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4C6D9E5F-53D6-4AF8-A170-2B6A0EC9BC99}" xr6:coauthVersionLast="47" xr6:coauthVersionMax="47" xr10:uidLastSave="{00000000-0000-0000-0000-000000000000}"/>
  <bookViews>
    <workbookView xWindow="3384" yWindow="3384" windowWidth="17280" windowHeight="8964" tabRatio="500" activeTab="2" xr2:uid="{00000000-000D-0000-FFFF-FFFF00000000}"/>
  </bookViews>
  <sheets>
    <sheet name="INFORME EXTERNOS 2022" sheetId="1" r:id="rId1"/>
    <sheet name="INFORME INTERNAS Y ADMON 2022" sheetId="2" r:id="rId2"/>
    <sheet name="CAPTACIONES" sheetId="3" r:id="rId3"/>
    <sheet name="PLAN CELULAR" sheetId="4" r:id="rId4"/>
    <sheet name="AUTORIZACIONES OTROSI - 6 MESES" sheetId="5" r:id="rId5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34" i="1" l="1"/>
  <c r="E1025" i="2"/>
  <c r="G953" i="2"/>
  <c r="G1015" i="2"/>
  <c r="G1016" i="2"/>
  <c r="G1017" i="2"/>
  <c r="G1018" i="2"/>
  <c r="G1019" i="2"/>
  <c r="G1020" i="2"/>
  <c r="G1021" i="2"/>
  <c r="G1022" i="2"/>
  <c r="J1324" i="3"/>
  <c r="J1279" i="3"/>
  <c r="E994" i="1"/>
  <c r="N993" i="1"/>
  <c r="E985" i="1"/>
  <c r="E975" i="1"/>
  <c r="E962" i="1"/>
  <c r="N945" i="1"/>
  <c r="E946" i="1"/>
  <c r="G927" i="1"/>
  <c r="P991" i="1"/>
  <c r="E1032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1025" i="2" s="1"/>
  <c r="G964" i="2"/>
  <c r="G965" i="2"/>
  <c r="G966" i="2"/>
  <c r="G967" i="2"/>
  <c r="G968" i="2"/>
  <c r="G969" i="2"/>
  <c r="G970" i="2"/>
  <c r="G971" i="2"/>
  <c r="G972" i="2"/>
  <c r="G973" i="2"/>
  <c r="G963" i="2"/>
  <c r="G976" i="2" s="1"/>
  <c r="E976" i="2"/>
  <c r="G956" i="2"/>
  <c r="G957" i="2"/>
  <c r="E959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4" i="2"/>
  <c r="G955" i="2"/>
  <c r="G937" i="2"/>
  <c r="G959" i="2" s="1"/>
  <c r="G920" i="2"/>
  <c r="G921" i="2"/>
  <c r="G922" i="2"/>
  <c r="G923" i="2"/>
  <c r="G924" i="2"/>
  <c r="G925" i="2"/>
  <c r="G926" i="2"/>
  <c r="G927" i="2"/>
  <c r="G928" i="2"/>
  <c r="G929" i="2"/>
  <c r="G930" i="2"/>
  <c r="G919" i="2"/>
  <c r="G933" i="2" s="1"/>
  <c r="E933" i="2"/>
  <c r="G1001" i="1"/>
  <c r="G1002" i="1"/>
  <c r="G1000" i="1"/>
  <c r="G1006" i="1" s="1"/>
  <c r="P1006" i="1" s="1"/>
  <c r="P990" i="1"/>
  <c r="P993" i="1" s="1"/>
  <c r="N961" i="1"/>
  <c r="P951" i="1"/>
  <c r="P961" i="1" s="1"/>
  <c r="P928" i="1"/>
  <c r="P927" i="1"/>
  <c r="P929" i="1"/>
  <c r="G990" i="1"/>
  <c r="G980" i="1"/>
  <c r="G981" i="1"/>
  <c r="G982" i="1"/>
  <c r="G983" i="1"/>
  <c r="G979" i="1"/>
  <c r="G966" i="1"/>
  <c r="G967" i="1"/>
  <c r="G968" i="1"/>
  <c r="G969" i="1"/>
  <c r="G970" i="1"/>
  <c r="G971" i="1"/>
  <c r="G972" i="1"/>
  <c r="G960" i="1"/>
  <c r="G952" i="1"/>
  <c r="G953" i="1"/>
  <c r="G954" i="1"/>
  <c r="G955" i="1"/>
  <c r="G956" i="1"/>
  <c r="G957" i="1"/>
  <c r="G958" i="1"/>
  <c r="G959" i="1"/>
  <c r="G951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28" i="1"/>
  <c r="E1106" i="1"/>
  <c r="E1094" i="1"/>
  <c r="G1083" i="1"/>
  <c r="E1083" i="1"/>
  <c r="E1073" i="1"/>
  <c r="E1057" i="1"/>
  <c r="E1041" i="1"/>
  <c r="E1109" i="1" s="1"/>
  <c r="B90" i="4"/>
  <c r="E1006" i="1"/>
  <c r="B78" i="4"/>
  <c r="K1248" i="3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875" i="2"/>
  <c r="F863" i="2"/>
  <c r="H868" i="2"/>
  <c r="H86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47" i="2"/>
  <c r="H863" i="2" s="1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23" i="2"/>
  <c r="H877" i="1"/>
  <c r="F884" i="1"/>
  <c r="P883" i="1"/>
  <c r="N883" i="1"/>
  <c r="H876" i="1"/>
  <c r="H875" i="1"/>
  <c r="H874" i="1"/>
  <c r="H889" i="1"/>
  <c r="H890" i="1"/>
  <c r="H888" i="1"/>
  <c r="H860" i="1"/>
  <c r="H844" i="1"/>
  <c r="H845" i="1"/>
  <c r="H846" i="1"/>
  <c r="H843" i="1"/>
  <c r="F819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23" i="1"/>
  <c r="H800" i="1"/>
  <c r="H801" i="1"/>
  <c r="H802" i="1"/>
  <c r="H803" i="1"/>
  <c r="H804" i="1"/>
  <c r="H805" i="1"/>
  <c r="H806" i="1"/>
  <c r="H807" i="1"/>
  <c r="H808" i="1"/>
  <c r="H799" i="1"/>
  <c r="H819" i="1" s="1"/>
  <c r="K1341" i="3"/>
  <c r="J1341" i="3"/>
  <c r="L1341" i="3" s="1"/>
  <c r="K1332" i="3"/>
  <c r="J1332" i="3"/>
  <c r="L1332" i="3" s="1"/>
  <c r="K1324" i="3"/>
  <c r="L1324" i="3"/>
  <c r="K1311" i="3"/>
  <c r="J1311" i="3"/>
  <c r="L1311" i="3" s="1"/>
  <c r="K1300" i="3"/>
  <c r="J1300" i="3"/>
  <c r="L1300" i="3" s="1"/>
  <c r="K1279" i="3"/>
  <c r="L1279" i="3"/>
  <c r="P860" i="1"/>
  <c r="P869" i="1" s="1"/>
  <c r="F911" i="2"/>
  <c r="P845" i="1"/>
  <c r="P846" i="1"/>
  <c r="P847" i="1"/>
  <c r="P848" i="1"/>
  <c r="P849" i="1"/>
  <c r="P850" i="1"/>
  <c r="P851" i="1"/>
  <c r="P852" i="1"/>
  <c r="P844" i="1"/>
  <c r="P843" i="1"/>
  <c r="P824" i="1"/>
  <c r="P825" i="1"/>
  <c r="P826" i="1"/>
  <c r="P827" i="1"/>
  <c r="P828" i="1"/>
  <c r="P829" i="1"/>
  <c r="P830" i="1"/>
  <c r="P831" i="1"/>
  <c r="P832" i="1"/>
  <c r="P833" i="1"/>
  <c r="P823" i="1"/>
  <c r="P838" i="1" s="1"/>
  <c r="F839" i="1"/>
  <c r="F843" i="2"/>
  <c r="P731" i="1"/>
  <c r="P730" i="1"/>
  <c r="P747" i="1"/>
  <c r="H815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783" i="2"/>
  <c r="F725" i="1"/>
  <c r="F756" i="1"/>
  <c r="H752" i="1"/>
  <c r="K1104" i="3"/>
  <c r="P760" i="1"/>
  <c r="H747" i="1"/>
  <c r="H748" i="1"/>
  <c r="H749" i="1"/>
  <c r="H750" i="1"/>
  <c r="H751" i="1"/>
  <c r="H746" i="1"/>
  <c r="H756" i="1" s="1"/>
  <c r="P746" i="1"/>
  <c r="P748" i="1"/>
  <c r="H715" i="1"/>
  <c r="H725" i="1" s="1"/>
  <c r="P725" i="1" s="1"/>
  <c r="H716" i="1"/>
  <c r="H717" i="1"/>
  <c r="H718" i="1"/>
  <c r="H719" i="1"/>
  <c r="H714" i="1"/>
  <c r="P715" i="1"/>
  <c r="P716" i="1"/>
  <c r="P714" i="1"/>
  <c r="P724" i="1" s="1"/>
  <c r="P689" i="1"/>
  <c r="P709" i="1" s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689" i="1"/>
  <c r="P729" i="1"/>
  <c r="P741" i="1" s="1"/>
  <c r="H730" i="1"/>
  <c r="H731" i="1"/>
  <c r="H732" i="1"/>
  <c r="H733" i="1"/>
  <c r="H734" i="1"/>
  <c r="H729" i="1"/>
  <c r="H920" i="1"/>
  <c r="F920" i="1"/>
  <c r="P919" i="1"/>
  <c r="N919" i="1"/>
  <c r="H898" i="1"/>
  <c r="F898" i="1"/>
  <c r="P897" i="1"/>
  <c r="N897" i="1"/>
  <c r="H870" i="1"/>
  <c r="P870" i="1" s="1"/>
  <c r="F870" i="1"/>
  <c r="N869" i="1"/>
  <c r="H856" i="1"/>
  <c r="F856" i="1"/>
  <c r="P855" i="1"/>
  <c r="N855" i="1"/>
  <c r="P819" i="1"/>
  <c r="H763" i="2"/>
  <c r="H764" i="2"/>
  <c r="H765" i="2"/>
  <c r="H766" i="2"/>
  <c r="H767" i="2"/>
  <c r="H768" i="2"/>
  <c r="H769" i="2"/>
  <c r="H770" i="2"/>
  <c r="H771" i="2"/>
  <c r="H772" i="2"/>
  <c r="H762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27" i="2"/>
  <c r="H749" i="2" s="1"/>
  <c r="P755" i="1"/>
  <c r="N755" i="1"/>
  <c r="F742" i="1"/>
  <c r="F710" i="1"/>
  <c r="J1248" i="3"/>
  <c r="K1239" i="3"/>
  <c r="J1239" i="3"/>
  <c r="J1256" i="3"/>
  <c r="K1256" i="3"/>
  <c r="L1256" i="3"/>
  <c r="K1221" i="3"/>
  <c r="J1221" i="3"/>
  <c r="K1203" i="3"/>
  <c r="J1203" i="3"/>
  <c r="K1190" i="3"/>
  <c r="J1190" i="3"/>
  <c r="K1166" i="3"/>
  <c r="J1166" i="3"/>
  <c r="J1045" i="3"/>
  <c r="B66" i="4"/>
  <c r="H774" i="2"/>
  <c r="F774" i="2"/>
  <c r="H911" i="2"/>
  <c r="H871" i="2"/>
  <c r="F871" i="2"/>
  <c r="H843" i="2"/>
  <c r="F770" i="1"/>
  <c r="F779" i="2"/>
  <c r="F758" i="2"/>
  <c r="F749" i="2"/>
  <c r="K1140" i="3"/>
  <c r="J1140" i="3"/>
  <c r="L1140" i="3" s="1"/>
  <c r="K1131" i="3"/>
  <c r="J1131" i="3"/>
  <c r="H755" i="2"/>
  <c r="H754" i="2"/>
  <c r="H753" i="2"/>
  <c r="B53" i="4"/>
  <c r="H758" i="2"/>
  <c r="P643" i="1"/>
  <c r="P613" i="1"/>
  <c r="P612" i="1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693" i="2"/>
  <c r="H656" i="1"/>
  <c r="H657" i="1"/>
  <c r="H655" i="1"/>
  <c r="H644" i="1"/>
  <c r="H645" i="1"/>
  <c r="H646" i="1"/>
  <c r="H647" i="1"/>
  <c r="H643" i="1"/>
  <c r="P632" i="1"/>
  <c r="F639" i="1"/>
  <c r="H632" i="1"/>
  <c r="H639" i="1" s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10" i="1"/>
  <c r="P611" i="1"/>
  <c r="P610" i="1"/>
  <c r="P627" i="1" s="1"/>
  <c r="H792" i="1"/>
  <c r="F792" i="1"/>
  <c r="P791" i="1"/>
  <c r="N791" i="1"/>
  <c r="H770" i="1"/>
  <c r="P769" i="1"/>
  <c r="N769" i="1"/>
  <c r="H742" i="1"/>
  <c r="N741" i="1"/>
  <c r="H710" i="1"/>
  <c r="J985" i="3"/>
  <c r="J1104" i="3"/>
  <c r="K1076" i="3"/>
  <c r="J1076" i="3"/>
  <c r="L1076" i="3" s="1"/>
  <c r="K1045" i="3"/>
  <c r="L1045" i="3"/>
  <c r="K1015" i="3"/>
  <c r="J1015" i="3"/>
  <c r="H671" i="2"/>
  <c r="H672" i="2"/>
  <c r="H673" i="2"/>
  <c r="H674" i="2"/>
  <c r="H675" i="2"/>
  <c r="H676" i="2"/>
  <c r="H677" i="2"/>
  <c r="H678" i="2"/>
  <c r="H670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49" i="2"/>
  <c r="H686" i="2"/>
  <c r="H687" i="2"/>
  <c r="H685" i="2"/>
  <c r="H689" i="2" s="1"/>
  <c r="J912" i="3"/>
  <c r="F689" i="2"/>
  <c r="K930" i="3"/>
  <c r="H681" i="2"/>
  <c r="F681" i="2"/>
  <c r="F817" i="2"/>
  <c r="H779" i="2"/>
  <c r="K977" i="3"/>
  <c r="F666" i="2"/>
  <c r="F628" i="1"/>
  <c r="F589" i="1"/>
  <c r="N588" i="1"/>
  <c r="H586" i="1"/>
  <c r="H585" i="1"/>
  <c r="H584" i="1"/>
  <c r="P583" i="1"/>
  <c r="P588" i="1" s="1"/>
  <c r="H583" i="1"/>
  <c r="H589" i="1" s="1"/>
  <c r="P589" i="1" s="1"/>
  <c r="H565" i="1"/>
  <c r="H566" i="1"/>
  <c r="H567" i="1"/>
  <c r="H568" i="1"/>
  <c r="H570" i="1"/>
  <c r="H571" i="1"/>
  <c r="H572" i="1"/>
  <c r="H573" i="1"/>
  <c r="H574" i="1"/>
  <c r="H564" i="1"/>
  <c r="P548" i="1"/>
  <c r="P558" i="1"/>
  <c r="H549" i="1"/>
  <c r="H550" i="1"/>
  <c r="H551" i="1"/>
  <c r="H552" i="1"/>
  <c r="H553" i="1"/>
  <c r="H554" i="1"/>
  <c r="H555" i="1"/>
  <c r="H548" i="1"/>
  <c r="K805" i="3"/>
  <c r="H618" i="2"/>
  <c r="H619" i="2"/>
  <c r="H620" i="2"/>
  <c r="H621" i="2"/>
  <c r="H622" i="2"/>
  <c r="H623" i="2"/>
  <c r="H624" i="2"/>
  <c r="H625" i="2"/>
  <c r="H626" i="2"/>
  <c r="H627" i="2"/>
  <c r="H628" i="2"/>
  <c r="H629" i="2"/>
  <c r="H631" i="2"/>
  <c r="H632" i="2"/>
  <c r="H633" i="2"/>
  <c r="H634" i="2"/>
  <c r="H635" i="2"/>
  <c r="H636" i="2"/>
  <c r="H637" i="2"/>
  <c r="H638" i="2"/>
  <c r="H639" i="2"/>
  <c r="H640" i="2"/>
  <c r="H617" i="2"/>
  <c r="F642" i="2"/>
  <c r="H683" i="1"/>
  <c r="F683" i="1"/>
  <c r="P682" i="1"/>
  <c r="N682" i="1"/>
  <c r="H661" i="1"/>
  <c r="F661" i="1"/>
  <c r="P660" i="1"/>
  <c r="N660" i="1"/>
  <c r="H650" i="1"/>
  <c r="F650" i="1"/>
  <c r="P649" i="1"/>
  <c r="N649" i="1"/>
  <c r="H628" i="1"/>
  <c r="H606" i="2"/>
  <c r="H607" i="2"/>
  <c r="H608" i="2"/>
  <c r="H609" i="2"/>
  <c r="H610" i="2"/>
  <c r="H605" i="2"/>
  <c r="H600" i="2"/>
  <c r="H582" i="2"/>
  <c r="H575" i="2"/>
  <c r="H576" i="2"/>
  <c r="H577" i="2"/>
  <c r="H578" i="2"/>
  <c r="H579" i="2"/>
  <c r="H580" i="2"/>
  <c r="H581" i="2"/>
  <c r="H583" i="2"/>
  <c r="H584" i="2"/>
  <c r="H585" i="2"/>
  <c r="H586" i="2"/>
  <c r="H587" i="2"/>
  <c r="H588" i="2"/>
  <c r="H589" i="2"/>
  <c r="F596" i="2"/>
  <c r="J771" i="3"/>
  <c r="L771" i="3" s="1"/>
  <c r="J805" i="3"/>
  <c r="B564" i="1" s="1"/>
  <c r="K834" i="3"/>
  <c r="J834" i="3"/>
  <c r="B583" i="1" s="1"/>
  <c r="K874" i="3"/>
  <c r="J874" i="3"/>
  <c r="J882" i="3"/>
  <c r="K985" i="3"/>
  <c r="L985" i="3"/>
  <c r="J977" i="3"/>
  <c r="K949" i="3"/>
  <c r="J949" i="3"/>
  <c r="J930" i="3"/>
  <c r="K912" i="3"/>
  <c r="L912" i="3" s="1"/>
  <c r="J844" i="3"/>
  <c r="K844" i="3"/>
  <c r="L844" i="3"/>
  <c r="H721" i="2"/>
  <c r="F721" i="2"/>
  <c r="H666" i="2"/>
  <c r="B40" i="4"/>
  <c r="H613" i="2"/>
  <c r="F613" i="2"/>
  <c r="L834" i="3"/>
  <c r="K882" i="3"/>
  <c r="L882" i="3" s="1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50" i="2"/>
  <c r="H569" i="2" s="1"/>
  <c r="P494" i="1"/>
  <c r="P493" i="1"/>
  <c r="P499" i="1"/>
  <c r="P472" i="1"/>
  <c r="P473" i="1"/>
  <c r="H494" i="1"/>
  <c r="H495" i="1"/>
  <c r="H496" i="1"/>
  <c r="H493" i="1"/>
  <c r="H642" i="2"/>
  <c r="F601" i="2"/>
  <c r="H601" i="2"/>
  <c r="H596" i="2"/>
  <c r="H505" i="1"/>
  <c r="H484" i="1"/>
  <c r="H485" i="1"/>
  <c r="H486" i="1"/>
  <c r="H483" i="1"/>
  <c r="P471" i="1"/>
  <c r="P478" i="1" s="1"/>
  <c r="H473" i="1"/>
  <c r="H472" i="1"/>
  <c r="H474" i="1"/>
  <c r="H475" i="1"/>
  <c r="H476" i="1"/>
  <c r="H477" i="1"/>
  <c r="H471" i="1"/>
  <c r="H479" i="1"/>
  <c r="P479" i="1" s="1"/>
  <c r="F537" i="1"/>
  <c r="K687" i="3"/>
  <c r="J718" i="3"/>
  <c r="L718" i="3" s="1"/>
  <c r="H599" i="1"/>
  <c r="F599" i="1"/>
  <c r="P598" i="1"/>
  <c r="N598" i="1"/>
  <c r="H579" i="1"/>
  <c r="P579" i="1" s="1"/>
  <c r="F579" i="1"/>
  <c r="H560" i="1"/>
  <c r="P560" i="1" s="1"/>
  <c r="F560" i="1"/>
  <c r="F601" i="1" s="1"/>
  <c r="H533" i="2"/>
  <c r="K771" i="3"/>
  <c r="J634" i="3"/>
  <c r="B30" i="4"/>
  <c r="H526" i="2"/>
  <c r="H527" i="2"/>
  <c r="H528" i="2"/>
  <c r="H529" i="2"/>
  <c r="H530" i="2"/>
  <c r="H531" i="2"/>
  <c r="H532" i="2"/>
  <c r="H534" i="2"/>
  <c r="H525" i="2"/>
  <c r="F539" i="2"/>
  <c r="F545" i="2"/>
  <c r="H543" i="2"/>
  <c r="H545" i="2" s="1"/>
  <c r="K718" i="3"/>
  <c r="J687" i="3"/>
  <c r="L687" i="3" s="1"/>
  <c r="J653" i="3"/>
  <c r="J600" i="3"/>
  <c r="F569" i="2"/>
  <c r="H518" i="2"/>
  <c r="H517" i="2"/>
  <c r="H519" i="2"/>
  <c r="H516" i="2"/>
  <c r="F538" i="1"/>
  <c r="H384" i="1"/>
  <c r="H471" i="2"/>
  <c r="F509" i="2"/>
  <c r="H472" i="2"/>
  <c r="H507" i="2"/>
  <c r="B22" i="4"/>
  <c r="H539" i="2"/>
  <c r="F521" i="2"/>
  <c r="H52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8" i="2"/>
  <c r="H481" i="2"/>
  <c r="H509" i="2" s="1"/>
  <c r="H460" i="2"/>
  <c r="H461" i="2"/>
  <c r="H462" i="2"/>
  <c r="H463" i="2"/>
  <c r="H464" i="2"/>
  <c r="H465" i="2"/>
  <c r="H466" i="2"/>
  <c r="H467" i="2"/>
  <c r="H468" i="2"/>
  <c r="H469" i="2"/>
  <c r="H470" i="2"/>
  <c r="H459" i="2"/>
  <c r="H370" i="1"/>
  <c r="H448" i="2"/>
  <c r="H449" i="2"/>
  <c r="H450" i="2"/>
  <c r="H451" i="2"/>
  <c r="H447" i="2"/>
  <c r="H455" i="2" s="1"/>
  <c r="H423" i="1"/>
  <c r="H424" i="1"/>
  <c r="H422" i="1"/>
  <c r="H409" i="1"/>
  <c r="H410" i="1"/>
  <c r="H408" i="1"/>
  <c r="N499" i="1"/>
  <c r="H535" i="1"/>
  <c r="F535" i="1"/>
  <c r="P534" i="1"/>
  <c r="N534" i="1"/>
  <c r="H513" i="1"/>
  <c r="F513" i="1"/>
  <c r="P512" i="1"/>
  <c r="N512" i="1"/>
  <c r="F500" i="1"/>
  <c r="H500" i="1"/>
  <c r="P500" i="1" s="1"/>
  <c r="F489" i="1"/>
  <c r="H489" i="1"/>
  <c r="P489" i="1" s="1"/>
  <c r="F479" i="1"/>
  <c r="P379" i="1"/>
  <c r="P380" i="1"/>
  <c r="P378" i="1"/>
  <c r="P389" i="1" s="1"/>
  <c r="K558" i="3"/>
  <c r="P394" i="1"/>
  <c r="P360" i="1"/>
  <c r="P361" i="1"/>
  <c r="H395" i="1"/>
  <c r="H396" i="1"/>
  <c r="H397" i="1"/>
  <c r="H394" i="1"/>
  <c r="H379" i="1"/>
  <c r="H380" i="1"/>
  <c r="H381" i="1"/>
  <c r="H382" i="1"/>
  <c r="H383" i="1"/>
  <c r="H385" i="1"/>
  <c r="H378" i="1"/>
  <c r="H390" i="1" s="1"/>
  <c r="P390" i="1" s="1"/>
  <c r="F390" i="1"/>
  <c r="P359" i="1"/>
  <c r="P373" i="1" s="1"/>
  <c r="H360" i="1"/>
  <c r="H361" i="1"/>
  <c r="H362" i="1"/>
  <c r="H363" i="1"/>
  <c r="H364" i="1"/>
  <c r="H365" i="1"/>
  <c r="H366" i="1"/>
  <c r="H367" i="1"/>
  <c r="H368" i="1"/>
  <c r="H369" i="1"/>
  <c r="H359" i="1"/>
  <c r="F374" i="1"/>
  <c r="F443" i="2"/>
  <c r="K735" i="3"/>
  <c r="J735" i="3"/>
  <c r="L735" i="3" s="1"/>
  <c r="K740" i="3"/>
  <c r="J740" i="3"/>
  <c r="L740" i="3" s="1"/>
  <c r="K725" i="3"/>
  <c r="J725" i="3"/>
  <c r="L725" i="3" s="1"/>
  <c r="K653" i="3"/>
  <c r="L653" i="3"/>
  <c r="K634" i="3"/>
  <c r="K600" i="3"/>
  <c r="L600" i="3"/>
  <c r="J518" i="3"/>
  <c r="H418" i="1"/>
  <c r="F418" i="1"/>
  <c r="P417" i="1"/>
  <c r="N417" i="1"/>
  <c r="H404" i="1"/>
  <c r="F404" i="1"/>
  <c r="P403" i="1"/>
  <c r="N403" i="1"/>
  <c r="K568" i="3"/>
  <c r="J568" i="3"/>
  <c r="L568" i="3" s="1"/>
  <c r="B432" i="1" s="1"/>
  <c r="J558" i="3"/>
  <c r="L558" i="3" s="1"/>
  <c r="B408" i="1" s="1"/>
  <c r="F476" i="2"/>
  <c r="B11" i="4"/>
  <c r="P311" i="1"/>
  <c r="F293" i="1"/>
  <c r="P297" i="1"/>
  <c r="P278" i="1"/>
  <c r="H350" i="2"/>
  <c r="H351" i="2"/>
  <c r="H352" i="2"/>
  <c r="P330" i="1"/>
  <c r="P329" i="1"/>
  <c r="P328" i="1"/>
  <c r="P327" i="1"/>
  <c r="P326" i="1"/>
  <c r="P325" i="1"/>
  <c r="P324" i="1"/>
  <c r="P323" i="1"/>
  <c r="P322" i="1"/>
  <c r="P321" i="1"/>
  <c r="H410" i="2"/>
  <c r="H305" i="1"/>
  <c r="H409" i="2"/>
  <c r="H404" i="2"/>
  <c r="H405" i="2"/>
  <c r="H406" i="2"/>
  <c r="H407" i="2"/>
  <c r="H408" i="2"/>
  <c r="H372" i="2"/>
  <c r="H373" i="2"/>
  <c r="H374" i="2"/>
  <c r="H375" i="2"/>
  <c r="H313" i="1"/>
  <c r="H302" i="1"/>
  <c r="H303" i="1"/>
  <c r="H304" i="1"/>
  <c r="H476" i="2"/>
  <c r="F455" i="2"/>
  <c r="H443" i="2"/>
  <c r="H287" i="1"/>
  <c r="H288" i="1"/>
  <c r="E463" i="1"/>
  <c r="D463" i="1"/>
  <c r="C463" i="1"/>
  <c r="H450" i="1"/>
  <c r="F450" i="1"/>
  <c r="P449" i="1"/>
  <c r="N449" i="1"/>
  <c r="F428" i="1"/>
  <c r="P427" i="1"/>
  <c r="N427" i="1"/>
  <c r="H428" i="1"/>
  <c r="P428" i="1" s="1"/>
  <c r="N389" i="1"/>
  <c r="H374" i="1"/>
  <c r="P374" i="1" s="1"/>
  <c r="J460" i="3"/>
  <c r="K460" i="3"/>
  <c r="L460" i="3"/>
  <c r="B359" i="1" s="1"/>
  <c r="J488" i="3"/>
  <c r="L488" i="3" s="1"/>
  <c r="B378" i="1" s="1"/>
  <c r="K488" i="3"/>
  <c r="K518" i="3"/>
  <c r="L518" i="3"/>
  <c r="B394" i="1" s="1"/>
  <c r="J528" i="3"/>
  <c r="K528" i="3"/>
  <c r="L528" i="3"/>
  <c r="J543" i="3"/>
  <c r="L543" i="3" s="1"/>
  <c r="B422" i="1" s="1"/>
  <c r="K543" i="3"/>
  <c r="K417" i="3"/>
  <c r="J417" i="3"/>
  <c r="L417" i="3" s="1"/>
  <c r="J382" i="3"/>
  <c r="F378" i="2"/>
  <c r="H403" i="2"/>
  <c r="H371" i="2"/>
  <c r="H286" i="1"/>
  <c r="H285" i="1"/>
  <c r="H402" i="2"/>
  <c r="H349" i="2"/>
  <c r="H401" i="2"/>
  <c r="H348" i="2"/>
  <c r="H312" i="1"/>
  <c r="H400" i="2"/>
  <c r="H347" i="2"/>
  <c r="H284" i="1"/>
  <c r="H399" i="2"/>
  <c r="H346" i="2"/>
  <c r="H311" i="1"/>
  <c r="H398" i="2"/>
  <c r="H370" i="2"/>
  <c r="H283" i="1"/>
  <c r="F307" i="1"/>
  <c r="H397" i="2"/>
  <c r="H345" i="2"/>
  <c r="H301" i="1"/>
  <c r="F357" i="2"/>
  <c r="F422" i="2"/>
  <c r="F417" i="2"/>
  <c r="H396" i="2"/>
  <c r="H344" i="2"/>
  <c r="H300" i="1"/>
  <c r="H395" i="2"/>
  <c r="H369" i="2"/>
  <c r="H282" i="1"/>
  <c r="H394" i="2"/>
  <c r="H368" i="2"/>
  <c r="H281" i="1"/>
  <c r="H393" i="2"/>
  <c r="H343" i="2"/>
  <c r="H299" i="1"/>
  <c r="H392" i="2"/>
  <c r="H342" i="2"/>
  <c r="H280" i="1"/>
  <c r="H391" i="2"/>
  <c r="H362" i="2"/>
  <c r="H279" i="1"/>
  <c r="H390" i="2"/>
  <c r="H361" i="2"/>
  <c r="H298" i="1"/>
  <c r="H389" i="2"/>
  <c r="H367" i="2"/>
  <c r="H378" i="2" s="1"/>
  <c r="H388" i="2"/>
  <c r="H341" i="2"/>
  <c r="H357" i="2" s="1"/>
  <c r="I357" i="2" s="1"/>
  <c r="H297" i="1"/>
  <c r="H278" i="1"/>
  <c r="H293" i="1" s="1"/>
  <c r="F280" i="2"/>
  <c r="F264" i="2"/>
  <c r="F252" i="2"/>
  <c r="F241" i="1"/>
  <c r="F231" i="1"/>
  <c r="F220" i="1"/>
  <c r="F208" i="1"/>
  <c r="H320" i="2"/>
  <c r="H248" i="2"/>
  <c r="H206" i="1"/>
  <c r="F425" i="2"/>
  <c r="H417" i="2"/>
  <c r="H418" i="2" s="1"/>
  <c r="F384" i="2"/>
  <c r="F363" i="2"/>
  <c r="H363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327" i="2" s="1"/>
  <c r="P255" i="1"/>
  <c r="P254" i="1"/>
  <c r="P253" i="1"/>
  <c r="P252" i="1"/>
  <c r="P251" i="1"/>
  <c r="P250" i="1"/>
  <c r="P249" i="1"/>
  <c r="P248" i="1"/>
  <c r="P247" i="1"/>
  <c r="P246" i="1"/>
  <c r="P245" i="1"/>
  <c r="P196" i="1"/>
  <c r="P195" i="1"/>
  <c r="P194" i="1"/>
  <c r="P207" i="1" s="1"/>
  <c r="H277" i="2"/>
  <c r="H205" i="1"/>
  <c r="F257" i="1"/>
  <c r="F260" i="1"/>
  <c r="H245" i="1"/>
  <c r="P256" i="1"/>
  <c r="N256" i="1"/>
  <c r="H257" i="1"/>
  <c r="P257" i="1" s="1"/>
  <c r="B245" i="1"/>
  <c r="E351" i="1"/>
  <c r="D351" i="1"/>
  <c r="C351" i="1"/>
  <c r="F339" i="1"/>
  <c r="P338" i="1"/>
  <c r="N338" i="1"/>
  <c r="H339" i="1"/>
  <c r="P339" i="1" s="1"/>
  <c r="F317" i="1"/>
  <c r="F341" i="1" s="1"/>
  <c r="N316" i="1"/>
  <c r="H317" i="1"/>
  <c r="P317" i="1" s="1"/>
  <c r="P306" i="1"/>
  <c r="N306" i="1"/>
  <c r="H307" i="1"/>
  <c r="P307" i="1" s="1"/>
  <c r="P292" i="1"/>
  <c r="N292" i="1"/>
  <c r="P293" i="1"/>
  <c r="J232" i="3"/>
  <c r="L232" i="3" s="1"/>
  <c r="B194" i="1" s="1"/>
  <c r="K232" i="3"/>
  <c r="K425" i="3"/>
  <c r="J425" i="3"/>
  <c r="L425" i="3" s="1"/>
  <c r="B321" i="1" s="1"/>
  <c r="K411" i="3"/>
  <c r="J411" i="3"/>
  <c r="K382" i="3"/>
  <c r="L382" i="3"/>
  <c r="B297" i="1" s="1"/>
  <c r="K353" i="3"/>
  <c r="J353" i="3"/>
  <c r="H247" i="2"/>
  <c r="H204" i="1"/>
  <c r="H246" i="2"/>
  <c r="H216" i="1"/>
  <c r="H276" i="2"/>
  <c r="H245" i="2"/>
  <c r="H239" i="1"/>
  <c r="F327" i="2"/>
  <c r="H262" i="2"/>
  <c r="H227" i="1"/>
  <c r="H275" i="2"/>
  <c r="H226" i="1"/>
  <c r="H274" i="2"/>
  <c r="H238" i="1"/>
  <c r="H273" i="2"/>
  <c r="H215" i="1"/>
  <c r="H261" i="2"/>
  <c r="H214" i="1"/>
  <c r="H244" i="2"/>
  <c r="H203" i="1"/>
  <c r="H202" i="1"/>
  <c r="H243" i="2"/>
  <c r="H213" i="1"/>
  <c r="H260" i="2"/>
  <c r="H272" i="2"/>
  <c r="H201" i="1"/>
  <c r="H242" i="2"/>
  <c r="H200" i="1"/>
  <c r="H271" i="2"/>
  <c r="H237" i="1"/>
  <c r="H259" i="2"/>
  <c r="H225" i="1"/>
  <c r="H241" i="2"/>
  <c r="H212" i="1"/>
  <c r="H220" i="1" s="1"/>
  <c r="H270" i="2"/>
  <c r="H236" i="1"/>
  <c r="H258" i="2"/>
  <c r="H199" i="1"/>
  <c r="H240" i="2"/>
  <c r="H224" i="1"/>
  <c r="H231" i="1" s="1"/>
  <c r="H239" i="2"/>
  <c r="H198" i="1"/>
  <c r="H269" i="2"/>
  <c r="H197" i="1"/>
  <c r="H257" i="2"/>
  <c r="H196" i="1"/>
  <c r="F331" i="2"/>
  <c r="H238" i="2"/>
  <c r="H252" i="2" s="1"/>
  <c r="H195" i="1"/>
  <c r="H256" i="2"/>
  <c r="H264" i="2" s="1"/>
  <c r="H235" i="1"/>
  <c r="H268" i="2"/>
  <c r="H280" i="2" s="1"/>
  <c r="H194" i="1"/>
  <c r="H208" i="1" s="1"/>
  <c r="P208" i="1" s="1"/>
  <c r="K287" i="3"/>
  <c r="K318" i="3"/>
  <c r="J318" i="3"/>
  <c r="K311" i="3"/>
  <c r="J311" i="3"/>
  <c r="L311" i="3" s="1"/>
  <c r="B235" i="1" s="1"/>
  <c r="J287" i="3"/>
  <c r="L287" i="3" s="1"/>
  <c r="B224" i="1" s="1"/>
  <c r="K260" i="3"/>
  <c r="J260" i="3"/>
  <c r="L260" i="3" s="1"/>
  <c r="B212" i="1" s="1"/>
  <c r="K164" i="3"/>
  <c r="N101" i="1"/>
  <c r="F102" i="1"/>
  <c r="F152" i="2"/>
  <c r="H151" i="2"/>
  <c r="H150" i="2"/>
  <c r="H149" i="2"/>
  <c r="P156" i="1"/>
  <c r="H214" i="2"/>
  <c r="H132" i="2"/>
  <c r="P85" i="1"/>
  <c r="H144" i="1"/>
  <c r="H213" i="2"/>
  <c r="H148" i="2"/>
  <c r="H143" i="1"/>
  <c r="H156" i="2"/>
  <c r="H158" i="2" s="1"/>
  <c r="H212" i="2"/>
  <c r="H131" i="2"/>
  <c r="H134" i="1"/>
  <c r="H211" i="2"/>
  <c r="H130" i="2"/>
  <c r="F138" i="1"/>
  <c r="H133" i="1"/>
  <c r="F334" i="2"/>
  <c r="F289" i="2"/>
  <c r="F139" i="2"/>
  <c r="F101" i="2"/>
  <c r="F120" i="1"/>
  <c r="E270" i="1"/>
  <c r="D270" i="1"/>
  <c r="C270" i="1"/>
  <c r="P240" i="1"/>
  <c r="N240" i="1"/>
  <c r="N230" i="1"/>
  <c r="P230" i="1"/>
  <c r="P231" i="1"/>
  <c r="N219" i="1"/>
  <c r="P219" i="1"/>
  <c r="P220" i="1"/>
  <c r="N207" i="1"/>
  <c r="P169" i="1"/>
  <c r="P168" i="1"/>
  <c r="P167" i="1"/>
  <c r="P166" i="1"/>
  <c r="P165" i="1"/>
  <c r="P164" i="1"/>
  <c r="P106" i="1"/>
  <c r="P119" i="1" s="1"/>
  <c r="P163" i="1"/>
  <c r="P162" i="1"/>
  <c r="P161" i="1"/>
  <c r="P84" i="1"/>
  <c r="P160" i="1"/>
  <c r="P159" i="1"/>
  <c r="P158" i="1"/>
  <c r="P157" i="1"/>
  <c r="P155" i="1"/>
  <c r="P154" i="1"/>
  <c r="P153" i="1"/>
  <c r="P125" i="1"/>
  <c r="P152" i="1"/>
  <c r="H210" i="2"/>
  <c r="H129" i="2"/>
  <c r="H117" i="1"/>
  <c r="H209" i="2"/>
  <c r="H208" i="2"/>
  <c r="H128" i="2"/>
  <c r="H154" i="1"/>
  <c r="H207" i="2"/>
  <c r="H127" i="2"/>
  <c r="H132" i="1"/>
  <c r="H126" i="2"/>
  <c r="H97" i="1"/>
  <c r="H206" i="2"/>
  <c r="H147" i="2"/>
  <c r="H116" i="1"/>
  <c r="H205" i="2"/>
  <c r="H146" i="2"/>
  <c r="H115" i="1"/>
  <c r="H204" i="2"/>
  <c r="H125" i="2"/>
  <c r="H96" i="1"/>
  <c r="H203" i="2"/>
  <c r="H124" i="2"/>
  <c r="H95" i="1"/>
  <c r="H202" i="2"/>
  <c r="H114" i="1"/>
  <c r="H201" i="2"/>
  <c r="H145" i="2"/>
  <c r="H94" i="1"/>
  <c r="H200" i="2"/>
  <c r="H144" i="2"/>
  <c r="H113" i="1"/>
  <c r="H199" i="2"/>
  <c r="H143" i="2"/>
  <c r="H152" i="2" s="1"/>
  <c r="H131" i="1"/>
  <c r="H198" i="2"/>
  <c r="H123" i="2"/>
  <c r="H93" i="1"/>
  <c r="H197" i="2"/>
  <c r="H122" i="2"/>
  <c r="H112" i="1"/>
  <c r="H196" i="2"/>
  <c r="H121" i="2"/>
  <c r="H92" i="1"/>
  <c r="H130" i="1"/>
  <c r="H195" i="2"/>
  <c r="H97" i="2"/>
  <c r="H194" i="2"/>
  <c r="H120" i="2"/>
  <c r="H111" i="1"/>
  <c r="H193" i="2"/>
  <c r="H119" i="2"/>
  <c r="H91" i="1"/>
  <c r="H192" i="2"/>
  <c r="H118" i="2"/>
  <c r="H129" i="1"/>
  <c r="F228" i="2"/>
  <c r="H191" i="2"/>
  <c r="H117" i="2"/>
  <c r="H110" i="1"/>
  <c r="H190" i="2"/>
  <c r="H116" i="2"/>
  <c r="H90" i="1"/>
  <c r="H189" i="2"/>
  <c r="H115" i="2"/>
  <c r="H89" i="1"/>
  <c r="F167" i="2"/>
  <c r="F158" i="2"/>
  <c r="F231" i="2"/>
  <c r="P83" i="1"/>
  <c r="P101" i="1" s="1"/>
  <c r="H188" i="2"/>
  <c r="H114" i="2"/>
  <c r="H88" i="1"/>
  <c r="H187" i="2"/>
  <c r="H96" i="2"/>
  <c r="H128" i="1"/>
  <c r="H186" i="2"/>
  <c r="H185" i="2"/>
  <c r="H113" i="2"/>
  <c r="H142" i="1"/>
  <c r="H184" i="2"/>
  <c r="H94" i="2"/>
  <c r="H95" i="2"/>
  <c r="H86" i="1"/>
  <c r="H87" i="1"/>
  <c r="H183" i="2"/>
  <c r="P124" i="1"/>
  <c r="P137" i="1" s="1"/>
  <c r="H112" i="2"/>
  <c r="H109" i="1"/>
  <c r="H182" i="2"/>
  <c r="H93" i="2"/>
  <c r="H108" i="1"/>
  <c r="H111" i="2"/>
  <c r="H181" i="2"/>
  <c r="H85" i="1"/>
  <c r="H180" i="2"/>
  <c r="H110" i="2"/>
  <c r="H127" i="1"/>
  <c r="H179" i="2"/>
  <c r="H162" i="2"/>
  <c r="H167" i="2" s="1"/>
  <c r="H84" i="1"/>
  <c r="H178" i="2"/>
  <c r="H109" i="2"/>
  <c r="H126" i="1"/>
  <c r="H177" i="2"/>
  <c r="H92" i="2"/>
  <c r="H107" i="1"/>
  <c r="H106" i="1"/>
  <c r="H120" i="1" s="1"/>
  <c r="P120" i="1" s="1"/>
  <c r="H176" i="2"/>
  <c r="H108" i="2"/>
  <c r="H125" i="1"/>
  <c r="H175" i="2"/>
  <c r="H107" i="2"/>
  <c r="H124" i="1"/>
  <c r="H174" i="2"/>
  <c r="H106" i="2"/>
  <c r="H153" i="1"/>
  <c r="H173" i="2"/>
  <c r="H91" i="2"/>
  <c r="H172" i="2"/>
  <c r="H90" i="2"/>
  <c r="H152" i="1"/>
  <c r="H171" i="2"/>
  <c r="H224" i="2" s="1"/>
  <c r="H105" i="2"/>
  <c r="H83" i="1"/>
  <c r="F11" i="1"/>
  <c r="H48" i="2"/>
  <c r="H39" i="2"/>
  <c r="F24" i="1"/>
  <c r="P15" i="1"/>
  <c r="P8" i="1"/>
  <c r="F76" i="2"/>
  <c r="F18" i="2"/>
  <c r="H15" i="2"/>
  <c r="H14" i="2"/>
  <c r="H13" i="2"/>
  <c r="H11" i="2"/>
  <c r="H12" i="2"/>
  <c r="H10" i="2"/>
  <c r="H9" i="2"/>
  <c r="F84" i="2"/>
  <c r="P7" i="1"/>
  <c r="P6" i="1"/>
  <c r="P10" i="1" s="1"/>
  <c r="P59" i="1"/>
  <c r="P58" i="1"/>
  <c r="P29" i="1"/>
  <c r="P57" i="1"/>
  <c r="P56" i="1"/>
  <c r="P55" i="1"/>
  <c r="P54" i="1"/>
  <c r="K199" i="3"/>
  <c r="J199" i="3"/>
  <c r="L199" i="3" s="1"/>
  <c r="B152" i="1" s="1"/>
  <c r="K191" i="3"/>
  <c r="J191" i="3"/>
  <c r="J164" i="3"/>
  <c r="K136" i="3"/>
  <c r="J136" i="3"/>
  <c r="L136" i="3" s="1"/>
  <c r="B106" i="1" s="1"/>
  <c r="K109" i="3"/>
  <c r="J109" i="3"/>
  <c r="L109" i="3" s="1"/>
  <c r="B83" i="1" s="1"/>
  <c r="H67" i="2"/>
  <c r="H8" i="2"/>
  <c r="F40" i="1"/>
  <c r="F229" i="2"/>
  <c r="F224" i="2"/>
  <c r="N119" i="1"/>
  <c r="H17" i="1"/>
  <c r="H16" i="1"/>
  <c r="H15" i="1"/>
  <c r="P23" i="1"/>
  <c r="N23" i="1"/>
  <c r="H24" i="1"/>
  <c r="P24" i="1" s="1"/>
  <c r="E186" i="1"/>
  <c r="D186" i="1"/>
  <c r="C186" i="1"/>
  <c r="F174" i="1"/>
  <c r="P173" i="1"/>
  <c r="N173" i="1"/>
  <c r="H174" i="1"/>
  <c r="P174" i="1" s="1"/>
  <c r="H148" i="1"/>
  <c r="F148" i="1"/>
  <c r="P147" i="1"/>
  <c r="N147" i="1"/>
  <c r="N137" i="1"/>
  <c r="F176" i="1"/>
  <c r="H9" i="1"/>
  <c r="F81" i="2"/>
  <c r="H54" i="1"/>
  <c r="H66" i="2"/>
  <c r="H7" i="2"/>
  <c r="H8" i="1"/>
  <c r="H65" i="2"/>
  <c r="H30" i="1"/>
  <c r="H31" i="1"/>
  <c r="H32" i="1"/>
  <c r="H33" i="1"/>
  <c r="H34" i="1"/>
  <c r="H35" i="1"/>
  <c r="H36" i="1"/>
  <c r="H29" i="1"/>
  <c r="H64" i="2"/>
  <c r="H28" i="2"/>
  <c r="H63" i="2"/>
  <c r="H27" i="2"/>
  <c r="H7" i="1"/>
  <c r="H62" i="2"/>
  <c r="H26" i="2"/>
  <c r="H6" i="1"/>
  <c r="H11" i="1" s="1"/>
  <c r="P11" i="1" s="1"/>
  <c r="H6" i="2"/>
  <c r="H61" i="2"/>
  <c r="H60" i="2"/>
  <c r="H25" i="2"/>
  <c r="H24" i="2"/>
  <c r="H23" i="2"/>
  <c r="H22" i="2"/>
  <c r="H33" i="2" s="1"/>
  <c r="K73" i="3"/>
  <c r="J73" i="3"/>
  <c r="L73" i="3" s="1"/>
  <c r="F39" i="2"/>
  <c r="H50" i="1"/>
  <c r="F50" i="1"/>
  <c r="P49" i="1"/>
  <c r="N49" i="1"/>
  <c r="B44" i="1"/>
  <c r="H18" i="2"/>
  <c r="K79" i="3"/>
  <c r="J79" i="3"/>
  <c r="L79" i="3" s="1"/>
  <c r="B54" i="1" s="1"/>
  <c r="K64" i="3"/>
  <c r="J64" i="3"/>
  <c r="L64" i="3" s="1"/>
  <c r="B29" i="1" s="1"/>
  <c r="K47" i="3"/>
  <c r="J47" i="3"/>
  <c r="L47" i="3" s="1"/>
  <c r="B15" i="1" s="1"/>
  <c r="K29" i="3"/>
  <c r="J29" i="3"/>
  <c r="L29" i="3" s="1"/>
  <c r="E75" i="1"/>
  <c r="D75" i="1"/>
  <c r="C75" i="1"/>
  <c r="H61" i="1"/>
  <c r="F61" i="1"/>
  <c r="N60" i="1"/>
  <c r="P60" i="1"/>
  <c r="H40" i="1"/>
  <c r="P39" i="1"/>
  <c r="N39" i="1"/>
  <c r="N10" i="1"/>
  <c r="F82" i="2"/>
  <c r="F48" i="2"/>
  <c r="F33" i="2"/>
  <c r="L191" i="3" l="1"/>
  <c r="B142" i="1" s="1"/>
  <c r="L318" i="3"/>
  <c r="L353" i="3"/>
  <c r="B278" i="1" s="1"/>
  <c r="L411" i="3"/>
  <c r="B311" i="1" s="1"/>
  <c r="L634" i="3"/>
  <c r="L805" i="3"/>
  <c r="H884" i="1"/>
  <c r="P884" i="1" s="1"/>
  <c r="H839" i="1"/>
  <c r="P638" i="1"/>
  <c r="P639" i="1" s="1"/>
  <c r="G962" i="1"/>
  <c r="P962" i="1" s="1"/>
  <c r="G985" i="1"/>
  <c r="P985" i="1" s="1"/>
  <c r="G994" i="1"/>
  <c r="P994" i="1" s="1"/>
  <c r="P945" i="1"/>
  <c r="G946" i="1"/>
  <c r="P946" i="1" s="1"/>
  <c r="G975" i="1"/>
  <c r="P975" i="1" s="1"/>
  <c r="L1166" i="3"/>
  <c r="B799" i="1"/>
  <c r="L1190" i="3"/>
  <c r="B823" i="1"/>
  <c r="L1203" i="3"/>
  <c r="B843" i="1"/>
  <c r="L1221" i="3"/>
  <c r="B860" i="1"/>
  <c r="L1239" i="3"/>
  <c r="B874" i="1"/>
  <c r="L1248" i="3"/>
  <c r="B888" i="1"/>
  <c r="E1009" i="1"/>
  <c r="F921" i="1"/>
  <c r="P839" i="1"/>
  <c r="L1015" i="3"/>
  <c r="B689" i="1"/>
  <c r="L1104" i="3"/>
  <c r="B746" i="1"/>
  <c r="L1131" i="3"/>
  <c r="B760" i="1"/>
  <c r="B714" i="1"/>
  <c r="B729" i="1"/>
  <c r="F793" i="1"/>
  <c r="P710" i="1"/>
  <c r="P856" i="1"/>
  <c r="P898" i="1"/>
  <c r="P920" i="1"/>
  <c r="P756" i="1"/>
  <c r="P650" i="1"/>
  <c r="F684" i="1"/>
  <c r="L930" i="3"/>
  <c r="B632" i="1"/>
  <c r="L949" i="3"/>
  <c r="B643" i="1"/>
  <c r="L977" i="3"/>
  <c r="B655" i="1"/>
  <c r="B610" i="1"/>
  <c r="B665" i="1" s="1"/>
  <c r="P628" i="1"/>
  <c r="P742" i="1"/>
  <c r="P770" i="1"/>
  <c r="P792" i="1"/>
  <c r="B547" i="1"/>
  <c r="F604" i="1"/>
  <c r="P661" i="1"/>
  <c r="P683" i="1"/>
  <c r="B517" i="1"/>
  <c r="B471" i="1"/>
  <c r="B493" i="1"/>
  <c r="B483" i="1"/>
  <c r="B505" i="1"/>
  <c r="F540" i="1"/>
  <c r="P599" i="1"/>
  <c r="F452" i="1"/>
  <c r="F455" i="1" s="1"/>
  <c r="P513" i="1"/>
  <c r="P535" i="1"/>
  <c r="P418" i="1"/>
  <c r="P404" i="1"/>
  <c r="B452" i="1"/>
  <c r="P450" i="1"/>
  <c r="H241" i="1"/>
  <c r="P241" i="1" s="1"/>
  <c r="F423" i="2"/>
  <c r="H384" i="2"/>
  <c r="B260" i="1"/>
  <c r="H102" i="1"/>
  <c r="P102" i="1" s="1"/>
  <c r="H138" i="1"/>
  <c r="P138" i="1" s="1"/>
  <c r="L164" i="3"/>
  <c r="B124" i="1" s="1"/>
  <c r="H139" i="2"/>
  <c r="H289" i="2"/>
  <c r="H76" i="2"/>
  <c r="B176" i="1"/>
  <c r="F63" i="1"/>
  <c r="P148" i="1"/>
  <c r="B6" i="1"/>
  <c r="B63" i="1" s="1"/>
  <c r="P50" i="1"/>
  <c r="P40" i="1"/>
  <c r="P61" i="1"/>
  <c r="B341" i="1" l="1"/>
  <c r="B902" i="1"/>
  <c r="B774" i="1"/>
  <c r="B537" i="1"/>
  <c r="L874" i="3"/>
  <c r="B6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tc={C4C86F12-1F95-49B1-8736-B6D1537C8CFC}</author>
    <author>tc={E1C379EA-8042-4539-864C-5EEA4F64C5A1}</author>
    <author>tc={9EFA63C3-073B-46AE-84FF-B4A5B6792CDD}</author>
    <author>tc={F06373FF-F1F4-472D-BFBB-117D61D96143}</author>
    <author>tc={A7983206-776F-4EF7-B69F-1EF8AB7CF034}</author>
    <author>tc={0B83D002-45AD-4D9A-8555-2C8126D8F57E}</author>
    <author>tc={A2C74464-A510-435D-84AA-D2837E29CB73}</author>
    <author>tc={5A5421EE-2A27-4306-85CC-E6F75F2B7C93}</author>
    <author>tc={FAAC2114-7460-4DA4-B544-851EB630573F}</author>
    <author>tc={737132D8-0C1A-4F3A-AD16-6513C4F7F925}</author>
    <author>tc={A7CCAF2B-3F05-487A-84C8-A5FBA76BC837}</author>
    <author>tc={60BDF6AB-EA4A-41DC-BA7B-C02D83299B01}</author>
    <author>tc={0F1E44E8-8102-4A58-82C9-325526D9B8EA}</author>
    <author>tc={A31609B1-D285-4F32-8FA4-7CFAD06076D3}</author>
    <author>tc={69FF3565-66B0-4B9B-8406-F1B63AF3B9F6}</author>
    <author>tc={A76BBC3E-7883-40BE-B1D0-EA3D22B88CC8}</author>
    <author>tc={A28FF694-F6C6-460B-89D4-0D6DA7EBE793}</author>
    <author>tc={2016FBBD-3C3C-48AF-A4B6-9C78DD622A87}</author>
    <author>tc={F447E127-614C-4AFD-A660-0F32246246AC}</author>
    <author>tc={2118EF62-53DE-4B54-854C-4806CC03214C}</author>
    <author>tc={96A7AA29-A858-41AD-A1AA-59842ABA511F}</author>
    <author>tc={1AA07D0C-38AE-4730-BA42-B7C4C7C4876A}</author>
    <author>tc={084DD865-3793-4E0E-B184-991585243B9A}</author>
    <author>tc={C1944DCD-54EB-4BC2-A071-6A58B833B920}</author>
    <author>tc={5E6E5CA9-2A56-412B-B91D-EA04D2ECF009}</author>
    <author>tc={7F39DC1E-4F88-4124-A73C-25B4FE723A69}</author>
    <author>tc={339A41B6-F212-4558-927F-BDC3E08AE872}</author>
    <author>tc={7C23EB82-96E5-4E53-BFE6-3DB07145C962}</author>
    <author>tc={D280AD99-2EE0-415E-81B0-ED782C4AC5AF}</author>
    <author>tc={54698236-9261-427E-8312-D7868D18CEE5}</author>
    <author>tc={E95127D7-2E2D-478E-9FB1-BD9C80D0E8D9}</author>
    <author>tc={0BA43FB0-CE2A-4B0A-AF83-7C742A022102}</author>
    <author>tc={53EF94FE-29CD-49EE-B414-71B62BAA4E13}</author>
    <author>tc={93A51AED-6B51-4826-898C-93C01ED53D3F}</author>
    <author>tc={03E97137-3438-44C8-9DF8-9443DBD65CC0}</author>
    <author>tc={50485BAC-B80E-4CF4-A976-5E1B59083AD1}</author>
    <author>tc={A86763B8-8E3A-4221-854B-206B0060785E}</author>
    <author>Arrendamientos Laureles</author>
    <author>tc={5D6E4B36-C9FA-41BA-863D-97009898EBBB}</author>
    <author>Administracion Laureles</author>
  </authors>
  <commentList>
    <comment ref="O83" authorId="0" shapeId="0" xr:uid="{C4C86F12-1F95-49B1-8736-B6D1537C8CFC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84" authorId="1" shapeId="0" xr:uid="{E1C379EA-8042-4539-864C-5EEA4F64C5A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 propietario al 8%</t>
        </r>
      </text>
    </comment>
    <comment ref="O84" authorId="2" shapeId="0" xr:uid="{9EFA63C3-073B-46AE-84FF-B4A5B6792CD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9%</t>
        </r>
      </text>
    </comment>
    <comment ref="G87" authorId="3" shapeId="0" xr:uid="{F06373FF-F1F4-472D-BFBB-117D61D9614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90" authorId="4" shapeId="0" xr:uid="{A7983206-776F-4EF7-B69F-1EF8AB7CF034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92" authorId="5" shapeId="0" xr:uid="{0B83D002-45AD-4D9A-8555-2C8126D8F57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93" authorId="6" shapeId="0" xr:uid="{A2C74464-A510-435D-84AA-D2837E29CB7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06" authorId="7" shapeId="0" xr:uid="{5A5421EE-2A27-4306-85CC-E6F75F2B7C9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G107" authorId="8" shapeId="0" xr:uid="{FAAC2114-7460-4DA4-B544-851EB630573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11" authorId="9" shapeId="0" xr:uid="{737132D8-0C1A-4F3A-AD16-6513C4F7F925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9%</t>
        </r>
      </text>
    </comment>
    <comment ref="G112" authorId="10" shapeId="0" xr:uid="{A7CCAF2B-3F05-487A-84C8-A5FBA76BC837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O124" authorId="11" shapeId="0" xr:uid="{60BDF6AB-EA4A-41DC-BA7B-C02D83299B0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30" authorId="12" shapeId="0" xr:uid="{0F1E44E8-8102-4A58-82C9-325526D9B8EA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G143" authorId="13" shapeId="0" xr:uid="{A31609B1-D285-4F32-8FA4-7CFAD06076D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52" authorId="14" shapeId="0" xr:uid="{69FF3565-66B0-4B9B-8406-F1B63AF3B9F6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propietaria al 8%</t>
        </r>
      </text>
    </comment>
    <comment ref="O152" authorId="15" shapeId="0" xr:uid="{A76BBC3E-7883-40BE-B1D0-EA3D22B88CC8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 propietario al 8%</t>
        </r>
      </text>
    </comment>
    <comment ref="O154" authorId="16" shapeId="0" xr:uid="{A28FF694-F6C6-460B-89D4-0D6DA7EBE79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O155" authorId="17" shapeId="0" xr:uid="{2016FBBD-3C3C-48AF-A4B6-9C78DD622A87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O168" authorId="18" shapeId="0" xr:uid="{F447E127-614C-4AFD-A660-0F32246246AC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O194" authorId="19" shapeId="0" xr:uid="{2118EF62-53DE-4B54-854C-4806CC03214C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O196" authorId="20" shapeId="0" xr:uid="{96A7AA29-A858-41AD-A1AA-59842ABA511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99" authorId="21" shapeId="0" xr:uid="{1AA07D0C-38AE-4730-BA42-B7C4C7C4876A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04" authorId="22" shapeId="0" xr:uid="{084DD865-3793-4E0E-B184-991585243B9A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06" authorId="23" shapeId="0" xr:uid="{C1944DCD-54EB-4BC2-A071-6A58B833B920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</t>
        </r>
      </text>
    </comment>
    <comment ref="G212" authorId="24" shapeId="0" xr:uid="{5E6E5CA9-2A56-412B-B91D-EA04D2ECF00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13" authorId="25" shapeId="0" xr:uid="{7F39DC1E-4F88-4124-A73C-25B4FE723A6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15" authorId="26" shapeId="0" xr:uid="{339A41B6-F212-4558-927F-BDC3E08AE872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16" authorId="27" shapeId="0" xr:uid="{7C23EB82-96E5-4E53-BFE6-3DB07145C962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24" authorId="28" shapeId="0" xr:uid="{D280AD99-2EE0-415E-81B0-ED782C4AC5A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27" authorId="29" shapeId="0" xr:uid="{54698236-9261-427E-8312-D7868D18CEE5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36" authorId="30" shapeId="0" xr:uid="{E95127D7-2E2D-478E-9FB1-BD9C80D0E8D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O247" authorId="31" shapeId="0" xr:uid="{0BA43FB0-CE2A-4B0A-AF83-7C742A022102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O251" authorId="32" shapeId="0" xr:uid="{53EF94FE-29CD-49EE-B414-71B62BAA4E1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O252" authorId="33" shapeId="0" xr:uid="{93A51AED-6B51-4826-898C-93C01ED53D3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O253" authorId="34" shapeId="0" xr:uid="{03E97137-3438-44C8-9DF8-9443DBD65CC0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O297" authorId="35" shapeId="0" xr:uid="{50485BAC-B80E-4CF4-A976-5E1B59083AD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12" authorId="36" shapeId="0" xr:uid="{A86763B8-8E3A-4221-854B-206B0060785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B359" authorId="37" shapeId="0" xr:uid="{97FEA59E-F1FF-4CC7-AA64-1AB5384ACA09}">
      <text>
        <r>
          <rPr>
            <sz val="10"/>
            <color rgb="FF000000"/>
            <rFont val="Arial"/>
            <charset val="1"/>
          </rPr>
          <t xml:space="preserve">Arrendamientos Laureles:
Arriendo: 22
Venta:3
</t>
        </r>
      </text>
    </comment>
    <comment ref="B378" authorId="37" shapeId="0" xr:uid="{B038D9C4-B239-4943-B18B-9891FBAAC85B}">
      <text>
        <r>
          <rPr>
            <sz val="10"/>
            <color rgb="FF000000"/>
            <rFont val="Arial"/>
            <charset val="1"/>
          </rPr>
          <t xml:space="preserve">Arrendamientos Laureles:
Arriendo:20
Venta: 3
</t>
        </r>
      </text>
    </comment>
    <comment ref="B394" authorId="37" shapeId="0" xr:uid="{DD60A9FE-08F0-4FE7-A551-40A0FDF8C8F1}">
      <text>
        <r>
          <rPr>
            <sz val="10"/>
            <color rgb="FF000000"/>
            <rFont val="Arial"/>
            <charset val="1"/>
          </rPr>
          <t xml:space="preserve">Arrendamientos Laureles:
Arriendo:22
Venta: 3
</t>
        </r>
      </text>
    </comment>
    <comment ref="B408" authorId="37" shapeId="0" xr:uid="{5B4452FC-CCD3-40B4-BEC3-091D0042F353}">
      <text>
        <r>
          <rPr>
            <sz val="10"/>
            <color rgb="FF000000"/>
            <rFont val="Arial"/>
            <charset val="1"/>
          </rPr>
          <t>Arrendamientos Laureles:
Arriendo: 5
Ventas: 2</t>
        </r>
      </text>
    </comment>
    <comment ref="B422" authorId="37" shapeId="0" xr:uid="{1CEF280B-D8FA-4D34-BED6-5E4CED8F04A9}">
      <text>
        <r>
          <rPr>
            <sz val="10"/>
            <color rgb="FF000000"/>
            <rFont val="Arial"/>
            <charset val="1"/>
          </rPr>
          <t xml:space="preserve">Arrendamientos Laureles:
Arriendo: 6
Ventas: 0
</t>
        </r>
      </text>
    </comment>
    <comment ref="B471" authorId="37" shapeId="0" xr:uid="{E27E5C9C-F488-4E7A-8E4C-721F4C85B80C}">
      <text>
        <r>
          <rPr>
            <sz val="10"/>
            <color rgb="FF000000"/>
            <rFont val="Arial"/>
            <charset val="1"/>
          </rPr>
          <t xml:space="preserve">Arrendamientos Laureles:
Arriendo: 20
Venta:3
</t>
        </r>
      </text>
    </comment>
    <comment ref="B483" authorId="37" shapeId="0" xr:uid="{02B6CA2A-30B6-445B-AA28-BF6874793A1D}">
      <text>
        <r>
          <rPr>
            <sz val="10"/>
            <color rgb="FF000000"/>
            <rFont val="Arial"/>
            <charset val="1"/>
          </rPr>
          <t xml:space="preserve">Arrendamientos Laureles:
Arriendo:20
Venta: 3
</t>
        </r>
      </text>
    </comment>
    <comment ref="B493" authorId="37" shapeId="0" xr:uid="{41CD6619-DEF6-497B-80E4-92FB540D1447}">
      <text>
        <r>
          <rPr>
            <sz val="10"/>
            <color rgb="FF000000"/>
            <rFont val="Arial"/>
            <charset val="1"/>
          </rPr>
          <t xml:space="preserve">Arrendamientos Laureles:
Arriendo:13
Venta: 1
</t>
        </r>
      </text>
    </comment>
    <comment ref="B517" authorId="37" shapeId="0" xr:uid="{FB24BEDE-B634-4B1C-B10C-1591D2320208}">
      <text>
        <r>
          <rPr>
            <sz val="10"/>
            <color rgb="FF000000"/>
            <rFont val="Arial"/>
            <charset val="1"/>
          </rPr>
          <t>Arrendamientos Laureles:
Arriendo:15
Ventas : 5</t>
        </r>
      </text>
    </comment>
    <comment ref="B564" authorId="37" shapeId="0" xr:uid="{79092D94-A968-4A84-B576-D19F3FAEFEEB}">
      <text>
        <r>
          <rPr>
            <sz val="10"/>
            <color rgb="FF000000"/>
            <rFont val="Arial"/>
            <charset val="1"/>
          </rPr>
          <t xml:space="preserve">Arrendamientos Laureles:
Arriendo:20
Venta: 3
</t>
        </r>
      </text>
    </comment>
    <comment ref="H569" authorId="38" shapeId="0" xr:uid="{5D6E4B36-C9FA-41BA-863D-97009898EBBB}">
      <text>
        <r>
          <rPr>
            <sz val="10"/>
            <color rgb="FF000000"/>
            <rFont val="Arial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A LA META PERO NO SE PAGA COMISION </t>
        </r>
      </text>
    </comment>
    <comment ref="B583" authorId="37" shapeId="0" xr:uid="{163B4744-4DFF-45FA-B385-79002DEB9422}">
      <text>
        <r>
          <rPr>
            <sz val="10"/>
            <color rgb="FF000000"/>
            <rFont val="Arial"/>
            <charset val="1"/>
          </rPr>
          <t xml:space="preserve">Arrendamientos Laureles:
Arriendo:22
Venta: 3
</t>
        </r>
      </text>
    </comment>
    <comment ref="B593" authorId="37" shapeId="0" xr:uid="{85730FEC-AE77-4A17-AEC5-40EC9EDE5576}">
      <text>
        <r>
          <rPr>
            <sz val="10"/>
            <color rgb="FF000000"/>
            <rFont val="Arial"/>
            <charset val="1"/>
          </rPr>
          <t xml:space="preserve">Arrendamientos Laureles:
Arriendo:22
Venta: 3
</t>
        </r>
      </text>
    </comment>
    <comment ref="B632" authorId="37" shapeId="0" xr:uid="{B65DB96E-345B-435C-A1BC-7B2D57467951}">
      <text>
        <r>
          <rPr>
            <sz val="10"/>
            <color rgb="FF000000"/>
            <rFont val="Arial"/>
            <charset val="1"/>
          </rPr>
          <t xml:space="preserve">Arrendamientos Laureles:
Arriendo:20
Venta: 3
</t>
        </r>
      </text>
    </comment>
    <comment ref="B643" authorId="37" shapeId="0" xr:uid="{8C5AE73B-E954-4808-B024-721C859F6FB3}">
      <text>
        <r>
          <rPr>
            <sz val="10"/>
            <color rgb="FF000000"/>
            <rFont val="Arial"/>
            <charset val="1"/>
          </rPr>
          <t xml:space="preserve">Arrendamientos Laureles:
Arriendo:22
Venta: 3
</t>
        </r>
      </text>
    </comment>
    <comment ref="B689" authorId="39" shapeId="0" xr:uid="{EED3D242-2178-419B-8468-27B0C5644A5A}">
      <text>
        <r>
          <rPr>
            <sz val="10"/>
            <color rgb="FF000000"/>
            <rFont val="Arial"/>
            <charset val="1"/>
          </rPr>
          <t>Administracion Laureles:
18 de arriendo
3 ventas
Cumple con la 2 o la 3 opcion.</t>
        </r>
      </text>
    </comment>
    <comment ref="B714" authorId="37" shapeId="0" xr:uid="{29CDC792-F1C5-42E3-A797-68997EED539F}">
      <text>
        <r>
          <rPr>
            <sz val="10"/>
            <color rgb="FF000000"/>
            <rFont val="Arial"/>
            <charset val="1"/>
          </rPr>
          <t xml:space="preserve">Arrendamientos Laureles:
Arriendo:20
Venta: 3
</t>
        </r>
      </text>
    </comment>
    <comment ref="B729" authorId="37" shapeId="0" xr:uid="{13A7C954-49E5-4176-9DC4-4C6403BBCB69}">
      <text>
        <r>
          <rPr>
            <sz val="10"/>
            <color rgb="FF000000"/>
            <rFont val="Arial"/>
            <charset val="1"/>
          </rPr>
          <t xml:space="preserve">Arrendamientos Laureles:
Arriendo:22
Venta: 3
</t>
        </r>
      </text>
    </comment>
    <comment ref="B746" authorId="39" shapeId="0" xr:uid="{D5367F8A-363C-4632-AA2A-64C4B6186091}">
      <text>
        <r>
          <rPr>
            <sz val="10"/>
            <color rgb="FF000000"/>
            <rFont val="Arial"/>
            <charset val="1"/>
          </rPr>
          <t>Administracion Laureles:
12 arriendamiento
1 venta
solo 1 efectiva</t>
        </r>
      </text>
    </comment>
    <comment ref="B799" authorId="39" shapeId="0" xr:uid="{B43A5219-AD67-42EE-9115-F757354B0348}">
      <text>
        <r>
          <rPr>
            <sz val="10"/>
            <color rgb="FF000000"/>
            <rFont val="Arial"/>
            <charset val="1"/>
          </rPr>
          <t>Administracion Laureles:
14 DE ARRIENDO DE LA ZONA
3 VENTA
CUMPLIO CON LA 2 OPCION</t>
        </r>
      </text>
    </comment>
    <comment ref="B823" authorId="37" shapeId="0" xr:uid="{0E1EDB57-84DE-478E-BC8C-2A99AC2256E1}">
      <text>
        <r>
          <rPr>
            <sz val="10"/>
            <color rgb="FF000000"/>
            <rFont val="Arial"/>
            <charset val="1"/>
          </rPr>
          <t>Arrendamientos Laureles:
14 ARRIENDO ZONA
1 ARRIENDO FLORESTA
3 VENTA
CUMPLIO CON LA 2 OPCION</t>
        </r>
      </text>
    </comment>
    <comment ref="B843" authorId="37" shapeId="0" xr:uid="{2B09D145-A780-4870-A1EE-18E2C8045AD4}">
      <text>
        <r>
          <rPr>
            <sz val="10"/>
            <color rgb="FF000000"/>
            <rFont val="Arial"/>
            <charset val="1"/>
          </rPr>
          <t xml:space="preserve">Arrendamientos Laureles:
4 ARRIENDO ZONA
</t>
        </r>
      </text>
    </comment>
    <comment ref="B860" authorId="39" shapeId="0" xr:uid="{CC4D0CD8-4FDA-4D41-A4FC-22C5489F50E3}">
      <text>
        <r>
          <rPr>
            <sz val="10"/>
            <color rgb="FF000000"/>
            <rFont val="Arial"/>
            <charset val="1"/>
          </rPr>
          <t xml:space="preserve">Administracion Laureles:
8 ARRIENDO (6 ZONA Y 2 OTRA ZONA)
3 VENTA
</t>
        </r>
      </text>
    </comment>
    <comment ref="B874" authorId="39" shapeId="0" xr:uid="{579A291F-D470-41A9-B03A-F48F4D6ABEFA}">
      <text>
        <r>
          <rPr>
            <sz val="10"/>
            <color rgb="FF000000"/>
            <rFont val="Arial"/>
            <charset val="1"/>
          </rPr>
          <t xml:space="preserve">Administracion Laureles:
9 ARRIENDO (3 OTRA ZONA)
2 VENTAS
</t>
        </r>
      </text>
    </comment>
    <comment ref="B888" authorId="39" shapeId="0" xr:uid="{638D38FC-0AA6-45DE-81C7-62A3499ED10C}">
      <text>
        <r>
          <rPr>
            <sz val="10"/>
            <color rgb="FF000000"/>
            <rFont val="Arial"/>
            <charset val="1"/>
          </rPr>
          <t xml:space="preserve">Administracion Laureles:
3 VENTA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tc={346A0570-2180-4D03-A424-726A45BF492A}</author>
    <author>tc={D0472C55-D775-471E-9F1D-F41A04EA8180}</author>
    <author>tc={521B15FE-818A-4197-B023-D8392BBCC3C9}</author>
    <author>tc={6E7D7C03-7FA3-4D50-B1B2-4539603A5F16}</author>
    <author>tc={DC027111-3DEC-4109-8AE6-D0A527E80B16}</author>
    <author>tc={C72693EB-5B6F-4EA0-A825-6D1144143E5B}</author>
    <author>tc={006700F4-ACC8-44C7-82DF-AA002BA10413}</author>
    <author>tc={3565FCEC-AC54-4DD3-87FD-1160170E4368}</author>
    <author>tc={5691B21E-0DCA-4689-874E-2568DEBFCDA0}</author>
    <author>tc={95B69AF0-9923-45D3-A4B3-6B21B4015EA8}</author>
    <author>tc={62021113-A51F-4461-BAF4-C1A3D7AA6EAE}</author>
    <author>tc={BDEB2C2F-89D9-431F-B1BE-C34D3FFC59BE}</author>
    <author>tc={BEE52F9D-3C24-4EED-95FF-A183186C130F}</author>
    <author>tc={E605CB7C-6661-4370-95E1-4E5B54F916E4}</author>
    <author>tc={79A98A28-D04E-4A42-91B6-89130E0FAF2D}</author>
    <author>tc={89F16F7C-488C-46A6-9055-D520B86AE20E}</author>
    <author>tc={B0D31E71-A3C1-4F2A-BE60-DE976170E7A6}</author>
    <author>tc={BBA51188-6EC6-4762-B64C-045C711FED41}</author>
    <author>tc={A7DF96C2-758D-482B-A35A-AF445CEB6C33}</author>
    <author>tc={8E959DA1-FA40-4C88-9782-6400A0A1149B}</author>
    <author>tc={DDE2A5DD-3115-45AE-9F28-C5BBF2A9D7A9}</author>
    <author>tc={72BF0433-6EBD-4A62-ACD6-05BC93773F16}</author>
    <author>tc={D3777C95-CDCE-492A-A8E7-7AA2B11ED9DD}</author>
    <author>tc={035228C9-E263-40DA-8281-8097BB94D6DC}</author>
    <author>tc={C184ABC3-42B1-4019-9500-5BBD21C55CCD}</author>
    <author>tc={BBF7EF47-6188-4B6C-9C41-FEE3B9DE734F}</author>
    <author>tc={3ADDFA8F-BF31-41F4-BD4C-E1C0D2F2F7ED}</author>
    <author>tc={973547D0-3BC3-4EE9-A730-A01CFD850EBE}</author>
    <author>tc={2D994242-150C-4F34-A447-2BBE0B7E3863}</author>
    <author>tc={94291DBF-4423-4BBC-869B-3F527A481F8D}</author>
    <author>tc={FD2BE402-EA4D-4B0B-8B84-5AD5234157DB}</author>
    <author>tc={D0A70477-78FB-4275-B7ED-7A5D2EC70089}</author>
    <author>tc={D895D165-D2D1-4472-B15A-DF55D8A7C6C7}</author>
    <author>tc={F0884836-21EC-41BF-853A-7769DF9FDF4D}</author>
    <author>tc={B77F5295-057B-4E04-940A-207AC10353E2}</author>
    <author>tc={DE3EDAE2-833A-4FC2-8B1D-70D03BB291E4}</author>
    <author>tc={04DF25DB-714B-4E22-9FAC-9FDF3DE786E9}</author>
    <author>tc={DF6461A3-4BB3-4D93-BD19-1360DBFA8865}</author>
    <author>tc={DD7FB114-3720-4419-AC60-83358E710CC0}</author>
    <author>tc={E9AC9FB0-18C9-423B-8137-4EFC6A935659}</author>
    <author>tc={7825DB0A-19C4-485D-BE56-22B512CCF6E1}</author>
    <author>tc={D081BBDD-D1B1-46F8-95CD-91F7FE3327EE}</author>
    <author>tc={78152DFE-8BE8-40DE-9DB4-F92CCE347733}</author>
    <author>tc={FA2672E7-AB00-4407-838B-205A248E50F3}</author>
    <author>tc={C7F3C40E-4180-44B9-9634-D3B1A0061303}</author>
    <author>Administracion Laureles</author>
    <author>tc={F8B0241B-2165-4D6B-80F8-26D24E45B411}</author>
    <author>tc={D637C3AC-7C44-41CF-95DC-A4D8000F096F}</author>
  </authors>
  <commentList>
    <comment ref="G90" authorId="0" shapeId="0" xr:uid="{346A0570-2180-4D03-A424-726A45BF492A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propietaria al 8%</t>
        </r>
      </text>
    </comment>
    <comment ref="G92" authorId="1" shapeId="0" xr:uid="{D0472C55-D775-471E-9F1D-F41A04EA8180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95" authorId="2" shapeId="0" xr:uid="{521B15FE-818A-4197-B023-D8392BBCC3C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11" authorId="3" shapeId="0" xr:uid="{6E7D7C03-7FA3-4D50-B1B2-4539603A5F16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15" authorId="4" shapeId="0" xr:uid="{DC027111-3DEC-4109-8AE6-D0A527E80B16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16" authorId="5" shapeId="0" xr:uid="{C72693EB-5B6F-4EA0-A825-6D1144143E5B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20" authorId="6" shapeId="0" xr:uid="{006700F4-ACC8-44C7-82DF-AA002BA1041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9%</t>
        </r>
      </text>
    </comment>
    <comment ref="G121" authorId="7" shapeId="0" xr:uid="{3565FCEC-AC54-4DD3-87FD-1160170E4368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Cliente portero</t>
        </r>
      </text>
    </comment>
    <comment ref="G122" authorId="8" shapeId="0" xr:uid="{5691B21E-0DCA-4689-874E-2568DEBFCDA0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23" authorId="9" shapeId="0" xr:uid="{95B69AF0-9923-45D3-A4B3-6B21B4015EA8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44" authorId="10" shapeId="0" xr:uid="{62021113-A51F-4461-BAF4-C1A3D7AA6EA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Cliente portero</t>
        </r>
      </text>
    </comment>
    <comment ref="G148" authorId="11" shapeId="0" xr:uid="{BDEB2C2F-89D9-431F-B1BE-C34D3FFC59B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50" authorId="12" shapeId="0" xr:uid="{BEE52F9D-3C24-4EED-95FF-A183186C130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Cliente portero</t>
        </r>
      </text>
    </comment>
    <comment ref="G162" authorId="13" shapeId="0" xr:uid="{E605CB7C-6661-4370-95E1-4E5B54F916E4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 propietario 8%</t>
        </r>
      </text>
    </comment>
    <comment ref="G172" authorId="14" shapeId="0" xr:uid="{79A98A28-D04E-4A42-91B6-89130E0FAF2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propietaria al 8%</t>
        </r>
      </text>
    </comment>
    <comment ref="G177" authorId="15" shapeId="0" xr:uid="{89F16F7C-488C-46A6-9055-D520B86AE20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79" authorId="16" shapeId="0" xr:uid="{B0D31E71-A3C1-4F2A-BE60-DE976170E7A6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del propietario 8%</t>
        </r>
      </text>
    </comment>
    <comment ref="G181" authorId="17" shapeId="0" xr:uid="{BBA51188-6EC6-4762-B64C-045C711FED4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86" authorId="18" shapeId="0" xr:uid="{A7DF96C2-758D-482B-A35A-AF445CEB6C3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89" authorId="19" shapeId="0" xr:uid="{8E959DA1-FA40-4C88-9782-6400A0A1149B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90" authorId="20" shapeId="0" xr:uid="{DDE2A5DD-3115-45AE-9F28-C5BBF2A9D7A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194" authorId="21" shapeId="0" xr:uid="{72BF0433-6EBD-4A62-ACD6-05BC93773F16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9%</t>
        </r>
      </text>
    </comment>
    <comment ref="G196" authorId="22" shapeId="0" xr:uid="{D3777C95-CDCE-492A-A8E7-7AA2B11ED9DD}">
      <text>
        <r>
          <rPr>
            <sz val="10"/>
            <color rgb="FF000000"/>
            <rFont val="Arial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Comisión propietario 8%
Cliente Portero </t>
        </r>
      </text>
    </comment>
    <comment ref="G197" authorId="23" shapeId="0" xr:uid="{035228C9-E263-40DA-8281-8097BB94D6DC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198" authorId="24" shapeId="0" xr:uid="{C184ABC3-42B1-4019-9500-5BBD21C55CC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13" authorId="25" shapeId="0" xr:uid="{BBF7EF47-6188-4B6C-9C41-FEE3B9DE734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40" authorId="26" shapeId="0" xr:uid="{3ADDFA8F-BF31-41F4-BD4C-E1C0D2F2F7E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41" authorId="27" shapeId="0" xr:uid="{973547D0-3BC3-4EE9-A730-A01CFD850EB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43" authorId="28" shapeId="0" xr:uid="{2D994242-150C-4F34-A447-2BBE0B7E386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46" authorId="29" shapeId="0" xr:uid="{94291DBF-4423-4BBC-869B-3F527A481F8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47" authorId="30" shapeId="0" xr:uid="{FD2BE402-EA4D-4B0B-8B84-5AD5234157DB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58" authorId="31" shapeId="0" xr:uid="{D0A70477-78FB-4275-B7ED-7A5D2EC7008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62" authorId="32" shapeId="0" xr:uid="{D895D165-D2D1-4472-B15A-DF55D8A7C6C7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70" authorId="33" shapeId="0" xr:uid="{F0884836-21EC-41BF-853A-7769DF9FDF4D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73" authorId="34" shapeId="0" xr:uid="{B77F5295-057B-4E04-940A-207AC10353E2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G295" authorId="35" shapeId="0" xr:uid="{DE3EDAE2-833A-4FC2-8B1D-70D03BB291E4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96" authorId="36" shapeId="0" xr:uid="{04DF25DB-714B-4E22-9FAC-9FDF3DE786E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298" authorId="37" shapeId="0" xr:uid="{DF6461A3-4BB3-4D93-BD19-1360DBFA8865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01" authorId="38" shapeId="0" xr:uid="{DD7FB114-3720-4419-AC60-83358E710CC0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02" authorId="39" shapeId="0" xr:uid="{E9AC9FB0-18C9-423B-8137-4EFC6A935659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05" authorId="40" shapeId="0" xr:uid="{7825DB0A-19C4-485D-BE56-22B512CCF6E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09" authorId="41" shapeId="0" xr:uid="{D081BBDD-D1B1-46F8-95CD-91F7FE3327EE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12" authorId="42" shapeId="0" xr:uid="{78152DFE-8BE8-40DE-9DB4-F92CCE34773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15" authorId="43" shapeId="0" xr:uid="{FA2672E7-AB00-4407-838B-205A248E50F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20" authorId="44" shapeId="0" xr:uid="{C7F3C40E-4180-44B9-9634-D3B1A0061303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G342" authorId="45" shapeId="0" xr:uid="{39ACCBB4-ACF2-4C11-857D-8C1AC6F09EA4}">
      <text>
        <r>
          <rPr>
            <sz val="10"/>
            <color rgb="FF000000"/>
            <rFont val="Arial"/>
            <charset val="1"/>
          </rPr>
          <t xml:space="preserve">Administracion Laureles:
Cliente portero
</t>
        </r>
      </text>
    </comment>
    <comment ref="G347" authorId="46" shapeId="0" xr:uid="{F8B0241B-2165-4D6B-80F8-26D24E45B411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B630" authorId="45" shapeId="0" xr:uid="{8D7B9A71-F44C-4C88-B5FA-615C137BA1CD}">
      <text>
        <r>
          <rPr>
            <sz val="10"/>
            <color rgb="FF000000"/>
            <rFont val="Arial"/>
            <charset val="1"/>
          </rPr>
          <t xml:space="preserve">Administracion Laureles:
No se paga comision por que se le debe pagar al portero por el dato del cliente </t>
        </r>
      </text>
    </comment>
    <comment ref="I817" authorId="47" shapeId="0" xr:uid="{D637C3AC-7C44-41CF-95DC-A4D8000F096F}">
      <text>
        <r>
          <rPr>
            <sz val="10"/>
            <color rgb="FF000000"/>
            <rFont val="Arial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liquida con los 23 Días laborados (7 días de incapacidad)</t>
        </r>
      </text>
    </comment>
    <comment ref="B875" authorId="45" shapeId="0" xr:uid="{B8EEC765-EDAE-4DED-8E43-A6F38BC5493F}">
      <text>
        <r>
          <rPr>
            <sz val="10"/>
            <color rgb="FF000000"/>
            <rFont val="Arial"/>
            <charset val="1"/>
          </rPr>
          <t>Administracion Laureles:
No tiene asesor interno, Este el nuevo contrato que tomo la cliente que se le dio salida del 14451.</t>
        </r>
      </text>
    </comment>
  </commentList>
</comments>
</file>

<file path=xl/sharedStrings.xml><?xml version="1.0" encoding="utf-8"?>
<sst xmlns="http://schemas.openxmlformats.org/spreadsheetml/2006/main" count="13284" uniqueCount="2094">
  <si>
    <t>ENERO 2022</t>
  </si>
  <si>
    <t>VICTOR VALENCIA</t>
  </si>
  <si>
    <t>POR CONSIGNACION</t>
  </si>
  <si>
    <t>CONSIGNACIONES</t>
  </si>
  <si>
    <t>CONTRATO</t>
  </si>
  <si>
    <t xml:space="preserve">% PROPIETARIO </t>
  </si>
  <si>
    <t>INMUEBLE</t>
  </si>
  <si>
    <t>CANON</t>
  </si>
  <si>
    <t>%</t>
  </si>
  <si>
    <t xml:space="preserve">COMISION </t>
  </si>
  <si>
    <t>CONSIGNO</t>
  </si>
  <si>
    <t>INVENTARIO</t>
  </si>
  <si>
    <t xml:space="preserve">EJECUTIVO </t>
  </si>
  <si>
    <t xml:space="preserve"> CANON</t>
  </si>
  <si>
    <t xml:space="preserve"> COMISION</t>
  </si>
  <si>
    <t>PENTAGRAMA 2216</t>
  </si>
  <si>
    <t>PORTADA</t>
  </si>
  <si>
    <t>CAMILO</t>
  </si>
  <si>
    <t>STEFANY AGUDELO</t>
  </si>
  <si>
    <t>CARRERA 84 35-62 APT 301</t>
  </si>
  <si>
    <t>LOS CABOS 1101 SUBROGACION</t>
  </si>
  <si>
    <t>PORTAL DE LAS AMERICAS 206</t>
  </si>
  <si>
    <t>CALLE 42 C N° 63C - 35 AP 901</t>
  </si>
  <si>
    <t>LUISA MARIN</t>
  </si>
  <si>
    <t>CIUDADELA DEL PARQUE 1821</t>
  </si>
  <si>
    <t>RODEO VERDE 622</t>
  </si>
  <si>
    <t>TOTAL</t>
  </si>
  <si>
    <t>TOTAL--------------------------------------&gt;</t>
  </si>
  <si>
    <t>ALEJANDRA RESTREPO</t>
  </si>
  <si>
    <t xml:space="preserve">LOS CABOS 630 </t>
  </si>
  <si>
    <t>CRISTIAN</t>
  </si>
  <si>
    <t>ENTRE BOSQUES 1616</t>
  </si>
  <si>
    <t xml:space="preserve">EDIFICIO BENIDORM 302 </t>
  </si>
  <si>
    <t>JULIAN SOLIS</t>
  </si>
  <si>
    <t>VILLA DE ABURRA 201</t>
  </si>
  <si>
    <t>STEFANNY AGUDELO</t>
  </si>
  <si>
    <t>DESISTIDO</t>
  </si>
  <si>
    <t>CARRERA 83A 32EE-44 SUBROGACIÓN - 1.300.000</t>
  </si>
  <si>
    <t>El inquilino actual desiste de la subrogación y continua en el inmueble</t>
  </si>
  <si>
    <t>RODEO VERDE 912 - 1.200.000</t>
  </si>
  <si>
    <t>Vendieron el carro y no les servia el sector así</t>
  </si>
  <si>
    <t>CAMINO DEL PARQUE 2512 - 1.700.000</t>
  </si>
  <si>
    <t>Propietario lo arrendo</t>
  </si>
  <si>
    <t>ANDREA</t>
  </si>
  <si>
    <t>MARQUEZ DE CACERES 802 - 1.500.000</t>
  </si>
  <si>
    <t>ARBOLEDA DEL RODEO 1808 - 1.400.000</t>
  </si>
  <si>
    <t>Inquilinio desistio</t>
  </si>
  <si>
    <t xml:space="preserve">GUADARRAMA 526 </t>
  </si>
  <si>
    <t>ALPES PLAZA 1803</t>
  </si>
  <si>
    <t>LUIS CORREA</t>
  </si>
  <si>
    <t>LOS CABOS 322</t>
  </si>
  <si>
    <t>ZAPZURRO 201</t>
  </si>
  <si>
    <t>ALONSO</t>
  </si>
  <si>
    <t>CAMINO DEL PARQUE 2512</t>
  </si>
  <si>
    <t>ALEJANDRO VILLEGAS</t>
  </si>
  <si>
    <t xml:space="preserve">LOS CABOS 9926 </t>
  </si>
  <si>
    <t>RODEO VERDE 725 SUBROGACION</t>
  </si>
  <si>
    <t>YERMANY</t>
  </si>
  <si>
    <t>El cliente decide seguir buscando, no estaba convencido</t>
  </si>
  <si>
    <t>CALLE 35 80-42 - 2.200.000</t>
  </si>
  <si>
    <t>iInquillino desiste porque dice que ya no le sirve sin parqueadero</t>
  </si>
  <si>
    <t>ANKARA 401 - 2.300.000</t>
  </si>
  <si>
    <t>Propietario dice que no puede enviar composición accionaria de la empresa que aparece como propietaria, dice que no le queda posible.</t>
  </si>
  <si>
    <t>AURA POSSO</t>
  </si>
  <si>
    <t>FELIPE ECHEVERRI</t>
  </si>
  <si>
    <t>CALLE 65C 94 - 51 AP 101</t>
  </si>
  <si>
    <t>CARLOS VALLEJO</t>
  </si>
  <si>
    <t>TOTAL FIRMADO</t>
  </si>
  <si>
    <t xml:space="preserve">TOTAL  APROBADO EN PROCESO DE FIRMAS </t>
  </si>
  <si>
    <t>TOTAL EN ESTUDIO</t>
  </si>
  <si>
    <t>SECTOR</t>
  </si>
  <si>
    <t>CAPTACIONES</t>
  </si>
  <si>
    <t>ARRIENDOS ($)</t>
  </si>
  <si>
    <t xml:space="preserve">TOTAL INMUEBLES ARRENDADOS </t>
  </si>
  <si>
    <t>LAURELES</t>
  </si>
  <si>
    <t>BELEN</t>
  </si>
  <si>
    <t>OTRAS ZONAS</t>
  </si>
  <si>
    <t xml:space="preserve">TOTAL </t>
  </si>
  <si>
    <t>FEBRERO 2022</t>
  </si>
  <si>
    <t xml:space="preserve">MAZIRUMA 301 </t>
  </si>
  <si>
    <t>ALEJANDRO OCAMPO</t>
  </si>
  <si>
    <t>CAMINO DEL PARQUE 1710</t>
  </si>
  <si>
    <t>CIUDADELA DE LOS LAURELES 405 EMPALME</t>
  </si>
  <si>
    <t>SEBASTIAN</t>
  </si>
  <si>
    <t>TABATHA</t>
  </si>
  <si>
    <t>ATLANTA  401</t>
  </si>
  <si>
    <t>MIRADOR DE LA ARBOLEDA 1401</t>
  </si>
  <si>
    <t>CALLE 42 C N° 63C - 35 AP 201</t>
  </si>
  <si>
    <t xml:space="preserve">LA GRAN ESQUINA 707 </t>
  </si>
  <si>
    <t>LOCAL BAHIA BLANCA</t>
  </si>
  <si>
    <t>SAN MARTIN 201</t>
  </si>
  <si>
    <t>SAN PATRICIO 1001 EMPALME</t>
  </si>
  <si>
    <t>NANTES 202</t>
  </si>
  <si>
    <t>CALLE 42 C N° 63C - 35 AP 1101</t>
  </si>
  <si>
    <t>VICTOR</t>
  </si>
  <si>
    <t xml:space="preserve">TORRES DE AVIÑON 614 </t>
  </si>
  <si>
    <t>LAURELES DEL CASTILLO 906</t>
  </si>
  <si>
    <t>AURA 101</t>
  </si>
  <si>
    <t>DIANA ESCUDERO</t>
  </si>
  <si>
    <t xml:space="preserve">CALLE 79 1-155 </t>
  </si>
  <si>
    <t>PLAZA VICUÑA 517</t>
  </si>
  <si>
    <t>ALTOS DEL CASTILLO 402 SUBROGACION</t>
  </si>
  <si>
    <t>PORTAL DE SANTA RITA 302 -1.250.000</t>
  </si>
  <si>
    <t>El inquilino dice que ya necesita un casa de 4 alcobas</t>
  </si>
  <si>
    <t>CALLE 44B 86-12 APT 202 - 1.100.000</t>
  </si>
  <si>
    <t>Toma un apartamento más economico</t>
  </si>
  <si>
    <t>PALMIRA 306 - 850.000</t>
  </si>
  <si>
    <t>Consigue un apto directo en menos presupuesto</t>
  </si>
  <si>
    <t>LAURELES DEL PINAR 902 - 1.300.000</t>
  </si>
  <si>
    <t>Propietario le entrega el sabado 5 y la inquilina lo necesitaba para antes</t>
  </si>
  <si>
    <t>RODEO VERDE 912 SUBROGACION</t>
  </si>
  <si>
    <t>CARRERA 83A 37D - 11 APT 101</t>
  </si>
  <si>
    <t>EL ALCAZAR 222</t>
  </si>
  <si>
    <t>CAMILO GALLEGO</t>
  </si>
  <si>
    <t xml:space="preserve">PARQUES DE LA SIERRA 104 </t>
  </si>
  <si>
    <t>CALLE 33 74B-233 APT 201</t>
  </si>
  <si>
    <t>AVIVA 1444</t>
  </si>
  <si>
    <t>BRYAN AGUDELO</t>
  </si>
  <si>
    <t>RODEO VERDE 821</t>
  </si>
  <si>
    <t>CARRERA 88 N° 35D-40 AP 402</t>
  </si>
  <si>
    <t>JESSICA ORTIZ</t>
  </si>
  <si>
    <t>LAURELES DEL PARQUE 403</t>
  </si>
  <si>
    <t>BERNALEJAS 1302</t>
  </si>
  <si>
    <t>BALCONES DE ALAMEDA 501</t>
  </si>
  <si>
    <t>TORRES DE AVIÑON 507 - 1.500.000</t>
  </si>
  <si>
    <t>KELLY GARCIA</t>
  </si>
  <si>
    <t>Al revisar para hace contratos, el apto tenia varios arreglos como espejos rotos, que el propietario no queria arreglar, debia servicios publicos desde marzo de 2021 y no queria brindar autorización para que la admon nos diera paz y salvo</t>
  </si>
  <si>
    <t>PORTON DE LA ALMERIA 1209 - 700.000</t>
  </si>
  <si>
    <t>Cliente desiste al momento de firmar contratos, no vuelve a contestar</t>
  </si>
  <si>
    <t>ALPHAPARK 302</t>
  </si>
  <si>
    <t>CALLE 38C 89-38 APT 301</t>
  </si>
  <si>
    <t xml:space="preserve">LOS CABOS 828 </t>
  </si>
  <si>
    <t>BALCONES DE LA CONSOLATA 602</t>
  </si>
  <si>
    <t>LAURELES DEL PINAR 902</t>
  </si>
  <si>
    <t>CARRERA 93 35B-118 SUBROGACION</t>
  </si>
  <si>
    <t>QUINTAS DEL PARQUE 102</t>
  </si>
  <si>
    <t>TORRE MOLINOS 804</t>
  </si>
  <si>
    <t>JUAN PABLO VILLA</t>
  </si>
  <si>
    <t>SANTARIA 204</t>
  </si>
  <si>
    <t>SAN MIGUEL 1510</t>
  </si>
  <si>
    <t>CALLE 34C 81-60 - 1.100.000</t>
  </si>
  <si>
    <t>Inquilino desiste y cuando vuelve el prop ya habia arrendado el apto</t>
  </si>
  <si>
    <t>PENTAGRAMA 1323 - 1.400.000</t>
  </si>
  <si>
    <t>Apt ocupado, inquilino actual informo una fecha y ya luego dice que no sabe cuando lo desocupa</t>
  </si>
  <si>
    <t>Se decidio por este apto, dessitio, luego se le mostraron 4 apartamentos más y al final dijo que no</t>
  </si>
  <si>
    <t xml:space="preserve">PENTAGRAMA 707 </t>
  </si>
  <si>
    <t>LOCAL CALLE 34 # 66A-44</t>
  </si>
  <si>
    <t>RAYO DE SOL - 1.100.000</t>
  </si>
  <si>
    <t>Cliente decide no tomar inmueble</t>
  </si>
  <si>
    <t>TORRES DE AVIÑON 614 - 1.590.000</t>
  </si>
  <si>
    <t>Cliente informa que tuvo una situación familiaria y debe bajar el presupuesto a 1.100.000</t>
  </si>
  <si>
    <t xml:space="preserve">JARDIN DE LOS LAURELES 419 </t>
  </si>
  <si>
    <t>CARRERA 80A 36-28</t>
  </si>
  <si>
    <t>ABADIA DEL PARQUE 1402</t>
  </si>
  <si>
    <t>MARZO 2022</t>
  </si>
  <si>
    <t>TORRES DE AMERICA 601 SUBROGACION</t>
  </si>
  <si>
    <t>ALTAVISTA 201</t>
  </si>
  <si>
    <t>MADISON 601 SUBROGACION</t>
  </si>
  <si>
    <t>EDIFICIO KIRIBATI 301</t>
  </si>
  <si>
    <t>NOGAL DE BARCELONA 201</t>
  </si>
  <si>
    <t>PORTAL DE SANTA RITA 302</t>
  </si>
  <si>
    <t>RAYO DE SOL 611</t>
  </si>
  <si>
    <t>CIUDADE DE LOS LAURELES 213</t>
  </si>
  <si>
    <t>CARRERA 83A 32EE-44 APT 301</t>
  </si>
  <si>
    <t>LAURELES CAMPESTRE 1122</t>
  </si>
  <si>
    <t>LOS CABOS 405 SUBROGACIÓN</t>
  </si>
  <si>
    <t>CASABEL 401</t>
  </si>
  <si>
    <t>CARRERA 83 N° 34 A -33 AP 102</t>
  </si>
  <si>
    <t>SAN SILVESTRE CASA 118</t>
  </si>
  <si>
    <t>TORRE AVELLANA 301</t>
  </si>
  <si>
    <t>MONTECASTELLO 401</t>
  </si>
  <si>
    <t>YERMANY CORREA</t>
  </si>
  <si>
    <t>RODEO VERDE 829 - 1.400.000</t>
  </si>
  <si>
    <t>Cliente va a la ultima visita con la mamá y dice que no lo quiere tomar</t>
  </si>
  <si>
    <t>REMANSO DEL RODEO 2009</t>
  </si>
  <si>
    <t>OASIS DE LOS BERNAL 701</t>
  </si>
  <si>
    <t>RODEO VERDE 1107</t>
  </si>
  <si>
    <t>PARQUES DE LA SIERRA 71</t>
  </si>
  <si>
    <t>CALLE 23 # 71A-41 101 - 600.000</t>
  </si>
  <si>
    <t>Negado por el Libertador</t>
  </si>
  <si>
    <t>OASIS DE LOS BERNAL 701 - 1.600.000</t>
  </si>
  <si>
    <t>Informa que lo trasladaron de ciudad y no puede tomar el inmueble a un día de la entrega del inmueble</t>
  </si>
  <si>
    <t>La señora que queda con inquilina no es quien viviria en el inmueble, desiste del estudio</t>
  </si>
  <si>
    <t>CARRERA 90 39 - 19 APT 301</t>
  </si>
  <si>
    <t>CRISTOBAL REAL 304</t>
  </si>
  <si>
    <t>CALLE 44A 86-6 APT 201</t>
  </si>
  <si>
    <t>SALZBURGO 901 - 3.200.000</t>
  </si>
  <si>
    <t>Inquilino desiste del negocio</t>
  </si>
  <si>
    <t>PORTAL DE ROSALES 605</t>
  </si>
  <si>
    <t>RODEO VERDE 829</t>
  </si>
  <si>
    <t xml:space="preserve">CARRERA 83B 31 - 49 </t>
  </si>
  <si>
    <t>CAMINO DEL PARQUE 1715</t>
  </si>
  <si>
    <t>Cliente se va de viaje y desiste de tomar inmueble</t>
  </si>
  <si>
    <t xml:space="preserve">RODEO VERDE 514 </t>
  </si>
  <si>
    <t>NO SE HACE</t>
  </si>
  <si>
    <t>ABRIL 2022</t>
  </si>
  <si>
    <t>RIU 1101</t>
  </si>
  <si>
    <t>PENTAGRAMA 1612</t>
  </si>
  <si>
    <t>SAN ISIDRO 1701</t>
  </si>
  <si>
    <t>MONTELIMAR 603</t>
  </si>
  <si>
    <t>CIUDADELA DEL SOL PREMIUN 25E</t>
  </si>
  <si>
    <t>SIENA 403</t>
  </si>
  <si>
    <t>LOS CABOS 9934 SUBROGACION</t>
  </si>
  <si>
    <t>CARRERA 53 1-22 APT 401</t>
  </si>
  <si>
    <t>JACARANDA 201</t>
  </si>
  <si>
    <t>MIRADOR DE LOS ALPES  124</t>
  </si>
  <si>
    <t xml:space="preserve">TORRE MALLORCA 702 </t>
  </si>
  <si>
    <t xml:space="preserve">MONTECASTELLO 501 </t>
  </si>
  <si>
    <t>BOSQUES DEL CERRO 702 - 2.100.000</t>
  </si>
  <si>
    <t>Propietaria no lo va arrendar</t>
  </si>
  <si>
    <t>MALIBU PLAZA 105 -2.300.000</t>
  </si>
  <si>
    <t>Inquilino le ofrecerio otra opcion</t>
  </si>
  <si>
    <t>CAMINO DEL PARQUE 2414 -1.950.000</t>
  </si>
  <si>
    <t>Propietaria no firma contrato  por que de otra inmobiliaria le ofrecerio mas dinero y le pagaron de una</t>
  </si>
  <si>
    <t>CAMINO DEL PARQUE 1611 - 1.900.000</t>
  </si>
  <si>
    <t>Propietaria no vuelve a contestar y solo quiere en la unidad</t>
  </si>
  <si>
    <t xml:space="preserve">ARBOLEDA DEL RODEO 2519 </t>
  </si>
  <si>
    <t>CALLE 27 79 - 283</t>
  </si>
  <si>
    <t>MIRADOR DE LA MOTA 1408 SUBROGACION</t>
  </si>
  <si>
    <t>ROME 202</t>
  </si>
  <si>
    <t>LOS CABOS 534</t>
  </si>
  <si>
    <t xml:space="preserve">PENTAGRAMA 1015 </t>
  </si>
  <si>
    <t>REMANSO DEL RODEO 1206</t>
  </si>
  <si>
    <t>SAN MARCOS 1004</t>
  </si>
  <si>
    <t>CALLE 13 75-04 APT 202</t>
  </si>
  <si>
    <t>PONTEVEDRA 301 -1.650.000</t>
  </si>
  <si>
    <t>Inquilino no se decidio para tomarlo</t>
  </si>
  <si>
    <t xml:space="preserve">ENTREPARQUES 901 </t>
  </si>
  <si>
    <t>ALEXANDER</t>
  </si>
  <si>
    <t>TORRES DE SAN DIEGO 508</t>
  </si>
  <si>
    <t>HABITAT 70 502</t>
  </si>
  <si>
    <t>MAYO 2022</t>
  </si>
  <si>
    <t>OBSERVACIONES</t>
  </si>
  <si>
    <t>AVIVA 1422 - 2.400.000</t>
  </si>
  <si>
    <t xml:space="preserve">BRYAN </t>
  </si>
  <si>
    <t xml:space="preserve">JESSICA  </t>
  </si>
  <si>
    <t>ZAGUAN 201 - $1.850.000</t>
  </si>
  <si>
    <t>NANTES 302 SUBROGRACION- 1.350.000</t>
  </si>
  <si>
    <t>LOS POMOS 201 - 2.350.000</t>
  </si>
  <si>
    <t>CAMINO DEL PARQUE 806 -1.850.000</t>
  </si>
  <si>
    <t>MAR DE PLATA CASA 086 3.700.000</t>
  </si>
  <si>
    <t>LAURELES CAMPESTRE 808 - 2.250.000</t>
  </si>
  <si>
    <t>MONTE CASTELLO 602 - 1.400.000</t>
  </si>
  <si>
    <t>JOHANA</t>
  </si>
  <si>
    <t>LOS CABOS 815  -  $ 2.250.000</t>
  </si>
  <si>
    <t>SUBR ARROYO DE LOS BERNAL 1410  - $1.900.000</t>
  </si>
  <si>
    <t>STEFANNY</t>
  </si>
  <si>
    <t>AVELLANA 701 - VICTOR Y STEFANNY - 2.000.000</t>
  </si>
  <si>
    <t>ZAMORANO 101  - 1.300.000</t>
  </si>
  <si>
    <t xml:space="preserve">STEFANNY </t>
  </si>
  <si>
    <t>PLAZA CAMPESTRE 334 - 1.850.000</t>
  </si>
  <si>
    <t>JESSICA</t>
  </si>
  <si>
    <t>LAURELES DEL CASTILLO 2108 -  $3.250.000</t>
  </si>
  <si>
    <t>CONQUISTADOR DEL PARQUE 604 - 1.700.000</t>
  </si>
  <si>
    <t>BALCONES DE LA CONSOLOTA 502  - $1.000.000</t>
  </si>
  <si>
    <t>INQ NO PUEDE FIRMAR</t>
  </si>
  <si>
    <t>BALCONES CONSOLATA AP 502 - 1.000.000</t>
  </si>
  <si>
    <t>PEND APTO</t>
  </si>
  <si>
    <t xml:space="preserve">%PROPIETARIO </t>
  </si>
  <si>
    <t>CARRERA 80A 40 - 39 - 2.200.000</t>
  </si>
  <si>
    <t>ALEJANDRA</t>
  </si>
  <si>
    <t>ARBOLEDA DEL RODEO 2515 - 1.350.000</t>
  </si>
  <si>
    <t>ARCO 301 - 2.400.000</t>
  </si>
  <si>
    <t>PORTAL DE SAN JAVIER AP302 730.000</t>
  </si>
  <si>
    <t>SUBROGACION MIRADOR DE ARBOLEDA 1101 - 1.300.000</t>
  </si>
  <si>
    <t>SUBROGACION CR 83 34C-16 - 2.400.000</t>
  </si>
  <si>
    <t>FRONTERA DE LOS BERNAL 414 - $2.100.000</t>
  </si>
  <si>
    <t>SANTA MONICA PLAZA 303 - 1.100.000</t>
  </si>
  <si>
    <t>AURA 2202 - 1.900.000</t>
  </si>
  <si>
    <t>BRAYAN</t>
  </si>
  <si>
    <t>EN ESTUDIO</t>
  </si>
  <si>
    <t>PEN D APTO - PINAR DEL RODEO</t>
  </si>
  <si>
    <t>EN FIRMAS</t>
  </si>
  <si>
    <t>SUBROGACION CRA 82 N° 30 - 61 LOCAL  - $ 2.100.000</t>
  </si>
  <si>
    <t>NEGADO</t>
  </si>
  <si>
    <t>ARROYO DE LOS BERNAL 1208  - 2.400.000</t>
  </si>
  <si>
    <t>PINAR DEL RODEO AP 2002  - $ 1.250.000</t>
  </si>
  <si>
    <t>PROP NO FIRMA ACUERDO DE PAGO CON ADMON</t>
  </si>
  <si>
    <t>CENTURY 2104-1.200.000</t>
  </si>
  <si>
    <t>SAN JUAN DE LA CALLEJA APT 404 - 1.400.000</t>
  </si>
  <si>
    <t xml:space="preserve">STEFANNY  </t>
  </si>
  <si>
    <t>CARRERA 65 D 25-62 TRINIDAD - $2.500.000</t>
  </si>
  <si>
    <t>MAURICIO MESA</t>
  </si>
  <si>
    <t>GUADAIRA 502 -1.200.000</t>
  </si>
  <si>
    <t>CARLOS</t>
  </si>
  <si>
    <t>GUADAIRA 101 - 1.300.000</t>
  </si>
  <si>
    <t>MAURICIO</t>
  </si>
  <si>
    <t>DANIELA MONTOYA</t>
  </si>
  <si>
    <t>VITENZA 1412 - 2.000.000</t>
  </si>
  <si>
    <t>DANIELA</t>
  </si>
  <si>
    <t>CR 83A 31 B 30 AP 303 -860.000</t>
  </si>
  <si>
    <t xml:space="preserve">JESSICA </t>
  </si>
  <si>
    <t>ARCOIRIS 9804 -1.300.000</t>
  </si>
  <si>
    <t>LOS CABOS 701 - 1.600.000</t>
  </si>
  <si>
    <t>NANTES 401 - 1.800.000</t>
  </si>
  <si>
    <t>JUNIO 2022</t>
  </si>
  <si>
    <t>NUEVOS AIRES 9903 - 1.300.000</t>
  </si>
  <si>
    <t>PORTAL DE SAN DIEGO 406 1.500.000</t>
  </si>
  <si>
    <t>BALCONES DE LA CONOSOLATA AP 502 -1.000.000</t>
  </si>
  <si>
    <t>LOS CABOS 304 - 2.300.000</t>
  </si>
  <si>
    <t>CARRERA 72A  45E-89 - 3.000.000</t>
  </si>
  <si>
    <t>JULIAN</t>
  </si>
  <si>
    <t xml:space="preserve">ATENEA 401 - 1.350.000 </t>
  </si>
  <si>
    <t>AURA 1907 - 1.700.000</t>
  </si>
  <si>
    <t>BOSQUES DEL CERRO PH INT 111 - 1.800.000</t>
  </si>
  <si>
    <t xml:space="preserve">URBANAL DE NUTIBARA 505 - 1.600.000 </t>
  </si>
  <si>
    <t>LUISA</t>
  </si>
  <si>
    <t>MIRADOR DE ARBOLEDA  3116 - 1.400.000</t>
  </si>
  <si>
    <t>CAMINO DEL PARQUE 2304- 2.400.000</t>
  </si>
  <si>
    <t>CAMPIÑAS DEL RODEO 306 - 1.200.000</t>
  </si>
  <si>
    <t>DESISTIO</t>
  </si>
  <si>
    <t>CALLE 35 82 29 - 1.000.000</t>
  </si>
  <si>
    <t>TOMA OTRA OPCION CON OTRA INMOBILIARIA</t>
  </si>
  <si>
    <t>CARRERA 72 A 45 E 111 - 2.500.000</t>
  </si>
  <si>
    <t>CALLE 1B 53 32 AP 301 CRISTO REY - 1.450.000</t>
  </si>
  <si>
    <t>CALLE1B 53 32 CRITO REY - 1.800.000</t>
  </si>
  <si>
    <t>CARRERA 89A 35C 17 - 1.100.000</t>
  </si>
  <si>
    <t>PROP NO LO BAJA A 1 MILLON</t>
  </si>
  <si>
    <t>CALLE 44 74 28 LOCAL 3.500.000</t>
  </si>
  <si>
    <t>INQ NO FIRMA POR CLAUSULA DEL IVA</t>
  </si>
  <si>
    <t>ALTOS DE SAN ANGEL 1407 - 1.550.000</t>
  </si>
  <si>
    <t>AMARANTA 401 - 7.700.000</t>
  </si>
  <si>
    <t>JULIO 2022</t>
  </si>
  <si>
    <t>OASIS DE LOS BERNAL 222  SUBROGACION- 1.600.000</t>
  </si>
  <si>
    <t>ABADIA DEL PARQUE 403 - 1.400.000</t>
  </si>
  <si>
    <t>LAURELES DEL PINAR 801 - 2.750.000</t>
  </si>
  <si>
    <t>AURA 912 -2.000.000</t>
  </si>
  <si>
    <t>SAN PATRICIO 1001 - 3.800.000</t>
  </si>
  <si>
    <t>PUERTA DEL RODEO  1705 - 1.400.000</t>
  </si>
  <si>
    <t>RODEO VERDE 921 - 1.200.0000</t>
  </si>
  <si>
    <t>TORRES DE VALBUENA 1.500.000</t>
  </si>
  <si>
    <t>JACKSON</t>
  </si>
  <si>
    <t xml:space="preserve">GALILEA 401 -2.300.000 - </t>
  </si>
  <si>
    <t>CALLE 40 81A 44  2.800.000</t>
  </si>
  <si>
    <t>TORONTO 801 - 2.500.000</t>
  </si>
  <si>
    <t>CALLE 35 89A-8 - 1.300.000</t>
  </si>
  <si>
    <t>CAMINO DEL PARQUE 1014 - 1.800.000</t>
  </si>
  <si>
    <t>PLAZA LIVING 314 SUBROGACION - 1.500.000</t>
  </si>
  <si>
    <t>ARROYO DE LOS BERNAL 909 - 2.300.000</t>
  </si>
  <si>
    <t>IVON</t>
  </si>
  <si>
    <t>TORRE EL ALBA 401 - 2.500.000</t>
  </si>
  <si>
    <t>CARRERA 84B 9-90 1.500.000</t>
  </si>
  <si>
    <t>CALLE 35 # 85-46 - 2.050.000</t>
  </si>
  <si>
    <t>LUIS</t>
  </si>
  <si>
    <t>ALTOS DE LA CIUDADELA 401 - 2.000.000</t>
  </si>
  <si>
    <t>CARRERA 91A 35D 16 1.100.000</t>
  </si>
  <si>
    <t>ESCAZU  1.000.000</t>
  </si>
  <si>
    <t>CARRERA 81 # 40-72  - 3.500.000</t>
  </si>
  <si>
    <t>COYOACAN 502 - 1.200.000</t>
  </si>
  <si>
    <t>TURCAL DE LA 30 AP 301 EMPALME - 1.150.000</t>
  </si>
  <si>
    <t>MIRADOR DE LA CASTELLANA 1002 - 2.350.000</t>
  </si>
  <si>
    <t>TORRES DE VALBUENA 1.600.000</t>
  </si>
  <si>
    <t>CALLE 35A 66A 101 INT 201 2.500.000</t>
  </si>
  <si>
    <t>PENTAGRAMA 1515 - 1.650.000</t>
  </si>
  <si>
    <t>AGOSTO 2022</t>
  </si>
  <si>
    <t xml:space="preserve">CIUDADELA LOS LAURELES  302 - 2.600.000 </t>
  </si>
  <si>
    <t>EDIFICIO MIRA 402</t>
  </si>
  <si>
    <t>LAURELES DEL CASTILLO 2404 - 3.300.000</t>
  </si>
  <si>
    <t>J,P VILLA</t>
  </si>
  <si>
    <t>LA VIDA ES BELLA 1013  $1.200.000</t>
  </si>
  <si>
    <t>ALCAZAR DE SAN FRANCISCO 502 - 2.500.000</t>
  </si>
  <si>
    <t>CALLE 21A 78 6 AP 402 - .900.000</t>
  </si>
  <si>
    <t>JAIMAR 401 - 1.650.000</t>
  </si>
  <si>
    <t>TORRE LAUREL 401 - 4.100.000</t>
  </si>
  <si>
    <t>LOS CABOS 832 - 1.800.000</t>
  </si>
  <si>
    <t>MONTELIMAR 905 - 1.150.000</t>
  </si>
  <si>
    <t>AL PARQUE 310 - 1.800.000</t>
  </si>
  <si>
    <t>ALEJANDRO O.</t>
  </si>
  <si>
    <t>AL PARQUE 207- 1.700.000</t>
  </si>
  <si>
    <t>CALLE 40 81A-44 - 2.700.000</t>
  </si>
  <si>
    <t>BALCONES DE SANTIAGO 501 - 1.500.000</t>
  </si>
  <si>
    <t>TORRES DE AVIÑON 501 - 1.900.000</t>
  </si>
  <si>
    <t>LAURELES CAMPESTRE 609 - 2.800.000</t>
  </si>
  <si>
    <t>CAMINO DEL PARQUE 1915 $ 1.700.000</t>
  </si>
  <si>
    <t>SANTIAGO</t>
  </si>
  <si>
    <t>NARA  102 - 1.700.000</t>
  </si>
  <si>
    <t>PLAZA CAMPESTRE 435 -1.800.000</t>
  </si>
  <si>
    <t>CARRERA 82A N° 34C-09- 900.000</t>
  </si>
  <si>
    <t xml:space="preserve">	MARSELLA AP 1013 1.850.000</t>
  </si>
  <si>
    <t>PINAR DEL RODEO 1635 - 1.300.000</t>
  </si>
  <si>
    <t>PRADOS DE SAN NICOLAS 1802</t>
  </si>
  <si>
    <t>ARCOIRIS 914 - 1.350.000</t>
  </si>
  <si>
    <t>COLINA DE LOS BERNAL 610 - 1.450.000</t>
  </si>
  <si>
    <t xml:space="preserve">RODEO VERDE 523 - 1.500.000 </t>
  </si>
  <si>
    <t>SANTIAGO HOYOS</t>
  </si>
  <si>
    <t>CALLE 34A 78A 27 - 2.800.000</t>
  </si>
  <si>
    <t>ELIZABETH</t>
  </si>
  <si>
    <t>SANTANA 202 - 1.447.000</t>
  </si>
  <si>
    <t>SANTANA 101 - 1.584.300</t>
  </si>
  <si>
    <t>TOTAL SEDE --------------&gt;</t>
  </si>
  <si>
    <t>SEPTIEMBRE 2022</t>
  </si>
  <si>
    <t xml:space="preserve">TORRE SONORA 403 - 2.000.000 </t>
  </si>
  <si>
    <t>SANTIAGO H</t>
  </si>
  <si>
    <t xml:space="preserve">CHAQUIRO 601 - 3.300.000 </t>
  </si>
  <si>
    <t>CAMINO DEL PARQUE 806 SUBROGACION - 1.850.000</t>
  </si>
  <si>
    <t>LOCAL CR 82A  30 61 - 2.200.000</t>
  </si>
  <si>
    <t xml:space="preserve">CALLE 32A  87 3 INT 301 - 1.650.000 </t>
  </si>
  <si>
    <t>TORRES DE AVIÑON 309 - 1.800.000</t>
  </si>
  <si>
    <t>PALMAR DE VARELA 702 - 4.400.000</t>
  </si>
  <si>
    <t>ADRIANA 301 - 3.000.000</t>
  </si>
  <si>
    <t xml:space="preserve">CARRERA 74 30 44 AP 201 - 1.500.000 </t>
  </si>
  <si>
    <t xml:space="preserve">CR 83A 27A 60 - 2.200.000 </t>
  </si>
  <si>
    <t xml:space="preserve">ARIZA 503 - 2.200.000 </t>
  </si>
  <si>
    <t>TORRE AVELLANA 901 - 2.800.000</t>
  </si>
  <si>
    <t>SARATOGA 401 - 2.200.000</t>
  </si>
  <si>
    <t xml:space="preserve">VILLA LAURA 201 - 2.500.000 </t>
  </si>
  <si>
    <t>CAMINO DEL PARQUE 2508 - 1.900.000</t>
  </si>
  <si>
    <t>LOS MANGOS 401 - 1.700.000</t>
  </si>
  <si>
    <t xml:space="preserve">CALLE 18 52 117 INT 301 - 1.400.000 </t>
  </si>
  <si>
    <t xml:space="preserve">PRADERA VERDE - 950.000 - </t>
  </si>
  <si>
    <t>CASTILLO DE LA CASTELLANA 410 -2.550.000</t>
  </si>
  <si>
    <t>JHORMAN</t>
  </si>
  <si>
    <t xml:space="preserve">TORRES DE CATANIA 904 - 1.900.000 </t>
  </si>
  <si>
    <t>ARBOLEDA DEL RODEO 3222 - 1.500.000</t>
  </si>
  <si>
    <t xml:space="preserve">MAKALU 701 - 3.200.000 </t>
  </si>
  <si>
    <t>ARBOLEDA DEL RODEO  -1.300.000</t>
  </si>
  <si>
    <t>CALLE 30 81 52- 3.000.000</t>
  </si>
  <si>
    <t xml:space="preserve"> CALLE 28 N° 55-50 AP 501 $.1500.000</t>
  </si>
  <si>
    <t xml:space="preserve">GALES 401 - 2.900.000 </t>
  </si>
  <si>
    <t>TRANSPARENZA 203 1.550.000</t>
  </si>
  <si>
    <t>JESICA</t>
  </si>
  <si>
    <t xml:space="preserve">LAURELES DEL PINAR 1102 SUBROGACION - 1.850.000 </t>
  </si>
  <si>
    <t>CARRERA 65 CC 32B 26 - 900.000</t>
  </si>
  <si>
    <t xml:space="preserve">CALLE 42 81A 43 - 3.500.000 </t>
  </si>
  <si>
    <t xml:space="preserve">CALLE 18 52 117 INT 202- 1.150.000 </t>
  </si>
  <si>
    <t xml:space="preserve">CALLE 18 52 117 INT 402 - 1.250.000 </t>
  </si>
  <si>
    <t>CARRERA 81 40-64 - 1.000.000</t>
  </si>
  <si>
    <t>RODEO VERDE 717 1.570.000</t>
  </si>
  <si>
    <t xml:space="preserve">CALLE 18 52 117 INT 401 - 1.400.000 </t>
  </si>
  <si>
    <t>JHORMAN ALVAREZ</t>
  </si>
  <si>
    <t>PLAZA VICUÑA 124 - 2.000.000</t>
  </si>
  <si>
    <t>OCTUBRE 2022</t>
  </si>
  <si>
    <t>COLLINS 702 EMPALME - 2.900.0000</t>
  </si>
  <si>
    <t>GRACIELA 401 -1.500.000</t>
  </si>
  <si>
    <t xml:space="preserve">AVIVA 747 - 2.050.000 </t>
  </si>
  <si>
    <t>MATEO</t>
  </si>
  <si>
    <t>MONTELIMAR 506 - 1.650.000</t>
  </si>
  <si>
    <t>TORRE BOLIVARIANA 901 - 2.000.000</t>
  </si>
  <si>
    <t>CARRERA 74 30 44 AP 402 - 1.680.000</t>
  </si>
  <si>
    <t>CALLE 38 63 71 AP 301 - 3.400.000</t>
  </si>
  <si>
    <t xml:space="preserve">LOS CABOS 231 - 2.200.000 </t>
  </si>
  <si>
    <t xml:space="preserve">SAMBAJ 101 - 1.350.000 </t>
  </si>
  <si>
    <t>TURIN 1703 - 5.000.000</t>
  </si>
  <si>
    <t>ALEJANDRO C.</t>
  </si>
  <si>
    <t xml:space="preserve">ZAFIRO 604 - 3.700.000 </t>
  </si>
  <si>
    <t>CALLE 35  85 30 - 7.000.000 COMERCIAL - WEBCAM</t>
  </si>
  <si>
    <t>DESISTE</t>
  </si>
  <si>
    <t xml:space="preserve">AURA 912 - 2.100.000 </t>
  </si>
  <si>
    <t>CARRERA 74 30 44 AP 202 - 1.430.000</t>
  </si>
  <si>
    <t>CARRERA 74 30-44 AP 401 - 1.500.000</t>
  </si>
  <si>
    <t>RODEO VERDE 821 SUBROGACION - 1.300.000</t>
  </si>
  <si>
    <t>PINAR DEL RODEO 933 - 1.450.000</t>
  </si>
  <si>
    <t>MAKALU 201 - 3.200.000</t>
  </si>
  <si>
    <t>RODEO VERDE 528 EMPALME -1.400.000</t>
  </si>
  <si>
    <t>ATALAYA DE LA MOTA 904 - 1.500.000</t>
  </si>
  <si>
    <t>ARROYO DE LOS BERNAL 1410 SUBROGACION - 1.900.000</t>
  </si>
  <si>
    <t>LOCAL CIRCULAR 5 70 87 SUBROGACION - 1.250.000</t>
  </si>
  <si>
    <t xml:space="preserve">CARRERA 87 37 13 - 900.000 </t>
  </si>
  <si>
    <t xml:space="preserve">SAN MIGUEL 1609 - 1.900.000 </t>
  </si>
  <si>
    <t>ALTOS DE SAN ANGEL 1504 - 1.800.000</t>
  </si>
  <si>
    <t>CAMINO DEL PARQUE 603 - 2.000.000</t>
  </si>
  <si>
    <t>PINAR DEL RODEO 1403 - 1.600.000</t>
  </si>
  <si>
    <t>LOS CABOS 204 - 1.900.000</t>
  </si>
  <si>
    <t>CALLE 44B 70 56 - 1.000.0000 COMERCIAL</t>
  </si>
  <si>
    <t>DIAGONAL 74B N° 32-156 AP 202 - 1.200.000</t>
  </si>
  <si>
    <t>MAKALU 701 - 3.200.000</t>
  </si>
  <si>
    <t>37D - 11  -2.300.000</t>
  </si>
  <si>
    <t>CARRERA 80E 40 57 - 3.000.000</t>
  </si>
  <si>
    <t>LUNA DEL MAR 1432</t>
  </si>
  <si>
    <t>CALLE 35 A  90 A 26 1 PISO- 2.000.000</t>
  </si>
  <si>
    <t>CALLE 35 A 90 A 26 2 PISO - 1.700.000</t>
  </si>
  <si>
    <t>CALLE 47 N° 73-21 COMERCIAL -1.200.000</t>
  </si>
  <si>
    <t>ALEJANDRO O</t>
  </si>
  <si>
    <t>ANDRES</t>
  </si>
  <si>
    <t>ALONSO LOPEZ</t>
  </si>
  <si>
    <t>MANHATTAN 202  - 2.900.000</t>
  </si>
  <si>
    <t>INFORME ARRIENDOS ZONA LAURELES  - NOVIEMBRE 2022</t>
  </si>
  <si>
    <t>% PROP</t>
  </si>
  <si>
    <t xml:space="preserve">CANON </t>
  </si>
  <si>
    <t>ASESOR X CONSIG</t>
  </si>
  <si>
    <t>COMISION</t>
  </si>
  <si>
    <t>13+3 (CUMPLE CON LAS 5 EFECTIVAS)</t>
  </si>
  <si>
    <t>VILLA LAURA 501 - 2.500.000                                                        FACTURADO</t>
  </si>
  <si>
    <t xml:space="preserve">SOL NACIENTE 1305 </t>
  </si>
  <si>
    <t>SANTA LUCIA CALLE 48 B 86 A - 19                                                FACTURADO</t>
  </si>
  <si>
    <t>EMPALME</t>
  </si>
  <si>
    <t>SEDE COLORES</t>
  </si>
  <si>
    <t>TORR SAN SEBASTIAN</t>
  </si>
  <si>
    <t xml:space="preserve">FUENTE CAMPESTRE AP 422 - 2.650.000                                    FACTURADO </t>
  </si>
  <si>
    <t>CAMPIÑAS DE SAN LUCAS 505</t>
  </si>
  <si>
    <t>LOS CABOS 9934 1'850.000                                                           FACTURADO</t>
  </si>
  <si>
    <t>COYOACAN 502 1'250.000                                                             FACTURADO</t>
  </si>
  <si>
    <t>LA GRAN ESQUINA AP 505 1'600.000                                           FACTURADO</t>
  </si>
  <si>
    <t>RODEO VERDE 1511 - 1.650.000                                                   FACTURADO</t>
  </si>
  <si>
    <t>LAUREL 502 - 1.400.000                                                                 FACTURADO</t>
  </si>
  <si>
    <t>TURIN  403 4'650.000                                                                     FACTURADO</t>
  </si>
  <si>
    <t>TORRE DEL PALMAR 502 1'570.00                                                FACTURADO</t>
  </si>
  <si>
    <t>BELEN RINCON 3 - 13 1'200.000                                                   FACTURADO</t>
  </si>
  <si>
    <t>SARATOGA 602 2'500.000                                                              FACTURADO</t>
  </si>
  <si>
    <t>PLAZA CAMPESTRE 147 1'700.000                                               FACTURADO</t>
  </si>
  <si>
    <t>RIO DE JANEIRO AP 310 1'250.000                                               FACTURADO</t>
  </si>
  <si>
    <t>RODEO VERDE 1124 1'500.00                                                        FACTURADO</t>
  </si>
  <si>
    <t>RIO CAMPESTRE 514 2'000.000                                                    FACTURADO</t>
  </si>
  <si>
    <t>RECIBIMIENTO</t>
  </si>
  <si>
    <t>TORRE GALES 601 2'900.000                                                         FACTURADO</t>
  </si>
  <si>
    <t>INFINITY 201 2'100.000</t>
  </si>
  <si>
    <t>TOTAL A PAGAR</t>
  </si>
  <si>
    <t>ALEJANDRA RESTRPO</t>
  </si>
  <si>
    <t>CTTO</t>
  </si>
  <si>
    <t>14+4 (CUMPLE AL 120% DE LA META CON 14 CAPTACIONES)</t>
  </si>
  <si>
    <t>NANTES 204 - 1.500.000                                                                FACTURADO</t>
  </si>
  <si>
    <t xml:space="preserve">SIMON BOLIVAR 37 D - 19 </t>
  </si>
  <si>
    <t>LAURELES DEL PINAR 702 1'900.000                                            FACTURADO</t>
  </si>
  <si>
    <t>LOS CABOS 304 2'300.000                                                             FACTURADO</t>
  </si>
  <si>
    <t>SAN MIGUEL 1202  2'000.000                                                       FACTURADO</t>
  </si>
  <si>
    <t>PINAR DEL RODEO 1901 1'500.000                                              FACTURADO</t>
  </si>
  <si>
    <t>SAN SILVETRES 114 2'350.000                                                        FACTURADO</t>
  </si>
  <si>
    <t>JARDINES DEL RODEO 1414 1'600.000                                        FACTURADO</t>
  </si>
  <si>
    <t>TORREALBA 401 2'000.000                                                             FACTURADO</t>
  </si>
  <si>
    <t>COLINA DE LOS BERNAL 1520  2'250.000                                    FACTURADO</t>
  </si>
  <si>
    <t>CRISTOBAL 37 – 19 AP 401      1'100.000</t>
  </si>
  <si>
    <t>6+3</t>
  </si>
  <si>
    <t>MADISON 601 EMPALME - 1.850.000                                          FACTURADO</t>
  </si>
  <si>
    <t>CALLE 18 52 117 AP 302 - 1.350.000                                            FACTURADO</t>
  </si>
  <si>
    <t>SIMON BOLIVAR 37 D - 19 3,853,106                                           FACTURADO</t>
  </si>
  <si>
    <t>LOCAL CONQUISTADORES CALLE 34 # 66A-44                            FACTURADO</t>
  </si>
  <si>
    <t>TORRENTE DEL EBRO 301 2'400.000                                            FACTURADO</t>
  </si>
  <si>
    <t>MAKALU 501 3'400.000                                                                  FACTURADO</t>
  </si>
  <si>
    <t>TORRE GALILEA 1501'500.000                                                       FACTURADO</t>
  </si>
  <si>
    <t>RAYO DE SOL 1111 - 1.300.000                                                      FACTURADO</t>
  </si>
  <si>
    <t>MIRADOR DE ARBOLEDA 2513 1'350.000                                   FACTURADO</t>
  </si>
  <si>
    <t>ARBOLEDA DL RODEO 2502 1'500.000</t>
  </si>
  <si>
    <t>SANTA MONICA CALLE 37 96 80  1'600.000</t>
  </si>
  <si>
    <t>MIRADOR DE ARBOLEDA 1411 1'700.000                                   FACTURADO</t>
  </si>
  <si>
    <t xml:space="preserve">$- </t>
  </si>
  <si>
    <t>RODEO VERDE 719 1'750.000</t>
  </si>
  <si>
    <t>MAKALU 501</t>
  </si>
  <si>
    <t>MARSELLA 1013</t>
  </si>
  <si>
    <t>PORTADA INMOBILIARIA</t>
  </si>
  <si>
    <t>AURA 1009 1'900.000                                                                    FACTURADO</t>
  </si>
  <si>
    <t>MIRADOR DE SAN NICOLAS  205 1'450.000</t>
  </si>
  <si>
    <t>SANTA RITA 302 1'350.000</t>
  </si>
  <si>
    <t xml:space="preserve">DESISTIERON </t>
  </si>
  <si>
    <t>INFORME ARRIENDOS ZONA LAURELES  - DICIEMBRE 2022</t>
  </si>
  <si>
    <t>LOS CABOS 432 1'900.000</t>
  </si>
  <si>
    <t>LOCAL 333 8'100.000</t>
  </si>
  <si>
    <t>LOCAL SANTA MONICA 1'800.000</t>
  </si>
  <si>
    <t>AVIVA 1747 3'300.000</t>
  </si>
  <si>
    <t>POR GRABAR</t>
  </si>
  <si>
    <t>VELODROMO 47 – 103 AP 301</t>
  </si>
  <si>
    <t>CAMINO DEL PARQUE AP 2515 2'000.000</t>
  </si>
  <si>
    <t>EDIFICIO SOFIA</t>
  </si>
  <si>
    <t>local Carrera 77 # 35 - 14 3'800.000</t>
  </si>
  <si>
    <t>LOCAL CALLE 35A 90A 26 - 1.800.000</t>
  </si>
  <si>
    <t>LOCAL 1'300.000</t>
  </si>
  <si>
    <t>EN ESTIDIO</t>
  </si>
  <si>
    <t>BELEN SAN BERNARDO 1'600.000</t>
  </si>
  <si>
    <t>PINAR DEL RODEO 1301 1'250.000</t>
  </si>
  <si>
    <t>SIMON BOLIVAR 3'500.000</t>
  </si>
  <si>
    <t>ENERO 2022 - LUISA MARIN</t>
  </si>
  <si>
    <t>PROPIETARIO</t>
  </si>
  <si>
    <t>EXTERNO</t>
  </si>
  <si>
    <t xml:space="preserve">RODEO VERDE 622 </t>
  </si>
  <si>
    <t>ENTREVIENTOS 309</t>
  </si>
  <si>
    <t>BELLO</t>
  </si>
  <si>
    <t>PUERTA MADERO 408</t>
  </si>
  <si>
    <t>CALLE 42B 58 - 23 301</t>
  </si>
  <si>
    <t>NORDICA 2709</t>
  </si>
  <si>
    <t>PUERTO PARAISO 2306</t>
  </si>
  <si>
    <t>PUERTO PARAISO 1207</t>
  </si>
  <si>
    <t>PUERTO PARAISO 1609</t>
  </si>
  <si>
    <t>TOTAL-----------------------------------&gt;</t>
  </si>
  <si>
    <t>ENERO 2022 - STEFANNY AGUDELO</t>
  </si>
  <si>
    <t>LOS CABOS 9926</t>
  </si>
  <si>
    <t>LOS CABOS 1101  SUBROGACION</t>
  </si>
  <si>
    <t>ENERO 2022 - AURA POSSO</t>
  </si>
  <si>
    <t>AURA</t>
  </si>
  <si>
    <t>ENERO 2022 - PORTADA</t>
  </si>
  <si>
    <t>CONSOLIDADO ENERO LAURELES 2022- VERÓNICA ORTIZ</t>
  </si>
  <si>
    <t>VERÓNICA</t>
  </si>
  <si>
    <t>FACTURADO</t>
  </si>
  <si>
    <t>CATHERINE</t>
  </si>
  <si>
    <t>OK</t>
  </si>
  <si>
    <t>CARRERA 84 35-62</t>
  </si>
  <si>
    <t xml:space="preserve">ARBOLEDA DEL RODEO 1808 </t>
  </si>
  <si>
    <t xml:space="preserve">CALLE 35 80-42 </t>
  </si>
  <si>
    <t>CARRERA 83A 32EE-44 SUBROGACIÓN</t>
  </si>
  <si>
    <t xml:space="preserve">RODEO VERDE 912 </t>
  </si>
  <si>
    <t>MARQUEZ DE CACERES 802</t>
  </si>
  <si>
    <t>ANKARA 401</t>
  </si>
  <si>
    <t>TOTAL A PAGAR ----&gt;</t>
  </si>
  <si>
    <t>FIRMADO</t>
  </si>
  <si>
    <t>REUBICANDO</t>
  </si>
  <si>
    <t>FEBRERO 2022 - LUISA MARIN</t>
  </si>
  <si>
    <t>JARDIN DE LOS LAURELES 419</t>
  </si>
  <si>
    <t xml:space="preserve">CAMINO DEL PARQUE 1710 </t>
  </si>
  <si>
    <t xml:space="preserve">EL ALCAZAR 222 </t>
  </si>
  <si>
    <t>LA GRAN ESQUINA 707</t>
  </si>
  <si>
    <t>SE LIQUIDA EN BELLO</t>
  </si>
  <si>
    <t>FEBRERO 2022 - STEFANNY AGUDELO</t>
  </si>
  <si>
    <t>LOS CABOS 828</t>
  </si>
  <si>
    <t>SAN PATRICIO 1001</t>
  </si>
  <si>
    <t>CALLE 79 1-155</t>
  </si>
  <si>
    <t xml:space="preserve">ALTOS DEL CASTILLO 402 SUBROGACION </t>
  </si>
  <si>
    <t>SAN MIGUEL 1517</t>
  </si>
  <si>
    <t>LAURELES DEL PINAR 902 - 1.350.000</t>
  </si>
  <si>
    <t>FEBRERO 2022 - DIANA ESCUDERO</t>
  </si>
  <si>
    <t>DIANA</t>
  </si>
  <si>
    <t xml:space="preserve">BERNALEJAS 1302 </t>
  </si>
  <si>
    <t>MEDITERRANEA 930</t>
  </si>
  <si>
    <t xml:space="preserve">CALLE 26A 58C - 61 </t>
  </si>
  <si>
    <t>PUERTO NUEVO 9914</t>
  </si>
  <si>
    <t>FEBRERO 2022 - JESSICA ORTIZ</t>
  </si>
  <si>
    <t>FEBRERO 2022 - PORTADA</t>
  </si>
  <si>
    <t>TABATHA ROJAS</t>
  </si>
  <si>
    <t>CIUDADELA DE LOS LAURELES 405</t>
  </si>
  <si>
    <t>CONSOLIDADO FEBRERO LAURELES 2022- VERÓNICA ORTIZ</t>
  </si>
  <si>
    <t>TORRES DE AVIÑON 614</t>
  </si>
  <si>
    <t>OK OTROSI</t>
  </si>
  <si>
    <t>PALMIRA 306</t>
  </si>
  <si>
    <t>CALLE 44B 86-12 APT 202</t>
  </si>
  <si>
    <t>CALLE 35 80-42</t>
  </si>
  <si>
    <t>PORTON DE LA ALMERIA 1209</t>
  </si>
  <si>
    <t>PENTAGRAMA 1323</t>
  </si>
  <si>
    <t>TORRES DE AVIÑON 507</t>
  </si>
  <si>
    <t>CALLE 34C 81-60</t>
  </si>
  <si>
    <t>MARZO 2022 - STEFANNY AGUDELO</t>
  </si>
  <si>
    <t>CIUDADELA LOS LAURELES 213</t>
  </si>
  <si>
    <t>RODEO VERDE 514</t>
  </si>
  <si>
    <t>iInquillino desiste del negocio</t>
  </si>
  <si>
    <t>MARZO 2022 - DIANA ESCUDERO</t>
  </si>
  <si>
    <t>MARZO 2022 - JESSICA ORTIZ</t>
  </si>
  <si>
    <t xml:space="preserve">RAYO DE SOL 611 </t>
  </si>
  <si>
    <t xml:space="preserve">ALTAVISTA 201 </t>
  </si>
  <si>
    <t>CARRERA 83B 31 - 49</t>
  </si>
  <si>
    <t>TORRE AVELLANEDA 301</t>
  </si>
  <si>
    <t>MARZO 2022 - PORTADA</t>
  </si>
  <si>
    <t>CONSOLIDADO MARZO LAURELES 2022- VERÓNICA ORTIZ</t>
  </si>
  <si>
    <t xml:space="preserve">RODEO VERDE 829 </t>
  </si>
  <si>
    <t>SALZBURGO 901</t>
  </si>
  <si>
    <t>CALLE 23 # 71A-41 101</t>
  </si>
  <si>
    <t>ABRIL 2022 - STEFANNY AGUDELO</t>
  </si>
  <si>
    <t>PENTAGRAMA 1015</t>
  </si>
  <si>
    <t>ENTREPARQUES 901</t>
  </si>
  <si>
    <t xml:space="preserve">HABITAT 70 502 </t>
  </si>
  <si>
    <t xml:space="preserve">REMANSO DEL RODEO 1206 </t>
  </si>
  <si>
    <t xml:space="preserve">SAN MARCOS 1004 </t>
  </si>
  <si>
    <t xml:space="preserve">Propietario decide no arrendarlo </t>
  </si>
  <si>
    <t>BOSQUES DEL CERRO 702 - 1.950.000</t>
  </si>
  <si>
    <t>Inquilina no es segura de tomarlo</t>
  </si>
  <si>
    <t>PONTEVEDRA 301 - 1.650.000</t>
  </si>
  <si>
    <t>inquilino toma otra opcion que le gusto mas</t>
  </si>
  <si>
    <t xml:space="preserve">MALIBU PLAZA - 2.250.0000 </t>
  </si>
  <si>
    <t>La propietaria no vuelve a contestar y solo quiere en la unidad</t>
  </si>
  <si>
    <t>ABRIL 2022 - DIANA ESCUDERO</t>
  </si>
  <si>
    <t>ABRIL 2022 - JESSICA ORTIZ</t>
  </si>
  <si>
    <t>ARBOLEDA DEL RODEO 2519</t>
  </si>
  <si>
    <t>CIUDADELA DEL SOL PREMIUM 25E</t>
  </si>
  <si>
    <t xml:space="preserve">MIRADOR DE LOS ALPES  124 </t>
  </si>
  <si>
    <t>TORRE MALLORCA 702</t>
  </si>
  <si>
    <t>MONTECASTELLO 501</t>
  </si>
  <si>
    <t>CARRERA 69 96 63 AP 301 CASTILLA -850.000</t>
  </si>
  <si>
    <t>CAMINO DEL PARQUE 1611</t>
  </si>
  <si>
    <t>El propietario le ofrecerion mas dinero y le pagar inmediatamente</t>
  </si>
  <si>
    <t>Inquilino desiste por temas personales</t>
  </si>
  <si>
    <t>21 días trabajados</t>
  </si>
  <si>
    <t>%PROPIETARIO</t>
  </si>
  <si>
    <t>FACTURACION</t>
  </si>
  <si>
    <t>ABRIL 2022 - JOHANA PEÑA</t>
  </si>
  <si>
    <t>MONTE CASTELLO 602 - 1.550.000</t>
  </si>
  <si>
    <t>PEND # CTO</t>
  </si>
  <si>
    <t>ARCO 301 - 2.300.000</t>
  </si>
  <si>
    <t>ZAGUAN 201 - $1.800.000</t>
  </si>
  <si>
    <t>CONSOLIDADO MARZO LAURELES 2022- STEFANNY AGUDELO</t>
  </si>
  <si>
    <t>JUNIO 2022 - JOHANA PEÑA</t>
  </si>
  <si>
    <t>JUNIO 2022 - JESSICA ORTIZ</t>
  </si>
  <si>
    <t>DESISTIDO INQ NO FIRMA POR EL IVA</t>
  </si>
  <si>
    <t>JUNIO 2022 - LUISA GUTIERREZ</t>
  </si>
  <si>
    <t>CALLE 1B 53 32  CRISTO REY - 1.800.000</t>
  </si>
  <si>
    <t>JULIO 2022 - JESSICA ORTIZ</t>
  </si>
  <si>
    <t xml:space="preserve">VICTOR </t>
  </si>
  <si>
    <t>CLIENTE PORTERO</t>
  </si>
  <si>
    <t>CAMBIO INQUILINO</t>
  </si>
  <si>
    <r>
      <rPr>
        <sz val="10"/>
        <color rgb="FF000000"/>
        <rFont val="Arial"/>
      </rPr>
      <t xml:space="preserve">ALEJANDRA - </t>
    </r>
    <r>
      <rPr>
        <sz val="10"/>
        <color rgb="FFFF0000"/>
        <rFont val="Arial"/>
      </rPr>
      <t>CLIENTE PORTERO</t>
    </r>
  </si>
  <si>
    <t xml:space="preserve">GALILEA 401 -2.300.000 </t>
  </si>
  <si>
    <t>INQ NO LO TOMA</t>
  </si>
  <si>
    <t>VICTOR - PROP NO CONTESTA</t>
  </si>
  <si>
    <t xml:space="preserve"> ALEJA</t>
  </si>
  <si>
    <t>JULIO 2022 - LUISA GUTIERREZ</t>
  </si>
  <si>
    <t>JULIO 2022 - JACKSON ARIAS</t>
  </si>
  <si>
    <t>CONSOLIDADO JULIO LAURELES 2022- STEFANNY AGUDELO</t>
  </si>
  <si>
    <t>PEND</t>
  </si>
  <si>
    <t>PENDI</t>
  </si>
  <si>
    <t>AGOSTO 2022 - JESSICA ORTIZ</t>
  </si>
  <si>
    <t>CARRERA 81A # 40-72  - 3.500.000</t>
  </si>
  <si>
    <t xml:space="preserve">JULIAN </t>
  </si>
  <si>
    <t>LOS CABOS 832 - 1.850.000</t>
  </si>
  <si>
    <r>
      <rPr>
        <sz val="10"/>
        <color rgb="FF000000"/>
        <rFont val="Arial"/>
      </rPr>
      <t xml:space="preserve">VICTOR - </t>
    </r>
    <r>
      <rPr>
        <sz val="10"/>
        <color rgb="FFFF0000"/>
        <rFont val="Arial"/>
      </rPr>
      <t>CLIENTE DEL PORTERO</t>
    </r>
  </si>
  <si>
    <t>CAMBIO DE TOMADOR</t>
  </si>
  <si>
    <t>INQ DESISTE POR QUE PELEO CON LA PERSONA QUE FIRMA</t>
  </si>
  <si>
    <t>NARA  102 - 1.700.000 -VICTOR</t>
  </si>
  <si>
    <t>INQUILINO ESTA INDESISO -EL INMUEBLE TIENE HUMEDAD</t>
  </si>
  <si>
    <t>AGOSTO 2022 - JACKSON ARIAS</t>
  </si>
  <si>
    <r>
      <rPr>
        <sz val="10"/>
        <color rgb="FF000000"/>
        <rFont val="Arial"/>
      </rPr>
      <t xml:space="preserve">VICTOR  </t>
    </r>
    <r>
      <rPr>
        <sz val="10"/>
        <color rgb="FFFF0000"/>
        <rFont val="Arial"/>
      </rPr>
      <t>- PENDIENTE PAGO INQ</t>
    </r>
  </si>
  <si>
    <t>INQ DESISTE</t>
  </si>
  <si>
    <t>AGOSTO 2022 - SANTIAGO PINEDA</t>
  </si>
  <si>
    <t>CONSOLIDADO AGOSTO LAURELES 2022- STEFANNY AGUDELO</t>
  </si>
  <si>
    <t>SEPTIEMBRE 2022 - JESSICA ORTIZ</t>
  </si>
  <si>
    <t>TRANSPARENZA 203 - 1.550.000</t>
  </si>
  <si>
    <t xml:space="preserve">RODEO VERDE 717 - 1.570.000 </t>
  </si>
  <si>
    <t xml:space="preserve">ALEJANDRA </t>
  </si>
  <si>
    <t>ok</t>
  </si>
  <si>
    <t>ALEJANDRA - CLIENTE DESISTE</t>
  </si>
  <si>
    <t xml:space="preserve">Se le descuenta 65000 Ct </t>
  </si>
  <si>
    <t>SEPTIEMBRE 2022 - JACKSON ARIAS</t>
  </si>
  <si>
    <t>SEPTIEMBRE 2022 - SANTIAGO PINEDA</t>
  </si>
  <si>
    <t>VICTOR - PENDIENTE PAGO</t>
  </si>
  <si>
    <t>SEPTIEMBRE 2022 - ANDRES SALDARRIAGA</t>
  </si>
  <si>
    <t>CONSOLIDADO SEPTIEMBRE LAURELES 2022- STEFANNY AGUDELO</t>
  </si>
  <si>
    <t>Se le descuenta 62500 del CT 14472 y 14451</t>
  </si>
  <si>
    <t>OCTUBRE 2022 - JESSICA ORTIZ</t>
  </si>
  <si>
    <r>
      <rPr>
        <sz val="10"/>
        <color rgb="FF000000"/>
        <rFont val="Arial"/>
      </rPr>
      <t>ALEJANDRA -</t>
    </r>
    <r>
      <rPr>
        <sz val="10"/>
        <color rgb="FFFF0000"/>
        <rFont val="Arial"/>
      </rPr>
      <t>PEND FIRMA INVENTARIO</t>
    </r>
  </si>
  <si>
    <t>OCTUBRE 2022 - SANTIAGO PINEDA</t>
  </si>
  <si>
    <t xml:space="preserve">SANTIAGO </t>
  </si>
  <si>
    <t>ALTOS DE SAN ANGEL 1504 EMPALME- 1.800.000</t>
  </si>
  <si>
    <r>
      <rPr>
        <sz val="10"/>
        <color rgb="FF000000"/>
        <rFont val="Arial"/>
      </rPr>
      <t xml:space="preserve">JHORMAN - </t>
    </r>
    <r>
      <rPr>
        <sz val="10"/>
        <color rgb="FFFF0000"/>
        <rFont val="Arial"/>
      </rPr>
      <t>PEND FIRMA INVENTARIO</t>
    </r>
  </si>
  <si>
    <t>OCTUBRE 2022 - ANDRES SALDARRIAGA</t>
  </si>
  <si>
    <t>CONSOLIDADO OCTUBRE LAURELES 2022- STEFANNY AGUDELO</t>
  </si>
  <si>
    <r>
      <rPr>
        <sz val="10"/>
        <color rgb="FF000000"/>
        <rFont val="Arial"/>
      </rPr>
      <t xml:space="preserve">ALEJANDRA - </t>
    </r>
    <r>
      <rPr>
        <sz val="10"/>
        <color rgb="FFFF0000"/>
        <rFont val="Arial"/>
      </rPr>
      <t>PEND RECIBIR</t>
    </r>
  </si>
  <si>
    <r>
      <rPr>
        <sz val="10"/>
        <color rgb="FF000000"/>
        <rFont val="Arial"/>
      </rPr>
      <t xml:space="preserve">JHORMAN - </t>
    </r>
    <r>
      <rPr>
        <sz val="10"/>
        <color rgb="FFFF0000"/>
        <rFont val="Arial"/>
      </rPr>
      <t>PEND ENVIAR  INVENTARIO PARA FIRMA</t>
    </r>
  </si>
  <si>
    <t>NOVIEMBRE 2022</t>
  </si>
  <si>
    <t>NOVIEMBRE  2022 - ANDRES SALDARRIAGA</t>
  </si>
  <si>
    <t># CONTRATO</t>
  </si>
  <si>
    <t xml:space="preserve">FUENTE CAMPESTRE AP 422 </t>
  </si>
  <si>
    <t>LA GRAN ESQUINA AP 505 1'600.000</t>
  </si>
  <si>
    <t xml:space="preserve">RODEO VERDE 1511 - 1.650.000                                                   </t>
  </si>
  <si>
    <t xml:space="preserve">BELEN RINCON 3 - 13 1'200.000                                                   </t>
  </si>
  <si>
    <t xml:space="preserve">PLAZA CAMPESTRE 147 1'700.000                                               </t>
  </si>
  <si>
    <t xml:space="preserve">RIO DE JANEIRO AP 310 1'250.000                                               </t>
  </si>
  <si>
    <t xml:space="preserve">PINAR DEL RODEO 1901 1'500.000                                              </t>
  </si>
  <si>
    <t>SAN SILVETRES 114 2'350.000</t>
  </si>
  <si>
    <t xml:space="preserve">CALLE 18 52 117 AP 302 - 1.350.000                                            </t>
  </si>
  <si>
    <t xml:space="preserve">RAYO DE SOL 1111 - 1.300.000                                                      </t>
  </si>
  <si>
    <t xml:space="preserve">MIRADOR DE ARBOLEDA 1411 1'700.000                                   </t>
  </si>
  <si>
    <t>TOTAL A PAGAR---&gt;</t>
  </si>
  <si>
    <t>NOVIEMBRE 2022  -  JESSICA ORTIZ</t>
  </si>
  <si>
    <t xml:space="preserve">SANTA LUCIA CALLE 48 B 86 A - 19                                                </t>
  </si>
  <si>
    <t xml:space="preserve">LOS CABOS 9934 1'850.000                                                           </t>
  </si>
  <si>
    <t xml:space="preserve">COYOACAN 502 1'250.000                                                             </t>
  </si>
  <si>
    <t xml:space="preserve">TURIN  403 4'650.000                                                                     </t>
  </si>
  <si>
    <t xml:space="preserve">TORRE DEL PALMAR 502 1'570.00                                                </t>
  </si>
  <si>
    <t xml:space="preserve">RODEO VERDE 1124 1'500.00                                                        </t>
  </si>
  <si>
    <t>RIO CAMPESTRE 514 2'000.000</t>
  </si>
  <si>
    <t>TORRE GALES 601 2'900.000</t>
  </si>
  <si>
    <t>INFINITY AP 201 2'100.000</t>
  </si>
  <si>
    <t xml:space="preserve">NANTES 204 - 1.500.000                                                                </t>
  </si>
  <si>
    <t xml:space="preserve">LAURELES DEL PINAR 702 1'900.000                                            </t>
  </si>
  <si>
    <t xml:space="preserve">LOS CABOS 304 2'300.000                                                             </t>
  </si>
  <si>
    <t>JARDINES DEL RODEO 1414 1'600.000</t>
  </si>
  <si>
    <t>TORREALBA 401 2'000.000</t>
  </si>
  <si>
    <t xml:space="preserve">COLINA DE LOS BERNAL 1520  2'250.000                                    </t>
  </si>
  <si>
    <t xml:space="preserve">MADISON 601 EMPALME - 1.850.000                                          </t>
  </si>
  <si>
    <t xml:space="preserve">SIMON BOLIVAR 37 D - 19 3,853,106                                           </t>
  </si>
  <si>
    <t xml:space="preserve">AURA 1009 1'900.000                                                                    </t>
  </si>
  <si>
    <t>NOVIEMBRE 2022  - SANTIAGO PINEDA</t>
  </si>
  <si>
    <t xml:space="preserve">VILLA LAURA 501 - 2.500.000                                                        </t>
  </si>
  <si>
    <t xml:space="preserve">LAUREL 502 - 1.400.000                                                                 </t>
  </si>
  <si>
    <t xml:space="preserve">SARATOGA 602 2'500.000                                                         </t>
  </si>
  <si>
    <t xml:space="preserve">SAN MIGUEL 1202  2'000.000                                                       </t>
  </si>
  <si>
    <t xml:space="preserve">LOCAL CONQUISTADORES CALLE 34 # 66A-44                            </t>
  </si>
  <si>
    <t xml:space="preserve">TORRENTE DEL EBRO 301 2'400.000                                            </t>
  </si>
  <si>
    <t xml:space="preserve">MAKALU 501 3'400.000                                                                  </t>
  </si>
  <si>
    <t>TORRE GALILEA 1501'500.000</t>
  </si>
  <si>
    <t xml:space="preserve">MIRADOR DE ARBOLEDA 2513 1'350.000                                   </t>
  </si>
  <si>
    <t>CONSOLIDADO LAURELES NOVIEMBRE  2022 - RONALD MENDEZ</t>
  </si>
  <si>
    <t>RONALD</t>
  </si>
  <si>
    <t>CONSOLIDADO POBLADO NOVIEMBRE  2022 - RONALD MENDEZ</t>
  </si>
  <si>
    <t>BOSQUE DEL RIO AP 607</t>
  </si>
  <si>
    <t>GUAYACANES DE SAN DIEGO 1616</t>
  </si>
  <si>
    <t>METROPOLITAN 1220</t>
  </si>
  <si>
    <t xml:space="preserve">negocio que suma a COLORES Pero es de YESSICA </t>
  </si>
  <si>
    <t>VICTOR VALENCIA - ENERO 2022</t>
  </si>
  <si>
    <t xml:space="preserve">FECHA </t>
  </si>
  <si>
    <t>TIPO</t>
  </si>
  <si>
    <t>APTO</t>
  </si>
  <si>
    <t xml:space="preserve">SECTOR </t>
  </si>
  <si>
    <t>VALOR</t>
  </si>
  <si>
    <t xml:space="preserve">PORTERO O DIRECTO </t>
  </si>
  <si>
    <t xml:space="preserve">AVISOS </t>
  </si>
  <si>
    <t xml:space="preserve">FOTOS </t>
  </si>
  <si>
    <t>CT ARRIENDO</t>
  </si>
  <si>
    <t>CT VENTA</t>
  </si>
  <si>
    <t>ASESOR</t>
  </si>
  <si>
    <t>19/1/2022</t>
  </si>
  <si>
    <t xml:space="preserve">APTO </t>
  </si>
  <si>
    <t>BALCONES DE CONQUISTADORES 201</t>
  </si>
  <si>
    <t>CONQUISTADORES</t>
  </si>
  <si>
    <t>PORTERO</t>
  </si>
  <si>
    <t xml:space="preserve">SI </t>
  </si>
  <si>
    <t>SI</t>
  </si>
  <si>
    <t>BALCONES DE CONQUISTADORES 501</t>
  </si>
  <si>
    <t>BALCONES DE CONQUISTADORES 601</t>
  </si>
  <si>
    <t>BALCONES DE CONQUISTADORES 901</t>
  </si>
  <si>
    <t>BALCONES DE CONQUISTADORES 1001</t>
  </si>
  <si>
    <t>EDF ACACIAS 401</t>
  </si>
  <si>
    <t>DIRECTO</t>
  </si>
  <si>
    <t>MASSAMAGREL 301</t>
  </si>
  <si>
    <t>LA CASTELLANA</t>
  </si>
  <si>
    <t>BALCONES DE CONQUISTADORES 301</t>
  </si>
  <si>
    <t>BALCONES DE CONQUISTADORES 401</t>
  </si>
  <si>
    <t>BALCONES DE CONQUISTADORES 801</t>
  </si>
  <si>
    <t>BALCONES DE CONQUISTADORES 701</t>
  </si>
  <si>
    <t>BALCONES DE CONQUISTADORES 1101</t>
  </si>
  <si>
    <t>POBLADO VERDE 2501</t>
  </si>
  <si>
    <t>POBLADO</t>
  </si>
  <si>
    <t>PUERTO PARAISO 1223</t>
  </si>
  <si>
    <t>SANTA ANA</t>
  </si>
  <si>
    <t>20/01/2021</t>
  </si>
  <si>
    <t>APARTAMENTO</t>
  </si>
  <si>
    <t>LA AMERICA</t>
  </si>
  <si>
    <t>ITAGUI</t>
  </si>
  <si>
    <t>25/01/2022</t>
  </si>
  <si>
    <t>SIMON BOLIVAR</t>
  </si>
  <si>
    <t>CASA</t>
  </si>
  <si>
    <t>CALLE 35A 85C-52</t>
  </si>
  <si>
    <t>EDIFICIO ARCO 301</t>
  </si>
  <si>
    <t>ANUNCIACION NIÑA MARIA 401</t>
  </si>
  <si>
    <t>SAN FERNANDO 304</t>
  </si>
  <si>
    <t>SAN FERNANDO</t>
  </si>
  <si>
    <t>NO</t>
  </si>
  <si>
    <t>VENTAS</t>
  </si>
  <si>
    <t>EIDIFICIO TORRECILLAS DE LAURELES 701</t>
  </si>
  <si>
    <t>CALLE 33AA 82-19</t>
  </si>
  <si>
    <t>CASTELLANA</t>
  </si>
  <si>
    <t>ALEJANDRA RESTREPO - ENERO 2022</t>
  </si>
  <si>
    <t>28/12/2021</t>
  </si>
  <si>
    <t>CR 78 45 12 AP 402</t>
  </si>
  <si>
    <t>VELODROMO</t>
  </si>
  <si>
    <t>APARTAESTUDIO</t>
  </si>
  <si>
    <t>CR 78 45 12 AP 203</t>
  </si>
  <si>
    <t>SAN MIGUEL 803</t>
  </si>
  <si>
    <t>LOMA DE LOS BERNAL</t>
  </si>
  <si>
    <t xml:space="preserve">PORTERO </t>
  </si>
  <si>
    <t>CL 44B 86 12 AP 202</t>
  </si>
  <si>
    <t xml:space="preserve">CR 71 45B 21 </t>
  </si>
  <si>
    <t>FLORIDA NUEVA</t>
  </si>
  <si>
    <t>MARQUES DE CASERES 802</t>
  </si>
  <si>
    <t>OASIS DE LOS BERNAL 405</t>
  </si>
  <si>
    <t>CALLE 32C 81A 90 201</t>
  </si>
  <si>
    <t>VILLA DE ABURRA</t>
  </si>
  <si>
    <t>CR 79A 20A 155 201</t>
  </si>
  <si>
    <t>BELEN LA GLORIA</t>
  </si>
  <si>
    <t>CR83A 37D 11 101</t>
  </si>
  <si>
    <t>JARDIN DE LAURELES 419</t>
  </si>
  <si>
    <t>19/1/2021</t>
  </si>
  <si>
    <t>OASIS DE LOS BERNAL 919</t>
  </si>
  <si>
    <t>24/01/2021</t>
  </si>
  <si>
    <t>BISSÓ 909</t>
  </si>
  <si>
    <t>30/12/2021</t>
  </si>
  <si>
    <t>CR 78 29 38 3 PISO</t>
  </si>
  <si>
    <t>BELEN PARQUE</t>
  </si>
  <si>
    <t>CR 65 # 1 SUR 111</t>
  </si>
  <si>
    <t>MALLORCA</t>
  </si>
  <si>
    <t>CALLE 34C 89 38</t>
  </si>
  <si>
    <t>STA MONICA</t>
  </si>
  <si>
    <t>CR 68A 42A 15</t>
  </si>
  <si>
    <t>SAN JOAQUIN</t>
  </si>
  <si>
    <t>CLL 35 80 42 3 PISO</t>
  </si>
  <si>
    <t>EDF DAYAN 202</t>
  </si>
  <si>
    <t>19/01/2022</t>
  </si>
  <si>
    <t xml:space="preserve">CLL 34C 81 60 </t>
  </si>
  <si>
    <t>OFICINA</t>
  </si>
  <si>
    <t>CARRERA 77 43 -22</t>
  </si>
  <si>
    <t>CL 44 70 59</t>
  </si>
  <si>
    <t>ORIHUELA N"2 803</t>
  </si>
  <si>
    <t>BELEN ROSALES</t>
  </si>
  <si>
    <t>EDIFICIO CAMPO REAL 202</t>
  </si>
  <si>
    <t>FELIPE ECHEVERRI - ENERO 2022</t>
  </si>
  <si>
    <t>PORTADA -  ENERO 2022</t>
  </si>
  <si>
    <t>RODEO ALTO</t>
  </si>
  <si>
    <t>VICTOR VALENCIA - FEBRERO 2022</t>
  </si>
  <si>
    <t>BALCONES DE LA CONSOLTA 501</t>
  </si>
  <si>
    <t>CARRERA 82 20A - 47</t>
  </si>
  <si>
    <t>LUNA DEL CAMPO 1106</t>
  </si>
  <si>
    <t>ROBLEDO</t>
  </si>
  <si>
    <t>MIRADOR DE ARBOLEDA 1401</t>
  </si>
  <si>
    <t>LOCAL</t>
  </si>
  <si>
    <t>CALLE 2 SUR 51 - 66</t>
  </si>
  <si>
    <t>CRISTO REY</t>
  </si>
  <si>
    <t>EDIFICIO ATLANTA 401</t>
  </si>
  <si>
    <t>PORTAL DE SANTA RITA 402</t>
  </si>
  <si>
    <t>KEVIN</t>
  </si>
  <si>
    <t>SAN PATRICIO 701</t>
  </si>
  <si>
    <t>16/02/2022</t>
  </si>
  <si>
    <t>EDIFICIO PRADO REAL 203</t>
  </si>
  <si>
    <t>PRADO CENTRO</t>
  </si>
  <si>
    <t>BALCONES DE LA CONSOLTA 502</t>
  </si>
  <si>
    <t>TORRES DEL BOSQUE 204</t>
  </si>
  <si>
    <t>CRISTO REY - COPA</t>
  </si>
  <si>
    <t>EDIFICIO CHAQUIERO 601</t>
  </si>
  <si>
    <t>19/02/2022</t>
  </si>
  <si>
    <t>EDIFICIO DIANA 601</t>
  </si>
  <si>
    <t>23/02/2022</t>
  </si>
  <si>
    <t>EDIFICIO GENOVA 101</t>
  </si>
  <si>
    <t>CALASANZ</t>
  </si>
  <si>
    <t>EDIFICIO ANKARA 302</t>
  </si>
  <si>
    <t>EL NOGAL</t>
  </si>
  <si>
    <t>NOTAL DE BARCELONA 201</t>
  </si>
  <si>
    <t>25/02/2022</t>
  </si>
  <si>
    <t>CALLE 30C 71-34</t>
  </si>
  <si>
    <t>ARCOIRIS 1201</t>
  </si>
  <si>
    <t>EDIFICIO VICENZO 1101</t>
  </si>
  <si>
    <t>ALEJANDRA RESTREPO - FEBRERO 2022</t>
  </si>
  <si>
    <t>28/01/2022</t>
  </si>
  <si>
    <t>PARQUES DE LA SIERRA 104</t>
  </si>
  <si>
    <t>29/01/2021</t>
  </si>
  <si>
    <t>SIEMPRE VERDE 1521</t>
  </si>
  <si>
    <t>LOMA LOS BERNAL</t>
  </si>
  <si>
    <t>CARREAR 80AA 36-22</t>
  </si>
  <si>
    <t>TORRE ANGEL 2408</t>
  </si>
  <si>
    <t>VILLA HERMOSA</t>
  </si>
  <si>
    <t>TORRES DE VALBUENA 1706</t>
  </si>
  <si>
    <t>CARRERA 84 33-82 APT 201</t>
  </si>
  <si>
    <t>CARRERA 84 33-82 APT 501</t>
  </si>
  <si>
    <t>CARRERA 79A 20A - 84</t>
  </si>
  <si>
    <t>CALLE 31 84A-08</t>
  </si>
  <si>
    <t>BELEN LOS ALPES</t>
  </si>
  <si>
    <t>CARRERA 86A 34-51</t>
  </si>
  <si>
    <t>ALMERIA</t>
  </si>
  <si>
    <t>14/02/2022</t>
  </si>
  <si>
    <t>CALLE 32D 80B - 15</t>
  </si>
  <si>
    <t>CALLE 22 73-72</t>
  </si>
  <si>
    <t>SAN BERNARDO</t>
  </si>
  <si>
    <t>EL ALTILLO 746</t>
  </si>
  <si>
    <t>CALLE 1B 54-29</t>
  </si>
  <si>
    <t>CALLE 9AA 75A-44 INT 101</t>
  </si>
  <si>
    <t>BELEN LAS PLATAS</t>
  </si>
  <si>
    <t>CARRERA 87 35C-05</t>
  </si>
  <si>
    <t>CRISTOBAL</t>
  </si>
  <si>
    <t>CALLE 31 84A - 8</t>
  </si>
  <si>
    <t>CALLE 19 80B - 17</t>
  </si>
  <si>
    <t>BELEN LA NUBIA</t>
  </si>
  <si>
    <t>EDIFICIO NOGAL 3 403</t>
  </si>
  <si>
    <t>CARRERA 82A 34C-56</t>
  </si>
  <si>
    <t>CASTEILLANA</t>
  </si>
  <si>
    <t>CALLE 32A 76A-30</t>
  </si>
  <si>
    <t>CALLE 24 71A - 57</t>
  </si>
  <si>
    <t>PLAZA DEL JARDIN 602</t>
  </si>
  <si>
    <t>EDIFICIO SAN MARTIN 201</t>
  </si>
  <si>
    <t>EDIFICIO MEDINA 402</t>
  </si>
  <si>
    <t>CARRERA 69C 30A-12</t>
  </si>
  <si>
    <t>ROSALES</t>
  </si>
  <si>
    <t>CALLE 71 45E - 7 PRIMER PISO</t>
  </si>
  <si>
    <t>CARRERA 73 30C-22</t>
  </si>
  <si>
    <t>EDI SOLOHIO 101</t>
  </si>
  <si>
    <t>SURAMERICANA</t>
  </si>
  <si>
    <t>PARQUE DE LOS BUCAROS 102</t>
  </si>
  <si>
    <t>CARRERA 80B 32EE-14</t>
  </si>
  <si>
    <t>EDIFICIO ROME 301</t>
  </si>
  <si>
    <t>ED GAVIOTA 101</t>
  </si>
  <si>
    <t>BARRIO CRISTOBAL</t>
  </si>
  <si>
    <t>CALLE 42 80B - 118</t>
  </si>
  <si>
    <t>CARRERA 69B 44B-31</t>
  </si>
  <si>
    <t>FUENTE CLARA 603</t>
  </si>
  <si>
    <t>ALEJANDRIA DE CONQUISTADORES 201</t>
  </si>
  <si>
    <t>CARRERA 63A 34-81</t>
  </si>
  <si>
    <t>ORANGE 1019</t>
  </si>
  <si>
    <t>SAN GERMAN</t>
  </si>
  <si>
    <t>SENDERO DEL PARQUE 502</t>
  </si>
  <si>
    <t>LOS BERNAL</t>
  </si>
  <si>
    <t>HOJAS VERDES 4</t>
  </si>
  <si>
    <t>ALTOS DEL CASTILLO 219</t>
  </si>
  <si>
    <t>BELEN LAS VIOLETAS</t>
  </si>
  <si>
    <t>KELLY GARCIA - FEBRERO 2022</t>
  </si>
  <si>
    <t>CALLE 1SUR 81A-21 APT 110</t>
  </si>
  <si>
    <t>BELEN RINCON</t>
  </si>
  <si>
    <t>CALLE 32 83 - 45 APT 203</t>
  </si>
  <si>
    <t>BELEN MERCEDES</t>
  </si>
  <si>
    <t>CARRERA 83A 31B-30 APT 301</t>
  </si>
  <si>
    <t>CARRERA 83A 31B-30 APT 302</t>
  </si>
  <si>
    <t>CARRERA 83A 31B-30 APT 303</t>
  </si>
  <si>
    <t>CARRERA 83A 31B-30 APT 304</t>
  </si>
  <si>
    <t>CARRERA 83A 31B-30 APT 305</t>
  </si>
  <si>
    <t>CARRERA 83A 31B-30 APT 306</t>
  </si>
  <si>
    <t>CARRERA 83A 31B-30 APT 307</t>
  </si>
  <si>
    <t>CARRERA 83A 31B-30 APT 308</t>
  </si>
  <si>
    <t>CARRERA 83A 31B.30 APT 309</t>
  </si>
  <si>
    <t>CARRERA 83 27-08 APT 201</t>
  </si>
  <si>
    <t>CARRERA 83 27-08 APT 301</t>
  </si>
  <si>
    <t>CARRERA 83 17-32 APT 201</t>
  </si>
  <si>
    <t>TORRE DE AVIÑON 507</t>
  </si>
  <si>
    <t>CAMPIÑAS DEL RODEO 306</t>
  </si>
  <si>
    <t>CIRCULAR 4 69 - 48</t>
  </si>
  <si>
    <t>IPANEMA 201</t>
  </si>
  <si>
    <t>CALLE 32 82C-20</t>
  </si>
  <si>
    <t>ALTOS DEL CASTILLO 301</t>
  </si>
  <si>
    <t>FRONTERA DE LOS BERNAL 614</t>
  </si>
  <si>
    <t>CALLE 31B 89E-14</t>
  </si>
  <si>
    <t>BELEN VIOLETAS</t>
  </si>
  <si>
    <t>LA ALBORADA 302</t>
  </si>
  <si>
    <t>SANTA MONICA</t>
  </si>
  <si>
    <t>PORTADA -  FEBRERO 2022</t>
  </si>
  <si>
    <t>VICTOR VALENCIA - MARZO 2022</t>
  </si>
  <si>
    <t>CALLE 35A 80A-42</t>
  </si>
  <si>
    <t>CARRERA 87 37-19</t>
  </si>
  <si>
    <t>CALLE 48B 77-75</t>
  </si>
  <si>
    <t>ESTADIO</t>
  </si>
  <si>
    <t>FUENTE CAMPESTRE 1122</t>
  </si>
  <si>
    <t>CRISTALES 406</t>
  </si>
  <si>
    <t>LAS MERCEDES</t>
  </si>
  <si>
    <t xml:space="preserve">CARRERA 81 40 - 58 </t>
  </si>
  <si>
    <t>MADISON 801</t>
  </si>
  <si>
    <t>AIRES DEL CAMPO 1226</t>
  </si>
  <si>
    <t>SABANETA</t>
  </si>
  <si>
    <t>14/03/2022</t>
  </si>
  <si>
    <t>EDIFICIO TORRE AVELLANEDA 301</t>
  </si>
  <si>
    <t>17/03/2022</t>
  </si>
  <si>
    <t>EDIFICIO SAN ISIDRO 1701</t>
  </si>
  <si>
    <t>CALLE 27 79-291</t>
  </si>
  <si>
    <t>LA PALMA</t>
  </si>
  <si>
    <t>23/03/2022</t>
  </si>
  <si>
    <t>BODEGA</t>
  </si>
  <si>
    <t>CARRERA 36 42 - 42</t>
  </si>
  <si>
    <t>EL SALVADOR</t>
  </si>
  <si>
    <t>CALLE 44 79B - 56</t>
  </si>
  <si>
    <t>25/03/2022</t>
  </si>
  <si>
    <t>RESERVA DE LA PALMA 801</t>
  </si>
  <si>
    <t>BELEN LA PALMA</t>
  </si>
  <si>
    <t>RESERVA DE LA PALMA 701</t>
  </si>
  <si>
    <t>RESERVA DE LA PALMA 501</t>
  </si>
  <si>
    <t>RESERVA DE LA PALMA 401</t>
  </si>
  <si>
    <t>RESERVA DE LA PALMA 301</t>
  </si>
  <si>
    <t>RESERVA DE LA PALMA 601</t>
  </si>
  <si>
    <t>EDIFICIO FUENTE CLARA 603</t>
  </si>
  <si>
    <t>EDIFICIO ZAMORANO 101</t>
  </si>
  <si>
    <t>CARRERA 77 # 45D-16</t>
  </si>
  <si>
    <t>ALEJANDRA RESTREPO - MARZO 2022</t>
  </si>
  <si>
    <t>CALLE 24 79A-06</t>
  </si>
  <si>
    <t>KILOMETRO 8 VARIANTE LAS PALMAS</t>
  </si>
  <si>
    <t>LAS PALMAS</t>
  </si>
  <si>
    <t>CARRERA 70 31-75 APT 301</t>
  </si>
  <si>
    <t>CAMINOS DE MARISOL 2235</t>
  </si>
  <si>
    <t>CARRERA 78 45-12 INT 401</t>
  </si>
  <si>
    <t>15/03/2022</t>
  </si>
  <si>
    <t>CARRERA 80B # 32EE-29</t>
  </si>
  <si>
    <t>NOGAL</t>
  </si>
  <si>
    <t>CARRERA 66B 32D-69</t>
  </si>
  <si>
    <t>MALIBU</t>
  </si>
  <si>
    <t>CALLE 23 71A-35</t>
  </si>
  <si>
    <t>CARRERA 80B 32EE-29</t>
  </si>
  <si>
    <t>PUERTO ALEGRE 1240</t>
  </si>
  <si>
    <t>CALLE 23 71A - 41</t>
  </si>
  <si>
    <t>CALLE 30C 71-35 INT 401</t>
  </si>
  <si>
    <t>CALLE 18B 80B-90 INT 101</t>
  </si>
  <si>
    <t>CALLE 18B 80B - 90 INT 401</t>
  </si>
  <si>
    <t>RODEO VERDE 1406</t>
  </si>
  <si>
    <t>CALLE 13 70 - 51 APT 201</t>
  </si>
  <si>
    <t>BELEN LAS PLAYAS</t>
  </si>
  <si>
    <t>SANTA MARIA DE LAS AGUAS 101</t>
  </si>
  <si>
    <t>18/03/2022</t>
  </si>
  <si>
    <t>CARRERA 83AA 15A - 45</t>
  </si>
  <si>
    <t>BELEN ALIADAS</t>
  </si>
  <si>
    <t>TRANSVERSAL 39B CIRCULAR 72 - 31</t>
  </si>
  <si>
    <t>CALLE 34B 82A-47</t>
  </si>
  <si>
    <t>EDIFICIO CRISTOBAL REAL 304</t>
  </si>
  <si>
    <t>TORRE ALBA 3 601</t>
  </si>
  <si>
    <t>FATIMA</t>
  </si>
  <si>
    <t>HABITAT 70 402</t>
  </si>
  <si>
    <t>EDIFICIO ALAMEDA 101</t>
  </si>
  <si>
    <t>ALAMEDA</t>
  </si>
  <si>
    <t>ONTARIO 402</t>
  </si>
  <si>
    <t>CARRERA 55 23-6 APT 302</t>
  </si>
  <si>
    <t>SANTA FE</t>
  </si>
  <si>
    <t>CARRERA 55 23-6 APT 301</t>
  </si>
  <si>
    <t>CARRERA 55 23-6 APT 201</t>
  </si>
  <si>
    <t>CARRERA 91 35A-32 APT 302</t>
  </si>
  <si>
    <t>CARRERA 91B 35A-32 APT 402</t>
  </si>
  <si>
    <t>CARRERA 91B 35A-32 APT 401</t>
  </si>
  <si>
    <t>22/03/2022</t>
  </si>
  <si>
    <t>CALLE 44 79-27</t>
  </si>
  <si>
    <t>CARRERA 72 24-20</t>
  </si>
  <si>
    <t>24/03/2022</t>
  </si>
  <si>
    <t>CALLE 41 80A - 07 APT 101</t>
  </si>
  <si>
    <t>CALLE 32C 65E - 15</t>
  </si>
  <si>
    <t>CALLE 35D 91-11 1ER PISO</t>
  </si>
  <si>
    <t>RESERVA DE LA PALMA 702</t>
  </si>
  <si>
    <t>CALLE 32EE 80-25</t>
  </si>
  <si>
    <t>CALLE 18B 81-23</t>
  </si>
  <si>
    <t>LA NUBIA</t>
  </si>
  <si>
    <t>KELLY GARCIA - MARZO 2022</t>
  </si>
  <si>
    <t>ALTOS DEL CASTILLO 201</t>
  </si>
  <si>
    <t>CALLE 35A 85C - 52</t>
  </si>
  <si>
    <t>FRONTERA DE LOS BERNAL 425</t>
  </si>
  <si>
    <t>CARRERA 83A 31B - 30 APT 402</t>
  </si>
  <si>
    <t>CARRERA 83A 31B - 30 APT 403</t>
  </si>
  <si>
    <t>CARRERA 83A 31B - 30 APT 401</t>
  </si>
  <si>
    <t>CARRERA 58 4 - 82 APT 301</t>
  </si>
  <si>
    <t>CAMPO AMOR</t>
  </si>
  <si>
    <t>CARRERA 83B 31-49 PRIMER PISO</t>
  </si>
  <si>
    <t>LOS ALPES</t>
  </si>
  <si>
    <t>CARRERA 79A 20A-36</t>
  </si>
  <si>
    <t>LA GLORIA</t>
  </si>
  <si>
    <t>CALLE 29A 84-27</t>
  </si>
  <si>
    <t>JARDIN DE OVADIA 203</t>
  </si>
  <si>
    <t>GRANADA</t>
  </si>
  <si>
    <t>SAN LORENZO DEL ESCORIAL 1903</t>
  </si>
  <si>
    <t>BOMBONA</t>
  </si>
  <si>
    <t>CARRERA 83 19-49 INT 201</t>
  </si>
  <si>
    <t>ALIADAS</t>
  </si>
  <si>
    <t>CALLE 5A SUR 50EE - 04 APT 302</t>
  </si>
  <si>
    <t>CALLE 5A SUR 50EE - 04 APT 202</t>
  </si>
  <si>
    <t>CALLE 5A SUR 50EE - 04 APT 101</t>
  </si>
  <si>
    <t>CALLE 5A SUR 50EE - 04 APT201</t>
  </si>
  <si>
    <t>OASIS DE LOS BERNAL 222</t>
  </si>
  <si>
    <t>PORTADA -  MARZO 2022</t>
  </si>
  <si>
    <t>VICTOR VALENCIA - ABRIL 2022</t>
  </si>
  <si>
    <t>29/03/2022</t>
  </si>
  <si>
    <t>SAN JERONIMO</t>
  </si>
  <si>
    <t>EDIFICIO LOS POMOS 201</t>
  </si>
  <si>
    <t>LOS COLORES</t>
  </si>
  <si>
    <t>EDIFICIO RIU 1101</t>
  </si>
  <si>
    <t>RESERVA DE LA PALMA 902</t>
  </si>
  <si>
    <t>RESERVA DE LA PALMA 802</t>
  </si>
  <si>
    <t>RESERVA DE LA PALMA 602</t>
  </si>
  <si>
    <t>RESERVA DE LA PALMA 502</t>
  </si>
  <si>
    <t>RESERVA DE LA PALMA 402</t>
  </si>
  <si>
    <t>RESERVA DE LA PALMA 302</t>
  </si>
  <si>
    <t>RESERVA DE LA PALMA 901</t>
  </si>
  <si>
    <t>30/03/2022</t>
  </si>
  <si>
    <t>RESERVA DE LA PALMA 903</t>
  </si>
  <si>
    <t>RESERVA DE LA PALMA 803</t>
  </si>
  <si>
    <t>RESERVA DE LA PALMA 703</t>
  </si>
  <si>
    <t>RESERVA DE LA PALMA 603</t>
  </si>
  <si>
    <t>RESERVA DE LA PALMA 503</t>
  </si>
  <si>
    <t>RESERVA DE LA PALMA 403</t>
  </si>
  <si>
    <t>RESERVA DE LA PALMA 303</t>
  </si>
  <si>
    <t>MIRADOR DE LOS ALPES 124</t>
  </si>
  <si>
    <t>EDIFICIO SIENNA 403</t>
  </si>
  <si>
    <t>EDIFICIO TORRE SOL 201</t>
  </si>
  <si>
    <t>BELEN NOGAL</t>
  </si>
  <si>
    <t>EDIFICIO PONTEVEDRA 301</t>
  </si>
  <si>
    <t>EDIFICIO TORRE MALLORCA 702</t>
  </si>
  <si>
    <t>13/04/2022</t>
  </si>
  <si>
    <t>CAMINO DEL PARQUE 2414</t>
  </si>
  <si>
    <t>25/04/2022</t>
  </si>
  <si>
    <t>CARRERA 83A 27A 60 CASA 201</t>
  </si>
  <si>
    <t>25/04/202</t>
  </si>
  <si>
    <t>CARRERA 83A 27A 60 CASA 101</t>
  </si>
  <si>
    <t>ALEJANDRA RESTREPO - ABRIL 2022</t>
  </si>
  <si>
    <t>CARRERA 65C 31-43</t>
  </si>
  <si>
    <t>BELEN FATIMA</t>
  </si>
  <si>
    <t>EDIFICIO ROME 202</t>
  </si>
  <si>
    <t>UNICENTRO 227</t>
  </si>
  <si>
    <t>RODEO CAMPESTRE 1207</t>
  </si>
  <si>
    <t>CALLE 33 74B-320 LOCAL 101</t>
  </si>
  <si>
    <t>CARRERA 80 20A - 99 APT 102</t>
  </si>
  <si>
    <t>CARRERA 81 43C - 48 APT 101</t>
  </si>
  <si>
    <t>CARRERA 80 20A - 107 APT 101</t>
  </si>
  <si>
    <t>CALLE 27 79-283 101</t>
  </si>
  <si>
    <t>CARRERA 73A 30A-100 APT 201</t>
  </si>
  <si>
    <t>18/04/2022</t>
  </si>
  <si>
    <t>21/04/2022</t>
  </si>
  <si>
    <t>ARCO 301</t>
  </si>
  <si>
    <t>CARRERA 65D 34 31 AP 201</t>
  </si>
  <si>
    <t>AVENIDA 80 40 14</t>
  </si>
  <si>
    <t>CARRERA 65D 34 27 AP 101</t>
  </si>
  <si>
    <t>CALLE 28 73 42 AP 101</t>
  </si>
  <si>
    <t xml:space="preserve">CARRERA 70A 25 62 </t>
  </si>
  <si>
    <t>CARRERA 75 32 19 201</t>
  </si>
  <si>
    <t>EDIFICIO KATIOS 102</t>
  </si>
  <si>
    <t>PORTAL DEL SOL 125</t>
  </si>
  <si>
    <t>LA MOTA</t>
  </si>
  <si>
    <t>AVENIDA 84 AP 301</t>
  </si>
  <si>
    <t>CALLE 35 80B-14</t>
  </si>
  <si>
    <t>EDIFICIO ACACIAS 202</t>
  </si>
  <si>
    <t>ABEDULES 35 AP 603</t>
  </si>
  <si>
    <t>PORTO MILANO 402</t>
  </si>
  <si>
    <t>ED. NUTIBARA 507</t>
  </si>
  <si>
    <t>CARRERA 80A 40-39 1ER PISO</t>
  </si>
  <si>
    <t>TORRE DEL PARQUE 302</t>
  </si>
  <si>
    <t>18/07/2022</t>
  </si>
  <si>
    <t>CARRERA 89 40-51 3PISO</t>
  </si>
  <si>
    <t>20/04/2022</t>
  </si>
  <si>
    <t>ABURRA 84 AP 402-A</t>
  </si>
  <si>
    <t>23/04/2022</t>
  </si>
  <si>
    <t>LOS LAGOS 2</t>
  </si>
  <si>
    <t xml:space="preserve">MONTESION 1916 </t>
  </si>
  <si>
    <t>COPACABANA</t>
  </si>
  <si>
    <t>ARENECHE 201</t>
  </si>
  <si>
    <t>CARRERA 79D 44 57 SEGUNDO PISO</t>
  </si>
  <si>
    <t>AMERICA</t>
  </si>
  <si>
    <t>CARRER 78 45 46</t>
  </si>
  <si>
    <t>CARRER 78 45 46 INT 101</t>
  </si>
  <si>
    <t>CARRERA 65 39 47</t>
  </si>
  <si>
    <t>EBANO PRIMER PISO</t>
  </si>
  <si>
    <t>EBANO OF 402</t>
  </si>
  <si>
    <t xml:space="preserve">CARRERA 65 D 25 62 </t>
  </si>
  <si>
    <t>TRINIDAD</t>
  </si>
  <si>
    <t>CARRERA 85C 35 B 37 SEGUNDO PISO</t>
  </si>
  <si>
    <t>CALLE 18B 81-23 SEGUNDO PISO</t>
  </si>
  <si>
    <t>ABEDULES 35 AP 35</t>
  </si>
  <si>
    <t>LUIS CORREA -  ABRIL 2022</t>
  </si>
  <si>
    <t>ENTREPARQUES 1015</t>
  </si>
  <si>
    <t>ENVIGADO</t>
  </si>
  <si>
    <t>PORTADA -  ABRIL 2022</t>
  </si>
  <si>
    <t>VILLA ROMERA 705</t>
  </si>
  <si>
    <t>CALLE 43B 83 45 AP 404</t>
  </si>
  <si>
    <t>VICTOR VALENCIA - MAYO 2022</t>
  </si>
  <si>
    <t>26/04/2022</t>
  </si>
  <si>
    <t>PLAZA MALIBU 105</t>
  </si>
  <si>
    <t>BALCONES DE LA CONSOLATA 502</t>
  </si>
  <si>
    <t>CALLE 32F 63A 33 702</t>
  </si>
  <si>
    <t>CARRERA 69 96 63</t>
  </si>
  <si>
    <t>CASTILLA</t>
  </si>
  <si>
    <t>MONTECASTELLO 602</t>
  </si>
  <si>
    <t>MIRADOR DE ARBOLEDA 1622</t>
  </si>
  <si>
    <t>27/04/2022</t>
  </si>
  <si>
    <t>CARRERA 82A 35 78 AP 301</t>
  </si>
  <si>
    <t xml:space="preserve">CASA </t>
  </si>
  <si>
    <t xml:space="preserve">CARRERA 80B 35A 42 </t>
  </si>
  <si>
    <t>MAR DE PLATA CS 86 - LA ESTRELLA</t>
  </si>
  <si>
    <t xml:space="preserve">SURAMERICA </t>
  </si>
  <si>
    <t>29/04/2022</t>
  </si>
  <si>
    <t>CAMINO DEL PARQUE 806</t>
  </si>
  <si>
    <t>ARROYO DE LOS BERNAL 1208</t>
  </si>
  <si>
    <t>SAGUAN DEL PARQUE 201</t>
  </si>
  <si>
    <t>NUEVOS AIRES 9903</t>
  </si>
  <si>
    <t>BUENOS AIRES</t>
  </si>
  <si>
    <t>JORGE</t>
  </si>
  <si>
    <t>CARRERA 53B 33B-62</t>
  </si>
  <si>
    <t>TORRE SOL 202</t>
  </si>
  <si>
    <t>ELMER</t>
  </si>
  <si>
    <t>CARRERA 65 42-107</t>
  </si>
  <si>
    <t>SETFANNY</t>
  </si>
  <si>
    <t>16/05/2022</t>
  </si>
  <si>
    <t>LAURELES DEL CASTILLO 2108</t>
  </si>
  <si>
    <t>JUAN</t>
  </si>
  <si>
    <t>ED TORRE AVELLANA 701</t>
  </si>
  <si>
    <t>ORLANDO</t>
  </si>
  <si>
    <t>19/05/2022</t>
  </si>
  <si>
    <t>PLAZA CAMPESTRE 334</t>
  </si>
  <si>
    <t>JAIDER</t>
  </si>
  <si>
    <t>23/05/2022</t>
  </si>
  <si>
    <t>PORTAL DE SAN DIEGO</t>
  </si>
  <si>
    <t>SAN DIEGO</t>
  </si>
  <si>
    <t>ARIEL</t>
  </si>
  <si>
    <t>FELIPE</t>
  </si>
  <si>
    <t>TORRE GUADALUPE 201</t>
  </si>
  <si>
    <t>EL VELODROMO</t>
  </si>
  <si>
    <t>24/05/2022</t>
  </si>
  <si>
    <t xml:space="preserve">CR 65B 32D 28 </t>
  </si>
  <si>
    <t>ALEJANDRA RESTREPO - MAYO 2022</t>
  </si>
  <si>
    <t>CARRERA 75 32 19 AP 301</t>
  </si>
  <si>
    <t>ALTILLO 347</t>
  </si>
  <si>
    <t>TRANSVERSAL 32BB 74 D 27 AP 101</t>
  </si>
  <si>
    <t>CALLE 35 # 89-141</t>
  </si>
  <si>
    <t>CONDOMINIO EL REMANSO 101</t>
  </si>
  <si>
    <t>ARBOLEDA DEL RODEO 2515</t>
  </si>
  <si>
    <t>CALLE 33A 71A-62 OF 201</t>
  </si>
  <si>
    <t>VANESSA</t>
  </si>
  <si>
    <t>CALLE 33A 71A-62 OF 202</t>
  </si>
  <si>
    <t>CALLE 33A 71A-62 OF 203</t>
  </si>
  <si>
    <t>TORRES DE CATANIA 901</t>
  </si>
  <si>
    <t>JHONATAN</t>
  </si>
  <si>
    <t>PORTALES DE SAN JAVIER 302</t>
  </si>
  <si>
    <t xml:space="preserve">SAN JAVIER </t>
  </si>
  <si>
    <t>PINAR DEL RODEO 2002</t>
  </si>
  <si>
    <t>TORRE CAMPESTRE 702</t>
  </si>
  <si>
    <t>YORMAN</t>
  </si>
  <si>
    <t>PRADOS DE VILLANUEVA 504</t>
  </si>
  <si>
    <t>VILLA NUEVA</t>
  </si>
  <si>
    <t>17/05/2022</t>
  </si>
  <si>
    <t>ORQUIDEAS 701</t>
  </si>
  <si>
    <t>CRISTINA</t>
  </si>
  <si>
    <t>ORQUIDEAS 601</t>
  </si>
  <si>
    <t>CALLE 33AA 80B 26 AP 201</t>
  </si>
  <si>
    <t>OPORTO CAMPESTRE 2507</t>
  </si>
  <si>
    <t xml:space="preserve"> NO</t>
  </si>
  <si>
    <t>DOLPHINS 302</t>
  </si>
  <si>
    <t>25/05/2022</t>
  </si>
  <si>
    <t>NUEVA ESPERANZA 201</t>
  </si>
  <si>
    <t>ALIZARES 202</t>
  </si>
  <si>
    <t>JHON JAIRO</t>
  </si>
  <si>
    <t>ALIZARES 1803</t>
  </si>
  <si>
    <t xml:space="preserve">PORTERO  </t>
  </si>
  <si>
    <t>JULIAN SOLIS - MAYO 2022</t>
  </si>
  <si>
    <t>TAHIJU 202</t>
  </si>
  <si>
    <t>COLLINS 502</t>
  </si>
  <si>
    <t>30/04/2022</t>
  </si>
  <si>
    <t>CASA-LOCAL</t>
  </si>
  <si>
    <t>CALLE 42 71A 15</t>
  </si>
  <si>
    <t>CALLE 41 80B-80</t>
  </si>
  <si>
    <t>ED SPAZIO 702</t>
  </si>
  <si>
    <t>CENTURY TOWER 2104</t>
  </si>
  <si>
    <t>LA DOCTORA</t>
  </si>
  <si>
    <t>CALLE 32 E 65 C 42</t>
  </si>
  <si>
    <t>CALLE 35 81 29 AP 401</t>
  </si>
  <si>
    <t>CALLE 44 92 21 AP 101</t>
  </si>
  <si>
    <t>ARNULFO</t>
  </si>
  <si>
    <t>CALLE 44 92 21 AP 102</t>
  </si>
  <si>
    <t>CALLE 44 92 21 AP 103</t>
  </si>
  <si>
    <t>CALLE 44 92 21 AP 104</t>
  </si>
  <si>
    <t>CALLE 44 92 21 AP 107</t>
  </si>
  <si>
    <t>CALLE 44 92 21 AP 301</t>
  </si>
  <si>
    <t>CALLE 44 92 21 AP 303</t>
  </si>
  <si>
    <t>CALLE 44 92 21 AP 304</t>
  </si>
  <si>
    <t>13/05/2022</t>
  </si>
  <si>
    <t>ED ALINEA 601</t>
  </si>
  <si>
    <t xml:space="preserve">CARRERA 92 35A 153 </t>
  </si>
  <si>
    <t>CALLE 42 69 33</t>
  </si>
  <si>
    <t>CR 86A 34 86</t>
  </si>
  <si>
    <t xml:space="preserve">CR 82 44 58 </t>
  </si>
  <si>
    <t>PARQUES DE NAZARETH 101</t>
  </si>
  <si>
    <t>LUIS CORREA -  MAYO 2022</t>
  </si>
  <si>
    <t>OCEANA 2732</t>
  </si>
  <si>
    <t>OBRERO</t>
  </si>
  <si>
    <t>CALLE 39 43 A 48 AP 303</t>
  </si>
  <si>
    <t>NSI</t>
  </si>
  <si>
    <t>JARDIN DE COLORES 76A 18</t>
  </si>
  <si>
    <t>COLORES</t>
  </si>
  <si>
    <t>GUAYACANES DE SAN DIEGO 607</t>
  </si>
  <si>
    <t>DANIELA - MAYO 2022</t>
  </si>
  <si>
    <t xml:space="preserve">CASA  </t>
  </si>
  <si>
    <t>CARRERA 76 16-28</t>
  </si>
  <si>
    <t>CARRERA 83A 31B-30 AP 303</t>
  </si>
  <si>
    <t>CARRERA 83A 31B-30 AP 402</t>
  </si>
  <si>
    <t>VITENZA 1412</t>
  </si>
  <si>
    <t>JAVIER</t>
  </si>
  <si>
    <t>18/05/2022</t>
  </si>
  <si>
    <t xml:space="preserve">CIRCULAR 4 73 43 </t>
  </si>
  <si>
    <t>ARCOIRIS 9804</t>
  </si>
  <si>
    <t>TEODORO PALACIOS</t>
  </si>
  <si>
    <t>MAURICIO MESA - MAYO 2022</t>
  </si>
  <si>
    <t>EDIFICIO AUSTRALIA 201</t>
  </si>
  <si>
    <t xml:space="preserve">AV 33 78 82 </t>
  </si>
  <si>
    <t>CR 81 32 280</t>
  </si>
  <si>
    <t>21/05/2022</t>
  </si>
  <si>
    <t>GUADAIRA 101</t>
  </si>
  <si>
    <t>GUILLERMO</t>
  </si>
  <si>
    <t>CALLE 63 39 28 AP 501</t>
  </si>
  <si>
    <t>BELEN GRANADA</t>
  </si>
  <si>
    <t>20/05/2022</t>
  </si>
  <si>
    <t>LA LIBERTAD 302</t>
  </si>
  <si>
    <t>PORTADA - MAYO 2022</t>
  </si>
  <si>
    <t>ED JAIPERA 101</t>
  </si>
  <si>
    <t>14/05/202</t>
  </si>
  <si>
    <t>CIUDADELA LOS LAURELES 624</t>
  </si>
  <si>
    <t>SAN JUAN DE LA CALLEJA 101</t>
  </si>
  <si>
    <t>LILIANA</t>
  </si>
  <si>
    <t>VICTOR VALENCIA - JUNIO 2022</t>
  </si>
  <si>
    <t>26/05/2022</t>
  </si>
  <si>
    <t>CONQUISTADORES DEL PARQUE 604</t>
  </si>
  <si>
    <t>JONATHAN</t>
  </si>
  <si>
    <t>31/05/2022</t>
  </si>
  <si>
    <t>LOS CABOS 304</t>
  </si>
  <si>
    <t>PATIÑO</t>
  </si>
  <si>
    <t>AURA 1907</t>
  </si>
  <si>
    <t>GOMEZ</t>
  </si>
  <si>
    <t>CARRERA 81 40 72</t>
  </si>
  <si>
    <t>NANCY O ALBA</t>
  </si>
  <si>
    <t>TORRE SOL 901</t>
  </si>
  <si>
    <t>OLMER VELEZ</t>
  </si>
  <si>
    <t xml:space="preserve">NO </t>
  </si>
  <si>
    <t>BOSQUE DEL CERRO 111</t>
  </si>
  <si>
    <t>MARIN</t>
  </si>
  <si>
    <t>CALLE 40 81A 44</t>
  </si>
  <si>
    <t>NANCY</t>
  </si>
  <si>
    <t>ATENEA 401</t>
  </si>
  <si>
    <t>NELLY</t>
  </si>
  <si>
    <t>17/06/2022</t>
  </si>
  <si>
    <t>PUNTO CONQUISTADORES  202</t>
  </si>
  <si>
    <t>OSCAR</t>
  </si>
  <si>
    <t>18/06/2022</t>
  </si>
  <si>
    <t xml:space="preserve">CARRERA 80 20A 193 </t>
  </si>
  <si>
    <t>24/06/2022</t>
  </si>
  <si>
    <t>ED PACIFICIA 204</t>
  </si>
  <si>
    <t>ED PACIFICA 204</t>
  </si>
  <si>
    <t>CALLE 33B 81 05 AP 203</t>
  </si>
  <si>
    <t>CALLE 33B 81 05 AP 202</t>
  </si>
  <si>
    <t>SIEMPRE VERDE 120</t>
  </si>
  <si>
    <t>JORLEY</t>
  </si>
  <si>
    <t>TERRA GRANDE 48</t>
  </si>
  <si>
    <t>RIONEGRO</t>
  </si>
  <si>
    <t>BEATRIZ</t>
  </si>
  <si>
    <t>CARRERA 80 AA 36 22 AP 201</t>
  </si>
  <si>
    <t>24/6/2022</t>
  </si>
  <si>
    <t>CALLE 28 84B 16</t>
  </si>
  <si>
    <t>CALLE 28 84B 08</t>
  </si>
  <si>
    <t>CALLE 40 81A 44 3 PISO</t>
  </si>
  <si>
    <t>14/06/2022</t>
  </si>
  <si>
    <t>MADEIRA 202</t>
  </si>
  <si>
    <t>PEDRO</t>
  </si>
  <si>
    <t>MADEIRA 402</t>
  </si>
  <si>
    <t>PRADOS DE LA CASTELLANA 702</t>
  </si>
  <si>
    <t>ALEJANDRA RESTREPO - JUNIO 2022</t>
  </si>
  <si>
    <t>TV 39 B 76 53 LOCAL 101</t>
  </si>
  <si>
    <t>28/05/2022</t>
  </si>
  <si>
    <t>BALCONES DE SERRANIA 101</t>
  </si>
  <si>
    <t>RINCON</t>
  </si>
  <si>
    <t>CALLE 37D 82A 41 INT 201</t>
  </si>
  <si>
    <t>CAMINO DEL PARQUE 2304</t>
  </si>
  <si>
    <t>VILLA</t>
  </si>
  <si>
    <t>13/06/2022</t>
  </si>
  <si>
    <t>CR 65 45 20 INT 339</t>
  </si>
  <si>
    <t>CALLE 46 79 54 101</t>
  </si>
  <si>
    <t>FLORESTA</t>
  </si>
  <si>
    <t>15/06/2022</t>
  </si>
  <si>
    <t>CR 87A 34 56</t>
  </si>
  <si>
    <t>CR 78 33 A 46 INT 101</t>
  </si>
  <si>
    <t>APTOESTUDIO</t>
  </si>
  <si>
    <t xml:space="preserve">CR 89A 35C 17 </t>
  </si>
  <si>
    <t>CARRERA  32 #78A-153</t>
  </si>
  <si>
    <t>MIRAVALLE</t>
  </si>
  <si>
    <t>IVAN</t>
  </si>
  <si>
    <t>22/06/2022</t>
  </si>
  <si>
    <t xml:space="preserve">CALLE 32A 65 32 AP 102 </t>
  </si>
  <si>
    <t>23/06/2022</t>
  </si>
  <si>
    <t xml:space="preserve">CARRERA 74 27 65 </t>
  </si>
  <si>
    <t>23/6/2022</t>
  </si>
  <si>
    <t>CARRERA 79 23 67 INT 301</t>
  </si>
  <si>
    <t>CALLE 26 79 297</t>
  </si>
  <si>
    <t>BALCONES DE SANTACLARA 101</t>
  </si>
  <si>
    <t>CALLE 66 140 82 CASA 1144 VEREDA TRAVESIAS</t>
  </si>
  <si>
    <t>SAN CRISTOBAL</t>
  </si>
  <si>
    <t>CALLE 28 74 03 101</t>
  </si>
  <si>
    <t>25/62022</t>
  </si>
  <si>
    <t>CARRERA 87 37 17 INT 301</t>
  </si>
  <si>
    <t>CR 82 C 17 56 AP 101</t>
  </si>
  <si>
    <t>CR 82C 17 58 AP 201</t>
  </si>
  <si>
    <t>CAMINO DEL PARQUE 2501</t>
  </si>
  <si>
    <t>JULIAN SOLIS - JUNIO 2022</t>
  </si>
  <si>
    <t>CR 79A 45 E 111 SEGUNDO PISO</t>
  </si>
  <si>
    <t>CALLE 45B 75-60</t>
  </si>
  <si>
    <t>CARRERA 72A 45E 89</t>
  </si>
  <si>
    <t xml:space="preserve">CALLE 40 80A 20 </t>
  </si>
  <si>
    <t>CIRCULAR 4 69 48</t>
  </si>
  <si>
    <t>ROME 501</t>
  </si>
  <si>
    <t>CALLE 44 66 61</t>
  </si>
  <si>
    <t>CARRERA 91A 40 05</t>
  </si>
  <si>
    <t>RODEO ATLO</t>
  </si>
  <si>
    <t>CASALOCAL</t>
  </si>
  <si>
    <t xml:space="preserve">CALLE 32F 78 37 </t>
  </si>
  <si>
    <t>CALLE 22 73 76</t>
  </si>
  <si>
    <t>SAN BERNANARDO</t>
  </si>
  <si>
    <t>TV 32BB 74D 27</t>
  </si>
  <si>
    <t>CARRERA 81 30A 162</t>
  </si>
  <si>
    <t>CALLE 35 86 92</t>
  </si>
  <si>
    <t>JONATHAN HENAO -  JUNIO 2022</t>
  </si>
  <si>
    <t>PALMAR DE VARELA 1001</t>
  </si>
  <si>
    <t>ALBEIRO</t>
  </si>
  <si>
    <t>SINALOA 901</t>
  </si>
  <si>
    <t>VICENZO 1001</t>
  </si>
  <si>
    <t>ELKIN</t>
  </si>
  <si>
    <t>TV 39B CIR 76 27</t>
  </si>
  <si>
    <t>CL 33A 70 A 136</t>
  </si>
  <si>
    <t>ZUCCARO 202</t>
  </si>
  <si>
    <t>CALLE 33A 70A 136</t>
  </si>
  <si>
    <t>CALLE 34 82A 68</t>
  </si>
  <si>
    <t>TORRE MOLINO 101</t>
  </si>
  <si>
    <t>CALLE 47 86A 04</t>
  </si>
  <si>
    <t>16/06/2022</t>
  </si>
  <si>
    <t>MONTELLANO 202</t>
  </si>
  <si>
    <t>21/06/2022</t>
  </si>
  <si>
    <t>ANA FELISA PRIMER PISO</t>
  </si>
  <si>
    <t xml:space="preserve">TRANSVERSAL 38 67 71 </t>
  </si>
  <si>
    <t>FINCA</t>
  </si>
  <si>
    <t>FINCA VILLATINA</t>
  </si>
  <si>
    <t>SOPETRAN</t>
  </si>
  <si>
    <t xml:space="preserve">CALLE 32 76 78 </t>
  </si>
  <si>
    <t>DANIELA - JUNIO 2022</t>
  </si>
  <si>
    <t>EFOR 301</t>
  </si>
  <si>
    <t>EL JARDIN 102</t>
  </si>
  <si>
    <t>LEONARDO</t>
  </si>
  <si>
    <t xml:space="preserve">CALLE 35 80A 57  </t>
  </si>
  <si>
    <t>SAINT JOSEPH</t>
  </si>
  <si>
    <t>ARABELLA 1207</t>
  </si>
  <si>
    <t>PLAZOLETA DE LA VILLA 139</t>
  </si>
  <si>
    <t>ORQUIDEA 301</t>
  </si>
  <si>
    <t>CARRERA 83A 31B 30 AP 401</t>
  </si>
  <si>
    <t>MERCEDES</t>
  </si>
  <si>
    <t>PUERTA DEL SOL  SEGUNDO PISO</t>
  </si>
  <si>
    <t>ORQUDEA 901</t>
  </si>
  <si>
    <t>VITENZA 908</t>
  </si>
  <si>
    <t>CARRERA 80 19 71</t>
  </si>
  <si>
    <t>CARRERA 81 32EE 23 INT 301</t>
  </si>
  <si>
    <t>CARRERA 81 32EE 23 INT 302</t>
  </si>
  <si>
    <t>CARRERA 81 32EE 23 INT 304</t>
  </si>
  <si>
    <t>CARRERA 81 32EE 23 INT 305</t>
  </si>
  <si>
    <t>CARRERA 81 32EE 23 INT 306</t>
  </si>
  <si>
    <t>CARRERA 81 32EE 23 INT 307</t>
  </si>
  <si>
    <t>CARRERA 81 32EE 23 INT 308</t>
  </si>
  <si>
    <t>JESI</t>
  </si>
  <si>
    <t>CARRERA 81 32EE 23 INT 401</t>
  </si>
  <si>
    <t>CARRERA 81 32EE 23 INT 402</t>
  </si>
  <si>
    <t>CARRERA 81 32EE 23 INT 403</t>
  </si>
  <si>
    <t>ALTOS DE SAN ANGEL 1407</t>
  </si>
  <si>
    <t>PARQUE DE LOS BERNAL 316</t>
  </si>
  <si>
    <t>HENRY</t>
  </si>
  <si>
    <t>CALLE 40 80 C 11</t>
  </si>
  <si>
    <t>25/6/2022</t>
  </si>
  <si>
    <t>CALLE 32E 80A 19 PISO 4</t>
  </si>
  <si>
    <t>MAURICIO MESA - JUNIO 2022</t>
  </si>
  <si>
    <t>TORRES DE LAURELENT 802</t>
  </si>
  <si>
    <t>SANTA CATALINA CASA 2</t>
  </si>
  <si>
    <t>LUIS CORREA -  JUNIO 2022</t>
  </si>
  <si>
    <t>CUBOX 201</t>
  </si>
  <si>
    <t>CR 65 91D 15</t>
  </si>
  <si>
    <t>FRANCISCO ANTONIO ZEA</t>
  </si>
  <si>
    <t>CRUCERO DE LA 80 AP 407</t>
  </si>
  <si>
    <t>PUERTA DEL RODEO 1705</t>
  </si>
  <si>
    <t>VICTOR VALENCIA - JULIO 2022</t>
  </si>
  <si>
    <t>28/6/2022</t>
  </si>
  <si>
    <t>CARRERA 75 32A 28 AP 101</t>
  </si>
  <si>
    <t>BELEN ALAMEDA</t>
  </si>
  <si>
    <t>30/6/2022</t>
  </si>
  <si>
    <t>CARRERA 98 38 27</t>
  </si>
  <si>
    <t>PLAZA CAMPESTRE 231</t>
  </si>
  <si>
    <t>ABADIA DEL PARQUE 403</t>
  </si>
  <si>
    <t>ROBERTO SANTA</t>
  </si>
  <si>
    <t>TORONTO 801</t>
  </si>
  <si>
    <t>JADER</t>
  </si>
  <si>
    <t>EFFORT 201</t>
  </si>
  <si>
    <t>KANDALA 811</t>
  </si>
  <si>
    <t>FLORIDA SABANETA</t>
  </si>
  <si>
    <t>15/07/2022</t>
  </si>
  <si>
    <t>CARRERA 81A 40 72</t>
  </si>
  <si>
    <t>CARRERA 78 45 12</t>
  </si>
  <si>
    <t>16/07/2022</t>
  </si>
  <si>
    <t>NARA 102</t>
  </si>
  <si>
    <t xml:space="preserve">CALLE 34A 83 6 </t>
  </si>
  <si>
    <t>CONSULTORIO</t>
  </si>
  <si>
    <t>CARRERA 92 42C 54</t>
  </si>
  <si>
    <t>21/07/2022</t>
  </si>
  <si>
    <t>CIUDADELA LOS LAURELES 302</t>
  </si>
  <si>
    <t>NAZCAR 201</t>
  </si>
  <si>
    <t>DIEGO</t>
  </si>
  <si>
    <t>25/07/2022</t>
  </si>
  <si>
    <t xml:space="preserve">TORRES DE VALBUENA 106 </t>
  </si>
  <si>
    <t>LOMA DE VALBUENA</t>
  </si>
  <si>
    <t>LAURA</t>
  </si>
  <si>
    <t>CALLE 44A 77 44 INT 203</t>
  </si>
  <si>
    <t>CALLE 44A 77 44  INT 102</t>
  </si>
  <si>
    <t>COMPARTIR MANZANA 3</t>
  </si>
  <si>
    <t>SAN ANTONIO DE PRADO</t>
  </si>
  <si>
    <t>CALLE 33 81A 51 OF 202</t>
  </si>
  <si>
    <t>CALLE 23 79 73 AP 301</t>
  </si>
  <si>
    <t>CARRERA 71 20 71 INT 201</t>
  </si>
  <si>
    <t>LAS PLAYAS</t>
  </si>
  <si>
    <t>CARRERA 72 42 19 INT 301</t>
  </si>
  <si>
    <t>ALEJANDRA RESTREPO - JULIO 2022</t>
  </si>
  <si>
    <t>CARRERA 84 B 9 -90 INT 101</t>
  </si>
  <si>
    <t>DIAGONLA 74D 32BB 14 101</t>
  </si>
  <si>
    <t>TORRE EL ALBA 2 AP 401</t>
  </si>
  <si>
    <t>ESCAZU 303</t>
  </si>
  <si>
    <t>CALLE 29 83A 44 301</t>
  </si>
  <si>
    <t>CALLE 29 83A 44 202</t>
  </si>
  <si>
    <t>CALLE 29 83A 44 201</t>
  </si>
  <si>
    <t xml:space="preserve">CARRERA 82D 19 40 </t>
  </si>
  <si>
    <t>BELEN ALTAVISTA</t>
  </si>
  <si>
    <t>CARRERA 91A 35A 16</t>
  </si>
  <si>
    <t>CALLE 29 83 87 AP 301</t>
  </si>
  <si>
    <t>22/07/2022</t>
  </si>
  <si>
    <t>CR 89 A 48 E 29 LOCAL 101</t>
  </si>
  <si>
    <t>SANTA LUCIA</t>
  </si>
  <si>
    <t>23/07//2022</t>
  </si>
  <si>
    <t xml:space="preserve">CALLE 33 AA 82 A 112 </t>
  </si>
  <si>
    <t>BUCANEROS 2 AP 402</t>
  </si>
  <si>
    <t>VELASQUEZ</t>
  </si>
  <si>
    <t>CR 89 A 48 E 29 LOCAL 102</t>
  </si>
  <si>
    <t>CALLE 23 79 73 AP 202</t>
  </si>
  <si>
    <t>CALLE 23 79 73 AP 302</t>
  </si>
  <si>
    <t>CALLE 23 79 73 AP 401</t>
  </si>
  <si>
    <t>CALLE 23 79 73 AP 402</t>
  </si>
  <si>
    <t>CALLE 23 79 73 AP 403</t>
  </si>
  <si>
    <t>CALLE 37B 82A 32 CASA 101</t>
  </si>
  <si>
    <t>23/07/2022</t>
  </si>
  <si>
    <t>BALCONES DEL CASTILLO 402</t>
  </si>
  <si>
    <t>COSMOS 101</t>
  </si>
  <si>
    <t>JULIAN SOLIS - JULIO 2022</t>
  </si>
  <si>
    <t xml:space="preserve">CALLE 47D 72 29 </t>
  </si>
  <si>
    <t>30/06/2022</t>
  </si>
  <si>
    <t>CALLE 32F 66B 162</t>
  </si>
  <si>
    <t>30 PLUS MALL INT 203</t>
  </si>
  <si>
    <t>30 PLUS MALL INT 202</t>
  </si>
  <si>
    <t>PALMERAS #1 AP 602</t>
  </si>
  <si>
    <t>ANTONIO</t>
  </si>
  <si>
    <t>TORRES DE VALBUENA 509</t>
  </si>
  <si>
    <t>ALTOS DE LA CIUDADELA 401</t>
  </si>
  <si>
    <t>OFICiNA</t>
  </si>
  <si>
    <t>CR 72 42 19 OF 202</t>
  </si>
  <si>
    <t>CR 72 42 19 AP 302</t>
  </si>
  <si>
    <t>CR 72 42 19 AP 301</t>
  </si>
  <si>
    <t>CR 72 42 19 AP 201</t>
  </si>
  <si>
    <t>CR 72 42 19 AP 401</t>
  </si>
  <si>
    <t>CR 76 26A 12 INT 302</t>
  </si>
  <si>
    <t xml:space="preserve">CR 76 26A 12 INT 301 </t>
  </si>
  <si>
    <t>CR 76 26A 12 INT 201</t>
  </si>
  <si>
    <t>CR 76 26A 12 INT 202</t>
  </si>
  <si>
    <t xml:space="preserve">CR 76 26A 12 </t>
  </si>
  <si>
    <t>CALLE 32D 74 D 45</t>
  </si>
  <si>
    <t xml:space="preserve">CALLE 29 78 28 </t>
  </si>
  <si>
    <t>AIRES DE VERANO 308</t>
  </si>
  <si>
    <t>EL DORADO</t>
  </si>
  <si>
    <t>CARRERA 77 42 19 INT 501</t>
  </si>
  <si>
    <t>CARRERA 77 42 19 INT 1001</t>
  </si>
  <si>
    <t>CARRERA 77 42 19 INT 601</t>
  </si>
  <si>
    <t>DANIELA MONTOYA JULIO 2022</t>
  </si>
  <si>
    <t>27/6/2022</t>
  </si>
  <si>
    <t>CARRERA 83A 31B - 30 APT 301</t>
  </si>
  <si>
    <t>CARRERA 83A 31B - 30 APT 302</t>
  </si>
  <si>
    <t>CARRERA 83A 31B - 30 APT 202</t>
  </si>
  <si>
    <t>CALLE 37 # 79-5</t>
  </si>
  <si>
    <t>SANTIAGO HOYOS - JULIO 2022</t>
  </si>
  <si>
    <t>13/07/2022</t>
  </si>
  <si>
    <t>CALLE 33AA # 80B-21</t>
  </si>
  <si>
    <t>14/07/2022</t>
  </si>
  <si>
    <t xml:space="preserve">CASA BLANCA </t>
  </si>
  <si>
    <t>PUERTO BARI 1002</t>
  </si>
  <si>
    <t>CARRERA 70 30A 138</t>
  </si>
  <si>
    <t xml:space="preserve">AVENIDA 80 30 A 121 </t>
  </si>
  <si>
    <t>AVENIDA 80 30 A 125</t>
  </si>
  <si>
    <t>AVENIDA 80 30 A 123</t>
  </si>
  <si>
    <t>19/07/2022</t>
  </si>
  <si>
    <t xml:space="preserve">CARRERA 72A N° 30A-43 </t>
  </si>
  <si>
    <t>BEELN ROSALES</t>
  </si>
  <si>
    <t>CARRERA 83A 37 A 67</t>
  </si>
  <si>
    <t>CL 33 78 98</t>
  </si>
  <si>
    <t xml:space="preserve">OFIX 76 </t>
  </si>
  <si>
    <t>CIRCULAR 2 66 B 17</t>
  </si>
  <si>
    <t xml:space="preserve">CALLE 23 54 71 </t>
  </si>
  <si>
    <t>CALLE 34 66B 61</t>
  </si>
  <si>
    <t>PRAGA 1802</t>
  </si>
  <si>
    <t>WILMAR</t>
  </si>
  <si>
    <t>SQUARE 831</t>
  </si>
  <si>
    <t>13/7/2022</t>
  </si>
  <si>
    <t>TRANSPARENZA 5 PISO</t>
  </si>
  <si>
    <t>TRANSPARENZA 4 PISO</t>
  </si>
  <si>
    <t>TRANSPARENZA 3 PISO</t>
  </si>
  <si>
    <t>TRANSPARENZA 9 Y  10</t>
  </si>
  <si>
    <t>PORTADA - JULIO 2022</t>
  </si>
  <si>
    <t>29/6/2022</t>
  </si>
  <si>
    <t>COYOACAN 502</t>
  </si>
  <si>
    <t>AURA 912</t>
  </si>
  <si>
    <t>ALTAMIRANDA</t>
  </si>
  <si>
    <t>VICTOR VALENCIA - AGOSTO 2022</t>
  </si>
  <si>
    <t>ALCAZAR DE SAN FRANCISCO 502</t>
  </si>
  <si>
    <t>JAIMAR 104</t>
  </si>
  <si>
    <t>TORRES DE AVIÑON 501</t>
  </si>
  <si>
    <t>ZAPATA</t>
  </si>
  <si>
    <t>GUADUALES 1613</t>
  </si>
  <si>
    <t>LA TABLAZA</t>
  </si>
  <si>
    <t>AL PARQUE 207</t>
  </si>
  <si>
    <t>LAURELES CAMPESTRE 609</t>
  </si>
  <si>
    <t>ATPO</t>
  </si>
  <si>
    <t>TORRE LISBOA 201</t>
  </si>
  <si>
    <t>CALLE 32A 87 3 AP 301</t>
  </si>
  <si>
    <t>16/08/2022</t>
  </si>
  <si>
    <t>TORRE AVELLANA 901</t>
  </si>
  <si>
    <t>AVENIDA 37 78 31</t>
  </si>
  <si>
    <t>CARRERA 81 40 14 AP 201</t>
  </si>
  <si>
    <t>19/08/2022</t>
  </si>
  <si>
    <t>CALLE 38 66A 61 2 PISO</t>
  </si>
  <si>
    <t>22/08/2022</t>
  </si>
  <si>
    <t>ED CHAQUIRO 601</t>
  </si>
  <si>
    <t>CIUDADELA LOS LAURELES 205</t>
  </si>
  <si>
    <t>.</t>
  </si>
  <si>
    <t>23/08/2022</t>
  </si>
  <si>
    <t>CARRERA 80C 34A 117 AP 201</t>
  </si>
  <si>
    <t>24/08/2022</t>
  </si>
  <si>
    <t>AVIVA ESSENTIALS 2239</t>
  </si>
  <si>
    <t>PENDIENTE NOMBRE</t>
  </si>
  <si>
    <t>25/08/2022</t>
  </si>
  <si>
    <t>PACIFICO 206</t>
  </si>
  <si>
    <t>25/8/2022</t>
  </si>
  <si>
    <t>PACIFICO 205</t>
  </si>
  <si>
    <t>RECINTOS DE ARBOLEDA</t>
  </si>
  <si>
    <t>MELISA 201</t>
  </si>
  <si>
    <t xml:space="preserve">TRANSVERSAL 39A 70 A 58 </t>
  </si>
  <si>
    <t>CALLE 34 80 49</t>
  </si>
  <si>
    <t>ALEJANDRA RESTREPO - AGOSTO 2022</t>
  </si>
  <si>
    <t xml:space="preserve">BANCO DE OCCIDENTE 403 </t>
  </si>
  <si>
    <t>CARRERA 81 A 37C 30</t>
  </si>
  <si>
    <t>Q OFFICE 1505</t>
  </si>
  <si>
    <t>Q OFFICE 1507</t>
  </si>
  <si>
    <t xml:space="preserve">CALLE 31 50 A 11 </t>
  </si>
  <si>
    <t>PINAR DEL RODEO 1635</t>
  </si>
  <si>
    <t>23/8/2022</t>
  </si>
  <si>
    <t>CALLE 32E 81A 77 AP 301</t>
  </si>
  <si>
    <t>ERLEY</t>
  </si>
  <si>
    <t>LOS MANGOS 401</t>
  </si>
  <si>
    <t xml:space="preserve">CR 52 6 27 </t>
  </si>
  <si>
    <t>GUAYABAL</t>
  </si>
  <si>
    <t>JULIAN SOLIS - AGOSTO 2022</t>
  </si>
  <si>
    <t>CALLE 30 81 50</t>
  </si>
  <si>
    <t>CARRERA 80 44B 43</t>
  </si>
  <si>
    <t>MIRADOR 403</t>
  </si>
  <si>
    <t>CARRERA 84AA 35 27</t>
  </si>
  <si>
    <t>17/08/2022</t>
  </si>
  <si>
    <t>CALLE 28 55 50</t>
  </si>
  <si>
    <t>CABAÑAS</t>
  </si>
  <si>
    <t>CALLE 44 92 21 INT 105</t>
  </si>
  <si>
    <t>CALLE 34A 77 46 INT 202</t>
  </si>
  <si>
    <t>PARQUE DEL RODEO 101</t>
  </si>
  <si>
    <t>SANTIAGO HOYOS - AGOSTO 2022</t>
  </si>
  <si>
    <t>26/7/2022</t>
  </si>
  <si>
    <t>CALLE 34A 66A 65 INT 201</t>
  </si>
  <si>
    <t>CALLE 34A 66A 69</t>
  </si>
  <si>
    <t>CR 93 35 B 28 AP 201</t>
  </si>
  <si>
    <t>CALLE 47F 86-48</t>
  </si>
  <si>
    <t>CR 49 53 19</t>
  </si>
  <si>
    <t>CENTRO</t>
  </si>
  <si>
    <t xml:space="preserve">CR 59 16 92 </t>
  </si>
  <si>
    <t>SAN PABLO</t>
  </si>
  <si>
    <t xml:space="preserve">CALLE 42 81A 43 AP 101 </t>
  </si>
  <si>
    <t>CALLE 18 52 117 INT 101</t>
  </si>
  <si>
    <t>CALLE 18 52 117 INT 202</t>
  </si>
  <si>
    <t>CALLE 18 52 117 INT 301</t>
  </si>
  <si>
    <t>CALLE 18 52 117 INT 302</t>
  </si>
  <si>
    <t>CALLE 18 52 117 INT 401</t>
  </si>
  <si>
    <t>CALLE 18 52 117 INT 402</t>
  </si>
  <si>
    <t>CALLE 18 52 117 INT 501</t>
  </si>
  <si>
    <t>LA VIDA ES BELLA 1013</t>
  </si>
  <si>
    <t>PORTERO PEND NOMBRE</t>
  </si>
  <si>
    <t>CARRERA 80 E 40 57</t>
  </si>
  <si>
    <t>TORRE SONORA 403</t>
  </si>
  <si>
    <t>LOTE</t>
  </si>
  <si>
    <t>PARCELACION EL HATO</t>
  </si>
  <si>
    <t>CARRERA 45 22 D 254</t>
  </si>
  <si>
    <t>CARRERA 78A 34A 69 LOCAL 1</t>
  </si>
  <si>
    <t>CARRERA 78A 34A 69 LOCAL 2</t>
  </si>
  <si>
    <t>CARRERA 78A 34A 69 LOCAL 3</t>
  </si>
  <si>
    <t>PORTADA - AGOSTO 2022</t>
  </si>
  <si>
    <t>CR 88 41 23</t>
  </si>
  <si>
    <t>VICTOR VALENCIA - SEPTIEMBRE 2022</t>
  </si>
  <si>
    <t>26/8/2022</t>
  </si>
  <si>
    <t>CENTRO DE NEGOCIOS 333</t>
  </si>
  <si>
    <t>30/8/2022</t>
  </si>
  <si>
    <t>CR 83A 27A 60</t>
  </si>
  <si>
    <t>TORRES DE AVIÑON 309</t>
  </si>
  <si>
    <t>DAZA</t>
  </si>
  <si>
    <t>JESSCA</t>
  </si>
  <si>
    <t>CALLE 37 63 71 AP 301</t>
  </si>
  <si>
    <t>NIÑA MARIA 601</t>
  </si>
  <si>
    <t>PALMAR DE VARELA  702</t>
  </si>
  <si>
    <t>CARRERA 74 30 44 AP 201</t>
  </si>
  <si>
    <t>CARRERA 74 30 44 AP 202</t>
  </si>
  <si>
    <t>CARRERA 74 30 44 AP 203</t>
  </si>
  <si>
    <t xml:space="preserve">CARRERA 74 30 44 AP 204 </t>
  </si>
  <si>
    <t>CARRERA 74 30 44 AP 301</t>
  </si>
  <si>
    <t>CARRERA 74 30 44 AP 302</t>
  </si>
  <si>
    <t>CARRERA 74 30 44 AP 303</t>
  </si>
  <si>
    <t xml:space="preserve">CARRERA 74 30 44 AP 304 </t>
  </si>
  <si>
    <t>TORRE ISAZU 201</t>
  </si>
  <si>
    <t>17/9/2022</t>
  </si>
  <si>
    <t xml:space="preserve">SARATOGA 401 </t>
  </si>
  <si>
    <t>ALBERTO</t>
  </si>
  <si>
    <t>VILLA LAURA 201</t>
  </si>
  <si>
    <t>LEIDY</t>
  </si>
  <si>
    <t>CR 79 32B 13</t>
  </si>
  <si>
    <t>17/09/202</t>
  </si>
  <si>
    <t>TERRAFUERTE APTO 302</t>
  </si>
  <si>
    <t>179/2022</t>
  </si>
  <si>
    <t>ISAZU 201</t>
  </si>
  <si>
    <t>ALEJANDRA RESTREPO - SEPTIEMBRE 2022</t>
  </si>
  <si>
    <t>31/8/2022</t>
  </si>
  <si>
    <t>CR 83E 17 28 101</t>
  </si>
  <si>
    <t>CR 83E 17 28 201</t>
  </si>
  <si>
    <t>CALLE 32D 80B 77 102</t>
  </si>
  <si>
    <t>ED LA PRADERA 2 AP 401</t>
  </si>
  <si>
    <t>PRADERA VERDE 301</t>
  </si>
  <si>
    <t>6/9/20222</t>
  </si>
  <si>
    <t>CR 83 17 39 AP 301</t>
  </si>
  <si>
    <t>ARBOLEDA DEL RODEO 1516</t>
  </si>
  <si>
    <t>JARAMILLO</t>
  </si>
  <si>
    <t xml:space="preserve"> DIAGONAL 77A# 3-148 AP 201</t>
  </si>
  <si>
    <t xml:space="preserve">BELEN RINCON </t>
  </si>
  <si>
    <t>CALLE 32D 80B-75</t>
  </si>
  <si>
    <t>22/9/2022</t>
  </si>
  <si>
    <t>CALLE 32D 80B-71</t>
  </si>
  <si>
    <t>AV 80 25 16</t>
  </si>
  <si>
    <t>AV 80 25 21</t>
  </si>
  <si>
    <t>CALLE 30 A 73 20 INT 201</t>
  </si>
  <si>
    <t>CR 71 30A 35</t>
  </si>
  <si>
    <t>CR 75 42 24</t>
  </si>
  <si>
    <t xml:space="preserve">LAURELES </t>
  </si>
  <si>
    <t>23/9/2022</t>
  </si>
  <si>
    <t>ROME 502</t>
  </si>
  <si>
    <t>TV 39 71 147 AP 201</t>
  </si>
  <si>
    <t>24/9/2022</t>
  </si>
  <si>
    <t>CALLE 27 76 20</t>
  </si>
  <si>
    <t>CALLE 45G 77A 69</t>
  </si>
  <si>
    <t>CALLE 33B 81 05</t>
  </si>
  <si>
    <t>CALLE 35 86 92 AP 301</t>
  </si>
  <si>
    <t>21/9/2022</t>
  </si>
  <si>
    <t>ARBOLEDA DEL RODEO 3222</t>
  </si>
  <si>
    <t>APT</t>
  </si>
  <si>
    <t>TURMALINA 2001</t>
  </si>
  <si>
    <t>JULIAN SOLIS - SEPTIEMBRE  2022</t>
  </si>
  <si>
    <t>CALLE 44B 89 21</t>
  </si>
  <si>
    <t>CRACOVIA 1002</t>
  </si>
  <si>
    <t xml:space="preserve">ARIZA 503 </t>
  </si>
  <si>
    <t>CALLE 46 SUR 42B 21</t>
  </si>
  <si>
    <t>CALLE 35A 80A 28</t>
  </si>
  <si>
    <t>TORRE GALES 401</t>
  </si>
  <si>
    <t>ADRIANA 301</t>
  </si>
  <si>
    <t>CRRA 65CC 32B 26 AP 202</t>
  </si>
  <si>
    <t>PORTOFINO 105</t>
  </si>
  <si>
    <t>FRANCISCO</t>
  </si>
  <si>
    <t>13/9/2022</t>
  </si>
  <si>
    <t>CARRERA 81 36-34 #3</t>
  </si>
  <si>
    <t>CARRERA 81 36-34 #2</t>
  </si>
  <si>
    <t>17/09/2022</t>
  </si>
  <si>
    <t>CARRERA 48A 16 SUR 86 OFC 504</t>
  </si>
  <si>
    <t>ERIKA</t>
  </si>
  <si>
    <t>CARRERA 48A 16 SUR 86 OFC 703</t>
  </si>
  <si>
    <t>DIAGONAL 75C 32E 68</t>
  </si>
  <si>
    <t>21/09/2022</t>
  </si>
  <si>
    <t>EBANO 301</t>
  </si>
  <si>
    <t>EBANO 1 PISO</t>
  </si>
  <si>
    <t xml:space="preserve">MAKALU 701 </t>
  </si>
  <si>
    <t xml:space="preserve">MAKALU 501 </t>
  </si>
  <si>
    <t>22/09/2022</t>
  </si>
  <si>
    <t>DIAGONAL 74B # 32-156 202</t>
  </si>
  <si>
    <t>SAN MIGUEL1609</t>
  </si>
  <si>
    <t>DAIMER</t>
  </si>
  <si>
    <t>24/09/2022</t>
  </si>
  <si>
    <t>CARRERA 77 42-19</t>
  </si>
  <si>
    <t>PALMAR DE VARELA 501</t>
  </si>
  <si>
    <t>SANTIAGO HOYOS - SEPTIEMBRE  2022</t>
  </si>
  <si>
    <t>29/8/2022</t>
  </si>
  <si>
    <t>CR 80A 29 36 OFICINA 7</t>
  </si>
  <si>
    <t>CR 80A 29 36 OFICINA 4</t>
  </si>
  <si>
    <t>MOLINOS DE LA PALMA 502</t>
  </si>
  <si>
    <t>ZAFIRO 604</t>
  </si>
  <si>
    <t>CANARIAS DE LA CASTELLANA 155</t>
  </si>
  <si>
    <t>ALEX OROZCO</t>
  </si>
  <si>
    <t xml:space="preserve"> CALLE 45E 72-83 3 PISO</t>
  </si>
  <si>
    <t>15/9/2022</t>
  </si>
  <si>
    <t xml:space="preserve">CALLE 33 66B 76 </t>
  </si>
  <si>
    <t xml:space="preserve">CALLE 34 82A 39 </t>
  </si>
  <si>
    <t>APTOP</t>
  </si>
  <si>
    <t>RODEO VERDE 717</t>
  </si>
  <si>
    <t>JOSE</t>
  </si>
  <si>
    <t>CALLE 41 # 80A 07</t>
  </si>
  <si>
    <t>LORENA</t>
  </si>
  <si>
    <t>LUNA DEL MAR 1921</t>
  </si>
  <si>
    <t>JUAN DAVID</t>
  </si>
  <si>
    <t>CR 77A # 32 A 25</t>
  </si>
  <si>
    <t>JHORMAN ALVAREZ - SEPTIEMBRE  2022</t>
  </si>
  <si>
    <t>PALMAR DE VARELA 202</t>
  </si>
  <si>
    <t>ALBEIRTO</t>
  </si>
  <si>
    <t xml:space="preserve"> TORRES DEL PARQUE 602</t>
  </si>
  <si>
    <t>OMAR</t>
  </si>
  <si>
    <t>CASTILLO DE LA CASTELLANA 410</t>
  </si>
  <si>
    <t>CARRERA 66AA# 34-61- OFICINA 306</t>
  </si>
  <si>
    <t>CL 38B 92 85</t>
  </si>
  <si>
    <t>CARRERA 51A 3SUR 39</t>
  </si>
  <si>
    <t>15//9/2022</t>
  </si>
  <si>
    <t>ALTOS DEL CASTILLO ETAPA 1 AP 301</t>
  </si>
  <si>
    <t>VIOLETAS</t>
  </si>
  <si>
    <t>ALTOS DEL CASTILLO ETAPA 1 AP 201</t>
  </si>
  <si>
    <t>15/09/2022</t>
  </si>
  <si>
    <t>CARRERA 58 4 27</t>
  </si>
  <si>
    <t>16/09/2022</t>
  </si>
  <si>
    <t xml:space="preserve">CALLE 44 B 90 A 8 </t>
  </si>
  <si>
    <t>CALLE 34  82A 68</t>
  </si>
  <si>
    <t xml:space="preserve">TORRE GALES 301 </t>
  </si>
  <si>
    <t xml:space="preserve">TORRE GALES 501 </t>
  </si>
  <si>
    <t>PORTADA - SEPTIEMBRE  2022</t>
  </si>
  <si>
    <t>14/9/2022</t>
  </si>
  <si>
    <t>TRANSPARENZA II AP 203</t>
  </si>
  <si>
    <t>LARUELES</t>
  </si>
  <si>
    <t>VICTOR VALENCIA - OCTUBRE 2022</t>
  </si>
  <si>
    <t>26/09/2022</t>
  </si>
  <si>
    <t>CAMINO DEL PARQUE 2508</t>
  </si>
  <si>
    <t>29/19/2022</t>
  </si>
  <si>
    <t>CARRERA 74 30 44 INT 205</t>
  </si>
  <si>
    <t xml:space="preserve">BELEN PARQUE </t>
  </si>
  <si>
    <t>CARRERA 74 30 44 INT 206</t>
  </si>
  <si>
    <t>CARRERA 74 30 44 INT 207</t>
  </si>
  <si>
    <t>CARRERA 74 30 44 INT 305</t>
  </si>
  <si>
    <t>CARRERA 74 30 44 INT 306</t>
  </si>
  <si>
    <t>CARRERA 74 30 44 INT 307</t>
  </si>
  <si>
    <t>CARRERA 74 30 44 INT 401</t>
  </si>
  <si>
    <t>CARRERA 74 30 44 INT 402</t>
  </si>
  <si>
    <t>18/10/2022</t>
  </si>
  <si>
    <t>CARRERA 81 40 56 AP 202</t>
  </si>
  <si>
    <t>27/09/2022</t>
  </si>
  <si>
    <t>LOS CABOS 231</t>
  </si>
  <si>
    <t>CARRERA 81 40 56 AP 201</t>
  </si>
  <si>
    <t>MONTELIMAR 506</t>
  </si>
  <si>
    <t xml:space="preserve">TRANSVERSAL 39 79 A 21 </t>
  </si>
  <si>
    <t>CALLE 37 98 10 AP 1012</t>
  </si>
  <si>
    <t>CALLE 41 76 36</t>
  </si>
  <si>
    <t>ALEJANDRA RESTREPO - OCTUBRE 2022</t>
  </si>
  <si>
    <t>27/10/2022</t>
  </si>
  <si>
    <t>19/10/2022</t>
  </si>
  <si>
    <t>AVENIDA 80 40 14 AP 201</t>
  </si>
  <si>
    <t>20/10/2022</t>
  </si>
  <si>
    <t>CARRERA 84 32B 28</t>
  </si>
  <si>
    <t xml:space="preserve">CALLE 19 81B 64 </t>
  </si>
  <si>
    <t>SOFIA 301</t>
  </si>
  <si>
    <t>CARRERA 83A 31B 30 AP 305</t>
  </si>
  <si>
    <t>ANDRS</t>
  </si>
  <si>
    <t>CARRERA 83A 31B 30 AP 204</t>
  </si>
  <si>
    <t>CARRERA 80 29 20 207</t>
  </si>
  <si>
    <t>CARRERA 80 29 20 204</t>
  </si>
  <si>
    <t xml:space="preserve">CARRERA  81 46 40 </t>
  </si>
  <si>
    <t>25/10/2022</t>
  </si>
  <si>
    <t>COLINA DE LOS BERNAL 1520</t>
  </si>
  <si>
    <t>CARRERA 83A 37D 19</t>
  </si>
  <si>
    <t>SIMON BOLVIAR</t>
  </si>
  <si>
    <t>GRACIELA 401</t>
  </si>
  <si>
    <t>PINAR DEL RODEO 1403</t>
  </si>
  <si>
    <t>PIANR DEL RODEO 933</t>
  </si>
  <si>
    <t>24/10/2022</t>
  </si>
  <si>
    <t>CALLE 31 73 06 P 402</t>
  </si>
  <si>
    <t>CALLE 40 81A 92 AP 104</t>
  </si>
  <si>
    <t>CARRERA 71 24B 16</t>
  </si>
  <si>
    <t>JULIAN SOLIS - OCTUBRE  2022</t>
  </si>
  <si>
    <t>MAKALU 201</t>
  </si>
  <si>
    <t>QUINTAS DE VERACRUZ 151</t>
  </si>
  <si>
    <t>CALLE 27A 81 A 17</t>
  </si>
  <si>
    <t>CARRERA 86 38 43 302</t>
  </si>
  <si>
    <t>SANTIAGO HOYOS - OCTUBRE 2022</t>
  </si>
  <si>
    <t>CALLE 34 66B 67</t>
  </si>
  <si>
    <t>UNICENTRO</t>
  </si>
  <si>
    <t>CARRERA 77A 32A 25 IN 301</t>
  </si>
  <si>
    <t>LUNA DEL MAR 230</t>
  </si>
  <si>
    <t>CALLE 32E 76 108</t>
  </si>
  <si>
    <t xml:space="preserve">CALLE 75A 48 43 </t>
  </si>
  <si>
    <t>24/10/202</t>
  </si>
  <si>
    <t>CALLE 75A 48 47</t>
  </si>
  <si>
    <t>CARRERA 56 5 83</t>
  </si>
  <si>
    <t>SIMON</t>
  </si>
  <si>
    <t>TORREO ANGEL PISO 7</t>
  </si>
  <si>
    <t>LOS CABOS 115</t>
  </si>
  <si>
    <t>PORTEO</t>
  </si>
  <si>
    <t>22/10/2022</t>
  </si>
  <si>
    <t>CARRERA 56 5 83 AP 502</t>
  </si>
  <si>
    <t>JHORMAN ALVAREZ -OCTUBRE  2022</t>
  </si>
  <si>
    <t>29/9/2022</t>
  </si>
  <si>
    <t>METROPOLITAN 2122</t>
  </si>
  <si>
    <t>METROPOLITAN 2521</t>
  </si>
  <si>
    <t>METROPOLITAN 2222</t>
  </si>
  <si>
    <t>CALLE 35 A 90 A 26</t>
  </si>
  <si>
    <t>SANTA MONCIA</t>
  </si>
  <si>
    <t xml:space="preserve">CARREA 91 35 C 69 </t>
  </si>
  <si>
    <t>CARRERA 64A 32D 85</t>
  </si>
  <si>
    <t>CALLE 34A 66A 61</t>
  </si>
  <si>
    <t>RAYO DE SOL 1111</t>
  </si>
  <si>
    <t xml:space="preserve">CALLE 34 82 07 </t>
  </si>
  <si>
    <t>ARBOLEDA DE LOS BERNAL 105</t>
  </si>
  <si>
    <t>CALLE 34#82-07</t>
  </si>
  <si>
    <t>ALONSO- OCTUBRE  2022</t>
  </si>
  <si>
    <t>INDIGO 1315</t>
  </si>
  <si>
    <t>ALCAZARES 1705</t>
  </si>
  <si>
    <t>CASTELLON 202</t>
  </si>
  <si>
    <t>PORTADA - OCTUBRE  2022</t>
  </si>
  <si>
    <t>VICTOR VALENCIA - NOVIEMBRE 2022</t>
  </si>
  <si>
    <t>25/11/22</t>
  </si>
  <si>
    <t>JEISON PATIO</t>
  </si>
  <si>
    <t>CALLE 47F#75-62 AP 202</t>
  </si>
  <si>
    <t xml:space="preserve">VELODROMO </t>
  </si>
  <si>
    <t>SARATOGA 602</t>
  </si>
  <si>
    <t>PLAZA LAURELES APTO 303</t>
  </si>
  <si>
    <t>SOL NACIENTE APTO 1305</t>
  </si>
  <si>
    <t>SNO</t>
  </si>
  <si>
    <t>TURIN 403</t>
  </si>
  <si>
    <t>TORRES DEL PALMAR AP 502</t>
  </si>
  <si>
    <t>PENDIENTE</t>
  </si>
  <si>
    <t>SAN SEBASTIAN AP 803</t>
  </si>
  <si>
    <t>RODEO VERDE AP 1511</t>
  </si>
  <si>
    <t>RODEO VERDE AP 1124</t>
  </si>
  <si>
    <t>RIO DE JANEIRO 310</t>
  </si>
  <si>
    <t>SERGIO</t>
  </si>
  <si>
    <t>FUENTE CAMPESTRE AP 422</t>
  </si>
  <si>
    <t>GABRIEL</t>
  </si>
  <si>
    <t>CAMPIÑAS DE SAN LUCAS AP 505</t>
  </si>
  <si>
    <t>SAN JOSE AP 201</t>
  </si>
  <si>
    <t>LAURELS</t>
  </si>
  <si>
    <t>CALLE 42 63 C 143</t>
  </si>
  <si>
    <t>ALEJANDRA RESTREPO - NOVIEMBRE 2022</t>
  </si>
  <si>
    <t>25/11/12</t>
  </si>
  <si>
    <t>PARQUE DE BELEN 101</t>
  </si>
  <si>
    <t>PARQUE PINCOHO 101</t>
  </si>
  <si>
    <t>IGLESIA SANTA GEMA 203</t>
  </si>
  <si>
    <t>AV 80 ROMPOY DE LA 80</t>
  </si>
  <si>
    <t>CALLE 27#76-20</t>
  </si>
  <si>
    <t>CALLE 45G#77A-64</t>
  </si>
  <si>
    <t>CALLE 33B#81-06</t>
  </si>
  <si>
    <t xml:space="preserve">LA CASTELLANA </t>
  </si>
  <si>
    <t>CALLE 24 # 79A-33</t>
  </si>
  <si>
    <t>CALLE 18 # 81-4</t>
  </si>
  <si>
    <t>ANDERSON</t>
  </si>
  <si>
    <t xml:space="preserve"> AVENIDA 38# 67-17 ENTREVIENTOS </t>
  </si>
  <si>
    <t>NIQUIA</t>
  </si>
  <si>
    <t>ROMEL</t>
  </si>
  <si>
    <t>CALLE 32#83-45</t>
  </si>
  <si>
    <t>BELEN LAS MERCEDES</t>
  </si>
  <si>
    <t>CALLE 48D#84-48</t>
  </si>
  <si>
    <t>SAN SILVESTRE 114</t>
  </si>
  <si>
    <t>TORRE CAMPESTRE AP 1702</t>
  </si>
  <si>
    <t>DIAGONAL 74 C 32 B 60 ALAMEDA PISO 501</t>
  </si>
  <si>
    <t>LOS PINOS AP 201</t>
  </si>
  <si>
    <t>JULIAN SOLIS - NOVIEMBRE  2022</t>
  </si>
  <si>
    <t>MARSELLA 105</t>
  </si>
  <si>
    <t>EDIFICIO FERMAR AP 203</t>
  </si>
  <si>
    <t>CALL 40 80 09 2DO PISO</t>
  </si>
  <si>
    <t>CARRERA 78 32 B 39 AP 202</t>
  </si>
  <si>
    <t>CARRERA 87 D 45 78</t>
  </si>
  <si>
    <t xml:space="preserve">CARRERA 83  35 12 </t>
  </si>
  <si>
    <t>SANTIAGO HOYOS - NOVIEMBRE 2022</t>
  </si>
  <si>
    <t>CALLE 32E # 76-108</t>
  </si>
  <si>
    <t>PALMAR DE VARELA APTO 501</t>
  </si>
  <si>
    <t>FREDY</t>
  </si>
  <si>
    <t>CIRCULAR 75 39 B 122</t>
  </si>
  <si>
    <t>LUNA DEL MAR AP 1913</t>
  </si>
  <si>
    <t>ED ROME BELEN ROSALES</t>
  </si>
  <si>
    <t>DIRCTO</t>
  </si>
  <si>
    <t>CARRERA 80 A 36 21</t>
  </si>
  <si>
    <t>CALL 75 A 48 47 LOCAL ED LOS PINOS</t>
  </si>
  <si>
    <t>LOS PINOS AP 501</t>
  </si>
  <si>
    <t>ED LA LINDA AP 501</t>
  </si>
  <si>
    <t>JHORMAN ALVAREZ -NOVIEMBRE 2022</t>
  </si>
  <si>
    <t>MIRADOR DE ARBOLDA AP 1411</t>
  </si>
  <si>
    <t>LUIS ANTONIO</t>
  </si>
  <si>
    <t>LOCAL FLORESTA 45 AA 71</t>
  </si>
  <si>
    <t>PORTADA - NOVIEMBRE  2022</t>
  </si>
  <si>
    <t>MAYO</t>
  </si>
  <si>
    <t>X</t>
  </si>
  <si>
    <t>JOHANA PEÑA</t>
  </si>
  <si>
    <t>VICTOR EDUARDO VALENICA</t>
  </si>
  <si>
    <t>FABER MENDEZ</t>
  </si>
  <si>
    <t>JUNIO</t>
  </si>
  <si>
    <t>JULIO</t>
  </si>
  <si>
    <t>VICTOR VALENICA</t>
  </si>
  <si>
    <t>AGOSTO</t>
  </si>
  <si>
    <t>VACACIONES</t>
  </si>
  <si>
    <t>JACKSON ARIAS</t>
  </si>
  <si>
    <t>SEPTIEMBRE</t>
  </si>
  <si>
    <t>DEBE EL MES DE AGOSTO</t>
  </si>
  <si>
    <t>CATHERINE DIAZ</t>
  </si>
  <si>
    <t>BRAYAN AGUDELO</t>
  </si>
  <si>
    <t>SANTIAGO PINEDA</t>
  </si>
  <si>
    <t>OCTUBRE</t>
  </si>
  <si>
    <t>ANDRES SALDARRIAGA</t>
  </si>
  <si>
    <t>NOVIEMBRE</t>
  </si>
  <si>
    <t>DICIEMBRE</t>
  </si>
  <si>
    <t>RONALD MENDEZ</t>
  </si>
  <si>
    <t>NEGOCIOS</t>
  </si>
  <si>
    <t>OTRO SI</t>
  </si>
  <si>
    <t xml:space="preserve">DURACION </t>
  </si>
  <si>
    <t>CTO FISICO</t>
  </si>
  <si>
    <t>OTRO</t>
  </si>
  <si>
    <t>MOTIVO</t>
  </si>
  <si>
    <t>SUBROGACION LA CASTELLANA  CARRERA 83 N° 34C - 16</t>
  </si>
  <si>
    <t>NO SE RECIBE POR ARRGELOS, SE DEBE CAMBIAR FECHA DE INICIO</t>
  </si>
  <si>
    <t>INQUILINA VENIA DE QUIBDO POR EL PARO ARMADO NO PUDO VIAJAR, SE CAMBIA FECHA DE INICIO</t>
  </si>
  <si>
    <t>CARRERA 80A 40-39</t>
  </si>
  <si>
    <t>PROPIETARIO MANIFIESTA SOLO QUERER FIRMAR FISICA YA QUE SIEMPRE TRABAJA ASI SUS CONTRATOS,  QUEDO ERRADO EN EL % DE INCREMENTO, ES UN NEGOCIO COMERCIAL</t>
  </si>
  <si>
    <t>NANTES 401</t>
  </si>
  <si>
    <t>CTO PROPIETARIO AL 8%, SE RESPETA PORCENTAJE CON EL QUE SE TRABAJA ESTE PROPIETARIO.</t>
  </si>
  <si>
    <t>SURBOGACION NANTES 302</t>
  </si>
  <si>
    <t>FUENTE CAMPESTRE 808</t>
  </si>
  <si>
    <t>CTO PROPIETARIO AL 9% SE RESPETA PORCENTAJE CON EL QUE SE TRABAJA ESTE PROPIETARIO.</t>
  </si>
  <si>
    <t>TORRE AVELLANA 701</t>
  </si>
  <si>
    <t>7 MESES</t>
  </si>
  <si>
    <t>ES UN ACUERDO ENTRE PROP E INQUILIN</t>
  </si>
  <si>
    <t>COMISION AL 8% PARA QUE SE QUEDE CON PORTADA</t>
  </si>
  <si>
    <t>ZAMORANO 101</t>
  </si>
  <si>
    <t>CAMBIO DE COMISION Y FECHA DE PAGO AL 12% PAGOS LOS 3 - OTROSI INQUILINO POR CAMBIO DE FEHCA</t>
  </si>
  <si>
    <t>AMARANTA 401</t>
  </si>
  <si>
    <t>PROP SOLO QUIERE FIRMAR FISICO Y DESEA AUTENTICAR</t>
  </si>
  <si>
    <t>ES UN APTO QUE SE LE QUITO A ESCALA Y ERA DE UNICA FORMA QUE NOS LO DABA</t>
  </si>
  <si>
    <t>BALCONES DE LA CONSOLATA</t>
  </si>
  <si>
    <t>6MESES</t>
  </si>
  <si>
    <t>EL INQUILINO HABIA DESISTIDO PERO LA PROPIETARIA ACEPTO CONTRATO POR ESTE TIEMPO</t>
  </si>
  <si>
    <t>NO SE PRESENTARO  NOVEDADES</t>
  </si>
  <si>
    <t>OTROSI CTO ADMON E INQUILINO POR CLAUSULA ADICIONAL</t>
  </si>
  <si>
    <t>CARRERA 81 # 40-72</t>
  </si>
  <si>
    <t>PAGO EL 5 DE CADA MES POR QUE EL PROP SE IBA A QUITAR POR LA FECHA DE PAGO</t>
  </si>
  <si>
    <t xml:space="preserve">CAMBIO DE FECHA DE INICIO </t>
  </si>
  <si>
    <t>CAMBIO DE CANON PROP</t>
  </si>
  <si>
    <t>TORRE LAUREL 401</t>
  </si>
  <si>
    <t>CTO A 6 MESES POR SOLICITUD DE LA PROPIETARIA</t>
  </si>
  <si>
    <t>MONTELIMAR 905</t>
  </si>
  <si>
    <t>POR CAMBIO FECHA DE INICIO AUN NO ESTABA PINTADO</t>
  </si>
  <si>
    <t>RODEO VERDE 523</t>
  </si>
  <si>
    <t>CONTRATO 6 MESES POR SOLICITUD DEL CLIENTE PROP AUTORIZA</t>
  </si>
  <si>
    <t>JULIAN SOLIS - ENERO 2022</t>
  </si>
  <si>
    <t>JULIAN SOLIS - FEBRERO 2022</t>
  </si>
  <si>
    <t>JULIAN SOLIS - MARZO 2022</t>
  </si>
  <si>
    <t>JULIAN SOLIS - ABRIL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</si>
</sst>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_);[Red]\(&quot;$&quot;#,##0\)"/>
    <numFmt numFmtId="165" formatCode="_(&quot;$&quot;* #,##0_);_(&quot;$&quot;* \(#,##0\);_(&quot;$&quot;* &quot;-&quot;_);_(@_)"/>
    <numFmt numFmtId="166" formatCode="[$ $]#,##0"/>
    <numFmt numFmtId="167" formatCode="#,##0;[Red]#,##0"/>
    <numFmt numFmtId="168" formatCode="_-[$$-240A]\ * #,##0_-;\-[$$-240A]\ * #,##0_-;_-[$$-240A]\ * \-_-;_-@_-"/>
    <numFmt numFmtId="169" formatCode="[$$-240A]#,##0"/>
    <numFmt numFmtId="170" formatCode="&quot;$&quot;#,##0"/>
    <numFmt numFmtId="171" formatCode="_-[$$-240A]\ * #,##0_-;\-[$$-240A]\ * #,##0_-;_-[$$-240A]\ * &quot;-&quot;??_-;_-@_-"/>
    <numFmt numFmtId="172" formatCode="_([$$-409]* #,##0_);_([$$-409]* \(#,##0\);_([$$-409]* &quot;-&quot;??_);_(@_)"/>
    <numFmt numFmtId="173" formatCode="_(* #,##0_);_(* \(#,##0\);_(* &quot;-&quot;??_);_(@_)"/>
    <numFmt numFmtId="174" formatCode="0.0%"/>
  </numFmts>
  <fonts count="61"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36"/>
      <name val="Arial"/>
      <charset val="1"/>
    </font>
    <font>
      <sz val="8"/>
      <color rgb="FF000000"/>
      <name val="Arial"/>
      <charset val="1"/>
    </font>
    <font>
      <sz val="14"/>
      <name val="Arial"/>
      <charset val="1"/>
    </font>
    <font>
      <sz val="12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36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1"/>
      <color rgb="FF000000"/>
      <name val="Arial"/>
      <charset val="1"/>
    </font>
    <font>
      <sz val="11"/>
      <name val="Arial"/>
      <charset val="1"/>
    </font>
    <font>
      <b/>
      <sz val="24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4"/>
      <name val="Calibri"/>
    </font>
    <font>
      <b/>
      <sz val="14"/>
      <color rgb="FF000000"/>
      <name val="Calibri"/>
    </font>
    <font>
      <b/>
      <sz val="11"/>
      <name val="Calibri"/>
    </font>
    <font>
      <sz val="11"/>
      <color rgb="FFFF0000"/>
      <name val="Arial"/>
      <charset val="1"/>
    </font>
    <font>
      <sz val="10"/>
      <color rgb="FFFF0000"/>
      <name val="Arial"/>
      <charset val="1"/>
    </font>
    <font>
      <b/>
      <sz val="11"/>
      <color rgb="FFFF0000"/>
      <name val="Calibri"/>
    </font>
    <font>
      <sz val="11"/>
      <color rgb="FF000000"/>
      <name val="Calibri"/>
      <charset val="1"/>
    </font>
    <font>
      <b/>
      <sz val="12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sz val="12"/>
      <color rgb="FF000000"/>
      <name val="Arial"/>
      <charset val="1"/>
    </font>
    <font>
      <sz val="11"/>
      <color rgb="FFFF0000"/>
      <name val="Calibri"/>
    </font>
    <font>
      <sz val="10"/>
      <color rgb="FF000000"/>
      <name val="Arial"/>
    </font>
    <font>
      <sz val="10"/>
      <name val="Arial"/>
    </font>
    <font>
      <sz val="10"/>
      <color rgb="FFFF0000"/>
      <name val="Arial"/>
    </font>
    <font>
      <sz val="10"/>
      <color rgb="FFFFFFFF"/>
      <name val="Arial"/>
      <charset val="1"/>
    </font>
    <font>
      <sz val="11"/>
      <color rgb="FF000000"/>
      <name val="Calibri"/>
    </font>
    <font>
      <sz val="14"/>
      <color rgb="FF000000"/>
      <name val="Calibri"/>
    </font>
    <font>
      <sz val="12"/>
      <name val="Calibri"/>
    </font>
    <font>
      <b/>
      <sz val="10"/>
      <color rgb="FFFF0000"/>
      <name val="Arial"/>
      <charset val="1"/>
    </font>
    <font>
      <b/>
      <sz val="20"/>
      <color rgb="FF000000"/>
      <name val="Arial"/>
      <charset val="1"/>
    </font>
    <font>
      <b/>
      <sz val="2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0"/>
      <color rgb="FF000000"/>
      <name val="Arial"/>
      <family val="2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26"/>
      <color rgb="FF000000"/>
      <name val="Calibri"/>
    </font>
    <font>
      <b/>
      <sz val="11"/>
      <color rgb="FFFF0000"/>
      <name val="Calibri"/>
      <family val="2"/>
    </font>
    <font>
      <sz val="10"/>
      <color rgb="FF000000"/>
      <name val="Calibri"/>
    </font>
    <font>
      <b/>
      <sz val="26"/>
      <color rgb="FFFF0000"/>
      <name val="Calibri"/>
    </font>
    <font>
      <b/>
      <sz val="26"/>
      <name val="Calibri"/>
    </font>
    <font>
      <b/>
      <sz val="18"/>
      <color rgb="FF000000"/>
      <name val="Arial"/>
      <family val="2"/>
    </font>
    <font>
      <b/>
      <sz val="10"/>
      <color rgb="FFFF0000"/>
      <name val="Calibri"/>
    </font>
    <font>
      <b/>
      <sz val="10"/>
      <name val="Calibri"/>
    </font>
    <font>
      <sz val="11"/>
      <color rgb="FF000000"/>
      <name val="Helvetica Neue"/>
      <charset val="1"/>
    </font>
    <font>
      <b/>
      <sz val="11"/>
      <color rgb="FF444444"/>
      <name val="Calibri"/>
      <family val="2"/>
      <charset val="1"/>
    </font>
    <font>
      <b/>
      <i/>
      <sz val="11"/>
      <color rgb="FFFF0000"/>
      <name val="Calibri"/>
    </font>
    <font>
      <b/>
      <sz val="18"/>
      <color rgb="FF000000"/>
      <name val="Calibri"/>
    </font>
    <font>
      <b/>
      <sz val="10"/>
      <color rgb="FFFFFFFF"/>
      <name val="Arial"/>
      <family val="2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4F4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0CECE"/>
      </patternFill>
    </fill>
    <fill>
      <patternFill patternType="solid">
        <fgColor rgb="FFD9D9D9"/>
        <bgColor rgb="FFD9D2E9"/>
      </patternFill>
    </fill>
    <fill>
      <patternFill patternType="solid">
        <fgColor rgb="FF4A86E8"/>
        <bgColor rgb="FF5B9BD5"/>
      </patternFill>
    </fill>
    <fill>
      <patternFill patternType="solid">
        <fgColor rgb="FFCC0000"/>
        <bgColor rgb="FFFF0000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B7E1CD"/>
      </patternFill>
    </fill>
    <fill>
      <patternFill patternType="solid">
        <fgColor rgb="FFD9D2E9"/>
        <bgColor rgb="FFD9D9D9"/>
      </patternFill>
    </fill>
    <fill>
      <patternFill patternType="solid">
        <fgColor rgb="FFFF99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85">
    <xf numFmtId="0" fontId="0" fillId="0" borderId="0" xfId="0"/>
    <xf numFmtId="0" fontId="0" fillId="2" borderId="0" xfId="0" applyFill="1"/>
    <xf numFmtId="3" fontId="1" fillId="4" borderId="4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167" fontId="1" fillId="2" borderId="4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19" fillId="2" borderId="6" xfId="0" applyFont="1" applyFill="1" applyBorder="1"/>
    <xf numFmtId="0" fontId="2" fillId="2" borderId="0" xfId="0" applyFont="1" applyFill="1"/>
    <xf numFmtId="0" fontId="19" fillId="14" borderId="4" xfId="0" applyFont="1" applyFill="1" applyBorder="1" applyAlignment="1">
      <alignment horizontal="center"/>
    </xf>
    <xf numFmtId="0" fontId="2" fillId="14" borderId="1" xfId="0" applyFont="1" applyFill="1" applyBorder="1"/>
    <xf numFmtId="169" fontId="19" fillId="14" borderId="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1" fillId="12" borderId="10" xfId="0" applyFont="1" applyFill="1" applyBorder="1" applyAlignment="1">
      <alignment horizontal="center"/>
    </xf>
    <xf numFmtId="0" fontId="2" fillId="14" borderId="10" xfId="0" applyFont="1" applyFill="1" applyBorder="1"/>
    <xf numFmtId="3" fontId="2" fillId="2" borderId="1" xfId="0" applyNumberFormat="1" applyFont="1" applyFill="1" applyBorder="1"/>
    <xf numFmtId="9" fontId="2" fillId="2" borderId="1" xfId="0" applyNumberFormat="1" applyFont="1" applyFill="1" applyBorder="1"/>
    <xf numFmtId="0" fontId="2" fillId="2" borderId="10" xfId="0" applyFont="1" applyFill="1" applyBorder="1"/>
    <xf numFmtId="9" fontId="0" fillId="2" borderId="10" xfId="0" applyNumberFormat="1" applyFill="1" applyBorder="1" applyAlignment="1">
      <alignment horizontal="center"/>
    </xf>
    <xf numFmtId="3" fontId="2" fillId="2" borderId="10" xfId="0" applyNumberFormat="1" applyFont="1" applyFill="1" applyBorder="1"/>
    <xf numFmtId="9" fontId="2" fillId="2" borderId="10" xfId="0" applyNumberFormat="1" applyFont="1" applyFill="1" applyBorder="1"/>
    <xf numFmtId="0" fontId="0" fillId="2" borderId="10" xfId="0" applyFill="1" applyBorder="1" applyAlignment="1">
      <alignment wrapText="1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2" fillId="2" borderId="6" xfId="0" applyFont="1" applyFill="1" applyBorder="1"/>
    <xf numFmtId="3" fontId="0" fillId="5" borderId="4" xfId="0" applyNumberFormat="1" applyFill="1" applyBorder="1" applyAlignment="1">
      <alignment horizontal="center"/>
    </xf>
    <xf numFmtId="0" fontId="2" fillId="2" borderId="3" xfId="0" applyFont="1" applyFill="1" applyBorder="1"/>
    <xf numFmtId="3" fontId="2" fillId="2" borderId="3" xfId="0" applyNumberFormat="1" applyFont="1" applyFill="1" applyBorder="1"/>
    <xf numFmtId="3" fontId="0" fillId="2" borderId="4" xfId="0" applyNumberFormat="1" applyFill="1" applyBorder="1" applyAlignment="1">
      <alignment horizontal="right"/>
    </xf>
    <xf numFmtId="167" fontId="2" fillId="2" borderId="4" xfId="0" applyNumberFormat="1" applyFont="1" applyFill="1" applyBorder="1"/>
    <xf numFmtId="0" fontId="19" fillId="2" borderId="0" xfId="0" applyFont="1" applyFill="1"/>
    <xf numFmtId="0" fontId="1" fillId="13" borderId="10" xfId="0" applyFont="1" applyFill="1" applyBorder="1" applyAlignment="1">
      <alignment horizontal="center"/>
    </xf>
    <xf numFmtId="3" fontId="19" fillId="13" borderId="10" xfId="0" applyNumberFormat="1" applyFont="1" applyFill="1" applyBorder="1"/>
    <xf numFmtId="0" fontId="2" fillId="2" borderId="10" xfId="0" applyFont="1" applyFill="1" applyBorder="1" applyAlignment="1">
      <alignment wrapText="1"/>
    </xf>
    <xf numFmtId="0" fontId="0" fillId="2" borderId="10" xfId="0" applyFill="1" applyBorder="1" applyAlignment="1">
      <alignment horizontal="right"/>
    </xf>
    <xf numFmtId="3" fontId="0" fillId="2" borderId="10" xfId="0" applyNumberFormat="1" applyFill="1" applyBorder="1" applyAlignment="1">
      <alignment horizontal="right"/>
    </xf>
    <xf numFmtId="0" fontId="2" fillId="2" borderId="13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 wrapText="1"/>
    </xf>
    <xf numFmtId="0" fontId="19" fillId="14" borderId="0" xfId="0" applyFont="1" applyFill="1"/>
    <xf numFmtId="3" fontId="14" fillId="14" borderId="0" xfId="0" applyNumberFormat="1" applyFont="1" applyFill="1" applyAlignment="1">
      <alignment horizontal="right"/>
    </xf>
    <xf numFmtId="167" fontId="2" fillId="2" borderId="5" xfId="0" applyNumberFormat="1" applyFont="1" applyFill="1" applyBorder="1"/>
    <xf numFmtId="3" fontId="19" fillId="12" borderId="10" xfId="0" applyNumberFormat="1" applyFont="1" applyFill="1" applyBorder="1"/>
    <xf numFmtId="0" fontId="1" fillId="14" borderId="10" xfId="0" applyFont="1" applyFill="1" applyBorder="1" applyAlignment="1">
      <alignment horizontal="center"/>
    </xf>
    <xf numFmtId="9" fontId="0" fillId="14" borderId="10" xfId="0" applyNumberFormat="1" applyFill="1" applyBorder="1" applyAlignment="1">
      <alignment horizontal="center"/>
    </xf>
    <xf numFmtId="9" fontId="2" fillId="14" borderId="10" xfId="0" applyNumberFormat="1" applyFont="1" applyFill="1" applyBorder="1" applyAlignment="1">
      <alignment horizontal="center"/>
    </xf>
    <xf numFmtId="0" fontId="2" fillId="14" borderId="13" xfId="0" applyFont="1" applyFill="1" applyBorder="1" applyAlignment="1">
      <alignment horizontal="left"/>
    </xf>
    <xf numFmtId="3" fontId="2" fillId="14" borderId="10" xfId="0" applyNumberFormat="1" applyFont="1" applyFill="1" applyBorder="1"/>
    <xf numFmtId="0" fontId="0" fillId="14" borderId="10" xfId="0" applyFill="1" applyBorder="1" applyAlignment="1">
      <alignment wrapText="1"/>
    </xf>
    <xf numFmtId="9" fontId="2" fillId="14" borderId="10" xfId="0" applyNumberFormat="1" applyFont="1" applyFill="1" applyBorder="1"/>
    <xf numFmtId="0" fontId="2" fillId="14" borderId="10" xfId="0" applyFont="1" applyFill="1" applyBorder="1" applyAlignment="1">
      <alignment wrapText="1"/>
    </xf>
    <xf numFmtId="167" fontId="19" fillId="12" borderId="10" xfId="0" applyNumberFormat="1" applyFont="1" applyFill="1" applyBorder="1"/>
    <xf numFmtId="0" fontId="19" fillId="14" borderId="3" xfId="0" applyFont="1" applyFill="1" applyBorder="1" applyAlignment="1">
      <alignment horizontal="center"/>
    </xf>
    <xf numFmtId="0" fontId="0" fillId="14" borderId="0" xfId="0" applyFill="1"/>
    <xf numFmtId="0" fontId="19" fillId="0" borderId="10" xfId="0" applyFont="1" applyBorder="1"/>
    <xf numFmtId="0" fontId="19" fillId="10" borderId="10" xfId="0" applyFont="1" applyFill="1" applyBorder="1"/>
    <xf numFmtId="3" fontId="14" fillId="10" borderId="10" xfId="0" applyNumberFormat="1" applyFont="1" applyFill="1" applyBorder="1" applyAlignment="1">
      <alignment horizontal="right"/>
    </xf>
    <xf numFmtId="0" fontId="1" fillId="14" borderId="0" xfId="0" applyFont="1" applyFill="1" applyAlignment="1">
      <alignment horizontal="right"/>
    </xf>
    <xf numFmtId="3" fontId="1" fillId="14" borderId="0" xfId="0" applyNumberFormat="1" applyFont="1" applyFill="1" applyAlignment="1">
      <alignment horizontal="right"/>
    </xf>
    <xf numFmtId="3" fontId="3" fillId="14" borderId="0" xfId="0" applyNumberFormat="1" applyFont="1" applyFill="1" applyAlignment="1">
      <alignment horizontal="right"/>
    </xf>
    <xf numFmtId="0" fontId="2" fillId="14" borderId="0" xfId="0" applyFont="1" applyFill="1"/>
    <xf numFmtId="0" fontId="0" fillId="14" borderId="0" xfId="0" applyFill="1" applyAlignment="1">
      <alignment horizontal="center"/>
    </xf>
    <xf numFmtId="3" fontId="0" fillId="14" borderId="0" xfId="0" applyNumberFormat="1" applyFill="1" applyAlignment="1">
      <alignment horizontal="center"/>
    </xf>
    <xf numFmtId="0" fontId="6" fillId="13" borderId="11" xfId="0" applyFont="1" applyFill="1" applyBorder="1" applyAlignment="1">
      <alignment horizontal="left" wrapText="1"/>
    </xf>
    <xf numFmtId="0" fontId="15" fillId="2" borderId="10" xfId="0" applyFont="1" applyFill="1" applyBorder="1" applyAlignment="1">
      <alignment horizontal="center"/>
    </xf>
    <xf numFmtId="9" fontId="13" fillId="2" borderId="10" xfId="0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wrapText="1"/>
    </xf>
    <xf numFmtId="3" fontId="19" fillId="2" borderId="10" xfId="0" applyNumberFormat="1" applyFont="1" applyFill="1" applyBorder="1"/>
    <xf numFmtId="167" fontId="19" fillId="2" borderId="10" xfId="0" applyNumberFormat="1" applyFont="1" applyFill="1" applyBorder="1"/>
    <xf numFmtId="0" fontId="19" fillId="0" borderId="7" xfId="0" applyFont="1" applyBorder="1"/>
    <xf numFmtId="0" fontId="19" fillId="10" borderId="7" xfId="0" applyFont="1" applyFill="1" applyBorder="1"/>
    <xf numFmtId="0" fontId="2" fillId="12" borderId="10" xfId="0" applyFont="1" applyFill="1" applyBorder="1" applyAlignment="1">
      <alignment horizontal="left"/>
    </xf>
    <xf numFmtId="169" fontId="19" fillId="16" borderId="4" xfId="0" applyNumberFormat="1" applyFont="1" applyFill="1" applyBorder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2" fillId="16" borderId="1" xfId="0" applyFont="1" applyFill="1" applyBorder="1"/>
    <xf numFmtId="0" fontId="19" fillId="14" borderId="10" xfId="0" applyFont="1" applyFill="1" applyBorder="1" applyAlignment="1">
      <alignment horizontal="center"/>
    </xf>
    <xf numFmtId="169" fontId="19" fillId="14" borderId="10" xfId="0" applyNumberFormat="1" applyFont="1" applyFill="1" applyBorder="1" applyAlignment="1">
      <alignment horizontal="center"/>
    </xf>
    <xf numFmtId="0" fontId="0" fillId="2" borderId="10" xfId="0" applyFill="1" applyBorder="1"/>
    <xf numFmtId="0" fontId="2" fillId="2" borderId="2" xfId="0" applyFont="1" applyFill="1" applyBorder="1"/>
    <xf numFmtId="0" fontId="15" fillId="12" borderId="10" xfId="0" applyFont="1" applyFill="1" applyBorder="1" applyAlignment="1">
      <alignment horizontal="center"/>
    </xf>
    <xf numFmtId="9" fontId="13" fillId="12" borderId="10" xfId="0" applyNumberFormat="1" applyFont="1" applyFill="1" applyBorder="1" applyAlignment="1">
      <alignment horizontal="center"/>
    </xf>
    <xf numFmtId="0" fontId="16" fillId="12" borderId="10" xfId="0" applyFont="1" applyFill="1" applyBorder="1" applyAlignment="1">
      <alignment wrapText="1"/>
    </xf>
    <xf numFmtId="0" fontId="13" fillId="12" borderId="10" xfId="0" applyFont="1" applyFill="1" applyBorder="1"/>
    <xf numFmtId="0" fontId="15" fillId="13" borderId="10" xfId="0" applyFont="1" applyFill="1" applyBorder="1" applyAlignment="1">
      <alignment horizontal="center"/>
    </xf>
    <xf numFmtId="0" fontId="16" fillId="13" borderId="10" xfId="0" applyFont="1" applyFill="1" applyBorder="1" applyAlignment="1">
      <alignment wrapText="1"/>
    </xf>
    <xf numFmtId="0" fontId="19" fillId="0" borderId="15" xfId="0" applyFont="1" applyBorder="1"/>
    <xf numFmtId="0" fontId="19" fillId="10" borderId="15" xfId="0" applyFont="1" applyFill="1" applyBorder="1"/>
    <xf numFmtId="167" fontId="19" fillId="14" borderId="10" xfId="0" applyNumberFormat="1" applyFont="1" applyFill="1" applyBorder="1"/>
    <xf numFmtId="0" fontId="13" fillId="14" borderId="10" xfId="0" applyFont="1" applyFill="1" applyBorder="1"/>
    <xf numFmtId="0" fontId="2" fillId="2" borderId="13" xfId="0" applyFont="1" applyFill="1" applyBorder="1" applyAlignment="1">
      <alignment wrapText="1"/>
    </xf>
    <xf numFmtId="0" fontId="0" fillId="2" borderId="13" xfId="0" applyFill="1" applyBorder="1" applyAlignment="1">
      <alignment horizontal="right"/>
    </xf>
    <xf numFmtId="3" fontId="2" fillId="2" borderId="5" xfId="0" applyNumberFormat="1" applyFont="1" applyFill="1" applyBorder="1"/>
    <xf numFmtId="3" fontId="14" fillId="10" borderId="7" xfId="0" applyNumberFormat="1" applyFont="1" applyFill="1" applyBorder="1" applyAlignment="1">
      <alignment horizontal="right"/>
    </xf>
    <xf numFmtId="0" fontId="20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0" fillId="14" borderId="11" xfId="0" applyFill="1" applyBorder="1" applyAlignment="1">
      <alignment wrapText="1"/>
    </xf>
    <xf numFmtId="0" fontId="19" fillId="14" borderId="12" xfId="0" applyFont="1" applyFill="1" applyBorder="1" applyAlignment="1">
      <alignment horizontal="center"/>
    </xf>
    <xf numFmtId="0" fontId="19" fillId="16" borderId="10" xfId="0" applyFont="1" applyFill="1" applyBorder="1" applyAlignment="1">
      <alignment horizontal="center"/>
    </xf>
    <xf numFmtId="0" fontId="2" fillId="16" borderId="10" xfId="0" applyFont="1" applyFill="1" applyBorder="1"/>
    <xf numFmtId="169" fontId="19" fillId="16" borderId="10" xfId="0" applyNumberFormat="1" applyFont="1" applyFill="1" applyBorder="1" applyAlignment="1">
      <alignment horizontal="center"/>
    </xf>
    <xf numFmtId="0" fontId="19" fillId="16" borderId="12" xfId="0" applyFont="1" applyFill="1" applyBorder="1" applyAlignment="1">
      <alignment horizontal="center"/>
    </xf>
    <xf numFmtId="0" fontId="2" fillId="16" borderId="12" xfId="0" applyFont="1" applyFill="1" applyBorder="1"/>
    <xf numFmtId="168" fontId="19" fillId="0" borderId="10" xfId="0" applyNumberFormat="1" applyFont="1" applyBorder="1"/>
    <xf numFmtId="168" fontId="19" fillId="6" borderId="10" xfId="0" applyNumberFormat="1" applyFont="1" applyFill="1" applyBorder="1"/>
    <xf numFmtId="168" fontId="19" fillId="3" borderId="10" xfId="0" applyNumberFormat="1" applyFont="1" applyFill="1" applyBorder="1"/>
    <xf numFmtId="168" fontId="22" fillId="0" borderId="10" xfId="0" applyNumberFormat="1" applyFont="1" applyBorder="1"/>
    <xf numFmtId="168" fontId="19" fillId="11" borderId="10" xfId="0" applyNumberFormat="1" applyFont="1" applyFill="1" applyBorder="1"/>
    <xf numFmtId="168" fontId="19" fillId="8" borderId="10" xfId="0" applyNumberFormat="1" applyFont="1" applyFill="1" applyBorder="1" applyAlignment="1">
      <alignment horizontal="right"/>
    </xf>
    <xf numFmtId="0" fontId="19" fillId="6" borderId="10" xfId="0" applyFont="1" applyFill="1" applyBorder="1"/>
    <xf numFmtId="0" fontId="19" fillId="3" borderId="10" xfId="0" applyFont="1" applyFill="1" applyBorder="1"/>
    <xf numFmtId="0" fontId="22" fillId="0" borderId="10" xfId="0" applyFont="1" applyBorder="1"/>
    <xf numFmtId="0" fontId="19" fillId="11" borderId="10" xfId="0" applyFont="1" applyFill="1" applyBorder="1"/>
    <xf numFmtId="0" fontId="19" fillId="8" borderId="10" xfId="0" applyFont="1" applyFill="1" applyBorder="1"/>
    <xf numFmtId="0" fontId="19" fillId="14" borderId="13" xfId="0" applyFont="1" applyFill="1" applyBorder="1" applyAlignment="1">
      <alignment horizontal="center"/>
    </xf>
    <xf numFmtId="0" fontId="19" fillId="14" borderId="20" xfId="0" applyFont="1" applyFill="1" applyBorder="1" applyAlignment="1">
      <alignment horizontal="center"/>
    </xf>
    <xf numFmtId="0" fontId="2" fillId="14" borderId="20" xfId="0" applyFont="1" applyFill="1" applyBorder="1"/>
    <xf numFmtId="169" fontId="19" fillId="14" borderId="20" xfId="0" applyNumberFormat="1" applyFont="1" applyFill="1" applyBorder="1" applyAlignment="1">
      <alignment horizontal="center"/>
    </xf>
    <xf numFmtId="167" fontId="15" fillId="10" borderId="7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9" fontId="13" fillId="13" borderId="10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left"/>
    </xf>
    <xf numFmtId="3" fontId="2" fillId="0" borderId="10" xfId="0" applyNumberFormat="1" applyFont="1" applyBorder="1"/>
    <xf numFmtId="0" fontId="0" fillId="0" borderId="10" xfId="0" applyBorder="1" applyAlignment="1">
      <alignment wrapText="1"/>
    </xf>
    <xf numFmtId="9" fontId="0" fillId="0" borderId="10" xfId="0" applyNumberFormat="1" applyBorder="1" applyAlignment="1">
      <alignment horizontal="center"/>
    </xf>
    <xf numFmtId="0" fontId="6" fillId="0" borderId="11" xfId="0" applyFont="1" applyBorder="1" applyAlignment="1">
      <alignment horizontal="left" wrapText="1"/>
    </xf>
    <xf numFmtId="9" fontId="2" fillId="0" borderId="10" xfId="0" applyNumberFormat="1" applyFont="1" applyBorder="1"/>
    <xf numFmtId="0" fontId="3" fillId="0" borderId="10" xfId="0" applyFont="1" applyBorder="1" applyAlignment="1">
      <alignment horizontal="center"/>
    </xf>
    <xf numFmtId="0" fontId="0" fillId="0" borderId="13" xfId="0" applyBorder="1" applyAlignment="1">
      <alignment horizontal="left"/>
    </xf>
    <xf numFmtId="3" fontId="0" fillId="0" borderId="10" xfId="0" applyNumberFormat="1" applyBorder="1"/>
    <xf numFmtId="9" fontId="0" fillId="0" borderId="10" xfId="0" applyNumberFormat="1" applyBorder="1"/>
    <xf numFmtId="0" fontId="15" fillId="13" borderId="15" xfId="0" applyFont="1" applyFill="1" applyBorder="1" applyAlignment="1">
      <alignment horizontal="center"/>
    </xf>
    <xf numFmtId="3" fontId="19" fillId="13" borderId="15" xfId="0" applyNumberFormat="1" applyFont="1" applyFill="1" applyBorder="1"/>
    <xf numFmtId="0" fontId="0" fillId="13" borderId="10" xfId="0" applyFill="1" applyBorder="1"/>
    <xf numFmtId="9" fontId="23" fillId="12" borderId="10" xfId="0" applyNumberFormat="1" applyFont="1" applyFill="1" applyBorder="1" applyAlignment="1">
      <alignment horizontal="center"/>
    </xf>
    <xf numFmtId="0" fontId="0" fillId="13" borderId="11" xfId="0" applyFill="1" applyBorder="1"/>
    <xf numFmtId="0" fontId="0" fillId="13" borderId="17" xfId="0" applyFill="1" applyBorder="1"/>
    <xf numFmtId="0" fontId="13" fillId="14" borderId="13" xfId="0" applyFont="1" applyFill="1" applyBorder="1"/>
    <xf numFmtId="9" fontId="13" fillId="12" borderId="12" xfId="0" applyNumberFormat="1" applyFont="1" applyFill="1" applyBorder="1" applyAlignment="1">
      <alignment horizontal="center"/>
    </xf>
    <xf numFmtId="0" fontId="16" fillId="12" borderId="12" xfId="0" applyFont="1" applyFill="1" applyBorder="1" applyAlignment="1">
      <alignment wrapText="1"/>
    </xf>
    <xf numFmtId="3" fontId="19" fillId="12" borderId="12" xfId="0" applyNumberFormat="1" applyFont="1" applyFill="1" applyBorder="1"/>
    <xf numFmtId="169" fontId="19" fillId="16" borderId="12" xfId="0" applyNumberFormat="1" applyFont="1" applyFill="1" applyBorder="1" applyAlignment="1">
      <alignment horizontal="center"/>
    </xf>
    <xf numFmtId="167" fontId="19" fillId="14" borderId="0" xfId="0" applyNumberFormat="1" applyFont="1" applyFill="1"/>
    <xf numFmtId="9" fontId="0" fillId="12" borderId="10" xfId="0" applyNumberFormat="1" applyFill="1" applyBorder="1" applyAlignment="1">
      <alignment horizontal="center"/>
    </xf>
    <xf numFmtId="0" fontId="2" fillId="12" borderId="13" xfId="0" applyFont="1" applyFill="1" applyBorder="1" applyAlignment="1">
      <alignment horizontal="left"/>
    </xf>
    <xf numFmtId="3" fontId="2" fillId="12" borderId="10" xfId="0" applyNumberFormat="1" applyFont="1" applyFill="1" applyBorder="1"/>
    <xf numFmtId="0" fontId="0" fillId="12" borderId="10" xfId="0" applyFill="1" applyBorder="1" applyAlignment="1">
      <alignment wrapText="1"/>
    </xf>
    <xf numFmtId="0" fontId="6" fillId="12" borderId="11" xfId="0" applyFont="1" applyFill="1" applyBorder="1" applyAlignment="1">
      <alignment horizontal="left" wrapText="1"/>
    </xf>
    <xf numFmtId="0" fontId="1" fillId="13" borderId="15" xfId="0" applyFont="1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0" fontId="2" fillId="13" borderId="13" xfId="0" applyFont="1" applyFill="1" applyBorder="1" applyAlignment="1">
      <alignment horizontal="left"/>
    </xf>
    <xf numFmtId="3" fontId="2" fillId="13" borderId="10" xfId="0" applyNumberFormat="1" applyFont="1" applyFill="1" applyBorder="1"/>
    <xf numFmtId="9" fontId="2" fillId="13" borderId="10" xfId="0" applyNumberFormat="1" applyFont="1" applyFill="1" applyBorder="1"/>
    <xf numFmtId="0" fontId="0" fillId="13" borderId="10" xfId="0" applyFill="1" applyBorder="1" applyAlignment="1">
      <alignment wrapText="1"/>
    </xf>
    <xf numFmtId="0" fontId="0" fillId="13" borderId="15" xfId="0" applyFill="1" applyBorder="1" applyAlignment="1">
      <alignment wrapText="1"/>
    </xf>
    <xf numFmtId="167" fontId="19" fillId="12" borderId="13" xfId="0" applyNumberFormat="1" applyFont="1" applyFill="1" applyBorder="1"/>
    <xf numFmtId="0" fontId="2" fillId="12" borderId="21" xfId="0" applyFont="1" applyFill="1" applyBorder="1" applyAlignment="1">
      <alignment horizontal="left"/>
    </xf>
    <xf numFmtId="9" fontId="13" fillId="12" borderId="15" xfId="0" applyNumberFormat="1" applyFont="1" applyFill="1" applyBorder="1" applyAlignment="1">
      <alignment horizontal="center"/>
    </xf>
    <xf numFmtId="0" fontId="16" fillId="12" borderId="15" xfId="0" applyFont="1" applyFill="1" applyBorder="1" applyAlignment="1">
      <alignment wrapText="1"/>
    </xf>
    <xf numFmtId="3" fontId="19" fillId="12" borderId="15" xfId="0" applyNumberFormat="1" applyFont="1" applyFill="1" applyBorder="1"/>
    <xf numFmtId="167" fontId="0" fillId="2" borderId="11" xfId="0" applyNumberFormat="1" applyFill="1" applyBorder="1"/>
    <xf numFmtId="9" fontId="2" fillId="12" borderId="10" xfId="0" applyNumberFormat="1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/>
    </xf>
    <xf numFmtId="167" fontId="12" fillId="13" borderId="10" xfId="0" applyNumberFormat="1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167" fontId="12" fillId="13" borderId="15" xfId="0" applyNumberFormat="1" applyFont="1" applyFill="1" applyBorder="1" applyAlignment="1">
      <alignment horizontal="center"/>
    </xf>
    <xf numFmtId="167" fontId="12" fillId="13" borderId="20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/>
    </xf>
    <xf numFmtId="169" fontId="18" fillId="13" borderId="4" xfId="0" applyNumberFormat="1" applyFont="1" applyFill="1" applyBorder="1" applyAlignment="1">
      <alignment horizontal="center"/>
    </xf>
    <xf numFmtId="0" fontId="21" fillId="13" borderId="4" xfId="0" applyFont="1" applyFill="1" applyBorder="1" applyAlignment="1">
      <alignment horizontal="center"/>
    </xf>
    <xf numFmtId="0" fontId="21" fillId="13" borderId="6" xfId="0" applyFont="1" applyFill="1" applyBorder="1" applyAlignment="1">
      <alignment horizontal="center"/>
    </xf>
    <xf numFmtId="0" fontId="21" fillId="13" borderId="10" xfId="0" applyFont="1" applyFill="1" applyBorder="1" applyAlignment="1">
      <alignment horizontal="center"/>
    </xf>
    <xf numFmtId="169" fontId="18" fillId="13" borderId="1" xfId="0" applyNumberFormat="1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/>
    </xf>
    <xf numFmtId="167" fontId="19" fillId="13" borderId="10" xfId="0" applyNumberFormat="1" applyFont="1" applyFill="1" applyBorder="1"/>
    <xf numFmtId="167" fontId="2" fillId="12" borderId="5" xfId="0" applyNumberFormat="1" applyFont="1" applyFill="1" applyBorder="1"/>
    <xf numFmtId="0" fontId="2" fillId="12" borderId="2" xfId="0" applyFont="1" applyFill="1" applyBorder="1"/>
    <xf numFmtId="0" fontId="2" fillId="12" borderId="10" xfId="0" applyFont="1" applyFill="1" applyBorder="1"/>
    <xf numFmtId="9" fontId="24" fillId="12" borderId="10" xfId="0" applyNumberFormat="1" applyFont="1" applyFill="1" applyBorder="1" applyAlignment="1">
      <alignment horizontal="center"/>
    </xf>
    <xf numFmtId="9" fontId="2" fillId="12" borderId="1" xfId="0" applyNumberFormat="1" applyFont="1" applyFill="1" applyBorder="1" applyAlignment="1">
      <alignment horizontal="center"/>
    </xf>
    <xf numFmtId="3" fontId="2" fillId="12" borderId="12" xfId="0" applyNumberFormat="1" applyFont="1" applyFill="1" applyBorder="1"/>
    <xf numFmtId="9" fontId="2" fillId="12" borderId="12" xfId="0" applyNumberFormat="1" applyFont="1" applyFill="1" applyBorder="1" applyAlignment="1">
      <alignment horizontal="center"/>
    </xf>
    <xf numFmtId="0" fontId="2" fillId="12" borderId="10" xfId="0" applyFont="1" applyFill="1" applyBorder="1" applyAlignment="1">
      <alignment wrapText="1"/>
    </xf>
    <xf numFmtId="167" fontId="19" fillId="12" borderId="11" xfId="0" applyNumberFormat="1" applyFont="1" applyFill="1" applyBorder="1"/>
    <xf numFmtId="9" fontId="13" fillId="12" borderId="11" xfId="0" applyNumberFormat="1" applyFont="1" applyFill="1" applyBorder="1" applyAlignment="1">
      <alignment horizontal="center"/>
    </xf>
    <xf numFmtId="0" fontId="2" fillId="14" borderId="12" xfId="0" applyFont="1" applyFill="1" applyBorder="1" applyAlignment="1">
      <alignment wrapText="1"/>
    </xf>
    <xf numFmtId="3" fontId="2" fillId="14" borderId="12" xfId="0" applyNumberFormat="1" applyFont="1" applyFill="1" applyBorder="1"/>
    <xf numFmtId="9" fontId="2" fillId="14" borderId="12" xfId="0" applyNumberFormat="1" applyFont="1" applyFill="1" applyBorder="1"/>
    <xf numFmtId="3" fontId="3" fillId="17" borderId="4" xfId="0" applyNumberFormat="1" applyFont="1" applyFill="1" applyBorder="1" applyAlignment="1">
      <alignment horizontal="center"/>
    </xf>
    <xf numFmtId="167" fontId="15" fillId="17" borderId="7" xfId="0" applyNumberFormat="1" applyFont="1" applyFill="1" applyBorder="1" applyAlignment="1">
      <alignment horizontal="center"/>
    </xf>
    <xf numFmtId="0" fontId="19" fillId="18" borderId="10" xfId="0" applyFont="1" applyFill="1" applyBorder="1"/>
    <xf numFmtId="170" fontId="19" fillId="0" borderId="10" xfId="0" applyNumberFormat="1" applyFont="1" applyBorder="1"/>
    <xf numFmtId="170" fontId="19" fillId="15" borderId="10" xfId="0" applyNumberFormat="1" applyFont="1" applyFill="1" applyBorder="1"/>
    <xf numFmtId="170" fontId="19" fillId="12" borderId="15" xfId="0" applyNumberFormat="1" applyFont="1" applyFill="1" applyBorder="1"/>
    <xf numFmtId="170" fontId="19" fillId="2" borderId="10" xfId="0" applyNumberFormat="1" applyFont="1" applyFill="1" applyBorder="1"/>
    <xf numFmtId="170" fontId="19" fillId="18" borderId="10" xfId="0" applyNumberFormat="1" applyFont="1" applyFill="1" applyBorder="1"/>
    <xf numFmtId="170" fontId="19" fillId="8" borderId="10" xfId="0" applyNumberFormat="1" applyFont="1" applyFill="1" applyBorder="1" applyAlignment="1">
      <alignment horizontal="right"/>
    </xf>
    <xf numFmtId="9" fontId="0" fillId="13" borderId="10" xfId="0" applyNumberFormat="1" applyFill="1" applyBorder="1" applyAlignment="1">
      <alignment horizontal="center"/>
    </xf>
    <xf numFmtId="167" fontId="15" fillId="14" borderId="0" xfId="0" applyNumberFormat="1" applyFont="1" applyFill="1" applyAlignment="1">
      <alignment horizontal="center"/>
    </xf>
    <xf numFmtId="0" fontId="2" fillId="12" borderId="12" xfId="0" applyFont="1" applyFill="1" applyBorder="1"/>
    <xf numFmtId="0" fontId="15" fillId="12" borderId="12" xfId="0" applyFont="1" applyFill="1" applyBorder="1" applyAlignment="1">
      <alignment horizontal="center"/>
    </xf>
    <xf numFmtId="167" fontId="19" fillId="12" borderId="12" xfId="0" applyNumberFormat="1" applyFont="1" applyFill="1" applyBorder="1"/>
    <xf numFmtId="167" fontId="15" fillId="10" borderId="10" xfId="0" applyNumberFormat="1" applyFont="1" applyFill="1" applyBorder="1" applyAlignment="1">
      <alignment horizontal="center"/>
    </xf>
    <xf numFmtId="3" fontId="3" fillId="5" borderId="4" xfId="0" applyNumberFormat="1" applyFont="1" applyFill="1" applyBorder="1" applyAlignment="1">
      <alignment horizontal="center"/>
    </xf>
    <xf numFmtId="9" fontId="2" fillId="12" borderId="10" xfId="0" applyNumberFormat="1" applyFont="1" applyFill="1" applyBorder="1"/>
    <xf numFmtId="0" fontId="4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9" fillId="14" borderId="21" xfId="0" applyFont="1" applyFill="1" applyBorder="1" applyAlignment="1">
      <alignment horizontal="center"/>
    </xf>
    <xf numFmtId="0" fontId="2" fillId="14" borderId="12" xfId="0" applyFont="1" applyFill="1" applyBorder="1"/>
    <xf numFmtId="169" fontId="19" fillId="14" borderId="12" xfId="0" applyNumberFormat="1" applyFont="1" applyFill="1" applyBorder="1" applyAlignment="1">
      <alignment horizontal="center"/>
    </xf>
    <xf numFmtId="0" fontId="19" fillId="14" borderId="15" xfId="0" applyFont="1" applyFill="1" applyBorder="1" applyAlignment="1">
      <alignment horizontal="center"/>
    </xf>
    <xf numFmtId="0" fontId="19" fillId="14" borderId="25" xfId="0" applyFont="1" applyFill="1" applyBorder="1" applyAlignment="1">
      <alignment horizontal="center"/>
    </xf>
    <xf numFmtId="3" fontId="0" fillId="17" borderId="4" xfId="0" applyNumberFormat="1" applyFill="1" applyBorder="1" applyAlignment="1">
      <alignment horizontal="center"/>
    </xf>
    <xf numFmtId="0" fontId="0" fillId="12" borderId="11" xfId="0" applyFill="1" applyBorder="1" applyAlignment="1">
      <alignment wrapText="1"/>
    </xf>
    <xf numFmtId="9" fontId="2" fillId="13" borderId="10" xfId="0" applyNumberFormat="1" applyFont="1" applyFill="1" applyBorder="1" applyAlignment="1">
      <alignment horizontal="center"/>
    </xf>
    <xf numFmtId="0" fontId="0" fillId="13" borderId="11" xfId="0" applyFill="1" applyBorder="1" applyAlignment="1">
      <alignment wrapText="1"/>
    </xf>
    <xf numFmtId="9" fontId="13" fillId="13" borderId="10" xfId="0" applyNumberFormat="1" applyFont="1" applyFill="1" applyBorder="1" applyAlignment="1">
      <alignment horizontal="center" wrapText="1"/>
    </xf>
    <xf numFmtId="0" fontId="19" fillId="16" borderId="15" xfId="0" applyFont="1" applyFill="1" applyBorder="1" applyAlignment="1">
      <alignment horizontal="center"/>
    </xf>
    <xf numFmtId="0" fontId="2" fillId="16" borderId="15" xfId="0" applyFont="1" applyFill="1" applyBorder="1"/>
    <xf numFmtId="169" fontId="19" fillId="16" borderId="15" xfId="0" applyNumberFormat="1" applyFont="1" applyFill="1" applyBorder="1" applyAlignment="1">
      <alignment horizontal="center"/>
    </xf>
    <xf numFmtId="0" fontId="2" fillId="12" borderId="1" xfId="0" applyFont="1" applyFill="1" applyBorder="1"/>
    <xf numFmtId="0" fontId="2" fillId="13" borderId="21" xfId="0" applyFont="1" applyFill="1" applyBorder="1" applyAlignment="1">
      <alignment horizontal="left"/>
    </xf>
    <xf numFmtId="3" fontId="2" fillId="13" borderId="12" xfId="0" applyNumberFormat="1" applyFont="1" applyFill="1" applyBorder="1"/>
    <xf numFmtId="9" fontId="2" fillId="13" borderId="12" xfId="0" applyNumberFormat="1" applyFont="1" applyFill="1" applyBorder="1" applyAlignment="1">
      <alignment horizontal="center"/>
    </xf>
    <xf numFmtId="0" fontId="0" fillId="13" borderId="12" xfId="0" applyFill="1" applyBorder="1" applyAlignment="1">
      <alignment wrapText="1"/>
    </xf>
    <xf numFmtId="0" fontId="0" fillId="13" borderId="24" xfId="0" applyFill="1" applyBorder="1" applyAlignment="1">
      <alignment wrapText="1"/>
    </xf>
    <xf numFmtId="0" fontId="0" fillId="14" borderId="10" xfId="0" applyFill="1" applyBorder="1"/>
    <xf numFmtId="0" fontId="21" fillId="13" borderId="9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left"/>
    </xf>
    <xf numFmtId="0" fontId="26" fillId="0" borderId="10" xfId="0" applyFont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0" fillId="12" borderId="0" xfId="0" applyFill="1"/>
    <xf numFmtId="0" fontId="19" fillId="16" borderId="3" xfId="0" applyFont="1" applyFill="1" applyBorder="1" applyAlignment="1">
      <alignment horizontal="center"/>
    </xf>
    <xf numFmtId="0" fontId="2" fillId="16" borderId="9" xfId="0" applyFont="1" applyFill="1" applyBorder="1"/>
    <xf numFmtId="169" fontId="19" fillId="16" borderId="3" xfId="0" applyNumberFormat="1" applyFont="1" applyFill="1" applyBorder="1" applyAlignment="1">
      <alignment horizontal="center"/>
    </xf>
    <xf numFmtId="171" fontId="28" fillId="19" borderId="10" xfId="0" applyNumberFormat="1" applyFont="1" applyFill="1" applyBorder="1"/>
    <xf numFmtId="167" fontId="27" fillId="2" borderId="24" xfId="0" applyNumberFormat="1" applyFont="1" applyFill="1" applyBorder="1"/>
    <xf numFmtId="0" fontId="2" fillId="12" borderId="13" xfId="0" applyFont="1" applyFill="1" applyBorder="1" applyAlignment="1">
      <alignment wrapText="1"/>
    </xf>
    <xf numFmtId="172" fontId="0" fillId="12" borderId="0" xfId="0" applyNumberFormat="1" applyFill="1"/>
    <xf numFmtId="0" fontId="0" fillId="12" borderId="10" xfId="0" applyFill="1" applyBorder="1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167" fontId="2" fillId="14" borderId="5" xfId="0" applyNumberFormat="1" applyFont="1" applyFill="1" applyBorder="1"/>
    <xf numFmtId="9" fontId="2" fillId="14" borderId="1" xfId="0" applyNumberFormat="1" applyFont="1" applyFill="1" applyBorder="1"/>
    <xf numFmtId="0" fontId="2" fillId="14" borderId="2" xfId="0" applyFont="1" applyFill="1" applyBorder="1"/>
    <xf numFmtId="0" fontId="1" fillId="19" borderId="10" xfId="0" applyFont="1" applyFill="1" applyBorder="1" applyAlignment="1">
      <alignment horizontal="center"/>
    </xf>
    <xf numFmtId="9" fontId="0" fillId="19" borderId="10" xfId="0" applyNumberFormat="1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9" fontId="0" fillId="20" borderId="10" xfId="0" applyNumberForma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7" fontId="2" fillId="2" borderId="10" xfId="0" applyNumberFormat="1" applyFont="1" applyFill="1" applyBorder="1"/>
    <xf numFmtId="167" fontId="2" fillId="2" borderId="3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0" fillId="22" borderId="10" xfId="0" applyFill="1" applyBorder="1" applyAlignment="1">
      <alignment vertical="center" wrapText="1"/>
    </xf>
    <xf numFmtId="0" fontId="0" fillId="22" borderId="10" xfId="0" applyFill="1" applyBorder="1" applyAlignment="1">
      <alignment horizontal="center" vertical="center"/>
    </xf>
    <xf numFmtId="0" fontId="0" fillId="22" borderId="10" xfId="0" applyFill="1" applyBorder="1" applyAlignment="1">
      <alignment wrapText="1"/>
    </xf>
    <xf numFmtId="0" fontId="0" fillId="22" borderId="10" xfId="0" applyFill="1" applyBorder="1" applyAlignment="1">
      <alignment vertical="center"/>
    </xf>
    <xf numFmtId="0" fontId="2" fillId="20" borderId="1" xfId="0" applyFont="1" applyFill="1" applyBorder="1"/>
    <xf numFmtId="0" fontId="2" fillId="14" borderId="10" xfId="0" applyFont="1" applyFill="1" applyBorder="1" applyAlignment="1">
      <alignment horizontal="left"/>
    </xf>
    <xf numFmtId="0" fontId="0" fillId="14" borderId="11" xfId="0" applyFill="1" applyBorder="1"/>
    <xf numFmtId="0" fontId="2" fillId="19" borderId="10" xfId="0" applyFont="1" applyFill="1" applyBorder="1"/>
    <xf numFmtId="0" fontId="0" fillId="14" borderId="12" xfId="0" applyFill="1" applyBorder="1" applyAlignment="1">
      <alignment wrapText="1"/>
    </xf>
    <xf numFmtId="0" fontId="0" fillId="14" borderId="15" xfId="0" applyFill="1" applyBorder="1" applyAlignment="1">
      <alignment wrapText="1"/>
    </xf>
    <xf numFmtId="0" fontId="0" fillId="0" borderId="11" xfId="0" applyBorder="1"/>
    <xf numFmtId="0" fontId="15" fillId="23" borderId="15" xfId="0" applyFont="1" applyFill="1" applyBorder="1" applyAlignment="1">
      <alignment horizontal="center"/>
    </xf>
    <xf numFmtId="167" fontId="15" fillId="23" borderId="10" xfId="0" applyNumberFormat="1" applyFont="1" applyFill="1" applyBorder="1" applyAlignment="1">
      <alignment horizontal="center"/>
    </xf>
    <xf numFmtId="167" fontId="15" fillId="23" borderId="12" xfId="0" applyNumberFormat="1" applyFont="1" applyFill="1" applyBorder="1" applyAlignment="1">
      <alignment horizontal="center"/>
    </xf>
    <xf numFmtId="167" fontId="15" fillId="23" borderId="15" xfId="0" applyNumberFormat="1" applyFont="1" applyFill="1" applyBorder="1" applyAlignment="1">
      <alignment horizontal="center"/>
    </xf>
    <xf numFmtId="167" fontId="15" fillId="23" borderId="20" xfId="0" applyNumberFormat="1" applyFont="1" applyFill="1" applyBorder="1" applyAlignment="1">
      <alignment horizontal="center"/>
    </xf>
    <xf numFmtId="0" fontId="19" fillId="24" borderId="10" xfId="0" applyFont="1" applyFill="1" applyBorder="1" applyAlignment="1">
      <alignment horizontal="center"/>
    </xf>
    <xf numFmtId="0" fontId="2" fillId="24" borderId="10" xfId="0" applyFont="1" applyFill="1" applyBorder="1"/>
    <xf numFmtId="169" fontId="19" fillId="24" borderId="10" xfId="0" applyNumberFormat="1" applyFont="1" applyFill="1" applyBorder="1" applyAlignment="1">
      <alignment horizontal="center"/>
    </xf>
    <xf numFmtId="0" fontId="0" fillId="24" borderId="10" xfId="0" applyFill="1" applyBorder="1"/>
    <xf numFmtId="0" fontId="2" fillId="14" borderId="9" xfId="0" applyFont="1" applyFill="1" applyBorder="1"/>
    <xf numFmtId="169" fontId="19" fillId="14" borderId="3" xfId="0" applyNumberFormat="1" applyFont="1" applyFill="1" applyBorder="1" applyAlignment="1">
      <alignment horizontal="center"/>
    </xf>
    <xf numFmtId="14" fontId="2" fillId="14" borderId="24" xfId="0" applyNumberFormat="1" applyFont="1" applyFill="1" applyBorder="1" applyAlignment="1">
      <alignment horizontal="right"/>
    </xf>
    <xf numFmtId="0" fontId="2" fillId="14" borderId="29" xfId="0" applyFont="1" applyFill="1" applyBorder="1"/>
    <xf numFmtId="0" fontId="2" fillId="14" borderId="21" xfId="0" applyFont="1" applyFill="1" applyBorder="1"/>
    <xf numFmtId="0" fontId="2" fillId="14" borderId="13" xfId="0" applyFont="1" applyFill="1" applyBorder="1"/>
    <xf numFmtId="0" fontId="15" fillId="14" borderId="15" xfId="0" applyFont="1" applyFill="1" applyBorder="1" applyAlignment="1">
      <alignment horizontal="center"/>
    </xf>
    <xf numFmtId="167" fontId="15" fillId="14" borderId="10" xfId="0" applyNumberFormat="1" applyFont="1" applyFill="1" applyBorder="1" applyAlignment="1">
      <alignment horizontal="center"/>
    </xf>
    <xf numFmtId="167" fontId="15" fillId="14" borderId="13" xfId="0" applyNumberFormat="1" applyFont="1" applyFill="1" applyBorder="1" applyAlignment="1">
      <alignment horizontal="center"/>
    </xf>
    <xf numFmtId="167" fontId="15" fillId="14" borderId="12" xfId="0" applyNumberFormat="1" applyFont="1" applyFill="1" applyBorder="1" applyAlignment="1">
      <alignment horizontal="center"/>
    </xf>
    <xf numFmtId="0" fontId="15" fillId="23" borderId="20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left"/>
    </xf>
    <xf numFmtId="0" fontId="3" fillId="12" borderId="10" xfId="0" applyFont="1" applyFill="1" applyBorder="1" applyAlignment="1">
      <alignment horizontal="center"/>
    </xf>
    <xf numFmtId="0" fontId="2" fillId="13" borderId="1" xfId="0" applyFont="1" applyFill="1" applyBorder="1"/>
    <xf numFmtId="0" fontId="0" fillId="24" borderId="10" xfId="0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9" fontId="0" fillId="12" borderId="15" xfId="0" applyNumberFormat="1" applyFill="1" applyBorder="1" applyAlignment="1">
      <alignment horizontal="center"/>
    </xf>
    <xf numFmtId="0" fontId="2" fillId="12" borderId="25" xfId="0" applyFont="1" applyFill="1" applyBorder="1" applyAlignment="1">
      <alignment horizontal="left"/>
    </xf>
    <xf numFmtId="0" fontId="1" fillId="12" borderId="12" xfId="0" applyFont="1" applyFill="1" applyBorder="1" applyAlignment="1">
      <alignment horizontal="center"/>
    </xf>
    <xf numFmtId="9" fontId="0" fillId="12" borderId="12" xfId="0" applyNumberFormat="1" applyFill="1" applyBorder="1" applyAlignment="1">
      <alignment horizontal="center"/>
    </xf>
    <xf numFmtId="9" fontId="2" fillId="14" borderId="13" xfId="0" applyNumberFormat="1" applyFont="1" applyFill="1" applyBorder="1" applyAlignment="1">
      <alignment horizontal="center"/>
    </xf>
    <xf numFmtId="3" fontId="2" fillId="14" borderId="15" xfId="0" applyNumberFormat="1" applyFont="1" applyFill="1" applyBorder="1"/>
    <xf numFmtId="0" fontId="0" fillId="13" borderId="13" xfId="0" applyFill="1" applyBorder="1" applyAlignment="1">
      <alignment horizontal="left"/>
    </xf>
    <xf numFmtId="3" fontId="1" fillId="4" borderId="3" xfId="0" applyNumberFormat="1" applyFont="1" applyFill="1" applyBorder="1" applyAlignment="1">
      <alignment horizontal="right"/>
    </xf>
    <xf numFmtId="3" fontId="3" fillId="4" borderId="3" xfId="0" applyNumberFormat="1" applyFont="1" applyFill="1" applyBorder="1" applyAlignment="1">
      <alignment horizontal="right"/>
    </xf>
    <xf numFmtId="3" fontId="0" fillId="5" borderId="3" xfId="0" applyNumberFormat="1" applyFill="1" applyBorder="1" applyAlignment="1">
      <alignment horizontal="center"/>
    </xf>
    <xf numFmtId="0" fontId="6" fillId="14" borderId="11" xfId="0" applyFont="1" applyFill="1" applyBorder="1" applyAlignment="1">
      <alignment horizontal="left" wrapText="1"/>
    </xf>
    <xf numFmtId="0" fontId="0" fillId="14" borderId="13" xfId="0" applyFill="1" applyBorder="1" applyAlignment="1">
      <alignment wrapText="1"/>
    </xf>
    <xf numFmtId="0" fontId="1" fillId="14" borderId="12" xfId="0" applyFont="1" applyFill="1" applyBorder="1" applyAlignment="1">
      <alignment horizontal="center"/>
    </xf>
    <xf numFmtId="9" fontId="0" fillId="14" borderId="12" xfId="0" applyNumberFormat="1" applyFill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9" fontId="0" fillId="14" borderId="15" xfId="0" applyNumberFormat="1" applyFill="1" applyBorder="1" applyAlignment="1">
      <alignment horizontal="center"/>
    </xf>
    <xf numFmtId="0" fontId="2" fillId="14" borderId="7" xfId="0" applyFont="1" applyFill="1" applyBorder="1"/>
    <xf numFmtId="9" fontId="2" fillId="14" borderId="15" xfId="0" applyNumberFormat="1" applyFont="1" applyFill="1" applyBorder="1"/>
    <xf numFmtId="0" fontId="0" fillId="19" borderId="0" xfId="0" applyFill="1"/>
    <xf numFmtId="0" fontId="2" fillId="16" borderId="7" xfId="0" applyFont="1" applyFill="1" applyBorder="1"/>
    <xf numFmtId="0" fontId="0" fillId="12" borderId="10" xfId="0" applyFill="1" applyBorder="1" applyAlignment="1">
      <alignment horizontal="left"/>
    </xf>
    <xf numFmtId="0" fontId="0" fillId="14" borderId="15" xfId="0" applyFill="1" applyBorder="1"/>
    <xf numFmtId="0" fontId="2" fillId="12" borderId="18" xfId="0" applyFont="1" applyFill="1" applyBorder="1" applyAlignment="1">
      <alignment horizontal="left"/>
    </xf>
    <xf numFmtId="0" fontId="1" fillId="13" borderId="12" xfId="0" applyFont="1" applyFill="1" applyBorder="1" applyAlignment="1">
      <alignment horizontal="center"/>
    </xf>
    <xf numFmtId="9" fontId="0" fillId="13" borderId="12" xfId="0" applyNumberFormat="1" applyFill="1" applyBorder="1" applyAlignment="1">
      <alignment horizontal="center"/>
    </xf>
    <xf numFmtId="0" fontId="2" fillId="13" borderId="9" xfId="0" applyFont="1" applyFill="1" applyBorder="1"/>
    <xf numFmtId="3" fontId="2" fillId="14" borderId="21" xfId="0" applyNumberFormat="1" applyFont="1" applyFill="1" applyBorder="1"/>
    <xf numFmtId="0" fontId="21" fillId="13" borderId="12" xfId="0" applyFont="1" applyFill="1" applyBorder="1" applyAlignment="1">
      <alignment horizontal="center"/>
    </xf>
    <xf numFmtId="14" fontId="2" fillId="14" borderId="10" xfId="0" applyNumberFormat="1" applyFont="1" applyFill="1" applyBorder="1" applyAlignment="1">
      <alignment horizontal="right"/>
    </xf>
    <xf numFmtId="0" fontId="2" fillId="14" borderId="5" xfId="0" applyFont="1" applyFill="1" applyBorder="1"/>
    <xf numFmtId="0" fontId="18" fillId="13" borderId="9" xfId="0" applyFont="1" applyFill="1" applyBorder="1" applyAlignment="1">
      <alignment horizontal="center"/>
    </xf>
    <xf numFmtId="0" fontId="19" fillId="24" borderId="15" xfId="0" applyFont="1" applyFill="1" applyBorder="1" applyAlignment="1">
      <alignment horizontal="center"/>
    </xf>
    <xf numFmtId="0" fontId="2" fillId="24" borderId="15" xfId="0" applyFont="1" applyFill="1" applyBorder="1"/>
    <xf numFmtId="169" fontId="19" fillId="24" borderId="15" xfId="0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2" fillId="14" borderId="11" xfId="0" applyFont="1" applyFill="1" applyBorder="1"/>
    <xf numFmtId="0" fontId="0" fillId="2" borderId="13" xfId="0" applyFill="1" applyBorder="1" applyAlignment="1">
      <alignment horizontal="center"/>
    </xf>
    <xf numFmtId="170" fontId="2" fillId="14" borderId="10" xfId="0" applyNumberFormat="1" applyFont="1" applyFill="1" applyBorder="1"/>
    <xf numFmtId="170" fontId="2" fillId="14" borderId="13" xfId="0" applyNumberFormat="1" applyFont="1" applyFill="1" applyBorder="1"/>
    <xf numFmtId="9" fontId="24" fillId="14" borderId="10" xfId="0" applyNumberFormat="1" applyFont="1" applyFill="1" applyBorder="1" applyAlignment="1">
      <alignment horizontal="center"/>
    </xf>
    <xf numFmtId="9" fontId="0" fillId="2" borderId="0" xfId="0" applyNumberFormat="1" applyFill="1"/>
    <xf numFmtId="9" fontId="1" fillId="2" borderId="0" xfId="0" applyNumberFormat="1" applyFont="1" applyFill="1" applyAlignment="1">
      <alignment horizontal="center"/>
    </xf>
    <xf numFmtId="9" fontId="4" fillId="13" borderId="10" xfId="0" applyNumberFormat="1" applyFont="1" applyFill="1" applyBorder="1" applyAlignment="1">
      <alignment horizontal="center"/>
    </xf>
    <xf numFmtId="9" fontId="1" fillId="4" borderId="4" xfId="0" applyNumberFormat="1" applyFont="1" applyFill="1" applyBorder="1" applyAlignment="1">
      <alignment horizontal="center"/>
    </xf>
    <xf numFmtId="9" fontId="1" fillId="14" borderId="0" xfId="0" applyNumberFormat="1" applyFont="1" applyFill="1" applyAlignment="1">
      <alignment horizontal="center"/>
    </xf>
    <xf numFmtId="9" fontId="4" fillId="13" borderId="4" xfId="0" applyNumberFormat="1" applyFont="1" applyFill="1" applyBorder="1" applyAlignment="1">
      <alignment horizontal="center"/>
    </xf>
    <xf numFmtId="9" fontId="1" fillId="4" borderId="6" xfId="0" applyNumberFormat="1" applyFont="1" applyFill="1" applyBorder="1" applyAlignment="1">
      <alignment horizontal="center"/>
    </xf>
    <xf numFmtId="9" fontId="2" fillId="2" borderId="0" xfId="0" applyNumberFormat="1" applyFont="1" applyFill="1"/>
    <xf numFmtId="9" fontId="0" fillId="14" borderId="0" xfId="0" applyNumberFormat="1" applyFill="1"/>
    <xf numFmtId="9" fontId="1" fillId="4" borderId="3" xfId="0" applyNumberFormat="1" applyFont="1" applyFill="1" applyBorder="1" applyAlignment="1">
      <alignment horizontal="center"/>
    </xf>
    <xf numFmtId="9" fontId="24" fillId="14" borderId="12" xfId="0" applyNumberFormat="1" applyFont="1" applyFill="1" applyBorder="1" applyAlignment="1">
      <alignment horizontal="center"/>
    </xf>
    <xf numFmtId="9" fontId="24" fillId="14" borderId="1" xfId="0" applyNumberFormat="1" applyFont="1" applyFill="1" applyBorder="1"/>
    <xf numFmtId="0" fontId="2" fillId="14" borderId="21" xfId="0" applyFont="1" applyFill="1" applyBorder="1" applyAlignment="1">
      <alignment horizontal="left"/>
    </xf>
    <xf numFmtId="0" fontId="3" fillId="14" borderId="10" xfId="0" applyFont="1" applyFill="1" applyBorder="1" applyAlignment="1">
      <alignment horizontal="center"/>
    </xf>
    <xf numFmtId="0" fontId="0" fillId="14" borderId="10" xfId="0" applyFill="1" applyBorder="1" applyAlignment="1">
      <alignment horizontal="left"/>
    </xf>
    <xf numFmtId="0" fontId="0" fillId="14" borderId="13" xfId="0" applyFill="1" applyBorder="1" applyAlignment="1">
      <alignment horizontal="left"/>
    </xf>
    <xf numFmtId="0" fontId="0" fillId="14" borderId="10" xfId="0" applyFill="1" applyBorder="1" applyAlignment="1">
      <alignment horizontal="right"/>
    </xf>
    <xf numFmtId="3" fontId="0" fillId="14" borderId="10" xfId="0" applyNumberFormat="1" applyFill="1" applyBorder="1" applyAlignment="1">
      <alignment horizontal="right"/>
    </xf>
    <xf numFmtId="9" fontId="24" fillId="14" borderId="10" xfId="0" applyNumberFormat="1" applyFont="1" applyFill="1" applyBorder="1"/>
    <xf numFmtId="9" fontId="24" fillId="14" borderId="0" xfId="0" applyNumberFormat="1" applyFont="1" applyFill="1"/>
    <xf numFmtId="0" fontId="24" fillId="19" borderId="0" xfId="0" applyFont="1" applyFill="1"/>
    <xf numFmtId="167" fontId="2" fillId="14" borderId="10" xfId="0" applyNumberFormat="1" applyFont="1" applyFill="1" applyBorder="1"/>
    <xf numFmtId="0" fontId="2" fillId="12" borderId="33" xfId="0" applyFont="1" applyFill="1" applyBorder="1" applyAlignment="1">
      <alignment horizontal="left"/>
    </xf>
    <xf numFmtId="0" fontId="2" fillId="12" borderId="11" xfId="0" applyFont="1" applyFill="1" applyBorder="1" applyAlignment="1">
      <alignment horizontal="left"/>
    </xf>
    <xf numFmtId="0" fontId="2" fillId="12" borderId="11" xfId="0" applyFont="1" applyFill="1" applyBorder="1"/>
    <xf numFmtId="0" fontId="0" fillId="14" borderId="25" xfId="0" applyFill="1" applyBorder="1"/>
    <xf numFmtId="9" fontId="24" fillId="12" borderId="12" xfId="0" applyNumberFormat="1" applyFont="1" applyFill="1" applyBorder="1" applyAlignment="1">
      <alignment horizontal="center"/>
    </xf>
    <xf numFmtId="167" fontId="2" fillId="14" borderId="32" xfId="0" applyNumberFormat="1" applyFont="1" applyFill="1" applyBorder="1"/>
    <xf numFmtId="167" fontId="2" fillId="2" borderId="0" xfId="0" applyNumberFormat="1" applyFont="1" applyFill="1"/>
    <xf numFmtId="0" fontId="4" fillId="13" borderId="12" xfId="0" applyFont="1" applyFill="1" applyBorder="1" applyAlignment="1">
      <alignment horizontal="center"/>
    </xf>
    <xf numFmtId="0" fontId="19" fillId="0" borderId="0" xfId="0" applyFont="1"/>
    <xf numFmtId="0" fontId="19" fillId="10" borderId="0" xfId="0" applyFont="1" applyFill="1"/>
    <xf numFmtId="3" fontId="14" fillId="10" borderId="0" xfId="0" applyNumberFormat="1" applyFont="1" applyFill="1" applyAlignment="1">
      <alignment horizontal="right"/>
    </xf>
    <xf numFmtId="9" fontId="24" fillId="14" borderId="13" xfId="0" applyNumberFormat="1" applyFont="1" applyFill="1" applyBorder="1" applyAlignment="1">
      <alignment horizontal="center"/>
    </xf>
    <xf numFmtId="0" fontId="4" fillId="13" borderId="21" xfId="0" applyFont="1" applyFill="1" applyBorder="1" applyAlignment="1">
      <alignment horizontal="center"/>
    </xf>
    <xf numFmtId="3" fontId="2" fillId="14" borderId="13" xfId="0" applyNumberFormat="1" applyFont="1" applyFill="1" applyBorder="1"/>
    <xf numFmtId="9" fontId="0" fillId="2" borderId="10" xfId="0" applyNumberFormat="1" applyFill="1" applyBorder="1"/>
    <xf numFmtId="0" fontId="2" fillId="2" borderId="13" xfId="0" applyFont="1" applyFill="1" applyBorder="1"/>
    <xf numFmtId="0" fontId="1" fillId="2" borderId="15" xfId="0" applyFont="1" applyFill="1" applyBorder="1" applyAlignment="1">
      <alignment horizontal="center"/>
    </xf>
    <xf numFmtId="9" fontId="0" fillId="2" borderId="15" xfId="0" applyNumberFormat="1" applyFill="1" applyBorder="1" applyAlignment="1">
      <alignment horizontal="center"/>
    </xf>
    <xf numFmtId="0" fontId="2" fillId="2" borderId="15" xfId="0" applyFont="1" applyFill="1" applyBorder="1"/>
    <xf numFmtId="9" fontId="2" fillId="2" borderId="7" xfId="0" applyNumberFormat="1" applyFont="1" applyFill="1" applyBorder="1"/>
    <xf numFmtId="0" fontId="2" fillId="2" borderId="16" xfId="0" applyFont="1" applyFill="1" applyBorder="1"/>
    <xf numFmtId="3" fontId="2" fillId="14" borderId="0" xfId="0" applyNumberFormat="1" applyFont="1" applyFill="1"/>
    <xf numFmtId="9" fontId="0" fillId="2" borderId="0" xfId="0" applyNumberFormat="1" applyFill="1" applyAlignment="1">
      <alignment horizontal="center"/>
    </xf>
    <xf numFmtId="9" fontId="19" fillId="2" borderId="0" xfId="0" applyNumberFormat="1" applyFont="1" applyFill="1" applyAlignment="1">
      <alignment horizontal="center"/>
    </xf>
    <xf numFmtId="9" fontId="12" fillId="13" borderId="10" xfId="0" applyNumberFormat="1" applyFont="1" applyFill="1" applyBorder="1" applyAlignment="1">
      <alignment horizontal="center"/>
    </xf>
    <xf numFmtId="9" fontId="19" fillId="12" borderId="10" xfId="0" applyNumberFormat="1" applyFont="1" applyFill="1" applyBorder="1" applyAlignment="1">
      <alignment horizontal="center"/>
    </xf>
    <xf numFmtId="9" fontId="19" fillId="12" borderId="11" xfId="0" applyNumberFormat="1" applyFont="1" applyFill="1" applyBorder="1" applyAlignment="1">
      <alignment horizontal="center"/>
    </xf>
    <xf numFmtId="9" fontId="19" fillId="13" borderId="11" xfId="0" applyNumberFormat="1" applyFont="1" applyFill="1" applyBorder="1" applyAlignment="1">
      <alignment horizontal="center"/>
    </xf>
    <xf numFmtId="9" fontId="19" fillId="10" borderId="7" xfId="0" applyNumberFormat="1" applyFont="1" applyFill="1" applyBorder="1" applyAlignment="1">
      <alignment horizontal="center"/>
    </xf>
    <xf numFmtId="9" fontId="19" fillId="14" borderId="0" xfId="0" applyNumberFormat="1" applyFont="1" applyFill="1" applyAlignment="1">
      <alignment horizontal="center"/>
    </xf>
    <xf numFmtId="9" fontId="25" fillId="12" borderId="10" xfId="0" applyNumberFormat="1" applyFont="1" applyFill="1" applyBorder="1" applyAlignment="1">
      <alignment horizontal="center"/>
    </xf>
    <xf numFmtId="9" fontId="19" fillId="13" borderId="17" xfId="0" applyNumberFormat="1" applyFont="1" applyFill="1" applyBorder="1" applyAlignment="1">
      <alignment horizontal="center"/>
    </xf>
    <xf numFmtId="9" fontId="12" fillId="13" borderId="17" xfId="0" applyNumberFormat="1" applyFont="1" applyFill="1" applyBorder="1" applyAlignment="1">
      <alignment horizontal="center"/>
    </xf>
    <xf numFmtId="9" fontId="19" fillId="2" borderId="11" xfId="0" applyNumberFormat="1" applyFont="1" applyFill="1" applyBorder="1" applyAlignment="1">
      <alignment horizontal="center"/>
    </xf>
    <xf numFmtId="9" fontId="19" fillId="13" borderId="10" xfId="0" applyNumberFormat="1" applyFont="1" applyFill="1" applyBorder="1" applyAlignment="1">
      <alignment horizontal="center"/>
    </xf>
    <xf numFmtId="9" fontId="12" fillId="13" borderId="15" xfId="0" applyNumberFormat="1" applyFont="1" applyFill="1" applyBorder="1" applyAlignment="1">
      <alignment horizontal="center"/>
    </xf>
    <xf numFmtId="9" fontId="19" fillId="12" borderId="12" xfId="0" applyNumberFormat="1" applyFont="1" applyFill="1" applyBorder="1" applyAlignment="1">
      <alignment horizontal="center"/>
    </xf>
    <xf numFmtId="9" fontId="19" fillId="12" borderId="15" xfId="0" applyNumberFormat="1" applyFont="1" applyFill="1" applyBorder="1" applyAlignment="1">
      <alignment horizontal="center"/>
    </xf>
    <xf numFmtId="9" fontId="20" fillId="9" borderId="16" xfId="0" applyNumberFormat="1" applyFont="1" applyFill="1" applyBorder="1" applyAlignment="1">
      <alignment horizontal="center"/>
    </xf>
    <xf numFmtId="9" fontId="19" fillId="10" borderId="10" xfId="0" applyNumberFormat="1" applyFont="1" applyFill="1" applyBorder="1" applyAlignment="1">
      <alignment horizontal="center"/>
    </xf>
    <xf numFmtId="9" fontId="19" fillId="2" borderId="10" xfId="0" applyNumberFormat="1" applyFont="1" applyFill="1" applyBorder="1" applyAlignment="1">
      <alignment horizontal="center"/>
    </xf>
    <xf numFmtId="9" fontId="20" fillId="9" borderId="14" xfId="0" applyNumberFormat="1" applyFont="1" applyFill="1" applyBorder="1" applyAlignment="1">
      <alignment horizontal="center"/>
    </xf>
    <xf numFmtId="9" fontId="20" fillId="9" borderId="10" xfId="0" applyNumberFormat="1" applyFont="1" applyFill="1" applyBorder="1" applyAlignment="1">
      <alignment horizontal="center"/>
    </xf>
    <xf numFmtId="9" fontId="15" fillId="23" borderId="10" xfId="0" applyNumberFormat="1" applyFont="1" applyFill="1" applyBorder="1" applyAlignment="1">
      <alignment horizontal="center"/>
    </xf>
    <xf numFmtId="9" fontId="15" fillId="14" borderId="10" xfId="0" applyNumberFormat="1" applyFont="1" applyFill="1" applyBorder="1" applyAlignment="1">
      <alignment horizontal="center"/>
    </xf>
    <xf numFmtId="9" fontId="19" fillId="14" borderId="10" xfId="0" applyNumberFormat="1" applyFont="1" applyFill="1" applyBorder="1" applyAlignment="1">
      <alignment horizontal="center"/>
    </xf>
    <xf numFmtId="9" fontId="19" fillId="14" borderId="13" xfId="0" applyNumberFormat="1" applyFont="1" applyFill="1" applyBorder="1" applyAlignment="1">
      <alignment horizontal="center"/>
    </xf>
    <xf numFmtId="9" fontId="15" fillId="23" borderId="12" xfId="0" applyNumberFormat="1" applyFont="1" applyFill="1" applyBorder="1" applyAlignment="1">
      <alignment horizontal="center"/>
    </xf>
    <xf numFmtId="9" fontId="31" fillId="14" borderId="10" xfId="0" applyNumberFormat="1" applyFont="1" applyFill="1" applyBorder="1" applyAlignment="1">
      <alignment horizontal="center"/>
    </xf>
    <xf numFmtId="9" fontId="0" fillId="14" borderId="13" xfId="0" applyNumberFormat="1" applyFill="1" applyBorder="1" applyAlignment="1">
      <alignment horizontal="center"/>
    </xf>
    <xf numFmtId="9" fontId="15" fillId="23" borderId="15" xfId="0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0" fillId="9" borderId="0" xfId="0" applyNumberFormat="1" applyFont="1" applyFill="1" applyAlignment="1">
      <alignment horizontal="center"/>
    </xf>
    <xf numFmtId="9" fontId="26" fillId="14" borderId="0" xfId="0" applyNumberFormat="1" applyFont="1" applyFill="1" applyAlignment="1">
      <alignment horizontal="center"/>
    </xf>
    <xf numFmtId="167" fontId="3" fillId="17" borderId="11" xfId="0" applyNumberFormat="1" applyFont="1" applyFill="1" applyBorder="1"/>
    <xf numFmtId="14" fontId="2" fillId="14" borderId="7" xfId="0" applyNumberFormat="1" applyFont="1" applyFill="1" applyBorder="1" applyAlignment="1">
      <alignment horizontal="right"/>
    </xf>
    <xf numFmtId="14" fontId="0" fillId="2" borderId="10" xfId="0" applyNumberFormat="1" applyFill="1" applyBorder="1"/>
    <xf numFmtId="167" fontId="2" fillId="14" borderId="13" xfId="0" applyNumberFormat="1" applyFont="1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14" fontId="2" fillId="14" borderId="30" xfId="0" applyNumberFormat="1" applyFont="1" applyFill="1" applyBorder="1" applyAlignment="1">
      <alignment horizontal="right"/>
    </xf>
    <xf numFmtId="0" fontId="0" fillId="2" borderId="10" xfId="0" applyFill="1" applyBorder="1" applyAlignment="1">
      <alignment horizontal="left"/>
    </xf>
    <xf numFmtId="0" fontId="2" fillId="14" borderId="8" xfId="0" applyFont="1" applyFill="1" applyBorder="1"/>
    <xf numFmtId="0" fontId="0" fillId="2" borderId="24" xfId="0" applyFill="1" applyBorder="1"/>
    <xf numFmtId="0" fontId="0" fillId="2" borderId="21" xfId="0" applyFill="1" applyBorder="1" applyAlignment="1">
      <alignment horizontal="center"/>
    </xf>
    <xf numFmtId="0" fontId="21" fillId="13" borderId="15" xfId="0" applyFont="1" applyFill="1" applyBorder="1" applyAlignment="1">
      <alignment horizontal="center"/>
    </xf>
    <xf numFmtId="0" fontId="0" fillId="22" borderId="12" xfId="0" applyFill="1" applyBorder="1" applyAlignment="1">
      <alignment vertical="center"/>
    </xf>
    <xf numFmtId="0" fontId="0" fillId="22" borderId="12" xfId="0" applyFill="1" applyBorder="1" applyAlignment="1">
      <alignment horizontal="center" vertical="center"/>
    </xf>
    <xf numFmtId="0" fontId="0" fillId="22" borderId="12" xfId="0" applyFill="1" applyBorder="1" applyAlignment="1">
      <alignment wrapText="1"/>
    </xf>
    <xf numFmtId="0" fontId="0" fillId="2" borderId="10" xfId="0" applyFill="1" applyBorder="1" applyAlignment="1">
      <alignment horizontal="center" vertical="center"/>
    </xf>
    <xf numFmtId="0" fontId="0" fillId="16" borderId="10" xfId="0" applyFill="1" applyBorder="1"/>
    <xf numFmtId="0" fontId="0" fillId="16" borderId="10" xfId="0" applyFill="1" applyBorder="1" applyAlignment="1">
      <alignment horizontal="center"/>
    </xf>
    <xf numFmtId="0" fontId="19" fillId="16" borderId="11" xfId="0" applyFont="1" applyFill="1" applyBorder="1" applyAlignment="1">
      <alignment horizontal="center"/>
    </xf>
    <xf numFmtId="0" fontId="19" fillId="16" borderId="24" xfId="0" applyFont="1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19" fillId="16" borderId="13" xfId="0" applyFont="1" applyFill="1" applyBorder="1" applyAlignment="1">
      <alignment horizontal="center"/>
    </xf>
    <xf numFmtId="0" fontId="19" fillId="16" borderId="21" xfId="0" applyFon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5" xfId="0" applyFill="1" applyBorder="1"/>
    <xf numFmtId="0" fontId="33" fillId="12" borderId="10" xfId="0" applyFont="1" applyFill="1" applyBorder="1" applyAlignment="1">
      <alignment horizontal="left"/>
    </xf>
    <xf numFmtId="0" fontId="3" fillId="14" borderId="15" xfId="0" applyFont="1" applyFill="1" applyBorder="1" applyAlignment="1">
      <alignment horizontal="center"/>
    </xf>
    <xf numFmtId="0" fontId="19" fillId="10" borderId="25" xfId="0" applyFont="1" applyFill="1" applyBorder="1"/>
    <xf numFmtId="9" fontId="34" fillId="12" borderId="10" xfId="0" applyNumberFormat="1" applyFont="1" applyFill="1" applyBorder="1" applyAlignment="1">
      <alignment horizontal="center"/>
    </xf>
    <xf numFmtId="167" fontId="2" fillId="14" borderId="21" xfId="0" applyNumberFormat="1" applyFont="1" applyFill="1" applyBorder="1"/>
    <xf numFmtId="0" fontId="0" fillId="14" borderId="13" xfId="0" applyFill="1" applyBorder="1"/>
    <xf numFmtId="170" fontId="0" fillId="14" borderId="10" xfId="0" applyNumberFormat="1" applyFill="1" applyBorder="1"/>
    <xf numFmtId="9" fontId="0" fillId="12" borderId="12" xfId="0" applyNumberFormat="1" applyFill="1" applyBorder="1" applyAlignment="1">
      <alignment horizontal="left"/>
    </xf>
    <xf numFmtId="172" fontId="2" fillId="14" borderId="10" xfId="0" applyNumberFormat="1" applyFont="1" applyFill="1" applyBorder="1"/>
    <xf numFmtId="172" fontId="0" fillId="14" borderId="10" xfId="0" applyNumberFormat="1" applyFill="1" applyBorder="1"/>
    <xf numFmtId="0" fontId="3" fillId="12" borderId="12" xfId="0" applyFont="1" applyFill="1" applyBorder="1" applyAlignment="1">
      <alignment horizontal="center"/>
    </xf>
    <xf numFmtId="9" fontId="32" fillId="12" borderId="12" xfId="0" applyNumberFormat="1" applyFont="1" applyFill="1" applyBorder="1" applyAlignment="1">
      <alignment horizontal="center"/>
    </xf>
    <xf numFmtId="0" fontId="33" fillId="12" borderId="12" xfId="0" applyFont="1" applyFill="1" applyBorder="1" applyAlignment="1">
      <alignment horizontal="left"/>
    </xf>
    <xf numFmtId="0" fontId="0" fillId="12" borderId="12" xfId="0" applyFill="1" applyBorder="1" applyAlignment="1">
      <alignment horizontal="left"/>
    </xf>
    <xf numFmtId="167" fontId="15" fillId="14" borderId="13" xfId="0" applyNumberFormat="1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/>
    </xf>
    <xf numFmtId="0" fontId="15" fillId="14" borderId="13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right"/>
    </xf>
    <xf numFmtId="0" fontId="2" fillId="12" borderId="12" xfId="0" applyFont="1" applyFill="1" applyBorder="1" applyAlignment="1">
      <alignment horizontal="left"/>
    </xf>
    <xf numFmtId="14" fontId="2" fillId="14" borderId="2" xfId="0" applyNumberFormat="1" applyFont="1" applyFill="1" applyBorder="1" applyAlignment="1">
      <alignment horizontal="right"/>
    </xf>
    <xf numFmtId="172" fontId="0" fillId="14" borderId="15" xfId="0" applyNumberFormat="1" applyFill="1" applyBorder="1"/>
    <xf numFmtId="0" fontId="2" fillId="14" borderId="18" xfId="0" applyFont="1" applyFill="1" applyBorder="1" applyAlignment="1">
      <alignment horizontal="left"/>
    </xf>
    <xf numFmtId="0" fontId="2" fillId="25" borderId="10" xfId="0" applyFont="1" applyFill="1" applyBorder="1"/>
    <xf numFmtId="9" fontId="24" fillId="12" borderId="15" xfId="0" applyNumberFormat="1" applyFont="1" applyFill="1" applyBorder="1" applyAlignment="1">
      <alignment horizontal="center"/>
    </xf>
    <xf numFmtId="3" fontId="2" fillId="14" borderId="18" xfId="0" applyNumberFormat="1" applyFont="1" applyFill="1" applyBorder="1"/>
    <xf numFmtId="9" fontId="24" fillId="14" borderId="9" xfId="0" applyNumberFormat="1" applyFont="1" applyFill="1" applyBorder="1"/>
    <xf numFmtId="0" fontId="2" fillId="14" borderId="15" xfId="0" applyFont="1" applyFill="1" applyBorder="1"/>
    <xf numFmtId="9" fontId="2" fillId="2" borderId="13" xfId="0" applyNumberFormat="1" applyFont="1" applyFill="1" applyBorder="1"/>
    <xf numFmtId="9" fontId="24" fillId="14" borderId="15" xfId="0" applyNumberFormat="1" applyFont="1" applyFill="1" applyBorder="1" applyAlignment="1">
      <alignment horizontal="center"/>
    </xf>
    <xf numFmtId="0" fontId="0" fillId="2" borderId="15" xfId="0" applyFill="1" applyBorder="1"/>
    <xf numFmtId="0" fontId="4" fillId="14" borderId="12" xfId="0" applyFont="1" applyFill="1" applyBorder="1" applyAlignment="1">
      <alignment horizontal="center"/>
    </xf>
    <xf numFmtId="9" fontId="35" fillId="14" borderId="12" xfId="0" applyNumberFormat="1" applyFont="1" applyFill="1" applyBorder="1" applyAlignment="1">
      <alignment horizontal="center"/>
    </xf>
    <xf numFmtId="0" fontId="35" fillId="14" borderId="9" xfId="0" applyFont="1" applyFill="1" applyBorder="1"/>
    <xf numFmtId="9" fontId="36" fillId="14" borderId="10" xfId="0" applyNumberFormat="1" applyFont="1" applyFill="1" applyBorder="1" applyAlignment="1">
      <alignment horizontal="center"/>
    </xf>
    <xf numFmtId="0" fontId="0" fillId="14" borderId="12" xfId="0" applyFill="1" applyBorder="1"/>
    <xf numFmtId="172" fontId="2" fillId="14" borderId="12" xfId="0" applyNumberFormat="1" applyFont="1" applyFill="1" applyBorder="1"/>
    <xf numFmtId="0" fontId="3" fillId="14" borderId="12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left"/>
    </xf>
    <xf numFmtId="170" fontId="2" fillId="12" borderId="10" xfId="0" applyNumberFormat="1" applyFont="1" applyFill="1" applyBorder="1"/>
    <xf numFmtId="9" fontId="24" fillId="12" borderId="24" xfId="0" applyNumberFormat="1" applyFont="1" applyFill="1" applyBorder="1" applyAlignment="1">
      <alignment horizontal="center"/>
    </xf>
    <xf numFmtId="0" fontId="0" fillId="2" borderId="17" xfId="0" applyFill="1" applyBorder="1"/>
    <xf numFmtId="9" fontId="0" fillId="14" borderId="9" xfId="0" applyNumberFormat="1" applyFill="1" applyBorder="1"/>
    <xf numFmtId="9" fontId="31" fillId="14" borderId="13" xfId="0" applyNumberFormat="1" applyFont="1" applyFill="1" applyBorder="1" applyAlignment="1">
      <alignment horizontal="center"/>
    </xf>
    <xf numFmtId="9" fontId="0" fillId="14" borderId="10" xfId="0" applyNumberFormat="1" applyFill="1" applyBorder="1"/>
    <xf numFmtId="3" fontId="2" fillId="14" borderId="25" xfId="0" applyNumberFormat="1" applyFont="1" applyFill="1" applyBorder="1"/>
    <xf numFmtId="0" fontId="2" fillId="14" borderId="15" xfId="0" applyFont="1" applyFill="1" applyBorder="1" applyAlignment="1">
      <alignment horizontal="left"/>
    </xf>
    <xf numFmtId="3" fontId="0" fillId="17" borderId="3" xfId="0" applyNumberFormat="1" applyFill="1" applyBorder="1" applyAlignment="1">
      <alignment horizontal="center"/>
    </xf>
    <xf numFmtId="9" fontId="24" fillId="14" borderId="11" xfId="0" applyNumberFormat="1" applyFont="1" applyFill="1" applyBorder="1" applyAlignment="1">
      <alignment horizontal="center"/>
    </xf>
    <xf numFmtId="172" fontId="2" fillId="14" borderId="13" xfId="0" applyNumberFormat="1" applyFont="1" applyFill="1" applyBorder="1"/>
    <xf numFmtId="3" fontId="2" fillId="14" borderId="33" xfId="0" applyNumberFormat="1" applyFont="1" applyFill="1" applyBorder="1"/>
    <xf numFmtId="0" fontId="36" fillId="14" borderId="4" xfId="0" applyFont="1" applyFill="1" applyBorder="1" applyAlignment="1">
      <alignment horizontal="center"/>
    </xf>
    <xf numFmtId="0" fontId="0" fillId="14" borderId="1" xfId="0" applyFill="1" applyBorder="1"/>
    <xf numFmtId="169" fontId="36" fillId="14" borderId="4" xfId="0" applyNumberFormat="1" applyFont="1" applyFill="1" applyBorder="1" applyAlignment="1">
      <alignment horizontal="center"/>
    </xf>
    <xf numFmtId="0" fontId="37" fillId="14" borderId="4" xfId="0" applyFont="1" applyFill="1" applyBorder="1" applyAlignment="1">
      <alignment horizontal="center"/>
    </xf>
    <xf numFmtId="0" fontId="37" fillId="14" borderId="1" xfId="0" applyFont="1" applyFill="1" applyBorder="1" applyAlignment="1">
      <alignment horizontal="center"/>
    </xf>
    <xf numFmtId="169" fontId="37" fillId="14" borderId="4" xfId="0" applyNumberFormat="1" applyFont="1" applyFill="1" applyBorder="1" applyAlignment="1">
      <alignment horizontal="center"/>
    </xf>
    <xf numFmtId="0" fontId="37" fillId="14" borderId="1" xfId="0" applyFont="1" applyFill="1" applyBorder="1" applyAlignment="1">
      <alignment horizontal="left"/>
    </xf>
    <xf numFmtId="173" fontId="36" fillId="14" borderId="10" xfId="0" applyNumberFormat="1" applyFont="1" applyFill="1" applyBorder="1" applyAlignment="1">
      <alignment horizontal="center"/>
    </xf>
    <xf numFmtId="0" fontId="19" fillId="26" borderId="4" xfId="0" applyFont="1" applyFill="1" applyBorder="1" applyAlignment="1">
      <alignment horizontal="center"/>
    </xf>
    <xf numFmtId="0" fontId="0" fillId="26" borderId="10" xfId="0" applyFill="1" applyBorder="1" applyAlignment="1">
      <alignment horizontal="center"/>
    </xf>
    <xf numFmtId="0" fontId="0" fillId="26" borderId="10" xfId="0" applyFill="1" applyBorder="1"/>
    <xf numFmtId="14" fontId="0" fillId="26" borderId="12" xfId="0" applyNumberFormat="1" applyFill="1" applyBorder="1"/>
    <xf numFmtId="0" fontId="0" fillId="26" borderId="12" xfId="0" applyFill="1" applyBorder="1" applyAlignment="1">
      <alignment horizontal="center"/>
    </xf>
    <xf numFmtId="0" fontId="21" fillId="13" borderId="7" xfId="0" applyFont="1" applyFill="1" applyBorder="1" applyAlignment="1">
      <alignment horizontal="center"/>
    </xf>
    <xf numFmtId="14" fontId="0" fillId="26" borderId="12" xfId="0" applyNumberFormat="1" applyFill="1" applyBorder="1" applyAlignment="1">
      <alignment horizontal="right"/>
    </xf>
    <xf numFmtId="169" fontId="19" fillId="26" borderId="10" xfId="0" applyNumberFormat="1" applyFont="1" applyFill="1" applyBorder="1" applyAlignment="1">
      <alignment horizontal="center"/>
    </xf>
    <xf numFmtId="0" fontId="0" fillId="26" borderId="24" xfId="0" applyFill="1" applyBorder="1"/>
    <xf numFmtId="0" fontId="0" fillId="26" borderId="11" xfId="0" applyFill="1" applyBorder="1"/>
    <xf numFmtId="0" fontId="0" fillId="26" borderId="13" xfId="0" applyFill="1" applyBorder="1" applyAlignment="1">
      <alignment horizontal="center"/>
    </xf>
    <xf numFmtId="9" fontId="20" fillId="14" borderId="0" xfId="0" applyNumberFormat="1" applyFont="1" applyFill="1" applyAlignment="1">
      <alignment horizontal="center"/>
    </xf>
    <xf numFmtId="167" fontId="0" fillId="14" borderId="0" xfId="0" applyNumberFormat="1" applyFill="1"/>
    <xf numFmtId="3" fontId="2" fillId="14" borderId="11" xfId="0" applyNumberFormat="1" applyFont="1" applyFill="1" applyBorder="1"/>
    <xf numFmtId="9" fontId="0" fillId="14" borderId="24" xfId="0" applyNumberFormat="1" applyFill="1" applyBorder="1" applyAlignment="1">
      <alignment horizontal="center"/>
    </xf>
    <xf numFmtId="14" fontId="2" fillId="14" borderId="9" xfId="0" applyNumberFormat="1" applyFont="1" applyFill="1" applyBorder="1" applyAlignment="1">
      <alignment horizontal="right"/>
    </xf>
    <xf numFmtId="14" fontId="2" fillId="26" borderId="7" xfId="0" applyNumberFormat="1" applyFont="1" applyFill="1" applyBorder="1" applyAlignment="1">
      <alignment horizontal="right"/>
    </xf>
    <xf numFmtId="0" fontId="2" fillId="26" borderId="16" xfId="0" applyFont="1" applyFill="1" applyBorder="1"/>
    <xf numFmtId="169" fontId="19" fillId="26" borderId="15" xfId="0" applyNumberFormat="1" applyFont="1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0" fillId="12" borderId="12" xfId="0" applyFill="1" applyBorder="1"/>
    <xf numFmtId="9" fontId="3" fillId="12" borderId="12" xfId="0" applyNumberFormat="1" applyFont="1" applyFill="1" applyBorder="1" applyAlignment="1">
      <alignment horizontal="center"/>
    </xf>
    <xf numFmtId="0" fontId="0" fillId="16" borderId="11" xfId="0" applyFill="1" applyBorder="1"/>
    <xf numFmtId="0" fontId="2" fillId="16" borderId="11" xfId="0" applyFont="1" applyFill="1" applyBorder="1"/>
    <xf numFmtId="0" fontId="38" fillId="16" borderId="13" xfId="0" applyFont="1" applyFill="1" applyBorder="1" applyAlignment="1">
      <alignment horizontal="center"/>
    </xf>
    <xf numFmtId="0" fontId="38" fillId="16" borderId="10" xfId="0" applyFont="1" applyFill="1" applyBorder="1" applyAlignment="1">
      <alignment horizontal="center"/>
    </xf>
    <xf numFmtId="167" fontId="15" fillId="17" borderId="1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2" fillId="0" borderId="15" xfId="0" applyFont="1" applyBorder="1" applyAlignment="1">
      <alignment horizontal="center"/>
    </xf>
    <xf numFmtId="0" fontId="15" fillId="14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5" fillId="14" borderId="13" xfId="0" applyFont="1" applyFill="1" applyBorder="1" applyAlignment="1">
      <alignment horizontal="center"/>
    </xf>
    <xf numFmtId="0" fontId="2" fillId="26" borderId="10" xfId="0" applyFont="1" applyFill="1" applyBorder="1"/>
    <xf numFmtId="0" fontId="19" fillId="26" borderId="10" xfId="0" applyFont="1" applyFill="1" applyBorder="1" applyAlignment="1">
      <alignment horizontal="center"/>
    </xf>
    <xf numFmtId="0" fontId="0" fillId="26" borderId="17" xfId="0" applyFill="1" applyBorder="1"/>
    <xf numFmtId="0" fontId="0" fillId="26" borderId="25" xfId="0" applyFill="1" applyBorder="1" applyAlignment="1">
      <alignment horizontal="center"/>
    </xf>
    <xf numFmtId="0" fontId="0" fillId="26" borderId="15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14" fontId="0" fillId="26" borderId="10" xfId="0" applyNumberFormat="1" applyFill="1" applyBorder="1" applyAlignment="1">
      <alignment horizontal="left"/>
    </xf>
    <xf numFmtId="14" fontId="0" fillId="14" borderId="12" xfId="0" applyNumberFormat="1" applyFill="1" applyBorder="1" applyAlignment="1">
      <alignment horizontal="right"/>
    </xf>
    <xf numFmtId="0" fontId="0" fillId="14" borderId="10" xfId="0" applyFill="1" applyBorder="1" applyAlignment="1">
      <alignment horizontal="center"/>
    </xf>
    <xf numFmtId="14" fontId="0" fillId="14" borderId="10" xfId="0" applyNumberFormat="1" applyFill="1" applyBorder="1" applyAlignment="1">
      <alignment horizontal="left"/>
    </xf>
    <xf numFmtId="0" fontId="19" fillId="14" borderId="11" xfId="0" applyFont="1" applyFill="1" applyBorder="1" applyAlignment="1">
      <alignment horizontal="center"/>
    </xf>
    <xf numFmtId="0" fontId="19" fillId="14" borderId="24" xfId="0" applyFont="1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3" fontId="24" fillId="14" borderId="18" xfId="0" applyNumberFormat="1" applyFont="1" applyFill="1" applyBorder="1"/>
    <xf numFmtId="0" fontId="2" fillId="13" borderId="12" xfId="0" applyFont="1" applyFill="1" applyBorder="1"/>
    <xf numFmtId="0" fontId="15" fillId="12" borderId="0" xfId="0" applyFont="1" applyFill="1" applyAlignment="1">
      <alignment horizontal="center"/>
    </xf>
    <xf numFmtId="0" fontId="0" fillId="13" borderId="12" xfId="0" applyFill="1" applyBorder="1"/>
    <xf numFmtId="9" fontId="3" fillId="14" borderId="12" xfId="0" applyNumberFormat="1" applyFont="1" applyFill="1" applyBorder="1" applyAlignment="1">
      <alignment horizontal="center"/>
    </xf>
    <xf numFmtId="0" fontId="19" fillId="0" borderId="4" xfId="0" applyFont="1" applyBorder="1"/>
    <xf numFmtId="0" fontId="0" fillId="12" borderId="13" xfId="0" applyFill="1" applyBorder="1"/>
    <xf numFmtId="0" fontId="2" fillId="13" borderId="10" xfId="0" applyFont="1" applyFill="1" applyBorder="1"/>
    <xf numFmtId="0" fontId="15" fillId="23" borderId="10" xfId="0" applyFont="1" applyFill="1" applyBorder="1" applyAlignment="1">
      <alignment horizontal="center"/>
    </xf>
    <xf numFmtId="0" fontId="2" fillId="14" borderId="32" xfId="0" applyFont="1" applyFill="1" applyBorder="1"/>
    <xf numFmtId="0" fontId="0" fillId="12" borderId="24" xfId="0" applyFill="1" applyBorder="1"/>
    <xf numFmtId="0" fontId="0" fillId="14" borderId="24" xfId="0" applyFill="1" applyBorder="1"/>
    <xf numFmtId="172" fontId="2" fillId="14" borderId="25" xfId="0" applyNumberFormat="1" applyFont="1" applyFill="1" applyBorder="1"/>
    <xf numFmtId="0" fontId="15" fillId="23" borderId="17" xfId="0" applyFont="1" applyFill="1" applyBorder="1" applyAlignment="1">
      <alignment horizontal="center"/>
    </xf>
    <xf numFmtId="0" fontId="15" fillId="23" borderId="25" xfId="0" applyFont="1" applyFill="1" applyBorder="1" applyAlignment="1">
      <alignment horizontal="center"/>
    </xf>
    <xf numFmtId="9" fontId="3" fillId="14" borderId="10" xfId="0" applyNumberFormat="1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  <xf numFmtId="9" fontId="19" fillId="14" borderId="21" xfId="0" applyNumberFormat="1" applyFont="1" applyFill="1" applyBorder="1" applyAlignment="1">
      <alignment horizontal="center"/>
    </xf>
    <xf numFmtId="9" fontId="24" fillId="14" borderId="20" xfId="0" applyNumberFormat="1" applyFont="1" applyFill="1" applyBorder="1" applyAlignment="1">
      <alignment horizontal="center"/>
    </xf>
    <xf numFmtId="3" fontId="2" fillId="14" borderId="34" xfId="0" applyNumberFormat="1" applyFont="1" applyFill="1" applyBorder="1"/>
    <xf numFmtId="172" fontId="2" fillId="14" borderId="15" xfId="0" applyNumberFormat="1" applyFont="1" applyFill="1" applyBorder="1"/>
    <xf numFmtId="9" fontId="31" fillId="14" borderId="25" xfId="0" applyNumberFormat="1" applyFont="1" applyFill="1" applyBorder="1" applyAlignment="1">
      <alignment horizontal="center"/>
    </xf>
    <xf numFmtId="14" fontId="2" fillId="16" borderId="1" xfId="0" applyNumberFormat="1" applyFont="1" applyFill="1" applyBorder="1" applyAlignment="1">
      <alignment horizontal="right"/>
    </xf>
    <xf numFmtId="0" fontId="0" fillId="2" borderId="15" xfId="0" applyFill="1" applyBorder="1" applyAlignment="1">
      <alignment horizontal="center" vertical="center"/>
    </xf>
    <xf numFmtId="169" fontId="19" fillId="14" borderId="15" xfId="0" applyNumberFormat="1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14" borderId="20" xfId="0" applyFill="1" applyBorder="1"/>
    <xf numFmtId="0" fontId="0" fillId="2" borderId="20" xfId="0" applyFill="1" applyBorder="1"/>
    <xf numFmtId="0" fontId="0" fillId="16" borderId="20" xfId="0" applyFill="1" applyBorder="1" applyAlignment="1">
      <alignment horizontal="center"/>
    </xf>
    <xf numFmtId="0" fontId="0" fillId="16" borderId="20" xfId="0" applyFill="1" applyBorder="1"/>
    <xf numFmtId="0" fontId="0" fillId="16" borderId="20" xfId="0" applyFill="1" applyBorder="1" applyAlignment="1">
      <alignment horizontal="center" vertical="center"/>
    </xf>
    <xf numFmtId="0" fontId="21" fillId="13" borderId="28" xfId="0" applyFont="1" applyFill="1" applyBorder="1" applyAlignment="1">
      <alignment horizontal="center"/>
    </xf>
    <xf numFmtId="9" fontId="39" fillId="12" borderId="12" xfId="0" applyNumberFormat="1" applyFont="1" applyFill="1" applyBorder="1" applyAlignment="1">
      <alignment horizontal="center"/>
    </xf>
    <xf numFmtId="169" fontId="19" fillId="14" borderId="13" xfId="0" applyNumberFormat="1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9" fontId="39" fillId="12" borderId="24" xfId="0" applyNumberFormat="1" applyFont="1" applyFill="1" applyBorder="1" applyAlignment="1">
      <alignment horizontal="center"/>
    </xf>
    <xf numFmtId="9" fontId="3" fillId="12" borderId="24" xfId="0" applyNumberFormat="1" applyFont="1" applyFill="1" applyBorder="1" applyAlignment="1">
      <alignment horizontal="center"/>
    </xf>
    <xf numFmtId="9" fontId="3" fillId="12" borderId="11" xfId="0" applyNumberFormat="1" applyFont="1" applyFill="1" applyBorder="1" applyAlignment="1">
      <alignment horizontal="center"/>
    </xf>
    <xf numFmtId="0" fontId="2" fillId="12" borderId="29" xfId="0" applyFont="1" applyFill="1" applyBorder="1" applyAlignment="1">
      <alignment horizontal="left"/>
    </xf>
    <xf numFmtId="0" fontId="15" fillId="12" borderId="10" xfId="0" applyFont="1" applyFill="1" applyBorder="1" applyAlignment="1">
      <alignment horizontal="center" vertical="center"/>
    </xf>
    <xf numFmtId="9" fontId="3" fillId="12" borderId="13" xfId="0" applyNumberFormat="1" applyFont="1" applyFill="1" applyBorder="1" applyAlignment="1">
      <alignment horizontal="center"/>
    </xf>
    <xf numFmtId="9" fontId="3" fillId="12" borderId="10" xfId="0" applyNumberFormat="1" applyFont="1" applyFill="1" applyBorder="1" applyAlignment="1">
      <alignment horizontal="center"/>
    </xf>
    <xf numFmtId="170" fontId="2" fillId="14" borderId="21" xfId="0" applyNumberFormat="1" applyFont="1" applyFill="1" applyBorder="1"/>
    <xf numFmtId="170" fontId="2" fillId="14" borderId="15" xfId="0" applyNumberFormat="1" applyFont="1" applyFill="1" applyBorder="1"/>
    <xf numFmtId="0" fontId="0" fillId="12" borderId="15" xfId="0" applyFill="1" applyBorder="1"/>
    <xf numFmtId="9" fontId="39" fillId="12" borderId="10" xfId="0" applyNumberFormat="1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9" fontId="39" fillId="14" borderId="10" xfId="0" applyNumberFormat="1" applyFont="1" applyFill="1" applyBorder="1" applyAlignment="1">
      <alignment horizontal="center"/>
    </xf>
    <xf numFmtId="9" fontId="3" fillId="12" borderId="33" xfId="0" applyNumberFormat="1" applyFont="1" applyFill="1" applyBorder="1" applyAlignment="1">
      <alignment horizontal="center"/>
    </xf>
    <xf numFmtId="9" fontId="3" fillId="12" borderId="18" xfId="0" applyNumberFormat="1" applyFont="1" applyFill="1" applyBorder="1" applyAlignment="1">
      <alignment horizontal="center"/>
    </xf>
    <xf numFmtId="9" fontId="39" fillId="12" borderId="13" xfId="0" applyNumberFormat="1" applyFont="1" applyFill="1" applyBorder="1" applyAlignment="1">
      <alignment horizontal="center"/>
    </xf>
    <xf numFmtId="167" fontId="2" fillId="14" borderId="3" xfId="0" applyNumberFormat="1" applyFont="1" applyFill="1" applyBorder="1"/>
    <xf numFmtId="0" fontId="0" fillId="12" borderId="11" xfId="0" applyFill="1" applyBorder="1"/>
    <xf numFmtId="9" fontId="36" fillId="14" borderId="13" xfId="0" applyNumberFormat="1" applyFont="1" applyFill="1" applyBorder="1" applyAlignment="1">
      <alignment horizontal="center"/>
    </xf>
    <xf numFmtId="9" fontId="24" fillId="2" borderId="10" xfId="0" applyNumberFormat="1" applyFont="1" applyFill="1" applyBorder="1" applyAlignment="1">
      <alignment horizontal="center"/>
    </xf>
    <xf numFmtId="172" fontId="19" fillId="14" borderId="10" xfId="0" applyNumberFormat="1" applyFont="1" applyFill="1" applyBorder="1"/>
    <xf numFmtId="172" fontId="26" fillId="0" borderId="0" xfId="0" quotePrefix="1" applyNumberFormat="1" applyFont="1"/>
    <xf numFmtId="172" fontId="0" fillId="14" borderId="10" xfId="0" applyNumberFormat="1" applyFill="1" applyBorder="1" applyAlignment="1">
      <alignment wrapText="1"/>
    </xf>
    <xf numFmtId="9" fontId="4" fillId="14" borderId="12" xfId="0" applyNumberFormat="1" applyFont="1" applyFill="1" applyBorder="1" applyAlignment="1">
      <alignment horizontal="center"/>
    </xf>
    <xf numFmtId="0" fontId="0" fillId="2" borderId="13" xfId="0" applyFill="1" applyBorder="1"/>
    <xf numFmtId="0" fontId="0" fillId="12" borderId="20" xfId="0" applyFill="1" applyBorder="1"/>
    <xf numFmtId="0" fontId="0" fillId="13" borderId="20" xfId="0" applyFill="1" applyBorder="1"/>
    <xf numFmtId="0" fontId="35" fillId="14" borderId="15" xfId="0" applyFont="1" applyFill="1" applyBorder="1"/>
    <xf numFmtId="0" fontId="2" fillId="14" borderId="13" xfId="0" applyFont="1" applyFill="1" applyBorder="1" applyAlignment="1">
      <alignment wrapText="1"/>
    </xf>
    <xf numFmtId="9" fontId="2" fillId="14" borderId="13" xfId="0" applyNumberFormat="1" applyFont="1" applyFill="1" applyBorder="1"/>
    <xf numFmtId="0" fontId="0" fillId="14" borderId="17" xfId="0" applyFill="1" applyBorder="1"/>
    <xf numFmtId="9" fontId="4" fillId="13" borderId="12" xfId="0" applyNumberFormat="1" applyFont="1" applyFill="1" applyBorder="1" applyAlignment="1">
      <alignment horizontal="center"/>
    </xf>
    <xf numFmtId="170" fontId="2" fillId="14" borderId="25" xfId="0" applyNumberFormat="1" applyFont="1" applyFill="1" applyBorder="1"/>
    <xf numFmtId="9" fontId="2" fillId="14" borderId="15" xfId="0" applyNumberFormat="1" applyFont="1" applyFill="1" applyBorder="1" applyAlignment="1">
      <alignment horizontal="center"/>
    </xf>
    <xf numFmtId="0" fontId="2" fillId="14" borderId="15" xfId="0" applyFont="1" applyFill="1" applyBorder="1" applyAlignment="1">
      <alignment wrapText="1"/>
    </xf>
    <xf numFmtId="174" fontId="19" fillId="14" borderId="10" xfId="0" applyNumberFormat="1" applyFont="1" applyFill="1" applyBorder="1" applyAlignment="1">
      <alignment horizontal="center"/>
    </xf>
    <xf numFmtId="3" fontId="33" fillId="14" borderId="33" xfId="0" applyNumberFormat="1" applyFont="1" applyFill="1" applyBorder="1"/>
    <xf numFmtId="9" fontId="2" fillId="14" borderId="11" xfId="0" applyNumberFormat="1" applyFont="1" applyFill="1" applyBorder="1"/>
    <xf numFmtId="9" fontId="2" fillId="14" borderId="11" xfId="0" applyNumberFormat="1" applyFont="1" applyFill="1" applyBorder="1" applyAlignment="1">
      <alignment horizontal="center"/>
    </xf>
    <xf numFmtId="9" fontId="2" fillId="2" borderId="10" xfId="0" applyNumberFormat="1" applyFont="1" applyFill="1" applyBorder="1" applyAlignment="1">
      <alignment horizontal="center"/>
    </xf>
    <xf numFmtId="172" fontId="0" fillId="14" borderId="13" xfId="0" applyNumberFormat="1" applyFill="1" applyBorder="1"/>
    <xf numFmtId="0" fontId="1" fillId="4" borderId="0" xfId="0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9" fontId="1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9" fontId="0" fillId="14" borderId="13" xfId="0" applyNumberFormat="1" applyFill="1" applyBorder="1"/>
    <xf numFmtId="9" fontId="2" fillId="14" borderId="25" xfId="0" applyNumberFormat="1" applyFont="1" applyFill="1" applyBorder="1"/>
    <xf numFmtId="9" fontId="39" fillId="12" borderId="11" xfId="0" applyNumberFormat="1" applyFont="1" applyFill="1" applyBorder="1" applyAlignment="1">
      <alignment horizontal="center"/>
    </xf>
    <xf numFmtId="9" fontId="3" fillId="14" borderId="11" xfId="0" applyNumberFormat="1" applyFont="1" applyFill="1" applyBorder="1" applyAlignment="1">
      <alignment horizontal="center"/>
    </xf>
    <xf numFmtId="9" fontId="0" fillId="14" borderId="32" xfId="0" applyNumberFormat="1" applyFill="1" applyBorder="1"/>
    <xf numFmtId="14" fontId="37" fillId="14" borderId="1" xfId="0" applyNumberFormat="1" applyFont="1" applyFill="1" applyBorder="1" applyAlignment="1">
      <alignment horizontal="center"/>
    </xf>
    <xf numFmtId="14" fontId="17" fillId="2" borderId="0" xfId="0" applyNumberFormat="1" applyFont="1" applyFill="1" applyAlignment="1">
      <alignment horizontal="center"/>
    </xf>
    <xf numFmtId="14" fontId="18" fillId="13" borderId="7" xfId="0" applyNumberFormat="1" applyFont="1" applyFill="1" applyBorder="1" applyAlignment="1">
      <alignment horizontal="center"/>
    </xf>
    <xf numFmtId="14" fontId="2" fillId="14" borderId="11" xfId="0" applyNumberFormat="1" applyFont="1" applyFill="1" applyBorder="1" applyAlignment="1">
      <alignment horizontal="right"/>
    </xf>
    <xf numFmtId="14" fontId="2" fillId="14" borderId="12" xfId="0" applyNumberFormat="1" applyFont="1" applyFill="1" applyBorder="1" applyAlignment="1">
      <alignment horizontal="right"/>
    </xf>
    <xf numFmtId="14" fontId="2" fillId="16" borderId="10" xfId="0" applyNumberFormat="1" applyFont="1" applyFill="1" applyBorder="1" applyAlignment="1">
      <alignment horizontal="right"/>
    </xf>
    <xf numFmtId="14" fontId="19" fillId="2" borderId="6" xfId="0" applyNumberFormat="1" applyFont="1" applyFill="1" applyBorder="1"/>
    <xf numFmtId="14" fontId="20" fillId="14" borderId="0" xfId="0" applyNumberFormat="1" applyFont="1" applyFill="1" applyAlignment="1">
      <alignment horizontal="center"/>
    </xf>
    <xf numFmtId="14" fontId="18" fillId="13" borderId="1" xfId="0" applyNumberFormat="1" applyFont="1" applyFill="1" applyBorder="1" applyAlignment="1">
      <alignment horizontal="center"/>
    </xf>
    <xf numFmtId="14" fontId="0" fillId="2" borderId="0" xfId="0" applyNumberFormat="1" applyFill="1"/>
    <xf numFmtId="14" fontId="2" fillId="16" borderId="15" xfId="0" applyNumberFormat="1" applyFont="1" applyFill="1" applyBorder="1" applyAlignment="1">
      <alignment horizontal="right"/>
    </xf>
    <xf numFmtId="14" fontId="2" fillId="16" borderId="7" xfId="0" applyNumberFormat="1" applyFont="1" applyFill="1" applyBorder="1" applyAlignment="1">
      <alignment horizontal="right"/>
    </xf>
    <xf numFmtId="14" fontId="2" fillId="16" borderId="9" xfId="0" applyNumberFormat="1" applyFont="1" applyFill="1" applyBorder="1" applyAlignment="1">
      <alignment horizontal="right"/>
    </xf>
    <xf numFmtId="14" fontId="2" fillId="24" borderId="10" xfId="0" applyNumberFormat="1" applyFont="1" applyFill="1" applyBorder="1" applyAlignment="1">
      <alignment horizontal="right"/>
    </xf>
    <xf numFmtId="14" fontId="0" fillId="24" borderId="10" xfId="0" applyNumberFormat="1" applyFill="1" applyBorder="1"/>
    <xf numFmtId="14" fontId="2" fillId="24" borderId="15" xfId="0" applyNumberFormat="1" applyFont="1" applyFill="1" applyBorder="1" applyAlignment="1">
      <alignment horizontal="right"/>
    </xf>
    <xf numFmtId="14" fontId="2" fillId="16" borderId="16" xfId="0" applyNumberFormat="1" applyFont="1" applyFill="1" applyBorder="1" applyAlignment="1">
      <alignment horizontal="right"/>
    </xf>
    <xf numFmtId="14" fontId="2" fillId="16" borderId="14" xfId="0" applyNumberFormat="1" applyFont="1" applyFill="1" applyBorder="1" applyAlignment="1">
      <alignment horizontal="right"/>
    </xf>
    <xf numFmtId="14" fontId="0" fillId="16" borderId="10" xfId="0" applyNumberFormat="1" applyFill="1" applyBorder="1" applyAlignment="1">
      <alignment horizontal="right"/>
    </xf>
    <xf numFmtId="14" fontId="18" fillId="13" borderId="9" xfId="0" applyNumberFormat="1" applyFont="1" applyFill="1" applyBorder="1" applyAlignment="1">
      <alignment horizontal="center"/>
    </xf>
    <xf numFmtId="14" fontId="19" fillId="24" borderId="10" xfId="0" applyNumberFormat="1" applyFont="1" applyFill="1" applyBorder="1" applyAlignment="1">
      <alignment horizontal="right"/>
    </xf>
    <xf numFmtId="14" fontId="0" fillId="16" borderId="10" xfId="0" applyNumberFormat="1" applyFill="1" applyBorder="1"/>
    <xf numFmtId="14" fontId="0" fillId="14" borderId="1" xfId="0" applyNumberFormat="1" applyFill="1" applyBorder="1" applyAlignment="1">
      <alignment horizontal="right"/>
    </xf>
    <xf numFmtId="9" fontId="3" fillId="13" borderId="24" xfId="0" applyNumberFormat="1" applyFont="1" applyFill="1" applyBorder="1" applyAlignment="1">
      <alignment horizontal="center"/>
    </xf>
    <xf numFmtId="0" fontId="3" fillId="12" borderId="10" xfId="0" applyFont="1" applyFill="1" applyBorder="1"/>
    <xf numFmtId="0" fontId="3" fillId="12" borderId="10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/>
    </xf>
    <xf numFmtId="172" fontId="2" fillId="14" borderId="21" xfId="0" applyNumberFormat="1" applyFont="1" applyFill="1" applyBorder="1"/>
    <xf numFmtId="0" fontId="32" fillId="14" borderId="10" xfId="0" applyFont="1" applyFill="1" applyBorder="1"/>
    <xf numFmtId="0" fontId="6" fillId="14" borderId="15" xfId="0" applyFont="1" applyFill="1" applyBorder="1" applyAlignment="1">
      <alignment horizontal="left" wrapText="1"/>
    </xf>
    <xf numFmtId="0" fontId="3" fillId="12" borderId="11" xfId="0" applyFont="1" applyFill="1" applyBorder="1" applyAlignment="1">
      <alignment horizontal="center"/>
    </xf>
    <xf numFmtId="3" fontId="2" fillId="14" borderId="17" xfId="0" applyNumberFormat="1" applyFont="1" applyFill="1" applyBorder="1"/>
    <xf numFmtId="9" fontId="39" fillId="12" borderId="21" xfId="0" applyNumberFormat="1" applyFont="1" applyFill="1" applyBorder="1" applyAlignment="1">
      <alignment horizontal="center"/>
    </xf>
    <xf numFmtId="0" fontId="3" fillId="12" borderId="24" xfId="0" applyFont="1" applyFill="1" applyBorder="1" applyAlignment="1">
      <alignment horizontal="center"/>
    </xf>
    <xf numFmtId="0" fontId="0" fillId="26" borderId="12" xfId="0" applyFill="1" applyBorder="1"/>
    <xf numFmtId="169" fontId="19" fillId="26" borderId="12" xfId="0" applyNumberFormat="1" applyFont="1" applyFill="1" applyBorder="1" applyAlignment="1">
      <alignment horizontal="center"/>
    </xf>
    <xf numFmtId="0" fontId="0" fillId="26" borderId="21" xfId="0" applyFill="1" applyBorder="1" applyAlignment="1">
      <alignment horizontal="center"/>
    </xf>
    <xf numFmtId="14" fontId="0" fillId="26" borderId="20" xfId="0" applyNumberFormat="1" applyFill="1" applyBorder="1" applyAlignment="1">
      <alignment horizontal="right"/>
    </xf>
    <xf numFmtId="0" fontId="0" fillId="14" borderId="15" xfId="0" applyFill="1" applyBorder="1" applyAlignment="1">
      <alignment horizontal="center"/>
    </xf>
    <xf numFmtId="14" fontId="0" fillId="14" borderId="10" xfId="0" applyNumberFormat="1" applyFill="1" applyBorder="1" applyAlignment="1">
      <alignment horizontal="right"/>
    </xf>
    <xf numFmtId="14" fontId="0" fillId="2" borderId="12" xfId="0" applyNumberFormat="1" applyFill="1" applyBorder="1" applyAlignment="1">
      <alignment horizontal="right"/>
    </xf>
    <xf numFmtId="14" fontId="0" fillId="27" borderId="10" xfId="0" applyNumberFormat="1" applyFill="1" applyBorder="1" applyAlignment="1">
      <alignment horizontal="right"/>
    </xf>
    <xf numFmtId="0" fontId="3" fillId="14" borderId="11" xfId="0" applyFont="1" applyFill="1" applyBorder="1" applyAlignment="1">
      <alignment horizontal="center"/>
    </xf>
    <xf numFmtId="0" fontId="2" fillId="16" borderId="25" xfId="0" applyFont="1" applyFill="1" applyBorder="1"/>
    <xf numFmtId="3" fontId="33" fillId="14" borderId="17" xfId="0" applyNumberFormat="1" applyFont="1" applyFill="1" applyBorder="1"/>
    <xf numFmtId="0" fontId="15" fillId="23" borderId="12" xfId="0" applyFont="1" applyFill="1" applyBorder="1" applyAlignment="1">
      <alignment horizontal="center"/>
    </xf>
    <xf numFmtId="169" fontId="19" fillId="14" borderId="6" xfId="0" applyNumberFormat="1" applyFont="1" applyFill="1" applyBorder="1" applyAlignment="1">
      <alignment horizontal="center"/>
    </xf>
    <xf numFmtId="169" fontId="19" fillId="14" borderId="30" xfId="0" applyNumberFormat="1" applyFont="1" applyFill="1" applyBorder="1" applyAlignment="1">
      <alignment horizontal="center"/>
    </xf>
    <xf numFmtId="0" fontId="0" fillId="12" borderId="17" xfId="0" applyFill="1" applyBorder="1"/>
    <xf numFmtId="172" fontId="2" fillId="14" borderId="18" xfId="0" applyNumberFormat="1" applyFont="1" applyFill="1" applyBorder="1"/>
    <xf numFmtId="167" fontId="15" fillId="14" borderId="29" xfId="0" applyNumberFormat="1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9" fontId="13" fillId="14" borderId="11" xfId="0" applyNumberFormat="1" applyFont="1" applyFill="1" applyBorder="1" applyAlignment="1">
      <alignment horizontal="center"/>
    </xf>
    <xf numFmtId="167" fontId="13" fillId="14" borderId="10" xfId="0" applyNumberFormat="1" applyFont="1" applyFill="1" applyBorder="1" applyAlignment="1">
      <alignment horizontal="center"/>
    </xf>
    <xf numFmtId="9" fontId="23" fillId="14" borderId="11" xfId="0" applyNumberFormat="1" applyFont="1" applyFill="1" applyBorder="1" applyAlignment="1">
      <alignment horizontal="center"/>
    </xf>
    <xf numFmtId="14" fontId="18" fillId="13" borderId="28" xfId="0" applyNumberFormat="1" applyFont="1" applyFill="1" applyBorder="1" applyAlignment="1">
      <alignment horizontal="center"/>
    </xf>
    <xf numFmtId="0" fontId="18" fillId="13" borderId="3" xfId="0" applyFont="1" applyFill="1" applyBorder="1" applyAlignment="1">
      <alignment horizontal="center"/>
    </xf>
    <xf numFmtId="169" fontId="18" fillId="13" borderId="3" xfId="0" applyNumberFormat="1" applyFont="1" applyFill="1" applyBorder="1" applyAlignment="1">
      <alignment horizontal="center"/>
    </xf>
    <xf numFmtId="0" fontId="2" fillId="14" borderId="33" xfId="0" applyFont="1" applyFill="1" applyBorder="1" applyAlignment="1">
      <alignment horizontal="left"/>
    </xf>
    <xf numFmtId="167" fontId="2" fillId="14" borderId="4" xfId="0" applyNumberFormat="1" applyFont="1" applyFill="1" applyBorder="1"/>
    <xf numFmtId="9" fontId="2" fillId="14" borderId="7" xfId="0" applyNumberFormat="1" applyFont="1" applyFill="1" applyBorder="1"/>
    <xf numFmtId="0" fontId="2" fillId="14" borderId="16" xfId="0" applyFont="1" applyFill="1" applyBorder="1"/>
    <xf numFmtId="0" fontId="5" fillId="0" borderId="0" xfId="0" applyFont="1" applyAlignment="1">
      <alignment horizontal="center"/>
    </xf>
    <xf numFmtId="167" fontId="3" fillId="14" borderId="0" xfId="0" applyNumberFormat="1" applyFont="1" applyFill="1" applyAlignment="1">
      <alignment horizontal="center"/>
    </xf>
    <xf numFmtId="170" fontId="2" fillId="14" borderId="12" xfId="0" applyNumberFormat="1" applyFont="1" applyFill="1" applyBorder="1"/>
    <xf numFmtId="9" fontId="2" fillId="14" borderId="12" xfId="0" applyNumberFormat="1" applyFont="1" applyFill="1" applyBorder="1" applyAlignment="1">
      <alignment horizontal="center"/>
    </xf>
    <xf numFmtId="0" fontId="0" fillId="14" borderId="24" xfId="0" applyFill="1" applyBorder="1" applyAlignment="1">
      <alignment wrapText="1"/>
    </xf>
    <xf numFmtId="9" fontId="3" fillId="13" borderId="10" xfId="0" applyNumberFormat="1" applyFont="1" applyFill="1" applyBorder="1" applyAlignment="1">
      <alignment horizontal="center"/>
    </xf>
    <xf numFmtId="0" fontId="0" fillId="13" borderId="13" xfId="0" applyFill="1" applyBorder="1"/>
    <xf numFmtId="0" fontId="0" fillId="14" borderId="17" xfId="0" applyFill="1" applyBorder="1" applyAlignment="1">
      <alignment wrapText="1"/>
    </xf>
    <xf numFmtId="9" fontId="39" fillId="13" borderId="10" xfId="0" applyNumberFormat="1" applyFont="1" applyFill="1" applyBorder="1" applyAlignment="1">
      <alignment horizontal="center"/>
    </xf>
    <xf numFmtId="170" fontId="0" fillId="14" borderId="12" xfId="0" applyNumberFormat="1" applyFill="1" applyBorder="1"/>
    <xf numFmtId="3" fontId="0" fillId="14" borderId="12" xfId="0" applyNumberFormat="1" applyFill="1" applyBorder="1"/>
    <xf numFmtId="9" fontId="0" fillId="14" borderId="21" xfId="0" applyNumberFormat="1" applyFill="1" applyBorder="1" applyAlignment="1">
      <alignment horizontal="center"/>
    </xf>
    <xf numFmtId="0" fontId="0" fillId="14" borderId="33" xfId="0" applyFill="1" applyBorder="1" applyAlignment="1">
      <alignment horizontal="left"/>
    </xf>
    <xf numFmtId="0" fontId="3" fillId="12" borderId="30" xfId="0" applyFont="1" applyFill="1" applyBorder="1" applyAlignment="1">
      <alignment horizontal="center"/>
    </xf>
    <xf numFmtId="0" fontId="32" fillId="14" borderId="12" xfId="0" applyFont="1" applyFill="1" applyBorder="1"/>
    <xf numFmtId="3" fontId="33" fillId="14" borderId="34" xfId="0" applyNumberFormat="1" applyFont="1" applyFill="1" applyBorder="1"/>
    <xf numFmtId="164" fontId="2" fillId="14" borderId="11" xfId="0" applyNumberFormat="1" applyFont="1" applyFill="1" applyBorder="1"/>
    <xf numFmtId="170" fontId="0" fillId="2" borderId="10" xfId="0" applyNumberFormat="1" applyFill="1" applyBorder="1"/>
    <xf numFmtId="167" fontId="2" fillId="14" borderId="12" xfId="0" applyNumberFormat="1" applyFont="1" applyFill="1" applyBorder="1"/>
    <xf numFmtId="9" fontId="2" fillId="14" borderId="15" xfId="0" applyNumberFormat="1" applyFont="1" applyFill="1" applyBorder="1" applyAlignment="1">
      <alignment horizontal="center" vertical="center"/>
    </xf>
    <xf numFmtId="9" fontId="2" fillId="14" borderId="12" xfId="0" applyNumberFormat="1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/>
    </xf>
    <xf numFmtId="9" fontId="35" fillId="14" borderId="20" xfId="0" applyNumberFormat="1" applyFont="1" applyFill="1" applyBorder="1" applyAlignment="1">
      <alignment horizontal="center"/>
    </xf>
    <xf numFmtId="0" fontId="35" fillId="14" borderId="28" xfId="0" applyFont="1" applyFill="1" applyBorder="1"/>
    <xf numFmtId="9" fontId="24" fillId="14" borderId="12" xfId="0" applyNumberFormat="1" applyFont="1" applyFill="1" applyBorder="1"/>
    <xf numFmtId="170" fontId="0" fillId="2" borderId="12" xfId="0" applyNumberFormat="1" applyFill="1" applyBorder="1"/>
    <xf numFmtId="9" fontId="3" fillId="13" borderId="30" xfId="0" applyNumberFormat="1" applyFont="1" applyFill="1" applyBorder="1" applyAlignment="1">
      <alignment horizontal="center"/>
    </xf>
    <xf numFmtId="0" fontId="2" fillId="13" borderId="15" xfId="0" applyFont="1" applyFill="1" applyBorder="1"/>
    <xf numFmtId="164" fontId="0" fillId="0" borderId="0" xfId="0" applyNumberFormat="1"/>
    <xf numFmtId="0" fontId="3" fillId="0" borderId="0" xfId="0" applyFont="1" applyAlignment="1">
      <alignment horizontal="center"/>
    </xf>
    <xf numFmtId="0" fontId="40" fillId="17" borderId="0" xfId="0" applyFont="1" applyFill="1"/>
    <xf numFmtId="3" fontId="40" fillId="17" borderId="0" xfId="0" applyNumberFormat="1" applyFont="1" applyFill="1"/>
    <xf numFmtId="9" fontId="40" fillId="17" borderId="0" xfId="0" applyNumberFormat="1" applyFont="1" applyFill="1"/>
    <xf numFmtId="9" fontId="3" fillId="12" borderId="21" xfId="0" applyNumberFormat="1" applyFont="1" applyFill="1" applyBorder="1" applyAlignment="1">
      <alignment horizontal="center"/>
    </xf>
    <xf numFmtId="9" fontId="39" fillId="12" borderId="18" xfId="0" applyNumberFormat="1" applyFont="1" applyFill="1" applyBorder="1" applyAlignment="1">
      <alignment horizontal="center"/>
    </xf>
    <xf numFmtId="0" fontId="0" fillId="13" borderId="21" xfId="0" applyFill="1" applyBorder="1"/>
    <xf numFmtId="3" fontId="0" fillId="14" borderId="10" xfId="0" applyNumberFormat="1" applyFill="1" applyBorder="1"/>
    <xf numFmtId="0" fontId="3" fillId="28" borderId="10" xfId="0" applyFont="1" applyFill="1" applyBorder="1" applyAlignment="1">
      <alignment horizontal="center"/>
    </xf>
    <xf numFmtId="3" fontId="2" fillId="14" borderId="24" xfId="0" applyNumberFormat="1" applyFont="1" applyFill="1" applyBorder="1"/>
    <xf numFmtId="0" fontId="19" fillId="0" borderId="17" xfId="0" applyFont="1" applyBorder="1"/>
    <xf numFmtId="9" fontId="39" fillId="14" borderId="21" xfId="0" applyNumberFormat="1" applyFont="1" applyFill="1" applyBorder="1" applyAlignment="1">
      <alignment horizontal="center"/>
    </xf>
    <xf numFmtId="172" fontId="0" fillId="14" borderId="21" xfId="0" applyNumberFormat="1" applyFill="1" applyBorder="1"/>
    <xf numFmtId="9" fontId="2" fillId="14" borderId="21" xfId="0" applyNumberFormat="1" applyFont="1" applyFill="1" applyBorder="1"/>
    <xf numFmtId="9" fontId="39" fillId="12" borderId="33" xfId="0" applyNumberFormat="1" applyFont="1" applyFill="1" applyBorder="1" applyAlignment="1">
      <alignment horizontal="center"/>
    </xf>
    <xf numFmtId="14" fontId="19" fillId="14" borderId="6" xfId="0" applyNumberFormat="1" applyFont="1" applyFill="1" applyBorder="1" applyAlignment="1">
      <alignment horizontal="center"/>
    </xf>
    <xf numFmtId="0" fontId="0" fillId="16" borderId="10" xfId="0" applyFill="1" applyBorder="1" applyAlignment="1">
      <alignment horizontal="left"/>
    </xf>
    <xf numFmtId="0" fontId="20" fillId="14" borderId="16" xfId="0" applyFont="1" applyFill="1" applyBorder="1" applyAlignment="1">
      <alignment horizontal="center"/>
    </xf>
    <xf numFmtId="0" fontId="20" fillId="14" borderId="6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/>
    </xf>
    <xf numFmtId="0" fontId="21" fillId="14" borderId="4" xfId="0" applyFont="1" applyFill="1" applyBorder="1" applyAlignment="1">
      <alignment horizontal="center"/>
    </xf>
    <xf numFmtId="0" fontId="0" fillId="26" borderId="30" xfId="0" applyFill="1" applyBorder="1"/>
    <xf numFmtId="169" fontId="19" fillId="26" borderId="20" xfId="0" applyNumberFormat="1" applyFont="1" applyFill="1" applyBorder="1" applyAlignment="1">
      <alignment horizontal="center"/>
    </xf>
    <xf numFmtId="0" fontId="19" fillId="14" borderId="0" xfId="0" applyFont="1" applyFill="1" applyAlignment="1">
      <alignment horizontal="center"/>
    </xf>
    <xf numFmtId="14" fontId="2" fillId="14" borderId="2" xfId="0" applyNumberFormat="1" applyFont="1" applyFill="1" applyBorder="1" applyAlignment="1">
      <alignment horizontal="center"/>
    </xf>
    <xf numFmtId="14" fontId="2" fillId="14" borderId="1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9" fontId="19" fillId="14" borderId="0" xfId="0" applyNumberFormat="1" applyFont="1" applyFill="1" applyAlignment="1">
      <alignment horizontal="center"/>
    </xf>
    <xf numFmtId="9" fontId="39" fillId="12" borderId="29" xfId="0" applyNumberFormat="1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0" fillId="14" borderId="21" xfId="0" applyFill="1" applyBorder="1"/>
    <xf numFmtId="0" fontId="0" fillId="12" borderId="21" xfId="0" applyFill="1" applyBorder="1"/>
    <xf numFmtId="0" fontId="2" fillId="12" borderId="7" xfId="0" applyFont="1" applyFill="1" applyBorder="1"/>
    <xf numFmtId="1" fontId="3" fillId="12" borderId="15" xfId="0" applyNumberFormat="1" applyFont="1" applyFill="1" applyBorder="1" applyAlignment="1">
      <alignment horizontal="center"/>
    </xf>
    <xf numFmtId="0" fontId="3" fillId="13" borderId="15" xfId="0" applyFont="1" applyFill="1" applyBorder="1" applyAlignment="1">
      <alignment horizontal="center"/>
    </xf>
    <xf numFmtId="0" fontId="0" fillId="13" borderId="15" xfId="0" applyFill="1" applyBorder="1"/>
    <xf numFmtId="0" fontId="2" fillId="14" borderId="12" xfId="0" applyFont="1" applyFill="1" applyBorder="1" applyAlignment="1">
      <alignment horizontal="left"/>
    </xf>
    <xf numFmtId="9" fontId="39" fillId="14" borderId="18" xfId="0" applyNumberFormat="1" applyFont="1" applyFill="1" applyBorder="1" applyAlignment="1">
      <alignment horizontal="center"/>
    </xf>
    <xf numFmtId="9" fontId="3" fillId="13" borderId="15" xfId="0" applyNumberFormat="1" applyFont="1" applyFill="1" applyBorder="1" applyAlignment="1">
      <alignment horizontal="center"/>
    </xf>
    <xf numFmtId="14" fontId="2" fillId="14" borderId="10" xfId="0" applyNumberFormat="1" applyFont="1" applyFill="1" applyBorder="1" applyAlignment="1">
      <alignment horizontal="center"/>
    </xf>
    <xf numFmtId="0" fontId="0" fillId="16" borderId="10" xfId="0" applyFill="1" applyBorder="1" applyAlignment="1">
      <alignment horizontal="center" vertical="center"/>
    </xf>
    <xf numFmtId="14" fontId="2" fillId="14" borderId="8" xfId="0" applyNumberFormat="1" applyFont="1" applyFill="1" applyBorder="1" applyAlignment="1">
      <alignment horizontal="center"/>
    </xf>
    <xf numFmtId="14" fontId="0" fillId="16" borderId="15" xfId="0" applyNumberFormat="1" applyFill="1" applyBorder="1"/>
    <xf numFmtId="0" fontId="0" fillId="16" borderId="15" xfId="0" applyFill="1" applyBorder="1" applyAlignment="1">
      <alignment horizontal="center"/>
    </xf>
    <xf numFmtId="0" fontId="0" fillId="16" borderId="17" xfId="0" applyFill="1" applyBorder="1"/>
    <xf numFmtId="0" fontId="0" fillId="16" borderId="25" xfId="0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1" xfId="0" applyFill="1" applyBorder="1"/>
    <xf numFmtId="0" fontId="24" fillId="0" borderId="0" xfId="0" applyFont="1"/>
    <xf numFmtId="0" fontId="19" fillId="16" borderId="17" xfId="0" applyFont="1" applyFill="1" applyBorder="1" applyAlignment="1">
      <alignment horizontal="center"/>
    </xf>
    <xf numFmtId="0" fontId="2" fillId="16" borderId="13" xfId="0" applyFont="1" applyFill="1" applyBorder="1"/>
    <xf numFmtId="0" fontId="19" fillId="14" borderId="17" xfId="0" applyFont="1" applyFill="1" applyBorder="1" applyAlignment="1">
      <alignment horizontal="center"/>
    </xf>
    <xf numFmtId="0" fontId="0" fillId="16" borderId="0" xfId="0" applyFill="1"/>
    <xf numFmtId="14" fontId="2" fillId="0" borderId="10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5" xfId="0" applyBorder="1"/>
    <xf numFmtId="0" fontId="2" fillId="29" borderId="1" xfId="0" applyFont="1" applyFill="1" applyBorder="1"/>
    <xf numFmtId="14" fontId="0" fillId="16" borderId="12" xfId="0" applyNumberFormat="1" applyFill="1" applyBorder="1" applyAlignment="1">
      <alignment horizontal="right"/>
    </xf>
    <xf numFmtId="14" fontId="0" fillId="16" borderId="10" xfId="0" applyNumberFormat="1" applyFill="1" applyBorder="1" applyAlignment="1">
      <alignment horizontal="left"/>
    </xf>
    <xf numFmtId="14" fontId="0" fillId="14" borderId="13" xfId="0" applyNumberFormat="1" applyFill="1" applyBorder="1" applyAlignment="1">
      <alignment horizontal="left"/>
    </xf>
    <xf numFmtId="0" fontId="0" fillId="0" borderId="12" xfId="0" applyBorder="1"/>
    <xf numFmtId="0" fontId="0" fillId="0" borderId="20" xfId="0" applyBorder="1"/>
    <xf numFmtId="9" fontId="39" fillId="14" borderId="33" xfId="0" applyNumberFormat="1" applyFont="1" applyFill="1" applyBorder="1" applyAlignment="1">
      <alignment horizontal="center"/>
    </xf>
    <xf numFmtId="1" fontId="3" fillId="14" borderId="15" xfId="0" applyNumberFormat="1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19" fillId="0" borderId="25" xfId="0" applyFont="1" applyBorder="1"/>
    <xf numFmtId="172" fontId="0" fillId="14" borderId="33" xfId="0" applyNumberFormat="1" applyFill="1" applyBorder="1"/>
    <xf numFmtId="172" fontId="0" fillId="14" borderId="11" xfId="0" applyNumberFormat="1" applyFill="1" applyBorder="1"/>
    <xf numFmtId="172" fontId="2" fillId="14" borderId="11" xfId="0" applyNumberFormat="1" applyFont="1" applyFill="1" applyBorder="1"/>
    <xf numFmtId="172" fontId="2" fillId="14" borderId="33" xfId="0" applyNumberFormat="1" applyFont="1" applyFill="1" applyBorder="1"/>
    <xf numFmtId="0" fontId="2" fillId="12" borderId="24" xfId="0" applyFont="1" applyFill="1" applyBorder="1" applyAlignment="1">
      <alignment horizontal="left"/>
    </xf>
    <xf numFmtId="0" fontId="0" fillId="12" borderId="18" xfId="0" applyFill="1" applyBorder="1"/>
    <xf numFmtId="0" fontId="0" fillId="12" borderId="33" xfId="0" applyFill="1" applyBorder="1"/>
    <xf numFmtId="172" fontId="2" fillId="2" borderId="10" xfId="0" applyNumberFormat="1" applyFont="1" applyFill="1" applyBorder="1"/>
    <xf numFmtId="0" fontId="2" fillId="29" borderId="9" xfId="0" applyFont="1" applyFill="1" applyBorder="1"/>
    <xf numFmtId="0" fontId="2" fillId="29" borderId="10" xfId="0" applyFont="1" applyFill="1" applyBorder="1"/>
    <xf numFmtId="9" fontId="3" fillId="13" borderId="13" xfId="0" applyNumberFormat="1" applyFont="1" applyFill="1" applyBorder="1" applyAlignment="1">
      <alignment horizontal="center"/>
    </xf>
    <xf numFmtId="3" fontId="2" fillId="2" borderId="13" xfId="0" applyNumberFormat="1" applyFont="1" applyFill="1" applyBorder="1"/>
    <xf numFmtId="3" fontId="2" fillId="2" borderId="12" xfId="0" applyNumberFormat="1" applyFont="1" applyFill="1" applyBorder="1"/>
    <xf numFmtId="9" fontId="2" fillId="2" borderId="12" xfId="0" applyNumberFormat="1" applyFont="1" applyFill="1" applyBorder="1"/>
    <xf numFmtId="0" fontId="2" fillId="2" borderId="25" xfId="0" applyFont="1" applyFill="1" applyBorder="1" applyAlignment="1">
      <alignment wrapText="1"/>
    </xf>
    <xf numFmtId="3" fontId="2" fillId="2" borderId="15" xfId="0" applyNumberFormat="1" applyFont="1" applyFill="1" applyBorder="1"/>
    <xf numFmtId="9" fontId="2" fillId="2" borderId="15" xfId="0" applyNumberFormat="1" applyFont="1" applyFill="1" applyBorder="1"/>
    <xf numFmtId="174" fontId="15" fillId="23" borderId="15" xfId="0" applyNumberFormat="1" applyFont="1" applyFill="1" applyBorder="1" applyAlignment="1">
      <alignment horizontal="center"/>
    </xf>
    <xf numFmtId="3" fontId="2" fillId="2" borderId="25" xfId="0" applyNumberFormat="1" applyFont="1" applyFill="1" applyBorder="1"/>
    <xf numFmtId="0" fontId="2" fillId="14" borderId="25" xfId="0" applyFont="1" applyFill="1" applyBorder="1"/>
    <xf numFmtId="3" fontId="3" fillId="17" borderId="3" xfId="0" applyNumberFormat="1" applyFont="1" applyFill="1" applyBorder="1" applyAlignment="1">
      <alignment horizontal="center"/>
    </xf>
    <xf numFmtId="9" fontId="20" fillId="9" borderId="16" xfId="0" applyNumberFormat="1" applyFont="1" applyFill="1" applyBorder="1" applyAlignment="1">
      <alignment horizontal="left"/>
    </xf>
    <xf numFmtId="0" fontId="0" fillId="17" borderId="0" xfId="0" applyFill="1"/>
    <xf numFmtId="167" fontId="28" fillId="17" borderId="11" xfId="0" applyNumberFormat="1" applyFont="1" applyFill="1" applyBorder="1"/>
    <xf numFmtId="0" fontId="15" fillId="14" borderId="12" xfId="0" applyFont="1" applyFill="1" applyBorder="1" applyAlignment="1">
      <alignment horizontal="center"/>
    </xf>
    <xf numFmtId="9" fontId="3" fillId="13" borderId="12" xfId="0" applyNumberFormat="1" applyFont="1" applyFill="1" applyBorder="1" applyAlignment="1">
      <alignment horizontal="center"/>
    </xf>
    <xf numFmtId="9" fontId="3" fillId="13" borderId="21" xfId="0" applyNumberFormat="1" applyFont="1" applyFill="1" applyBorder="1" applyAlignment="1">
      <alignment horizontal="center"/>
    </xf>
    <xf numFmtId="0" fontId="2" fillId="13" borderId="33" xfId="0" applyFont="1" applyFill="1" applyBorder="1" applyAlignment="1">
      <alignment horizontal="left"/>
    </xf>
    <xf numFmtId="9" fontId="3" fillId="12" borderId="15" xfId="0" applyNumberFormat="1" applyFont="1" applyFill="1" applyBorder="1" applyAlignment="1">
      <alignment horizontal="center"/>
    </xf>
    <xf numFmtId="9" fontId="3" fillId="13" borderId="29" xfId="0" applyNumberFormat="1" applyFont="1" applyFill="1" applyBorder="1" applyAlignment="1">
      <alignment horizontal="center"/>
    </xf>
    <xf numFmtId="0" fontId="2" fillId="13" borderId="0" xfId="0" applyFont="1" applyFill="1" applyAlignment="1">
      <alignment horizontal="left"/>
    </xf>
    <xf numFmtId="0" fontId="1" fillId="12" borderId="11" xfId="0" applyFont="1" applyFill="1" applyBorder="1" applyAlignment="1">
      <alignment horizontal="center"/>
    </xf>
    <xf numFmtId="9" fontId="39" fillId="13" borderId="20" xfId="0" applyNumberFormat="1" applyFont="1" applyFill="1" applyBorder="1" applyAlignment="1">
      <alignment horizontal="center"/>
    </xf>
    <xf numFmtId="0" fontId="0" fillId="13" borderId="30" xfId="0" applyFill="1" applyBorder="1"/>
    <xf numFmtId="0" fontId="0" fillId="12" borderId="11" xfId="0" applyFill="1" applyBorder="1" applyAlignment="1">
      <alignment horizontal="left"/>
    </xf>
    <xf numFmtId="9" fontId="39" fillId="28" borderId="11" xfId="0" applyNumberFormat="1" applyFont="1" applyFill="1" applyBorder="1" applyAlignment="1">
      <alignment horizontal="center"/>
    </xf>
    <xf numFmtId="9" fontId="2" fillId="14" borderId="5" xfId="0" applyNumberFormat="1" applyFont="1" applyFill="1" applyBorder="1"/>
    <xf numFmtId="0" fontId="2" fillId="12" borderId="15" xfId="0" applyFont="1" applyFill="1" applyBorder="1" applyAlignment="1">
      <alignment horizontal="left"/>
    </xf>
    <xf numFmtId="9" fontId="3" fillId="12" borderId="25" xfId="0" applyNumberFormat="1" applyFont="1" applyFill="1" applyBorder="1" applyAlignment="1">
      <alignment horizontal="center"/>
    </xf>
    <xf numFmtId="170" fontId="32" fillId="14" borderId="12" xfId="0" applyNumberFormat="1" applyFont="1" applyFill="1" applyBorder="1"/>
    <xf numFmtId="170" fontId="33" fillId="14" borderId="12" xfId="0" applyNumberFormat="1" applyFont="1" applyFill="1" applyBorder="1"/>
    <xf numFmtId="9" fontId="26" fillId="14" borderId="10" xfId="0" applyNumberFormat="1" applyFont="1" applyFill="1" applyBorder="1" applyAlignment="1">
      <alignment horizontal="center"/>
    </xf>
    <xf numFmtId="170" fontId="32" fillId="14" borderId="10" xfId="0" applyNumberFormat="1" applyFont="1" applyFill="1" applyBorder="1"/>
    <xf numFmtId="170" fontId="33" fillId="14" borderId="10" xfId="0" applyNumberFormat="1" applyFont="1" applyFill="1" applyBorder="1"/>
    <xf numFmtId="0" fontId="2" fillId="12" borderId="17" xfId="0" applyFont="1" applyFill="1" applyBorder="1" applyAlignment="1">
      <alignment horizontal="left"/>
    </xf>
    <xf numFmtId="0" fontId="2" fillId="14" borderId="11" xfId="0" applyFont="1" applyFill="1" applyBorder="1" applyAlignment="1">
      <alignment horizontal="left"/>
    </xf>
    <xf numFmtId="172" fontId="2" fillId="14" borderId="29" xfId="0" applyNumberFormat="1" applyFont="1" applyFill="1" applyBorder="1"/>
    <xf numFmtId="9" fontId="15" fillId="23" borderId="20" xfId="0" applyNumberFormat="1" applyFont="1" applyFill="1" applyBorder="1" applyAlignment="1">
      <alignment horizontal="center"/>
    </xf>
    <xf numFmtId="164" fontId="0" fillId="14" borderId="10" xfId="0" applyNumberFormat="1" applyFill="1" applyBorder="1"/>
    <xf numFmtId="164" fontId="2" fillId="12" borderId="10" xfId="0" applyNumberFormat="1" applyFont="1" applyFill="1" applyBorder="1"/>
    <xf numFmtId="14" fontId="2" fillId="14" borderId="17" xfId="0" applyNumberFormat="1" applyFont="1" applyFill="1" applyBorder="1" applyAlignment="1">
      <alignment horizontal="right"/>
    </xf>
    <xf numFmtId="0" fontId="0" fillId="0" borderId="10" xfId="0" applyBorder="1" applyAlignment="1">
      <alignment horizontal="right"/>
    </xf>
    <xf numFmtId="9" fontId="2" fillId="14" borderId="10" xfId="0" applyNumberFormat="1" applyFont="1" applyFill="1" applyBorder="1" applyAlignment="1">
      <alignment horizontal="right"/>
    </xf>
    <xf numFmtId="9" fontId="0" fillId="14" borderId="10" xfId="0" applyNumberFormat="1" applyFill="1" applyBorder="1" applyAlignment="1">
      <alignment horizontal="right"/>
    </xf>
    <xf numFmtId="9" fontId="2" fillId="14" borderId="13" xfId="0" applyNumberFormat="1" applyFont="1" applyFill="1" applyBorder="1" applyAlignment="1">
      <alignment horizontal="right"/>
    </xf>
    <xf numFmtId="9" fontId="0" fillId="14" borderId="0" xfId="0" applyNumberFormat="1" applyFill="1" applyAlignment="1">
      <alignment horizontal="right"/>
    </xf>
    <xf numFmtId="9" fontId="0" fillId="14" borderId="13" xfId="0" applyNumberFormat="1" applyFill="1" applyBorder="1" applyAlignment="1">
      <alignment horizontal="right"/>
    </xf>
    <xf numFmtId="9" fontId="0" fillId="14" borderId="15" xfId="0" applyNumberFormat="1" applyFill="1" applyBorder="1"/>
    <xf numFmtId="9" fontId="3" fillId="12" borderId="20" xfId="0" applyNumberFormat="1" applyFont="1" applyFill="1" applyBorder="1" applyAlignment="1">
      <alignment horizontal="center"/>
    </xf>
    <xf numFmtId="0" fontId="2" fillId="12" borderId="20" xfId="0" applyFont="1" applyFill="1" applyBorder="1" applyAlignment="1">
      <alignment horizontal="left"/>
    </xf>
    <xf numFmtId="9" fontId="39" fillId="14" borderId="12" xfId="0" applyNumberFormat="1" applyFont="1" applyFill="1" applyBorder="1" applyAlignment="1">
      <alignment horizontal="center"/>
    </xf>
    <xf numFmtId="14" fontId="19" fillId="14" borderId="10" xfId="0" applyNumberFormat="1" applyFont="1" applyFill="1" applyBorder="1" applyAlignment="1">
      <alignment horizontal="center"/>
    </xf>
    <xf numFmtId="14" fontId="0" fillId="2" borderId="15" xfId="0" applyNumberFormat="1" applyFill="1" applyBorder="1" applyAlignment="1">
      <alignment horizontal="center"/>
    </xf>
    <xf numFmtId="0" fontId="42" fillId="0" borderId="0" xfId="0" applyFont="1"/>
    <xf numFmtId="0" fontId="45" fillId="32" borderId="12" xfId="0" applyFont="1" applyFill="1" applyBorder="1"/>
    <xf numFmtId="0" fontId="43" fillId="32" borderId="12" xfId="0" applyFont="1" applyFill="1" applyBorder="1"/>
    <xf numFmtId="0" fontId="43" fillId="32" borderId="10" xfId="0" applyFont="1" applyFill="1" applyBorder="1"/>
    <xf numFmtId="0" fontId="43" fillId="32" borderId="10" xfId="0" applyFont="1" applyFill="1" applyBorder="1" applyAlignment="1">
      <alignment wrapText="1"/>
    </xf>
    <xf numFmtId="0" fontId="46" fillId="32" borderId="20" xfId="0" applyFont="1" applyFill="1" applyBorder="1"/>
    <xf numFmtId="0" fontId="43" fillId="32" borderId="13" xfId="0" applyFont="1" applyFill="1" applyBorder="1"/>
    <xf numFmtId="0" fontId="48" fillId="32" borderId="10" xfId="0" applyFont="1" applyFill="1" applyBorder="1"/>
    <xf numFmtId="0" fontId="46" fillId="32" borderId="10" xfId="0" applyFont="1" applyFill="1" applyBorder="1"/>
    <xf numFmtId="0" fontId="25" fillId="32" borderId="13" xfId="0" applyFont="1" applyFill="1" applyBorder="1"/>
    <xf numFmtId="0" fontId="46" fillId="32" borderId="0" xfId="0" applyFont="1" applyFill="1"/>
    <xf numFmtId="0" fontId="46" fillId="32" borderId="15" xfId="0" applyFont="1" applyFill="1" applyBorder="1"/>
    <xf numFmtId="0" fontId="46" fillId="32" borderId="25" xfId="0" applyFont="1" applyFill="1" applyBorder="1"/>
    <xf numFmtId="0" fontId="43" fillId="32" borderId="25" xfId="0" applyFont="1" applyFill="1" applyBorder="1"/>
    <xf numFmtId="0" fontId="43" fillId="32" borderId="11" xfId="0" applyFont="1" applyFill="1" applyBorder="1"/>
    <xf numFmtId="0" fontId="25" fillId="32" borderId="10" xfId="0" applyFont="1" applyFill="1" applyBorder="1"/>
    <xf numFmtId="0" fontId="43" fillId="32" borderId="18" xfId="0" applyFont="1" applyFill="1" applyBorder="1"/>
    <xf numFmtId="0" fontId="22" fillId="32" borderId="10" xfId="0" applyFont="1" applyFill="1" applyBorder="1"/>
    <xf numFmtId="0" fontId="43" fillId="0" borderId="13" xfId="0" applyFont="1" applyBorder="1"/>
    <xf numFmtId="0" fontId="43" fillId="0" borderId="10" xfId="0" applyFont="1" applyBorder="1"/>
    <xf numFmtId="0" fontId="43" fillId="33" borderId="10" xfId="0" applyFont="1" applyFill="1" applyBorder="1"/>
    <xf numFmtId="0" fontId="46" fillId="33" borderId="10" xfId="0" applyFont="1" applyFill="1" applyBorder="1"/>
    <xf numFmtId="0" fontId="46" fillId="33" borderId="11" xfId="0" applyFont="1" applyFill="1" applyBorder="1"/>
    <xf numFmtId="0" fontId="46" fillId="33" borderId="13" xfId="0" applyFont="1" applyFill="1" applyBorder="1"/>
    <xf numFmtId="0" fontId="46" fillId="34" borderId="10" xfId="0" applyFont="1" applyFill="1" applyBorder="1"/>
    <xf numFmtId="0" fontId="46" fillId="34" borderId="11" xfId="0" applyFont="1" applyFill="1" applyBorder="1"/>
    <xf numFmtId="0" fontId="49" fillId="0" borderId="0" xfId="0" applyFont="1"/>
    <xf numFmtId="0" fontId="36" fillId="0" borderId="0" xfId="0" applyFont="1"/>
    <xf numFmtId="0" fontId="43" fillId="32" borderId="15" xfId="0" applyFont="1" applyFill="1" applyBorder="1"/>
    <xf numFmtId="0" fontId="43" fillId="32" borderId="15" xfId="0" applyFont="1" applyFill="1" applyBorder="1" applyAlignment="1">
      <alignment wrapText="1"/>
    </xf>
    <xf numFmtId="0" fontId="43" fillId="32" borderId="34" xfId="0" applyFont="1" applyFill="1" applyBorder="1"/>
    <xf numFmtId="0" fontId="36" fillId="2" borderId="0" xfId="0" applyFont="1" applyFill="1"/>
    <xf numFmtId="0" fontId="25" fillId="32" borderId="15" xfId="0" applyFont="1" applyFill="1" applyBorder="1"/>
    <xf numFmtId="0" fontId="25" fillId="32" borderId="34" xfId="0" applyFont="1" applyFill="1" applyBorder="1"/>
    <xf numFmtId="0" fontId="36" fillId="32" borderId="15" xfId="0" applyFont="1" applyFill="1" applyBorder="1"/>
    <xf numFmtId="0" fontId="36" fillId="32" borderId="34" xfId="0" applyFont="1" applyFill="1" applyBorder="1"/>
    <xf numFmtId="0" fontId="43" fillId="32" borderId="17" xfId="0" applyFont="1" applyFill="1" applyBorder="1"/>
    <xf numFmtId="0" fontId="43" fillId="0" borderId="15" xfId="0" applyFont="1" applyBorder="1"/>
    <xf numFmtId="0" fontId="43" fillId="35" borderId="10" xfId="0" applyFont="1" applyFill="1" applyBorder="1"/>
    <xf numFmtId="0" fontId="43" fillId="33" borderId="11" xfId="0" applyFont="1" applyFill="1" applyBorder="1"/>
    <xf numFmtId="0" fontId="43" fillId="33" borderId="13" xfId="0" applyFont="1" applyFill="1" applyBorder="1"/>
    <xf numFmtId="0" fontId="43" fillId="34" borderId="11" xfId="0" applyFont="1" applyFill="1" applyBorder="1"/>
    <xf numFmtId="0" fontId="43" fillId="34" borderId="15" xfId="0" applyFont="1" applyFill="1" applyBorder="1"/>
    <xf numFmtId="0" fontId="25" fillId="32" borderId="0" xfId="0" applyFont="1" applyFill="1"/>
    <xf numFmtId="0" fontId="43" fillId="32" borderId="0" xfId="0" applyFont="1" applyFill="1"/>
    <xf numFmtId="0" fontId="43" fillId="32" borderId="20" xfId="0" applyFont="1" applyFill="1" applyBorder="1"/>
    <xf numFmtId="0" fontId="36" fillId="32" borderId="0" xfId="0" applyFont="1" applyFill="1"/>
    <xf numFmtId="0" fontId="43" fillId="34" borderId="10" xfId="0" applyFont="1" applyFill="1" applyBorder="1"/>
    <xf numFmtId="0" fontId="43" fillId="0" borderId="0" xfId="0" applyFont="1"/>
    <xf numFmtId="0" fontId="36" fillId="0" borderId="10" xfId="0" applyFont="1" applyBorder="1"/>
    <xf numFmtId="0" fontId="43" fillId="37" borderId="20" xfId="0" applyFont="1" applyFill="1" applyBorder="1"/>
    <xf numFmtId="0" fontId="43" fillId="30" borderId="10" xfId="0" applyFont="1" applyFill="1" applyBorder="1"/>
    <xf numFmtId="0" fontId="53" fillId="32" borderId="10" xfId="0" applyFont="1" applyFill="1" applyBorder="1"/>
    <xf numFmtId="0" fontId="45" fillId="0" borderId="10" xfId="0" applyFont="1" applyBorder="1"/>
    <xf numFmtId="164" fontId="43" fillId="34" borderId="15" xfId="0" applyNumberFormat="1" applyFont="1" applyFill="1" applyBorder="1"/>
    <xf numFmtId="0" fontId="45" fillId="32" borderId="0" xfId="0" applyFont="1" applyFill="1"/>
    <xf numFmtId="0" fontId="45" fillId="32" borderId="10" xfId="0" applyFont="1" applyFill="1" applyBorder="1"/>
    <xf numFmtId="0" fontId="43" fillId="32" borderId="24" xfId="0" applyFont="1" applyFill="1" applyBorder="1"/>
    <xf numFmtId="164" fontId="43" fillId="34" borderId="10" xfId="0" applyNumberFormat="1" applyFont="1" applyFill="1" applyBorder="1"/>
    <xf numFmtId="0" fontId="45" fillId="32" borderId="25" xfId="0" applyFont="1" applyFill="1" applyBorder="1"/>
    <xf numFmtId="0" fontId="45" fillId="32" borderId="24" xfId="0" applyFont="1" applyFill="1" applyBorder="1"/>
    <xf numFmtId="0" fontId="54" fillId="32" borderId="10" xfId="0" applyFont="1" applyFill="1" applyBorder="1"/>
    <xf numFmtId="0" fontId="43" fillId="14" borderId="13" xfId="0" applyFont="1" applyFill="1" applyBorder="1"/>
    <xf numFmtId="9" fontId="43" fillId="14" borderId="13" xfId="0" applyNumberFormat="1" applyFont="1" applyFill="1" applyBorder="1"/>
    <xf numFmtId="0" fontId="53" fillId="14" borderId="10" xfId="0" applyFont="1" applyFill="1" applyBorder="1"/>
    <xf numFmtId="0" fontId="43" fillId="14" borderId="11" xfId="0" applyFont="1" applyFill="1" applyBorder="1"/>
    <xf numFmtId="164" fontId="43" fillId="14" borderId="10" xfId="0" applyNumberFormat="1" applyFont="1" applyFill="1" applyBorder="1"/>
    <xf numFmtId="9" fontId="43" fillId="14" borderId="10" xfId="0" applyNumberFormat="1" applyFont="1" applyFill="1" applyBorder="1"/>
    <xf numFmtId="9" fontId="25" fillId="14" borderId="13" xfId="0" applyNumberFormat="1" applyFont="1" applyFill="1" applyBorder="1"/>
    <xf numFmtId="0" fontId="43" fillId="14" borderId="18" xfId="0" applyFont="1" applyFill="1" applyBorder="1"/>
    <xf numFmtId="0" fontId="43" fillId="14" borderId="12" xfId="0" applyFont="1" applyFill="1" applyBorder="1"/>
    <xf numFmtId="0" fontId="43" fillId="14" borderId="10" xfId="0" applyFont="1" applyFill="1" applyBorder="1"/>
    <xf numFmtId="0" fontId="25" fillId="14" borderId="13" xfId="0" applyFont="1" applyFill="1" applyBorder="1"/>
    <xf numFmtId="0" fontId="43" fillId="14" borderId="15" xfId="0" applyFont="1" applyFill="1" applyBorder="1"/>
    <xf numFmtId="0" fontId="25" fillId="14" borderId="10" xfId="0" applyFont="1" applyFill="1" applyBorder="1"/>
    <xf numFmtId="0" fontId="43" fillId="14" borderId="10" xfId="0" applyFont="1" applyFill="1" applyBorder="1" applyAlignment="1">
      <alignment wrapText="1"/>
    </xf>
    <xf numFmtId="0" fontId="43" fillId="14" borderId="11" xfId="0" applyFont="1" applyFill="1" applyBorder="1" applyAlignment="1">
      <alignment wrapText="1"/>
    </xf>
    <xf numFmtId="0" fontId="25" fillId="32" borderId="17" xfId="0" applyFont="1" applyFill="1" applyBorder="1"/>
    <xf numFmtId="3" fontId="40" fillId="17" borderId="0" xfId="0" applyNumberFormat="1" applyFont="1" applyFill="1" applyAlignment="1">
      <alignment wrapText="1"/>
    </xf>
    <xf numFmtId="0" fontId="43" fillId="21" borderId="13" xfId="0" applyFont="1" applyFill="1" applyBorder="1"/>
    <xf numFmtId="0" fontId="25" fillId="21" borderId="13" xfId="0" applyFont="1" applyFill="1" applyBorder="1"/>
    <xf numFmtId="165" fontId="43" fillId="32" borderId="10" xfId="0" applyNumberFormat="1" applyFont="1" applyFill="1" applyBorder="1"/>
    <xf numFmtId="165" fontId="43" fillId="33" borderId="10" xfId="0" applyNumberFormat="1" applyFont="1" applyFill="1" applyBorder="1"/>
    <xf numFmtId="0" fontId="43" fillId="12" borderId="10" xfId="0" applyFont="1" applyFill="1" applyBorder="1"/>
    <xf numFmtId="165" fontId="43" fillId="12" borderId="10" xfId="0" applyNumberFormat="1" applyFont="1" applyFill="1" applyBorder="1"/>
    <xf numFmtId="165" fontId="43" fillId="36" borderId="10" xfId="0" applyNumberFormat="1" applyFont="1" applyFill="1" applyBorder="1"/>
    <xf numFmtId="165" fontId="43" fillId="21" borderId="10" xfId="0" applyNumberFormat="1" applyFont="1" applyFill="1" applyBorder="1"/>
    <xf numFmtId="0" fontId="43" fillId="21" borderId="10" xfId="0" applyFont="1" applyFill="1" applyBorder="1"/>
    <xf numFmtId="0" fontId="43" fillId="12" borderId="18" xfId="0" applyFont="1" applyFill="1" applyBorder="1"/>
    <xf numFmtId="0" fontId="43" fillId="12" borderId="12" xfId="0" applyFont="1" applyFill="1" applyBorder="1" applyAlignment="1">
      <alignment horizontal="center" vertical="center"/>
    </xf>
    <xf numFmtId="0" fontId="45" fillId="32" borderId="20" xfId="0" applyFont="1" applyFill="1" applyBorder="1"/>
    <xf numFmtId="0" fontId="47" fillId="32" borderId="20" xfId="0" applyFont="1" applyFill="1" applyBorder="1"/>
    <xf numFmtId="0" fontId="47" fillId="32" borderId="15" xfId="0" applyFont="1" applyFill="1" applyBorder="1"/>
    <xf numFmtId="0" fontId="43" fillId="12" borderId="13" xfId="0" applyFont="1" applyFill="1" applyBorder="1" applyAlignment="1">
      <alignment horizontal="center" vertical="center"/>
    </xf>
    <xf numFmtId="0" fontId="43" fillId="21" borderId="13" xfId="0" applyFont="1" applyFill="1" applyBorder="1" applyAlignment="1">
      <alignment horizontal="center" vertical="center"/>
    </xf>
    <xf numFmtId="0" fontId="43" fillId="12" borderId="24" xfId="0" applyFont="1" applyFill="1" applyBorder="1"/>
    <xf numFmtId="0" fontId="43" fillId="12" borderId="24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9" fontId="25" fillId="21" borderId="10" xfId="0" applyNumberFormat="1" applyFont="1" applyFill="1" applyBorder="1" applyAlignment="1">
      <alignment horizontal="center"/>
    </xf>
    <xf numFmtId="0" fontId="43" fillId="12" borderId="10" xfId="0" applyFont="1" applyFill="1" applyBorder="1" applyAlignment="1">
      <alignment horizontal="center"/>
    </xf>
    <xf numFmtId="0" fontId="43" fillId="21" borderId="10" xfId="0" applyFont="1" applyFill="1" applyBorder="1" applyAlignment="1">
      <alignment horizontal="center"/>
    </xf>
    <xf numFmtId="0" fontId="22" fillId="12" borderId="10" xfId="0" applyFont="1" applyFill="1" applyBorder="1" applyAlignment="1">
      <alignment horizontal="left"/>
    </xf>
    <xf numFmtId="0" fontId="22" fillId="21" borderId="10" xfId="0" applyFont="1" applyFill="1" applyBorder="1" applyAlignment="1">
      <alignment horizontal="left"/>
    </xf>
    <xf numFmtId="0" fontId="43" fillId="21" borderId="11" xfId="0" applyFont="1" applyFill="1" applyBorder="1"/>
    <xf numFmtId="0" fontId="55" fillId="0" borderId="0" xfId="0" applyFont="1"/>
    <xf numFmtId="0" fontId="19" fillId="14" borderId="10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165" fontId="2" fillId="14" borderId="10" xfId="0" applyNumberFormat="1" applyFont="1" applyFill="1" applyBorder="1"/>
    <xf numFmtId="165" fontId="19" fillId="14" borderId="10" xfId="0" applyNumberFormat="1" applyFont="1" applyFill="1" applyBorder="1" applyAlignment="1">
      <alignment horizontal="center"/>
    </xf>
    <xf numFmtId="0" fontId="19" fillId="14" borderId="10" xfId="0" applyFont="1" applyFill="1" applyBorder="1" applyAlignment="1">
      <alignment horizontal="left"/>
    </xf>
    <xf numFmtId="0" fontId="43" fillId="21" borderId="13" xfId="0" applyFont="1" applyFill="1" applyBorder="1" applyAlignment="1">
      <alignment horizontal="center"/>
    </xf>
    <xf numFmtId="165" fontId="43" fillId="14" borderId="10" xfId="0" applyNumberFormat="1" applyFont="1" applyFill="1" applyBorder="1"/>
    <xf numFmtId="0" fontId="55" fillId="0" borderId="10" xfId="0" applyFont="1" applyBorder="1"/>
    <xf numFmtId="9" fontId="43" fillId="12" borderId="10" xfId="0" applyNumberFormat="1" applyFont="1" applyFill="1" applyBorder="1" applyAlignment="1">
      <alignment horizontal="center"/>
    </xf>
    <xf numFmtId="0" fontId="43" fillId="12" borderId="12" xfId="0" applyFont="1" applyFill="1" applyBorder="1" applyAlignment="1">
      <alignment horizontal="center"/>
    </xf>
    <xf numFmtId="0" fontId="43" fillId="12" borderId="15" xfId="0" applyFont="1" applyFill="1" applyBorder="1"/>
    <xf numFmtId="165" fontId="43" fillId="12" borderId="25" xfId="0" applyNumberFormat="1" applyFont="1" applyFill="1" applyBorder="1"/>
    <xf numFmtId="0" fontId="46" fillId="32" borderId="17" xfId="0" applyFont="1" applyFill="1" applyBorder="1"/>
    <xf numFmtId="165" fontId="43" fillId="0" borderId="10" xfId="0" applyNumberFormat="1" applyFont="1" applyBorder="1"/>
    <xf numFmtId="0" fontId="43" fillId="12" borderId="24" xfId="0" applyFont="1" applyFill="1" applyBorder="1" applyAlignment="1">
      <alignment horizontal="center"/>
    </xf>
    <xf numFmtId="0" fontId="43" fillId="21" borderId="12" xfId="0" applyFont="1" applyFill="1" applyBorder="1" applyAlignment="1">
      <alignment horizontal="center"/>
    </xf>
    <xf numFmtId="0" fontId="43" fillId="14" borderId="13" xfId="0" applyFont="1" applyFill="1" applyBorder="1" applyAlignment="1">
      <alignment horizontal="center" vertical="center"/>
    </xf>
    <xf numFmtId="0" fontId="43" fillId="14" borderId="21" xfId="0" applyFont="1" applyFill="1" applyBorder="1" applyAlignment="1">
      <alignment horizontal="center" vertical="center"/>
    </xf>
    <xf numFmtId="0" fontId="43" fillId="14" borderId="12" xfId="0" applyFont="1" applyFill="1" applyBorder="1" applyAlignment="1">
      <alignment horizontal="center"/>
    </xf>
    <xf numFmtId="9" fontId="25" fillId="14" borderId="10" xfId="0" applyNumberFormat="1" applyFont="1" applyFill="1" applyBorder="1" applyAlignment="1">
      <alignment horizontal="center"/>
    </xf>
    <xf numFmtId="0" fontId="43" fillId="14" borderId="34" xfId="0" applyFont="1" applyFill="1" applyBorder="1"/>
    <xf numFmtId="165" fontId="43" fillId="14" borderId="25" xfId="0" applyNumberFormat="1" applyFont="1" applyFill="1" applyBorder="1"/>
    <xf numFmtId="9" fontId="43" fillId="14" borderId="10" xfId="0" applyNumberFormat="1" applyFont="1" applyFill="1" applyBorder="1" applyAlignment="1">
      <alignment horizontal="center"/>
    </xf>
    <xf numFmtId="0" fontId="43" fillId="14" borderId="10" xfId="0" applyFont="1" applyFill="1" applyBorder="1" applyAlignment="1">
      <alignment horizontal="center"/>
    </xf>
    <xf numFmtId="0" fontId="22" fillId="14" borderId="10" xfId="0" applyFont="1" applyFill="1" applyBorder="1" applyAlignment="1">
      <alignment horizontal="left"/>
    </xf>
    <xf numFmtId="0" fontId="46" fillId="32" borderId="30" xfId="0" applyFont="1" applyFill="1" applyBorder="1"/>
    <xf numFmtId="9" fontId="43" fillId="12" borderId="13" xfId="0" applyNumberFormat="1" applyFont="1" applyFill="1" applyBorder="1" applyAlignment="1">
      <alignment horizontal="center" vertical="center"/>
    </xf>
    <xf numFmtId="9" fontId="25" fillId="12" borderId="13" xfId="0" applyNumberFormat="1" applyFont="1" applyFill="1" applyBorder="1" applyAlignment="1">
      <alignment horizontal="center" vertical="center"/>
    </xf>
    <xf numFmtId="165" fontId="43" fillId="32" borderId="11" xfId="0" applyNumberFormat="1" applyFont="1" applyFill="1" applyBorder="1"/>
    <xf numFmtId="165" fontId="43" fillId="33" borderId="11" xfId="0" applyNumberFormat="1" applyFont="1" applyFill="1" applyBorder="1"/>
    <xf numFmtId="0" fontId="43" fillId="32" borderId="13" xfId="0" applyFont="1" applyFill="1" applyBorder="1" applyAlignment="1">
      <alignment wrapText="1"/>
    </xf>
    <xf numFmtId="9" fontId="43" fillId="12" borderId="13" xfId="0" applyNumberFormat="1" applyFont="1" applyFill="1" applyBorder="1" applyAlignment="1">
      <alignment horizontal="center"/>
    </xf>
    <xf numFmtId="0" fontId="43" fillId="12" borderId="10" xfId="0" applyFont="1" applyFill="1" applyBorder="1" applyAlignment="1">
      <alignment wrapText="1"/>
    </xf>
    <xf numFmtId="9" fontId="25" fillId="12" borderId="13" xfId="0" applyNumberFormat="1" applyFont="1" applyFill="1" applyBorder="1" applyAlignment="1">
      <alignment horizontal="center"/>
    </xf>
    <xf numFmtId="9" fontId="43" fillId="12" borderId="21" xfId="0" applyNumberFormat="1" applyFont="1" applyFill="1" applyBorder="1" applyAlignment="1">
      <alignment horizontal="center"/>
    </xf>
    <xf numFmtId="165" fontId="43" fillId="12" borderId="12" xfId="0" applyNumberFormat="1" applyFont="1" applyFill="1" applyBorder="1"/>
    <xf numFmtId="0" fontId="43" fillId="12" borderId="13" xfId="0" applyFont="1" applyFill="1" applyBorder="1" applyAlignment="1">
      <alignment wrapText="1"/>
    </xf>
    <xf numFmtId="9" fontId="43" fillId="12" borderId="34" xfId="0" applyNumberFormat="1" applyFont="1" applyFill="1" applyBorder="1"/>
    <xf numFmtId="9" fontId="43" fillId="12" borderId="34" xfId="0" applyNumberFormat="1" applyFont="1" applyFill="1" applyBorder="1" applyAlignment="1">
      <alignment horizontal="center"/>
    </xf>
    <xf numFmtId="165" fontId="43" fillId="35" borderId="10" xfId="0" applyNumberFormat="1" applyFont="1" applyFill="1" applyBorder="1"/>
    <xf numFmtId="165" fontId="46" fillId="32" borderId="15" xfId="0" applyNumberFormat="1" applyFont="1" applyFill="1" applyBorder="1"/>
    <xf numFmtId="165" fontId="46" fillId="34" borderId="11" xfId="0" applyNumberFormat="1" applyFont="1" applyFill="1" applyBorder="1"/>
    <xf numFmtId="165" fontId="43" fillId="34" borderId="15" xfId="0" applyNumberFormat="1" applyFont="1" applyFill="1" applyBorder="1"/>
    <xf numFmtId="165" fontId="43" fillId="12" borderId="15" xfId="0" applyNumberFormat="1" applyFont="1" applyFill="1" applyBorder="1"/>
    <xf numFmtId="0" fontId="46" fillId="12" borderId="10" xfId="0" applyFont="1" applyFill="1" applyBorder="1"/>
    <xf numFmtId="165" fontId="46" fillId="12" borderId="10" xfId="0" applyNumberFormat="1" applyFont="1" applyFill="1" applyBorder="1"/>
    <xf numFmtId="9" fontId="46" fillId="12" borderId="10" xfId="0" applyNumberFormat="1" applyFont="1" applyFill="1" applyBorder="1"/>
    <xf numFmtId="0" fontId="46" fillId="12" borderId="25" xfId="0" applyFont="1" applyFill="1" applyBorder="1"/>
    <xf numFmtId="0" fontId="43" fillId="12" borderId="25" xfId="0" applyFont="1" applyFill="1" applyBorder="1"/>
    <xf numFmtId="165" fontId="46" fillId="12" borderId="15" xfId="0" applyNumberFormat="1" applyFont="1" applyFill="1" applyBorder="1"/>
    <xf numFmtId="9" fontId="46" fillId="12" borderId="15" xfId="0" applyNumberFormat="1" applyFont="1" applyFill="1" applyBorder="1"/>
    <xf numFmtId="9" fontId="48" fillId="12" borderId="15" xfId="0" applyNumberFormat="1" applyFont="1" applyFill="1" applyBorder="1"/>
    <xf numFmtId="0" fontId="43" fillId="14" borderId="17" xfId="0" applyFont="1" applyFill="1" applyBorder="1"/>
    <xf numFmtId="0" fontId="43" fillId="12" borderId="18" xfId="0" applyFont="1" applyFill="1" applyBorder="1" applyAlignment="1">
      <alignment horizontal="center" vertical="center"/>
    </xf>
    <xf numFmtId="165" fontId="43" fillId="12" borderId="13" xfId="0" applyNumberFormat="1" applyFont="1" applyFill="1" applyBorder="1"/>
    <xf numFmtId="0" fontId="46" fillId="32" borderId="12" xfId="0" applyFont="1" applyFill="1" applyBorder="1"/>
    <xf numFmtId="165" fontId="43" fillId="34" borderId="11" xfId="0" applyNumberFormat="1" applyFont="1" applyFill="1" applyBorder="1"/>
    <xf numFmtId="165" fontId="43" fillId="34" borderId="10" xfId="0" applyNumberFormat="1" applyFont="1" applyFill="1" applyBorder="1"/>
    <xf numFmtId="0" fontId="25" fillId="32" borderId="10" xfId="0" applyFont="1" applyFill="1" applyBorder="1" applyAlignment="1">
      <alignment wrapText="1"/>
    </xf>
    <xf numFmtId="164" fontId="43" fillId="12" borderId="10" xfId="0" applyNumberFormat="1" applyFont="1" applyFill="1" applyBorder="1"/>
    <xf numFmtId="0" fontId="53" fillId="12" borderId="10" xfId="0" applyFont="1" applyFill="1" applyBorder="1"/>
    <xf numFmtId="165" fontId="43" fillId="0" borderId="11" xfId="0" applyNumberFormat="1" applyFont="1" applyBorder="1"/>
    <xf numFmtId="0" fontId="43" fillId="12" borderId="21" xfId="0" applyFont="1" applyFill="1" applyBorder="1" applyAlignment="1">
      <alignment horizontal="center" vertical="center"/>
    </xf>
    <xf numFmtId="165" fontId="43" fillId="12" borderId="11" xfId="0" applyNumberFormat="1" applyFont="1" applyFill="1" applyBorder="1"/>
    <xf numFmtId="0" fontId="45" fillId="12" borderId="11" xfId="0" applyFont="1" applyFill="1" applyBorder="1"/>
    <xf numFmtId="0" fontId="45" fillId="12" borderId="25" xfId="0" applyFont="1" applyFill="1" applyBorder="1"/>
    <xf numFmtId="9" fontId="45" fillId="12" borderId="24" xfId="0" applyNumberFormat="1" applyFont="1" applyFill="1" applyBorder="1" applyAlignment="1">
      <alignment horizontal="center"/>
    </xf>
    <xf numFmtId="165" fontId="45" fillId="12" borderId="10" xfId="0" applyNumberFormat="1" applyFont="1" applyFill="1" applyBorder="1"/>
    <xf numFmtId="9" fontId="53" fillId="12" borderId="24" xfId="0" applyNumberFormat="1" applyFont="1" applyFill="1" applyBorder="1" applyAlignment="1">
      <alignment horizontal="center"/>
    </xf>
    <xf numFmtId="0" fontId="56" fillId="0" borderId="0" xfId="0" applyFont="1"/>
    <xf numFmtId="0" fontId="45" fillId="12" borderId="10" xfId="0" applyFont="1" applyFill="1" applyBorder="1"/>
    <xf numFmtId="9" fontId="43" fillId="12" borderId="18" xfId="0" applyNumberFormat="1" applyFont="1" applyFill="1" applyBorder="1" applyAlignment="1">
      <alignment horizontal="center" vertical="center"/>
    </xf>
    <xf numFmtId="9" fontId="25" fillId="12" borderId="18" xfId="0" applyNumberFormat="1" applyFont="1" applyFill="1" applyBorder="1" applyAlignment="1">
      <alignment horizontal="center" vertical="center"/>
    </xf>
    <xf numFmtId="9" fontId="25" fillId="12" borderId="18" xfId="0" applyNumberFormat="1" applyFont="1" applyFill="1" applyBorder="1" applyAlignment="1">
      <alignment horizontal="center"/>
    </xf>
    <xf numFmtId="9" fontId="43" fillId="12" borderId="11" xfId="0" applyNumberFormat="1" applyFont="1" applyFill="1" applyBorder="1" applyAlignment="1">
      <alignment horizontal="center"/>
    </xf>
    <xf numFmtId="165" fontId="43" fillId="12" borderId="18" xfId="0" applyNumberFormat="1" applyFont="1" applyFill="1" applyBorder="1"/>
    <xf numFmtId="0" fontId="43" fillId="12" borderId="12" xfId="0" applyFont="1" applyFill="1" applyBorder="1"/>
    <xf numFmtId="0" fontId="45" fillId="12" borderId="17" xfId="0" applyFont="1" applyFill="1" applyBorder="1"/>
    <xf numFmtId="0" fontId="46" fillId="0" borderId="0" xfId="0" applyFont="1"/>
    <xf numFmtId="174" fontId="43" fillId="12" borderId="10" xfId="0" applyNumberFormat="1" applyFont="1" applyFill="1" applyBorder="1" applyAlignment="1">
      <alignment horizontal="center"/>
    </xf>
    <xf numFmtId="174" fontId="43" fillId="14" borderId="10" xfId="0" applyNumberFormat="1" applyFont="1" applyFill="1" applyBorder="1" applyAlignment="1">
      <alignment horizontal="center"/>
    </xf>
    <xf numFmtId="174" fontId="25" fillId="12" borderId="10" xfId="0" applyNumberFormat="1" applyFont="1" applyFill="1" applyBorder="1" applyAlignment="1">
      <alignment horizontal="center"/>
    </xf>
    <xf numFmtId="0" fontId="43" fillId="0" borderId="20" xfId="0" applyFont="1" applyBorder="1"/>
    <xf numFmtId="0" fontId="45" fillId="0" borderId="20" xfId="0" applyFont="1" applyBorder="1"/>
    <xf numFmtId="0" fontId="43" fillId="0" borderId="30" xfId="0" applyFont="1" applyBorder="1"/>
    <xf numFmtId="165" fontId="43" fillId="0" borderId="12" xfId="0" applyNumberFormat="1" applyFont="1" applyBorder="1"/>
    <xf numFmtId="0" fontId="56" fillId="0" borderId="10" xfId="0" applyFont="1" applyBorder="1"/>
    <xf numFmtId="165" fontId="45" fillId="0" borderId="11" xfId="0" applyNumberFormat="1" applyFont="1" applyBorder="1"/>
    <xf numFmtId="165" fontId="45" fillId="34" borderId="25" xfId="0" applyNumberFormat="1" applyFont="1" applyFill="1" applyBorder="1"/>
    <xf numFmtId="0" fontId="3" fillId="12" borderId="12" xfId="0" applyFont="1" applyFill="1" applyBorder="1"/>
    <xf numFmtId="0" fontId="3" fillId="14" borderId="12" xfId="0" applyFont="1" applyFill="1" applyBorder="1"/>
    <xf numFmtId="174" fontId="3" fillId="14" borderId="12" xfId="0" applyNumberFormat="1" applyFont="1" applyFill="1" applyBorder="1"/>
    <xf numFmtId="165" fontId="3" fillId="12" borderId="10" xfId="0" applyNumberFormat="1" applyFont="1" applyFill="1" applyBorder="1"/>
    <xf numFmtId="165" fontId="3" fillId="12" borderId="12" xfId="0" applyNumberFormat="1" applyFont="1" applyFill="1" applyBorder="1"/>
    <xf numFmtId="165" fontId="3" fillId="14" borderId="12" xfId="0" applyNumberFormat="1" applyFont="1" applyFill="1" applyBorder="1"/>
    <xf numFmtId="165" fontId="3" fillId="12" borderId="10" xfId="0" applyNumberFormat="1" applyFont="1" applyFill="1" applyBorder="1" applyAlignment="1">
      <alignment horizontal="center"/>
    </xf>
    <xf numFmtId="165" fontId="3" fillId="14" borderId="12" xfId="0" applyNumberFormat="1" applyFont="1" applyFill="1" applyBorder="1" applyAlignment="1">
      <alignment horizontal="center"/>
    </xf>
    <xf numFmtId="174" fontId="3" fillId="12" borderId="10" xfId="0" applyNumberFormat="1" applyFont="1" applyFill="1" applyBorder="1" applyAlignment="1">
      <alignment horizontal="center"/>
    </xf>
    <xf numFmtId="174" fontId="39" fillId="12" borderId="10" xfId="0" applyNumberFormat="1" applyFont="1" applyFill="1" applyBorder="1" applyAlignment="1">
      <alignment horizontal="center"/>
    </xf>
    <xf numFmtId="174" fontId="39" fillId="12" borderId="12" xfId="0" applyNumberFormat="1" applyFont="1" applyFill="1" applyBorder="1" applyAlignment="1">
      <alignment horizontal="center"/>
    </xf>
    <xf numFmtId="165" fontId="43" fillId="24" borderId="10" xfId="0" applyNumberFormat="1" applyFont="1" applyFill="1" applyBorder="1"/>
    <xf numFmtId="0" fontId="43" fillId="12" borderId="17" xfId="0" applyFont="1" applyFill="1" applyBorder="1" applyAlignment="1">
      <alignment horizontal="center"/>
    </xf>
    <xf numFmtId="9" fontId="57" fillId="12" borderId="15" xfId="0" applyNumberFormat="1" applyFont="1" applyFill="1" applyBorder="1" applyAlignment="1">
      <alignment horizontal="center"/>
    </xf>
    <xf numFmtId="0" fontId="43" fillId="32" borderId="11" xfId="0" applyFont="1" applyFill="1" applyBorder="1" applyAlignment="1">
      <alignment wrapText="1"/>
    </xf>
    <xf numFmtId="0" fontId="43" fillId="12" borderId="11" xfId="0" applyFont="1" applyFill="1" applyBorder="1" applyAlignment="1">
      <alignment wrapText="1"/>
    </xf>
    <xf numFmtId="0" fontId="43" fillId="0" borderId="25" xfId="0" applyFont="1" applyBorder="1"/>
    <xf numFmtId="0" fontId="19" fillId="12" borderId="10" xfId="0" applyFont="1" applyFill="1" applyBorder="1" applyAlignment="1">
      <alignment horizontal="center"/>
    </xf>
    <xf numFmtId="0" fontId="2" fillId="12" borderId="5" xfId="0" applyFont="1" applyFill="1" applyBorder="1"/>
    <xf numFmtId="169" fontId="19" fillId="12" borderId="4" xfId="0" applyNumberFormat="1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/>
    </xf>
    <xf numFmtId="0" fontId="55" fillId="12" borderId="10" xfId="0" applyFont="1" applyFill="1" applyBorder="1"/>
    <xf numFmtId="0" fontId="2" fillId="12" borderId="32" xfId="0" applyFont="1" applyFill="1" applyBorder="1"/>
    <xf numFmtId="169" fontId="19" fillId="12" borderId="3" xfId="0" applyNumberFormat="1" applyFont="1" applyFill="1" applyBorder="1" applyAlignment="1">
      <alignment horizontal="center"/>
    </xf>
    <xf numFmtId="0" fontId="19" fillId="12" borderId="3" xfId="0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3" xfId="0" applyFill="1" applyBorder="1" applyAlignment="1">
      <alignment horizontal="left"/>
    </xf>
    <xf numFmtId="169" fontId="19" fillId="12" borderId="10" xfId="0" applyNumberFormat="1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/>
    </xf>
    <xf numFmtId="0" fontId="2" fillId="12" borderId="15" xfId="0" applyFont="1" applyFill="1" applyBorder="1"/>
    <xf numFmtId="0" fontId="19" fillId="14" borderId="10" xfId="0" applyFont="1" applyFill="1" applyBorder="1" applyAlignment="1">
      <alignment horizontal="left" vertical="top"/>
    </xf>
    <xf numFmtId="0" fontId="19" fillId="14" borderId="10" xfId="0" applyFont="1" applyFill="1" applyBorder="1" applyAlignment="1">
      <alignment horizontal="left" vertical="center"/>
    </xf>
    <xf numFmtId="0" fontId="2" fillId="14" borderId="10" xfId="0" applyFont="1" applyFill="1" applyBorder="1" applyAlignment="1">
      <alignment horizontal="left" vertical="center"/>
    </xf>
    <xf numFmtId="0" fontId="43" fillId="12" borderId="13" xfId="0" applyFont="1" applyFill="1" applyBorder="1" applyAlignment="1">
      <alignment horizontal="center"/>
    </xf>
    <xf numFmtId="0" fontId="53" fillId="12" borderId="24" xfId="0" applyFont="1" applyFill="1" applyBorder="1"/>
    <xf numFmtId="9" fontId="25" fillId="21" borderId="21" xfId="0" applyNumberFormat="1" applyFont="1" applyFill="1" applyBorder="1" applyAlignment="1">
      <alignment horizontal="center"/>
    </xf>
    <xf numFmtId="0" fontId="43" fillId="21" borderId="24" xfId="0" applyFont="1" applyFill="1" applyBorder="1"/>
    <xf numFmtId="0" fontId="43" fillId="21" borderId="10" xfId="0" applyFont="1" applyFill="1" applyBorder="1" applyAlignment="1">
      <alignment horizontal="center" vertical="center"/>
    </xf>
    <xf numFmtId="165" fontId="42" fillId="0" borderId="0" xfId="0" applyNumberFormat="1" applyFont="1"/>
    <xf numFmtId="0" fontId="43" fillId="21" borderId="33" xfId="0" applyFont="1" applyFill="1" applyBorder="1" applyAlignment="1">
      <alignment horizontal="center" vertical="center"/>
    </xf>
    <xf numFmtId="0" fontId="43" fillId="14" borderId="21" xfId="0" applyFont="1" applyFill="1" applyBorder="1" applyAlignment="1">
      <alignment horizontal="center"/>
    </xf>
    <xf numFmtId="0" fontId="43" fillId="14" borderId="33" xfId="0" applyFont="1" applyFill="1" applyBorder="1" applyAlignment="1">
      <alignment horizontal="center"/>
    </xf>
    <xf numFmtId="0" fontId="43" fillId="14" borderId="33" xfId="0" applyFont="1" applyFill="1" applyBorder="1"/>
    <xf numFmtId="0" fontId="43" fillId="21" borderId="21" xfId="0" applyFont="1" applyFill="1" applyBorder="1" applyAlignment="1">
      <alignment horizontal="center" vertical="center"/>
    </xf>
    <xf numFmtId="0" fontId="43" fillId="14" borderId="13" xfId="0" applyFont="1" applyFill="1" applyBorder="1" applyAlignment="1">
      <alignment horizontal="center"/>
    </xf>
    <xf numFmtId="0" fontId="3" fillId="13" borderId="0" xfId="0" applyFont="1" applyFill="1"/>
    <xf numFmtId="0" fontId="43" fillId="12" borderId="33" xfId="0" applyFont="1" applyFill="1" applyBorder="1" applyAlignment="1">
      <alignment horizontal="center" vertical="center"/>
    </xf>
    <xf numFmtId="0" fontId="25" fillId="12" borderId="13" xfId="0" applyFont="1" applyFill="1" applyBorder="1"/>
    <xf numFmtId="0" fontId="51" fillId="32" borderId="12" xfId="0" applyFont="1" applyFill="1" applyBorder="1" applyAlignment="1"/>
    <xf numFmtId="0" fontId="51" fillId="32" borderId="20" xfId="0" applyFont="1" applyFill="1" applyBorder="1" applyAlignment="1"/>
    <xf numFmtId="0" fontId="51" fillId="32" borderId="15" xfId="0" applyFont="1" applyFill="1" applyBorder="1" applyAlignment="1"/>
    <xf numFmtId="0" fontId="43" fillId="36" borderId="18" xfId="0" applyFont="1" applyFill="1" applyBorder="1" applyAlignment="1"/>
    <xf numFmtId="0" fontId="43" fillId="37" borderId="18" xfId="0" applyFont="1" applyFill="1" applyBorder="1" applyAlignment="1"/>
    <xf numFmtId="0" fontId="43" fillId="30" borderId="18" xfId="0" applyFont="1" applyFill="1" applyBorder="1" applyAlignment="1"/>
    <xf numFmtId="0" fontId="43" fillId="31" borderId="11" xfId="0" applyFont="1" applyFill="1" applyBorder="1" applyAlignment="1">
      <alignment horizontal="center"/>
    </xf>
    <xf numFmtId="0" fontId="43" fillId="31" borderId="18" xfId="0" applyFont="1" applyFill="1" applyBorder="1" applyAlignment="1">
      <alignment horizontal="center"/>
    </xf>
    <xf numFmtId="0" fontId="43" fillId="31" borderId="11" xfId="0" applyFont="1" applyFill="1" applyBorder="1" applyAlignment="1"/>
    <xf numFmtId="0" fontId="43" fillId="31" borderId="18" xfId="0" applyFont="1" applyFill="1" applyBorder="1" applyAlignment="1"/>
    <xf numFmtId="0" fontId="43" fillId="31" borderId="13" xfId="0" applyFont="1" applyFill="1" applyBorder="1" applyAlignment="1"/>
    <xf numFmtId="0" fontId="47" fillId="32" borderId="12" xfId="0" applyFont="1" applyFill="1" applyBorder="1" applyAlignment="1"/>
    <xf numFmtId="0" fontId="47" fillId="32" borderId="20" xfId="0" applyFont="1" applyFill="1" applyBorder="1" applyAlignment="1"/>
    <xf numFmtId="0" fontId="47" fillId="32" borderId="15" xfId="0" applyFont="1" applyFill="1" applyBorder="1" applyAlignment="1"/>
    <xf numFmtId="0" fontId="44" fillId="31" borderId="11" xfId="0" applyFont="1" applyFill="1" applyBorder="1" applyAlignment="1">
      <alignment horizontal="center"/>
    </xf>
    <xf numFmtId="0" fontId="44" fillId="31" borderId="18" xfId="0" applyFont="1" applyFill="1" applyBorder="1" applyAlignment="1">
      <alignment horizontal="center"/>
    </xf>
    <xf numFmtId="0" fontId="44" fillId="31" borderId="13" xfId="0" applyFont="1" applyFill="1" applyBorder="1" applyAlignment="1">
      <alignment horizontal="center"/>
    </xf>
    <xf numFmtId="0" fontId="41" fillId="30" borderId="17" xfId="0" applyFont="1" applyFill="1" applyBorder="1" applyAlignment="1">
      <alignment horizontal="center"/>
    </xf>
    <xf numFmtId="0" fontId="41" fillId="30" borderId="34" xfId="0" applyFont="1" applyFill="1" applyBorder="1" applyAlignment="1">
      <alignment horizontal="center"/>
    </xf>
    <xf numFmtId="0" fontId="43" fillId="31" borderId="13" xfId="0" applyFont="1" applyFill="1" applyBorder="1" applyAlignment="1">
      <alignment horizontal="center"/>
    </xf>
    <xf numFmtId="0" fontId="47" fillId="32" borderId="10" xfId="0" applyFont="1" applyFill="1" applyBorder="1" applyAlignment="1"/>
    <xf numFmtId="0" fontId="50" fillId="32" borderId="10" xfId="0" applyFont="1" applyFill="1" applyBorder="1" applyAlignment="1"/>
    <xf numFmtId="0" fontId="43" fillId="31" borderId="33" xfId="0" applyFont="1" applyFill="1" applyBorder="1" applyAlignment="1">
      <alignment horizontal="center"/>
    </xf>
    <xf numFmtId="0" fontId="44" fillId="31" borderId="24" xfId="0" applyFont="1" applyFill="1" applyBorder="1" applyAlignment="1">
      <alignment horizontal="center"/>
    </xf>
    <xf numFmtId="0" fontId="44" fillId="31" borderId="33" xfId="0" applyFont="1" applyFill="1" applyBorder="1" applyAlignment="1">
      <alignment horizontal="center"/>
    </xf>
    <xf numFmtId="0" fontId="44" fillId="31" borderId="21" xfId="0" applyFont="1" applyFill="1" applyBorder="1" applyAlignment="1">
      <alignment horizontal="center"/>
    </xf>
    <xf numFmtId="0" fontId="47" fillId="32" borderId="10" xfId="0" applyFont="1" applyFill="1" applyBorder="1" applyAlignment="1">
      <alignment horizontal="center" vertical="center"/>
    </xf>
    <xf numFmtId="0" fontId="50" fillId="32" borderId="12" xfId="0" applyFont="1" applyFill="1" applyBorder="1" applyAlignment="1">
      <alignment horizontal="center" vertical="center"/>
    </xf>
    <xf numFmtId="0" fontId="50" fillId="32" borderId="20" xfId="0" applyFont="1" applyFill="1" applyBorder="1" applyAlignment="1">
      <alignment horizontal="center" vertical="center"/>
    </xf>
    <xf numFmtId="0" fontId="50" fillId="32" borderId="15" xfId="0" applyFont="1" applyFill="1" applyBorder="1" applyAlignment="1">
      <alignment horizontal="center" vertical="center"/>
    </xf>
    <xf numFmtId="0" fontId="50" fillId="32" borderId="10" xfId="0" applyFont="1" applyFill="1" applyBorder="1" applyAlignment="1">
      <alignment horizontal="center" vertical="center"/>
    </xf>
    <xf numFmtId="0" fontId="58" fillId="32" borderId="20" xfId="0" applyFont="1" applyFill="1" applyBorder="1" applyAlignment="1">
      <alignment wrapText="1"/>
    </xf>
    <xf numFmtId="0" fontId="58" fillId="32" borderId="30" xfId="0" applyFont="1" applyFill="1" applyBorder="1" applyAlignment="1">
      <alignment wrapText="1"/>
    </xf>
    <xf numFmtId="0" fontId="1" fillId="4" borderId="7" xfId="0" applyFont="1" applyFill="1" applyBorder="1" applyAlignment="1">
      <alignment horizontal="right"/>
    </xf>
    <xf numFmtId="0" fontId="2" fillId="0" borderId="14" xfId="0" applyFont="1" applyBorder="1" applyAlignment="1"/>
    <xf numFmtId="0" fontId="0" fillId="5" borderId="7" xfId="0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right"/>
    </xf>
    <xf numFmtId="0" fontId="2" fillId="0" borderId="0" xfId="0" applyFont="1" applyAlignment="1"/>
    <xf numFmtId="0" fontId="0" fillId="5" borderId="1" xfId="0" applyFill="1" applyBorder="1" applyAlignment="1">
      <alignment horizontal="center"/>
    </xf>
    <xf numFmtId="0" fontId="58" fillId="32" borderId="12" xfId="0" applyFont="1" applyFill="1" applyBorder="1" applyAlignment="1">
      <alignment horizontal="center" vertical="center" wrapText="1"/>
    </xf>
    <xf numFmtId="0" fontId="58" fillId="32" borderId="20" xfId="0" applyFont="1" applyFill="1" applyBorder="1" applyAlignment="1">
      <alignment horizontal="center" vertical="center" wrapText="1"/>
    </xf>
    <xf numFmtId="0" fontId="58" fillId="32" borderId="15" xfId="0" applyFont="1" applyFill="1" applyBorder="1" applyAlignment="1">
      <alignment horizontal="center" vertical="center" wrapText="1"/>
    </xf>
    <xf numFmtId="0" fontId="4" fillId="13" borderId="15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right"/>
    </xf>
    <xf numFmtId="0" fontId="0" fillId="5" borderId="28" xfId="0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5" fillId="14" borderId="2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right"/>
    </xf>
    <xf numFmtId="0" fontId="1" fillId="4" borderId="2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1" fillId="4" borderId="27" xfId="0" applyFont="1" applyFill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67" fontId="3" fillId="3" borderId="4" xfId="0" applyNumberFormat="1" applyFont="1" applyFill="1" applyBorder="1" applyAlignment="1">
      <alignment horizontal="center"/>
    </xf>
    <xf numFmtId="167" fontId="3" fillId="17" borderId="4" xfId="0" applyNumberFormat="1" applyFont="1" applyFill="1" applyBorder="1" applyAlignment="1">
      <alignment horizontal="center"/>
    </xf>
    <xf numFmtId="167" fontId="3" fillId="20" borderId="3" xfId="0" applyNumberFormat="1" applyFont="1" applyFill="1" applyBorder="1" applyAlignment="1">
      <alignment horizontal="center"/>
    </xf>
    <xf numFmtId="167" fontId="3" fillId="14" borderId="11" xfId="0" applyNumberFormat="1" applyFont="1" applyFill="1" applyBorder="1" applyAlignment="1">
      <alignment horizontal="center"/>
    </xf>
    <xf numFmtId="167" fontId="3" fillId="14" borderId="18" xfId="0" applyNumberFormat="1" applyFont="1" applyFill="1" applyBorder="1" applyAlignment="1">
      <alignment horizontal="center"/>
    </xf>
    <xf numFmtId="167" fontId="3" fillId="14" borderId="13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13" borderId="10" xfId="0" applyFont="1" applyFill="1" applyBorder="1" applyAlignment="1">
      <alignment horizontal="center"/>
    </xf>
    <xf numFmtId="0" fontId="28" fillId="13" borderId="10" xfId="0" applyFont="1" applyFill="1" applyBorder="1" applyAlignment="1">
      <alignment horizontal="center"/>
    </xf>
    <xf numFmtId="166" fontId="28" fillId="13" borderId="10" xfId="0" applyNumberFormat="1" applyFont="1" applyFill="1" applyBorder="1" applyAlignment="1">
      <alignment horizontal="center"/>
    </xf>
    <xf numFmtId="0" fontId="27" fillId="13" borderId="10" xfId="0" applyFont="1" applyFill="1" applyBorder="1" applyAlignment="1">
      <alignment horizontal="center"/>
    </xf>
    <xf numFmtId="0" fontId="3" fillId="21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166" fontId="29" fillId="0" borderId="10" xfId="0" applyNumberFormat="1" applyFont="1" applyBorder="1" applyAlignment="1">
      <alignment horizontal="center"/>
    </xf>
    <xf numFmtId="0" fontId="30" fillId="2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6" fontId="7" fillId="0" borderId="10" xfId="0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9" fillId="13" borderId="10" xfId="0" applyFont="1" applyFill="1" applyBorder="1" applyAlignment="1">
      <alignment horizontal="center"/>
    </xf>
    <xf numFmtId="166" fontId="9" fillId="13" borderId="10" xfId="0" applyNumberFormat="1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167" fontId="3" fillId="6" borderId="4" xfId="0" applyNumberFormat="1" applyFont="1" applyFill="1" applyBorder="1" applyAlignment="1">
      <alignment horizontal="center"/>
    </xf>
    <xf numFmtId="167" fontId="3" fillId="7" borderId="4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6" fontId="7" fillId="0" borderId="12" xfId="0" applyNumberFormat="1" applyFont="1" applyBorder="1" applyAlignment="1">
      <alignment horizontal="center"/>
    </xf>
    <xf numFmtId="166" fontId="7" fillId="0" borderId="15" xfId="0" applyNumberFormat="1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52" fillId="30" borderId="11" xfId="0" applyFont="1" applyFill="1" applyBorder="1" applyAlignment="1">
      <alignment horizontal="center"/>
    </xf>
    <xf numFmtId="0" fontId="52" fillId="30" borderId="18" xfId="0" applyFont="1" applyFill="1" applyBorder="1" applyAlignment="1">
      <alignment horizontal="center"/>
    </xf>
    <xf numFmtId="0" fontId="52" fillId="30" borderId="13" xfId="0" applyFont="1" applyFill="1" applyBorder="1" applyAlignment="1">
      <alignment horizontal="center"/>
    </xf>
    <xf numFmtId="0" fontId="43" fillId="31" borderId="11" xfId="0" applyFont="1" applyFill="1" applyBorder="1" applyAlignment="1">
      <alignment horizontal="center" vertical="center"/>
    </xf>
    <xf numFmtId="0" fontId="43" fillId="31" borderId="18" xfId="0" applyFont="1" applyFill="1" applyBorder="1" applyAlignment="1">
      <alignment horizontal="center" vertical="center"/>
    </xf>
    <xf numFmtId="0" fontId="43" fillId="31" borderId="13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/>
    </xf>
    <xf numFmtId="0" fontId="15" fillId="23" borderId="11" xfId="0" applyFont="1" applyFill="1" applyBorder="1" applyAlignment="1">
      <alignment horizontal="center"/>
    </xf>
    <xf numFmtId="0" fontId="15" fillId="23" borderId="18" xfId="0" applyFont="1" applyFill="1" applyBorder="1" applyAlignment="1">
      <alignment horizontal="center"/>
    </xf>
    <xf numFmtId="0" fontId="15" fillId="23" borderId="33" xfId="0" applyFont="1" applyFill="1" applyBorder="1" applyAlignment="1">
      <alignment horizontal="center"/>
    </xf>
    <xf numFmtId="0" fontId="15" fillId="23" borderId="13" xfId="0" applyFont="1" applyFill="1" applyBorder="1" applyAlignment="1">
      <alignment horizontal="center"/>
    </xf>
    <xf numFmtId="0" fontId="15" fillId="23" borderId="17" xfId="0" applyFont="1" applyFill="1" applyBorder="1" applyAlignment="1">
      <alignment horizontal="center"/>
    </xf>
    <xf numFmtId="0" fontId="15" fillId="23" borderId="34" xfId="0" applyFont="1" applyFill="1" applyBorder="1" applyAlignment="1">
      <alignment horizontal="center"/>
    </xf>
    <xf numFmtId="0" fontId="15" fillId="23" borderId="25" xfId="0" applyFont="1" applyFill="1" applyBorder="1" applyAlignment="1">
      <alignment horizontal="center"/>
    </xf>
    <xf numFmtId="0" fontId="15" fillId="23" borderId="10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2" fillId="13" borderId="18" xfId="0" applyFont="1" applyFill="1" applyBorder="1" applyAlignment="1">
      <alignment horizontal="center"/>
    </xf>
    <xf numFmtId="0" fontId="12" fillId="13" borderId="13" xfId="0" applyFont="1" applyFill="1" applyBorder="1" applyAlignment="1">
      <alignment horizontal="center"/>
    </xf>
    <xf numFmtId="167" fontId="15" fillId="10" borderId="22" xfId="0" applyNumberFormat="1" applyFont="1" applyFill="1" applyBorder="1" applyAlignment="1">
      <alignment horizontal="center"/>
    </xf>
    <xf numFmtId="167" fontId="15" fillId="10" borderId="23" xfId="0" applyNumberFormat="1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13" borderId="13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0" fontId="18" fillId="13" borderId="16" xfId="0" applyFont="1" applyFill="1" applyBorder="1" applyAlignment="1">
      <alignment horizontal="center"/>
    </xf>
    <xf numFmtId="0" fontId="18" fillId="13" borderId="6" xfId="0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/>
    </xf>
    <xf numFmtId="0" fontId="20" fillId="13" borderId="22" xfId="0" applyFont="1" applyFill="1" applyBorder="1" applyAlignment="1">
      <alignment horizontal="center"/>
    </xf>
    <xf numFmtId="0" fontId="20" fillId="13" borderId="26" xfId="0" applyFont="1" applyFill="1" applyBorder="1" applyAlignment="1">
      <alignment horizontal="center"/>
    </xf>
    <xf numFmtId="0" fontId="20" fillId="13" borderId="27" xfId="0" applyFont="1" applyFill="1" applyBorder="1" applyAlignment="1">
      <alignment horizontal="center"/>
    </xf>
    <xf numFmtId="0" fontId="18" fillId="13" borderId="2" xfId="0" applyFont="1" applyFill="1" applyBorder="1" applyAlignment="1">
      <alignment horizontal="center"/>
    </xf>
    <xf numFmtId="0" fontId="18" fillId="13" borderId="19" xfId="0" applyFont="1" applyFill="1" applyBorder="1" applyAlignment="1">
      <alignment horizontal="center"/>
    </xf>
    <xf numFmtId="0" fontId="18" fillId="13" borderId="5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20" fillId="13" borderId="6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3" borderId="19" xfId="0" applyFont="1" applyFill="1" applyBorder="1" applyAlignment="1">
      <alignment horizontal="center"/>
    </xf>
    <xf numFmtId="0" fontId="20" fillId="13" borderId="5" xfId="0" applyFont="1" applyFill="1" applyBorder="1" applyAlignment="1">
      <alignment horizontal="center"/>
    </xf>
    <xf numFmtId="0" fontId="20" fillId="13" borderId="14" xfId="0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20" fillId="13" borderId="3" xfId="0" applyFont="1" applyFill="1" applyBorder="1" applyAlignment="1">
      <alignment horizontal="center"/>
    </xf>
    <xf numFmtId="0" fontId="20" fillId="13" borderId="16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center"/>
    </xf>
    <xf numFmtId="0" fontId="20" fillId="13" borderId="15" xfId="0" applyFont="1" applyFill="1" applyBorder="1" applyAlignment="1">
      <alignment horizontal="center"/>
    </xf>
    <xf numFmtId="0" fontId="20" fillId="13" borderId="10" xfId="0" applyFon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20" fillId="13" borderId="9" xfId="0" applyFont="1" applyFill="1" applyBorder="1" applyAlignment="1">
      <alignment horizontal="center"/>
    </xf>
    <xf numFmtId="0" fontId="20" fillId="13" borderId="7" xfId="0" applyFont="1" applyFill="1" applyBorder="1" applyAlignment="1">
      <alignment horizontal="center"/>
    </xf>
    <xf numFmtId="0" fontId="18" fillId="13" borderId="7" xfId="0" applyFont="1" applyFill="1" applyBorder="1" applyAlignment="1">
      <alignment horizontal="center"/>
    </xf>
    <xf numFmtId="0" fontId="20" fillId="13" borderId="8" xfId="0" applyFont="1" applyFill="1" applyBorder="1" applyAlignment="1">
      <alignment horizontal="center"/>
    </xf>
    <xf numFmtId="0" fontId="20" fillId="13" borderId="31" xfId="0" applyFont="1" applyFill="1" applyBorder="1" applyAlignment="1">
      <alignment horizontal="center"/>
    </xf>
    <xf numFmtId="0" fontId="20" fillId="13" borderId="32" xfId="0" applyFont="1" applyFill="1" applyBorder="1" applyAlignment="1">
      <alignment horizontal="center"/>
    </xf>
    <xf numFmtId="0" fontId="20" fillId="13" borderId="1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28" fillId="19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8" fillId="19" borderId="10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22" borderId="11" xfId="0" applyFill="1" applyBorder="1" applyAlignment="1">
      <alignment horizontal="center" vertical="center" wrapText="1"/>
    </xf>
    <xf numFmtId="0" fontId="0" fillId="22" borderId="18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59" fillId="13" borderId="15" xfId="0" applyFont="1" applyFill="1" applyBorder="1" applyAlignment="1">
      <alignment horizontal="center"/>
    </xf>
    <xf numFmtId="0" fontId="59" fillId="13" borderId="10" xfId="0" applyFont="1" applyFill="1" applyBorder="1" applyAlignment="1">
      <alignment horizontal="center"/>
    </xf>
    <xf numFmtId="0" fontId="60" fillId="14" borderId="10" xfId="0" applyFont="1" applyFill="1" applyBorder="1" applyAlignment="1">
      <alignment horizontal="center"/>
    </xf>
  </cellXfs>
  <cellStyles count="1">
    <cellStyle name="Normal" xfId="0" builtinId="0"/>
  </cellStyles>
  <dxfs count="32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0A"/>
      <rgbColor rgb="FF808000"/>
      <rgbColor rgb="FF800080"/>
      <rgbColor rgb="FF008080"/>
      <rgbColor rgb="FFCCCCCC"/>
      <rgbColor rgb="FF777777"/>
      <rgbColor rgb="FF5B9BD5"/>
      <rgbColor rgb="FF993366"/>
      <rgbColor rgb="FFFFF2CC"/>
      <rgbColor rgb="FFCFE2F3"/>
      <rgbColor rgb="FF660066"/>
      <rgbColor rgb="FFD0E0E3"/>
      <rgbColor rgb="FF0066CC"/>
      <rgbColor rgb="FFD9D2E9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FF4F4"/>
      <rgbColor rgb="FFA4C2F4"/>
      <rgbColor rgb="FFD9D9D9"/>
      <rgbColor rgb="FFD0CECE"/>
      <rgbColor rgb="FFF4CCCC"/>
      <rgbColor rgb="FF4472C4"/>
      <rgbColor rgb="FF33CCCC"/>
      <rgbColor rgb="FF92D050"/>
      <rgbColor rgb="FFD8E4BC"/>
      <rgbColor rgb="FFFF9900"/>
      <rgbColor rgb="FFFF6600"/>
      <rgbColor rgb="FF555555"/>
      <rgbColor rgb="FFB7E1CD"/>
      <rgbColor rgb="FF003366"/>
      <rgbColor rgb="FF4A86E8"/>
      <rgbColor rgb="FF222222"/>
      <rgbColor rgb="FF232323"/>
      <rgbColor rgb="FF993300"/>
      <rgbColor rgb="FF993366"/>
      <rgbColor rgb="FF4B4B4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1033</xdr:row>
      <xdr:rowOff>9525</xdr:rowOff>
    </xdr:from>
    <xdr:to>
      <xdr:col>5</xdr:col>
      <xdr:colOff>923925</xdr:colOff>
      <xdr:row>1036</xdr:row>
      <xdr:rowOff>171450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DCEAD072-C161-8AB7-8847-39555152A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608275"/>
          <a:ext cx="9144000" cy="723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4E7D82F3-996C-415E-A665-DE6EF64F9018}" userId="S::directoraarriendos@portadainmobiliaria.com::d25df4f4-b7a4-46be-966d-3ee9c0c18e5c" providerId="AD"/>
  <person displayName="Administracion Laureles" id="{EBEA22C6-FC81-4E12-A15F-0AB6D2204244}" userId="S::administracionlaureles@portadainmobiliaria.com::ea866a48-a50f-4635-a8f0-941cf04131e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5985558F-B80A-43C0-96EB-04CBBBB77879}" name="Table_8511614516214217819320419921922223514233451617283941051161231322152933556778939092121131" displayName="Table_8511614516214217819320419921922223514233451617283941051161231322152933556778939092121131" ref="E5:J9" headerRowCount="0" totalsRowShown="0" headerRowDxfId="323">
  <tableColumns count="6">
    <tableColumn id="1" xr3:uid="{801B0F45-F87B-44A8-8E95-DC44FC432793}" name="Column1" dataDxfId="322"/>
    <tableColumn id="2" xr3:uid="{B30E9128-E77E-40D3-8C1B-1CB9C9784BC8}" name="Column2" dataDxfId="321"/>
    <tableColumn id="3" xr3:uid="{BAA34DE7-6ED8-4D58-BB92-92B73953768F}" name="Column3" dataDxfId="320"/>
    <tableColumn id="4" xr3:uid="{D67E7B76-F379-4A71-929A-93E035F617CB}" name="Column4" dataDxfId="319"/>
    <tableColumn id="5" xr3:uid="{87890511-ABBA-4976-A631-348D0C6785AA}" name="Column5" dataDxfId="318"/>
    <tableColumn id="6" xr3:uid="{27396AD9-56D4-4ED1-A9FC-E8FF41C8C9B6}" name="Column6" dataDxfId="3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98D3E26E-B07E-490D-9574-8228C1DC5B65}" name="Table_871271471641591791942052082202232361322335565768798109119126133316303456687994104112122142" displayName="Table_871271471641591791942052082202232361322335565768798109119126133316303456687994104112122142" ref="M5:P9" headerRowCount="0" totalsRowShown="0">
  <tableColumns count="4">
    <tableColumn id="1" xr3:uid="{839ABDEC-FB9E-46DA-B19A-999CEE2FBD1A}" name="Column1"/>
    <tableColumn id="2" xr3:uid="{820D37E1-661C-4757-917C-D4DDD676C49D}" name="Column2"/>
    <tableColumn id="3" xr3:uid="{A0CCA648-3697-4FDD-8965-D8DD8D42A67B}" name="Column3"/>
    <tableColumn id="4" xr3:uid="{83F0A624-081F-4AE8-9CD9-D97287633348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CCBFD0F5-70A6-44B8-A851-DAC94BC3A61A}" name="Table_851161451621631851812092245102754647586971081181251401023374761748297107116125145" displayName="Table_851161451621631851812092245102754647586971081181251401023374761748297107116125145" ref="E53:J59" headerRowCount="0" totalsRowShown="0">
  <tableColumns count="6">
    <tableColumn id="1" xr3:uid="{8F19DB7F-4F46-476C-AB85-4E8CD6879635}" name="Column1" dataDxfId="316"/>
    <tableColumn id="2" xr3:uid="{7ED7C43C-7128-42FE-A21E-BEEFCD8CC8C7}" name="Column2"/>
    <tableColumn id="3" xr3:uid="{898E67CA-FDA7-49C2-8CFD-6062B091F379}" name="Column3" dataDxfId="315"/>
    <tableColumn id="4" xr3:uid="{70282E1A-2EC3-4FB0-9E13-2C0727E64EF4}" name="Column4"/>
    <tableColumn id="5" xr3:uid="{01214B24-D665-4A8D-A5E2-D4CFF8EDF71A}" name="Column5"/>
    <tableColumn id="6" xr3:uid="{8588625E-90F0-4C9C-AA1F-BD074C7829D2}" name="Column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AC327F0C-6A89-4CD4-9DD0-6B48382E319F}" name="Table_8712714716416718619521022561728586879901011121211281411124384862758398108117126146" displayName="Table_8712714716416718619521022561728586879901011121211281411124384862758398108117126146" ref="M53:P59" headerRowCount="0" totalsRowShown="0">
  <tableColumns count="4">
    <tableColumn id="1" xr3:uid="{39142CD0-3B53-4E92-8F1D-AFB99708FC6A}" name="Column1"/>
    <tableColumn id="2" xr3:uid="{4AF697BA-DFE5-4633-959D-BCF509A066C7}" name="Column2"/>
    <tableColumn id="3" xr3:uid="{7EBA7D5D-EE3E-48D9-96EC-587ABF844106}" name="Column3"/>
    <tableColumn id="4" xr3:uid="{A120763B-E2A1-410B-A5B8-F96886B5E13C}" name="Column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7FCD9376-4230-4F72-A954-090FD1529DC1}" name="Table_851161451621421781932041992192222351423345161728394105116123134417314357708095105113123127147" displayName="Table_851161451621421781932041992192222351423345161728394105116123134417314357708095105113123127147" ref="E28:J39" headerRowCount="0" totalsRowShown="0" headerRowDxfId="314">
  <tableColumns count="6">
    <tableColumn id="1" xr3:uid="{03CE367D-43D3-45F5-AE68-AC3C4C80EEFA}" name="Column1" dataDxfId="313"/>
    <tableColumn id="2" xr3:uid="{8C429DE1-98E7-4D48-B35A-E4FEAB61E458}" name="Column2" dataDxfId="312"/>
    <tableColumn id="3" xr3:uid="{42A4D4B6-3B85-4755-B29D-81C45E42EB24}" name="Column3" dataDxfId="311"/>
    <tableColumn id="4" xr3:uid="{052F24FC-C6A3-4A19-B0E2-4A8C21DAE204}" name="Column4" dataDxfId="310"/>
    <tableColumn id="5" xr3:uid="{54A745DB-95EA-4393-B6C5-F059DD9B56CD}" name="Column5" dataDxfId="309"/>
    <tableColumn id="6" xr3:uid="{E7148418-C80C-4E2C-98D3-13F61BEB0A6C}" name="Column6" dataDxfId="30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CD8205DF-B162-45E8-8A4A-66129419B8FD}" name="Table_871271471641591791942052082202232361322335565768798109119126135518324458718196106115124128148" displayName="Table_871271471641591791942052082202232361322335565768798109119126135518324458718196106115124128148" ref="M28:P33" headerRowCount="0" totalsRowShown="0">
  <tableColumns count="4">
    <tableColumn id="1" xr3:uid="{70E6926B-1FD2-4256-ABFB-6AC2DC478F07}" name="Column1"/>
    <tableColumn id="2" xr3:uid="{3EE969D8-9931-4B67-B3C9-CC5C9A1BBFC6}" name="Column2"/>
    <tableColumn id="3" xr3:uid="{6C83637D-1597-4DD5-862D-3AA1605FBA45}" name="Column3"/>
    <tableColumn id="4" xr3:uid="{B7BA18A2-A804-4267-A51E-503D9A2D779E}" name="Column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CE62B-5BDB-4FB6-A989-5B611D1EC88C}" name="Table_8511614516214217819320419921922223514233451617283941051161231344173143577080951051131231271472" displayName="Table_8511614516214217819320419921922223514233451617283941051161231344173143577080951051131231271472" ref="E43:J49" headerRowCount="0" totalsRowShown="0" headerRowDxfId="307">
  <tableColumns count="6">
    <tableColumn id="1" xr3:uid="{AAA4BC13-DF4E-4A3D-B796-0EDD5DC0979E}" name="Column1" dataDxfId="306"/>
    <tableColumn id="2" xr3:uid="{FCFF1CB5-300C-477E-B660-8C42A15CCC2A}" name="Column2" dataDxfId="305"/>
    <tableColumn id="3" xr3:uid="{7EC32A87-8285-4300-9330-7F1F901ADFD5}" name="Column3" dataDxfId="304"/>
    <tableColumn id="4" xr3:uid="{C9F5FC63-7B92-4239-A335-1C66D10E65F4}" name="Column4" dataDxfId="303"/>
    <tableColumn id="5" xr3:uid="{0517E3AD-C78E-4309-9D12-C03D2CDF494A}" name="Column5" dataDxfId="302"/>
    <tableColumn id="6" xr3:uid="{24206817-4960-43A3-81C4-529A6781BE98}" name="Column6" dataDxfId="30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E798C-8971-44B5-88A9-D04FE8958A69}" name="Table_8712714716415917919420520822022323613223355657687981091191261355183244587181961061151241281483" displayName="Table_8712714716415917919420520822022323613223355657687981091191261355183244587181961061151241281483" ref="M43:P48" headerRowCount="0" totalsRowShown="0">
  <tableColumns count="4">
    <tableColumn id="1" xr3:uid="{5356B74D-F5EE-4CC9-A8D7-5504E2BA78CC}" name="Column1"/>
    <tableColumn id="2" xr3:uid="{CD7E8207-663E-426B-B6E5-459C5AE9A8EE}" name="Column2"/>
    <tableColumn id="3" xr3:uid="{19E7D566-AF93-4696-9E0E-F7DC068A196F}" name="Column3"/>
    <tableColumn id="4" xr3:uid="{489630BB-648A-44C3-B0A2-A146F3B7EBAE}" name="Column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AFCBB-A00B-434A-A3D4-C9CD8418DCF4}" name="Table_85116145162142178193204199219222235142334516172839410511612313221529335567789390921211314" displayName="Table_85116145162142178193204199219222235142334516172839410511612313221529335567789390921211314" ref="E82:J100" headerRowCount="0" totalsRowShown="0" headerRowDxfId="300">
  <tableColumns count="6">
    <tableColumn id="1" xr3:uid="{BAA2BB33-D6BA-4DAA-9DB9-5051144CDA6F}" name="Column1" dataDxfId="299"/>
    <tableColumn id="2" xr3:uid="{1501DFB7-E802-41BC-882B-1E9CD0CB835E}" name="Column2" dataDxfId="298"/>
    <tableColumn id="3" xr3:uid="{5C9B1ED1-7EB6-4C8C-856D-DAE277C2AEB9}" name="Column3" dataDxfId="297"/>
    <tableColumn id="4" xr3:uid="{7964925E-1E3F-465E-A84F-7E8109916C97}" name="Column4" dataDxfId="296"/>
    <tableColumn id="5" xr3:uid="{69F9E33E-8D48-445F-8184-22CBAB3D89C5}" name="Column5" dataDxfId="295"/>
    <tableColumn id="6" xr3:uid="{35D4E58C-F750-4573-868D-978618F10275}" name="Column6" dataDxfId="29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EA04E7-ACFD-4552-B8A6-0D9C55B6CC97}" name="Table_8712714716415917919420520822022323613223355657687981091191261333163034566879941041121221425" displayName="Table_8712714716415917919420520822022323613223355657687981091191261333163034566879941041121221425" ref="M82:P85" headerRowCount="0" totalsRowShown="0">
  <tableColumns count="4">
    <tableColumn id="1" xr3:uid="{FDD3C984-C569-45A8-A2F8-0318F891A48B}" name="Column1"/>
    <tableColumn id="2" xr3:uid="{73BA107C-A04D-431F-8BBF-AAD4EC06A6B1}" name="Column2"/>
    <tableColumn id="3" xr3:uid="{525EA35B-AE2A-4961-A299-5FAFCCC179A9}" name="Column3"/>
    <tableColumn id="4" xr3:uid="{8E6642CB-CC78-4C44-B2FA-AC27B637E209}" name="Column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32C27B-DC7C-467D-AC4D-F13F3A22D33A}" name="Table_8511614516216318518120922451027546475869710811812514010233747617482971071161251458" displayName="Table_8511614516216318518120922451027546475869710811812514010233747617482971071161251458" ref="E151:J172" headerRowCount="0" totalsRowShown="0">
  <tableColumns count="6">
    <tableColumn id="1" xr3:uid="{756A9FD9-6325-41E0-873C-5451AEF0EC44}" name="Column1" dataDxfId="293"/>
    <tableColumn id="2" xr3:uid="{C574C7CD-BCD8-4712-B0C7-8F6ECA94E254}" name="Column2"/>
    <tableColumn id="3" xr3:uid="{9D829C00-4969-49F9-A5AD-F8C1F73F8D2E}" name="Column3" dataDxfId="292"/>
    <tableColumn id="4" xr3:uid="{4E4A26D9-E2E8-4682-871A-961A2C30BE25}" name="Column4"/>
    <tableColumn id="5" xr3:uid="{8D12AEF0-ADB6-4C9C-A80F-2DD12FF1FF9D}" name="Column5"/>
    <tableColumn id="6" xr3:uid="{E8D35BCD-91E9-44A9-A26E-F6319DC21AA2}" name="Column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20A0E0-AB0C-4B46-97AB-59CBD5CAB582}" name="Table_87127147164167186195210225617285868799010111212112814111243848627583981081171261469" displayName="Table_87127147164167186195210225617285868799010111212112814111243848627583981081171261469" ref="M151:P168" headerRowCount="0" totalsRowShown="0">
  <tableColumns count="4">
    <tableColumn id="1" xr3:uid="{C86225CE-A76E-4D07-943C-D9670C54C5B0}" name="Column1"/>
    <tableColumn id="2" xr3:uid="{8A25418F-ED9A-472C-8B44-5743336FDCCD}" name="Column2"/>
    <tableColumn id="3" xr3:uid="{64D697D8-F33D-43D8-927C-2C864430B29F}" name="Column3"/>
    <tableColumn id="4" xr3:uid="{1CF03C4A-C108-4E5A-8DEA-1F4D4A53C85E}" name="Column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8F5F2-ABF1-4DCB-BEF8-E36E7CCC176F}" name="Table_85116145162142178193204199219222235142334516172839410511612313441731435770809510511312312714710" displayName="Table_85116145162142178193204199219222235142334516172839410511612313441731435770809510511312312714710" ref="E123:J137" headerRowCount="0" totalsRowShown="0" headerRowDxfId="291">
  <tableColumns count="6">
    <tableColumn id="1" xr3:uid="{05E2132C-D863-47EE-80BA-92E04EDA8F15}" name="Column1" dataDxfId="290"/>
    <tableColumn id="2" xr3:uid="{2A932E8D-6DD3-4E31-AB60-9CED613E5B55}" name="Column2" dataDxfId="289"/>
    <tableColumn id="3" xr3:uid="{2325548E-B4B8-4AE6-8B75-0766926EB197}" name="Column3" dataDxfId="288"/>
    <tableColumn id="4" xr3:uid="{C98E221B-1BE8-4E90-B5FF-8ED9F4463D06}" name="Column4" dataDxfId="287"/>
    <tableColumn id="5" xr3:uid="{2053E493-4793-42DB-9BC4-FC8D55D50FD9}" name="Column5" dataDxfId="286"/>
    <tableColumn id="6" xr3:uid="{5575BA0B-4249-499B-9000-E7468DB36BC7}" name="Column6" dataDxfId="28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A5D50E-0557-4987-B76E-33564CCB0E63}" name="Table_87127147164159179194205208220223236132233556576879810911912613551832445871819610611512412814811" displayName="Table_87127147164159179194205208220223236132233556576879810911912613551832445871819610611512412814811" ref="M123:P128" headerRowCount="0" totalsRowShown="0">
  <tableColumns count="4">
    <tableColumn id="1" xr3:uid="{6F1C72DB-F725-4306-A568-29D0C34EB98B}" name="Column1"/>
    <tableColumn id="2" xr3:uid="{390FE51D-D7D6-42E0-80B5-80D2BD751E7F}" name="Column2"/>
    <tableColumn id="3" xr3:uid="{B6194ECD-3FC4-4555-AC75-6A121063445B}" name="Column3"/>
    <tableColumn id="4" xr3:uid="{E28EEEAF-9245-44E6-B993-44D4BE415F89}" name="Column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4F7619-4CFE-47BD-A41C-26DC10F84F44}" name="Table_851161451621421781932041992192222351423345161728394105116123134417314357708095105113123127147212" displayName="Table_851161451621421781932041992192222351423345161728394105116123134417314357708095105113123127147212" ref="E141:J147" headerRowCount="0" totalsRowShown="0" headerRowDxfId="284">
  <tableColumns count="6">
    <tableColumn id="1" xr3:uid="{56134AC2-7C2A-4ABB-8611-A76202732B1F}" name="Column1" dataDxfId="283"/>
    <tableColumn id="2" xr3:uid="{26A84836-BB90-407D-9602-C085B461F93A}" name="Column2" dataDxfId="282"/>
    <tableColumn id="3" xr3:uid="{E24F43F6-F4B9-403F-BB4F-8836EFD0E3C7}" name="Column3" dataDxfId="281"/>
    <tableColumn id="4" xr3:uid="{9E6A7EEE-AAD2-4B5C-AE24-BCEACEC5F930}" name="Column4" dataDxfId="280"/>
    <tableColumn id="5" xr3:uid="{12669393-C8DF-4516-89CE-EFF6D2A0272E}" name="Column5" dataDxfId="279"/>
    <tableColumn id="6" xr3:uid="{0CFD52F6-2146-454C-A2FE-034D445C63FF}" name="Column6" dataDxfId="278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E7B9AC-DF91-47AA-BDF0-90788F134743}" name="Table_871271471641591791942052082202232361322335565768798109119126135518324458718196106115124128148313" displayName="Table_871271471641591791942052082202232361322335565768798109119126135518324458718196106115124128148313" ref="M141:P146" headerRowCount="0" totalsRowShown="0">
  <tableColumns count="4">
    <tableColumn id="1" xr3:uid="{D4295A89-C48A-4F36-B1C4-60FC72912028}" name="Column1"/>
    <tableColumn id="2" xr3:uid="{E3E4897B-A315-435B-9FB8-C1C002E80106}" name="Column2"/>
    <tableColumn id="3" xr3:uid="{D572A659-1E38-4A92-9440-2147BA83CA0A}" name="Column3"/>
    <tableColumn id="4" xr3:uid="{8FB903A9-093F-40B5-BBD1-C7D97D14D9E5}" name="Column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10267F-A293-47A0-AB3D-EA2B1E68C8E8}" name="Table_851161451621421781932041992192222351423345161728394105116123132215293355677893909212113114" displayName="Table_851161451621421781932041992192222351423345161728394105116123132215293355677893909212113114" ref="E14:J17" headerRowCount="0" totalsRowShown="0" headerRowDxfId="277">
  <tableColumns count="6">
    <tableColumn id="1" xr3:uid="{5411E8B7-FCE0-48AC-A6E9-E539BCFE8068}" name="Column1" dataDxfId="276"/>
    <tableColumn id="2" xr3:uid="{AA8964F6-AAB4-4FD7-8032-8C60D38B6866}" name="Column2" dataDxfId="275"/>
    <tableColumn id="3" xr3:uid="{5E6D4DB7-67EF-488C-9B96-79BA1D8E038A}" name="Column3" dataDxfId="274"/>
    <tableColumn id="4" xr3:uid="{0641F86E-0702-4173-8DF9-43C3F0451D80}" name="Column4" dataDxfId="273"/>
    <tableColumn id="5" xr3:uid="{EE27A493-9276-41C9-A068-8FAE448DEAD0}" name="Column5" dataDxfId="272"/>
    <tableColumn id="6" xr3:uid="{EBDFF28C-FF1D-455F-89BF-EDEC5C79B586}" name="Column6" dataDxfId="27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F9878E-F6A0-4A2D-A69F-543E210F091A}" name="Table_87127147164159179194205208220223236132233556576879810911912613331630345668799410411212214215" displayName="Table_87127147164159179194205208220223236132233556576879810911912613331630345668799410411212214215" ref="M14:P17" headerRowCount="0" totalsRowShown="0">
  <tableColumns count="4">
    <tableColumn id="1" xr3:uid="{05FF9463-2FC8-45F1-AE53-88FECDF28D80}" name="Column1"/>
    <tableColumn id="2" xr3:uid="{A2798594-769C-4AFB-8BF9-F743987FA223}" name="Column2"/>
    <tableColumn id="3" xr3:uid="{0E6842BA-D34E-4FD6-91E9-EB05E722FE99}" name="Column3"/>
    <tableColumn id="4" xr3:uid="{D5715EB2-EBA0-48BA-AF1A-15470B91D198}" name="Column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2C07760-88DC-4569-B355-E64C82F5DAF2}" name="Table_8511614516214217819320419921922223514233451617283941051161231322152933556778939092121131416" displayName="Table_8511614516214217819320419921922223514233451617283941051161231322152933556778939092121131416" ref="E105:J118" headerRowCount="0" totalsRowShown="0" headerRowDxfId="270">
  <tableColumns count="6">
    <tableColumn id="1" xr3:uid="{47A36FE2-C524-48F3-BB14-58999B7CAB7B}" name="Column1" dataDxfId="269"/>
    <tableColumn id="2" xr3:uid="{31774D38-2EEA-4E93-825B-660ED9BE2C35}" name="Column2" dataDxfId="268"/>
    <tableColumn id="3" xr3:uid="{D40AE630-2075-4077-B729-FD9655D4EF48}" name="Column3" dataDxfId="267"/>
    <tableColumn id="4" xr3:uid="{77EA5CE9-25BF-41E5-87F7-238B75ADFC60}" name="Column4" dataDxfId="266"/>
    <tableColumn id="5" xr3:uid="{D27E4C4C-1BDB-40B1-9933-E8FAAFF269DA}" name="Column5" dataDxfId="265"/>
    <tableColumn id="6" xr3:uid="{FAFBE9AD-AABF-4F9B-9C0F-62BB7D046294}" name="Column6" dataDxfId="26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F948B4-CB3C-479B-B541-030229924026}" name="Table_871271471641591791942052082202232361322335565768798109119126133316303456687994104112122142517" displayName="Table_871271471641591791942052082202232361322335565768798109119126133316303456687994104112122142517" ref="M105:P108" headerRowCount="0" totalsRowShown="0">
  <tableColumns count="4">
    <tableColumn id="1" xr3:uid="{B7DC02C3-7597-4F64-A61E-53B6170EE7B1}" name="Column1"/>
    <tableColumn id="2" xr3:uid="{6C154A04-B660-46A7-B511-5891AC4E9FCD}" name="Column2"/>
    <tableColumn id="3" xr3:uid="{D3EE8D30-CBDE-42BC-AA84-34DF7C454608}" name="Column3"/>
    <tableColumn id="4" xr3:uid="{03A92340-D501-4D71-B632-9E1B2FA6B305}" name="Column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4371380-3835-4492-92F1-A1E48F0D3AD3}" name="Table_8511614516214217819320419921922223514233451617283941051161231322152933556778939092121131436" displayName="Table_8511614516214217819320419921922223514233451617283941051161231322152933556778939092121131436" ref="E193:J206" headerRowCount="0" totalsRowShown="0" headerRowDxfId="263">
  <tableColumns count="6">
    <tableColumn id="1" xr3:uid="{62ED8E46-C53D-44C5-99CA-95ABA77D4549}" name="Column1" dataDxfId="262"/>
    <tableColumn id="2" xr3:uid="{C4495582-D8A5-4220-A5B5-822FD59DA12A}" name="Column2" dataDxfId="261"/>
    <tableColumn id="3" xr3:uid="{994FBFB7-4BEC-4B52-BBFA-F174115F33FB}" name="Column3" dataDxfId="260"/>
    <tableColumn id="4" xr3:uid="{88F8E1F2-565A-4386-9D7C-768C0BEBA9C4}" name="Column4" dataDxfId="259"/>
    <tableColumn id="5" xr3:uid="{2BBA0023-239F-4E88-B78B-1F159504FB61}" name="Column5" dataDxfId="258"/>
    <tableColumn id="6" xr3:uid="{1C205BE9-BC6E-411E-8B0E-4D0B2BC4E25D}" name="Column6" dataDxfId="257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061B50D-7C49-4F4B-BEF6-DE98A5ED8851}" name="Table_871271471641591791942052082202232361322335565768798109119126133316303456687994104112122142537" displayName="Table_871271471641591791942052082202232361322335565768798109119126133316303456687994104112122142537" ref="M193:P196" headerRowCount="0" totalsRowShown="0">
  <tableColumns count="4">
    <tableColumn id="1" xr3:uid="{4E4EFD51-C297-4F60-AF52-3506917A3475}" name="Column1"/>
    <tableColumn id="2" xr3:uid="{D9C45459-88B6-4A82-81E4-897757314158}" name="Column2"/>
    <tableColumn id="3" xr3:uid="{ABC4C027-5D9B-45A2-B72D-538EBE0C7275}" name="Column3"/>
    <tableColumn id="4" xr3:uid="{D91B0771-1C57-49D0-A9B1-F38861E9AF8D}" name="Column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F6F994E-A28F-42D8-92D6-FB169A2DC597}" name="Table_8511614516214217819320419921922223514233451617283941051161231344173143577080951051131231271471040" displayName="Table_8511614516214217819320419921922223514233451617283941051161231344173143577080951051131231271471040" ref="E223:J230" headerRowCount="0" totalsRowShown="0" headerRowDxfId="256">
  <tableColumns count="6">
    <tableColumn id="1" xr3:uid="{95FC0B81-EDA0-413D-9222-9BF2614300A6}" name="Column1" dataDxfId="255"/>
    <tableColumn id="2" xr3:uid="{3F820901-AE42-4DE0-9D73-F42103B600E5}" name="Column2" dataDxfId="254"/>
    <tableColumn id="3" xr3:uid="{DE210C71-B41E-4179-8C0A-9382344186E9}" name="Column3" dataDxfId="253"/>
    <tableColumn id="4" xr3:uid="{81446E6C-FE6C-470C-9443-69331E43A2C8}" name="Column4" dataDxfId="252"/>
    <tableColumn id="5" xr3:uid="{0DB783C0-E65F-4534-94A0-569DFB57CAC4}" name="Column5" dataDxfId="251"/>
    <tableColumn id="6" xr3:uid="{6220B919-EA84-4623-AA25-3D1933B05B92}" name="Column6" dataDxfId="250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2360845-9249-441C-8A0D-1D32D1B94A82}" name="Table_8712714716415917919420520822022323613223355657687981091191261355183244587181961061151241281481141" displayName="Table_8712714716415917919420520822022323613223355657687981091191261355183244587181961061151241281481141" ref="M223:P228" headerRowCount="0" totalsRowShown="0">
  <tableColumns count="4">
    <tableColumn id="1" xr3:uid="{C84370C7-64DE-4AA3-AD21-1EF93E125A36}" name="Column1"/>
    <tableColumn id="2" xr3:uid="{69DEC497-21CD-4AB2-81F6-BD9986E2A0E4}" name="Column2"/>
    <tableColumn id="3" xr3:uid="{43CAB574-D21A-4212-82D7-274E843E0782}" name="Column3"/>
    <tableColumn id="4" xr3:uid="{FF3F1146-ADB7-4B41-9079-92D787DA3815}" name="Column4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5AABEE1-5789-4BB0-8F7F-5B6E123E4143}" name="Table_85116145162142178193204199219222235142334516172839410511612313441731435770809510511312312714721242" displayName="Table_85116145162142178193204199219222235142334516172839410511612313441731435770809510511312312714721242" ref="E234:J240" headerRowCount="0" totalsRowShown="0" headerRowDxfId="249">
  <tableColumns count="6">
    <tableColumn id="1" xr3:uid="{B09DCE79-0839-44AD-9430-43E028296D20}" name="Column1" dataDxfId="248"/>
    <tableColumn id="2" xr3:uid="{67479A4F-AE6D-4488-88A2-FDE8681A3841}" name="Column2" dataDxfId="247"/>
    <tableColumn id="3" xr3:uid="{119E1A57-E391-4B40-A570-A9A7519127D3}" name="Column3" dataDxfId="246"/>
    <tableColumn id="4" xr3:uid="{22DD9DF4-3C03-458A-82EA-5CD188A85909}" name="Column4" dataDxfId="245"/>
    <tableColumn id="5" xr3:uid="{1AB372E8-5E3F-4E57-945D-5876785ED6BD}" name="Column5" dataDxfId="244"/>
    <tableColumn id="6" xr3:uid="{620C23F9-0349-4E03-933E-A5B442BC61F9}" name="Column6" dataDxfId="243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E88A6BB-C5B4-47B9-8C1D-C78AA5FE4CF7}" name="Table_87127147164159179194205208220223236132233556576879810911912613551832445871819610611512412814831343" displayName="Table_87127147164159179194205208220223236132233556576879810911912613551832445871819610611512412814831343" ref="M234:P239" headerRowCount="0" totalsRowShown="0">
  <tableColumns count="4">
    <tableColumn id="1" xr3:uid="{A434A721-E26C-4CD2-84B2-C13AB83DB469}" name="Column1"/>
    <tableColumn id="2" xr3:uid="{22738D94-D563-4FEE-BDBB-727DD5EC924A}" name="Column2"/>
    <tableColumn id="3" xr3:uid="{CB7563A7-0E08-45BC-82CB-744A89921570}" name="Column3"/>
    <tableColumn id="4" xr3:uid="{BC06CF2F-BDE6-4199-A38E-B03999B7FC92}" name="Column4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4DC28F6-A7B7-4573-8C3B-02EE1FAE684B}" name="Table_851161451621421781932041992192222351423345161728394105116123132215293355677893909212113141644" displayName="Table_851161451621421781932041992192222351423345161728394105116123132215293355677893909212113141644" ref="E211:J218" headerRowCount="0" totalsRowShown="0" headerRowDxfId="242">
  <tableColumns count="6">
    <tableColumn id="1" xr3:uid="{4E96E5CD-08F5-46A3-8729-FC2684D29FF9}" name="Column1" dataDxfId="241"/>
    <tableColumn id="2" xr3:uid="{DE7F7B44-7D28-4413-99B6-62D5511344EE}" name="Column2" dataDxfId="240"/>
    <tableColumn id="3" xr3:uid="{28802435-5006-4A41-9915-5BF9EAD2F6B0}" name="Column3" dataDxfId="239"/>
    <tableColumn id="4" xr3:uid="{394AC1F0-777A-482B-BBAA-A2BB02E00A6E}" name="Column4" dataDxfId="238"/>
    <tableColumn id="5" xr3:uid="{75D59C54-29FC-4718-84EE-3CE92F37B1E0}" name="Column5" dataDxfId="237"/>
    <tableColumn id="6" xr3:uid="{F1393DA6-BC05-464A-A5C3-8AD6F6AC8395}" name="Column6" dataDxfId="23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BE75849-DC18-4D89-B159-4E45DCD44326}" name="Table_87127147164159179194205208220223236132233556576879810911912613331630345668799410411212214251745" displayName="Table_87127147164159179194205208220223236132233556576879810911912613331630345668799410411212214251745" ref="M211:P214" headerRowCount="0" totalsRowShown="0">
  <tableColumns count="4">
    <tableColumn id="1" xr3:uid="{FC2F6F99-92E9-4238-8B60-7BFF58B5570D}" name="Column1"/>
    <tableColumn id="2" xr3:uid="{1BA75411-D8CF-4283-B3FD-FBA16E2FD5F9}" name="Column2"/>
    <tableColumn id="3" xr3:uid="{57B4DCB1-E4A8-4344-B93A-AD72F6DD203F}" name="Column3"/>
    <tableColumn id="4" xr3:uid="{C5A507AA-D564-46DC-81E0-5EF30142EEFD}" name="Column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157555-3426-499B-AD9E-DAA21DC75663}" name="Table_85116145162142178193204199219222235142334516172839410511612313221529335567789390921211314366" displayName="Table_85116145162142178193204199219222235142334516172839410511612313221529335567789390921211314366" ref="E277:J291" headerRowCount="0" totalsRowShown="0" headerRowDxfId="235">
  <tableColumns count="6">
    <tableColumn id="1" xr3:uid="{3EAC1292-7FDD-43A6-B499-AFF5D6305EF0}" name="Column1" dataDxfId="234"/>
    <tableColumn id="2" xr3:uid="{3BA52955-00EF-4B9C-8457-4CC220BD843F}" name="Column2" dataDxfId="233"/>
    <tableColumn id="3" xr3:uid="{03085970-419A-45F4-B449-E8CF5468E776}" name="Column3" dataDxfId="232"/>
    <tableColumn id="4" xr3:uid="{CB6A480E-E7D3-43E2-A56B-B77EBFE88486}" name="Column4" dataDxfId="231"/>
    <tableColumn id="5" xr3:uid="{F05194AA-2BB8-4277-B6ED-0D0AE97874C1}" name="Column5" dataDxfId="230"/>
    <tableColumn id="6" xr3:uid="{24CE827B-7529-4FD0-8930-58EBE875D088}" name="Column6" dataDxfId="229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9596AD-2557-4DFC-BD69-AB3DD69351B8}" name="Table_8712714716415917919420520822022323613223355657687981091191261333163034566879941041121221425377" displayName="Table_8712714716415917919420520822022323613223355657687981091191261333163034566879941041121221425377" ref="M277:P280" headerRowCount="0" totalsRowShown="0">
  <tableColumns count="4">
    <tableColumn id="1" xr3:uid="{58311B51-0830-49FF-85DB-ED86BC3F0C29}" name="Column1"/>
    <tableColumn id="2" xr3:uid="{92A390CE-96EB-42A6-964C-1BD1319046FE}" name="Column2"/>
    <tableColumn id="3" xr3:uid="{76A38CCE-2A7C-4DC4-85DB-4338A9CB0955}" name="Column3"/>
    <tableColumn id="4" xr3:uid="{75AA82BD-0A07-4CEE-BEE5-F4488C8F51D7}" name="Column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609504-4E66-4C6F-9FED-17E3B860CD44}" name="Table_85116145162163185181209224510275464758697108118125140102337476174829710711612514583818" displayName="Table_85116145162163185181209224510275464758697108118125140102337476174829710711612514583818" ref="E320:J337" headerRowCount="0" totalsRowShown="0">
  <tableColumns count="6">
    <tableColumn id="1" xr3:uid="{5D5D405D-6B69-47BD-891E-167B3F2A4E35}" name="Column1" dataDxfId="228"/>
    <tableColumn id="2" xr3:uid="{40637A4B-D1D9-4779-A458-B2E8F01E43FB}" name="Column2"/>
    <tableColumn id="3" xr3:uid="{533B1103-C883-4B25-919E-9BB0DCE312E4}" name="Column3" dataDxfId="227"/>
    <tableColumn id="4" xr3:uid="{50359352-F739-437F-BE7C-EE037BE8C7DD}" name="Column4"/>
    <tableColumn id="5" xr3:uid="{D04CAD7F-21FB-4CEF-9E8A-CF3EFAB66C59}" name="Column5"/>
    <tableColumn id="6" xr3:uid="{4781073A-F89C-443D-925B-CEC4F4C2679C}" name="Column6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FD1EB4B-B25D-470A-8695-5B6D383F5D2D}" name="Table_871271471641671861952102256172858687990101112121128141112438486275839810811712614693919" displayName="Table_871271471641671861952102256172858687990101112121128141112438486275839810811712614693919" ref="M320:P337" headerRowCount="0" totalsRowShown="0">
  <tableColumns count="4">
    <tableColumn id="1" xr3:uid="{0D7C6C29-EC87-4209-8A99-55EADFB66CF2}" name="Column1"/>
    <tableColumn id="2" xr3:uid="{26D84799-BAB5-4F46-BB11-58BC8FBFEA39}" name="Column2"/>
    <tableColumn id="3" xr3:uid="{A2CF9EB4-608C-4462-8C14-7BE3AD12B10D}" name="Column3"/>
    <tableColumn id="4" xr3:uid="{410F3373-B281-44DD-862A-DE6AC43300A0}" name="Column4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DA51A61-C812-4FAA-9BC5-2C93A95FCABA}" name="Table_851161451621421781932041992192222351423345161728394105116123134417314357708095105113123127147104020" displayName="Table_851161451621421781932041992192222351423345161728394105116123134417314357708095105113123127147104020" ref="E310:J316" headerRowCount="0" totalsRowShown="0" headerRowDxfId="226">
  <tableColumns count="6">
    <tableColumn id="1" xr3:uid="{197696A6-2E94-4F34-A47D-5B0F6DD36791}" name="Column1" dataDxfId="225"/>
    <tableColumn id="2" xr3:uid="{4B1233A5-0949-4F62-9240-E02F27699C62}" name="Column2" dataDxfId="224"/>
    <tableColumn id="3" xr3:uid="{A8F75BC0-7D56-4435-8F6F-47909CCD305F}" name="Column3" dataDxfId="223"/>
    <tableColumn id="4" xr3:uid="{70D90D0C-6296-4565-99B8-CB5037F335FB}" name="Column4" dataDxfId="222"/>
    <tableColumn id="5" xr3:uid="{79D3C677-870A-4E22-B961-1B791B4ABDCF}" name="Column5" dataDxfId="221"/>
    <tableColumn id="6" xr3:uid="{2D7E8000-69D5-45D8-BBC8-983BE8004C64}" name="Column6" dataDxfId="220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ABD31A-1C50-498F-A843-113751E65256}" name="Table_871271471641591791942052082202232361322335565768798109119126135518324458718196106115124128148114121" displayName="Table_871271471641591791942052082202232361322335565768798109119126135518324458718196106115124128148114121" ref="M310:P315" headerRowCount="0" totalsRowShown="0">
  <tableColumns count="4">
    <tableColumn id="1" xr3:uid="{5893B87C-37B8-4B0E-AD49-100D5672E1F2}" name="Column1"/>
    <tableColumn id="2" xr3:uid="{4B0BE69B-E550-40CB-8BB4-540B874D3A32}" name="Column2"/>
    <tableColumn id="3" xr3:uid="{FCAF4747-B8C6-4F57-8F3C-CC32D3888C19}" name="Column3"/>
    <tableColumn id="4" xr3:uid="{1AA7617B-5344-48D8-BBD4-93FEE10B6F65}" name="Column4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5FE1EF9-53BE-433D-A3D0-D9235AD18687}" name="Table_85116145162142178193204199219222235142334516172839410511612313221529335567789390921211314164424" displayName="Table_85116145162142178193204199219222235142334516172839410511612313221529335567789390921211314164424" ref="E296:J306" headerRowCount="0" totalsRowShown="0" headerRowDxfId="219">
  <tableColumns count="6">
    <tableColumn id="1" xr3:uid="{315B5115-908E-43A0-AC79-8840391BEF3F}" name="Column1" dataDxfId="218"/>
    <tableColumn id="2" xr3:uid="{2BAF15D9-2D7E-4775-974E-BBD1ECB0D7DD}" name="Column2" dataDxfId="217"/>
    <tableColumn id="3" xr3:uid="{0F3FEF13-C283-40D9-8CFF-6690D958E281}" name="Column3" dataDxfId="216"/>
    <tableColumn id="4" xr3:uid="{C73B438D-F537-4378-A71F-0BB4B69406E6}" name="Column4" dataDxfId="215"/>
    <tableColumn id="5" xr3:uid="{5C42A5C5-81FA-4445-AB00-6528C29E741C}" name="Column5" dataDxfId="214"/>
    <tableColumn id="6" xr3:uid="{B99DF666-1AB1-43BF-A735-5206501F1CF5}" name="Column6" dataDxfId="213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1B0AA90-AF92-41BB-B21B-9436A72EF81D}" name="Table_8712714716415917919420520822022323613223355657687981091191261333163034566879941041121221425174525" displayName="Table_8712714716415917919420520822022323613223355657687981091191261333163034566879941041121221425174525" ref="M296:P299" headerRowCount="0" totalsRowShown="0">
  <tableColumns count="4">
    <tableColumn id="1" xr3:uid="{6A06F655-20A5-4AAF-93D1-E51D5030D2AE}" name="Column1"/>
    <tableColumn id="2" xr3:uid="{960956D6-A87B-48C8-A5A0-F9F36E0D9C22}" name="Column2"/>
    <tableColumn id="3" xr3:uid="{8D9E13CA-4053-4B4A-888F-60EEAE51F6E6}" name="Column3"/>
    <tableColumn id="4" xr3:uid="{76FCB530-2611-40AE-A7F5-E85DD87CA985}" name="Column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23B15A0-800F-4E3F-8866-4E9AA5287654}" name="Table_8511614516214217819320419921922223514233451617283941051161231344173143577080951051131231271472124226" displayName="Table_8511614516214217819320419921922223514233451617283941051161231344173143577080951051131231271472124226" ref="E244:J256" headerRowCount="0" totalsRowShown="0" headerRowDxfId="212">
  <tableColumns count="6">
    <tableColumn id="1" xr3:uid="{DFC42372-7873-40E0-B19F-3D2916D85D25}" name="Column1" dataDxfId="211"/>
    <tableColumn id="2" xr3:uid="{2E6C42B0-E50D-4536-A874-F4EC45EA5C84}" name="Column2" dataDxfId="210"/>
    <tableColumn id="3" xr3:uid="{5C68E492-72E0-4601-8885-B0E336230BA4}" name="Column3" dataDxfId="209"/>
    <tableColumn id="4" xr3:uid="{A2C23A6E-804A-4E3E-86F3-983F9EBCBF08}" name="Column4" dataDxfId="208"/>
    <tableColumn id="5" xr3:uid="{2D70C884-A92D-4EA7-A2B2-D7FED869FAE3}" name="Column5" dataDxfId="207"/>
    <tableColumn id="6" xr3:uid="{FC2C9E09-2FB1-4F83-8414-6E4C38A04D33}" name="Column6" dataDxfId="206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CD3C018-B8DE-4716-94DD-40EE675566F1}" name="Table_8712714716415917919420520822022323613223355657687981091191261355183244587181961061151241281483134327" displayName="Table_8712714716415917919420520822022323613223355657687981091191261355183244587181961061151241281483134327" ref="M244:P255" headerRowCount="0" totalsRowShown="0">
  <tableColumns count="4">
    <tableColumn id="1" xr3:uid="{7003E3E5-044E-49E6-B89B-FE57F99651BE}" name="Column1"/>
    <tableColumn id="2" xr3:uid="{473A2FBD-5FD9-422B-AA91-D64545A138E4}" name="Column2"/>
    <tableColumn id="3" xr3:uid="{2321A95B-4EB1-4D80-B540-EBFFC7AD59A6}" name="Column3"/>
    <tableColumn id="4" xr3:uid="{05FE7882-FE96-4BB0-8311-A7AF3A32C045}" name="Column4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EBFCB0A-20A3-4BB9-A56B-8460D3D95936}" name="Table_8511614516214217819320419921922223514233451617283941051161231322152933556778939092121131436622" displayName="Table_8511614516214217819320419921922223514233451617283941051161231322152933556778939092121131436622" ref="E358:J373" headerRowCount="0" totalsRowShown="0" headerRowDxfId="205">
  <tableColumns count="6">
    <tableColumn id="1" xr3:uid="{97A02559-ABED-4AF9-9D1A-DA09FB9DE29F}" name="Column1" dataDxfId="204"/>
    <tableColumn id="2" xr3:uid="{3EC288FA-87C2-4CFA-BB42-36A4B7300463}" name="Column2" dataDxfId="203"/>
    <tableColumn id="3" xr3:uid="{44F49B68-175B-4AEE-8046-53763B6D6751}" name="Column3" dataDxfId="202"/>
    <tableColumn id="4" xr3:uid="{4BC110FD-B5A4-4F54-A7F5-3C2535CE9FA2}" name="Column4" dataDxfId="201"/>
    <tableColumn id="5" xr3:uid="{A0F98B30-E6C6-4CDC-A36E-C7775B61CEF5}" name="Column5" dataDxfId="200"/>
    <tableColumn id="6" xr3:uid="{4ED6F523-38CF-4A9A-93FF-6AD6E34EF112}" name="Column6" dataDxfId="199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9A963A-171B-4705-94E6-CE0A65ADFEB2}" name="Table_871271471641591791942052082202232361322335565768798109119126133316303456687994104112122142537723" displayName="Table_871271471641591791942052082202232361322335565768798109119126133316303456687994104112122142537723" ref="M358:P361" headerRowCount="0" totalsRowShown="0">
  <tableColumns count="4">
    <tableColumn id="1" xr3:uid="{D5FAC06B-FA3D-44FC-9C63-0FF5C7ED3C1A}" name="Column1"/>
    <tableColumn id="2" xr3:uid="{EA37604F-7E8B-42A5-B066-81A91B25AC93}" name="Column2"/>
    <tableColumn id="3" xr3:uid="{95948497-B4B0-482D-8AAC-DAFD48EFCD77}" name="Column3"/>
    <tableColumn id="4" xr3:uid="{857BBBE2-3A08-4436-AC05-C9857156AB35}" name="Column4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F72B93C-90C3-4540-81E3-27313B812468}" name="Table_8511614516216318518120922451027546475869710811812514010233747617482971071161251458381828" displayName="Table_8511614516216318518120922451027546475869710811812514010233747617482971071161251458381828" ref="E431:J448" headerRowCount="0" totalsRowShown="0">
  <tableColumns count="6">
    <tableColumn id="1" xr3:uid="{27AC88BA-A8C8-4B08-B70C-55B197D2C312}" name="Column1" dataDxfId="198"/>
    <tableColumn id="2" xr3:uid="{4260D3CB-0609-4B2C-9F35-26D30B1D2BA6}" name="Column2"/>
    <tableColumn id="3" xr3:uid="{A79F13E7-9B7D-4F27-A16E-8F4A9D3C4D17}" name="Column3" dataDxfId="197"/>
    <tableColumn id="4" xr3:uid="{AAA70141-1BE7-45E3-A573-268DCDB571CF}" name="Column4"/>
    <tableColumn id="5" xr3:uid="{FC97F999-3DB3-44EF-8627-97988C2424B9}" name="Column5"/>
    <tableColumn id="6" xr3:uid="{02DC5B66-9D8D-4E1B-A790-C0500555C9A8}" name="Column6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D549919-5E2E-426A-B0F4-D22520F333C5}" name="Table_87127147164167186195210225617285868799010111212112814111243848627583981081171261469391929" displayName="Table_87127147164167186195210225617285868799010111212112814111243848627583981081171261469391929" ref="M431:P448" headerRowCount="0" totalsRowShown="0">
  <tableColumns count="4">
    <tableColumn id="1" xr3:uid="{57BC3403-0FD8-49BC-BF85-9B10D5A585BE}" name="Column1"/>
    <tableColumn id="2" xr3:uid="{4BAAC2F8-A6AB-4979-9D10-E49FA7D39EAF}" name="Column2"/>
    <tableColumn id="3" xr3:uid="{2BF417A1-7EFE-4B81-805F-61961F675A22}" name="Column3"/>
    <tableColumn id="4" xr3:uid="{4D9C1229-DB4A-4CCB-B708-BDE29F6E64CD}" name="Column4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1439C83-2554-44E1-A0F7-F93B09CB2BE9}" name="Table_85116145162142178193204199219222235142334516172839410511612313441731435770809510511312312714710402030" displayName="Table_85116145162142178193204199219222235142334516172839410511612313441731435770809510511312312714710402030" ref="E421:J427" headerRowCount="0" totalsRowShown="0" headerRowDxfId="196">
  <tableColumns count="6">
    <tableColumn id="1" xr3:uid="{15C5CA99-840E-4758-9EDF-D4D43AE71D90}" name="Column1" dataDxfId="195"/>
    <tableColumn id="2" xr3:uid="{D9EC4EFE-90AF-465F-828F-BDA9A05A9174}" name="Column2" dataDxfId="194"/>
    <tableColumn id="3" xr3:uid="{8625CE3B-2849-42BF-9007-5690B74828B6}" name="Column3" dataDxfId="193"/>
    <tableColumn id="4" xr3:uid="{37FDC7D5-47F8-41A3-824F-5646C7594884}" name="Column4" dataDxfId="192"/>
    <tableColumn id="5" xr3:uid="{B8087291-F1A4-463D-BD04-F8A002A67660}" name="Column5" dataDxfId="191"/>
    <tableColumn id="6" xr3:uid="{C2DB218A-F08A-4730-BDA7-823673EE089C}" name="Column6" dataDxfId="190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69879DF-AE41-4EDE-9908-40C8D6F25C02}" name="Table_87127147164159179194205208220223236132233556576879810911912613551832445871819610611512412814811412131" displayName="Table_87127147164159179194205208220223236132233556576879810911912613551832445871819610611512412814811412131" ref="M421:P426" headerRowCount="0" totalsRowShown="0">
  <tableColumns count="4">
    <tableColumn id="1" xr3:uid="{72D99676-621B-4140-B645-18817BD72A51}" name="Column1"/>
    <tableColumn id="2" xr3:uid="{5A884478-9C3D-4EC9-97F5-69908170FE49}" name="Column2"/>
    <tableColumn id="3" xr3:uid="{DA7C9305-B208-49D6-AD00-859965F4E00C}" name="Column3"/>
    <tableColumn id="4" xr3:uid="{B295C213-3DF3-4285-905C-70764CDA21B1}" name="Column4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D6594E-E57C-4C75-9F3A-9F0B17734D6E}" name="Table_8511614516214217819320419921922223514233451617283941051161231322152933556778939092121131416442432" displayName="Table_8511614516214217819320419921922223514233451617283941051161231322152933556778939092121131416442432" ref="E377:J389" headerRowCount="0" totalsRowShown="0" headerRowDxfId="189">
  <tableColumns count="6">
    <tableColumn id="1" xr3:uid="{CB3271A1-F84F-498F-9A8A-0DA0E858B845}" name="Column1" dataDxfId="188"/>
    <tableColumn id="2" xr3:uid="{9C4E1792-0441-4693-A197-BDE4863C28FE}" name="Column2" dataDxfId="187"/>
    <tableColumn id="3" xr3:uid="{6414D109-7067-407B-A9F7-190CE23F0D03}" name="Column3" dataDxfId="186"/>
    <tableColumn id="4" xr3:uid="{5FD09539-748F-40EA-A5B6-F04C5BA9B26F}" name="Column4" dataDxfId="185"/>
    <tableColumn id="5" xr3:uid="{6EE80D0F-0F58-4870-9ECA-019D60DCDEDB}" name="Column5" dataDxfId="184"/>
    <tableColumn id="6" xr3:uid="{A18B07D5-F359-46C7-A78A-28E544D4F10D}" name="Column6" dataDxfId="183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EFAD6E-7FC1-49B8-A0C4-6DDBC2E5CA43}" name="Table_871271471641591791942052082202232361322335565768798109119126133316303456687994104112122142517452533" displayName="Table_871271471641591791942052082202232361322335565768798109119126133316303456687994104112122142517452533" ref="M377:P381" headerRowCount="0" totalsRowShown="0">
  <tableColumns count="4">
    <tableColumn id="1" xr3:uid="{20B6D563-0779-4DB0-8F3F-8AF58F59E38F}" name="Column1"/>
    <tableColumn id="2" xr3:uid="{ABCF1495-BFE8-4BED-8C89-4D60E81BC890}" name="Column2"/>
    <tableColumn id="3" xr3:uid="{8F0BCD7A-D496-4BD5-8194-6897B54F879A}" name="Column3"/>
    <tableColumn id="4" xr3:uid="{DAAB57F3-FB0B-4348-BFAD-F99862C6F449}" name="Column4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B5FD76E-FFDA-472B-BDD8-388DB880ED41}" name="Table_8511614516214217819320419921922223514233451617283941051161231344173143577080951051131231271471040203034" displayName="Table_8511614516214217819320419921922223514233451617283941051161231344173143577080951051131231271471040203034" ref="E393:J403" headerRowCount="0" totalsRowShown="0" headerRowDxfId="182">
  <tableColumns count="6">
    <tableColumn id="1" xr3:uid="{64C2B84A-00EE-44E1-887F-1973F8B2EF76}" name="Column1" dataDxfId="181"/>
    <tableColumn id="2" xr3:uid="{F101A3A1-F091-4D43-AA66-8867F9228E15}" name="Column2" dataDxfId="180"/>
    <tableColumn id="3" xr3:uid="{A7FB73E6-813A-4EAF-A3A5-27E03CCFA320}" name="Column3" dataDxfId="179"/>
    <tableColumn id="4" xr3:uid="{B80476AA-D49B-4963-BAE5-FA3E18398F07}" name="Column4" dataDxfId="178"/>
    <tableColumn id="5" xr3:uid="{4C95D3E0-6D04-4BBF-AF1D-DBD52878D0FF}" name="Column5" dataDxfId="177"/>
    <tableColumn id="6" xr3:uid="{FADEC24A-4127-4C12-84AA-6AC950EF1C76}" name="Column6" dataDxfId="176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E22E7C3-1D92-43A7-A96A-79E1BBAD99F6}" name="Table_8712714716415917919420520822022323613223355657687981091191261355183244587181961061151241281481141213135" displayName="Table_8712714716415917919420520822022323613223355657687981091191261355183244587181961061151241281481141213135" ref="M393:P398" headerRowCount="0" totalsRowShown="0">
  <tableColumns count="4">
    <tableColumn id="1" xr3:uid="{B8FE24C8-895A-4FA2-AEE3-9B336F000C07}" name="Column1"/>
    <tableColumn id="2" xr3:uid="{F00F5FEC-2FF5-49EE-99FB-9E14E54CFD55}" name="Column2"/>
    <tableColumn id="3" xr3:uid="{C2F095A9-8CAF-4C0A-A0A8-BA8E973D4E9F}" name="Column3"/>
    <tableColumn id="4" xr3:uid="{3904354D-CDD5-401F-9418-AB99CACA41BD}" name="Column4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02B8BE7-258C-4A46-92DF-C274F7C93A4D}" name="Table_8511614516214217819320419921922223514233451617283941051161231344173143577080951051131231271471040203038" displayName="Table_8511614516214217819320419921922223514233451617283941051161231344173143577080951051131231271471040203038" ref="E407:J417" headerRowCount="0" totalsRowShown="0" headerRowDxfId="175">
  <tableColumns count="6">
    <tableColumn id="1" xr3:uid="{0EADD744-51D7-409D-895A-BE8BD7C1B909}" name="Column1" dataDxfId="174"/>
    <tableColumn id="2" xr3:uid="{6271179F-6766-46DE-919C-91869223587F}" name="Column2" dataDxfId="173"/>
    <tableColumn id="3" xr3:uid="{51BE7B81-640A-4139-BAF5-1DC064B6BF20}" name="Column3" dataDxfId="172"/>
    <tableColumn id="4" xr3:uid="{946B281E-AFBE-415E-8459-6C27008C2FC5}" name="Column4" dataDxfId="171"/>
    <tableColumn id="5" xr3:uid="{13EA7A81-11F2-4E45-9588-1968367FD051}" name="Column5" dataDxfId="170"/>
    <tableColumn id="6" xr3:uid="{608258EF-59F3-494F-B724-BAC8DAA8B071}" name="Column6" dataDxfId="169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8F19B81-2CEF-4811-98CC-F910D5CE1FE7}" name="Table_8712714716415917919420520822022323613223355657687981091191261355183244587181961061151241281481141213139" displayName="Table_8712714716415917919420520822022323613223355657687981091191261355183244587181961061151241281481141213139" ref="M407:P412" headerRowCount="0" totalsRowShown="0">
  <tableColumns count="4">
    <tableColumn id="1" xr3:uid="{B8B2878C-229F-4336-99C6-71CFD5F12B5C}" name="Column1"/>
    <tableColumn id="2" xr3:uid="{3701657E-9C40-4A74-B727-C249964D0020}" name="Column2"/>
    <tableColumn id="3" xr3:uid="{A177A52B-B0CE-41F3-903D-14C0D8C11EB0}" name="Column3"/>
    <tableColumn id="4" xr3:uid="{3EE88720-FC97-48B1-8DB2-C0FDE1B911F8}" name="Column4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D1492DF-3507-457E-A9F6-7A0B536647FF}" name="Table_851161451621421781932041992192222351423345161728394105116123132215293355677893909212113143662246" displayName="Table_851161451621421781932041992192222351423345161728394105116123132215293355677893909212113143662246" ref="E470:J478" headerRowCount="0" totalsRowShown="0" headerRowDxfId="168">
  <tableColumns count="6">
    <tableColumn id="1" xr3:uid="{315C3555-D846-498E-A9F0-01E39BFEB167}" name="Column1" dataDxfId="167"/>
    <tableColumn id="2" xr3:uid="{187AC266-2C20-4691-9601-70946F159398}" name="Column2" dataDxfId="166"/>
    <tableColumn id="3" xr3:uid="{BAC7E548-8C53-470F-B6A5-CB7A80B0F6E7}" name="Column3" dataDxfId="165"/>
    <tableColumn id="4" xr3:uid="{24399A6D-6DA5-46E8-8483-E9ED1B9C7D2F}" name="Column4" dataDxfId="164"/>
    <tableColumn id="5" xr3:uid="{5B69CE9B-A5B0-4211-90FC-77DE5D83C3F3}" name="Column5" dataDxfId="163"/>
    <tableColumn id="6" xr3:uid="{C6334D4E-F3B7-417D-9B79-F245BB0ED5D1}" name="Column6" dataDxfId="162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27F8FE5-F08D-4706-B4C9-AED94F01D48E}" name="Table_87127147164159179194205208220223236132233556576879810911912613331630345668799410411212214253772347" displayName="Table_87127147164159179194205208220223236132233556576879810911912613331630345668799410411212214253772347" ref="M470:P473" headerRowCount="0" totalsRowShown="0">
  <tableColumns count="4">
    <tableColumn id="1" xr3:uid="{3E0D15F2-48EC-4125-BFC0-E895F6AF788F}" name="Column1"/>
    <tableColumn id="2" xr3:uid="{A6D38B8A-9AFA-4D62-8D72-30B2E122A19D}" name="Column2"/>
    <tableColumn id="3" xr3:uid="{6C8918F4-9212-4550-B3A2-7F162C55A306}" name="Column3"/>
    <tableColumn id="4" xr3:uid="{B0C6E1F6-6A94-4FCE-9EE0-9FF02BF394FC}" name="Column4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91EF831-7E66-4F36-B773-DC2D33F77E95}" name="Table_851161451621631851812092245102754647586971081181251401023374761748297107116125145838182848" displayName="Table_851161451621631851812092245102754647586971081181251401023374761748297107116125145838182848" ref="E516:J533" headerRowCount="0" totalsRowShown="0">
  <tableColumns count="6">
    <tableColumn id="1" xr3:uid="{75E47639-EAE6-4958-9F43-43D4E3A059A4}" name="Column1" dataDxfId="161"/>
    <tableColumn id="2" xr3:uid="{12F235BF-6554-44E6-847C-F6E9AB86AC01}" name="Column2"/>
    <tableColumn id="3" xr3:uid="{3F7041C5-A70D-41E1-8B16-C6087A7267D9}" name="Column3" dataDxfId="160"/>
    <tableColumn id="4" xr3:uid="{C8A34396-62AC-4738-9509-B75ACD63AD7A}" name="Column4"/>
    <tableColumn id="5" xr3:uid="{3DDC1B28-301A-48C6-A6A1-C4315894D431}" name="Column5"/>
    <tableColumn id="6" xr3:uid="{CEB341DA-BCB0-42D4-840F-0BA34DD3ED07}" name="Column6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E152558-3724-4C3A-9112-E5E58802107B}" name="Table_8712714716416718619521022561728586879901011121211281411124384862758398108117126146939192949" displayName="Table_8712714716416718619521022561728586879901011121211281411124384862758398108117126146939192949" ref="M516:P533" headerRowCount="0" totalsRowShown="0">
  <tableColumns count="4">
    <tableColumn id="1" xr3:uid="{D95F2B8D-6A37-4483-986D-5CC1D44307DF}" name="Column1"/>
    <tableColumn id="2" xr3:uid="{1C13FB37-C1D3-4253-A3E7-C7A4058D552B}" name="Column2"/>
    <tableColumn id="3" xr3:uid="{407647AF-E1E5-4349-9EED-3C4CB5EC50E2}" name="Column3"/>
    <tableColumn id="4" xr3:uid="{C307F004-27A4-4E42-A4CA-3EEEA4D60F5E}" name="Column4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1F003C4-A35E-4947-A5A6-DC38F313A42E}" name="Table_8511614516214217819320419921922223514233451617283941051161231344173143577080951051131231271471040203050" displayName="Table_8511614516214217819320419921922223514233451617283941051161231344173143577080951051131231271471040203050" ref="E504:J512" headerRowCount="0" totalsRowShown="0" headerRowDxfId="159">
  <tableColumns count="6">
    <tableColumn id="1" xr3:uid="{786233A5-8306-42EC-8F63-BE046F6A99B2}" name="Column1" dataDxfId="158"/>
    <tableColumn id="2" xr3:uid="{69E5C505-6EB2-48EB-987A-A68061959A0E}" name="Column2" dataDxfId="157"/>
    <tableColumn id="3" xr3:uid="{705E1423-E821-423E-A328-26245375D243}" name="Column3" dataDxfId="156"/>
    <tableColumn id="4" xr3:uid="{B9BCFC76-C890-4EEF-8261-21D1992FF770}" name="Column4" dataDxfId="155"/>
    <tableColumn id="5" xr3:uid="{9E468322-3850-4A65-B326-974FF03748DA}" name="Column5" dataDxfId="154"/>
    <tableColumn id="6" xr3:uid="{C8B1B562-0D6C-417A-A501-3E9DE0F2259E}" name="Column6" dataDxfId="153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9270F2D-8A96-4C24-B7AE-C517ACED8393}" name="Table_8712714716415917919420520822022323613223355657687981091191261355183244587181961061151241281481141213151" displayName="Table_8712714716415917919420520822022323613223355657687981091191261355183244587181961061151241281481141213151" ref="M504:P509" headerRowCount="0" totalsRowShown="0">
  <tableColumns count="4">
    <tableColumn id="1" xr3:uid="{C79C3B75-2CB0-4DA1-B01D-885BEA455266}" name="Column1"/>
    <tableColumn id="2" xr3:uid="{04D3582B-C620-4248-BE12-DAC28430D963}" name="Column2"/>
    <tableColumn id="3" xr3:uid="{2332EA7F-94FC-4408-A377-DF2BF24CB720}" name="Column3"/>
    <tableColumn id="4" xr3:uid="{800BBDA8-854B-4238-8C75-DC5B11EFE1F4}" name="Column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D3BA255-EE73-4C18-8E2E-AAAFECE1F922}" name="Table_851161451621421781932041992192222351423345161728394105116123132215293355677893909212113141644243252" displayName="Table_851161451621421781932041992192222351423345161728394105116123132215293355677893909212113141644243252" ref="E482:J488" headerRowCount="0" totalsRowShown="0" headerRowDxfId="152">
  <tableColumns count="6">
    <tableColumn id="1" xr3:uid="{8267F300-31B7-4146-A91B-67C91C758BB4}" name="Column1" dataDxfId="151"/>
    <tableColumn id="2" xr3:uid="{308CD8D2-4785-4E50-8CB9-3FE0F37DC853}" name="Column2" dataDxfId="150"/>
    <tableColumn id="3" xr3:uid="{BD11C460-8ABB-4518-B12B-56293838A3FE}" name="Column3" dataDxfId="149"/>
    <tableColumn id="4" xr3:uid="{E6381D19-828D-4777-AB85-B3219310A88F}" name="Column4" dataDxfId="148"/>
    <tableColumn id="5" xr3:uid="{305673A1-D74B-4FA6-B09F-BC7EFDC2F970}" name="Column5" dataDxfId="147"/>
    <tableColumn id="6" xr3:uid="{5975EC93-6EF5-4617-8B46-5498E205A848}" name="Column6" dataDxfId="146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79EBA92-666C-40A0-8B45-B6E25F3FEE97}" name="Table_87127147164159179194205208220223236132233556576879810911912613331630345668799410411212214251745253353" displayName="Table_87127147164159179194205208220223236132233556576879810911912613331630345668799410411212214251745253353" ref="M482:P486" headerRowCount="0" totalsRowShown="0">
  <tableColumns count="4">
    <tableColumn id="1" xr3:uid="{4908C37A-7C6F-42B5-9007-88473E74C704}" name="Column1"/>
    <tableColumn id="2" xr3:uid="{B13D6E99-782E-4BC7-B2A7-D7A982ABA976}" name="Column2"/>
    <tableColumn id="3" xr3:uid="{004E5F2E-AD92-4006-95E5-0B71BFCDFE7A}" name="Column3"/>
    <tableColumn id="4" xr3:uid="{766902C9-990E-43B1-87C4-16FF31D7BAD2}" name="Column4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620A951-019E-44A8-9391-2F0BF8BF7B6C}" name="Table_851161451621421781932041992192222351423345161728394105116123134417314357708095105113123127147104020303454" displayName="Table_851161451621421781932041992192222351423345161728394105116123134417314357708095105113123127147104020303454" ref="E492:J499" headerRowCount="0" totalsRowShown="0" headerRowDxfId="145">
  <tableColumns count="6">
    <tableColumn id="1" xr3:uid="{879DA31B-7B30-4914-9D7C-02A4F17E8E29}" name="Column1" dataDxfId="144"/>
    <tableColumn id="2" xr3:uid="{B62708B0-5E3C-4DCA-931B-765D8BBB564C}" name="Column2" dataDxfId="143"/>
    <tableColumn id="3" xr3:uid="{307CE637-80CC-4F60-93CF-64B58B75A547}" name="Column3" dataDxfId="142"/>
    <tableColumn id="4" xr3:uid="{4D536E90-67E2-4848-B498-DDE2E0F95FBB}" name="Column4" dataDxfId="141"/>
    <tableColumn id="5" xr3:uid="{F68A9A45-3236-48CA-A488-B3A79E1AD4E9}" name="Column5" dataDxfId="140"/>
    <tableColumn id="6" xr3:uid="{00023616-5109-4CA4-8887-EB90262CD5F6}" name="Column6" dataDxfId="139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199942B-D37C-432D-A19A-EEB1B16AA5EC}" name="Table_871271471641591791942052082202232361322335565768798109119126135518324458718196106115124128148114121313555" displayName="Table_871271471641591791942052082202232361322335565768798109119126135518324458718196106115124128148114121313555" ref="M492:P497" headerRowCount="0" totalsRowShown="0">
  <tableColumns count="4">
    <tableColumn id="1" xr3:uid="{AC3325EA-C177-452A-881B-CF56884AD8AE}" name="Column1"/>
    <tableColumn id="2" xr3:uid="{72D2F303-E572-405F-B0F3-9FC2AC66B74E}" name="Column2"/>
    <tableColumn id="3" xr3:uid="{8274D63B-0406-4EA3-B919-9E9E57747E58}" name="Column3"/>
    <tableColumn id="4" xr3:uid="{F78770CE-DBF7-4EFC-8B60-22BC1BA602E5}" name="Column4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8F0F739-E861-4D05-908A-B6E55778EB11}" name="Table_85116145162142178193204199219222235142334516172839410511612313221529335567789390921211314366224656" displayName="Table_85116145162142178193204199219222235142334516172839410511612313221529335567789390921211314366224656" ref="E546:J559" headerRowCount="0" totalsRowShown="0" headerRowDxfId="138">
  <tableColumns count="6">
    <tableColumn id="1" xr3:uid="{875C92A7-2C70-4478-A425-F89EB9227008}" name="Column1" dataDxfId="137"/>
    <tableColumn id="2" xr3:uid="{6AA5F334-F12A-4C3D-A7F5-2976C16955B9}" name="Column2" dataDxfId="136"/>
    <tableColumn id="3" xr3:uid="{EB990B09-D6AE-436F-BF9A-EE65A4D7649C}" name="Column3" dataDxfId="135"/>
    <tableColumn id="4" xr3:uid="{D7012EB5-0732-41D5-A387-FDB3A893D3E4}" name="Column4" dataDxfId="134"/>
    <tableColumn id="5" xr3:uid="{63E0EFD0-76A9-4290-A4F6-8AD74CCD1C3C}" name="Column5" dataDxfId="133"/>
    <tableColumn id="6" xr3:uid="{BE74901F-CCCC-49C9-B467-443B7FB320C7}" name="Column6" dataDxfId="132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6670EEA-4EF9-4BAD-8907-D4C11FDA55FE}" name="Table_8712714716415917919420520822022323613223355657687981091191261333163034566879941041121221425377234757" displayName="Table_8712714716415917919420520822022323613223355657687981091191261333163034566879941041121221425377234757" ref="M546:P549" headerRowCount="0" totalsRowShown="0">
  <tableColumns count="4">
    <tableColumn id="1" xr3:uid="{6B3162C5-06FB-4643-BE89-BAF26F16AD33}" name="Column1"/>
    <tableColumn id="2" xr3:uid="{BF51EC68-7028-455D-A43F-AE88BD891F42}" name="Column2"/>
    <tableColumn id="3" xr3:uid="{3783AF4A-0F20-4170-A77C-421C079600C5}" name="Column3"/>
    <tableColumn id="4" xr3:uid="{5DD601B6-743E-4B4E-ADEB-241C85D58255}" name="Column4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95DA95D-BA06-44A9-BC17-07E66E4EB0A6}" name="Table_85116145162142178193204199219222235142334516172839410511612313221529335567789390921211314164424325262" displayName="Table_85116145162142178193204199219222235142334516172839410511612313221529335567789390921211314164424325262" ref="E563:J578" headerRowCount="0" totalsRowShown="0" headerRowDxfId="131">
  <tableColumns count="6">
    <tableColumn id="1" xr3:uid="{A5406357-7C34-4E01-8EB4-DF6C4A9D411C}" name="Column1" dataDxfId="130"/>
    <tableColumn id="2" xr3:uid="{A3F1EF69-7F54-48E1-97A3-30BAD95943E3}" name="Column2" dataDxfId="129"/>
    <tableColumn id="3" xr3:uid="{FE4C4A5B-2800-44F8-B2AE-A0D5729F19FA}" name="Column3" dataDxfId="128"/>
    <tableColumn id="4" xr3:uid="{CBAEC5EF-DAD3-4B05-BDD1-B322FFB4CFA0}" name="Column4" dataDxfId="127"/>
    <tableColumn id="5" xr3:uid="{5800C386-12B1-4EAC-86A6-952B3312E3C2}" name="Column5" dataDxfId="126"/>
    <tableColumn id="6" xr3:uid="{70657194-073D-41B6-B938-02487B9580C9}" name="Column6" dataDxfId="125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61C7EF7-E825-4394-982A-BFDA4F43CD75}" name="Table_8712714716415917919420520822022323613223355657687981091191261333163034566879941041121221425174525335363" displayName="Table_8712714716415917919420520822022323613223355657687981091191261333163034566879941041121221425174525335363" ref="M563:P567" headerRowCount="0" totalsRowShown="0">
  <tableColumns count="4">
    <tableColumn id="1" xr3:uid="{C6147767-38BA-4501-A48F-EF66037A1FF2}" name="Column1"/>
    <tableColumn id="2" xr3:uid="{121BE1B1-D5A2-476C-A3DD-0A12C5B6CBC1}" name="Column2"/>
    <tableColumn id="3" xr3:uid="{383C2E0C-31FF-48C2-A7FE-BDE0EAD92283}" name="Column3"/>
    <tableColumn id="4" xr3:uid="{B75DF021-A621-48B9-AA6B-2F0D1B41CF8D}" name="Column4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D969A33-9A15-45D3-99E8-25F9817C697B}" name="Table_85116145162142178193204199219222235142334516172839410511612313441731435770809510511312312714710402030345464" displayName="Table_85116145162142178193204199219222235142334516172839410511612313441731435770809510511312312714710402030345464" ref="E592:J598" headerRowCount="0" totalsRowShown="0" headerRowDxfId="124">
  <tableColumns count="6">
    <tableColumn id="1" xr3:uid="{591EEC39-70BF-4984-B139-2448D00917C7}" name="Column1" dataDxfId="123"/>
    <tableColumn id="2" xr3:uid="{D1810C8B-B19E-4BAB-9D49-01B4D1B24BA3}" name="Column2" dataDxfId="122"/>
    <tableColumn id="3" xr3:uid="{32335A91-9612-4A56-BFA9-FDD9B7D7F963}" name="Column3" dataDxfId="121"/>
    <tableColumn id="4" xr3:uid="{40436125-E095-4DFE-9862-7C3726DA6CDC}" name="Column4" dataDxfId="120"/>
    <tableColumn id="5" xr3:uid="{84F34CA3-4228-42D8-B43D-FE9BD64D61D8}" name="Column5" dataDxfId="119"/>
    <tableColumn id="6" xr3:uid="{95D32705-C2E1-45D2-8904-E506354A6D2A}" name="Column6" dataDxfId="118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1A27A97-B84E-4F6A-9020-9BFC2A90F5B8}" name="Table_87127147164159179194205208220223236132233556576879810911912613551832445871819610611512412814811412131355565" displayName="Table_87127147164159179194205208220223236132233556576879810911912613551832445871819610611512412814811412131355565" ref="M592:P597" headerRowCount="0" totalsRowShown="0">
  <tableColumns count="4">
    <tableColumn id="1" xr3:uid="{7ED2B557-7644-4BCB-B691-4410FE88F6CE}" name="Column1"/>
    <tableColumn id="2" xr3:uid="{AE090721-9C69-474F-BB72-B44FC68FAD75}" name="Column2"/>
    <tableColumn id="3" xr3:uid="{91B7455C-1F8C-4E60-B155-5278CCA4B0D9}" name="Column3"/>
    <tableColumn id="4" xr3:uid="{C7D2ACDB-D2EA-4C6F-9C62-A6246E30AD16}" name="Column4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175E816-D5A1-432B-A8DB-84D4B0038B7B}" name="Table_8511614516214217819320419921922223514233451617283941051161231322152933556778939092121131436622465666" displayName="Table_8511614516214217819320419921922223514233451617283941051161231322152933556778939092121131436622465666" ref="E609:J627" headerRowCount="0" totalsRowShown="0" headerRowDxfId="117">
  <tableColumns count="6">
    <tableColumn id="1" xr3:uid="{397C8112-ACC0-47A9-8AF4-6C5A184C3FD8}" name="Column1" dataDxfId="116"/>
    <tableColumn id="2" xr3:uid="{16FB776F-B3A3-4548-999F-1BC994E33BDA}" name="Column2" dataDxfId="115"/>
    <tableColumn id="3" xr3:uid="{2714FB34-3082-4A6A-AE9C-E2A58AF15A96}" name="Column3" dataDxfId="114"/>
    <tableColumn id="4" xr3:uid="{470F55D8-CF62-47DB-8268-0A36F5E1A26F}" name="Column4" dataDxfId="113"/>
    <tableColumn id="5" xr3:uid="{545FACAA-DB92-4BF9-B932-FBC957B3867B}" name="Column5" dataDxfId="112"/>
    <tableColumn id="6" xr3:uid="{E11671BE-1492-4B66-BDD8-39407D9E06B7}" name="Column6" dataDxfId="111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B5FFB234-C993-44A2-9888-C24698709E2C}" name="Table_871271471641591791942052082202232361322335565768798109119126133316303456687994104112122142537723475767" displayName="Table_871271471641591791942052082202232361322335565768798109119126133316303456687994104112122142537723475767" ref="M609:P613" headerRowCount="0" totalsRowShown="0">
  <tableColumns count="4">
    <tableColumn id="1" xr3:uid="{E68F2217-A049-4098-828A-E78408EDC1D8}" name="Column1"/>
    <tableColumn id="2" xr3:uid="{00AFB2F9-D121-430F-9934-D55B358CA0F2}" name="Column2"/>
    <tableColumn id="3" xr3:uid="{685CE3D5-61BA-44B2-B9CD-1C35AA0C8A97}" name="Column3"/>
    <tableColumn id="4" xr3:uid="{B2002B8D-337A-4AD8-A835-D61D5C472D49}" name="Column4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3E43964-A1D1-459C-8086-0D795A44A219}" name="Table_8511614516216318518120922451027546475869710811812514010233747617482971071161251458381828485868" displayName="Table_8511614516216318518120922451027546475869710811812514010233747617482971071161251458381828485868" ref="E664:J681" headerRowCount="0" totalsRowShown="0">
  <tableColumns count="6">
    <tableColumn id="1" xr3:uid="{CC6C0ED2-3E4D-4A41-A277-431FCB4BA602}" name="Column1" dataDxfId="110"/>
    <tableColumn id="2" xr3:uid="{EE7B69FD-135D-4B1C-9BD8-B88C18B85BD1}" name="Column2"/>
    <tableColumn id="3" xr3:uid="{AA9D8FD8-9CCD-4C33-B625-ECADEE0BE19C}" name="Column3" dataDxfId="109"/>
    <tableColumn id="4" xr3:uid="{ACEDE810-35D0-4874-B504-1E57AB031543}" name="Column4"/>
    <tableColumn id="5" xr3:uid="{18B2FF21-EB06-4C78-8AC3-10E58AC6A35D}" name="Column5"/>
    <tableColumn id="6" xr3:uid="{72F6ED39-BFC3-4BC9-8BAD-29C2C4BC3ED4}" name="Column6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A780351-1115-4D0B-A204-0CFE360F9118}" name="Table_87127147164167186195210225617285868799010111212112814111243848627583981081171261469391929495969" displayName="Table_87127147164167186195210225617285868799010111212112814111243848627583981081171261469391929495969" ref="M664:P681" headerRowCount="0" totalsRowShown="0">
  <tableColumns count="4">
    <tableColumn id="1" xr3:uid="{E842409C-BCD6-4958-AEB3-3A13C3841208}" name="Column1"/>
    <tableColumn id="2" xr3:uid="{3B243871-E98B-4FEC-A193-FBBA52F451A1}" name="Column2"/>
    <tableColumn id="3" xr3:uid="{8DC6FD92-8ECB-474E-8DBB-D35A441E0888}" name="Column3"/>
    <tableColumn id="4" xr3:uid="{C67BA7A9-A424-4A84-BD04-9E19EFF44A8B}" name="Column4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7B84EF0-A3ED-4CF3-8F38-52A2F6BC7A76}" name="Table_85116145162142178193204199219222235142334516172839410511612313441731435770809510511312312714710402030506070" displayName="Table_85116145162142178193204199219222235142334516172839410511612313441731435770809510511312312714710402030506070" ref="E654:J660" headerRowCount="0" totalsRowShown="0" headerRowDxfId="108">
  <tableColumns count="6">
    <tableColumn id="1" xr3:uid="{2E22FA61-063B-4386-A48C-A9124B51E692}" name="Column1" dataDxfId="107"/>
    <tableColumn id="2" xr3:uid="{C497A64E-3605-4EBB-9996-43AF94113733}" name="Column2" dataDxfId="106"/>
    <tableColumn id="3" xr3:uid="{06F7EA50-6BBF-42E3-A957-323D77EB1DB8}" name="Column3" dataDxfId="105"/>
    <tableColumn id="4" xr3:uid="{E1A0B222-1DD1-451F-8DFB-9FCF60D9B354}" name="Column4" dataDxfId="104"/>
    <tableColumn id="5" xr3:uid="{25EF39C3-0129-4D13-AB41-F249B0DC897F}" name="Column5" dataDxfId="103"/>
    <tableColumn id="6" xr3:uid="{489675A7-FB05-47BE-91E3-E49C9C7752C6}" name="Column6" dataDxfId="102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DACE7D5-410B-49AC-B333-BD613C08480D}" name="Table_87127147164159179194205208220223236132233556576879810911912613551832445871819610611512412814811412131516171" displayName="Table_87127147164159179194205208220223236132233556576879810911912613551832445871819610611512412814811412131516171" ref="M654:P659" headerRowCount="0" totalsRowShown="0">
  <tableColumns count="4">
    <tableColumn id="1" xr3:uid="{BD55D58B-F97E-4770-BDEC-D76625619EF8}" name="Column1"/>
    <tableColumn id="2" xr3:uid="{8B48AC34-C2B1-4968-88F1-8BCEBD0274F9}" name="Column2"/>
    <tableColumn id="3" xr3:uid="{AF6150A5-44C9-4283-B92D-E99D5214E710}" name="Column3"/>
    <tableColumn id="4" xr3:uid="{EA7A6F72-18F4-4482-9471-25E6DD643C47}" name="Column4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42052469-22D5-477C-86DB-C0D9010EC5C3}" name="Table_8511614516214217819320419921922223514233451617283941051161231322152933556778939092121131416442432526272" displayName="Table_8511614516214217819320419921922223514233451617283941051161231322152933556778939092121131416442432526272" ref="E631:J638" headerRowCount="0" totalsRowShown="0" headerRowDxfId="101">
  <tableColumns count="6">
    <tableColumn id="1" xr3:uid="{24DD5F29-598A-448B-A6BF-48212E2A0A3F}" name="Column1" dataDxfId="100"/>
    <tableColumn id="2" xr3:uid="{13FDE13B-6989-4BB4-8EC8-B798D0F637DF}" name="Column2" dataDxfId="99"/>
    <tableColumn id="3" xr3:uid="{DB3DFFBD-D312-4C35-A91C-E62FCBF03E01}" name="Column3" dataDxfId="98"/>
    <tableColumn id="4" xr3:uid="{DACD6175-31EF-4922-8974-6FC3766B2AE3}" name="Column4" dataDxfId="97"/>
    <tableColumn id="5" xr3:uid="{CF73E786-966E-42FD-9188-51B597B7C76B}" name="Column5" dataDxfId="96"/>
    <tableColumn id="6" xr3:uid="{F076C9D2-21CA-4723-9580-55464DA35229}" name="Column6" dataDxfId="95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C43AE28-F75C-4EC7-A9B0-CD07F0CEBE15}" name="Table_871271471641591791942052082202232361322335565768798109119126133316303456687994104112122142517452533536373" displayName="Table_871271471641591791942052082202232361322335565768798109119126133316303456687994104112122142517452533536373" ref="M631:P635" headerRowCount="0" totalsRowShown="0">
  <tableColumns count="4">
    <tableColumn id="1" xr3:uid="{0E08EB82-510F-415B-B6F8-541D6B87365A}" name="Column1"/>
    <tableColumn id="2" xr3:uid="{040071BF-E72A-4377-A8EE-6C6A4627DC7C}" name="Column2"/>
    <tableColumn id="3" xr3:uid="{874D9E79-51E6-4CF9-805A-31CE3ACBC704}" name="Column3"/>
    <tableColumn id="4" xr3:uid="{43085DDF-F118-4E8F-919F-7E6DB76ACED8}" name="Column4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604E804D-8F1A-4393-82AF-1F99361DB4BA}" name="Table_8511614516214217819320419921922223514233451617283941051161231344173143577080951051131231271471040203034546474" displayName="Table_8511614516214217819320419921922223514233451617283941051161231344173143577080951051131231271471040203034546474" ref="E642:J649" headerRowCount="0" totalsRowShown="0" headerRowDxfId="94">
  <tableColumns count="6">
    <tableColumn id="1" xr3:uid="{F202598F-6F97-47EC-B8FB-F500DCC9B659}" name="Column1" dataDxfId="93"/>
    <tableColumn id="2" xr3:uid="{18F63609-26E5-418E-B2D2-FA0CE55515D5}" name="Column2" dataDxfId="92"/>
    <tableColumn id="3" xr3:uid="{223F061A-9089-42D2-B4DA-D68898505558}" name="Column3" dataDxfId="91"/>
    <tableColumn id="4" xr3:uid="{5AF4AADA-A0E5-4F96-AEA8-3217621E7EBD}" name="Column4" dataDxfId="90"/>
    <tableColumn id="5" xr3:uid="{43B3C009-211D-4735-A495-B4ACC40BDE23}" name="Column5" dataDxfId="89"/>
    <tableColumn id="6" xr3:uid="{EDD775A7-3840-430A-8EAD-4D1F1EE2ADD2}" name="Column6" dataDxfId="88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186A5D5-81FA-440F-8784-A37C91614E3F}" name="Table_8712714716415917919420520822022323613223355657687981091191261355183244587181961061151241281481141213135556575" displayName="Table_8712714716415917919420520822022323613223355657687981091191261355183244587181961061151241281481141213135556575" ref="M642:P647" headerRowCount="0" totalsRowShown="0">
  <tableColumns count="4">
    <tableColumn id="1" xr3:uid="{249854AC-BAF0-43C5-A623-3A65B4B11423}" name="Column1"/>
    <tableColumn id="2" xr3:uid="{7E202FB4-3BAF-4A7C-BEA1-F9D9ADEEB2DC}" name="Column2"/>
    <tableColumn id="3" xr3:uid="{C211BC06-5A07-488D-9DF1-ED88F5D90576}" name="Column3"/>
    <tableColumn id="4" xr3:uid="{DBC3566D-9F54-422D-AB16-5F05FC493F06}" name="Column4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6C473D5-D0C0-4BD0-953F-D03490E766F7}" name="Table_8511614516214217819320419921922223514233451617283941051161231344173143577080951051131231271471040203034546458" displayName="Table_8511614516214217819320419921922223514233451617283941051161231344173143577080951051131231271471040203034546458" ref="E582:J588" headerRowCount="0" totalsRowShown="0" headerRowDxfId="87">
  <tableColumns count="6">
    <tableColumn id="1" xr3:uid="{8C30A4E4-4FF2-446B-B1BD-B5A8A70FC0BE}" name="Column1" dataDxfId="86"/>
    <tableColumn id="2" xr3:uid="{0DFB9F30-FA19-4477-AF66-90148579EFBA}" name="Column2" dataDxfId="85"/>
    <tableColumn id="3" xr3:uid="{AE50E7C0-61CA-4BD4-A370-3DB07A84447F}" name="Column3" dataDxfId="84"/>
    <tableColumn id="4" xr3:uid="{28CB41FB-4AF0-4CAE-AEC4-1392CBD2194F}" name="Column4" dataDxfId="83"/>
    <tableColumn id="5" xr3:uid="{25E6960B-9D39-4E0F-A29E-29E8378E3B39}" name="Column5" dataDxfId="82"/>
    <tableColumn id="6" xr3:uid="{B580B0EE-277E-453C-B7F8-25B01F9FE828}" name="Column6" dataDxfId="81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1579354-8AE0-4FFB-9254-83A37752B366}" name="Table_8712714716415917919420520822022323613223355657687981091191261355183244587181961061151241281481141213135556559" displayName="Table_8712714716415917919420520822022323613223355657687981091191261355183244587181961061151241281481141213135556559" ref="M582:P587" headerRowCount="0" totalsRowShown="0">
  <tableColumns count="4">
    <tableColumn id="1" xr3:uid="{60B2E22B-6B1D-4659-8CAF-72FB21D290F6}" name="Column1"/>
    <tableColumn id="2" xr3:uid="{658916B0-81F5-49D2-BC4A-115883A80CD4}" name="Column2"/>
    <tableColumn id="3" xr3:uid="{ADEDE54D-C904-49A6-AC76-E4EAB6A71328}" name="Column3"/>
    <tableColumn id="4" xr3:uid="{6E75C6EF-FA23-4202-9543-E118D3003910}" name="Column4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80B242F-B2B3-47AB-B9DD-8CA249D1D756}" name="Table_851161451621421781932041992192222351423345161728394105116123132215293355677893909212113143662246566660" displayName="Table_851161451621421781932041992192222351423345161728394105116123132215293355677893909212113143662246566660" ref="E688:J709" headerRowCount="0" totalsRowShown="0" headerRowDxfId="80">
  <tableColumns count="6">
    <tableColumn id="1" xr3:uid="{73C14915-095C-46B1-BD65-9A71E2D5B3D6}" name="Column1" dataDxfId="79"/>
    <tableColumn id="2" xr3:uid="{8A4B442F-45E2-4CF9-9BA7-6B735A254A5A}" name="Column2" dataDxfId="78"/>
    <tableColumn id="3" xr3:uid="{E53AE54F-1D41-428D-B63D-AA7C7D5C1ADD}" name="Column3" dataDxfId="77"/>
    <tableColumn id="4" xr3:uid="{FFF72C67-897A-4761-84A4-4A4E54FB936D}" name="Column4" dataDxfId="76"/>
    <tableColumn id="5" xr3:uid="{652FFB5D-88E2-42BF-8A69-1EB094A77F0B}" name="Column5" dataDxfId="75"/>
    <tableColumn id="6" xr3:uid="{66A6AD9C-016A-4D32-A69B-40C43EFE7207}" name="Column6" dataDxfId="74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4CAAEBBA-4FC2-4360-B47D-840735B413EA}" name="Table_87127147164159179194205208220223236132233556576879810911912613331630345668799410411212214253772347576761" displayName="Table_87127147164159179194205208220223236132233556576879810911912613331630345668799410411212214253772347576761" ref="M688:P691" headerRowCount="0" totalsRowShown="0">
  <tableColumns count="4">
    <tableColumn id="1" xr3:uid="{4C56C06C-84DD-4F8C-BBD2-358761073920}" name="Column1"/>
    <tableColumn id="2" xr3:uid="{22404955-3CA8-4529-85EA-12155B729ACB}" name="Column2"/>
    <tableColumn id="3" xr3:uid="{748C874B-A76C-4339-B394-4AC8E5C3BAC1}" name="Column3"/>
    <tableColumn id="4" xr3:uid="{F5B4C42D-7AE8-4D98-B4B2-771FAAC84C90}" name="Column4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B103157-415C-4C48-89A1-8E6750598E90}" name="Table_851161451621631851812092245102754647586971081181251401023374761748297107116125145838182848586876" displayName="Table_851161451621631851812092245102754647586971081181251401023374761748297107116125145838182848586876" ref="E773:J790" headerRowCount="0" totalsRowShown="0">
  <tableColumns count="6">
    <tableColumn id="1" xr3:uid="{8F8169B7-2127-47DA-8C88-A9EFF9F16D57}" name="Column1" dataDxfId="73"/>
    <tableColumn id="2" xr3:uid="{801A2766-0C36-4E5C-960C-91ACA126F482}" name="Column2"/>
    <tableColumn id="3" xr3:uid="{944EAAB4-92F9-46AE-9732-AB5CD51D9CF0}" name="Column3" dataDxfId="72"/>
    <tableColumn id="4" xr3:uid="{F33F8D58-FE50-43F4-9FD7-258C01706F79}" name="Column4"/>
    <tableColumn id="5" xr3:uid="{0A17469E-0AE2-4F15-86DA-C291450201B5}" name="Column5"/>
    <tableColumn id="6" xr3:uid="{2C99B871-FF6E-4D2B-A346-684DE14E5726}" name="Column6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1D55166-5825-4AFC-A149-AAA699583B6D}" name="Table_8712714716416718619521022561728586879901011121211281411124384862758398108117126146939192949596977" displayName="Table_8712714716416718619521022561728586879901011121211281411124384862758398108117126146939192949596977" ref="M773:P790" headerRowCount="0" totalsRowShown="0">
  <tableColumns count="4">
    <tableColumn id="1" xr3:uid="{46D2D651-88F2-41B0-9695-44E577DB2F76}" name="Column1"/>
    <tableColumn id="2" xr3:uid="{16C575FD-C84F-40B7-AE32-E50084F559E9}" name="Column2"/>
    <tableColumn id="3" xr3:uid="{E6D0A290-C700-43EF-B0A1-884BA0C8D0CA}" name="Column3"/>
    <tableColumn id="4" xr3:uid="{DEF796AC-838D-47A9-8B73-C8A89A6FCB63}" name="Column4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A702199-2B4E-4753-A179-541FFA241F9B}" name="Table_8511614516214217819320419921922223514233451617283941051161231344173143577080951051131231271471040203050607078" displayName="Table_8511614516214217819320419921922223514233451617283941051161231344173143577080951051131231271471040203050607078" ref="E759:J769" headerRowCount="0" totalsRowShown="0" headerRowDxfId="71">
  <tableColumns count="6">
    <tableColumn id="1" xr3:uid="{9AB2D1B6-3746-4BD2-AD40-153682E850A6}" name="Column1" dataDxfId="70"/>
    <tableColumn id="2" xr3:uid="{135EB043-D6C7-40DD-B4CA-CC334F9B2D10}" name="Column2" dataDxfId="69"/>
    <tableColumn id="3" xr3:uid="{E9E3DAF0-ED6D-42B9-86EF-B11E18B5C35E}" name="Column3" dataDxfId="68"/>
    <tableColumn id="4" xr3:uid="{B03CBD04-9D5B-4E33-9C78-FBBF94A907D5}" name="Column4" dataDxfId="67"/>
    <tableColumn id="5" xr3:uid="{690D7187-F316-41F9-B1C1-C9C231789891}" name="Column5" dataDxfId="66"/>
    <tableColumn id="6" xr3:uid="{18EF195C-35CB-4A06-B85D-FAC391100E9D}" name="Column6" dataDxfId="65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FA2710E-58BD-4CDF-B998-CAA726912308}" name="Table_8712714716415917919420520822022323613223355657687981091191261355183244587181961061151241281481141213151617179" displayName="Table_8712714716415917919420520822022323613223355657687981091191261355183244587181961061151241281481141213151617179" ref="M759:P764" headerRowCount="0" totalsRowShown="0">
  <tableColumns count="4">
    <tableColumn id="1" xr3:uid="{7F5A61B3-B368-49BA-8639-8658D87DF4C1}" name="Column1"/>
    <tableColumn id="2" xr3:uid="{4BFA227C-EB7A-4701-9379-20B7409A92FA}" name="Column2"/>
    <tableColumn id="3" xr3:uid="{34D450DC-1D15-47CD-96D2-5DF126E11A56}" name="Column3"/>
    <tableColumn id="4" xr3:uid="{7011A2C1-7DDE-496F-B90F-0FF917263C63}" name="Column4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730AB8C-61CD-414A-BC8D-0ED58B12613C}" name="Table_851161451621421781932041992192222351423345161728394105116123132215293355677893909212113141644243252627280" displayName="Table_851161451621421781932041992192222351423345161728394105116123132215293355677893909212113141644243252627280" ref="E713:J724" headerRowCount="0" totalsRowShown="0" headerRowDxfId="64">
  <tableColumns count="6">
    <tableColumn id="1" xr3:uid="{89FF5EA7-11C2-442B-9953-503320C85483}" name="Column1" dataDxfId="63"/>
    <tableColumn id="2" xr3:uid="{FCCE29E9-0D12-441C-9E71-ACB45E53427F}" name="Column2" dataDxfId="62"/>
    <tableColumn id="3" xr3:uid="{272BD9F3-8D99-4153-817E-20A779771530}" name="Column3" dataDxfId="61"/>
    <tableColumn id="4" xr3:uid="{B6A6DA9E-93DE-43CD-8CFE-3D46F0807F68}" name="Column4" dataDxfId="60"/>
    <tableColumn id="5" xr3:uid="{71D9426E-9CB3-4E30-B5F5-6AD0186B287F}" name="Column5" dataDxfId="59"/>
    <tableColumn id="6" xr3:uid="{E7721E30-8536-438C-8926-BE92798D8CEE}" name="Column6" dataDxfId="58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BB477BB-E56D-4B38-BCE4-8A49F92BD3A4}" name="Table_87127147164159179194205208220223236132233556576879810911912613331630345668799410411212214251745253353637381" displayName="Table_87127147164159179194205208220223236132233556576879810911912613331630345668799410411212214251745253353637381" ref="M713:P717" headerRowCount="0" totalsRowShown="0">
  <tableColumns count="4">
    <tableColumn id="1" xr3:uid="{C59AE644-37C3-4344-BAA4-D46EBA079587}" name="Column1"/>
    <tableColumn id="2" xr3:uid="{C304D7E7-7C86-4075-A16F-1B2F7AD1B7A8}" name="Column2"/>
    <tableColumn id="3" xr3:uid="{C0D19D3B-5E96-4BB4-8026-6C63087C5968}" name="Column3"/>
    <tableColumn id="4" xr3:uid="{ACE56CF4-A9B0-426B-AEC1-31F6255DCD9F}" name="Column4"/>
  </tableColumns>
  <tableStyleInfo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B0BCAB6-8DE1-4572-81A1-EB1611737D34}" name="Table_851161451621421781932041992192222351423345161728394105116123134417314357708095105113123127147104020303454647482" displayName="Table_851161451621421781932041992192222351423345161728394105116123134417314357708095105113123127147104020303454647482" ref="E728:J741" headerRowCount="0" totalsRowShown="0" headerRowDxfId="57">
  <tableColumns count="6">
    <tableColumn id="1" xr3:uid="{841980F2-31E8-4BD6-BC0B-2205E251E541}" name="Column1" dataDxfId="56"/>
    <tableColumn id="2" xr3:uid="{97C568C1-ED02-48EE-8008-78703DCED2D9}" name="Column2" dataDxfId="55"/>
    <tableColumn id="3" xr3:uid="{89E80880-FF70-4D0C-A2C7-798AD93E0548}" name="Column3" dataDxfId="54"/>
    <tableColumn id="4" xr3:uid="{1B6EA3CE-D09D-492B-9D89-647B14943599}" name="Column4" dataDxfId="53"/>
    <tableColumn id="5" xr3:uid="{FF413688-B14D-41FC-9CFD-9B2BBE52E7F0}" name="Column5" dataDxfId="52"/>
    <tableColumn id="6" xr3:uid="{24BE8458-E696-44B8-B469-835A81715B26}" name="Column6" dataDxfId="51"/>
  </tableColumns>
  <tableStyleInfo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822E3B5B-A304-4A20-B9E6-FDE11DBE1C56}" name="Table_871271471641591791942052082202232361322335565768798109119126135518324458718196106115124128148114121313555657583" displayName="Table_871271471641591791942052082202232361322335565768798109119126135518324458718196106115124128148114121313555657583" ref="M728:P733" headerRowCount="0" totalsRowShown="0">
  <tableColumns count="4">
    <tableColumn id="1" xr3:uid="{8F733C5C-D109-40C4-BFE0-875085E1A5E5}" name="Column1"/>
    <tableColumn id="2" xr3:uid="{C93CB674-FBA5-45C4-A66F-F3235A46C7AD}" name="Column2"/>
    <tableColumn id="3" xr3:uid="{230D13C8-85A2-4F6A-91E6-EC39EC9B6E90}" name="Column3"/>
    <tableColumn id="4" xr3:uid="{AD49B6E4-B3A7-4B53-98F5-96C340276974}" name="Column4"/>
  </tableColumns>
  <tableStyleInfo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136973D-8487-40BF-A426-7DF48E511ADA}" name="Table_851161451621421781932041992192222351423345161728394105116123134417314357708095105113123127147104020305060707884" displayName="Table_851161451621421781932041992192222351423345161728394105116123134417314357708095105113123127147104020305060707884" ref="E745:J755" headerRowCount="0" totalsRowShown="0" headerRowDxfId="50">
  <tableColumns count="6">
    <tableColumn id="1" xr3:uid="{E9CCE5FF-3179-4279-B45E-4293EE2D4016}" name="Column1" dataDxfId="49"/>
    <tableColumn id="2" xr3:uid="{E58ECEF0-F64A-4E87-A0F6-C2EBF3479BFF}" name="Column2" dataDxfId="48"/>
    <tableColumn id="3" xr3:uid="{F5984B75-14FB-49D5-B690-206A5CEAC47F}" name="Column3" dataDxfId="47"/>
    <tableColumn id="4" xr3:uid="{81859167-5581-4004-BD73-0917C028DCD4}" name="Column4" dataDxfId="46"/>
    <tableColumn id="5" xr3:uid="{EB9ECC5B-F040-43D0-9F4D-77B191110A77}" name="Column5" dataDxfId="45"/>
    <tableColumn id="6" xr3:uid="{9FC70980-71B6-402C-9489-D7F331C47F15}" name="Column6" dataDxfId="44"/>
  </tableColumns>
  <tableStyleInfo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91011EF-D74B-4693-AD8A-EB73CD51DB78}" name="Table_871271471641591791942052082202232361322335565768798109119126135518324458718196106115124128148114121315161717985" displayName="Table_871271471641591791942052082202232361322335565768798109119126135518324458718196106115124128148114121315161717985" ref="M745:P750" headerRowCount="0" totalsRowShown="0">
  <tableColumns count="4">
    <tableColumn id="1" xr3:uid="{A36CB407-EB6B-4B6D-A088-CA6A600FBFC1}" name="Column1"/>
    <tableColumn id="2" xr3:uid="{D6F85E8C-8D39-4E80-960C-6BDA6C563121}" name="Column2"/>
    <tableColumn id="3" xr3:uid="{A74A2B16-ECF9-40A4-A6A0-CDD6D91AA834}" name="Column3"/>
    <tableColumn id="4" xr3:uid="{89B981EA-9AD5-4D22-8649-848AF4D9D8EA}" name="Column4"/>
  </tableColumns>
  <tableStyleInfo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5D60548E-ABAB-4045-9FD0-EAC78256B951}" name="Table_85116145162142178193204199219222235142334516172839410511612313221529335567789390921211314366224656666086" displayName="Table_85116145162142178193204199219222235142334516172839410511612313221529335567789390921211314366224656666086" ref="E798:J818" headerRowCount="0" totalsRowShown="0" headerRowDxfId="43">
  <tableColumns count="6">
    <tableColumn id="1" xr3:uid="{D14E79D1-4DBD-4313-B7FC-3A66BFB743A6}" name="Column1" dataDxfId="42"/>
    <tableColumn id="2" xr3:uid="{F9A0557C-6654-44CB-AED2-4964B02DD969}" name="Column2" dataDxfId="41"/>
    <tableColumn id="3" xr3:uid="{712DF3BC-ADAB-4593-8A49-EBE943CBF5DB}" name="Column3" dataDxfId="40"/>
    <tableColumn id="4" xr3:uid="{A8764EC6-A64C-4CB0-86AD-64472FDC01F0}" name="Column4" dataDxfId="39"/>
    <tableColumn id="5" xr3:uid="{AA7AE290-F01E-40F1-AFB4-FF2D29674528}" name="Column5" dataDxfId="38"/>
    <tableColumn id="6" xr3:uid="{BDDAE37A-45A7-4578-A1A8-7E8827D90456}" name="Column6" dataDxfId="37"/>
  </tableColumns>
  <tableStyleInfo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543085E9-8BE2-4F5D-8360-772A0D2588D1}" name="Table_8712714716415917919420520822022323613223355657687981091191261333163034566879941041121221425377234757676187" displayName="Table_8712714716415917919420520822022323613223355657687981091191261333163034566879941041121221425377234757676187" ref="M798:P801" headerRowCount="0" totalsRowShown="0">
  <tableColumns count="4">
    <tableColumn id="1" xr3:uid="{3468F5B1-808E-4DC2-B9A7-4F3B2ABDDE3B}" name="Column1"/>
    <tableColumn id="2" xr3:uid="{E6638952-FA11-481B-BECF-1DEC3E015BC4}" name="Column2"/>
    <tableColumn id="3" xr3:uid="{AB8FCB2C-87A7-4A31-AF5E-457BB5601239}" name="Column3"/>
    <tableColumn id="4" xr3:uid="{68C31BDF-82DC-4BE8-8209-00FD58F2B996}" name="Column4"/>
  </tableColumns>
  <tableStyleInfo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79EC77BD-D785-482C-B46C-8E661F4CDB00}" name="Table_85116145162163185181209224510275464758697108118125140102337476174829710711612514583818284858687688" displayName="Table_85116145162163185181209224510275464758697108118125140102337476174829710711612514583818284858687688" ref="E901:J918" headerRowCount="0" totalsRowShown="0">
  <tableColumns count="6">
    <tableColumn id="1" xr3:uid="{9A4C50E6-F50C-47EC-95BA-3C4C2F674FBE}" name="Column1" dataDxfId="36"/>
    <tableColumn id="2" xr3:uid="{0EC54160-414E-4D64-97B4-F6BFEE6C2C6B}" name="Column2"/>
    <tableColumn id="3" xr3:uid="{3B1A0F74-10F4-44C6-847C-2409317DA0EC}" name="Column3" dataDxfId="35"/>
    <tableColumn id="4" xr3:uid="{8AADCD5E-8275-4E4A-8C49-F8820472ED0E}" name="Column4"/>
    <tableColumn id="5" xr3:uid="{F08086FB-C864-41B7-BE4B-E51ABBDAA631}" name="Column5"/>
    <tableColumn id="6" xr3:uid="{0463E4B6-71F8-405B-BC0B-CE64A32D62E1}" name="Column6"/>
  </tableColumns>
  <tableStyleInfo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FCC9BC4-E6E8-4E02-AFAB-B3D8CD24C1C3}" name="Table_871271471641671861952102256172858687990101112121128141112438486275839810811712614693919294959697789" displayName="Table_871271471641671861952102256172858687990101112121128141112438486275839810811712614693919294959697789" ref="M901:P918" headerRowCount="0" totalsRowShown="0">
  <tableColumns count="4">
    <tableColumn id="1" xr3:uid="{45AF027C-2FF9-4767-B977-6CB3455ADA0F}" name="Column1"/>
    <tableColumn id="2" xr3:uid="{03B8EF33-AAE2-44BC-AAFD-9288A52733C7}" name="Column2"/>
    <tableColumn id="3" xr3:uid="{C53E9FE9-2B4D-474C-BB56-6C1D9D10F00F}" name="Column3"/>
    <tableColumn id="4" xr3:uid="{FE1198FC-314F-42DB-93E7-4FE0CDE74E2D}" name="Column4"/>
  </tableColumns>
  <tableStyleInfo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EC63C9D3-D3B7-4F6D-983B-2C2CFF75EE8D}" name="Table_851161451621421781932041992192222351423345161728394105116123134417314357708095105113123127147104020305060707890" displayName="Table_851161451621421781932041992192222351423345161728394105116123134417314357708095105113123127147104020305060707890" ref="E887:J897" headerRowCount="0" totalsRowShown="0" headerRowDxfId="34">
  <tableColumns count="6">
    <tableColumn id="1" xr3:uid="{8F173176-62FB-4E68-A6D1-3F5F8DC90484}" name="Column1" dataDxfId="33"/>
    <tableColumn id="2" xr3:uid="{23D462EE-69CB-4941-A9A2-500B84AD24EC}" name="Column2" dataDxfId="32"/>
    <tableColumn id="3" xr3:uid="{9AB27363-2F9E-4DE7-A447-9E559DA2738B}" name="Column3" dataDxfId="31"/>
    <tableColumn id="4" xr3:uid="{7820F508-070F-4521-973C-0B1AB1A80EB2}" name="Column4" dataDxfId="30"/>
    <tableColumn id="5" xr3:uid="{B86ECDCC-138B-4EB2-B8F1-84366E18FEA8}" name="Column5" dataDxfId="29"/>
    <tableColumn id="6" xr3:uid="{60F0B315-CF36-498C-9627-362C0A051C43}" name="Column6" dataDxfId="28"/>
  </tableColumns>
  <tableStyleInfo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FD928CF4-1FC9-4B72-BE8E-EB40A7100244}" name="Table_871271471641591791942052082202232361322335565768798109119126135518324458718196106115124128148114121315161717991" displayName="Table_871271471641591791942052082202232361322335565768798109119126135518324458718196106115124128148114121315161717991" ref="M887:P892" headerRowCount="0" totalsRowShown="0">
  <tableColumns count="4">
    <tableColumn id="1" xr3:uid="{96CCFC92-37E8-4EC0-98B4-CB6C9D84F68F}" name="Column1"/>
    <tableColumn id="2" xr3:uid="{D7E3EFBF-BB32-4097-AB58-5449335FE0C3}" name="Column2"/>
    <tableColumn id="3" xr3:uid="{F6B000F4-5D10-464B-8694-C8824BCAAE85}" name="Column3"/>
    <tableColumn id="4" xr3:uid="{D5E31476-D41F-4F72-B088-6BF4D74E4860}" name="Column4"/>
  </tableColumns>
  <tableStyleInfo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21512DED-F6CA-4304-A8BD-439CC489573D}" name="Table_85116145162142178193204199219222235142334516172839410511612313221529335567789390921211314164424325262728092" displayName="Table_85116145162142178193204199219222235142334516172839410511612313221529335567789390921211314164424325262728092" ref="E822:J838" headerRowCount="0" totalsRowShown="0" headerRowDxfId="27">
  <tableColumns count="6">
    <tableColumn id="1" xr3:uid="{59EF3D73-D9AA-4B9E-89E1-8F789275ED76}" name="Column1" dataDxfId="26"/>
    <tableColumn id="2" xr3:uid="{F378DB71-D7DA-4E64-BAE8-2F789CDEC6A5}" name="Column2" dataDxfId="25"/>
    <tableColumn id="3" xr3:uid="{FC2699FC-B3DB-4E36-9B05-B055A841E894}" name="Column3" dataDxfId="24"/>
    <tableColumn id="4" xr3:uid="{CCFB02AF-2E2A-4B02-BD72-3BE216FA2B81}" name="Column4" dataDxfId="23"/>
    <tableColumn id="5" xr3:uid="{660F648C-7430-4C56-B195-0B54F6A2A223}" name="Column5" dataDxfId="22"/>
    <tableColumn id="6" xr3:uid="{55E6AF01-86F8-4699-B84D-560EBAA11C52}" name="Column6" dataDxfId="21"/>
  </tableColumns>
  <tableStyleInfo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A0AC5AD-3886-485F-B1BD-9355F4FDED86}" name="Table_8712714716415917919420520822022323613223355657687981091191261333163034566879941041121221425174525335363738193" displayName="Table_8712714716415917919420520822022323613223355657687981091191261333163034566879941041121221425174525335363738193" ref="M822:P833" headerRowCount="0" totalsRowShown="0">
  <tableColumns count="4">
    <tableColumn id="1" xr3:uid="{1B472E5A-0868-41EE-BFC5-7F1357E38189}" name="Column1"/>
    <tableColumn id="2" xr3:uid="{CB75E017-B745-4534-B00A-87A9FFF37872}" name="Column2"/>
    <tableColumn id="3" xr3:uid="{559EFE1A-F7BB-42B5-8EF6-30014FBB3C4F}" name="Column3"/>
    <tableColumn id="4" xr3:uid="{1F59FD6A-5144-4F18-8927-9FE1995487A8}" name="Column4"/>
  </tableColumns>
  <tableStyleInfo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7A5653AC-378E-4C22-B125-764578E438EF}" name="Table_85116145162142178193204199219222235142334516172839410511612313441731435770809510511312312714710402030345464748294" displayName="Table_85116145162142178193204199219222235142334516172839410511612313441731435770809510511312312714710402030345464748294" ref="E842:J855" headerRowCount="0" totalsRowShown="0" headerRowDxfId="20">
  <tableColumns count="6">
    <tableColumn id="1" xr3:uid="{021C8E03-2022-4B31-A756-8F504CB55CA9}" name="Column1" dataDxfId="19"/>
    <tableColumn id="2" xr3:uid="{5FF5B11A-BA06-4E3D-B5C7-333948A60CE6}" name="Column2" dataDxfId="18"/>
    <tableColumn id="3" xr3:uid="{62D2547F-B931-47C0-A76F-BFA4093CFF8C}" name="Column3" dataDxfId="17"/>
    <tableColumn id="4" xr3:uid="{0027A3A3-421D-4006-8B50-0516E4E80B1A}" name="Column4" dataDxfId="16"/>
    <tableColumn id="5" xr3:uid="{2EC735DF-805E-4607-8FB7-2E99E2E55A4B}" name="Column5" dataDxfId="15"/>
    <tableColumn id="6" xr3:uid="{03F81B59-3503-4407-B2F0-B98C58C12FA6}" name="Column6" dataDxfId="14"/>
  </tableColumns>
  <tableStyleInfo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812EDD92-740C-4816-9F81-C3BC07228D48}" name="Table_87127147164159179194205208220223236132233556576879810911912613551832445871819610611512412814811412131355565758395" displayName="Table_87127147164159179194205208220223236132233556576879810911912613551832445871819610611512412814811412131355565758395" ref="M842:P847" headerRowCount="0" totalsRowShown="0">
  <tableColumns count="4">
    <tableColumn id="1" xr3:uid="{8EEA74A6-EDEC-439F-A318-853100226781}" name="Column1"/>
    <tableColumn id="2" xr3:uid="{00B70238-B4C2-480B-8DD6-01A53FA515F5}" name="Column2"/>
    <tableColumn id="3" xr3:uid="{A81E96DE-9F46-4A68-92C3-75D1420EBACF}" name="Column3"/>
    <tableColumn id="4" xr3:uid="{6BA7D249-D09E-4764-B8E3-F0546E99E684}" name="Column4"/>
  </tableColumns>
  <tableStyleInfo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EEBDC8B-4B9F-4467-ABF2-D75260149057}" name="Table_85116145162142178193204199219222235142334516172839410511612313441731435770809510511312312714710402030506070788496" displayName="Table_85116145162142178193204199219222235142334516172839410511612313441731435770809510511312312714710402030506070788496" ref="E859:J869" headerRowCount="0" totalsRowShown="0" headerRowDxfId="13">
  <tableColumns count="6">
    <tableColumn id="1" xr3:uid="{EA960701-466E-4BB7-9CBB-845F5CDF5778}" name="Column1" dataDxfId="12"/>
    <tableColumn id="2" xr3:uid="{ADC52ED1-7908-4846-8848-906327D66D3D}" name="Column2" dataDxfId="11"/>
    <tableColumn id="3" xr3:uid="{2B64EA04-2C74-4EAB-8C2B-CEDAAD31FEB5}" name="Column3" dataDxfId="10"/>
    <tableColumn id="4" xr3:uid="{EF9F3962-5502-4C77-98A0-59B25334C7D5}" name="Column4" dataDxfId="9"/>
    <tableColumn id="5" xr3:uid="{160E934F-3B6D-4FF7-8E82-8A12C095185E}" name="Column5" dataDxfId="8"/>
    <tableColumn id="6" xr3:uid="{82EAD505-326F-481C-8C16-45C627C9FC0C}" name="Column6" dataDxfId="7"/>
  </tableColumns>
  <tableStyleInfo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8301550-4833-4E3E-9EA7-1C36AFB3C8E8}" name="Table_87127147164159179194205208220223236132233556576879810911912613551832445871819610611512412814811412131516171798597" displayName="Table_87127147164159179194205208220223236132233556576879810911912613551832445871819610611512412814811412131516171798597" ref="M859:P864" headerRowCount="0" totalsRowShown="0">
  <tableColumns count="4">
    <tableColumn id="1" xr3:uid="{D09FEF17-6B3B-4AAE-BC84-FB199B0C5F01}" name="Column1"/>
    <tableColumn id="2" xr3:uid="{15DF2CBF-2CA3-4BF4-BBE4-3F2E080F3426}" name="Column2"/>
    <tableColumn id="3" xr3:uid="{0638209A-126B-4ACB-B6A3-6F84E0A0981D}" name="Column3"/>
    <tableColumn id="4" xr3:uid="{E3FE4816-CDA7-4431-AAEA-3169681B8CF6}" name="Column4"/>
  </tableColumns>
  <tableStyleInfo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6704634-DB9C-4964-83C4-3470A027227F}" name="Table_851161451621421781932041992192222351423345161728394105116123134417314357708095105113123127147104020305060707890110" displayName="Table_851161451621421781932041992192222351423345161728394105116123134417314357708095105113123127147104020305060707890110" ref="E873:J883" headerRowCount="0" totalsRowShown="0" headerRowDxfId="6">
  <tableColumns count="6">
    <tableColumn id="1" xr3:uid="{9C850F45-6A22-4C90-AAEC-1BA49E445DFA}" name="Column1" dataDxfId="5"/>
    <tableColumn id="2" xr3:uid="{691E21EE-637E-4919-A4AE-9B575125CDF0}" name="Column2" dataDxfId="4"/>
    <tableColumn id="3" xr3:uid="{41CFCC52-270B-4D2B-B0C4-12593BD8BB4F}" name="Column3" dataDxfId="3"/>
    <tableColumn id="4" xr3:uid="{0477FC9B-13E3-4C63-9564-68CCA5D4F57F}" name="Column4" dataDxfId="2"/>
    <tableColumn id="5" xr3:uid="{5B780AD8-24D2-44BC-8526-5CBF32797439}" name="Column5" dataDxfId="1"/>
    <tableColumn id="6" xr3:uid="{391B6906-8A32-4706-8DF6-F0FCCB1AD6A6}" name="Column6" dataDxfId="0"/>
  </tableColumns>
  <tableStyleInfo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2CB6A3F6-3A2E-4587-B73F-5BDAD11ED415}" name="Table_871271471641591791942052082202232361322335565768798109119126135518324458718196106115124128148114121315161717991111" displayName="Table_871271471641591791942052082202232361322335565768798109119126135518324458718196106115124128148114121315161717991111" ref="M873:P878" headerRowCount="0" totalsRowShown="0">
  <tableColumns count="4">
    <tableColumn id="1" xr3:uid="{C2B874FE-A875-46EE-AF80-CBD8804FADAC}" name="Column1"/>
    <tableColumn id="2" xr3:uid="{09AF02D6-F986-45E0-95A4-28D8114D4196}" name="Column2"/>
    <tableColumn id="3" xr3:uid="{230CBC3F-66EC-403E-8F44-5FC7BF4E150C}" name="Column3"/>
    <tableColumn id="4" xr3:uid="{5AEA5DB3-8B1A-4662-8E15-270E6E509B12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3" dT="2022-02-04T16:26:18.58" personId="{EBEA22C6-FC81-4E12-A15F-0AB6D2204244}" id="{C4C86F12-1F95-49B1-8736-B6D1537C8CFC}">
    <text>Comisión propietario al 8%</text>
  </threadedComment>
  <threadedComment ref="G84" dT="2022-02-08T14:32:55.73" personId="{EBEA22C6-FC81-4E12-A15F-0AB6D2204244}" id="{E1C379EA-8042-4539-864C-5EEA4F64C5A1}">
    <text>Comisión de propietario al 8%</text>
  </threadedComment>
  <threadedComment ref="O84" dT="2022-02-25T15:45:57.32" personId="{EBEA22C6-FC81-4E12-A15F-0AB6D2204244}" id="{9EFA63C3-073B-46AE-84FF-B4A5B6792CDD}">
    <text>Comisión propietario 9%</text>
  </threadedComment>
  <threadedComment ref="G87" dT="2022-02-11T15:25:58.92" personId="{EBEA22C6-FC81-4E12-A15F-0AB6D2204244}" id="{F06373FF-F1F4-472D-BFBB-117D61D96143}">
    <text>Comisión propietario 8%</text>
  </threadedComment>
  <threadedComment ref="G90" dT="2022-02-12T14:44:58.18" personId="{EBEA22C6-FC81-4E12-A15F-0AB6D2204244}" id="{A7983206-776F-4EF7-B69F-1EF8AB7CF034}">
    <text>Comisión propietario al 8%</text>
  </threadedComment>
  <threadedComment ref="G92" dT="2022-02-25T15:42:18.00" personId="{EBEA22C6-FC81-4E12-A15F-0AB6D2204244}" id="{0B83D002-45AD-4D9A-8555-2C8126D8F57E}">
    <text>Comisión propietario al 8%</text>
  </threadedComment>
  <threadedComment ref="G93" dT="2022-02-25T15:42:26.80" personId="{EBEA22C6-FC81-4E12-A15F-0AB6D2204244}" id="{A2C74464-A510-435D-84AA-D2837E29CB73}">
    <text>Comisión propietario 8%</text>
  </threadedComment>
  <threadedComment ref="G106" dT="2022-02-25T15:45:43.66" personId="{EBEA22C6-FC81-4E12-A15F-0AB6D2204244}" id="{5A5421EE-2A27-4306-85CC-E6F75F2B7C93}">
    <text>Subrogación se liquida al 5%</text>
  </threadedComment>
  <threadedComment ref="G107" dT="2022-02-04T16:26:18.58" personId="{EBEA22C6-FC81-4E12-A15F-0AB6D2204244}" id="{FAAC2114-7460-4DA4-B544-851EB630573F}">
    <text>Comisión propietario al 8%</text>
  </threadedComment>
  <threadedComment ref="G111" dT="2022-02-25T15:45:57.32" personId="{EBEA22C6-FC81-4E12-A15F-0AB6D2204244}" id="{737132D8-0C1A-4F3A-AD16-6513C4F7F925}">
    <text>Comisión propietario 9%</text>
  </threadedComment>
  <threadedComment ref="G112" dT="2022-02-25T15:46:05.91" personId="{EBEA22C6-FC81-4E12-A15F-0AB6D2204244}" id="{A7CCAF2B-3F05-487A-84C8-A5FBA76BC837}">
    <text>Comisión propietario 8%</text>
  </threadedComment>
  <threadedComment ref="O124" dT="2022-02-25T15:41:39.80" personId="{EBEA22C6-FC81-4E12-A15F-0AB6D2204244}" id="{60BDF6AB-EA4A-41DC-BA7B-C02D83299B01}">
    <text>Comisión propietario al 8%</text>
  </threadedComment>
  <threadedComment ref="G130" dT="2022-02-25T15:51:35.14" personId="{EBEA22C6-FC81-4E12-A15F-0AB6D2204244}" id="{0F1E44E8-8102-4A58-82C9-325526D9B8EA}">
    <text>Subrogación se liquida al 5%</text>
  </threadedComment>
  <threadedComment ref="G143" dT="2022-02-25T20:45:36.78" personId="{EBEA22C6-FC81-4E12-A15F-0AB6D2204244}" id="{A31609B1-D285-4F32-8FA4-7CFAD06076D3}">
    <text>Comisión propietario 8%</text>
  </threadedComment>
  <threadedComment ref="G152" dT="2022-02-02T20:22:28.18" personId="{EBEA22C6-FC81-4E12-A15F-0AB6D2204244}" id="{69FF3565-66B0-4B9B-8406-F1B63AF3B9F6}">
    <text>Comisión propietaria al 8%</text>
  </threadedComment>
  <threadedComment ref="O152" dT="2022-02-08T14:32:55.73" personId="{EBEA22C6-FC81-4E12-A15F-0AB6D2204244}" id="{A76BBC3E-7883-40BE-B1D0-EA3D22B88CC8}">
    <text>Comisión de propietario al 8%</text>
  </threadedComment>
  <threadedComment ref="O154" dT="2022-02-12T14:44:58.18" personId="{EBEA22C6-FC81-4E12-A15F-0AB6D2204244}" id="{A28FF694-F6C6-460B-89D4-0D6DA7EBE793}">
    <text>Comisión propietario al 8%</text>
  </threadedComment>
  <threadedComment ref="O155" dT="2022-02-25T15:42:18.00" personId="{EBEA22C6-FC81-4E12-A15F-0AB6D2204244}" id="{2016FBBD-3C3C-48AF-A4B6-9C78DD622A87}">
    <text>Comisión propietario al 8%</text>
  </threadedComment>
  <threadedComment ref="O168" dT="2022-02-25T15:51:35.14" personId="{EBEA22C6-FC81-4E12-A15F-0AB6D2204244}" id="{F447E127-614C-4AFD-A660-0F32246246AC}">
    <text>Subrogación se liquida al 5%</text>
  </threadedComment>
  <threadedComment ref="O194" dT="2022-03-29T14:53:56.20" personId="{EBEA22C6-FC81-4E12-A15F-0AB6D2204244}" id="{2118EF62-53DE-4B54-854C-4806CC03214C}">
    <text>Comisión propietario al 8%</text>
  </threadedComment>
  <threadedComment ref="O196" dT="2022-03-29T15:01:40.55" personId="{EBEA22C6-FC81-4E12-A15F-0AB6D2204244}" id="{96A7AA29-A858-41AD-A1AA-59842ABA511F}">
    <text>Comisión propietario 8%</text>
  </threadedComment>
  <threadedComment ref="G199" dT="2022-03-29T14:13:02.43" personId="{EBEA22C6-FC81-4E12-A15F-0AB6D2204244}" id="{1AA07D0C-38AE-4730-BA42-B7C4C7C4876A}">
    <text>Comisión propietario 8%</text>
  </threadedComment>
  <threadedComment ref="G204" dT="2022-03-29T14:36:45.00" personId="{EBEA22C6-FC81-4E12-A15F-0AB6D2204244}" id="{084DD865-3793-4E0E-B184-991585243B9A}">
    <text>Comisión propietario 8%</text>
  </threadedComment>
  <threadedComment ref="G206" dT="2022-03-29T19:21:14.48" personId="{EBEA22C6-FC81-4E12-A15F-0AB6D2204244}" id="{C1944DCD-54EB-4BC2-A071-6A58B833B920}">
    <text>Comisión propietario</text>
  </threadedComment>
  <threadedComment ref="G212" dT="2022-03-29T14:51:22.02" personId="{EBEA22C6-FC81-4E12-A15F-0AB6D2204244}" id="{5E6E5CA9-2A56-412B-B91D-EA04D2ECF009}">
    <text>Comisión propietario 8%</text>
  </threadedComment>
  <threadedComment ref="G213" dT="2022-03-29T14:51:57.49" personId="{EBEA22C6-FC81-4E12-A15F-0AB6D2204244}" id="{7F39DC1E-4F88-4124-A73C-25B4FE723A69}">
    <text>Comisión propietario al 8%</text>
  </threadedComment>
  <threadedComment ref="G215" dT="2022-03-29T14:54:12.74" personId="{EBEA22C6-FC81-4E12-A15F-0AB6D2204244}" id="{339A41B6-F212-4558-927F-BDC3E08AE872}">
    <text>Comisión propietario al 8%</text>
  </threadedComment>
  <threadedComment ref="G216" dT="2022-03-29T14:55:13.46" personId="{EBEA22C6-FC81-4E12-A15F-0AB6D2204244}" id="{7C23EB82-96E5-4E53-BFE6-3DB07145C962}">
    <text>Comisión propietario al 8%</text>
  </threadedComment>
  <threadedComment ref="G224" dT="2022-03-29T14:56:15.67" personId="{EBEA22C6-FC81-4E12-A15F-0AB6D2204244}" id="{D280AD99-2EE0-415E-81B0-ED782C4AC5AF}">
    <text>Comisión propietario al 8%</text>
  </threadedComment>
  <threadedComment ref="G227" dT="2022-03-29T14:58:48.11" personId="{EBEA22C6-FC81-4E12-A15F-0AB6D2204244}" id="{54698236-9261-427E-8312-D7868D18CEE5}">
    <text>Comisión propietario 8%</text>
  </threadedComment>
  <threadedComment ref="G236" dT="2022-03-29T15:01:40.55" personId="{EBEA22C6-FC81-4E12-A15F-0AB6D2204244}" id="{E95127D7-2E2D-478E-9FB1-BD9C80D0E8D9}">
    <text>Comisión propietario 8%</text>
  </threadedComment>
  <threadedComment ref="O247" dT="2022-03-29T14:13:02.43" personId="{EBEA22C6-FC81-4E12-A15F-0AB6D2204244}" id="{0BA43FB0-CE2A-4B0A-AF83-7C742A022102}">
    <text>Comisión propietario 8%</text>
  </threadedComment>
  <threadedComment ref="O251" dT="2022-03-29T14:36:45.00" personId="{EBEA22C6-FC81-4E12-A15F-0AB6D2204244}" id="{53EF94FE-29CD-49EE-B414-71B62BAA4E13}">
    <text>Comisión propietario 8%</text>
  </threadedComment>
  <threadedComment ref="O252" dT="2022-03-29T14:56:15.67" personId="{EBEA22C6-FC81-4E12-A15F-0AB6D2204244}" id="{93A51AED-6B51-4826-898C-93C01ED53D3F}">
    <text>Comisión propietario al 8%</text>
  </threadedComment>
  <threadedComment ref="O253" dT="2022-03-29T14:58:48.11" personId="{EBEA22C6-FC81-4E12-A15F-0AB6D2204244}" id="{03E97137-3438-44C8-9DF8-9443DBD65CC0}">
    <text>Comisión propietario 8%</text>
  </threadedComment>
  <threadedComment ref="O297" dT="2022-04-29T00:14:04.45" personId="{EBEA22C6-FC81-4E12-A15F-0AB6D2204244}" id="{50485BAC-B80E-4CF4-A976-5E1B59083AD1}">
    <text>Comisión propietario 8%</text>
  </threadedComment>
  <threadedComment ref="G312" dT="2022-04-29T00:14:04.45" personId="{EBEA22C6-FC81-4E12-A15F-0AB6D2204244}" id="{A86763B8-8E3A-4221-854B-206B0060785E}">
    <text>Comisión propietario 8%</text>
  </threadedComment>
  <threadedComment ref="H569" dT="2022-07-29T13:47:00.20" personId="{4E7D82F3-996C-415E-A665-DE6EF64F9018}" id="{5D6E4B36-C9FA-41BA-863D-97009898EBBB}">
    <text xml:space="preserve">SUMA A LA META PERO NO SE PAGA COMISION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90" dT="2022-02-02T20:22:44.08" personId="{EBEA22C6-FC81-4E12-A15F-0AB6D2204244}" id="{346A0570-2180-4D03-A424-726A45BF492A}">
    <text>Comisión propietaria al 8%</text>
  </threadedComment>
  <threadedComment ref="G92" dT="2022-02-04T16:26:09.54" personId="{EBEA22C6-FC81-4E12-A15F-0AB6D2204244}" id="{D0472C55-D775-471E-9F1D-F41A04EA8180}">
    <text>Comisión propietario al 8%</text>
  </threadedComment>
  <threadedComment ref="G95" dT="2022-02-11T15:25:24.92" personId="{EBEA22C6-FC81-4E12-A15F-0AB6D2204244}" id="{521B15FE-818A-4197-B023-D8392BBCC3C9}">
    <text>Comisión propietario al 8%</text>
  </threadedComment>
  <threadedComment ref="G111" dT="2022-02-08T16:14:09.28" personId="{EBEA22C6-FC81-4E12-A15F-0AB6D2204244}" id="{6E7D7C03-7FA3-4D50-B1B2-4539603A5F16}">
    <text>Comisión propietario 8%</text>
  </threadedComment>
  <threadedComment ref="G115" dT="2022-02-12T13:07:58.93" personId="{EBEA22C6-FC81-4E12-A15F-0AB6D2204244}" id="{DC027111-3DEC-4109-8AE6-D0A527E80B16}">
    <text>Comisión propietario al 8%</text>
  </threadedComment>
  <threadedComment ref="G116" dT="2022-02-12T13:07:58.93" personId="{EBEA22C6-FC81-4E12-A15F-0AB6D2204244}" id="{C72693EB-5B6F-4EA0-A825-6D1144143E5B}">
    <text>Comisión propietario al 8%</text>
  </threadedComment>
  <threadedComment ref="G120" dT="2022-02-25T18:55:50.77" personId="{EBEA22C6-FC81-4E12-A15F-0AB6D2204244}" id="{006700F4-ACC8-44C7-82DF-AA002BA10413}">
    <text>Comisión propietario al 9%</text>
  </threadedComment>
  <threadedComment ref="G121" dT="2022-02-16T22:46:37.76" personId="{EBEA22C6-FC81-4E12-A15F-0AB6D2204244}" id="{3565FCEC-AC54-4DD3-87FD-1160170E4368}">
    <text>Cliente portero</text>
  </threadedComment>
  <threadedComment ref="G122" dT="2022-02-25T18:55:08.27" personId="{EBEA22C6-FC81-4E12-A15F-0AB6D2204244}" id="{5691B21E-0DCA-4689-874E-2568DEBFCDA0}">
    <text>Comisión propietario al 8%</text>
  </threadedComment>
  <threadedComment ref="G123" dT="2022-02-25T18:55:18.50" personId="{EBEA22C6-FC81-4E12-A15F-0AB6D2204244}" id="{95B69AF0-9923-45D3-A4B3-6B21B4015EA8}">
    <text>Comisión propietario al 8%</text>
  </threadedComment>
  <threadedComment ref="G144" dT="2022-02-25T20:09:08.50" personId="{EBEA22C6-FC81-4E12-A15F-0AB6D2204244}" id="{62021113-A51F-4461-BAF4-C1A3D7AA6EAE}">
    <text>Cliente portero</text>
  </threadedComment>
  <threadedComment ref="G148" dT="2022-02-25T20:46:16.03" personId="{EBEA22C6-FC81-4E12-A15F-0AB6D2204244}" id="{BDEB2C2F-89D9-431F-B1BE-C34D3FFC59BE}">
    <text>Comisión propietario 8%</text>
  </threadedComment>
  <threadedComment ref="G150" dT="2022-02-25T22:32:39.02" personId="{EBEA22C6-FC81-4E12-A15F-0AB6D2204244}" id="{BEE52F9D-3C24-4EED-95FF-A183186C130F}">
    <text>Cliente portero</text>
  </threadedComment>
  <threadedComment ref="G162" dT="2022-02-08T14:32:30.01" personId="{EBEA22C6-FC81-4E12-A15F-0AB6D2204244}" id="{E605CB7C-6661-4370-95E1-4E5B54F916E4}">
    <text>Comisión de propietario 8%</text>
  </threadedComment>
  <threadedComment ref="G172" dT="2022-02-02T20:22:55.25" personId="{EBEA22C6-FC81-4E12-A15F-0AB6D2204244}" id="{79A98A28-D04E-4A42-91B6-89130E0FAF2D}">
    <text>Comisión propietaria al 8%</text>
  </threadedComment>
  <threadedComment ref="G177" dT="2022-02-04T16:25:59.66" personId="{EBEA22C6-FC81-4E12-A15F-0AB6D2204244}" id="{89F16F7C-488C-46A6-9055-D520B86AE20E}">
    <text>Comisión propietario al 8%</text>
  </threadedComment>
  <threadedComment ref="G179" dT="2022-02-08T14:32:08.66" personId="{EBEA22C6-FC81-4E12-A15F-0AB6D2204244}" id="{B0D31E71-A3C1-4F2A-BE60-DE976170E7A6}">
    <text>Comisión del propietario 8%</text>
  </threadedComment>
  <threadedComment ref="G181" dT="2022-02-08T16:14:09.28" personId="{EBEA22C6-FC81-4E12-A15F-0AB6D2204244}" id="{BBA51188-6EC6-4762-B64C-045C711FED41}">
    <text>Comisión propietario 8%</text>
  </threadedComment>
  <threadedComment ref="G186" dT="2022-02-11T15:25:44.53" personId="{EBEA22C6-FC81-4E12-A15F-0AB6D2204244}" id="{A7DF96C2-758D-482B-A35A-AF445CEB6C33}">
    <text>Comisión propietario 8%</text>
  </threadedComment>
  <threadedComment ref="G189" dT="2022-02-12T13:07:58.93" personId="{EBEA22C6-FC81-4E12-A15F-0AB6D2204244}" id="{8E959DA1-FA40-4C88-9782-6400A0A1149B}">
    <text>Comisión propietario al 8%</text>
  </threadedComment>
  <threadedComment ref="G190" dT="2022-02-12T13:07:58.93" personId="{EBEA22C6-FC81-4E12-A15F-0AB6D2204244}" id="{DDE2A5DD-3115-45AE-9F28-C5BBF2A9D7A9}">
    <text>Comisión propietario al 8%</text>
  </threadedComment>
  <threadedComment ref="G194" dT="2022-02-15T16:29:33.86" personId="{EBEA22C6-FC81-4E12-A15F-0AB6D2204244}" id="{72BF0433-6EBD-4A62-ACD6-05BC93773F16}">
    <text>Comisión propietario al 9%</text>
  </threadedComment>
  <threadedComment ref="G196" dT="2022-02-25T22:14:51.55" personId="{EBEA22C6-FC81-4E12-A15F-0AB6D2204244}" id="{D3777C95-CDCE-492A-A8E7-7AA2B11ED9DD}">
    <text xml:space="preserve">Comisión propietario 8%
Cliente Portero </text>
  </threadedComment>
  <threadedComment ref="G197" dT="2022-02-25T20:47:49.61" personId="{EBEA22C6-FC81-4E12-A15F-0AB6D2204244}" id="{035228C9-E263-40DA-8281-8097BB94D6DC}">
    <text>Comisión propietario 8%</text>
  </threadedComment>
  <threadedComment ref="G198" dT="2022-02-25T20:47:53.98" personId="{EBEA22C6-FC81-4E12-A15F-0AB6D2204244}" id="{C184ABC3-42B1-4019-9500-5BBD21C55CCD}">
    <text>Comisión propietario 8%</text>
  </threadedComment>
  <threadedComment ref="G213" dT="2022-02-25T20:46:16.03" personId="{EBEA22C6-FC81-4E12-A15F-0AB6D2204244}" id="{BBF7EF47-6188-4B6C-9C41-FEE3B9DE734F}">
    <text>Comisión propietario 8%</text>
  </threadedComment>
  <threadedComment ref="G240" dT="2022-03-29T15:15:29.48" personId="{EBEA22C6-FC81-4E12-A15F-0AB6D2204244}" id="{3ADDFA8F-BF31-41F4-BD4C-E1C0D2F2F7ED}">
    <text>Comisión propietario 8%</text>
  </threadedComment>
  <threadedComment ref="G241" dT="2022-03-29T15:14:31.87" personId="{EBEA22C6-FC81-4E12-A15F-0AB6D2204244}" id="{973547D0-3BC3-4EE9-A730-A01CFD850EBE}">
    <text>Comisión propietario 8%</text>
  </threadedComment>
  <threadedComment ref="G243" dT="2022-03-29T15:16:20.75" personId="{EBEA22C6-FC81-4E12-A15F-0AB6D2204244}" id="{2D994242-150C-4F34-A447-2BBE0B7E3863}">
    <text>Comisión propietario al 8%</text>
  </threadedComment>
  <threadedComment ref="G246" dT="2022-03-29T15:17:19.81" personId="{EBEA22C6-FC81-4E12-A15F-0AB6D2204244}" id="{94291DBF-4423-4BBC-869B-3F527A481F8D}">
    <text>Comisión propietario al 8%</text>
  </threadedComment>
  <threadedComment ref="G247" dT="2022-03-29T15:17:39.18" personId="{EBEA22C6-FC81-4E12-A15F-0AB6D2204244}" id="{FD2BE402-EA4D-4B0B-8B84-5AD5234157DB}">
    <text>Comisión propietario al 8%</text>
  </threadedComment>
  <threadedComment ref="G258" dT="2022-03-29T15:19:41.39" personId="{EBEA22C6-FC81-4E12-A15F-0AB6D2204244}" id="{D0A70477-78FB-4275-B7ED-7A5D2EC70089}">
    <text>Comisión propietario 8%</text>
  </threadedComment>
  <threadedComment ref="G262" dT="2022-03-29T15:19:41.39" personId="{EBEA22C6-FC81-4E12-A15F-0AB6D2204244}" id="{D895D165-D2D1-4472-B15A-DF55D8A7C6C7}">
    <text>Comisión propietario 8%</text>
  </threadedComment>
  <threadedComment ref="G270" dT="2022-03-29T15:22:28.82" personId="{EBEA22C6-FC81-4E12-A15F-0AB6D2204244}" id="{F0884836-21EC-41BF-853A-7769DF9FDF4D}">
    <text>Comisión propietario al 8%</text>
  </threadedComment>
  <threadedComment ref="G273" dT="2022-03-29T15:23:07.77" personId="{EBEA22C6-FC81-4E12-A15F-0AB6D2204244}" id="{B77F5295-057B-4E04-940A-207AC10353E2}">
    <text>Comisión propietario al 8%</text>
  </threadedComment>
  <threadedComment ref="G295" dT="2022-03-29T15:15:29.48" personId="{EBEA22C6-FC81-4E12-A15F-0AB6D2204244}" id="{DE3EDAE2-833A-4FC2-8B1D-70D03BB291E4}">
    <text>Comisión propietario 8%</text>
  </threadedComment>
  <threadedComment ref="G296" dT="2022-03-29T15:15:29.48" personId="{EBEA22C6-FC81-4E12-A15F-0AB6D2204244}" id="{04DF25DB-714B-4E22-9FAC-9FDF3DE786E9}">
    <text>Comisión propietario 8%</text>
  </threadedComment>
  <threadedComment ref="G298" dT="2022-03-29T15:15:29.48" personId="{EBEA22C6-FC81-4E12-A15F-0AB6D2204244}" id="{DF6461A3-4BB3-4D93-BD19-1360DBFA8865}">
    <text>Comisión propietario 8%</text>
  </threadedComment>
  <threadedComment ref="G301" dT="2022-03-29T15:15:29.48" personId="{EBEA22C6-FC81-4E12-A15F-0AB6D2204244}" id="{DD7FB114-3720-4419-AC60-83358E710CC0}">
    <text>Comisión propietario 8%</text>
  </threadedComment>
  <threadedComment ref="G302" dT="2022-03-29T15:15:29.48" personId="{EBEA22C6-FC81-4E12-A15F-0AB6D2204244}" id="{E9AC9FB0-18C9-423B-8137-4EFC6A935659}">
    <text>Comisión propietario 8%</text>
  </threadedComment>
  <threadedComment ref="G305" dT="2022-03-29T15:15:29.48" personId="{EBEA22C6-FC81-4E12-A15F-0AB6D2204244}" id="{7825DB0A-19C4-485D-BE56-22B512CCF6E1}">
    <text>Comisión propietario 8%</text>
  </threadedComment>
  <threadedComment ref="G309" dT="2022-03-29T15:15:29.48" personId="{EBEA22C6-FC81-4E12-A15F-0AB6D2204244}" id="{D081BBDD-D1B1-46F8-95CD-91F7FE3327EE}">
    <text>Comisión propietario 8%</text>
  </threadedComment>
  <threadedComment ref="G312" dT="2022-03-29T15:15:29.48" personId="{EBEA22C6-FC81-4E12-A15F-0AB6D2204244}" id="{78152DFE-8BE8-40DE-9DB4-F92CCE347733}">
    <text>Comisión propietario 8%</text>
  </threadedComment>
  <threadedComment ref="G315" dT="2022-03-29T15:15:29.48" personId="{EBEA22C6-FC81-4E12-A15F-0AB6D2204244}" id="{FA2672E7-AB00-4407-838B-205A248E50F3}">
    <text>Comisión propietario 8%</text>
  </threadedComment>
  <threadedComment ref="G320" dT="2022-03-29T15:15:29.48" personId="{EBEA22C6-FC81-4E12-A15F-0AB6D2204244}" id="{C7F3C40E-4180-44B9-9634-D3B1A0061303}">
    <text>Comisión propietario 8%</text>
  </threadedComment>
  <threadedComment ref="G347" dT="2022-04-29T00:00:28.68" personId="{EBEA22C6-FC81-4E12-A15F-0AB6D2204244}" id="{F8B0241B-2165-4D6B-80F8-26D24E45B411}">
    <text>Comisión propietario 8%</text>
  </threadedComment>
  <threadedComment ref="I817" dT="2022-09-29T18:20:48.46" personId="{4E7D82F3-996C-415E-A665-DE6EF64F9018}" id="{D637C3AC-7C44-41CF-95DC-A4D8000F096F}">
    <text>Se liquida con los 23 Días laborados (7 días de incapacidad)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84" Type="http://schemas.openxmlformats.org/officeDocument/2006/relationships/table" Target="../tables/table83.xml"/><Relationship Id="rId89" Type="http://schemas.openxmlformats.org/officeDocument/2006/relationships/table" Target="../tables/table88.xml"/><Relationship Id="rId16" Type="http://schemas.openxmlformats.org/officeDocument/2006/relationships/table" Target="../tables/table15.xml"/><Relationship Id="rId107" Type="http://schemas.microsoft.com/office/2017/10/relationships/threadedComment" Target="../threadedComments/threadedComment1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102" Type="http://schemas.openxmlformats.org/officeDocument/2006/relationships/table" Target="../tables/table101.xml"/><Relationship Id="rId5" Type="http://schemas.openxmlformats.org/officeDocument/2006/relationships/table" Target="../tables/table4.xml"/><Relationship Id="rId90" Type="http://schemas.openxmlformats.org/officeDocument/2006/relationships/table" Target="../tables/table89.xml"/><Relationship Id="rId95" Type="http://schemas.openxmlformats.org/officeDocument/2006/relationships/table" Target="../tables/table94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80" Type="http://schemas.openxmlformats.org/officeDocument/2006/relationships/table" Target="../tables/table79.xml"/><Relationship Id="rId85" Type="http://schemas.openxmlformats.org/officeDocument/2006/relationships/table" Target="../tables/table84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59" Type="http://schemas.openxmlformats.org/officeDocument/2006/relationships/table" Target="../tables/table58.xml"/><Relationship Id="rId103" Type="http://schemas.openxmlformats.org/officeDocument/2006/relationships/table" Target="../tables/table102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91" Type="http://schemas.openxmlformats.org/officeDocument/2006/relationships/table" Target="../tables/table90.xml"/><Relationship Id="rId96" Type="http://schemas.openxmlformats.org/officeDocument/2006/relationships/table" Target="../tables/table95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6" Type="http://schemas.openxmlformats.org/officeDocument/2006/relationships/comments" Target="../comments1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81" Type="http://schemas.openxmlformats.org/officeDocument/2006/relationships/table" Target="../tables/table80.xml"/><Relationship Id="rId86" Type="http://schemas.openxmlformats.org/officeDocument/2006/relationships/table" Target="../tables/table85.xml"/><Relationship Id="rId94" Type="http://schemas.openxmlformats.org/officeDocument/2006/relationships/table" Target="../tables/table93.xml"/><Relationship Id="rId99" Type="http://schemas.openxmlformats.org/officeDocument/2006/relationships/table" Target="../tables/table98.xml"/><Relationship Id="rId101" Type="http://schemas.openxmlformats.org/officeDocument/2006/relationships/table" Target="../tables/table10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97" Type="http://schemas.openxmlformats.org/officeDocument/2006/relationships/table" Target="../tables/table96.xml"/><Relationship Id="rId104" Type="http://schemas.openxmlformats.org/officeDocument/2006/relationships/table" Target="../tables/table103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87" Type="http://schemas.openxmlformats.org/officeDocument/2006/relationships/table" Target="../tables/table86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56" Type="http://schemas.openxmlformats.org/officeDocument/2006/relationships/table" Target="../tables/table55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105" Type="http://schemas.openxmlformats.org/officeDocument/2006/relationships/table" Target="../tables/table104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93" Type="http://schemas.openxmlformats.org/officeDocument/2006/relationships/table" Target="../tables/table92.xml"/><Relationship Id="rId98" Type="http://schemas.openxmlformats.org/officeDocument/2006/relationships/table" Target="../tables/table97.xml"/><Relationship Id="rId3" Type="http://schemas.openxmlformats.org/officeDocument/2006/relationships/table" Target="../tables/table2.xml"/><Relationship Id="rId25" Type="http://schemas.openxmlformats.org/officeDocument/2006/relationships/table" Target="../tables/table24.xml"/><Relationship Id="rId46" Type="http://schemas.openxmlformats.org/officeDocument/2006/relationships/table" Target="../tables/table45.xml"/><Relationship Id="rId67" Type="http://schemas.openxmlformats.org/officeDocument/2006/relationships/table" Target="../tables/table6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7EE"/>
    <pageSetUpPr fitToPage="1"/>
  </sheetPr>
  <dimension ref="A2:AMK1111"/>
  <sheetViews>
    <sheetView topLeftCell="A112" zoomScale="80" zoomScaleNormal="80" workbookViewId="0">
      <selection activeCell="F9" sqref="F9"/>
    </sheetView>
  </sheetViews>
  <sheetFormatPr baseColWidth="10" defaultColWidth="8.88671875" defaultRowHeight="13.2"/>
  <cols>
    <col min="1" max="1" width="23.109375" style="1" customWidth="1"/>
    <col min="2" max="2" width="18.5546875" style="1" customWidth="1"/>
    <col min="3" max="3" width="13.109375" style="1" customWidth="1"/>
    <col min="4" max="4" width="62.6640625" style="1" customWidth="1"/>
    <col min="5" max="5" width="16.88671875" style="1" customWidth="1"/>
    <col min="6" max="6" width="21.5546875" style="1" customWidth="1"/>
    <col min="7" max="7" width="15" style="350" customWidth="1"/>
    <col min="8" max="8" width="14.33203125" style="1" customWidth="1"/>
    <col min="9" max="9" width="17.6640625" style="1" customWidth="1"/>
    <col min="10" max="10" width="13.33203125" style="1" customWidth="1"/>
    <col min="11" max="11" width="40" style="1" hidden="1" customWidth="1"/>
    <col min="12" max="12" width="11.44140625" style="1" customWidth="1"/>
    <col min="13" max="13" width="43.6640625" style="1" bestFit="1" customWidth="1"/>
    <col min="14" max="15" width="14.44140625" style="1" customWidth="1"/>
    <col min="16" max="16" width="19.5546875" style="1" customWidth="1"/>
    <col min="17" max="1023" width="14.44140625" style="1" customWidth="1"/>
  </cols>
  <sheetData>
    <row r="2" spans="2:16" ht="31.2">
      <c r="B2" s="1169" t="s">
        <v>0</v>
      </c>
      <c r="C2" s="1169"/>
      <c r="D2" s="1169"/>
      <c r="E2" s="1169"/>
      <c r="F2" s="1169"/>
      <c r="G2" s="1169"/>
      <c r="H2" s="1169"/>
      <c r="I2" s="1169"/>
      <c r="J2" s="1169"/>
      <c r="K2" s="1169"/>
      <c r="L2" s="1169"/>
      <c r="M2" s="1169"/>
      <c r="N2" s="1169"/>
      <c r="O2" s="1169"/>
      <c r="P2" s="1169"/>
    </row>
    <row r="3" spans="2:16">
      <c r="B3" s="6"/>
      <c r="C3" s="10"/>
      <c r="D3" s="10"/>
      <c r="E3" s="10"/>
      <c r="F3" s="7"/>
      <c r="G3" s="351"/>
      <c r="H3" s="8"/>
      <c r="I3" s="10"/>
      <c r="M3" s="25"/>
      <c r="N3" s="10"/>
      <c r="O3" s="10"/>
      <c r="P3" s="26"/>
    </row>
    <row r="4" spans="2:16">
      <c r="B4" s="1166" t="s">
        <v>1</v>
      </c>
      <c r="C4" s="1170"/>
      <c r="D4" s="1170"/>
      <c r="E4" s="1170"/>
      <c r="F4" s="1166"/>
      <c r="G4" s="1166"/>
      <c r="H4" s="1166"/>
      <c r="I4" s="1166"/>
      <c r="J4" s="1166"/>
      <c r="K4" s="1166" t="s">
        <v>2</v>
      </c>
      <c r="L4" s="1166"/>
      <c r="M4" s="1166"/>
      <c r="N4" s="1166"/>
      <c r="O4" s="1166"/>
      <c r="P4" s="1166"/>
    </row>
    <row r="5" spans="2:16">
      <c r="B5" s="164" t="s">
        <v>3</v>
      </c>
      <c r="C5" s="163" t="s">
        <v>4</v>
      </c>
      <c r="D5" s="163" t="s">
        <v>5</v>
      </c>
      <c r="E5" s="163" t="s">
        <v>6</v>
      </c>
      <c r="F5" s="165" t="s">
        <v>7</v>
      </c>
      <c r="G5" s="352" t="s">
        <v>8</v>
      </c>
      <c r="H5" s="163" t="s">
        <v>9</v>
      </c>
      <c r="I5" s="163" t="s">
        <v>10</v>
      </c>
      <c r="J5" s="163" t="s">
        <v>11</v>
      </c>
      <c r="K5" s="163" t="s">
        <v>12</v>
      </c>
      <c r="L5" s="163" t="s">
        <v>4</v>
      </c>
      <c r="M5" s="163" t="s">
        <v>6</v>
      </c>
      <c r="N5" s="163" t="s">
        <v>13</v>
      </c>
      <c r="O5" s="163" t="s">
        <v>8</v>
      </c>
      <c r="P5" s="163" t="s">
        <v>14</v>
      </c>
    </row>
    <row r="6" spans="2:16" ht="13.8">
      <c r="B6" s="1153">
        <f>CAPTACIONES!L29</f>
        <v>23</v>
      </c>
      <c r="C6" s="81">
        <v>13102</v>
      </c>
      <c r="D6" s="144">
        <v>0.1</v>
      </c>
      <c r="E6" s="145" t="s">
        <v>15</v>
      </c>
      <c r="F6" s="146">
        <v>1500000</v>
      </c>
      <c r="G6" s="162">
        <v>0.06</v>
      </c>
      <c r="H6" s="146">
        <f>G6*F6</f>
        <v>90000</v>
      </c>
      <c r="I6" s="147" t="s">
        <v>16</v>
      </c>
      <c r="J6" s="148" t="s">
        <v>17</v>
      </c>
      <c r="K6" s="147" t="s">
        <v>18</v>
      </c>
      <c r="L6" s="16">
        <v>13033</v>
      </c>
      <c r="M6" s="145" t="s">
        <v>19</v>
      </c>
      <c r="N6" s="146">
        <v>1200000</v>
      </c>
      <c r="O6" s="162">
        <v>0.05</v>
      </c>
      <c r="P6" s="146">
        <f t="shared" ref="P6" si="0">O6*N6</f>
        <v>60000</v>
      </c>
    </row>
    <row r="7" spans="2:16" ht="13.8">
      <c r="B7" s="1153"/>
      <c r="C7" s="81">
        <v>13098</v>
      </c>
      <c r="D7" s="144">
        <v>0.1</v>
      </c>
      <c r="E7" s="145" t="s">
        <v>20</v>
      </c>
      <c r="F7" s="146">
        <v>1800000</v>
      </c>
      <c r="G7" s="162">
        <v>0.05</v>
      </c>
      <c r="H7" s="146">
        <f>G7*F7</f>
        <v>90000</v>
      </c>
      <c r="I7" s="147" t="s">
        <v>16</v>
      </c>
      <c r="J7" s="148" t="s">
        <v>17</v>
      </c>
      <c r="K7" s="147" t="s">
        <v>18</v>
      </c>
      <c r="L7" s="16">
        <v>13121</v>
      </c>
      <c r="M7" s="191" t="s">
        <v>21</v>
      </c>
      <c r="N7" s="146">
        <v>2300000</v>
      </c>
      <c r="O7" s="162">
        <v>0.05</v>
      </c>
      <c r="P7" s="146">
        <f>O7*N7</f>
        <v>115000</v>
      </c>
    </row>
    <row r="8" spans="2:16" ht="14.4">
      <c r="B8" s="1153"/>
      <c r="C8" s="81">
        <v>13110</v>
      </c>
      <c r="D8" s="144">
        <v>0.1</v>
      </c>
      <c r="E8" s="145" t="s">
        <v>22</v>
      </c>
      <c r="F8" s="44">
        <v>2750000</v>
      </c>
      <c r="G8" s="162">
        <v>0.1</v>
      </c>
      <c r="H8" s="146">
        <f>G8*F8</f>
        <v>275000</v>
      </c>
      <c r="I8" s="147" t="s">
        <v>1</v>
      </c>
      <c r="J8" s="148" t="s">
        <v>17</v>
      </c>
      <c r="K8" s="147" t="s">
        <v>23</v>
      </c>
      <c r="L8" s="16">
        <v>13052</v>
      </c>
      <c r="M8" s="191" t="s">
        <v>24</v>
      </c>
      <c r="N8" s="146">
        <v>1450000</v>
      </c>
      <c r="O8" s="162">
        <v>0.05</v>
      </c>
      <c r="P8" s="146">
        <f>O8*N8</f>
        <v>72500</v>
      </c>
    </row>
    <row r="9" spans="2:16">
      <c r="B9" s="1153"/>
      <c r="C9" s="16">
        <v>13118</v>
      </c>
      <c r="D9" s="144">
        <v>0.1</v>
      </c>
      <c r="E9" s="145" t="s">
        <v>25</v>
      </c>
      <c r="F9" s="146">
        <v>1100000</v>
      </c>
      <c r="G9" s="162">
        <v>0.06</v>
      </c>
      <c r="H9" s="146">
        <f>G9*F9</f>
        <v>66000</v>
      </c>
      <c r="I9" s="147" t="s">
        <v>16</v>
      </c>
      <c r="J9" s="148" t="s">
        <v>17</v>
      </c>
      <c r="K9" s="147" t="s">
        <v>23</v>
      </c>
      <c r="L9" s="45"/>
      <c r="M9" s="194"/>
      <c r="N9" s="195"/>
      <c r="O9" s="196"/>
      <c r="P9" s="195"/>
    </row>
    <row r="10" spans="2:16" ht="12" customHeight="1">
      <c r="B10" s="1153"/>
      <c r="C10" s="45"/>
      <c r="D10" s="46"/>
      <c r="E10" s="48"/>
      <c r="F10" s="49"/>
      <c r="G10" s="47"/>
      <c r="H10" s="49"/>
      <c r="I10" s="50"/>
      <c r="J10" s="97"/>
      <c r="K10" s="50"/>
      <c r="L10" s="20"/>
      <c r="M10" s="37" t="s">
        <v>26</v>
      </c>
      <c r="N10" s="22">
        <f>SUM(N6:N8)</f>
        <v>4950000</v>
      </c>
      <c r="O10" s="20" t="s">
        <v>26</v>
      </c>
      <c r="P10" s="38">
        <f>SUM(P6:P8)</f>
        <v>247500</v>
      </c>
    </row>
    <row r="11" spans="2:16">
      <c r="B11" s="1147" t="s">
        <v>26</v>
      </c>
      <c r="C11" s="1147"/>
      <c r="D11" s="1147"/>
      <c r="E11" s="1147"/>
      <c r="F11" s="2">
        <f>SUM(F6:F10)</f>
        <v>7150000</v>
      </c>
      <c r="G11" s="353" t="s">
        <v>26</v>
      </c>
      <c r="H11" s="3">
        <f>SUM(H6:H10)</f>
        <v>521000</v>
      </c>
      <c r="I11" s="1148"/>
      <c r="J11" s="1148"/>
      <c r="K11" s="1148"/>
      <c r="L11" s="1148"/>
      <c r="M11" s="1149" t="s">
        <v>27</v>
      </c>
      <c r="N11" s="1149"/>
      <c r="O11" s="1149"/>
      <c r="P11" s="197">
        <f>H11+P10</f>
        <v>768500</v>
      </c>
    </row>
    <row r="12" spans="2:16" s="55" customFormat="1">
      <c r="B12" s="59"/>
      <c r="C12" s="59"/>
      <c r="D12" s="59"/>
      <c r="E12" s="59"/>
      <c r="F12" s="60"/>
      <c r="G12" s="354"/>
      <c r="H12" s="61"/>
      <c r="I12" s="62"/>
      <c r="J12" s="62"/>
      <c r="K12" s="62"/>
      <c r="L12" s="62"/>
      <c r="M12" s="63"/>
      <c r="N12" s="63"/>
      <c r="O12" s="63"/>
      <c r="P12" s="64"/>
    </row>
    <row r="13" spans="2:16" s="55" customFormat="1">
      <c r="B13" s="1166" t="s">
        <v>28</v>
      </c>
      <c r="C13" s="1166"/>
      <c r="D13" s="1166"/>
      <c r="E13" s="1166"/>
      <c r="F13" s="1166"/>
      <c r="G13" s="1166"/>
      <c r="H13" s="1166"/>
      <c r="I13" s="1166"/>
      <c r="J13" s="1166"/>
      <c r="K13" s="1166" t="s">
        <v>2</v>
      </c>
      <c r="L13" s="1166"/>
      <c r="M13" s="1166"/>
      <c r="N13" s="1166"/>
      <c r="O13" s="1166"/>
      <c r="P13" s="1166"/>
    </row>
    <row r="14" spans="2:16" s="55" customFormat="1">
      <c r="B14" s="164" t="s">
        <v>3</v>
      </c>
      <c r="C14" s="163" t="s">
        <v>4</v>
      </c>
      <c r="D14" s="163" t="s">
        <v>5</v>
      </c>
      <c r="E14" s="163" t="s">
        <v>6</v>
      </c>
      <c r="F14" s="165" t="s">
        <v>7</v>
      </c>
      <c r="G14" s="352" t="s">
        <v>8</v>
      </c>
      <c r="H14" s="163" t="s">
        <v>9</v>
      </c>
      <c r="I14" s="163" t="s">
        <v>10</v>
      </c>
      <c r="J14" s="163" t="s">
        <v>11</v>
      </c>
      <c r="K14" s="163" t="s">
        <v>12</v>
      </c>
      <c r="L14" s="163" t="s">
        <v>4</v>
      </c>
      <c r="M14" s="163" t="s">
        <v>6</v>
      </c>
      <c r="N14" s="163" t="s">
        <v>13</v>
      </c>
      <c r="O14" s="163" t="s">
        <v>8</v>
      </c>
      <c r="P14" s="163" t="s">
        <v>14</v>
      </c>
    </row>
    <row r="15" spans="2:16" s="55" customFormat="1">
      <c r="B15" s="1153">
        <f>CAPTACIONES!L47</f>
        <v>13</v>
      </c>
      <c r="C15" s="16">
        <v>12961</v>
      </c>
      <c r="D15" s="144">
        <v>0.1</v>
      </c>
      <c r="E15" s="145" t="s">
        <v>29</v>
      </c>
      <c r="F15" s="146">
        <v>1700000</v>
      </c>
      <c r="G15" s="162">
        <v>0.05</v>
      </c>
      <c r="H15" s="146">
        <f>G15*F15</f>
        <v>85000</v>
      </c>
      <c r="I15" s="147" t="s">
        <v>16</v>
      </c>
      <c r="J15" s="148" t="s">
        <v>17</v>
      </c>
      <c r="K15" s="147" t="s">
        <v>30</v>
      </c>
      <c r="L15" s="16">
        <v>12947</v>
      </c>
      <c r="M15" s="191" t="s">
        <v>31</v>
      </c>
      <c r="N15" s="146">
        <v>1700000</v>
      </c>
      <c r="O15" s="162">
        <v>0.04</v>
      </c>
      <c r="P15" s="146">
        <f>O15*N15</f>
        <v>68000</v>
      </c>
    </row>
    <row r="16" spans="2:16" s="55" customFormat="1">
      <c r="B16" s="1153"/>
      <c r="C16" s="16">
        <v>12956</v>
      </c>
      <c r="D16" s="144">
        <v>0.1</v>
      </c>
      <c r="E16" s="145" t="s">
        <v>32</v>
      </c>
      <c r="F16" s="146">
        <v>1350000</v>
      </c>
      <c r="G16" s="162">
        <v>0.04</v>
      </c>
      <c r="H16" s="146">
        <f>G16*F16</f>
        <v>54000</v>
      </c>
      <c r="I16" s="147" t="s">
        <v>33</v>
      </c>
      <c r="J16" s="148" t="s">
        <v>17</v>
      </c>
      <c r="K16" s="147" t="s">
        <v>30</v>
      </c>
      <c r="L16" s="45"/>
      <c r="M16" s="52"/>
      <c r="N16" s="49"/>
      <c r="O16" s="51"/>
      <c r="P16" s="49"/>
    </row>
    <row r="17" spans="2:16" s="55" customFormat="1" ht="26.4">
      <c r="B17" s="1153"/>
      <c r="C17" s="16">
        <v>12993</v>
      </c>
      <c r="D17" s="144">
        <v>0.1</v>
      </c>
      <c r="E17" s="145" t="s">
        <v>34</v>
      </c>
      <c r="F17" s="146">
        <v>1850000</v>
      </c>
      <c r="G17" s="162">
        <v>0.08</v>
      </c>
      <c r="H17" s="146">
        <f>G17*F17</f>
        <v>148000</v>
      </c>
      <c r="I17" s="147" t="s">
        <v>28</v>
      </c>
      <c r="J17" s="148" t="s">
        <v>17</v>
      </c>
      <c r="K17" s="147" t="s">
        <v>35</v>
      </c>
      <c r="L17" s="45"/>
      <c r="M17" s="52"/>
      <c r="N17" s="49"/>
      <c r="O17" s="51"/>
      <c r="P17" s="49"/>
    </row>
    <row r="18" spans="2:16" s="55" customFormat="1" ht="51.6">
      <c r="B18" s="1153"/>
      <c r="C18" s="149" t="s">
        <v>36</v>
      </c>
      <c r="D18" s="150">
        <v>0.1</v>
      </c>
      <c r="E18" s="151" t="s">
        <v>37</v>
      </c>
      <c r="F18" s="152"/>
      <c r="G18" s="153"/>
      <c r="H18" s="152"/>
      <c r="I18" s="154" t="s">
        <v>16</v>
      </c>
      <c r="J18" s="65" t="s">
        <v>38</v>
      </c>
      <c r="K18" s="155" t="s">
        <v>35</v>
      </c>
      <c r="L18" s="45"/>
      <c r="M18" s="52"/>
      <c r="N18" s="49"/>
      <c r="O18" s="51"/>
      <c r="P18" s="49"/>
    </row>
    <row r="19" spans="2:16" s="55" customFormat="1" ht="31.2">
      <c r="B19" s="1153"/>
      <c r="C19" s="149" t="s">
        <v>36</v>
      </c>
      <c r="D19" s="150">
        <v>0.1</v>
      </c>
      <c r="E19" s="151" t="s">
        <v>39</v>
      </c>
      <c r="F19" s="152"/>
      <c r="G19" s="153"/>
      <c r="H19" s="152"/>
      <c r="I19" s="154"/>
      <c r="J19" s="65" t="s">
        <v>40</v>
      </c>
      <c r="K19" s="155" t="s">
        <v>35</v>
      </c>
      <c r="L19" s="45"/>
      <c r="M19" s="52"/>
      <c r="N19" s="49"/>
      <c r="O19" s="51"/>
      <c r="P19" s="49"/>
    </row>
    <row r="20" spans="2:16" s="55" customFormat="1" ht="21">
      <c r="B20" s="1153"/>
      <c r="C20" s="149" t="s">
        <v>36</v>
      </c>
      <c r="D20" s="150">
        <v>0.1</v>
      </c>
      <c r="E20" s="151" t="s">
        <v>41</v>
      </c>
      <c r="F20" s="152"/>
      <c r="G20" s="153"/>
      <c r="H20" s="152"/>
      <c r="I20" s="154"/>
      <c r="J20" s="65" t="s">
        <v>42</v>
      </c>
      <c r="K20" s="155" t="s">
        <v>43</v>
      </c>
      <c r="L20" s="45"/>
      <c r="M20" s="52"/>
      <c r="N20" s="49"/>
      <c r="O20" s="51"/>
      <c r="P20" s="49"/>
    </row>
    <row r="21" spans="2:16" s="55" customFormat="1" ht="21">
      <c r="B21" s="1153"/>
      <c r="C21" s="149" t="s">
        <v>36</v>
      </c>
      <c r="D21" s="150">
        <v>0.1</v>
      </c>
      <c r="E21" s="151" t="s">
        <v>44</v>
      </c>
      <c r="F21" s="152"/>
      <c r="G21" s="153"/>
      <c r="H21" s="152"/>
      <c r="I21" s="154"/>
      <c r="J21" s="65" t="s">
        <v>42</v>
      </c>
      <c r="K21" s="155" t="s">
        <v>18</v>
      </c>
      <c r="L21" s="45"/>
      <c r="M21" s="52"/>
      <c r="N21" s="49"/>
      <c r="O21" s="51"/>
      <c r="P21" s="49"/>
    </row>
    <row r="22" spans="2:16" s="55" customFormat="1">
      <c r="B22" s="1153"/>
      <c r="C22" s="149" t="s">
        <v>36</v>
      </c>
      <c r="D22" s="150">
        <v>0.1</v>
      </c>
      <c r="E22" s="151" t="s">
        <v>45</v>
      </c>
      <c r="F22" s="152"/>
      <c r="G22" s="153"/>
      <c r="H22" s="152"/>
      <c r="I22" s="154"/>
      <c r="J22" s="65" t="s">
        <v>46</v>
      </c>
      <c r="K22" s="155" t="s">
        <v>35</v>
      </c>
      <c r="L22" s="45"/>
      <c r="M22" s="52"/>
      <c r="N22" s="49"/>
      <c r="O22" s="51"/>
      <c r="P22" s="49"/>
    </row>
    <row r="23" spans="2:16" s="55" customFormat="1">
      <c r="B23" s="1153"/>
      <c r="C23" s="45"/>
      <c r="D23" s="46"/>
      <c r="E23" s="48"/>
      <c r="F23" s="49"/>
      <c r="G23" s="47"/>
      <c r="H23" s="49"/>
      <c r="I23" s="50"/>
      <c r="J23" s="97"/>
      <c r="K23" s="50"/>
      <c r="L23" s="20"/>
      <c r="M23" s="37" t="s">
        <v>26</v>
      </c>
      <c r="N23" s="22">
        <f>SUM(N15:N17)</f>
        <v>1700000</v>
      </c>
      <c r="O23" s="20" t="s">
        <v>26</v>
      </c>
      <c r="P23" s="38">
        <f>SUM(P15:P16)</f>
        <v>68000</v>
      </c>
    </row>
    <row r="24" spans="2:16" s="55" customFormat="1">
      <c r="B24" s="1147" t="s">
        <v>26</v>
      </c>
      <c r="C24" s="1147"/>
      <c r="D24" s="1147"/>
      <c r="E24" s="1147"/>
      <c r="F24" s="2">
        <f>SUM(F15:F23)</f>
        <v>4900000</v>
      </c>
      <c r="G24" s="353" t="s">
        <v>26</v>
      </c>
      <c r="H24" s="3">
        <f>SUM(H15:H23)</f>
        <v>287000</v>
      </c>
      <c r="I24" s="1148"/>
      <c r="J24" s="1148"/>
      <c r="K24" s="1148"/>
      <c r="L24" s="1148"/>
      <c r="M24" s="1149" t="s">
        <v>27</v>
      </c>
      <c r="N24" s="1149"/>
      <c r="O24" s="1149"/>
      <c r="P24" s="197">
        <f>H24+P23</f>
        <v>355000</v>
      </c>
    </row>
    <row r="25" spans="2:16" s="55" customFormat="1">
      <c r="B25" s="59"/>
      <c r="C25" s="59"/>
      <c r="D25" s="59"/>
      <c r="E25" s="59"/>
      <c r="F25" s="60"/>
      <c r="G25" s="354"/>
      <c r="H25" s="61"/>
      <c r="I25" s="62"/>
      <c r="J25" s="62"/>
      <c r="K25" s="62"/>
      <c r="L25" s="62"/>
      <c r="M25" s="63"/>
      <c r="N25" s="63"/>
      <c r="O25" s="63"/>
      <c r="P25" s="64"/>
    </row>
    <row r="26" spans="2:16">
      <c r="B26" s="59"/>
      <c r="C26" s="59"/>
      <c r="D26" s="59"/>
      <c r="E26" s="59"/>
      <c r="F26" s="60"/>
      <c r="G26" s="354"/>
      <c r="H26" s="61"/>
      <c r="I26" s="62"/>
      <c r="J26" s="62"/>
      <c r="K26" s="62"/>
      <c r="L26" s="62"/>
      <c r="M26" s="63"/>
      <c r="N26" s="63"/>
      <c r="O26" s="63"/>
      <c r="P26" s="64"/>
    </row>
    <row r="27" spans="2:16">
      <c r="B27" s="1166" t="s">
        <v>33</v>
      </c>
      <c r="C27" s="1166"/>
      <c r="D27" s="1166"/>
      <c r="E27" s="1166"/>
      <c r="F27" s="1166"/>
      <c r="G27" s="1166"/>
      <c r="H27" s="1166"/>
      <c r="I27" s="1166"/>
      <c r="J27" s="1166"/>
      <c r="K27" s="1166" t="s">
        <v>2</v>
      </c>
      <c r="L27" s="1166"/>
      <c r="M27" s="1166"/>
      <c r="N27" s="1166"/>
      <c r="O27" s="1166"/>
      <c r="P27" s="1166"/>
    </row>
    <row r="28" spans="2:16">
      <c r="B28" s="163" t="s">
        <v>3</v>
      </c>
      <c r="C28" s="163" t="s">
        <v>4</v>
      </c>
      <c r="D28" s="163" t="s">
        <v>5</v>
      </c>
      <c r="E28" s="163" t="s">
        <v>6</v>
      </c>
      <c r="F28" s="163" t="s">
        <v>7</v>
      </c>
      <c r="G28" s="352" t="s">
        <v>8</v>
      </c>
      <c r="H28" s="163" t="s">
        <v>9</v>
      </c>
      <c r="I28" s="163" t="s">
        <v>10</v>
      </c>
      <c r="J28" s="163" t="s">
        <v>11</v>
      </c>
      <c r="K28" s="163" t="s">
        <v>12</v>
      </c>
      <c r="L28" s="163" t="s">
        <v>4</v>
      </c>
      <c r="M28" s="163" t="s">
        <v>6</v>
      </c>
      <c r="N28" s="163" t="s">
        <v>13</v>
      </c>
      <c r="O28" s="163" t="s">
        <v>8</v>
      </c>
      <c r="P28" s="163" t="s">
        <v>14</v>
      </c>
    </row>
    <row r="29" spans="2:16" ht="12.75" customHeight="1">
      <c r="B29" s="1153">
        <f>CAPTACIONES!L64</f>
        <v>13</v>
      </c>
      <c r="C29" s="16">
        <v>12924</v>
      </c>
      <c r="D29" s="144">
        <v>0.1</v>
      </c>
      <c r="E29" s="145" t="s">
        <v>47</v>
      </c>
      <c r="F29" s="146">
        <v>1600000</v>
      </c>
      <c r="G29" s="162">
        <v>0.08</v>
      </c>
      <c r="H29" s="146">
        <f>G29*F29</f>
        <v>128000</v>
      </c>
      <c r="I29" s="147" t="s">
        <v>33</v>
      </c>
      <c r="J29" s="148" t="s">
        <v>17</v>
      </c>
      <c r="K29" s="147" t="s">
        <v>43</v>
      </c>
      <c r="L29" s="16">
        <v>12956</v>
      </c>
      <c r="M29" s="145" t="s">
        <v>32</v>
      </c>
      <c r="N29" s="146">
        <v>1350000</v>
      </c>
      <c r="O29" s="162">
        <v>0.04</v>
      </c>
      <c r="P29" s="146">
        <f>O29*N29</f>
        <v>54000</v>
      </c>
    </row>
    <row r="30" spans="2:16" ht="12.75" customHeight="1">
      <c r="B30" s="1153"/>
      <c r="C30" s="16">
        <v>12970</v>
      </c>
      <c r="D30" s="144">
        <v>0.1</v>
      </c>
      <c r="E30" s="145" t="s">
        <v>48</v>
      </c>
      <c r="F30" s="146">
        <v>1650000</v>
      </c>
      <c r="G30" s="162">
        <v>0.04</v>
      </c>
      <c r="H30" s="146">
        <f t="shared" ref="H30:H36" si="1">G30*F30</f>
        <v>66000</v>
      </c>
      <c r="I30" s="147" t="s">
        <v>49</v>
      </c>
      <c r="J30" s="148" t="s">
        <v>17</v>
      </c>
      <c r="K30" s="147" t="s">
        <v>30</v>
      </c>
      <c r="L30" s="14"/>
      <c r="M30" s="91"/>
      <c r="N30" s="22"/>
      <c r="O30" s="23"/>
      <c r="P30" s="22"/>
    </row>
    <row r="31" spans="2:16" ht="12.75" customHeight="1">
      <c r="B31" s="1153"/>
      <c r="C31" s="16">
        <v>12996</v>
      </c>
      <c r="D31" s="144">
        <v>0.1</v>
      </c>
      <c r="E31" s="145" t="s">
        <v>50</v>
      </c>
      <c r="F31" s="146">
        <v>2100000</v>
      </c>
      <c r="G31" s="162">
        <v>0.05</v>
      </c>
      <c r="H31" s="146">
        <f t="shared" si="1"/>
        <v>105000</v>
      </c>
      <c r="I31" s="147" t="s">
        <v>16</v>
      </c>
      <c r="J31" s="148" t="s">
        <v>17</v>
      </c>
      <c r="K31" s="147" t="s">
        <v>35</v>
      </c>
      <c r="L31" s="14"/>
      <c r="M31" s="91"/>
      <c r="N31" s="22"/>
      <c r="O31" s="23"/>
      <c r="P31" s="22"/>
    </row>
    <row r="32" spans="2:16" ht="12.75" customHeight="1">
      <c r="B32" s="1153"/>
      <c r="C32" s="16">
        <v>12963</v>
      </c>
      <c r="D32" s="144">
        <v>0.1</v>
      </c>
      <c r="E32" s="145" t="s">
        <v>51</v>
      </c>
      <c r="F32" s="146">
        <v>1850000</v>
      </c>
      <c r="G32" s="162">
        <v>0.04</v>
      </c>
      <c r="H32" s="146">
        <f t="shared" si="1"/>
        <v>74000</v>
      </c>
      <c r="I32" s="147" t="s">
        <v>52</v>
      </c>
      <c r="J32" s="148" t="s">
        <v>17</v>
      </c>
      <c r="K32" s="147" t="s">
        <v>43</v>
      </c>
      <c r="L32" s="14"/>
      <c r="M32" s="91"/>
      <c r="N32" s="22"/>
      <c r="O32" s="23"/>
      <c r="P32" s="22"/>
    </row>
    <row r="33" spans="2:16" ht="12.75" customHeight="1">
      <c r="B33" s="1153"/>
      <c r="C33" s="16">
        <v>13005</v>
      </c>
      <c r="D33" s="144">
        <v>0.1</v>
      </c>
      <c r="E33" s="145" t="s">
        <v>53</v>
      </c>
      <c r="F33" s="146">
        <v>1700000</v>
      </c>
      <c r="G33" s="162">
        <v>0.04</v>
      </c>
      <c r="H33" s="146">
        <f t="shared" si="1"/>
        <v>68000</v>
      </c>
      <c r="I33" s="147" t="s">
        <v>54</v>
      </c>
      <c r="J33" s="148" t="s">
        <v>17</v>
      </c>
      <c r="K33" s="147" t="s">
        <v>35</v>
      </c>
      <c r="L33" s="14"/>
      <c r="M33" s="36"/>
      <c r="N33" s="22"/>
      <c r="O33" s="23"/>
      <c r="P33" s="22"/>
    </row>
    <row r="34" spans="2:16" ht="12.75" customHeight="1">
      <c r="B34" s="1154"/>
      <c r="C34" s="16">
        <v>13026</v>
      </c>
      <c r="D34" s="144">
        <v>0.1</v>
      </c>
      <c r="E34" s="145" t="s">
        <v>55</v>
      </c>
      <c r="F34" s="146">
        <v>1950000</v>
      </c>
      <c r="G34" s="162">
        <v>0.05</v>
      </c>
      <c r="H34" s="146">
        <f t="shared" si="1"/>
        <v>97500</v>
      </c>
      <c r="I34" s="147" t="s">
        <v>16</v>
      </c>
      <c r="J34" s="148" t="s">
        <v>17</v>
      </c>
      <c r="K34" s="147" t="s">
        <v>18</v>
      </c>
      <c r="L34" s="14"/>
      <c r="M34" s="91"/>
      <c r="N34" s="22"/>
      <c r="O34" s="23"/>
      <c r="P34" s="22"/>
    </row>
    <row r="35" spans="2:16" ht="12.75" customHeight="1">
      <c r="B35" s="1154"/>
      <c r="C35" s="16">
        <v>13033</v>
      </c>
      <c r="D35" s="144">
        <v>0.1</v>
      </c>
      <c r="E35" s="145" t="s">
        <v>19</v>
      </c>
      <c r="F35" s="146">
        <v>1200000</v>
      </c>
      <c r="G35" s="162">
        <v>0.04</v>
      </c>
      <c r="H35" s="146">
        <f t="shared" si="1"/>
        <v>48000</v>
      </c>
      <c r="I35" s="147" t="s">
        <v>1</v>
      </c>
      <c r="J35" s="148" t="s">
        <v>17</v>
      </c>
      <c r="K35" s="147" t="s">
        <v>43</v>
      </c>
      <c r="L35" s="14"/>
      <c r="M35" s="91"/>
      <c r="N35" s="22"/>
      <c r="O35" s="23"/>
      <c r="P35" s="22"/>
    </row>
    <row r="36" spans="2:16" ht="12.75" customHeight="1">
      <c r="B36" s="1154"/>
      <c r="C36" s="81">
        <v>13117</v>
      </c>
      <c r="D36" s="144">
        <v>0.1</v>
      </c>
      <c r="E36" s="145" t="s">
        <v>56</v>
      </c>
      <c r="F36" s="146">
        <v>1200000</v>
      </c>
      <c r="G36" s="162">
        <v>0.04</v>
      </c>
      <c r="H36" s="146">
        <f t="shared" si="1"/>
        <v>48000</v>
      </c>
      <c r="I36" s="147" t="s">
        <v>16</v>
      </c>
      <c r="J36" s="148" t="s">
        <v>17</v>
      </c>
      <c r="K36" s="147" t="s">
        <v>23</v>
      </c>
      <c r="L36" s="14"/>
      <c r="M36" s="91"/>
      <c r="N36" s="22"/>
      <c r="O36" s="23"/>
      <c r="P36" s="22"/>
    </row>
    <row r="37" spans="2:16" ht="24" customHeight="1">
      <c r="B37" s="1154"/>
      <c r="C37" s="149" t="s">
        <v>36</v>
      </c>
      <c r="D37" s="150">
        <v>0.1</v>
      </c>
      <c r="E37" s="151" t="s">
        <v>45</v>
      </c>
      <c r="F37" s="152"/>
      <c r="G37" s="153"/>
      <c r="H37" s="152"/>
      <c r="I37" s="154" t="s">
        <v>57</v>
      </c>
      <c r="J37" s="65" t="s">
        <v>58</v>
      </c>
      <c r="K37" s="155" t="s">
        <v>23</v>
      </c>
      <c r="L37" s="14"/>
      <c r="M37" s="91"/>
      <c r="N37" s="22"/>
      <c r="O37" s="23"/>
      <c r="P37" s="22"/>
    </row>
    <row r="38" spans="2:16" ht="22.5" customHeight="1">
      <c r="B38" s="1154"/>
      <c r="C38" s="149" t="s">
        <v>36</v>
      </c>
      <c r="D38" s="150">
        <v>0.1</v>
      </c>
      <c r="E38" s="151" t="s">
        <v>59</v>
      </c>
      <c r="F38" s="152"/>
      <c r="G38" s="153"/>
      <c r="H38" s="152"/>
      <c r="I38" s="154"/>
      <c r="J38" s="65" t="s">
        <v>60</v>
      </c>
      <c r="K38" s="155" t="s">
        <v>23</v>
      </c>
      <c r="L38" s="14"/>
      <c r="M38" s="91"/>
      <c r="N38" s="22"/>
      <c r="O38" s="23"/>
      <c r="P38" s="22"/>
    </row>
    <row r="39" spans="2:16" ht="92.4">
      <c r="B39" s="1154"/>
      <c r="C39" s="149" t="s">
        <v>36</v>
      </c>
      <c r="D39" s="150">
        <v>0.1</v>
      </c>
      <c r="E39" s="151" t="s">
        <v>61</v>
      </c>
      <c r="F39" s="152"/>
      <c r="G39" s="153"/>
      <c r="H39" s="152"/>
      <c r="I39" s="154"/>
      <c r="J39" s="65" t="s">
        <v>62</v>
      </c>
      <c r="K39" s="155" t="s">
        <v>63</v>
      </c>
      <c r="L39" s="20"/>
      <c r="M39" s="92" t="s">
        <v>26</v>
      </c>
      <c r="N39" s="22">
        <f>SUM(N29:N33)</f>
        <v>1350000</v>
      </c>
      <c r="O39" s="20" t="s">
        <v>26</v>
      </c>
      <c r="P39" s="38">
        <f>SUM(P29:P33)</f>
        <v>54000</v>
      </c>
    </row>
    <row r="40" spans="2:16">
      <c r="B40" s="1147" t="s">
        <v>26</v>
      </c>
      <c r="C40" s="1147"/>
      <c r="D40" s="1147"/>
      <c r="E40" s="1147"/>
      <c r="F40" s="2">
        <f>SUM(F29:F39)</f>
        <v>13250000</v>
      </c>
      <c r="G40" s="353" t="s">
        <v>26</v>
      </c>
      <c r="H40" s="3">
        <f>SUM(H29:H39)</f>
        <v>634500</v>
      </c>
      <c r="I40" s="1148"/>
      <c r="J40" s="1148"/>
      <c r="K40" s="1148"/>
      <c r="L40" s="1148"/>
      <c r="M40" s="1149" t="s">
        <v>27</v>
      </c>
      <c r="N40" s="1149"/>
      <c r="O40" s="1149"/>
      <c r="P40" s="197">
        <f>H40+P39</f>
        <v>688500</v>
      </c>
    </row>
    <row r="41" spans="2:16" s="55" customFormat="1">
      <c r="B41" s="59"/>
      <c r="C41" s="59"/>
      <c r="D41" s="59"/>
      <c r="E41" s="59"/>
      <c r="F41" s="60"/>
      <c r="G41" s="354"/>
      <c r="H41" s="61"/>
      <c r="I41" s="62"/>
      <c r="J41" s="62"/>
      <c r="K41" s="62"/>
      <c r="L41" s="62"/>
      <c r="M41" s="63"/>
      <c r="N41" s="63"/>
      <c r="O41" s="63"/>
      <c r="P41" s="64"/>
    </row>
    <row r="42" spans="2:16" s="55" customFormat="1">
      <c r="B42" s="1166" t="s">
        <v>64</v>
      </c>
      <c r="C42" s="1166"/>
      <c r="D42" s="1166"/>
      <c r="E42" s="1166"/>
      <c r="F42" s="1166"/>
      <c r="G42" s="1166"/>
      <c r="H42" s="1166"/>
      <c r="I42" s="1166"/>
      <c r="J42" s="1166"/>
      <c r="K42" s="1166" t="s">
        <v>2</v>
      </c>
      <c r="L42" s="1166"/>
      <c r="M42" s="1166"/>
      <c r="N42" s="1166"/>
      <c r="O42" s="1166"/>
      <c r="P42" s="1166"/>
    </row>
    <row r="43" spans="2:16" s="55" customFormat="1">
      <c r="B43" s="163" t="s">
        <v>3</v>
      </c>
      <c r="C43" s="163" t="s">
        <v>4</v>
      </c>
      <c r="D43" s="163" t="s">
        <v>5</v>
      </c>
      <c r="E43" s="163" t="s">
        <v>6</v>
      </c>
      <c r="F43" s="163" t="s">
        <v>7</v>
      </c>
      <c r="G43" s="352" t="s">
        <v>8</v>
      </c>
      <c r="H43" s="163" t="s">
        <v>9</v>
      </c>
      <c r="I43" s="163" t="s">
        <v>10</v>
      </c>
      <c r="J43" s="163" t="s">
        <v>11</v>
      </c>
      <c r="K43" s="163" t="s">
        <v>12</v>
      </c>
      <c r="L43" s="163" t="s">
        <v>4</v>
      </c>
      <c r="M43" s="163" t="s">
        <v>6</v>
      </c>
      <c r="N43" s="163" t="s">
        <v>13</v>
      </c>
      <c r="O43" s="163" t="s">
        <v>8</v>
      </c>
      <c r="P43" s="163" t="s">
        <v>14</v>
      </c>
    </row>
    <row r="44" spans="2:16" s="55" customFormat="1" ht="12.75" customHeight="1">
      <c r="B44" s="1153">
        <f>CAPTACIONES!L81</f>
        <v>0</v>
      </c>
      <c r="C44" s="120"/>
      <c r="D44" s="125"/>
      <c r="E44" s="122"/>
      <c r="F44" s="123"/>
      <c r="G44" s="127"/>
      <c r="H44" s="123"/>
      <c r="I44" s="124"/>
      <c r="J44" s="126"/>
      <c r="K44" s="124"/>
      <c r="L44" s="14"/>
      <c r="M44" s="91"/>
      <c r="N44" s="22"/>
      <c r="O44" s="23"/>
      <c r="P44" s="22"/>
    </row>
    <row r="45" spans="2:16" s="55" customFormat="1" ht="12.75" customHeight="1">
      <c r="B45" s="1153"/>
      <c r="C45" s="120"/>
      <c r="D45" s="125"/>
      <c r="E45" s="122"/>
      <c r="F45" s="123"/>
      <c r="G45" s="127"/>
      <c r="H45" s="123"/>
      <c r="I45" s="124"/>
      <c r="J45" s="126"/>
      <c r="K45" s="124"/>
      <c r="L45" s="14"/>
      <c r="M45" s="91"/>
      <c r="N45" s="22"/>
      <c r="O45" s="23"/>
      <c r="P45" s="22"/>
    </row>
    <row r="46" spans="2:16" s="55" customFormat="1" ht="12.75" customHeight="1">
      <c r="B46" s="1153"/>
      <c r="C46" s="14"/>
      <c r="D46" s="21"/>
      <c r="E46" s="39"/>
      <c r="F46" s="22"/>
      <c r="G46" s="23"/>
      <c r="H46" s="22"/>
      <c r="I46" s="24"/>
      <c r="J46" s="40"/>
      <c r="K46" s="24"/>
      <c r="L46" s="14"/>
      <c r="M46" s="91"/>
      <c r="N46" s="22"/>
      <c r="O46" s="23"/>
      <c r="P46" s="22"/>
    </row>
    <row r="47" spans="2:16" s="55" customFormat="1" ht="12.75" customHeight="1">
      <c r="B47" s="1153"/>
      <c r="C47" s="14"/>
      <c r="D47" s="21"/>
      <c r="E47" s="39"/>
      <c r="F47" s="22"/>
      <c r="G47" s="23"/>
      <c r="H47" s="22"/>
      <c r="I47" s="24"/>
      <c r="J47" s="40"/>
      <c r="K47" s="24"/>
      <c r="L47" s="14"/>
      <c r="M47" s="91"/>
      <c r="N47" s="22"/>
      <c r="O47" s="23"/>
      <c r="P47" s="22"/>
    </row>
    <row r="48" spans="2:16" s="55" customFormat="1" ht="12.75" customHeight="1">
      <c r="B48" s="1153"/>
      <c r="C48" s="14"/>
      <c r="D48" s="21"/>
      <c r="E48" s="39"/>
      <c r="F48" s="22"/>
      <c r="G48" s="23"/>
      <c r="H48" s="22"/>
      <c r="I48" s="24"/>
      <c r="J48" s="40"/>
      <c r="K48" s="24"/>
      <c r="L48" s="14"/>
      <c r="M48" s="36"/>
      <c r="N48" s="22"/>
      <c r="O48" s="23"/>
      <c r="P48" s="22"/>
    </row>
    <row r="49" spans="2:16" s="55" customFormat="1" ht="12.75" customHeight="1">
      <c r="B49" s="1154"/>
      <c r="C49" s="128"/>
      <c r="D49" s="125"/>
      <c r="E49" s="129"/>
      <c r="F49" s="130"/>
      <c r="G49" s="131"/>
      <c r="H49" s="130"/>
      <c r="I49" s="124"/>
      <c r="J49" s="126"/>
      <c r="K49" s="124"/>
      <c r="L49" s="20"/>
      <c r="M49" s="92" t="s">
        <v>26</v>
      </c>
      <c r="N49" s="22">
        <f>SUM(N44:N48)</f>
        <v>0</v>
      </c>
      <c r="O49" s="20" t="s">
        <v>26</v>
      </c>
      <c r="P49" s="38">
        <f>SUM(P44:P48)</f>
        <v>0</v>
      </c>
    </row>
    <row r="50" spans="2:16" s="55" customFormat="1">
      <c r="B50" s="1147" t="s">
        <v>26</v>
      </c>
      <c r="C50" s="1147"/>
      <c r="D50" s="1147"/>
      <c r="E50" s="1147"/>
      <c r="F50" s="2">
        <f>SUM(F44:F49)</f>
        <v>0</v>
      </c>
      <c r="G50" s="353" t="s">
        <v>26</v>
      </c>
      <c r="H50" s="3">
        <f>SUM(H44:H49)</f>
        <v>0</v>
      </c>
      <c r="I50" s="1148"/>
      <c r="J50" s="1148"/>
      <c r="K50" s="1148"/>
      <c r="L50" s="1148"/>
      <c r="M50" s="1149" t="s">
        <v>27</v>
      </c>
      <c r="N50" s="1149"/>
      <c r="O50" s="1149"/>
      <c r="P50" s="28">
        <f>H50+P49</f>
        <v>0</v>
      </c>
    </row>
    <row r="51" spans="2:16" s="55" customFormat="1">
      <c r="B51" s="59"/>
      <c r="C51" s="59"/>
      <c r="D51" s="59"/>
      <c r="E51" s="59"/>
      <c r="F51" s="60"/>
      <c r="G51" s="354"/>
      <c r="H51" s="61"/>
      <c r="I51" s="62"/>
      <c r="J51" s="62"/>
      <c r="K51" s="62"/>
      <c r="L51" s="62"/>
      <c r="M51" s="63"/>
      <c r="N51" s="63"/>
      <c r="O51" s="63"/>
      <c r="P51" s="64"/>
    </row>
    <row r="52" spans="2:16">
      <c r="B52" s="1150" t="s">
        <v>16</v>
      </c>
      <c r="C52" s="1150"/>
      <c r="D52" s="1150"/>
      <c r="E52" s="1150"/>
      <c r="F52" s="1151"/>
      <c r="G52" s="1151"/>
      <c r="H52" s="1151"/>
      <c r="I52" s="1151"/>
      <c r="J52" s="1151"/>
      <c r="K52" s="1152" t="s">
        <v>2</v>
      </c>
      <c r="L52" s="1152"/>
      <c r="M52" s="1152"/>
      <c r="N52" s="1152"/>
      <c r="O52" s="1152"/>
      <c r="P52" s="1152"/>
    </row>
    <row r="53" spans="2:16">
      <c r="B53" s="163" t="s">
        <v>3</v>
      </c>
      <c r="C53" s="163" t="s">
        <v>4</v>
      </c>
      <c r="D53" s="163" t="s">
        <v>5</v>
      </c>
      <c r="E53" s="163" t="s">
        <v>6</v>
      </c>
      <c r="F53" s="166" t="s">
        <v>7</v>
      </c>
      <c r="G53" s="355" t="s">
        <v>8</v>
      </c>
      <c r="H53" s="166" t="s">
        <v>9</v>
      </c>
      <c r="I53" s="167" t="s">
        <v>10</v>
      </c>
      <c r="J53" s="167" t="s">
        <v>11</v>
      </c>
      <c r="K53" s="167" t="s">
        <v>12</v>
      </c>
      <c r="L53" s="167" t="s">
        <v>4</v>
      </c>
      <c r="M53" s="167" t="s">
        <v>6</v>
      </c>
      <c r="N53" s="168" t="s">
        <v>13</v>
      </c>
      <c r="O53" s="169" t="s">
        <v>8</v>
      </c>
      <c r="P53" s="169" t="s">
        <v>14</v>
      </c>
    </row>
    <row r="54" spans="2:16" ht="15" customHeight="1">
      <c r="B54" s="1153">
        <f>CAPTACIONES!L79</f>
        <v>1</v>
      </c>
      <c r="C54" s="81">
        <v>13094</v>
      </c>
      <c r="D54" s="187">
        <v>0.08</v>
      </c>
      <c r="E54" s="145" t="s">
        <v>65</v>
      </c>
      <c r="F54" s="184">
        <v>750000</v>
      </c>
      <c r="G54" s="188">
        <v>0.04</v>
      </c>
      <c r="H54" s="185">
        <f>G54*F54</f>
        <v>30000</v>
      </c>
      <c r="I54" s="186" t="s">
        <v>66</v>
      </c>
      <c r="J54" s="186" t="s">
        <v>17</v>
      </c>
      <c r="K54" s="186" t="s">
        <v>35</v>
      </c>
      <c r="L54" s="81">
        <v>13102</v>
      </c>
      <c r="M54" s="145" t="s">
        <v>15</v>
      </c>
      <c r="N54" s="146">
        <v>1500000</v>
      </c>
      <c r="O54" s="162">
        <v>0.05</v>
      </c>
      <c r="P54" s="146">
        <f>O54*N54</f>
        <v>75000</v>
      </c>
    </row>
    <row r="55" spans="2:16" ht="12.75" customHeight="1">
      <c r="B55" s="1153"/>
      <c r="C55" s="14"/>
      <c r="D55" s="21"/>
      <c r="E55" s="20"/>
      <c r="F55" s="43"/>
      <c r="G55" s="19"/>
      <c r="H55" s="80"/>
      <c r="I55" s="20"/>
      <c r="J55" s="20"/>
      <c r="K55" s="20"/>
      <c r="L55" s="81">
        <v>13098</v>
      </c>
      <c r="M55" s="145" t="s">
        <v>20</v>
      </c>
      <c r="N55" s="146">
        <v>1800000</v>
      </c>
      <c r="O55" s="162">
        <v>0.05</v>
      </c>
      <c r="P55" s="146">
        <f>O55*N55</f>
        <v>90000</v>
      </c>
    </row>
    <row r="56" spans="2:16" ht="12.75" customHeight="1">
      <c r="B56" s="1153"/>
      <c r="C56" s="14"/>
      <c r="D56" s="21"/>
      <c r="E56" s="20"/>
      <c r="F56" s="43"/>
      <c r="G56" s="19"/>
      <c r="H56" s="80"/>
      <c r="I56" s="20"/>
      <c r="J56" s="20"/>
      <c r="K56" s="20"/>
      <c r="L56" s="16">
        <v>13118</v>
      </c>
      <c r="M56" s="145" t="s">
        <v>25</v>
      </c>
      <c r="N56" s="146">
        <v>1200000</v>
      </c>
      <c r="O56" s="162">
        <v>0.06</v>
      </c>
      <c r="P56" s="146">
        <f>O56*N56</f>
        <v>72000</v>
      </c>
    </row>
    <row r="57" spans="2:16" ht="12.75" customHeight="1">
      <c r="B57" s="1153"/>
      <c r="C57" s="14"/>
      <c r="D57" s="21"/>
      <c r="E57" s="20"/>
      <c r="F57" s="43"/>
      <c r="G57" s="19"/>
      <c r="H57" s="80"/>
      <c r="I57" s="20"/>
      <c r="J57" s="20"/>
      <c r="K57" s="20"/>
      <c r="L57" s="16">
        <v>12961</v>
      </c>
      <c r="M57" s="145" t="s">
        <v>29</v>
      </c>
      <c r="N57" s="146">
        <v>1700000</v>
      </c>
      <c r="O57" s="162">
        <v>0.05</v>
      </c>
      <c r="P57" s="146">
        <f>O57*N57</f>
        <v>85000</v>
      </c>
    </row>
    <row r="58" spans="2:16" ht="12.75" customHeight="1">
      <c r="B58" s="1153"/>
      <c r="C58" s="14"/>
      <c r="D58" s="21"/>
      <c r="E58" s="20"/>
      <c r="F58" s="43"/>
      <c r="G58" s="19"/>
      <c r="H58" s="80"/>
      <c r="I58" s="20"/>
      <c r="J58" s="20"/>
      <c r="K58" s="20"/>
      <c r="L58" s="16">
        <v>12996</v>
      </c>
      <c r="M58" s="145" t="s">
        <v>50</v>
      </c>
      <c r="N58" s="146">
        <v>2100000</v>
      </c>
      <c r="O58" s="162">
        <v>0.05</v>
      </c>
      <c r="P58" s="146">
        <f t="shared" ref="P58:P59" si="2">O58*N58</f>
        <v>105000</v>
      </c>
    </row>
    <row r="59" spans="2:16" ht="12.75" customHeight="1">
      <c r="B59" s="1153"/>
      <c r="C59" s="14"/>
      <c r="D59" s="21"/>
      <c r="E59" s="20"/>
      <c r="F59" s="43"/>
      <c r="G59" s="19"/>
      <c r="H59" s="80"/>
      <c r="I59" s="20"/>
      <c r="J59" s="20"/>
      <c r="K59" s="20"/>
      <c r="L59" s="16">
        <v>13026</v>
      </c>
      <c r="M59" s="157" t="s">
        <v>55</v>
      </c>
      <c r="N59" s="189">
        <v>1950000</v>
      </c>
      <c r="O59" s="190">
        <v>0.05</v>
      </c>
      <c r="P59" s="189">
        <f t="shared" si="2"/>
        <v>97500</v>
      </c>
    </row>
    <row r="60" spans="2:16" ht="12.75" customHeight="1">
      <c r="B60" s="1153"/>
      <c r="C60" s="14"/>
      <c r="D60" s="21"/>
      <c r="E60" s="20"/>
      <c r="F60" s="43"/>
      <c r="G60" s="19"/>
      <c r="H60" s="80"/>
      <c r="I60" s="20"/>
      <c r="J60" s="20"/>
      <c r="K60" s="20"/>
      <c r="L60" s="20"/>
      <c r="M60" s="37" t="s">
        <v>26</v>
      </c>
      <c r="N60" s="30">
        <f>SUM(N54:N59)</f>
        <v>10250000</v>
      </c>
      <c r="O60" s="29" t="s">
        <v>26</v>
      </c>
      <c r="P60" s="31">
        <f>SUM(P54:P55)</f>
        <v>165000</v>
      </c>
    </row>
    <row r="61" spans="2:16">
      <c r="B61" s="1155" t="s">
        <v>26</v>
      </c>
      <c r="C61" s="1155"/>
      <c r="D61" s="1155"/>
      <c r="E61" s="1155"/>
      <c r="F61" s="2">
        <f>SUM(F54:F60)</f>
        <v>750000</v>
      </c>
      <c r="G61" s="356" t="s">
        <v>26</v>
      </c>
      <c r="H61" s="4">
        <f>SUM(H54:H60)</f>
        <v>30000</v>
      </c>
      <c r="I61" s="1156"/>
      <c r="J61" s="1156"/>
      <c r="K61" s="1156"/>
      <c r="L61" s="1156"/>
      <c r="M61" s="1149" t="s">
        <v>27</v>
      </c>
      <c r="N61" s="1157"/>
      <c r="O61" s="1157"/>
      <c r="P61" s="28">
        <f>H61+P60</f>
        <v>195000</v>
      </c>
    </row>
    <row r="62" spans="2:16">
      <c r="B62" s="27"/>
      <c r="C62" s="27"/>
      <c r="D62" s="27"/>
      <c r="E62" s="27"/>
      <c r="F62" s="27"/>
      <c r="G62" s="357"/>
      <c r="H62" s="10"/>
      <c r="I62" s="10"/>
      <c r="J62" s="10"/>
      <c r="K62" s="10"/>
      <c r="L62" s="10"/>
      <c r="M62" s="10"/>
      <c r="N62" s="10"/>
      <c r="O62" s="10"/>
      <c r="P62" s="10"/>
    </row>
    <row r="63" spans="2:16" ht="12.75" customHeight="1">
      <c r="B63" s="1176">
        <f>B54+B44+B29+B15+B6</f>
        <v>50</v>
      </c>
      <c r="C63" s="1178" t="s">
        <v>67</v>
      </c>
      <c r="D63" s="1178"/>
      <c r="E63" s="1178"/>
      <c r="F63" s="5">
        <f>F61+F50+F40+F24+F11</f>
        <v>26050000</v>
      </c>
      <c r="G63" s="357"/>
      <c r="H63" s="10"/>
      <c r="I63" s="10"/>
      <c r="J63" s="10"/>
      <c r="K63" s="10"/>
      <c r="L63" s="10"/>
      <c r="M63" s="10"/>
      <c r="N63" s="10"/>
      <c r="O63" s="10"/>
      <c r="P63" s="10"/>
    </row>
    <row r="64" spans="2:16" ht="12.75" customHeight="1">
      <c r="B64" s="1176"/>
      <c r="C64" s="1206" t="s">
        <v>68</v>
      </c>
      <c r="D64" s="1206"/>
      <c r="E64" s="1206"/>
      <c r="F64" s="32"/>
      <c r="G64" s="357"/>
      <c r="H64" s="10"/>
      <c r="I64" s="10"/>
      <c r="J64" s="10"/>
      <c r="K64" s="10"/>
      <c r="L64" s="10"/>
      <c r="M64" s="10"/>
      <c r="N64" s="10"/>
      <c r="O64" s="10"/>
      <c r="P64" s="10"/>
    </row>
    <row r="65" spans="2:16" ht="12.75" customHeight="1">
      <c r="B65" s="1176"/>
      <c r="C65" s="1207" t="s">
        <v>69</v>
      </c>
      <c r="D65" s="1207"/>
      <c r="E65" s="1207"/>
      <c r="F65" s="32"/>
      <c r="G65" s="357"/>
      <c r="H65" s="10"/>
      <c r="I65" s="10"/>
      <c r="J65" s="10"/>
      <c r="K65" s="10"/>
      <c r="L65" s="10"/>
      <c r="M65" s="10"/>
      <c r="N65" s="10"/>
      <c r="O65" s="10"/>
      <c r="P65" s="10"/>
    </row>
    <row r="67" spans="2:16">
      <c r="B67" s="1166" t="s">
        <v>70</v>
      </c>
      <c r="C67" s="1166" t="s">
        <v>71</v>
      </c>
      <c r="D67" s="1166" t="s">
        <v>72</v>
      </c>
      <c r="E67" s="1166" t="s">
        <v>73</v>
      </c>
    </row>
    <row r="68" spans="2:16">
      <c r="B68" s="1166"/>
      <c r="C68" s="1166"/>
      <c r="D68" s="1166"/>
      <c r="E68" s="1166"/>
    </row>
    <row r="69" spans="2:16">
      <c r="B69" s="1198" t="s">
        <v>74</v>
      </c>
      <c r="C69" s="1199"/>
      <c r="D69" s="1200"/>
      <c r="E69" s="1201"/>
    </row>
    <row r="70" spans="2:16">
      <c r="B70" s="1198"/>
      <c r="C70" s="1199"/>
      <c r="D70" s="1199"/>
      <c r="E70" s="1201"/>
    </row>
    <row r="71" spans="2:16">
      <c r="B71" s="1202" t="s">
        <v>75</v>
      </c>
      <c r="C71" s="1199"/>
      <c r="D71" s="1200"/>
      <c r="E71" s="1201"/>
    </row>
    <row r="72" spans="2:16">
      <c r="B72" s="1202"/>
      <c r="C72" s="1199"/>
      <c r="D72" s="1200"/>
      <c r="E72" s="1201"/>
    </row>
    <row r="73" spans="2:16" ht="18" customHeight="1">
      <c r="B73" s="1214" t="s">
        <v>76</v>
      </c>
      <c r="C73" s="1208"/>
      <c r="D73" s="1210"/>
      <c r="E73" s="1212"/>
    </row>
    <row r="74" spans="2:16" ht="12.75" customHeight="1">
      <c r="B74" s="1215"/>
      <c r="C74" s="1209"/>
      <c r="D74" s="1211"/>
      <c r="E74" s="1213"/>
    </row>
    <row r="75" spans="2:16">
      <c r="B75" s="1166" t="s">
        <v>77</v>
      </c>
      <c r="C75" s="1203">
        <f>SUM(C69:C72)</f>
        <v>0</v>
      </c>
      <c r="D75" s="1204">
        <f>SUM(D68:D72)</f>
        <v>0</v>
      </c>
      <c r="E75" s="1205">
        <f>SUM(E68:E72)</f>
        <v>0</v>
      </c>
    </row>
    <row r="76" spans="2:16">
      <c r="B76" s="1166"/>
      <c r="C76" s="1203"/>
      <c r="D76" s="1203"/>
      <c r="E76" s="1205"/>
    </row>
    <row r="79" spans="2:16" ht="31.2">
      <c r="B79" s="1169" t="s">
        <v>78</v>
      </c>
      <c r="C79" s="1169"/>
      <c r="D79" s="1169"/>
      <c r="E79" s="1169"/>
      <c r="F79" s="1169"/>
      <c r="G79" s="1169"/>
      <c r="H79" s="1169"/>
      <c r="I79" s="1169"/>
      <c r="J79" s="1169"/>
      <c r="K79" s="1169"/>
      <c r="L79" s="1169"/>
      <c r="M79" s="1169"/>
      <c r="N79" s="1169"/>
      <c r="O79" s="1169"/>
      <c r="P79" s="1169"/>
    </row>
    <row r="80" spans="2:16">
      <c r="B80" s="6"/>
      <c r="C80" s="10"/>
      <c r="D80" s="10"/>
      <c r="E80" s="10"/>
      <c r="F80" s="7"/>
      <c r="G80" s="351"/>
      <c r="H80" s="8"/>
      <c r="I80" s="10"/>
      <c r="M80" s="25"/>
      <c r="N80" s="10"/>
      <c r="O80" s="10"/>
      <c r="P80" s="26"/>
    </row>
    <row r="81" spans="2:16">
      <c r="B81" s="1166" t="s">
        <v>1</v>
      </c>
      <c r="C81" s="1170"/>
      <c r="D81" s="1170"/>
      <c r="E81" s="1170"/>
      <c r="F81" s="1166"/>
      <c r="G81" s="1166"/>
      <c r="H81" s="1166"/>
      <c r="I81" s="1166"/>
      <c r="J81" s="1166"/>
      <c r="K81" s="1166" t="s">
        <v>2</v>
      </c>
      <c r="L81" s="1166"/>
      <c r="M81" s="1166"/>
      <c r="N81" s="1166"/>
      <c r="O81" s="1166"/>
      <c r="P81" s="1166"/>
    </row>
    <row r="82" spans="2:16">
      <c r="B82" s="164" t="s">
        <v>3</v>
      </c>
      <c r="C82" s="163" t="s">
        <v>4</v>
      </c>
      <c r="D82" s="163" t="s">
        <v>5</v>
      </c>
      <c r="E82" s="163" t="s">
        <v>6</v>
      </c>
      <c r="F82" s="165" t="s">
        <v>7</v>
      </c>
      <c r="G82" s="352" t="s">
        <v>8</v>
      </c>
      <c r="H82" s="163" t="s">
        <v>9</v>
      </c>
      <c r="I82" s="163" t="s">
        <v>10</v>
      </c>
      <c r="J82" s="163" t="s">
        <v>11</v>
      </c>
      <c r="K82" s="163" t="s">
        <v>12</v>
      </c>
      <c r="L82" s="163" t="s">
        <v>4</v>
      </c>
      <c r="M82" s="163" t="s">
        <v>6</v>
      </c>
      <c r="N82" s="163" t="s">
        <v>13</v>
      </c>
      <c r="O82" s="163" t="s">
        <v>8</v>
      </c>
      <c r="P82" s="163" t="s">
        <v>14</v>
      </c>
    </row>
    <row r="83" spans="2:16" ht="26.4">
      <c r="B83" s="1153">
        <f>CAPTACIONES!L109</f>
        <v>23</v>
      </c>
      <c r="C83" s="81">
        <v>13149</v>
      </c>
      <c r="D83" s="144">
        <v>0.1</v>
      </c>
      <c r="E83" s="145" t="s">
        <v>79</v>
      </c>
      <c r="F83" s="146">
        <v>1300000</v>
      </c>
      <c r="G83" s="162">
        <v>7.0000000000000007E-2</v>
      </c>
      <c r="H83" s="146">
        <f t="shared" ref="H83:H97" si="3">G83*F83</f>
        <v>91000.000000000015</v>
      </c>
      <c r="I83" s="147" t="s">
        <v>80</v>
      </c>
      <c r="J83" s="186" t="s">
        <v>17</v>
      </c>
      <c r="K83" s="147" t="s">
        <v>18</v>
      </c>
      <c r="L83" s="81">
        <v>13177</v>
      </c>
      <c r="M83" s="145" t="s">
        <v>81</v>
      </c>
      <c r="N83" s="146">
        <v>1850000</v>
      </c>
      <c r="O83" s="162">
        <v>0.04</v>
      </c>
      <c r="P83" s="146">
        <f>O83*N83</f>
        <v>74000</v>
      </c>
    </row>
    <row r="84" spans="2:16" ht="13.8">
      <c r="B84" s="1153"/>
      <c r="C84" s="81">
        <v>13190</v>
      </c>
      <c r="D84" s="187">
        <v>0.08</v>
      </c>
      <c r="E84" s="145" t="s">
        <v>82</v>
      </c>
      <c r="F84" s="146">
        <v>2500000</v>
      </c>
      <c r="G84" s="162">
        <v>0.06</v>
      </c>
      <c r="H84" s="146">
        <f t="shared" si="3"/>
        <v>150000</v>
      </c>
      <c r="I84" s="147" t="s">
        <v>16</v>
      </c>
      <c r="J84" s="186" t="s">
        <v>83</v>
      </c>
      <c r="K84" s="147" t="s">
        <v>84</v>
      </c>
      <c r="L84" s="81">
        <v>13280</v>
      </c>
      <c r="M84" s="186" t="s">
        <v>85</v>
      </c>
      <c r="N84" s="146">
        <v>2000000</v>
      </c>
      <c r="O84" s="162">
        <v>0.04</v>
      </c>
      <c r="P84" s="146">
        <f>O84*N84</f>
        <v>80000</v>
      </c>
    </row>
    <row r="85" spans="2:16" ht="13.8">
      <c r="B85" s="1153"/>
      <c r="C85" s="81">
        <v>13206</v>
      </c>
      <c r="D85" s="187">
        <v>0.08</v>
      </c>
      <c r="E85" s="145" t="s">
        <v>86</v>
      </c>
      <c r="F85" s="146">
        <v>1350000</v>
      </c>
      <c r="G85" s="162">
        <v>0.1</v>
      </c>
      <c r="H85" s="146">
        <f t="shared" si="3"/>
        <v>135000</v>
      </c>
      <c r="I85" s="147" t="s">
        <v>1</v>
      </c>
      <c r="J85" s="186" t="s">
        <v>17</v>
      </c>
      <c r="K85" s="147" t="s">
        <v>35</v>
      </c>
      <c r="L85" s="16"/>
      <c r="M85" s="186" t="s">
        <v>87</v>
      </c>
      <c r="N85" s="184">
        <v>3250000</v>
      </c>
      <c r="O85" s="188">
        <v>0.05</v>
      </c>
      <c r="P85" s="185">
        <f>O85*N85</f>
        <v>162500</v>
      </c>
    </row>
    <row r="86" spans="2:16" ht="13.8">
      <c r="B86" s="1153"/>
      <c r="C86" s="81">
        <v>13269</v>
      </c>
      <c r="D86" s="144">
        <v>0.1</v>
      </c>
      <c r="E86" s="145" t="s">
        <v>88</v>
      </c>
      <c r="F86" s="146">
        <v>1500000</v>
      </c>
      <c r="G86" s="162">
        <v>0.12</v>
      </c>
      <c r="H86" s="146">
        <f t="shared" si="3"/>
        <v>180000</v>
      </c>
      <c r="I86" s="147" t="s">
        <v>1</v>
      </c>
      <c r="J86" s="186" t="s">
        <v>17</v>
      </c>
      <c r="K86" s="147" t="s">
        <v>23</v>
      </c>
      <c r="L86" s="45"/>
      <c r="M86" s="52"/>
      <c r="N86" s="49"/>
      <c r="O86" s="51"/>
      <c r="P86" s="49"/>
    </row>
    <row r="87" spans="2:16" ht="13.8">
      <c r="B87" s="1153"/>
      <c r="C87" s="81">
        <v>13234</v>
      </c>
      <c r="D87" s="187">
        <v>0.08</v>
      </c>
      <c r="E87" s="145" t="s">
        <v>89</v>
      </c>
      <c r="F87" s="146">
        <v>1200000</v>
      </c>
      <c r="G87" s="162">
        <v>0.06</v>
      </c>
      <c r="H87" s="146">
        <f t="shared" si="3"/>
        <v>72000</v>
      </c>
      <c r="I87" s="147" t="s">
        <v>33</v>
      </c>
      <c r="J87" s="186" t="s">
        <v>17</v>
      </c>
      <c r="K87" s="147" t="s">
        <v>23</v>
      </c>
      <c r="L87" s="45"/>
      <c r="M87" s="52"/>
      <c r="N87" s="49"/>
      <c r="O87" s="51"/>
      <c r="P87" s="49"/>
    </row>
    <row r="88" spans="2:16" ht="13.8">
      <c r="B88" s="1153"/>
      <c r="C88" s="81">
        <v>13245</v>
      </c>
      <c r="D88" s="144">
        <v>0.1</v>
      </c>
      <c r="E88" s="145" t="s">
        <v>90</v>
      </c>
      <c r="F88" s="146">
        <v>1650000</v>
      </c>
      <c r="G88" s="162">
        <v>7.0000000000000007E-2</v>
      </c>
      <c r="H88" s="146">
        <f t="shared" si="3"/>
        <v>115500.00000000001</v>
      </c>
      <c r="I88" s="147" t="s">
        <v>33</v>
      </c>
      <c r="J88" s="186" t="s">
        <v>17</v>
      </c>
      <c r="K88" s="147" t="s">
        <v>35</v>
      </c>
      <c r="L88" s="45"/>
      <c r="M88" s="52"/>
      <c r="N88" s="49"/>
      <c r="O88" s="51"/>
      <c r="P88" s="49"/>
    </row>
    <row r="89" spans="2:16" ht="13.8">
      <c r="B89" s="1153"/>
      <c r="C89" s="81">
        <v>13257</v>
      </c>
      <c r="D89" s="187">
        <v>0.08</v>
      </c>
      <c r="E89" s="145" t="s">
        <v>91</v>
      </c>
      <c r="F89" s="146">
        <v>3700000</v>
      </c>
      <c r="G89" s="162">
        <v>0.06</v>
      </c>
      <c r="H89" s="146">
        <f t="shared" si="3"/>
        <v>222000</v>
      </c>
      <c r="I89" s="147" t="s">
        <v>16</v>
      </c>
      <c r="J89" s="186" t="s">
        <v>17</v>
      </c>
      <c r="K89" s="147" t="s">
        <v>35</v>
      </c>
      <c r="L89" s="45"/>
      <c r="M89" s="52"/>
      <c r="N89" s="49"/>
      <c r="O89" s="51"/>
      <c r="P89" s="49"/>
    </row>
    <row r="90" spans="2:16" ht="13.8">
      <c r="B90" s="1153"/>
      <c r="C90" s="81">
        <v>13260</v>
      </c>
      <c r="D90" s="187">
        <v>0.08</v>
      </c>
      <c r="E90" s="145" t="s">
        <v>92</v>
      </c>
      <c r="F90" s="146">
        <v>1300000</v>
      </c>
      <c r="G90" s="162">
        <v>0.06</v>
      </c>
      <c r="H90" s="146">
        <f t="shared" si="3"/>
        <v>78000</v>
      </c>
      <c r="I90" s="147" t="s">
        <v>16</v>
      </c>
      <c r="J90" s="186" t="s">
        <v>17</v>
      </c>
      <c r="K90" s="147" t="s">
        <v>35</v>
      </c>
      <c r="L90" s="45"/>
      <c r="M90" s="52"/>
      <c r="N90" s="49"/>
      <c r="O90" s="51"/>
      <c r="P90" s="49"/>
    </row>
    <row r="91" spans="2:16" ht="13.8">
      <c r="B91" s="1153"/>
      <c r="C91" s="81">
        <v>13274</v>
      </c>
      <c r="D91" s="144">
        <v>0.1</v>
      </c>
      <c r="E91" s="186" t="s">
        <v>93</v>
      </c>
      <c r="F91" s="146">
        <v>2750000</v>
      </c>
      <c r="G91" s="162">
        <v>0.12</v>
      </c>
      <c r="H91" s="146">
        <f t="shared" si="3"/>
        <v>330000</v>
      </c>
      <c r="I91" s="147" t="s">
        <v>1</v>
      </c>
      <c r="J91" s="186" t="s">
        <v>94</v>
      </c>
      <c r="K91" s="147" t="s">
        <v>35</v>
      </c>
      <c r="L91" s="45"/>
      <c r="M91" s="52"/>
      <c r="N91" s="49"/>
      <c r="O91" s="51"/>
      <c r="P91" s="49"/>
    </row>
    <row r="92" spans="2:16" ht="13.8">
      <c r="B92" s="1153"/>
      <c r="C92" s="81">
        <v>13291</v>
      </c>
      <c r="D92" s="187">
        <v>0.08</v>
      </c>
      <c r="E92" s="186" t="s">
        <v>95</v>
      </c>
      <c r="F92" s="146">
        <v>1590000</v>
      </c>
      <c r="G92" s="162">
        <v>0.06</v>
      </c>
      <c r="H92" s="146">
        <f t="shared" si="3"/>
        <v>95400</v>
      </c>
      <c r="I92" s="147" t="s">
        <v>16</v>
      </c>
      <c r="J92" s="186" t="s">
        <v>17</v>
      </c>
      <c r="K92" s="147" t="s">
        <v>35</v>
      </c>
      <c r="L92" s="45"/>
      <c r="M92" s="52"/>
      <c r="N92" s="49"/>
      <c r="O92" s="51"/>
      <c r="P92" s="49"/>
    </row>
    <row r="93" spans="2:16" ht="13.8">
      <c r="B93" s="1153"/>
      <c r="C93" s="81">
        <v>13299</v>
      </c>
      <c r="D93" s="187">
        <v>0.08</v>
      </c>
      <c r="E93" s="186" t="s">
        <v>96</v>
      </c>
      <c r="F93" s="146">
        <v>2300000</v>
      </c>
      <c r="G93" s="162">
        <v>0.1</v>
      </c>
      <c r="H93" s="146">
        <f t="shared" si="3"/>
        <v>230000</v>
      </c>
      <c r="I93" s="147" t="s">
        <v>1</v>
      </c>
      <c r="J93" s="186" t="s">
        <v>17</v>
      </c>
      <c r="K93" s="147" t="s">
        <v>35</v>
      </c>
      <c r="L93" s="45"/>
      <c r="M93" s="52"/>
      <c r="N93" s="49"/>
      <c r="O93" s="51"/>
      <c r="P93" s="49"/>
    </row>
    <row r="94" spans="2:16" ht="13.8">
      <c r="B94" s="1153"/>
      <c r="C94" s="81">
        <v>13328</v>
      </c>
      <c r="D94" s="144">
        <v>0.1</v>
      </c>
      <c r="E94" s="186" t="s">
        <v>97</v>
      </c>
      <c r="F94" s="146">
        <v>1200000</v>
      </c>
      <c r="G94" s="162">
        <v>7.0000000000000007E-2</v>
      </c>
      <c r="H94" s="146">
        <f t="shared" si="3"/>
        <v>84000.000000000015</v>
      </c>
      <c r="I94" s="147" t="s">
        <v>16</v>
      </c>
      <c r="J94" s="186" t="s">
        <v>17</v>
      </c>
      <c r="K94" s="147" t="s">
        <v>98</v>
      </c>
      <c r="L94" s="45"/>
      <c r="M94" s="52"/>
      <c r="N94" s="49"/>
      <c r="O94" s="51"/>
      <c r="P94" s="49"/>
    </row>
    <row r="95" spans="2:16" ht="13.8">
      <c r="B95" s="1153"/>
      <c r="C95" s="81">
        <v>13339</v>
      </c>
      <c r="D95" s="144">
        <v>0.1</v>
      </c>
      <c r="E95" s="186" t="s">
        <v>99</v>
      </c>
      <c r="F95" s="146">
        <v>1000000</v>
      </c>
      <c r="G95" s="162">
        <v>0.12</v>
      </c>
      <c r="H95" s="146">
        <f t="shared" si="3"/>
        <v>120000</v>
      </c>
      <c r="I95" s="147" t="s">
        <v>1</v>
      </c>
      <c r="J95" s="186" t="s">
        <v>17</v>
      </c>
      <c r="K95" s="147" t="s">
        <v>35</v>
      </c>
      <c r="L95" s="45"/>
      <c r="M95" s="52"/>
      <c r="N95" s="49"/>
      <c r="O95" s="51"/>
      <c r="P95" s="49"/>
    </row>
    <row r="96" spans="2:16" ht="13.8">
      <c r="B96" s="1153"/>
      <c r="C96" s="81">
        <v>13346</v>
      </c>
      <c r="D96" s="144">
        <v>0.1</v>
      </c>
      <c r="E96" s="186" t="s">
        <v>100</v>
      </c>
      <c r="F96" s="146">
        <v>2000000</v>
      </c>
      <c r="G96" s="162">
        <v>7.0000000000000007E-2</v>
      </c>
      <c r="H96" s="146">
        <f t="shared" si="3"/>
        <v>140000</v>
      </c>
      <c r="I96" s="147" t="s">
        <v>16</v>
      </c>
      <c r="J96" s="186" t="s">
        <v>17</v>
      </c>
      <c r="K96" s="147" t="s">
        <v>35</v>
      </c>
      <c r="L96" s="45"/>
      <c r="M96" s="52"/>
      <c r="N96" s="49"/>
      <c r="O96" s="51"/>
      <c r="P96" s="49"/>
    </row>
    <row r="97" spans="2:16" ht="13.8">
      <c r="B97" s="1153"/>
      <c r="C97" s="81">
        <v>13381</v>
      </c>
      <c r="D97" s="144">
        <v>0.1</v>
      </c>
      <c r="E97" s="186" t="s">
        <v>101</v>
      </c>
      <c r="F97" s="146">
        <v>1100000</v>
      </c>
      <c r="G97" s="162">
        <v>7.0000000000000007E-2</v>
      </c>
      <c r="H97" s="146">
        <f t="shared" si="3"/>
        <v>77000.000000000015</v>
      </c>
      <c r="I97" s="147" t="s">
        <v>16</v>
      </c>
      <c r="J97" s="186" t="s">
        <v>17</v>
      </c>
      <c r="K97" s="147" t="s">
        <v>35</v>
      </c>
      <c r="L97" s="45"/>
      <c r="M97" s="52"/>
      <c r="N97" s="49"/>
      <c r="O97" s="51"/>
      <c r="P97" s="49"/>
    </row>
    <row r="98" spans="2:16" ht="31.2">
      <c r="B98" s="1153"/>
      <c r="C98" s="34" t="s">
        <v>36</v>
      </c>
      <c r="D98" s="206">
        <v>0.1</v>
      </c>
      <c r="E98" s="151" t="s">
        <v>102</v>
      </c>
      <c r="F98" s="152"/>
      <c r="G98" s="153"/>
      <c r="H98" s="152"/>
      <c r="I98" s="154" t="s">
        <v>1</v>
      </c>
      <c r="J98" s="65" t="s">
        <v>103</v>
      </c>
      <c r="K98" s="154" t="s">
        <v>23</v>
      </c>
      <c r="L98" s="45"/>
      <c r="M98" s="52"/>
      <c r="N98" s="49"/>
      <c r="O98" s="51"/>
      <c r="P98" s="49"/>
    </row>
    <row r="99" spans="2:16" ht="31.2">
      <c r="B99" s="1153"/>
      <c r="C99" s="34" t="s">
        <v>36</v>
      </c>
      <c r="D99" s="206">
        <v>0.1</v>
      </c>
      <c r="E99" s="151" t="s">
        <v>104</v>
      </c>
      <c r="F99" s="152"/>
      <c r="G99" s="153"/>
      <c r="H99" s="152"/>
      <c r="I99" s="154"/>
      <c r="J99" s="65" t="s">
        <v>105</v>
      </c>
      <c r="K99" s="154" t="s">
        <v>23</v>
      </c>
      <c r="L99" s="45"/>
      <c r="M99" s="52"/>
      <c r="N99" s="49"/>
      <c r="O99" s="51"/>
      <c r="P99" s="49"/>
    </row>
    <row r="100" spans="2:16" ht="31.2">
      <c r="B100" s="1153"/>
      <c r="C100" s="34" t="s">
        <v>36</v>
      </c>
      <c r="D100" s="206">
        <v>0.1</v>
      </c>
      <c r="E100" s="151" t="s">
        <v>106</v>
      </c>
      <c r="F100" s="152"/>
      <c r="G100" s="153"/>
      <c r="H100" s="152"/>
      <c r="I100" s="154" t="s">
        <v>1</v>
      </c>
      <c r="J100" s="65" t="s">
        <v>107</v>
      </c>
      <c r="K100" s="154" t="s">
        <v>35</v>
      </c>
      <c r="L100" s="45"/>
      <c r="M100" s="52"/>
      <c r="N100" s="49"/>
      <c r="O100" s="51"/>
      <c r="P100" s="49"/>
    </row>
    <row r="101" spans="2:16" ht="51.6">
      <c r="B101" s="1153"/>
      <c r="C101" s="34" t="s">
        <v>36</v>
      </c>
      <c r="D101" s="206">
        <v>0.1</v>
      </c>
      <c r="E101" s="151" t="s">
        <v>108</v>
      </c>
      <c r="F101" s="152"/>
      <c r="G101" s="153"/>
      <c r="H101" s="152"/>
      <c r="I101" s="154" t="s">
        <v>16</v>
      </c>
      <c r="J101" s="65" t="s">
        <v>109</v>
      </c>
      <c r="K101" s="154" t="s">
        <v>35</v>
      </c>
      <c r="L101" s="20"/>
      <c r="M101" s="37" t="s">
        <v>26</v>
      </c>
      <c r="N101" s="22">
        <f>SUM(N83:N85)</f>
        <v>7100000</v>
      </c>
      <c r="O101" s="20" t="s">
        <v>26</v>
      </c>
      <c r="P101" s="38">
        <f>SUM(P83:P85)</f>
        <v>316500</v>
      </c>
    </row>
    <row r="102" spans="2:16">
      <c r="B102" s="1147" t="s">
        <v>26</v>
      </c>
      <c r="C102" s="1147"/>
      <c r="D102" s="1147"/>
      <c r="E102" s="1147"/>
      <c r="F102" s="2">
        <f>SUM(F83:F101)</f>
        <v>26440000</v>
      </c>
      <c r="G102" s="353" t="s">
        <v>26</v>
      </c>
      <c r="H102" s="3">
        <f>SUM(H83:H101)</f>
        <v>2119900</v>
      </c>
      <c r="I102" s="1148"/>
      <c r="J102" s="1148"/>
      <c r="K102" s="1148"/>
      <c r="L102" s="1148"/>
      <c r="M102" s="1149" t="s">
        <v>27</v>
      </c>
      <c r="N102" s="1149"/>
      <c r="O102" s="1149"/>
      <c r="P102" s="212">
        <f>H102+P101</f>
        <v>2436400</v>
      </c>
    </row>
    <row r="103" spans="2:16" s="55" customFormat="1">
      <c r="B103" s="59"/>
      <c r="C103" s="59"/>
      <c r="D103" s="59"/>
      <c r="E103" s="59"/>
      <c r="F103" s="60"/>
      <c r="G103" s="354"/>
      <c r="H103" s="61"/>
      <c r="I103" s="62"/>
      <c r="J103" s="62"/>
      <c r="K103" s="62"/>
      <c r="L103" s="62"/>
      <c r="M103" s="63"/>
      <c r="N103" s="63"/>
      <c r="O103" s="63"/>
      <c r="P103" s="64"/>
    </row>
    <row r="104" spans="2:16">
      <c r="B104" s="1166" t="s">
        <v>28</v>
      </c>
      <c r="C104" s="1166"/>
      <c r="D104" s="1166"/>
      <c r="E104" s="1166"/>
      <c r="F104" s="1166"/>
      <c r="G104" s="1166"/>
      <c r="H104" s="1166"/>
      <c r="I104" s="1166"/>
      <c r="J104" s="1166"/>
      <c r="K104" s="1166" t="s">
        <v>2</v>
      </c>
      <c r="L104" s="1166"/>
      <c r="M104" s="1166"/>
      <c r="N104" s="1166"/>
      <c r="O104" s="1166"/>
      <c r="P104" s="1166"/>
    </row>
    <row r="105" spans="2:16">
      <c r="B105" s="164" t="s">
        <v>3</v>
      </c>
      <c r="C105" s="163" t="s">
        <v>4</v>
      </c>
      <c r="D105" s="163" t="s">
        <v>5</v>
      </c>
      <c r="E105" s="163" t="s">
        <v>6</v>
      </c>
      <c r="F105" s="165" t="s">
        <v>7</v>
      </c>
      <c r="G105" s="352" t="s">
        <v>8</v>
      </c>
      <c r="H105" s="163" t="s">
        <v>9</v>
      </c>
      <c r="I105" s="163" t="s">
        <v>10</v>
      </c>
      <c r="J105" s="163" t="s">
        <v>11</v>
      </c>
      <c r="K105" s="163" t="s">
        <v>12</v>
      </c>
      <c r="L105" s="163" t="s">
        <v>4</v>
      </c>
      <c r="M105" s="163" t="s">
        <v>6</v>
      </c>
      <c r="N105" s="163" t="s">
        <v>13</v>
      </c>
      <c r="O105" s="163" t="s">
        <v>8</v>
      </c>
      <c r="P105" s="163" t="s">
        <v>14</v>
      </c>
    </row>
    <row r="106" spans="2:16" ht="13.8">
      <c r="B106" s="1153">
        <f>CAPTACIONES!L136</f>
        <v>23</v>
      </c>
      <c r="C106" s="81">
        <v>13161</v>
      </c>
      <c r="D106" s="144">
        <v>0.1</v>
      </c>
      <c r="E106" s="145" t="s">
        <v>110</v>
      </c>
      <c r="F106" s="146">
        <v>1200000</v>
      </c>
      <c r="G106" s="162">
        <v>0.05</v>
      </c>
      <c r="H106" s="146">
        <f t="shared" ref="H106:H117" si="4">G106*F106</f>
        <v>60000</v>
      </c>
      <c r="I106" s="147" t="s">
        <v>16</v>
      </c>
      <c r="J106" s="186" t="s">
        <v>17</v>
      </c>
      <c r="K106" s="147" t="s">
        <v>23</v>
      </c>
      <c r="L106" s="81">
        <v>13164</v>
      </c>
      <c r="M106" s="145" t="s">
        <v>111</v>
      </c>
      <c r="N106" s="146">
        <v>2200000</v>
      </c>
      <c r="O106" s="162">
        <v>0.05</v>
      </c>
      <c r="P106" s="146">
        <f>O106*N106</f>
        <v>110000</v>
      </c>
    </row>
    <row r="107" spans="2:16" ht="13.8">
      <c r="B107" s="1153"/>
      <c r="C107" s="81">
        <v>13177</v>
      </c>
      <c r="D107" s="187">
        <v>0.08</v>
      </c>
      <c r="E107" s="145" t="s">
        <v>81</v>
      </c>
      <c r="F107" s="146">
        <v>1850000</v>
      </c>
      <c r="G107" s="162">
        <v>0.04</v>
      </c>
      <c r="H107" s="146">
        <f t="shared" si="4"/>
        <v>74000</v>
      </c>
      <c r="I107" s="147" t="s">
        <v>1</v>
      </c>
      <c r="J107" s="186" t="s">
        <v>17</v>
      </c>
      <c r="K107" s="147" t="s">
        <v>23</v>
      </c>
      <c r="L107" s="45"/>
      <c r="M107" s="52"/>
      <c r="N107" s="49"/>
      <c r="O107" s="51"/>
      <c r="P107" s="49"/>
    </row>
    <row r="108" spans="2:16" ht="13.8">
      <c r="B108" s="1153"/>
      <c r="C108" s="81">
        <v>13216</v>
      </c>
      <c r="D108" s="144">
        <v>0.1</v>
      </c>
      <c r="E108" s="145" t="s">
        <v>112</v>
      </c>
      <c r="F108" s="146">
        <v>1500000</v>
      </c>
      <c r="G108" s="162">
        <v>0.05</v>
      </c>
      <c r="H108" s="146">
        <f t="shared" si="4"/>
        <v>75000</v>
      </c>
      <c r="I108" s="147" t="s">
        <v>113</v>
      </c>
      <c r="J108" s="186" t="s">
        <v>17</v>
      </c>
      <c r="K108" s="147" t="s">
        <v>23</v>
      </c>
      <c r="L108" s="45"/>
      <c r="M108" s="52"/>
      <c r="N108" s="49"/>
      <c r="O108" s="51"/>
      <c r="P108" s="49"/>
    </row>
    <row r="109" spans="2:16" ht="26.4">
      <c r="B109" s="1153"/>
      <c r="C109" s="81">
        <v>13221</v>
      </c>
      <c r="D109" s="144">
        <v>0.1</v>
      </c>
      <c r="E109" s="145" t="s">
        <v>114</v>
      </c>
      <c r="F109" s="146">
        <v>1400000</v>
      </c>
      <c r="G109" s="162">
        <v>0.1</v>
      </c>
      <c r="H109" s="146">
        <f t="shared" si="4"/>
        <v>140000</v>
      </c>
      <c r="I109" s="147" t="s">
        <v>28</v>
      </c>
      <c r="J109" s="186" t="s">
        <v>17</v>
      </c>
      <c r="K109" s="147" t="s">
        <v>35</v>
      </c>
      <c r="L109" s="45"/>
      <c r="M109" s="52"/>
      <c r="N109" s="49"/>
      <c r="O109" s="51"/>
      <c r="P109" s="49"/>
    </row>
    <row r="110" spans="2:16" ht="13.8">
      <c r="B110" s="1153"/>
      <c r="C110" s="81">
        <v>13276</v>
      </c>
      <c r="D110" s="144">
        <v>0.1</v>
      </c>
      <c r="E110" s="186" t="s">
        <v>115</v>
      </c>
      <c r="F110" s="146">
        <v>2250000</v>
      </c>
      <c r="G110" s="162">
        <v>0.06</v>
      </c>
      <c r="H110" s="146">
        <f t="shared" si="4"/>
        <v>135000</v>
      </c>
      <c r="I110" s="147" t="s">
        <v>16</v>
      </c>
      <c r="J110" s="186" t="s">
        <v>17</v>
      </c>
      <c r="K110" s="147" t="s">
        <v>35</v>
      </c>
      <c r="L110" s="45"/>
      <c r="M110" s="52"/>
      <c r="N110" s="49"/>
      <c r="O110" s="51"/>
      <c r="P110" s="49"/>
    </row>
    <row r="111" spans="2:16" ht="13.8">
      <c r="B111" s="1153"/>
      <c r="C111" s="81">
        <v>13280</v>
      </c>
      <c r="D111" s="187">
        <v>0.09</v>
      </c>
      <c r="E111" s="186" t="s">
        <v>85</v>
      </c>
      <c r="F111" s="146">
        <v>2000000</v>
      </c>
      <c r="G111" s="162">
        <v>0.04</v>
      </c>
      <c r="H111" s="146">
        <f t="shared" si="4"/>
        <v>80000</v>
      </c>
      <c r="I111" s="147" t="s">
        <v>1</v>
      </c>
      <c r="J111" s="186" t="s">
        <v>17</v>
      </c>
      <c r="K111" s="147" t="s">
        <v>35</v>
      </c>
      <c r="L111" s="45"/>
      <c r="M111" s="52"/>
      <c r="N111" s="49"/>
      <c r="O111" s="51"/>
      <c r="P111" s="49"/>
    </row>
    <row r="112" spans="2:16" ht="13.8">
      <c r="B112" s="1153"/>
      <c r="C112" s="81">
        <v>13326</v>
      </c>
      <c r="D112" s="187">
        <v>0.08</v>
      </c>
      <c r="E112" s="186" t="s">
        <v>116</v>
      </c>
      <c r="F112" s="146">
        <v>2700000</v>
      </c>
      <c r="G112" s="162">
        <v>0.04</v>
      </c>
      <c r="H112" s="146">
        <f t="shared" si="4"/>
        <v>108000</v>
      </c>
      <c r="I112" s="147" t="s">
        <v>117</v>
      </c>
      <c r="J112" s="186" t="s">
        <v>17</v>
      </c>
      <c r="K112" s="147" t="s">
        <v>35</v>
      </c>
      <c r="L112" s="45"/>
      <c r="M112" s="52"/>
      <c r="N112" s="49"/>
      <c r="O112" s="51"/>
      <c r="P112" s="49"/>
    </row>
    <row r="113" spans="2:16" ht="13.8">
      <c r="B113" s="1153"/>
      <c r="C113" s="81">
        <v>13323</v>
      </c>
      <c r="D113" s="144">
        <v>0.1</v>
      </c>
      <c r="E113" s="186" t="s">
        <v>118</v>
      </c>
      <c r="F113" s="146">
        <v>1200000</v>
      </c>
      <c r="G113" s="162">
        <v>0.06</v>
      </c>
      <c r="H113" s="146">
        <f t="shared" si="4"/>
        <v>72000</v>
      </c>
      <c r="I113" s="147" t="s">
        <v>16</v>
      </c>
      <c r="J113" s="186" t="s">
        <v>17</v>
      </c>
      <c r="K113" s="147" t="s">
        <v>98</v>
      </c>
      <c r="L113" s="45"/>
      <c r="M113" s="52"/>
      <c r="N113" s="49"/>
      <c r="O113" s="51"/>
      <c r="P113" s="49"/>
    </row>
    <row r="114" spans="2:16" ht="13.8">
      <c r="B114" s="1153"/>
      <c r="C114" s="81">
        <v>13312</v>
      </c>
      <c r="D114" s="144">
        <v>0.1</v>
      </c>
      <c r="E114" s="186" t="s">
        <v>119</v>
      </c>
      <c r="F114" s="146">
        <v>700000</v>
      </c>
      <c r="G114" s="162">
        <v>0.06</v>
      </c>
      <c r="H114" s="146">
        <f t="shared" si="4"/>
        <v>42000</v>
      </c>
      <c r="I114" s="147" t="s">
        <v>16</v>
      </c>
      <c r="J114" s="186" t="s">
        <v>17</v>
      </c>
      <c r="K114" s="147" t="s">
        <v>120</v>
      </c>
      <c r="L114" s="45"/>
      <c r="M114" s="52"/>
      <c r="N114" s="49"/>
      <c r="O114" s="51"/>
      <c r="P114" s="49"/>
    </row>
    <row r="115" spans="2:16" ht="26.4">
      <c r="B115" s="1153"/>
      <c r="C115" s="81">
        <v>13365</v>
      </c>
      <c r="D115" s="144">
        <v>0.1</v>
      </c>
      <c r="E115" s="186" t="s">
        <v>121</v>
      </c>
      <c r="F115" s="146">
        <v>2500000</v>
      </c>
      <c r="G115" s="162">
        <v>0.1</v>
      </c>
      <c r="H115" s="146">
        <f t="shared" si="4"/>
        <v>250000</v>
      </c>
      <c r="I115" s="147" t="s">
        <v>28</v>
      </c>
      <c r="J115" s="186" t="s">
        <v>17</v>
      </c>
      <c r="K115" s="147" t="s">
        <v>98</v>
      </c>
      <c r="L115" s="45"/>
      <c r="M115" s="52"/>
      <c r="N115" s="49"/>
      <c r="O115" s="51"/>
      <c r="P115" s="49"/>
    </row>
    <row r="116" spans="2:16" ht="26.4">
      <c r="B116" s="1153"/>
      <c r="C116" s="81">
        <v>13370</v>
      </c>
      <c r="D116" s="144">
        <v>0.1</v>
      </c>
      <c r="E116" s="186" t="s">
        <v>122</v>
      </c>
      <c r="F116" s="146">
        <v>1900000</v>
      </c>
      <c r="G116" s="162">
        <v>0.1</v>
      </c>
      <c r="H116" s="146">
        <f t="shared" si="4"/>
        <v>190000</v>
      </c>
      <c r="I116" s="147" t="s">
        <v>28</v>
      </c>
      <c r="J116" s="186" t="s">
        <v>17</v>
      </c>
      <c r="K116" s="147" t="s">
        <v>98</v>
      </c>
      <c r="L116" s="45"/>
      <c r="M116" s="52"/>
      <c r="N116" s="49"/>
      <c r="O116" s="51"/>
      <c r="P116" s="49"/>
    </row>
    <row r="117" spans="2:16" ht="13.8">
      <c r="B117" s="1153"/>
      <c r="C117" s="81">
        <v>13384</v>
      </c>
      <c r="D117" s="144">
        <v>0.1</v>
      </c>
      <c r="E117" s="186" t="s">
        <v>123</v>
      </c>
      <c r="F117" s="146">
        <v>1500000</v>
      </c>
      <c r="G117" s="162">
        <v>0.06</v>
      </c>
      <c r="H117" s="146">
        <f t="shared" si="4"/>
        <v>90000</v>
      </c>
      <c r="I117" s="147" t="s">
        <v>16</v>
      </c>
      <c r="J117" s="186" t="s">
        <v>17</v>
      </c>
      <c r="K117" s="147" t="s">
        <v>35</v>
      </c>
      <c r="L117" s="45"/>
      <c r="M117" s="52"/>
      <c r="N117" s="49"/>
      <c r="O117" s="51"/>
      <c r="P117" s="49"/>
    </row>
    <row r="118" spans="2:16" ht="71.25" customHeight="1">
      <c r="B118" s="1153"/>
      <c r="C118" s="34" t="s">
        <v>36</v>
      </c>
      <c r="D118" s="206">
        <v>0.1</v>
      </c>
      <c r="E118" s="151" t="s">
        <v>124</v>
      </c>
      <c r="F118" s="152"/>
      <c r="G118" s="153"/>
      <c r="H118" s="152"/>
      <c r="I118" s="154" t="s">
        <v>125</v>
      </c>
      <c r="J118" s="65" t="s">
        <v>126</v>
      </c>
      <c r="K118" s="154" t="s">
        <v>35</v>
      </c>
      <c r="L118" s="45"/>
      <c r="M118" s="52"/>
      <c r="N118" s="49"/>
      <c r="O118" s="51"/>
      <c r="P118" s="49"/>
    </row>
    <row r="119" spans="2:16" ht="41.4">
      <c r="B119" s="1153"/>
      <c r="C119" s="34" t="s">
        <v>36</v>
      </c>
      <c r="D119" s="206">
        <v>0.1</v>
      </c>
      <c r="E119" s="151" t="s">
        <v>127</v>
      </c>
      <c r="F119" s="152"/>
      <c r="G119" s="153"/>
      <c r="H119" s="152"/>
      <c r="I119" s="154" t="s">
        <v>16</v>
      </c>
      <c r="J119" s="65" t="s">
        <v>128</v>
      </c>
      <c r="K119" s="154" t="s">
        <v>35</v>
      </c>
      <c r="L119" s="20"/>
      <c r="M119" s="37" t="s">
        <v>26</v>
      </c>
      <c r="N119" s="22">
        <f>SUM(N106:N108)</f>
        <v>2200000</v>
      </c>
      <c r="O119" s="20" t="s">
        <v>26</v>
      </c>
      <c r="P119" s="38">
        <f>SUM(P106:P107)</f>
        <v>110000</v>
      </c>
    </row>
    <row r="120" spans="2:16">
      <c r="B120" s="1147" t="s">
        <v>26</v>
      </c>
      <c r="C120" s="1147"/>
      <c r="D120" s="1147"/>
      <c r="E120" s="1147"/>
      <c r="F120" s="2">
        <f>SUM(F106:F119)</f>
        <v>20700000</v>
      </c>
      <c r="G120" s="353" t="s">
        <v>26</v>
      </c>
      <c r="H120" s="3">
        <f>SUM(H106:H119)</f>
        <v>1316000</v>
      </c>
      <c r="I120" s="1148"/>
      <c r="J120" s="1148"/>
      <c r="K120" s="1148"/>
      <c r="L120" s="1148"/>
      <c r="M120" s="1149" t="s">
        <v>27</v>
      </c>
      <c r="N120" s="1149"/>
      <c r="O120" s="1149"/>
      <c r="P120" s="212">
        <f>H120+P119</f>
        <v>1426000</v>
      </c>
    </row>
    <row r="121" spans="2:16">
      <c r="B121" s="59"/>
      <c r="C121" s="59"/>
      <c r="D121" s="59"/>
      <c r="E121" s="59"/>
      <c r="F121" s="60"/>
      <c r="G121" s="354"/>
      <c r="H121" s="61"/>
      <c r="I121" s="62"/>
      <c r="J121" s="62"/>
      <c r="K121" s="62"/>
      <c r="L121" s="62"/>
      <c r="M121" s="63"/>
      <c r="N121" s="63"/>
      <c r="O121" s="63"/>
      <c r="P121" s="64"/>
    </row>
    <row r="122" spans="2:16">
      <c r="B122" s="1166" t="s">
        <v>33</v>
      </c>
      <c r="C122" s="1166"/>
      <c r="D122" s="1166"/>
      <c r="E122" s="1166"/>
      <c r="F122" s="1166"/>
      <c r="G122" s="1166"/>
      <c r="H122" s="1166"/>
      <c r="I122" s="1166"/>
      <c r="J122" s="1166"/>
      <c r="K122" s="1166" t="s">
        <v>2</v>
      </c>
      <c r="L122" s="1166"/>
      <c r="M122" s="1166"/>
      <c r="N122" s="1166"/>
      <c r="O122" s="1166"/>
      <c r="P122" s="1166"/>
    </row>
    <row r="123" spans="2:16">
      <c r="B123" s="163" t="s">
        <v>3</v>
      </c>
      <c r="C123" s="163" t="s">
        <v>4</v>
      </c>
      <c r="D123" s="163" t="s">
        <v>5</v>
      </c>
      <c r="E123" s="163" t="s">
        <v>6</v>
      </c>
      <c r="F123" s="163" t="s">
        <v>7</v>
      </c>
      <c r="G123" s="352" t="s">
        <v>8</v>
      </c>
      <c r="H123" s="163" t="s">
        <v>9</v>
      </c>
      <c r="I123" s="163" t="s">
        <v>10</v>
      </c>
      <c r="J123" s="163" t="s">
        <v>11</v>
      </c>
      <c r="K123" s="163" t="s">
        <v>12</v>
      </c>
      <c r="L123" s="163" t="s">
        <v>4</v>
      </c>
      <c r="M123" s="163" t="s">
        <v>6</v>
      </c>
      <c r="N123" s="163" t="s">
        <v>13</v>
      </c>
      <c r="O123" s="163" t="s">
        <v>8</v>
      </c>
      <c r="P123" s="163" t="s">
        <v>14</v>
      </c>
    </row>
    <row r="124" spans="2:16" ht="26.4">
      <c r="B124" s="1153">
        <f>CAPTACIONES!L164</f>
        <v>23</v>
      </c>
      <c r="C124" s="81">
        <v>13164</v>
      </c>
      <c r="D124" s="144">
        <v>0.1</v>
      </c>
      <c r="E124" s="145" t="s">
        <v>111</v>
      </c>
      <c r="F124" s="146">
        <v>2200000</v>
      </c>
      <c r="G124" s="162">
        <v>0.05</v>
      </c>
      <c r="H124" s="146">
        <f t="shared" ref="H124:H134" si="5">G124*F124</f>
        <v>110000</v>
      </c>
      <c r="I124" s="147" t="s">
        <v>28</v>
      </c>
      <c r="J124" s="186" t="s">
        <v>17</v>
      </c>
      <c r="K124" s="147" t="s">
        <v>35</v>
      </c>
      <c r="L124" s="81">
        <v>13234</v>
      </c>
      <c r="M124" s="145" t="s">
        <v>89</v>
      </c>
      <c r="N124" s="146">
        <v>1300000</v>
      </c>
      <c r="O124" s="162">
        <v>0.04</v>
      </c>
      <c r="P124" s="146">
        <f>O124*N124</f>
        <v>52000</v>
      </c>
    </row>
    <row r="125" spans="2:16" ht="13.8">
      <c r="B125" s="1153"/>
      <c r="C125" s="81">
        <v>13173</v>
      </c>
      <c r="D125" s="144">
        <v>0.1</v>
      </c>
      <c r="E125" s="145" t="s">
        <v>129</v>
      </c>
      <c r="F125" s="146">
        <v>1000000</v>
      </c>
      <c r="G125" s="162">
        <v>0.06</v>
      </c>
      <c r="H125" s="146">
        <f t="shared" si="5"/>
        <v>60000</v>
      </c>
      <c r="I125" s="147" t="s">
        <v>16</v>
      </c>
      <c r="J125" s="186" t="s">
        <v>17</v>
      </c>
      <c r="K125" s="147" t="s">
        <v>35</v>
      </c>
      <c r="L125" s="81">
        <v>13245</v>
      </c>
      <c r="M125" s="145" t="s">
        <v>90</v>
      </c>
      <c r="N125" s="146">
        <v>1650000</v>
      </c>
      <c r="O125" s="162">
        <v>0.05</v>
      </c>
      <c r="P125" s="146">
        <f>O125*N125</f>
        <v>82500</v>
      </c>
    </row>
    <row r="126" spans="2:16" ht="13.8">
      <c r="B126" s="1153"/>
      <c r="C126" s="81">
        <v>13171</v>
      </c>
      <c r="D126" s="144">
        <v>0.1</v>
      </c>
      <c r="E126" s="145" t="s">
        <v>130</v>
      </c>
      <c r="F126" s="146">
        <v>1000000</v>
      </c>
      <c r="G126" s="162">
        <v>0.1</v>
      </c>
      <c r="H126" s="146">
        <f t="shared" si="5"/>
        <v>100000</v>
      </c>
      <c r="I126" s="147" t="s">
        <v>33</v>
      </c>
      <c r="J126" s="186" t="s">
        <v>17</v>
      </c>
      <c r="K126" s="147" t="s">
        <v>18</v>
      </c>
      <c r="L126" s="14"/>
      <c r="M126" s="91"/>
      <c r="N126" s="22"/>
      <c r="O126" s="23"/>
      <c r="P126" s="22"/>
    </row>
    <row r="127" spans="2:16" ht="13.8">
      <c r="B127" s="1153"/>
      <c r="C127" s="81">
        <v>13198</v>
      </c>
      <c r="D127" s="144">
        <v>0.1</v>
      </c>
      <c r="E127" s="145" t="s">
        <v>131</v>
      </c>
      <c r="F127" s="146">
        <v>1900000</v>
      </c>
      <c r="G127" s="162">
        <v>0.06</v>
      </c>
      <c r="H127" s="146">
        <f t="shared" si="5"/>
        <v>114000</v>
      </c>
      <c r="I127" s="147" t="s">
        <v>16</v>
      </c>
      <c r="J127" s="186" t="s">
        <v>17</v>
      </c>
      <c r="K127" s="147" t="s">
        <v>35</v>
      </c>
      <c r="L127" s="14"/>
      <c r="M127" s="91"/>
      <c r="N127" s="22"/>
      <c r="O127" s="23"/>
      <c r="P127" s="22"/>
    </row>
    <row r="128" spans="2:16" ht="13.8">
      <c r="B128" s="1153"/>
      <c r="C128" s="81">
        <v>13238</v>
      </c>
      <c r="D128" s="144">
        <v>0.1</v>
      </c>
      <c r="E128" s="145" t="s">
        <v>132</v>
      </c>
      <c r="F128" s="146">
        <v>1000000</v>
      </c>
      <c r="G128" s="162">
        <v>0.06</v>
      </c>
      <c r="H128" s="146">
        <f t="shared" si="5"/>
        <v>60000</v>
      </c>
      <c r="I128" s="147" t="s">
        <v>16</v>
      </c>
      <c r="J128" s="186" t="s">
        <v>17</v>
      </c>
      <c r="K128" s="147" t="s">
        <v>23</v>
      </c>
      <c r="L128" s="14"/>
      <c r="M128" s="36"/>
      <c r="N128" s="22"/>
      <c r="O128" s="23"/>
      <c r="P128" s="22"/>
    </row>
    <row r="129" spans="2:16" ht="13.8">
      <c r="B129" s="1154"/>
      <c r="C129" s="81">
        <v>13277</v>
      </c>
      <c r="D129" s="144">
        <v>0.1</v>
      </c>
      <c r="E129" s="145" t="s">
        <v>133</v>
      </c>
      <c r="F129" s="146">
        <v>1350000</v>
      </c>
      <c r="G129" s="162">
        <v>0.06</v>
      </c>
      <c r="H129" s="146">
        <f t="shared" si="5"/>
        <v>81000</v>
      </c>
      <c r="I129" s="147" t="s">
        <v>16</v>
      </c>
      <c r="J129" s="186" t="s">
        <v>17</v>
      </c>
      <c r="K129" s="147" t="s">
        <v>35</v>
      </c>
      <c r="L129" s="14"/>
      <c r="M129" s="91"/>
      <c r="N129" s="22"/>
      <c r="O129" s="23"/>
      <c r="P129" s="22"/>
    </row>
    <row r="130" spans="2:16" ht="13.8">
      <c r="B130" s="1154"/>
      <c r="C130" s="81">
        <v>13281</v>
      </c>
      <c r="D130" s="144">
        <v>0.1</v>
      </c>
      <c r="E130" s="145" t="s">
        <v>134</v>
      </c>
      <c r="F130" s="146">
        <v>1400000</v>
      </c>
      <c r="G130" s="162">
        <v>0.05</v>
      </c>
      <c r="H130" s="146">
        <f t="shared" si="5"/>
        <v>70000</v>
      </c>
      <c r="I130" s="147" t="s">
        <v>16</v>
      </c>
      <c r="J130" s="186" t="s">
        <v>17</v>
      </c>
      <c r="K130" s="147" t="s">
        <v>23</v>
      </c>
      <c r="L130" s="14"/>
      <c r="M130" s="91"/>
      <c r="N130" s="22"/>
      <c r="O130" s="23"/>
      <c r="P130" s="22"/>
    </row>
    <row r="131" spans="2:16" ht="13.8">
      <c r="B131" s="1154"/>
      <c r="C131" s="81">
        <v>13321</v>
      </c>
      <c r="D131" s="144">
        <v>0.1</v>
      </c>
      <c r="E131" s="145" t="s">
        <v>135</v>
      </c>
      <c r="F131" s="146">
        <v>1300000</v>
      </c>
      <c r="G131" s="162">
        <v>0.1</v>
      </c>
      <c r="H131" s="146">
        <f t="shared" si="5"/>
        <v>130000</v>
      </c>
      <c r="I131" s="147" t="s">
        <v>33</v>
      </c>
      <c r="J131" s="186" t="s">
        <v>17</v>
      </c>
      <c r="K131" s="147" t="s">
        <v>98</v>
      </c>
      <c r="L131" s="14"/>
      <c r="M131" s="91"/>
      <c r="N131" s="22"/>
      <c r="O131" s="23"/>
      <c r="P131" s="22"/>
    </row>
    <row r="132" spans="2:16" ht="26.4">
      <c r="B132" s="1154"/>
      <c r="C132" s="81">
        <v>13377</v>
      </c>
      <c r="D132" s="144">
        <v>0.1</v>
      </c>
      <c r="E132" s="145" t="s">
        <v>136</v>
      </c>
      <c r="F132" s="146">
        <v>1050000</v>
      </c>
      <c r="G132" s="162">
        <v>0.05</v>
      </c>
      <c r="H132" s="146">
        <f t="shared" si="5"/>
        <v>52500</v>
      </c>
      <c r="I132" s="147" t="s">
        <v>137</v>
      </c>
      <c r="J132" s="186" t="s">
        <v>17</v>
      </c>
      <c r="K132" s="147" t="s">
        <v>35</v>
      </c>
      <c r="L132" s="14"/>
      <c r="M132" s="91"/>
      <c r="N132" s="22"/>
      <c r="O132" s="23"/>
      <c r="P132" s="22"/>
    </row>
    <row r="133" spans="2:16" ht="13.8">
      <c r="B133" s="1154"/>
      <c r="C133" s="81">
        <v>13389</v>
      </c>
      <c r="D133" s="144">
        <v>0.1</v>
      </c>
      <c r="E133" s="145" t="s">
        <v>138</v>
      </c>
      <c r="F133" s="146">
        <v>1020000</v>
      </c>
      <c r="G133" s="162">
        <v>0.06</v>
      </c>
      <c r="H133" s="146">
        <f t="shared" si="5"/>
        <v>61200</v>
      </c>
      <c r="I133" s="147" t="s">
        <v>16</v>
      </c>
      <c r="J133" s="186" t="s">
        <v>17</v>
      </c>
      <c r="K133" s="147" t="s">
        <v>35</v>
      </c>
      <c r="L133" s="14"/>
      <c r="M133" s="91"/>
      <c r="N133" s="22"/>
      <c r="O133" s="23"/>
      <c r="P133" s="22"/>
    </row>
    <row r="134" spans="2:16" ht="13.8">
      <c r="B134" s="1154"/>
      <c r="C134" s="81">
        <v>13395</v>
      </c>
      <c r="D134" s="144">
        <v>0.1</v>
      </c>
      <c r="E134" s="145" t="s">
        <v>139</v>
      </c>
      <c r="F134" s="146">
        <v>1750000</v>
      </c>
      <c r="G134" s="162">
        <v>0.1</v>
      </c>
      <c r="H134" s="146">
        <f t="shared" si="5"/>
        <v>175000</v>
      </c>
      <c r="I134" s="147" t="s">
        <v>33</v>
      </c>
      <c r="J134" s="186" t="s">
        <v>17</v>
      </c>
      <c r="K134" s="147" t="s">
        <v>35</v>
      </c>
      <c r="L134" s="14"/>
      <c r="M134" s="91"/>
      <c r="N134" s="22"/>
      <c r="O134" s="23"/>
      <c r="P134" s="22"/>
    </row>
    <row r="135" spans="2:16" ht="41.4">
      <c r="B135" s="1154"/>
      <c r="C135" s="34" t="s">
        <v>36</v>
      </c>
      <c r="D135" s="206">
        <v>0.1</v>
      </c>
      <c r="E135" s="151" t="s">
        <v>140</v>
      </c>
      <c r="F135" s="152"/>
      <c r="G135" s="153"/>
      <c r="H135" s="152"/>
      <c r="I135" s="154" t="s">
        <v>33</v>
      </c>
      <c r="J135" s="65" t="s">
        <v>141</v>
      </c>
      <c r="K135" s="154" t="s">
        <v>35</v>
      </c>
      <c r="L135" s="14"/>
      <c r="M135" s="91"/>
      <c r="N135" s="22"/>
      <c r="O135" s="23"/>
      <c r="P135" s="22"/>
    </row>
    <row r="136" spans="2:16" ht="61.8">
      <c r="B136" s="1154"/>
      <c r="C136" s="34" t="s">
        <v>36</v>
      </c>
      <c r="D136" s="206">
        <v>0.1</v>
      </c>
      <c r="E136" s="151" t="s">
        <v>142</v>
      </c>
      <c r="F136" s="152"/>
      <c r="G136" s="153"/>
      <c r="H136" s="152"/>
      <c r="I136" s="154" t="s">
        <v>16</v>
      </c>
      <c r="J136" s="65" t="s">
        <v>143</v>
      </c>
      <c r="K136" s="154" t="s">
        <v>35</v>
      </c>
      <c r="L136" s="14"/>
      <c r="M136" s="91"/>
      <c r="N136" s="22"/>
      <c r="O136" s="23"/>
      <c r="P136" s="22"/>
    </row>
    <row r="137" spans="2:16" ht="39" customHeight="1">
      <c r="B137" s="1154"/>
      <c r="C137" s="34" t="s">
        <v>36</v>
      </c>
      <c r="D137" s="206">
        <v>0.1</v>
      </c>
      <c r="E137" s="151" t="s">
        <v>59</v>
      </c>
      <c r="F137" s="152"/>
      <c r="G137" s="153"/>
      <c r="H137" s="152"/>
      <c r="I137" s="154" t="s">
        <v>33</v>
      </c>
      <c r="J137" s="65" t="s">
        <v>144</v>
      </c>
      <c r="K137" s="154" t="s">
        <v>23</v>
      </c>
      <c r="L137" s="20"/>
      <c r="M137" s="92" t="s">
        <v>26</v>
      </c>
      <c r="N137" s="22">
        <f>SUM(N124:N128)</f>
        <v>2950000</v>
      </c>
      <c r="O137" s="20" t="s">
        <v>26</v>
      </c>
      <c r="P137" s="38">
        <f>SUM(P124:P128)</f>
        <v>134500</v>
      </c>
    </row>
    <row r="138" spans="2:16">
      <c r="B138" s="1147" t="s">
        <v>26</v>
      </c>
      <c r="C138" s="1147"/>
      <c r="D138" s="1147"/>
      <c r="E138" s="1147"/>
      <c r="F138" s="2">
        <f>SUM(F124:F137)</f>
        <v>14970000</v>
      </c>
      <c r="G138" s="353" t="s">
        <v>26</v>
      </c>
      <c r="H138" s="3">
        <f>SUM(H124:H137)</f>
        <v>1013700</v>
      </c>
      <c r="I138" s="1148"/>
      <c r="J138" s="1148"/>
      <c r="K138" s="1148"/>
      <c r="L138" s="1148"/>
      <c r="M138" s="1149" t="s">
        <v>27</v>
      </c>
      <c r="N138" s="1149"/>
      <c r="O138" s="1149"/>
      <c r="P138" s="212">
        <f>H138+P137</f>
        <v>1148200</v>
      </c>
    </row>
    <row r="139" spans="2:16">
      <c r="B139" s="59"/>
      <c r="C139" s="59"/>
      <c r="D139" s="59"/>
      <c r="E139" s="59"/>
      <c r="F139" s="60"/>
      <c r="G139" s="354"/>
      <c r="H139" s="61"/>
      <c r="I139" s="62"/>
      <c r="J139" s="62"/>
      <c r="K139" s="62"/>
      <c r="L139" s="62"/>
      <c r="M139" s="63"/>
      <c r="N139" s="63"/>
      <c r="O139" s="63"/>
      <c r="P139" s="64"/>
    </row>
    <row r="140" spans="2:16">
      <c r="B140" s="1166" t="s">
        <v>125</v>
      </c>
      <c r="C140" s="1166"/>
      <c r="D140" s="1166"/>
      <c r="E140" s="1166"/>
      <c r="F140" s="1166"/>
      <c r="G140" s="1166"/>
      <c r="H140" s="1166"/>
      <c r="I140" s="1166"/>
      <c r="J140" s="1166"/>
      <c r="K140" s="1166" t="s">
        <v>2</v>
      </c>
      <c r="L140" s="1166"/>
      <c r="M140" s="1166"/>
      <c r="N140" s="1166"/>
      <c r="O140" s="1166"/>
      <c r="P140" s="1166"/>
    </row>
    <row r="141" spans="2:16">
      <c r="B141" s="163" t="s">
        <v>3</v>
      </c>
      <c r="C141" s="163" t="s">
        <v>4</v>
      </c>
      <c r="D141" s="163" t="s">
        <v>5</v>
      </c>
      <c r="E141" s="163" t="s">
        <v>6</v>
      </c>
      <c r="F141" s="163" t="s">
        <v>7</v>
      </c>
      <c r="G141" s="352" t="s">
        <v>8</v>
      </c>
      <c r="H141" s="163" t="s">
        <v>9</v>
      </c>
      <c r="I141" s="163" t="s">
        <v>10</v>
      </c>
      <c r="J141" s="163" t="s">
        <v>11</v>
      </c>
      <c r="K141" s="163" t="s">
        <v>12</v>
      </c>
      <c r="L141" s="163" t="s">
        <v>4</v>
      </c>
      <c r="M141" s="163" t="s">
        <v>6</v>
      </c>
      <c r="N141" s="163" t="s">
        <v>13</v>
      </c>
      <c r="O141" s="163" t="s">
        <v>8</v>
      </c>
      <c r="P141" s="163" t="s">
        <v>14</v>
      </c>
    </row>
    <row r="142" spans="2:16" ht="13.8">
      <c r="B142" s="1153">
        <f>CAPTACIONES!L191</f>
        <v>23</v>
      </c>
      <c r="C142" s="81">
        <v>13230</v>
      </c>
      <c r="D142" s="144">
        <v>0.1</v>
      </c>
      <c r="E142" s="186" t="s">
        <v>145</v>
      </c>
      <c r="F142" s="184">
        <v>1400000</v>
      </c>
      <c r="G142" s="188">
        <v>0.06</v>
      </c>
      <c r="H142" s="185">
        <f>G142*F142</f>
        <v>84000</v>
      </c>
      <c r="I142" s="186" t="s">
        <v>16</v>
      </c>
      <c r="J142" s="186" t="s">
        <v>17</v>
      </c>
      <c r="K142" s="186" t="s">
        <v>35</v>
      </c>
      <c r="L142" s="14"/>
      <c r="M142" s="91"/>
      <c r="N142" s="22"/>
      <c r="O142" s="23"/>
      <c r="P142" s="22"/>
    </row>
    <row r="143" spans="2:16" ht="13.8">
      <c r="B143" s="1153"/>
      <c r="C143" s="81">
        <v>13399</v>
      </c>
      <c r="D143" s="187">
        <v>0.08</v>
      </c>
      <c r="E143" s="186" t="s">
        <v>146</v>
      </c>
      <c r="F143" s="184">
        <v>850000</v>
      </c>
      <c r="G143" s="188">
        <v>0.04</v>
      </c>
      <c r="H143" s="185">
        <f>G143*F143</f>
        <v>34000</v>
      </c>
      <c r="I143" s="186" t="s">
        <v>49</v>
      </c>
      <c r="J143" s="186" t="s">
        <v>17</v>
      </c>
      <c r="K143" s="186" t="s">
        <v>98</v>
      </c>
      <c r="L143" s="14"/>
      <c r="M143" s="91"/>
      <c r="N143" s="22"/>
      <c r="O143" s="23"/>
      <c r="P143" s="22"/>
    </row>
    <row r="144" spans="2:16" ht="13.8">
      <c r="B144" s="1153"/>
      <c r="C144" s="81">
        <v>13405</v>
      </c>
      <c r="D144" s="144">
        <v>0.1</v>
      </c>
      <c r="E144" s="186" t="s">
        <v>87</v>
      </c>
      <c r="F144" s="184">
        <v>3250000</v>
      </c>
      <c r="G144" s="188">
        <v>0.05</v>
      </c>
      <c r="H144" s="185">
        <f>G144*F144</f>
        <v>162500</v>
      </c>
      <c r="I144" s="186" t="s">
        <v>1</v>
      </c>
      <c r="J144" s="186" t="s">
        <v>17</v>
      </c>
      <c r="K144" s="186" t="s">
        <v>35</v>
      </c>
      <c r="L144" s="14"/>
      <c r="M144" s="91"/>
      <c r="N144" s="22"/>
      <c r="O144" s="23"/>
      <c r="P144" s="22"/>
    </row>
    <row r="145" spans="2:16">
      <c r="B145" s="1153"/>
      <c r="C145" s="14"/>
      <c r="D145" s="21"/>
      <c r="E145" s="20"/>
      <c r="F145" s="43"/>
      <c r="G145" s="19"/>
      <c r="H145" s="80"/>
      <c r="I145" s="20"/>
      <c r="J145" s="20"/>
      <c r="K145" s="20"/>
      <c r="L145" s="14"/>
      <c r="M145" s="91"/>
      <c r="N145" s="22"/>
      <c r="O145" s="23"/>
      <c r="P145" s="22"/>
    </row>
    <row r="146" spans="2:16" ht="21">
      <c r="B146" s="1153"/>
      <c r="C146" s="34" t="s">
        <v>36</v>
      </c>
      <c r="D146" s="206">
        <v>0.1</v>
      </c>
      <c r="E146" s="151" t="s">
        <v>147</v>
      </c>
      <c r="F146" s="152"/>
      <c r="G146" s="153"/>
      <c r="H146" s="152"/>
      <c r="I146" s="154" t="s">
        <v>125</v>
      </c>
      <c r="J146" s="65" t="s">
        <v>148</v>
      </c>
      <c r="K146" s="154" t="s">
        <v>98</v>
      </c>
      <c r="L146" s="14"/>
      <c r="M146" s="36"/>
      <c r="N146" s="22"/>
      <c r="O146" s="23"/>
      <c r="P146" s="22"/>
    </row>
    <row r="147" spans="2:16" ht="61.8">
      <c r="B147" s="1154"/>
      <c r="C147" s="34" t="s">
        <v>36</v>
      </c>
      <c r="D147" s="206">
        <v>0.1</v>
      </c>
      <c r="E147" s="151" t="s">
        <v>149</v>
      </c>
      <c r="F147" s="152"/>
      <c r="G147" s="153"/>
      <c r="H147" s="152"/>
      <c r="I147" s="154" t="s">
        <v>16</v>
      </c>
      <c r="J147" s="65" t="s">
        <v>150</v>
      </c>
      <c r="K147" s="154" t="s">
        <v>35</v>
      </c>
      <c r="L147" s="20"/>
      <c r="M147" s="92" t="s">
        <v>26</v>
      </c>
      <c r="N147" s="22">
        <f>SUM(N142:N146)</f>
        <v>0</v>
      </c>
      <c r="O147" s="20" t="s">
        <v>26</v>
      </c>
      <c r="P147" s="38">
        <f>SUM(P142:P146)</f>
        <v>0</v>
      </c>
    </row>
    <row r="148" spans="2:16">
      <c r="B148" s="1147" t="s">
        <v>26</v>
      </c>
      <c r="C148" s="1147"/>
      <c r="D148" s="1147"/>
      <c r="E148" s="1147"/>
      <c r="F148" s="2">
        <f>SUM(F142:F147)</f>
        <v>5500000</v>
      </c>
      <c r="G148" s="353" t="s">
        <v>26</v>
      </c>
      <c r="H148" s="3">
        <f>SUM(H142:H147)</f>
        <v>280500</v>
      </c>
      <c r="I148" s="1148"/>
      <c r="J148" s="1148"/>
      <c r="K148" s="1148"/>
      <c r="L148" s="1148"/>
      <c r="M148" s="1149" t="s">
        <v>27</v>
      </c>
      <c r="N148" s="1149"/>
      <c r="O148" s="1149"/>
      <c r="P148" s="212">
        <f>H148+P147</f>
        <v>280500</v>
      </c>
    </row>
    <row r="149" spans="2:16">
      <c r="B149" s="59"/>
      <c r="C149" s="59"/>
      <c r="D149" s="59"/>
      <c r="E149" s="59"/>
      <c r="F149" s="60"/>
      <c r="G149" s="354"/>
      <c r="H149" s="61"/>
      <c r="I149" s="62"/>
      <c r="J149" s="62"/>
      <c r="K149" s="62"/>
      <c r="L149" s="62"/>
      <c r="M149" s="63"/>
      <c r="N149" s="63"/>
      <c r="O149" s="63"/>
      <c r="P149" s="64"/>
    </row>
    <row r="150" spans="2:16">
      <c r="B150" s="1150" t="s">
        <v>16</v>
      </c>
      <c r="C150" s="1150"/>
      <c r="D150" s="1150"/>
      <c r="E150" s="1150"/>
      <c r="F150" s="1151"/>
      <c r="G150" s="1151"/>
      <c r="H150" s="1151"/>
      <c r="I150" s="1151"/>
      <c r="J150" s="1151"/>
      <c r="K150" s="1152" t="s">
        <v>2</v>
      </c>
      <c r="L150" s="1152"/>
      <c r="M150" s="1152"/>
      <c r="N150" s="1152"/>
      <c r="O150" s="1152"/>
      <c r="P150" s="1152"/>
    </row>
    <row r="151" spans="2:16">
      <c r="B151" s="163" t="s">
        <v>3</v>
      </c>
      <c r="C151" s="163" t="s">
        <v>4</v>
      </c>
      <c r="D151" s="163" t="s">
        <v>5</v>
      </c>
      <c r="E151" s="163" t="s">
        <v>6</v>
      </c>
      <c r="F151" s="166" t="s">
        <v>7</v>
      </c>
      <c r="G151" s="355" t="s">
        <v>8</v>
      </c>
      <c r="H151" s="166" t="s">
        <v>9</v>
      </c>
      <c r="I151" s="167" t="s">
        <v>10</v>
      </c>
      <c r="J151" s="167" t="s">
        <v>11</v>
      </c>
      <c r="K151" s="167" t="s">
        <v>12</v>
      </c>
      <c r="L151" s="167" t="s">
        <v>4</v>
      </c>
      <c r="M151" s="167" t="s">
        <v>6</v>
      </c>
      <c r="N151" s="168" t="s">
        <v>13</v>
      </c>
      <c r="O151" s="169" t="s">
        <v>8</v>
      </c>
      <c r="P151" s="169" t="s">
        <v>14</v>
      </c>
    </row>
    <row r="152" spans="2:16" ht="13.8">
      <c r="B152" s="1153">
        <f>CAPTACIONES!L199</f>
        <v>0</v>
      </c>
      <c r="C152" s="81">
        <v>13158</v>
      </c>
      <c r="D152" s="187">
        <v>0.08</v>
      </c>
      <c r="E152" s="186" t="s">
        <v>151</v>
      </c>
      <c r="F152" s="184">
        <v>3900000</v>
      </c>
      <c r="G152" s="188">
        <v>0.04</v>
      </c>
      <c r="H152" s="185">
        <f>G152*F152</f>
        <v>156000</v>
      </c>
      <c r="I152" s="186" t="s">
        <v>16</v>
      </c>
      <c r="J152" s="186" t="s">
        <v>17</v>
      </c>
      <c r="K152" s="186" t="s">
        <v>23</v>
      </c>
      <c r="L152" s="81">
        <v>13190</v>
      </c>
      <c r="M152" s="145" t="s">
        <v>82</v>
      </c>
      <c r="N152" s="146">
        <v>2500000</v>
      </c>
      <c r="O152" s="162">
        <v>0.06</v>
      </c>
      <c r="P152" s="146">
        <f t="shared" ref="P152:P169" si="6">O152*N152</f>
        <v>150000</v>
      </c>
    </row>
    <row r="153" spans="2:16" ht="13.8">
      <c r="B153" s="1153"/>
      <c r="C153" s="81">
        <v>13160</v>
      </c>
      <c r="D153" s="144">
        <v>0.1</v>
      </c>
      <c r="E153" s="186" t="s">
        <v>152</v>
      </c>
      <c r="F153" s="184">
        <v>760000</v>
      </c>
      <c r="G153" s="188">
        <v>0.05</v>
      </c>
      <c r="H153" s="185">
        <f>G153*F153</f>
        <v>38000</v>
      </c>
      <c r="I153" s="186" t="s">
        <v>16</v>
      </c>
      <c r="J153" s="186" t="s">
        <v>17</v>
      </c>
      <c r="K153" s="186" t="s">
        <v>35</v>
      </c>
      <c r="L153" s="81">
        <v>13257</v>
      </c>
      <c r="M153" s="145" t="s">
        <v>91</v>
      </c>
      <c r="N153" s="146">
        <v>3700000</v>
      </c>
      <c r="O153" s="162">
        <v>0.06</v>
      </c>
      <c r="P153" s="146">
        <f t="shared" si="6"/>
        <v>222000</v>
      </c>
    </row>
    <row r="154" spans="2:16" ht="13.8">
      <c r="B154" s="1153"/>
      <c r="C154" s="81">
        <v>13373</v>
      </c>
      <c r="D154" s="144">
        <v>0.1</v>
      </c>
      <c r="E154" s="186" t="s">
        <v>153</v>
      </c>
      <c r="F154" s="184">
        <v>1150000</v>
      </c>
      <c r="G154" s="188">
        <v>0.05</v>
      </c>
      <c r="H154" s="185">
        <f>G154*F154</f>
        <v>57500</v>
      </c>
      <c r="I154" s="186" t="s">
        <v>16</v>
      </c>
      <c r="J154" s="186" t="s">
        <v>17</v>
      </c>
      <c r="K154" s="186" t="s">
        <v>35</v>
      </c>
      <c r="L154" s="81">
        <v>13260</v>
      </c>
      <c r="M154" s="145" t="s">
        <v>92</v>
      </c>
      <c r="N154" s="146">
        <v>1300000</v>
      </c>
      <c r="O154" s="162">
        <v>0.06</v>
      </c>
      <c r="P154" s="146">
        <f t="shared" si="6"/>
        <v>78000</v>
      </c>
    </row>
    <row r="155" spans="2:16" ht="13.8">
      <c r="B155" s="1153"/>
      <c r="C155" s="14"/>
      <c r="D155" s="21"/>
      <c r="E155" s="20"/>
      <c r="F155" s="43"/>
      <c r="G155" s="19"/>
      <c r="H155" s="80"/>
      <c r="I155" s="20"/>
      <c r="J155" s="20"/>
      <c r="K155" s="20"/>
      <c r="L155" s="81">
        <v>13291</v>
      </c>
      <c r="M155" s="186" t="s">
        <v>95</v>
      </c>
      <c r="N155" s="146">
        <v>1590000</v>
      </c>
      <c r="O155" s="162">
        <v>0.06</v>
      </c>
      <c r="P155" s="146">
        <f t="shared" si="6"/>
        <v>95400</v>
      </c>
    </row>
    <row r="156" spans="2:16" ht="13.8">
      <c r="B156" s="1153"/>
      <c r="C156" s="14"/>
      <c r="D156" s="21"/>
      <c r="E156" s="20"/>
      <c r="F156" s="43"/>
      <c r="G156" s="19"/>
      <c r="H156" s="80"/>
      <c r="I156" s="20"/>
      <c r="J156" s="20"/>
      <c r="K156" s="20"/>
      <c r="L156" s="81">
        <v>13328</v>
      </c>
      <c r="M156" s="186" t="s">
        <v>97</v>
      </c>
      <c r="N156" s="146">
        <v>1200000</v>
      </c>
      <c r="O156" s="162">
        <v>7.0000000000000007E-2</v>
      </c>
      <c r="P156" s="146">
        <f t="shared" si="6"/>
        <v>84000.000000000015</v>
      </c>
    </row>
    <row r="157" spans="2:16" ht="13.8">
      <c r="B157" s="1153"/>
      <c r="C157" s="14"/>
      <c r="D157" s="21"/>
      <c r="E157" s="20"/>
      <c r="F157" s="43"/>
      <c r="G157" s="19"/>
      <c r="H157" s="80"/>
      <c r="I157" s="20"/>
      <c r="J157" s="20"/>
      <c r="K157" s="20"/>
      <c r="L157" s="81">
        <v>13346</v>
      </c>
      <c r="M157" s="186" t="s">
        <v>100</v>
      </c>
      <c r="N157" s="146">
        <v>2000000</v>
      </c>
      <c r="O157" s="162">
        <v>7.0000000000000007E-2</v>
      </c>
      <c r="P157" s="146">
        <f t="shared" si="6"/>
        <v>140000</v>
      </c>
    </row>
    <row r="158" spans="2:16">
      <c r="B158" s="1153"/>
      <c r="C158" s="14"/>
      <c r="D158" s="21"/>
      <c r="E158" s="20"/>
      <c r="F158" s="43"/>
      <c r="G158" s="19"/>
      <c r="H158" s="80"/>
      <c r="I158" s="20"/>
      <c r="J158" s="20"/>
      <c r="K158" s="20"/>
      <c r="L158" s="16"/>
      <c r="M158" s="208" t="s">
        <v>101</v>
      </c>
      <c r="N158" s="189">
        <v>1100000</v>
      </c>
      <c r="O158" s="190">
        <v>7.0000000000000007E-2</v>
      </c>
      <c r="P158" s="189">
        <f t="shared" si="6"/>
        <v>77000.000000000015</v>
      </c>
    </row>
    <row r="159" spans="2:16" ht="13.8">
      <c r="B159" s="1153"/>
      <c r="C159" s="14"/>
      <c r="D159" s="21"/>
      <c r="E159" s="20"/>
      <c r="F159" s="43"/>
      <c r="G159" s="19"/>
      <c r="H159" s="80"/>
      <c r="I159" s="20"/>
      <c r="J159" s="20"/>
      <c r="K159" s="20"/>
      <c r="L159" s="81">
        <v>13161</v>
      </c>
      <c r="M159" s="157" t="s">
        <v>110</v>
      </c>
      <c r="N159" s="189">
        <v>1200000</v>
      </c>
      <c r="O159" s="190">
        <v>0.05</v>
      </c>
      <c r="P159" s="189">
        <f t="shared" si="6"/>
        <v>60000</v>
      </c>
    </row>
    <row r="160" spans="2:16" ht="13.8">
      <c r="B160" s="1153"/>
      <c r="C160" s="14"/>
      <c r="D160" s="21"/>
      <c r="E160" s="20"/>
      <c r="F160" s="43"/>
      <c r="G160" s="19"/>
      <c r="H160" s="80"/>
      <c r="I160" s="20"/>
      <c r="J160" s="20"/>
      <c r="K160" s="20"/>
      <c r="L160" s="81">
        <v>13276</v>
      </c>
      <c r="M160" s="208" t="s">
        <v>115</v>
      </c>
      <c r="N160" s="189">
        <v>2250000</v>
      </c>
      <c r="O160" s="190">
        <v>0.06</v>
      </c>
      <c r="P160" s="189">
        <f t="shared" si="6"/>
        <v>135000</v>
      </c>
    </row>
    <row r="161" spans="2:16" ht="13.8">
      <c r="B161" s="1153"/>
      <c r="C161" s="14"/>
      <c r="D161" s="21"/>
      <c r="E161" s="20"/>
      <c r="F161" s="43"/>
      <c r="G161" s="19"/>
      <c r="H161" s="80"/>
      <c r="I161" s="20"/>
      <c r="J161" s="20"/>
      <c r="K161" s="20"/>
      <c r="L161" s="81">
        <v>13323</v>
      </c>
      <c r="M161" s="186" t="s">
        <v>118</v>
      </c>
      <c r="N161" s="146">
        <v>1200000</v>
      </c>
      <c r="O161" s="162">
        <v>0.06</v>
      </c>
      <c r="P161" s="146">
        <f t="shared" si="6"/>
        <v>72000</v>
      </c>
    </row>
    <row r="162" spans="2:16" ht="13.8">
      <c r="B162" s="1153"/>
      <c r="C162" s="14"/>
      <c r="D162" s="21"/>
      <c r="E162" s="20"/>
      <c r="F162" s="43"/>
      <c r="G162" s="19"/>
      <c r="H162" s="80"/>
      <c r="I162" s="20"/>
      <c r="J162" s="20"/>
      <c r="K162" s="20"/>
      <c r="L162" s="81">
        <v>13312</v>
      </c>
      <c r="M162" s="208" t="s">
        <v>119</v>
      </c>
      <c r="N162" s="189">
        <v>700000</v>
      </c>
      <c r="O162" s="190">
        <v>0.06</v>
      </c>
      <c r="P162" s="189">
        <f t="shared" si="6"/>
        <v>42000</v>
      </c>
    </row>
    <row r="163" spans="2:16" ht="13.8">
      <c r="B163" s="1153"/>
      <c r="C163" s="14"/>
      <c r="D163" s="21"/>
      <c r="E163" s="20"/>
      <c r="F163" s="43"/>
      <c r="G163" s="19"/>
      <c r="H163" s="80"/>
      <c r="I163" s="20"/>
      <c r="J163" s="20"/>
      <c r="K163" s="20"/>
      <c r="L163" s="81"/>
      <c r="M163" s="208" t="s">
        <v>123</v>
      </c>
      <c r="N163" s="189">
        <v>1450000</v>
      </c>
      <c r="O163" s="190">
        <v>0.06</v>
      </c>
      <c r="P163" s="189">
        <f t="shared" si="6"/>
        <v>87000</v>
      </c>
    </row>
    <row r="164" spans="2:16" ht="13.8">
      <c r="B164" s="1153"/>
      <c r="C164" s="14"/>
      <c r="D164" s="21"/>
      <c r="E164" s="20"/>
      <c r="F164" s="43"/>
      <c r="G164" s="19"/>
      <c r="H164" s="80"/>
      <c r="I164" s="20"/>
      <c r="J164" s="20"/>
      <c r="K164" s="20"/>
      <c r="L164" s="81">
        <v>13173</v>
      </c>
      <c r="M164" s="157" t="s">
        <v>129</v>
      </c>
      <c r="N164" s="189">
        <v>1000000</v>
      </c>
      <c r="O164" s="190">
        <v>0.05</v>
      </c>
      <c r="P164" s="189">
        <f t="shared" si="6"/>
        <v>50000</v>
      </c>
    </row>
    <row r="165" spans="2:16" ht="13.8">
      <c r="B165" s="1153"/>
      <c r="C165" s="14"/>
      <c r="D165" s="21"/>
      <c r="E165" s="20"/>
      <c r="F165" s="43"/>
      <c r="G165" s="19"/>
      <c r="H165" s="80"/>
      <c r="I165" s="20"/>
      <c r="J165" s="20"/>
      <c r="K165" s="20"/>
      <c r="L165" s="81">
        <v>13198</v>
      </c>
      <c r="M165" s="145" t="s">
        <v>131</v>
      </c>
      <c r="N165" s="146">
        <v>1900000</v>
      </c>
      <c r="O165" s="162">
        <v>0.06</v>
      </c>
      <c r="P165" s="146">
        <f t="shared" si="6"/>
        <v>114000</v>
      </c>
    </row>
    <row r="166" spans="2:16" ht="13.8">
      <c r="B166" s="1153"/>
      <c r="C166" s="14"/>
      <c r="D166" s="21"/>
      <c r="E166" s="20"/>
      <c r="F166" s="43"/>
      <c r="G166" s="19"/>
      <c r="H166" s="80"/>
      <c r="I166" s="20"/>
      <c r="J166" s="20"/>
      <c r="K166" s="20"/>
      <c r="L166" s="81">
        <v>13238</v>
      </c>
      <c r="M166" s="145" t="s">
        <v>132</v>
      </c>
      <c r="N166" s="146">
        <v>1000000</v>
      </c>
      <c r="O166" s="162">
        <v>0.06</v>
      </c>
      <c r="P166" s="146">
        <f t="shared" si="6"/>
        <v>60000</v>
      </c>
    </row>
    <row r="167" spans="2:16" ht="13.8">
      <c r="B167" s="1153"/>
      <c r="C167" s="14"/>
      <c r="D167" s="21"/>
      <c r="E167" s="20"/>
      <c r="F167" s="43"/>
      <c r="G167" s="19"/>
      <c r="H167" s="80"/>
      <c r="I167" s="20"/>
      <c r="J167" s="20"/>
      <c r="K167" s="20"/>
      <c r="L167" s="81">
        <v>13277</v>
      </c>
      <c r="M167" s="145" t="s">
        <v>133</v>
      </c>
      <c r="N167" s="146">
        <v>1350000</v>
      </c>
      <c r="O167" s="162">
        <v>0.06</v>
      </c>
      <c r="P167" s="146">
        <f t="shared" si="6"/>
        <v>81000</v>
      </c>
    </row>
    <row r="168" spans="2:16" ht="13.8">
      <c r="B168" s="1153"/>
      <c r="C168" s="14"/>
      <c r="D168" s="21"/>
      <c r="E168" s="20"/>
      <c r="F168" s="43"/>
      <c r="G168" s="19"/>
      <c r="H168" s="80"/>
      <c r="I168" s="20"/>
      <c r="J168" s="20"/>
      <c r="K168" s="20"/>
      <c r="L168" s="81">
        <v>13281</v>
      </c>
      <c r="M168" s="157" t="s">
        <v>134</v>
      </c>
      <c r="N168" s="189">
        <v>1400000</v>
      </c>
      <c r="O168" s="190">
        <v>0.05</v>
      </c>
      <c r="P168" s="189">
        <f t="shared" si="6"/>
        <v>70000</v>
      </c>
    </row>
    <row r="169" spans="2:16" ht="13.8">
      <c r="B169" s="1153"/>
      <c r="C169" s="14"/>
      <c r="D169" s="21"/>
      <c r="E169" s="20"/>
      <c r="F169" s="43"/>
      <c r="G169" s="19"/>
      <c r="H169" s="80"/>
      <c r="I169" s="20"/>
      <c r="J169" s="20"/>
      <c r="K169" s="20"/>
      <c r="L169" s="81">
        <v>13230</v>
      </c>
      <c r="M169" s="186" t="s">
        <v>145</v>
      </c>
      <c r="N169" s="184">
        <v>1400000</v>
      </c>
      <c r="O169" s="188">
        <v>0.06</v>
      </c>
      <c r="P169" s="185">
        <f t="shared" si="6"/>
        <v>84000</v>
      </c>
    </row>
    <row r="170" spans="2:16">
      <c r="B170" s="1153"/>
      <c r="C170" s="14"/>
      <c r="D170" s="21"/>
      <c r="E170" s="20"/>
      <c r="F170" s="43"/>
      <c r="G170" s="19"/>
      <c r="H170" s="80"/>
      <c r="I170" s="20"/>
      <c r="J170" s="20"/>
      <c r="K170" s="20"/>
      <c r="L170" s="14"/>
      <c r="M170" s="15"/>
      <c r="N170" s="93"/>
      <c r="O170" s="19"/>
      <c r="P170" s="18"/>
    </row>
    <row r="171" spans="2:16">
      <c r="B171" s="1153"/>
      <c r="C171" s="14"/>
      <c r="D171" s="21"/>
      <c r="E171" s="20"/>
      <c r="F171" s="43"/>
      <c r="G171" s="19"/>
      <c r="H171" s="80"/>
      <c r="I171" s="20"/>
      <c r="J171" s="20"/>
      <c r="K171" s="20"/>
      <c r="L171" s="14"/>
      <c r="M171" s="15"/>
      <c r="N171" s="93"/>
      <c r="O171" s="19"/>
      <c r="P171" s="18"/>
    </row>
    <row r="172" spans="2:16">
      <c r="B172" s="1153"/>
      <c r="C172" s="14"/>
      <c r="D172" s="21"/>
      <c r="E172" s="20"/>
      <c r="F172" s="43"/>
      <c r="G172" s="19"/>
      <c r="H172" s="80"/>
      <c r="I172" s="20"/>
      <c r="J172" s="20"/>
      <c r="K172" s="20"/>
      <c r="L172" s="20"/>
      <c r="M172" s="20"/>
      <c r="N172" s="93"/>
      <c r="O172" s="19"/>
      <c r="P172" s="18"/>
    </row>
    <row r="173" spans="2:16">
      <c r="B173" s="1153"/>
      <c r="C173" s="14"/>
      <c r="D173" s="21"/>
      <c r="E173" s="20"/>
      <c r="F173" s="43"/>
      <c r="G173" s="19"/>
      <c r="H173" s="80"/>
      <c r="I173" s="20"/>
      <c r="J173" s="20"/>
      <c r="K173" s="20"/>
      <c r="L173" s="20"/>
      <c r="M173" s="37" t="s">
        <v>26</v>
      </c>
      <c r="N173" s="30">
        <f>SUM(N152:N172)</f>
        <v>28240000</v>
      </c>
      <c r="O173" s="29" t="s">
        <v>26</v>
      </c>
      <c r="P173" s="31">
        <f>SUM(P152:P153)</f>
        <v>372000</v>
      </c>
    </row>
    <row r="174" spans="2:16">
      <c r="B174" s="1155" t="s">
        <v>26</v>
      </c>
      <c r="C174" s="1155"/>
      <c r="D174" s="1155"/>
      <c r="E174" s="1155"/>
      <c r="F174" s="2">
        <f>SUM(F152:F173)</f>
        <v>5810000</v>
      </c>
      <c r="G174" s="356" t="s">
        <v>26</v>
      </c>
      <c r="H174" s="4">
        <f>SUM(H152:H173)</f>
        <v>251500</v>
      </c>
      <c r="I174" s="1156"/>
      <c r="J174" s="1156"/>
      <c r="K174" s="1156"/>
      <c r="L174" s="1156"/>
      <c r="M174" s="1149" t="s">
        <v>27</v>
      </c>
      <c r="N174" s="1157"/>
      <c r="O174" s="1157"/>
      <c r="P174" s="28">
        <f>H174+P173</f>
        <v>623500</v>
      </c>
    </row>
    <row r="175" spans="2:16">
      <c r="B175" s="27"/>
      <c r="C175" s="27"/>
      <c r="D175" s="27"/>
      <c r="E175" s="27"/>
      <c r="F175" s="27"/>
      <c r="G175" s="357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2:16">
      <c r="B176" s="1176">
        <f>B152+B142+B124+B106+B83</f>
        <v>92</v>
      </c>
      <c r="C176" s="1178" t="s">
        <v>67</v>
      </c>
      <c r="D176" s="1178"/>
      <c r="E176" s="1178"/>
      <c r="F176" s="5">
        <f>SUM(F174+F148+F138+F120+F102)</f>
        <v>73420000</v>
      </c>
      <c r="G176" s="357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2:16">
      <c r="B177" s="1176"/>
      <c r="C177" s="1206" t="s">
        <v>68</v>
      </c>
      <c r="D177" s="1206"/>
      <c r="E177" s="1206"/>
      <c r="F177" s="32"/>
      <c r="G177" s="357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2:16">
      <c r="B178" s="1176"/>
      <c r="C178" s="1207" t="s">
        <v>69</v>
      </c>
      <c r="D178" s="1207"/>
      <c r="E178" s="1207"/>
      <c r="F178" s="32"/>
      <c r="G178" s="357"/>
      <c r="H178" s="10"/>
      <c r="I178" s="10"/>
      <c r="J178" s="10"/>
      <c r="K178" s="10"/>
      <c r="L178" s="10"/>
      <c r="M178" s="10"/>
      <c r="N178" s="10"/>
      <c r="O178" s="10"/>
      <c r="P178" s="10"/>
    </row>
    <row r="180" spans="2:16">
      <c r="B180" s="1166" t="s">
        <v>70</v>
      </c>
      <c r="C180" s="1166" t="s">
        <v>71</v>
      </c>
      <c r="D180" s="1166" t="s">
        <v>72</v>
      </c>
      <c r="E180" s="1166" t="s">
        <v>73</v>
      </c>
    </row>
    <row r="181" spans="2:16">
      <c r="B181" s="1166"/>
      <c r="C181" s="1166"/>
      <c r="D181" s="1166"/>
      <c r="E181" s="1166"/>
    </row>
    <row r="182" spans="2:16">
      <c r="B182" s="1198" t="s">
        <v>74</v>
      </c>
      <c r="C182" s="1199"/>
      <c r="D182" s="1200"/>
      <c r="E182" s="1201"/>
    </row>
    <row r="183" spans="2:16">
      <c r="B183" s="1198"/>
      <c r="C183" s="1199"/>
      <c r="D183" s="1199"/>
      <c r="E183" s="1201"/>
    </row>
    <row r="184" spans="2:16">
      <c r="B184" s="1202" t="s">
        <v>76</v>
      </c>
      <c r="C184" s="1199"/>
      <c r="D184" s="1200"/>
      <c r="E184" s="1201"/>
    </row>
    <row r="185" spans="2:16">
      <c r="B185" s="1202"/>
      <c r="C185" s="1199"/>
      <c r="D185" s="1200"/>
      <c r="E185" s="1201"/>
    </row>
    <row r="186" spans="2:16">
      <c r="B186" s="1166" t="s">
        <v>77</v>
      </c>
      <c r="C186" s="1203">
        <f>SUM(C182:C185)</f>
        <v>0</v>
      </c>
      <c r="D186" s="1204">
        <f>SUM(D181:D185)</f>
        <v>0</v>
      </c>
      <c r="E186" s="1205">
        <f>SUM(E181:E185)</f>
        <v>0</v>
      </c>
    </row>
    <row r="187" spans="2:16">
      <c r="B187" s="1166"/>
      <c r="C187" s="1203"/>
      <c r="D187" s="1203"/>
      <c r="E187" s="1205"/>
    </row>
    <row r="188" spans="2:16" s="55" customFormat="1" ht="17.399999999999999">
      <c r="B188" s="214"/>
      <c r="C188" s="215"/>
      <c r="D188" s="215"/>
      <c r="E188" s="216"/>
      <c r="G188" s="358"/>
    </row>
    <row r="190" spans="2:16" ht="31.2">
      <c r="B190" s="1169" t="s">
        <v>154</v>
      </c>
      <c r="C190" s="1169"/>
      <c r="D190" s="1169"/>
      <c r="E190" s="1169"/>
      <c r="F190" s="1169"/>
      <c r="G190" s="1169"/>
      <c r="H190" s="1169"/>
      <c r="I190" s="1169"/>
      <c r="J190" s="1169"/>
      <c r="K190" s="1169"/>
      <c r="L190" s="1169"/>
      <c r="M190" s="1169"/>
      <c r="N190" s="1169"/>
      <c r="O190" s="1169"/>
      <c r="P190" s="1169"/>
    </row>
    <row r="191" spans="2:16" ht="15" customHeight="1">
      <c r="B191" s="6"/>
      <c r="C191" s="10"/>
      <c r="D191" s="10"/>
      <c r="E191" s="10"/>
      <c r="F191" s="7"/>
      <c r="G191" s="351"/>
      <c r="H191" s="8"/>
      <c r="I191" s="10"/>
      <c r="M191" s="25"/>
      <c r="N191" s="10"/>
      <c r="O191" s="10"/>
      <c r="P191" s="26"/>
    </row>
    <row r="192" spans="2:16" ht="15" customHeight="1">
      <c r="B192" s="1166" t="s">
        <v>1</v>
      </c>
      <c r="C192" s="1170"/>
      <c r="D192" s="1170"/>
      <c r="E192" s="1170"/>
      <c r="F192" s="1166"/>
      <c r="G192" s="1166"/>
      <c r="H192" s="1166"/>
      <c r="I192" s="1166"/>
      <c r="J192" s="1166"/>
      <c r="K192" s="1166" t="s">
        <v>2</v>
      </c>
      <c r="L192" s="1166"/>
      <c r="M192" s="1166"/>
      <c r="N192" s="1166"/>
      <c r="O192" s="1166"/>
      <c r="P192" s="1166"/>
    </row>
    <row r="193" spans="2:16" ht="15" customHeight="1">
      <c r="B193" s="164" t="s">
        <v>3</v>
      </c>
      <c r="C193" s="163" t="s">
        <v>4</v>
      </c>
      <c r="D193" s="163" t="s">
        <v>5</v>
      </c>
      <c r="E193" s="163" t="s">
        <v>6</v>
      </c>
      <c r="F193" s="165" t="s">
        <v>7</v>
      </c>
      <c r="G193" s="352" t="s">
        <v>8</v>
      </c>
      <c r="H193" s="163" t="s">
        <v>9</v>
      </c>
      <c r="I193" s="163" t="s">
        <v>10</v>
      </c>
      <c r="J193" s="163" t="s">
        <v>11</v>
      </c>
      <c r="K193" s="163" t="s">
        <v>12</v>
      </c>
      <c r="L193" s="163" t="s">
        <v>4</v>
      </c>
      <c r="M193" s="163" t="s">
        <v>6</v>
      </c>
      <c r="N193" s="163" t="s">
        <v>13</v>
      </c>
      <c r="O193" s="163" t="s">
        <v>8</v>
      </c>
      <c r="P193" s="163" t="s">
        <v>14</v>
      </c>
    </row>
    <row r="194" spans="2:16" ht="12.75" customHeight="1">
      <c r="B194" s="1153">
        <f>CAPTACIONES!L232</f>
        <v>26</v>
      </c>
      <c r="C194" s="16">
        <v>13439</v>
      </c>
      <c r="D194" s="144">
        <v>0.1</v>
      </c>
      <c r="E194" s="145" t="s">
        <v>155</v>
      </c>
      <c r="F194" s="146">
        <v>1150000</v>
      </c>
      <c r="G194" s="162">
        <v>7.0000000000000007E-2</v>
      </c>
      <c r="H194" s="146">
        <f t="shared" ref="H194:H206" si="7">G194*F194</f>
        <v>80500.000000000015</v>
      </c>
      <c r="I194" s="147" t="s">
        <v>16</v>
      </c>
      <c r="J194" s="148" t="s">
        <v>17</v>
      </c>
      <c r="K194" s="147" t="s">
        <v>120</v>
      </c>
      <c r="L194" s="16">
        <v>13569</v>
      </c>
      <c r="M194" s="145" t="s">
        <v>156</v>
      </c>
      <c r="N194" s="146">
        <v>1500000</v>
      </c>
      <c r="O194" s="162">
        <v>0.04</v>
      </c>
      <c r="P194" s="146">
        <f>O194*N194</f>
        <v>60000</v>
      </c>
    </row>
    <row r="195" spans="2:16" ht="12.75" customHeight="1">
      <c r="B195" s="1153"/>
      <c r="C195" s="16">
        <v>13455</v>
      </c>
      <c r="D195" s="144">
        <v>0.1</v>
      </c>
      <c r="E195" s="145" t="s">
        <v>157</v>
      </c>
      <c r="F195" s="146">
        <v>1650000</v>
      </c>
      <c r="G195" s="162">
        <v>7.0000000000000007E-2</v>
      </c>
      <c r="H195" s="146">
        <f t="shared" si="7"/>
        <v>115500.00000000001</v>
      </c>
      <c r="I195" s="147" t="s">
        <v>16</v>
      </c>
      <c r="J195" s="148" t="s">
        <v>17</v>
      </c>
      <c r="K195" s="147" t="s">
        <v>35</v>
      </c>
      <c r="L195" s="16">
        <v>13587</v>
      </c>
      <c r="M195" s="145" t="s">
        <v>158</v>
      </c>
      <c r="N195" s="146">
        <v>1400000</v>
      </c>
      <c r="O195" s="162">
        <v>0.05</v>
      </c>
      <c r="P195" s="146">
        <f>O195*N195</f>
        <v>70000</v>
      </c>
    </row>
    <row r="196" spans="2:16" ht="12.75" customHeight="1">
      <c r="B196" s="1153"/>
      <c r="C196" s="16">
        <v>13456</v>
      </c>
      <c r="D196" s="144">
        <v>0.1</v>
      </c>
      <c r="E196" s="145" t="s">
        <v>159</v>
      </c>
      <c r="F196" s="146">
        <v>1100000</v>
      </c>
      <c r="G196" s="162">
        <v>0.12</v>
      </c>
      <c r="H196" s="146">
        <f t="shared" si="7"/>
        <v>132000</v>
      </c>
      <c r="I196" s="147" t="s">
        <v>1</v>
      </c>
      <c r="J196" s="148" t="s">
        <v>17</v>
      </c>
      <c r="K196" s="147" t="s">
        <v>98</v>
      </c>
      <c r="L196" s="16">
        <v>13511</v>
      </c>
      <c r="M196" s="145" t="s">
        <v>160</v>
      </c>
      <c r="N196" s="146">
        <v>1250000</v>
      </c>
      <c r="O196" s="162">
        <v>0.04</v>
      </c>
      <c r="P196" s="146">
        <f>O196*N196</f>
        <v>50000</v>
      </c>
    </row>
    <row r="197" spans="2:16" ht="12.75" customHeight="1">
      <c r="B197" s="1153"/>
      <c r="C197" s="16">
        <v>13466</v>
      </c>
      <c r="D197" s="144">
        <v>0.1</v>
      </c>
      <c r="E197" s="145" t="s">
        <v>161</v>
      </c>
      <c r="F197" s="146">
        <v>1100000</v>
      </c>
      <c r="G197" s="162">
        <v>0.12</v>
      </c>
      <c r="H197" s="146">
        <f t="shared" si="7"/>
        <v>132000</v>
      </c>
      <c r="I197" s="147" t="s">
        <v>1</v>
      </c>
      <c r="J197" s="148" t="s">
        <v>17</v>
      </c>
      <c r="K197" s="147" t="s">
        <v>120</v>
      </c>
      <c r="L197" s="45"/>
      <c r="M197" s="52"/>
      <c r="N197" s="49"/>
      <c r="O197" s="51"/>
      <c r="P197" s="49"/>
    </row>
    <row r="198" spans="2:16">
      <c r="B198" s="1153"/>
      <c r="C198" s="16">
        <v>13494</v>
      </c>
      <c r="D198" s="144">
        <v>0.1</v>
      </c>
      <c r="E198" s="145" t="s">
        <v>162</v>
      </c>
      <c r="F198" s="146">
        <v>2800000</v>
      </c>
      <c r="G198" s="162">
        <v>0.12</v>
      </c>
      <c r="H198" s="146">
        <f t="shared" si="7"/>
        <v>336000</v>
      </c>
      <c r="I198" s="147" t="s">
        <v>1</v>
      </c>
      <c r="J198" s="148" t="s">
        <v>17</v>
      </c>
      <c r="K198" s="147" t="s">
        <v>35</v>
      </c>
      <c r="L198" s="45"/>
      <c r="M198" s="52"/>
      <c r="N198" s="49"/>
      <c r="O198" s="51"/>
      <c r="P198" s="49"/>
    </row>
    <row r="199" spans="2:16">
      <c r="B199" s="1153"/>
      <c r="C199" s="16">
        <v>13505</v>
      </c>
      <c r="D199" s="187">
        <v>0.08</v>
      </c>
      <c r="E199" s="145" t="s">
        <v>163</v>
      </c>
      <c r="F199" s="146">
        <v>1500000</v>
      </c>
      <c r="G199" s="162">
        <v>0.06</v>
      </c>
      <c r="H199" s="146">
        <f t="shared" si="7"/>
        <v>90000</v>
      </c>
      <c r="I199" s="147" t="s">
        <v>16</v>
      </c>
      <c r="J199" s="148" t="s">
        <v>17</v>
      </c>
      <c r="K199" s="147" t="s">
        <v>98</v>
      </c>
      <c r="L199" s="45"/>
      <c r="M199" s="52"/>
      <c r="N199" s="49"/>
      <c r="O199" s="51"/>
      <c r="P199" s="49"/>
    </row>
    <row r="200" spans="2:16">
      <c r="B200" s="1153"/>
      <c r="C200" s="16">
        <v>13543</v>
      </c>
      <c r="D200" s="144">
        <v>0.1</v>
      </c>
      <c r="E200" s="145" t="s">
        <v>164</v>
      </c>
      <c r="F200" s="146">
        <v>2400000</v>
      </c>
      <c r="G200" s="162">
        <v>0.12</v>
      </c>
      <c r="H200" s="146">
        <f t="shared" si="7"/>
        <v>288000</v>
      </c>
      <c r="I200" s="147" t="s">
        <v>1</v>
      </c>
      <c r="J200" s="148" t="s">
        <v>17</v>
      </c>
      <c r="K200" s="147" t="s">
        <v>35</v>
      </c>
      <c r="L200" s="45"/>
      <c r="M200" s="52"/>
      <c r="N200" s="49"/>
      <c r="O200" s="51"/>
      <c r="P200" s="49"/>
    </row>
    <row r="201" spans="2:16">
      <c r="B201" s="1153"/>
      <c r="C201" s="16">
        <v>13552</v>
      </c>
      <c r="D201" s="144">
        <v>0.1</v>
      </c>
      <c r="E201" s="145" t="s">
        <v>165</v>
      </c>
      <c r="F201" s="146">
        <v>1750000</v>
      </c>
      <c r="G201" s="162">
        <v>7.0000000000000007E-2</v>
      </c>
      <c r="H201" s="146">
        <f t="shared" si="7"/>
        <v>122500.00000000001</v>
      </c>
      <c r="I201" s="147" t="s">
        <v>16</v>
      </c>
      <c r="J201" s="148" t="s">
        <v>17</v>
      </c>
      <c r="K201" s="147" t="s">
        <v>120</v>
      </c>
      <c r="L201" s="45"/>
      <c r="M201" s="52"/>
      <c r="N201" s="49"/>
      <c r="O201" s="51"/>
      <c r="P201" s="49"/>
    </row>
    <row r="202" spans="2:16">
      <c r="B202" s="1153"/>
      <c r="C202" s="16">
        <v>13558</v>
      </c>
      <c r="D202" s="144">
        <v>0.1</v>
      </c>
      <c r="E202" s="145" t="s">
        <v>166</v>
      </c>
      <c r="F202" s="146">
        <v>1680000</v>
      </c>
      <c r="G202" s="162">
        <v>7.0000000000000007E-2</v>
      </c>
      <c r="H202" s="146">
        <f t="shared" si="7"/>
        <v>117600.00000000001</v>
      </c>
      <c r="I202" s="147" t="s">
        <v>16</v>
      </c>
      <c r="J202" s="148" t="s">
        <v>17</v>
      </c>
      <c r="K202" s="147" t="s">
        <v>98</v>
      </c>
      <c r="L202" s="45"/>
      <c r="M202" s="52"/>
      <c r="N202" s="49"/>
      <c r="O202" s="51"/>
      <c r="P202" s="49"/>
    </row>
    <row r="203" spans="2:16">
      <c r="B203" s="1153"/>
      <c r="C203" s="16">
        <v>13564</v>
      </c>
      <c r="D203" s="144">
        <v>0.1</v>
      </c>
      <c r="E203" s="145" t="s">
        <v>167</v>
      </c>
      <c r="F203" s="146">
        <v>650000</v>
      </c>
      <c r="G203" s="162">
        <v>7.0000000000000007E-2</v>
      </c>
      <c r="H203" s="146">
        <f t="shared" si="7"/>
        <v>45500.000000000007</v>
      </c>
      <c r="I203" s="147" t="s">
        <v>16</v>
      </c>
      <c r="J203" s="148" t="s">
        <v>17</v>
      </c>
      <c r="K203" s="147" t="s">
        <v>35</v>
      </c>
      <c r="L203" s="45"/>
      <c r="M203" s="52"/>
      <c r="N203" s="49"/>
      <c r="O203" s="51"/>
      <c r="P203" s="49"/>
    </row>
    <row r="204" spans="2:16">
      <c r="B204" s="1153"/>
      <c r="C204" s="16">
        <v>13633</v>
      </c>
      <c r="D204" s="187">
        <v>0.08</v>
      </c>
      <c r="E204" s="145" t="s">
        <v>168</v>
      </c>
      <c r="F204" s="146">
        <v>2200000</v>
      </c>
      <c r="G204" s="162">
        <v>0.06</v>
      </c>
      <c r="H204" s="146">
        <f t="shared" si="7"/>
        <v>132000</v>
      </c>
      <c r="I204" s="147" t="s">
        <v>16</v>
      </c>
      <c r="J204" s="148" t="s">
        <v>17</v>
      </c>
      <c r="K204" s="147" t="s">
        <v>35</v>
      </c>
      <c r="L204" s="45"/>
      <c r="M204" s="52"/>
      <c r="N204" s="49"/>
      <c r="O204" s="51"/>
      <c r="P204" s="49"/>
    </row>
    <row r="205" spans="2:16">
      <c r="B205" s="1153"/>
      <c r="C205" s="16">
        <v>13653</v>
      </c>
      <c r="D205" s="144">
        <v>0.1</v>
      </c>
      <c r="E205" s="145" t="s">
        <v>169</v>
      </c>
      <c r="F205" s="146">
        <v>2500000</v>
      </c>
      <c r="G205" s="162">
        <v>0.12</v>
      </c>
      <c r="H205" s="146">
        <f t="shared" si="7"/>
        <v>300000</v>
      </c>
      <c r="I205" s="147" t="s">
        <v>1</v>
      </c>
      <c r="J205" s="148" t="s">
        <v>17</v>
      </c>
      <c r="K205" s="147" t="s">
        <v>120</v>
      </c>
      <c r="L205" s="45"/>
      <c r="M205" s="52"/>
      <c r="N205" s="49"/>
      <c r="O205" s="51"/>
      <c r="P205" s="49"/>
    </row>
    <row r="206" spans="2:16" ht="26.4">
      <c r="B206" s="1153"/>
      <c r="C206" s="16">
        <v>13643</v>
      </c>
      <c r="D206" s="187">
        <v>0.08</v>
      </c>
      <c r="E206" s="145" t="s">
        <v>170</v>
      </c>
      <c r="F206" s="146">
        <v>1850000</v>
      </c>
      <c r="G206" s="162">
        <v>0.06</v>
      </c>
      <c r="H206" s="146">
        <f t="shared" si="7"/>
        <v>111000</v>
      </c>
      <c r="I206" s="147" t="s">
        <v>171</v>
      </c>
      <c r="J206" s="148" t="s">
        <v>17</v>
      </c>
      <c r="K206" s="147" t="s">
        <v>35</v>
      </c>
      <c r="L206" s="45"/>
      <c r="M206" s="52"/>
      <c r="N206" s="49"/>
      <c r="O206" s="51"/>
      <c r="P206" s="49"/>
    </row>
    <row r="207" spans="2:16" ht="41.4">
      <c r="B207" s="1153"/>
      <c r="C207" s="34" t="s">
        <v>36</v>
      </c>
      <c r="D207" s="206">
        <v>0.1</v>
      </c>
      <c r="E207" s="151" t="s">
        <v>172</v>
      </c>
      <c r="F207" s="152"/>
      <c r="G207" s="153"/>
      <c r="H207" s="152"/>
      <c r="I207" s="154" t="s">
        <v>16</v>
      </c>
      <c r="J207" s="65" t="s">
        <v>173</v>
      </c>
      <c r="K207" s="154" t="s">
        <v>35</v>
      </c>
      <c r="L207" s="20"/>
      <c r="M207" s="37" t="s">
        <v>26</v>
      </c>
      <c r="N207" s="22">
        <f>SUM(N194:N196)</f>
        <v>4150000</v>
      </c>
      <c r="O207" s="20" t="s">
        <v>26</v>
      </c>
      <c r="P207" s="38">
        <f>SUM(P194:P206)</f>
        <v>180000</v>
      </c>
    </row>
    <row r="208" spans="2:16">
      <c r="B208" s="1147" t="s">
        <v>26</v>
      </c>
      <c r="C208" s="1147"/>
      <c r="D208" s="1147"/>
      <c r="E208" s="1147"/>
      <c r="F208" s="2">
        <f>SUM(F194:F207)</f>
        <v>22330000</v>
      </c>
      <c r="G208" s="353" t="s">
        <v>26</v>
      </c>
      <c r="H208" s="3">
        <f>SUM(H194:H207)</f>
        <v>2002600</v>
      </c>
      <c r="I208" s="1148"/>
      <c r="J208" s="1148"/>
      <c r="K208" s="1148"/>
      <c r="L208" s="1148"/>
      <c r="M208" s="1149" t="s">
        <v>27</v>
      </c>
      <c r="N208" s="1149"/>
      <c r="O208" s="1149"/>
      <c r="P208" s="222">
        <f>H208+P207</f>
        <v>2182600</v>
      </c>
    </row>
    <row r="209" spans="2:16">
      <c r="B209" s="59"/>
      <c r="C209" s="59"/>
      <c r="D209" s="59"/>
      <c r="E209" s="59"/>
      <c r="F209" s="60"/>
      <c r="G209" s="354"/>
      <c r="H209" s="61"/>
      <c r="I209" s="62"/>
      <c r="J209" s="62"/>
      <c r="K209" s="62"/>
      <c r="L209" s="62"/>
      <c r="M209" s="63"/>
      <c r="N209" s="63"/>
      <c r="O209" s="63"/>
      <c r="P209" s="64"/>
    </row>
    <row r="210" spans="2:16">
      <c r="B210" s="1166" t="s">
        <v>28</v>
      </c>
      <c r="C210" s="1166"/>
      <c r="D210" s="1166"/>
      <c r="E210" s="1166"/>
      <c r="F210" s="1166"/>
      <c r="G210" s="1166"/>
      <c r="H210" s="1166"/>
      <c r="I210" s="1166"/>
      <c r="J210" s="1166"/>
      <c r="K210" s="1166" t="s">
        <v>2</v>
      </c>
      <c r="L210" s="1166"/>
      <c r="M210" s="1166"/>
      <c r="N210" s="1166"/>
      <c r="O210" s="1166"/>
      <c r="P210" s="1166"/>
    </row>
    <row r="211" spans="2:16">
      <c r="B211" s="164" t="s">
        <v>3</v>
      </c>
      <c r="C211" s="163" t="s">
        <v>4</v>
      </c>
      <c r="D211" s="163" t="s">
        <v>5</v>
      </c>
      <c r="E211" s="163" t="s">
        <v>6</v>
      </c>
      <c r="F211" s="165" t="s">
        <v>7</v>
      </c>
      <c r="G211" s="352" t="s">
        <v>8</v>
      </c>
      <c r="H211" s="163" t="s">
        <v>9</v>
      </c>
      <c r="I211" s="163" t="s">
        <v>10</v>
      </c>
      <c r="J211" s="163" t="s">
        <v>11</v>
      </c>
      <c r="K211" s="163" t="s">
        <v>12</v>
      </c>
      <c r="L211" s="163" t="s">
        <v>4</v>
      </c>
      <c r="M211" s="163" t="s">
        <v>6</v>
      </c>
      <c r="N211" s="163" t="s">
        <v>13</v>
      </c>
      <c r="O211" s="163" t="s">
        <v>8</v>
      </c>
      <c r="P211" s="163" t="s">
        <v>14</v>
      </c>
    </row>
    <row r="212" spans="2:16" ht="26.4">
      <c r="B212" s="1153">
        <f>CAPTACIONES!L260</f>
        <v>24</v>
      </c>
      <c r="C212" s="16">
        <v>13517</v>
      </c>
      <c r="D212" s="187">
        <v>0.08</v>
      </c>
      <c r="E212" s="145" t="s">
        <v>174</v>
      </c>
      <c r="F212" s="146">
        <v>1600000</v>
      </c>
      <c r="G212" s="162">
        <v>0.08</v>
      </c>
      <c r="H212" s="146">
        <f>G212*F212</f>
        <v>128000</v>
      </c>
      <c r="I212" s="147" t="s">
        <v>28</v>
      </c>
      <c r="J212" s="148" t="s">
        <v>17</v>
      </c>
      <c r="K212" s="147" t="s">
        <v>35</v>
      </c>
      <c r="L212" s="45"/>
      <c r="M212" s="52"/>
      <c r="N212" s="49"/>
      <c r="O212" s="51"/>
      <c r="P212" s="49"/>
    </row>
    <row r="213" spans="2:16" ht="26.4">
      <c r="B213" s="1153"/>
      <c r="C213" s="16">
        <v>13559</v>
      </c>
      <c r="D213" s="187">
        <v>0.08</v>
      </c>
      <c r="E213" s="145" t="s">
        <v>175</v>
      </c>
      <c r="F213" s="146">
        <v>1500000</v>
      </c>
      <c r="G213" s="162">
        <v>0.08</v>
      </c>
      <c r="H213" s="146">
        <f>G213*F213</f>
        <v>120000</v>
      </c>
      <c r="I213" s="147" t="s">
        <v>28</v>
      </c>
      <c r="J213" s="148" t="s">
        <v>17</v>
      </c>
      <c r="K213" s="147" t="s">
        <v>35</v>
      </c>
      <c r="L213" s="45"/>
      <c r="M213" s="52"/>
      <c r="N213" s="49"/>
      <c r="O213" s="51"/>
      <c r="P213" s="49"/>
    </row>
    <row r="214" spans="2:16" ht="26.4">
      <c r="B214" s="1153"/>
      <c r="C214" s="16">
        <v>13565</v>
      </c>
      <c r="D214" s="144">
        <v>0.1</v>
      </c>
      <c r="E214" s="145" t="s">
        <v>176</v>
      </c>
      <c r="F214" s="146">
        <v>1400000</v>
      </c>
      <c r="G214" s="162">
        <v>0.1</v>
      </c>
      <c r="H214" s="146">
        <f>G214*F214</f>
        <v>140000</v>
      </c>
      <c r="I214" s="147" t="s">
        <v>28</v>
      </c>
      <c r="J214" s="148" t="s">
        <v>17</v>
      </c>
      <c r="K214" s="147" t="s">
        <v>98</v>
      </c>
      <c r="L214" s="45"/>
      <c r="M214" s="52"/>
      <c r="N214" s="49"/>
      <c r="O214" s="51"/>
      <c r="P214" s="49"/>
    </row>
    <row r="215" spans="2:16">
      <c r="B215" s="1153"/>
      <c r="C215" s="16">
        <v>13569</v>
      </c>
      <c r="D215" s="187">
        <v>0.08</v>
      </c>
      <c r="E215" s="145" t="s">
        <v>156</v>
      </c>
      <c r="F215" s="146">
        <v>1500000</v>
      </c>
      <c r="G215" s="162">
        <v>0.06</v>
      </c>
      <c r="H215" s="146">
        <f>G215*F215</f>
        <v>90000</v>
      </c>
      <c r="I215" s="147" t="s">
        <v>1</v>
      </c>
      <c r="J215" s="148" t="s">
        <v>17</v>
      </c>
      <c r="K215" s="147" t="s">
        <v>120</v>
      </c>
      <c r="L215" s="45"/>
      <c r="M215" s="52"/>
      <c r="N215" s="49"/>
      <c r="O215" s="51"/>
      <c r="P215" s="49"/>
    </row>
    <row r="216" spans="2:16" ht="26.4">
      <c r="B216" s="1153"/>
      <c r="C216" s="16">
        <v>13621</v>
      </c>
      <c r="D216" s="187">
        <v>0.08</v>
      </c>
      <c r="E216" s="145" t="s">
        <v>177</v>
      </c>
      <c r="F216" s="146">
        <v>1500000</v>
      </c>
      <c r="G216" s="162">
        <v>0.08</v>
      </c>
      <c r="H216" s="146">
        <f>G216*F216</f>
        <v>120000</v>
      </c>
      <c r="I216" s="147" t="s">
        <v>28</v>
      </c>
      <c r="J216" s="148" t="s">
        <v>17</v>
      </c>
      <c r="K216" s="147" t="s">
        <v>35</v>
      </c>
      <c r="L216" s="45"/>
      <c r="M216" s="52"/>
      <c r="N216" s="49"/>
      <c r="O216" s="51"/>
      <c r="P216" s="49"/>
    </row>
    <row r="217" spans="2:16" ht="26.4">
      <c r="B217" s="1153"/>
      <c r="C217" s="34" t="s">
        <v>36</v>
      </c>
      <c r="D217" s="206">
        <v>0.1</v>
      </c>
      <c r="E217" s="151" t="s">
        <v>178</v>
      </c>
      <c r="F217" s="152"/>
      <c r="G217" s="153"/>
      <c r="H217" s="152"/>
      <c r="I217" s="154" t="s">
        <v>28</v>
      </c>
      <c r="J217" s="65" t="s">
        <v>179</v>
      </c>
      <c r="K217" s="154" t="s">
        <v>120</v>
      </c>
      <c r="L217" s="45"/>
      <c r="M217" s="52"/>
      <c r="N217" s="49"/>
      <c r="O217" s="51"/>
      <c r="P217" s="49"/>
    </row>
    <row r="218" spans="2:16" ht="38.25" customHeight="1">
      <c r="B218" s="1153"/>
      <c r="C218" s="34" t="s">
        <v>36</v>
      </c>
      <c r="D218" s="206">
        <v>0.08</v>
      </c>
      <c r="E218" s="151" t="s">
        <v>180</v>
      </c>
      <c r="F218" s="152"/>
      <c r="G218" s="153"/>
      <c r="H218" s="152"/>
      <c r="I218" s="154" t="s">
        <v>28</v>
      </c>
      <c r="J218" s="65" t="s">
        <v>181</v>
      </c>
      <c r="K218" s="154" t="s">
        <v>35</v>
      </c>
      <c r="L218" s="45"/>
      <c r="M218" s="52"/>
      <c r="N218" s="49"/>
      <c r="O218" s="51"/>
      <c r="P218" s="49"/>
    </row>
    <row r="219" spans="2:16" ht="51.6">
      <c r="B219" s="1153"/>
      <c r="C219" s="34" t="s">
        <v>36</v>
      </c>
      <c r="D219" s="206">
        <v>0.1</v>
      </c>
      <c r="E219" s="151" t="s">
        <v>172</v>
      </c>
      <c r="F219" s="152"/>
      <c r="G219" s="153"/>
      <c r="H219" s="152"/>
      <c r="I219" s="154" t="s">
        <v>16</v>
      </c>
      <c r="J219" s="65" t="s">
        <v>182</v>
      </c>
      <c r="K219" s="154" t="s">
        <v>98</v>
      </c>
      <c r="L219" s="20"/>
      <c r="M219" s="37" t="s">
        <v>26</v>
      </c>
      <c r="N219" s="22">
        <f>SUM(N212:N214)</f>
        <v>0</v>
      </c>
      <c r="O219" s="20" t="s">
        <v>26</v>
      </c>
      <c r="P219" s="38">
        <f>SUM(P212:P213)</f>
        <v>0</v>
      </c>
    </row>
    <row r="220" spans="2:16">
      <c r="B220" s="1147" t="s">
        <v>26</v>
      </c>
      <c r="C220" s="1147"/>
      <c r="D220" s="1147"/>
      <c r="E220" s="1147"/>
      <c r="F220" s="2">
        <f>SUM(F212:F219)</f>
        <v>7500000</v>
      </c>
      <c r="G220" s="353" t="s">
        <v>26</v>
      </c>
      <c r="H220" s="3">
        <f>SUM(H212:H219)</f>
        <v>598000</v>
      </c>
      <c r="I220" s="1148"/>
      <c r="J220" s="1148"/>
      <c r="K220" s="1148"/>
      <c r="L220" s="1148"/>
      <c r="M220" s="1149" t="s">
        <v>27</v>
      </c>
      <c r="N220" s="1149"/>
      <c r="O220" s="1149"/>
      <c r="P220" s="197">
        <f>H220+P219</f>
        <v>598000</v>
      </c>
    </row>
    <row r="221" spans="2:16">
      <c r="B221" s="59"/>
      <c r="C221" s="59"/>
      <c r="D221" s="59"/>
      <c r="E221" s="59"/>
      <c r="F221" s="60"/>
      <c r="G221" s="354"/>
      <c r="H221" s="61"/>
      <c r="I221" s="62"/>
      <c r="J221" s="62"/>
      <c r="K221" s="62"/>
      <c r="L221" s="62"/>
      <c r="M221" s="63"/>
      <c r="N221" s="63"/>
      <c r="O221" s="63"/>
      <c r="P221" s="64"/>
    </row>
    <row r="222" spans="2:16">
      <c r="B222" s="1166" t="s">
        <v>33</v>
      </c>
      <c r="C222" s="1166"/>
      <c r="D222" s="1166"/>
      <c r="E222" s="1166"/>
      <c r="F222" s="1166"/>
      <c r="G222" s="1166"/>
      <c r="H222" s="1166"/>
      <c r="I222" s="1166"/>
      <c r="J222" s="1166"/>
      <c r="K222" s="1166" t="s">
        <v>2</v>
      </c>
      <c r="L222" s="1166"/>
      <c r="M222" s="1166"/>
      <c r="N222" s="1166"/>
      <c r="O222" s="1166"/>
      <c r="P222" s="1166"/>
    </row>
    <row r="223" spans="2:16">
      <c r="B223" s="163" t="s">
        <v>3</v>
      </c>
      <c r="C223" s="163" t="s">
        <v>4</v>
      </c>
      <c r="D223" s="163" t="s">
        <v>5</v>
      </c>
      <c r="E223" s="163" t="s">
        <v>6</v>
      </c>
      <c r="F223" s="163" t="s">
        <v>7</v>
      </c>
      <c r="G223" s="352" t="s">
        <v>8</v>
      </c>
      <c r="H223" s="163" t="s">
        <v>9</v>
      </c>
      <c r="I223" s="163" t="s">
        <v>10</v>
      </c>
      <c r="J223" s="163" t="s">
        <v>11</v>
      </c>
      <c r="K223" s="163" t="s">
        <v>12</v>
      </c>
      <c r="L223" s="163" t="s">
        <v>4</v>
      </c>
      <c r="M223" s="163" t="s">
        <v>6</v>
      </c>
      <c r="N223" s="163" t="s">
        <v>13</v>
      </c>
      <c r="O223" s="163" t="s">
        <v>8</v>
      </c>
      <c r="P223" s="163" t="s">
        <v>14</v>
      </c>
    </row>
    <row r="224" spans="2:16">
      <c r="B224" s="1153">
        <f>CAPTACIONES!L287</f>
        <v>23</v>
      </c>
      <c r="C224" s="16">
        <v>13506</v>
      </c>
      <c r="D224" s="187">
        <v>0.08</v>
      </c>
      <c r="E224" s="145" t="s">
        <v>183</v>
      </c>
      <c r="F224" s="146">
        <v>1000000</v>
      </c>
      <c r="G224" s="162">
        <v>0.05</v>
      </c>
      <c r="H224" s="146">
        <f>G224*F224</f>
        <v>50000</v>
      </c>
      <c r="I224" s="147" t="s">
        <v>16</v>
      </c>
      <c r="J224" s="148" t="s">
        <v>17</v>
      </c>
      <c r="K224" s="147" t="s">
        <v>35</v>
      </c>
      <c r="L224" s="14"/>
      <c r="M224" s="91"/>
      <c r="N224" s="22"/>
      <c r="O224" s="23"/>
      <c r="P224" s="22"/>
    </row>
    <row r="225" spans="2:16">
      <c r="B225" s="1153"/>
      <c r="C225" s="16">
        <v>13518</v>
      </c>
      <c r="D225" s="144">
        <v>0.1</v>
      </c>
      <c r="E225" s="145" t="s">
        <v>184</v>
      </c>
      <c r="F225" s="146">
        <v>1300000</v>
      </c>
      <c r="G225" s="162">
        <v>0.1</v>
      </c>
      <c r="H225" s="146">
        <f>G225*F225</f>
        <v>130000</v>
      </c>
      <c r="I225" s="147" t="s">
        <v>33</v>
      </c>
      <c r="J225" s="148" t="s">
        <v>17</v>
      </c>
      <c r="K225" s="147" t="s">
        <v>98</v>
      </c>
      <c r="L225" s="14"/>
      <c r="M225" s="91"/>
      <c r="N225" s="22"/>
      <c r="O225" s="23"/>
      <c r="P225" s="22"/>
    </row>
    <row r="226" spans="2:16">
      <c r="B226" s="1153"/>
      <c r="C226" s="16">
        <v>13587</v>
      </c>
      <c r="D226" s="144">
        <v>0.1</v>
      </c>
      <c r="E226" s="145" t="s">
        <v>158</v>
      </c>
      <c r="F226" s="146">
        <v>1400000</v>
      </c>
      <c r="G226" s="162">
        <v>0.05</v>
      </c>
      <c r="H226" s="146">
        <f>G226*F226</f>
        <v>70000</v>
      </c>
      <c r="I226" s="147" t="s">
        <v>1</v>
      </c>
      <c r="J226" s="148" t="s">
        <v>17</v>
      </c>
      <c r="K226" s="147" t="s">
        <v>120</v>
      </c>
      <c r="L226" s="14"/>
      <c r="M226" s="91"/>
      <c r="N226" s="22"/>
      <c r="O226" s="23"/>
      <c r="P226" s="22"/>
    </row>
    <row r="227" spans="2:16">
      <c r="B227" s="1153"/>
      <c r="C227" s="16">
        <v>13606</v>
      </c>
      <c r="D227" s="187">
        <v>0.08</v>
      </c>
      <c r="E227" s="145" t="s">
        <v>185</v>
      </c>
      <c r="F227" s="146">
        <v>1000000</v>
      </c>
      <c r="G227" s="162">
        <v>0.05</v>
      </c>
      <c r="H227" s="146">
        <f>G227*F227</f>
        <v>50000</v>
      </c>
      <c r="I227" s="147" t="s">
        <v>16</v>
      </c>
      <c r="J227" s="148" t="s">
        <v>17</v>
      </c>
      <c r="K227" s="147" t="s">
        <v>98</v>
      </c>
      <c r="L227" s="14"/>
      <c r="M227" s="91"/>
      <c r="N227" s="22"/>
      <c r="O227" s="23"/>
      <c r="P227" s="22"/>
    </row>
    <row r="228" spans="2:16">
      <c r="B228" s="1153"/>
      <c r="C228" s="14"/>
      <c r="D228" s="21"/>
      <c r="E228" s="12"/>
      <c r="F228" s="22"/>
      <c r="G228" s="23"/>
      <c r="H228" s="22"/>
      <c r="I228" s="24"/>
      <c r="J228" s="40"/>
      <c r="K228" s="24"/>
      <c r="L228" s="14"/>
      <c r="M228" s="36"/>
      <c r="N228" s="22"/>
      <c r="O228" s="23"/>
      <c r="P228" s="22"/>
    </row>
    <row r="229" spans="2:16">
      <c r="B229" s="1154"/>
      <c r="C229" s="14"/>
      <c r="D229" s="21"/>
      <c r="E229" s="39"/>
      <c r="F229" s="22"/>
      <c r="G229" s="23"/>
      <c r="H229" s="22"/>
      <c r="I229" s="24"/>
      <c r="J229" s="40"/>
      <c r="K229" s="24"/>
      <c r="L229" s="14"/>
      <c r="M229" s="91"/>
      <c r="N229" s="22"/>
      <c r="O229" s="23"/>
      <c r="P229" s="22"/>
    </row>
    <row r="230" spans="2:16" ht="21">
      <c r="B230" s="1154"/>
      <c r="C230" s="34" t="s">
        <v>36</v>
      </c>
      <c r="D230" s="206">
        <v>0.1</v>
      </c>
      <c r="E230" s="151" t="s">
        <v>186</v>
      </c>
      <c r="F230" s="152"/>
      <c r="G230" s="153"/>
      <c r="H230" s="152"/>
      <c r="I230" s="154" t="s">
        <v>1</v>
      </c>
      <c r="J230" s="65" t="s">
        <v>187</v>
      </c>
      <c r="K230" s="154" t="s">
        <v>35</v>
      </c>
      <c r="L230" s="20"/>
      <c r="M230" s="92" t="s">
        <v>26</v>
      </c>
      <c r="N230" s="22">
        <f>SUM(N224:N228)</f>
        <v>0</v>
      </c>
      <c r="O230" s="20" t="s">
        <v>26</v>
      </c>
      <c r="P230" s="38">
        <f>SUM(P224:P228)</f>
        <v>0</v>
      </c>
    </row>
    <row r="231" spans="2:16">
      <c r="B231" s="1147" t="s">
        <v>26</v>
      </c>
      <c r="C231" s="1147"/>
      <c r="D231" s="1147"/>
      <c r="E231" s="1147"/>
      <c r="F231" s="2">
        <f>SUM(F224:F230)</f>
        <v>4700000</v>
      </c>
      <c r="G231" s="353" t="s">
        <v>26</v>
      </c>
      <c r="H231" s="3">
        <f>SUM(H224:H230)</f>
        <v>300000</v>
      </c>
      <c r="I231" s="1148"/>
      <c r="J231" s="1148"/>
      <c r="K231" s="1148"/>
      <c r="L231" s="1148"/>
      <c r="M231" s="1149" t="s">
        <v>27</v>
      </c>
      <c r="N231" s="1149"/>
      <c r="O231" s="1149"/>
      <c r="P231" s="197">
        <f>H231+P230</f>
        <v>300000</v>
      </c>
    </row>
    <row r="232" spans="2:16">
      <c r="B232" s="59"/>
      <c r="C232" s="59"/>
      <c r="D232" s="59"/>
      <c r="E232" s="59"/>
      <c r="F232" s="60"/>
      <c r="G232" s="354"/>
      <c r="H232" s="61"/>
      <c r="I232" s="62"/>
      <c r="J232" s="62"/>
      <c r="K232" s="62"/>
      <c r="L232" s="62"/>
      <c r="M232" s="63"/>
      <c r="N232" s="63"/>
      <c r="O232" s="63"/>
      <c r="P232" s="64"/>
    </row>
    <row r="233" spans="2:16">
      <c r="B233" s="1166" t="s">
        <v>125</v>
      </c>
      <c r="C233" s="1166"/>
      <c r="D233" s="1166"/>
      <c r="E233" s="1166"/>
      <c r="F233" s="1166"/>
      <c r="G233" s="1166"/>
      <c r="H233" s="1166"/>
      <c r="I233" s="1166"/>
      <c r="J233" s="1166"/>
      <c r="K233" s="1166" t="s">
        <v>2</v>
      </c>
      <c r="L233" s="1166"/>
      <c r="M233" s="1166"/>
      <c r="N233" s="1166"/>
      <c r="O233" s="1166"/>
      <c r="P233" s="1166"/>
    </row>
    <row r="234" spans="2:16">
      <c r="B234" s="163" t="s">
        <v>3</v>
      </c>
      <c r="C234" s="163" t="s">
        <v>4</v>
      </c>
      <c r="D234" s="163" t="s">
        <v>5</v>
      </c>
      <c r="E234" s="163" t="s">
        <v>6</v>
      </c>
      <c r="F234" s="163" t="s">
        <v>7</v>
      </c>
      <c r="G234" s="352" t="s">
        <v>8</v>
      </c>
      <c r="H234" s="163" t="s">
        <v>9</v>
      </c>
      <c r="I234" s="163" t="s">
        <v>10</v>
      </c>
      <c r="J234" s="163" t="s">
        <v>11</v>
      </c>
      <c r="K234" s="163" t="s">
        <v>12</v>
      </c>
      <c r="L234" s="163" t="s">
        <v>4</v>
      </c>
      <c r="M234" s="163" t="s">
        <v>6</v>
      </c>
      <c r="N234" s="163" t="s">
        <v>13</v>
      </c>
      <c r="O234" s="163" t="s">
        <v>8</v>
      </c>
      <c r="P234" s="163" t="s">
        <v>14</v>
      </c>
    </row>
    <row r="235" spans="2:16">
      <c r="B235" s="1153">
        <f>CAPTACIONES!L311</f>
        <v>20</v>
      </c>
      <c r="C235" s="16">
        <v>13442</v>
      </c>
      <c r="D235" s="144">
        <v>0.1</v>
      </c>
      <c r="E235" s="145" t="s">
        <v>188</v>
      </c>
      <c r="F235" s="146">
        <v>1300000</v>
      </c>
      <c r="G235" s="162">
        <v>0.05</v>
      </c>
      <c r="H235" s="146">
        <f>G235*F235</f>
        <v>65000</v>
      </c>
      <c r="I235" s="147" t="s">
        <v>16</v>
      </c>
      <c r="J235" s="148" t="s">
        <v>17</v>
      </c>
      <c r="K235" s="147" t="s">
        <v>98</v>
      </c>
      <c r="L235" s="14"/>
      <c r="M235" s="91"/>
      <c r="N235" s="22"/>
      <c r="O235" s="23"/>
      <c r="P235" s="22"/>
    </row>
    <row r="236" spans="2:16">
      <c r="B236" s="1153"/>
      <c r="C236" s="16">
        <v>13511</v>
      </c>
      <c r="D236" s="187">
        <v>0.08</v>
      </c>
      <c r="E236" s="145" t="s">
        <v>160</v>
      </c>
      <c r="F236" s="146">
        <v>1250000</v>
      </c>
      <c r="G236" s="162">
        <v>0.04</v>
      </c>
      <c r="H236" s="146">
        <f>G236*F236</f>
        <v>50000</v>
      </c>
      <c r="I236" s="147" t="s">
        <v>1</v>
      </c>
      <c r="J236" s="148" t="s">
        <v>17</v>
      </c>
      <c r="K236" s="147" t="s">
        <v>120</v>
      </c>
      <c r="L236" s="14"/>
      <c r="M236" s="91"/>
      <c r="N236" s="22"/>
      <c r="O236" s="23"/>
      <c r="P236" s="22"/>
    </row>
    <row r="237" spans="2:16">
      <c r="B237" s="1153"/>
      <c r="C237" s="16">
        <v>13519</v>
      </c>
      <c r="D237" s="144">
        <v>0.1</v>
      </c>
      <c r="E237" s="145" t="s">
        <v>189</v>
      </c>
      <c r="F237" s="146">
        <v>1400000</v>
      </c>
      <c r="G237" s="162">
        <v>0.05</v>
      </c>
      <c r="H237" s="146">
        <f>G237*F237</f>
        <v>70000</v>
      </c>
      <c r="I237" s="147" t="s">
        <v>16</v>
      </c>
      <c r="J237" s="148" t="s">
        <v>17</v>
      </c>
      <c r="K237" s="147" t="s">
        <v>120</v>
      </c>
      <c r="L237" s="14"/>
      <c r="M237" s="91"/>
      <c r="N237" s="22"/>
      <c r="O237" s="23"/>
      <c r="P237" s="22"/>
    </row>
    <row r="238" spans="2:16">
      <c r="B238" s="1153"/>
      <c r="C238" s="16">
        <v>13577</v>
      </c>
      <c r="D238" s="144">
        <v>0.1</v>
      </c>
      <c r="E238" s="145" t="s">
        <v>190</v>
      </c>
      <c r="F238" s="146">
        <v>1100000</v>
      </c>
      <c r="G238" s="162">
        <v>0.1</v>
      </c>
      <c r="H238" s="146">
        <f>G238*F238</f>
        <v>110000</v>
      </c>
      <c r="I238" s="147" t="s">
        <v>125</v>
      </c>
      <c r="J238" s="148" t="s">
        <v>17</v>
      </c>
      <c r="K238" s="147" t="s">
        <v>120</v>
      </c>
      <c r="L238" s="14"/>
      <c r="M238" s="91"/>
      <c r="N238" s="22"/>
      <c r="O238" s="23"/>
      <c r="P238" s="22"/>
    </row>
    <row r="239" spans="2:16">
      <c r="B239" s="1153"/>
      <c r="C239" s="16">
        <v>13652</v>
      </c>
      <c r="D239" s="144">
        <v>0.1</v>
      </c>
      <c r="E239" s="145" t="s">
        <v>191</v>
      </c>
      <c r="F239" s="146">
        <v>1700000</v>
      </c>
      <c r="G239" s="162">
        <v>0.1</v>
      </c>
      <c r="H239" s="146">
        <f>G239*F239</f>
        <v>170000</v>
      </c>
      <c r="I239" s="147" t="s">
        <v>125</v>
      </c>
      <c r="J239" s="148"/>
      <c r="K239" s="147" t="s">
        <v>120</v>
      </c>
      <c r="L239" s="14"/>
      <c r="M239" s="36"/>
      <c r="N239" s="22"/>
      <c r="O239" s="23"/>
      <c r="P239" s="22"/>
    </row>
    <row r="240" spans="2:16" ht="31.2">
      <c r="B240" s="1154"/>
      <c r="C240" s="34" t="s">
        <v>36</v>
      </c>
      <c r="D240" s="206">
        <v>0.1</v>
      </c>
      <c r="E240" s="151" t="s">
        <v>180</v>
      </c>
      <c r="F240" s="152"/>
      <c r="G240" s="153"/>
      <c r="H240" s="152"/>
      <c r="I240" s="154" t="s">
        <v>28</v>
      </c>
      <c r="J240" s="65" t="s">
        <v>192</v>
      </c>
      <c r="K240" s="154" t="s">
        <v>120</v>
      </c>
      <c r="L240" s="20"/>
      <c r="M240" s="92" t="s">
        <v>26</v>
      </c>
      <c r="N240" s="22">
        <f>SUM(N235:N239)</f>
        <v>0</v>
      </c>
      <c r="O240" s="20" t="s">
        <v>26</v>
      </c>
      <c r="P240" s="38">
        <f>SUM(P235:P239)</f>
        <v>0</v>
      </c>
    </row>
    <row r="241" spans="2:16">
      <c r="B241" s="1147" t="s">
        <v>26</v>
      </c>
      <c r="C241" s="1147"/>
      <c r="D241" s="1147"/>
      <c r="E241" s="1147"/>
      <c r="F241" s="2">
        <f>SUM(F235:F240)</f>
        <v>6750000</v>
      </c>
      <c r="G241" s="353" t="s">
        <v>26</v>
      </c>
      <c r="H241" s="3">
        <f>SUM(H235:H240)</f>
        <v>465000</v>
      </c>
      <c r="I241" s="1148"/>
      <c r="J241" s="1148"/>
      <c r="K241" s="1148"/>
      <c r="L241" s="1148"/>
      <c r="M241" s="1149" t="s">
        <v>27</v>
      </c>
      <c r="N241" s="1149"/>
      <c r="O241" s="1149"/>
      <c r="P241" s="197">
        <f>H241+P240</f>
        <v>465000</v>
      </c>
    </row>
    <row r="242" spans="2:16" s="55" customFormat="1">
      <c r="B242" s="59"/>
      <c r="C242" s="59"/>
      <c r="D242" s="59"/>
      <c r="E242" s="59"/>
      <c r="F242" s="60"/>
      <c r="G242" s="354"/>
      <c r="H242" s="61"/>
      <c r="I242" s="62"/>
      <c r="J242" s="62"/>
      <c r="K242" s="62"/>
      <c r="L242" s="62"/>
      <c r="M242" s="63"/>
      <c r="N242" s="63"/>
      <c r="O242" s="63"/>
      <c r="P242" s="64"/>
    </row>
    <row r="243" spans="2:16" s="55" customFormat="1">
      <c r="B243" s="1166" t="s">
        <v>16</v>
      </c>
      <c r="C243" s="1166"/>
      <c r="D243" s="1166"/>
      <c r="E243" s="1166"/>
      <c r="F243" s="1166"/>
      <c r="G243" s="1166"/>
      <c r="H243" s="1166"/>
      <c r="I243" s="1166"/>
      <c r="J243" s="1166"/>
      <c r="K243" s="1166" t="s">
        <v>2</v>
      </c>
      <c r="L243" s="1166"/>
      <c r="M243" s="1166"/>
      <c r="N243" s="1166"/>
      <c r="O243" s="1166"/>
      <c r="P243" s="1166"/>
    </row>
    <row r="244" spans="2:16" s="55" customFormat="1">
      <c r="B244" s="163" t="s">
        <v>3</v>
      </c>
      <c r="C244" s="163" t="s">
        <v>4</v>
      </c>
      <c r="D244" s="163" t="s">
        <v>5</v>
      </c>
      <c r="E244" s="163" t="s">
        <v>6</v>
      </c>
      <c r="F244" s="163" t="s">
        <v>7</v>
      </c>
      <c r="G244" s="352" t="s">
        <v>8</v>
      </c>
      <c r="H244" s="163" t="s">
        <v>9</v>
      </c>
      <c r="I244" s="163" t="s">
        <v>10</v>
      </c>
      <c r="J244" s="163" t="s">
        <v>11</v>
      </c>
      <c r="K244" s="163" t="s">
        <v>12</v>
      </c>
      <c r="L244" s="163" t="s">
        <v>4</v>
      </c>
      <c r="M244" s="163" t="s">
        <v>6</v>
      </c>
      <c r="N244" s="163" t="s">
        <v>13</v>
      </c>
      <c r="O244" s="163" t="s">
        <v>8</v>
      </c>
      <c r="P244" s="163" t="s">
        <v>14</v>
      </c>
    </row>
    <row r="245" spans="2:16" s="55" customFormat="1">
      <c r="B245" s="1153">
        <f>CAPTACIONES!L323</f>
        <v>0</v>
      </c>
      <c r="C245" s="16">
        <v>13627</v>
      </c>
      <c r="D245" s="144">
        <v>0.1</v>
      </c>
      <c r="E245" s="145" t="s">
        <v>193</v>
      </c>
      <c r="F245" s="146">
        <v>1100000</v>
      </c>
      <c r="G245" s="213">
        <v>0.04</v>
      </c>
      <c r="H245" s="146">
        <f>G245*F245</f>
        <v>44000</v>
      </c>
      <c r="I245" s="147" t="s">
        <v>16</v>
      </c>
      <c r="J245" s="148" t="s">
        <v>194</v>
      </c>
      <c r="K245" s="147" t="s">
        <v>35</v>
      </c>
      <c r="L245" s="16">
        <v>13439</v>
      </c>
      <c r="M245" s="145" t="s">
        <v>155</v>
      </c>
      <c r="N245" s="146">
        <v>1150000</v>
      </c>
      <c r="O245" s="162">
        <v>7.0000000000000007E-2</v>
      </c>
      <c r="P245" s="146">
        <f t="shared" ref="P245:P255" si="8">O245*N245</f>
        <v>80500.000000000015</v>
      </c>
    </row>
    <row r="246" spans="2:16" s="55" customFormat="1">
      <c r="B246" s="1153"/>
      <c r="C246" s="14"/>
      <c r="D246" s="21"/>
      <c r="E246" s="39"/>
      <c r="F246" s="22"/>
      <c r="G246" s="23"/>
      <c r="H246" s="22"/>
      <c r="I246" s="24"/>
      <c r="J246" s="40"/>
      <c r="K246" s="24"/>
      <c r="L246" s="16">
        <v>13455</v>
      </c>
      <c r="M246" s="145" t="s">
        <v>157</v>
      </c>
      <c r="N246" s="146">
        <v>1650000</v>
      </c>
      <c r="O246" s="162">
        <v>7.0000000000000007E-2</v>
      </c>
      <c r="P246" s="146">
        <f t="shared" si="8"/>
        <v>115500.00000000001</v>
      </c>
    </row>
    <row r="247" spans="2:16" s="55" customFormat="1">
      <c r="B247" s="1153"/>
      <c r="C247" s="14"/>
      <c r="D247" s="21"/>
      <c r="E247" s="39"/>
      <c r="F247" s="22"/>
      <c r="G247" s="23"/>
      <c r="H247" s="22"/>
      <c r="I247" s="24"/>
      <c r="J247" s="40"/>
      <c r="K247" s="24"/>
      <c r="L247" s="16">
        <v>13505</v>
      </c>
      <c r="M247" s="145" t="s">
        <v>163</v>
      </c>
      <c r="N247" s="146">
        <v>1500000</v>
      </c>
      <c r="O247" s="162">
        <v>0.06</v>
      </c>
      <c r="P247" s="146">
        <f t="shared" si="8"/>
        <v>90000</v>
      </c>
    </row>
    <row r="248" spans="2:16" s="55" customFormat="1">
      <c r="B248" s="1153"/>
      <c r="C248" s="14"/>
      <c r="D248" s="21"/>
      <c r="E248" s="39"/>
      <c r="F248" s="22"/>
      <c r="G248" s="23"/>
      <c r="H248" s="22"/>
      <c r="I248" s="24"/>
      <c r="J248" s="40"/>
      <c r="K248" s="24"/>
      <c r="L248" s="16">
        <v>13552</v>
      </c>
      <c r="M248" s="145" t="s">
        <v>165</v>
      </c>
      <c r="N248" s="146">
        <v>1750000</v>
      </c>
      <c r="O248" s="162">
        <v>7.0000000000000007E-2</v>
      </c>
      <c r="P248" s="146">
        <f t="shared" si="8"/>
        <v>122500.00000000001</v>
      </c>
    </row>
    <row r="249" spans="2:16" s="55" customFormat="1">
      <c r="B249" s="1153"/>
      <c r="C249" s="14"/>
      <c r="D249" s="21"/>
      <c r="E249" s="39"/>
      <c r="F249" s="22"/>
      <c r="G249" s="23"/>
      <c r="H249" s="22"/>
      <c r="I249" s="24"/>
      <c r="J249" s="40"/>
      <c r="K249" s="24"/>
      <c r="L249" s="16">
        <v>13558</v>
      </c>
      <c r="M249" s="145" t="s">
        <v>166</v>
      </c>
      <c r="N249" s="146">
        <v>1680000</v>
      </c>
      <c r="O249" s="162">
        <v>7.0000000000000007E-2</v>
      </c>
      <c r="P249" s="146">
        <f t="shared" si="8"/>
        <v>117600.00000000001</v>
      </c>
    </row>
    <row r="250" spans="2:16" s="55" customFormat="1">
      <c r="B250" s="1154"/>
      <c r="C250" s="14"/>
      <c r="D250" s="21"/>
      <c r="E250" s="39"/>
      <c r="F250" s="22"/>
      <c r="G250" s="23"/>
      <c r="H250" s="22"/>
      <c r="I250" s="24"/>
      <c r="J250" s="40"/>
      <c r="K250" s="24"/>
      <c r="L250" s="16">
        <v>13564</v>
      </c>
      <c r="M250" s="145" t="s">
        <v>167</v>
      </c>
      <c r="N250" s="146">
        <v>650000</v>
      </c>
      <c r="O250" s="162">
        <v>7.0000000000000007E-2</v>
      </c>
      <c r="P250" s="146">
        <f t="shared" si="8"/>
        <v>45500.000000000007</v>
      </c>
    </row>
    <row r="251" spans="2:16" s="55" customFormat="1">
      <c r="B251" s="1154"/>
      <c r="C251" s="14"/>
      <c r="D251" s="21"/>
      <c r="E251" s="39"/>
      <c r="F251" s="22"/>
      <c r="G251" s="23"/>
      <c r="H251" s="22"/>
      <c r="I251" s="24"/>
      <c r="J251" s="40"/>
      <c r="K251" s="24"/>
      <c r="L251" s="16">
        <v>13633</v>
      </c>
      <c r="M251" s="157" t="s">
        <v>168</v>
      </c>
      <c r="N251" s="189">
        <v>2200000</v>
      </c>
      <c r="O251" s="190">
        <v>0.06</v>
      </c>
      <c r="P251" s="189">
        <f t="shared" si="8"/>
        <v>132000</v>
      </c>
    </row>
    <row r="252" spans="2:16" s="55" customFormat="1">
      <c r="B252" s="1154"/>
      <c r="C252" s="14"/>
      <c r="D252" s="21"/>
      <c r="E252" s="39"/>
      <c r="F252" s="22"/>
      <c r="G252" s="23"/>
      <c r="H252" s="22"/>
      <c r="I252" s="24"/>
      <c r="J252" s="40"/>
      <c r="K252" s="24"/>
      <c r="L252" s="16">
        <v>13506</v>
      </c>
      <c r="M252" s="157" t="s">
        <v>183</v>
      </c>
      <c r="N252" s="189">
        <v>1000000</v>
      </c>
      <c r="O252" s="190">
        <v>0.05</v>
      </c>
      <c r="P252" s="189">
        <f t="shared" si="8"/>
        <v>50000</v>
      </c>
    </row>
    <row r="253" spans="2:16" s="55" customFormat="1">
      <c r="B253" s="1154"/>
      <c r="C253" s="14"/>
      <c r="D253" s="21"/>
      <c r="E253" s="39"/>
      <c r="F253" s="22"/>
      <c r="G253" s="23"/>
      <c r="H253" s="22"/>
      <c r="I253" s="24"/>
      <c r="J253" s="40"/>
      <c r="K253" s="24"/>
      <c r="L253" s="16">
        <v>13606</v>
      </c>
      <c r="M253" s="157" t="s">
        <v>185</v>
      </c>
      <c r="N253" s="189">
        <v>1000000</v>
      </c>
      <c r="O253" s="190">
        <v>0.05</v>
      </c>
      <c r="P253" s="189">
        <f t="shared" si="8"/>
        <v>50000</v>
      </c>
    </row>
    <row r="254" spans="2:16" s="55" customFormat="1">
      <c r="B254" s="1154"/>
      <c r="C254" s="14"/>
      <c r="D254" s="21"/>
      <c r="E254" s="39"/>
      <c r="F254" s="22"/>
      <c r="G254" s="23"/>
      <c r="H254" s="22"/>
      <c r="I254" s="24"/>
      <c r="J254" s="40"/>
      <c r="K254" s="24"/>
      <c r="L254" s="16">
        <v>13442</v>
      </c>
      <c r="M254" s="157" t="s">
        <v>188</v>
      </c>
      <c r="N254" s="189">
        <v>1300000</v>
      </c>
      <c r="O254" s="190">
        <v>0.05</v>
      </c>
      <c r="P254" s="189">
        <f t="shared" si="8"/>
        <v>65000</v>
      </c>
    </row>
    <row r="255" spans="2:16" s="55" customFormat="1">
      <c r="B255" s="1154"/>
      <c r="C255" s="14"/>
      <c r="D255" s="21"/>
      <c r="E255" s="39"/>
      <c r="F255" s="22"/>
      <c r="G255" s="23"/>
      <c r="H255" s="22"/>
      <c r="I255" s="24"/>
      <c r="J255" s="40"/>
      <c r="K255" s="24"/>
      <c r="L255" s="16">
        <v>13519</v>
      </c>
      <c r="M255" s="157" t="s">
        <v>189</v>
      </c>
      <c r="N255" s="189">
        <v>1400000</v>
      </c>
      <c r="O255" s="190">
        <v>0.05</v>
      </c>
      <c r="P255" s="189">
        <f t="shared" si="8"/>
        <v>70000</v>
      </c>
    </row>
    <row r="256" spans="2:16" s="55" customFormat="1" ht="31.2">
      <c r="B256" s="1154"/>
      <c r="C256" s="34" t="s">
        <v>36</v>
      </c>
      <c r="D256" s="206">
        <v>0.1</v>
      </c>
      <c r="E256" s="151" t="s">
        <v>180</v>
      </c>
      <c r="F256" s="152"/>
      <c r="G256" s="153"/>
      <c r="H256" s="152"/>
      <c r="I256" s="154" t="s">
        <v>28</v>
      </c>
      <c r="J256" s="65" t="s">
        <v>192</v>
      </c>
      <c r="K256" s="154" t="s">
        <v>120</v>
      </c>
      <c r="L256" s="20"/>
      <c r="M256" s="92" t="s">
        <v>26</v>
      </c>
      <c r="N256" s="22">
        <f>SUM(N245:N249)</f>
        <v>7730000</v>
      </c>
      <c r="O256" s="20" t="s">
        <v>26</v>
      </c>
      <c r="P256" s="38">
        <f>SUM(P245:P249)</f>
        <v>526100</v>
      </c>
    </row>
    <row r="257" spans="2:16" s="55" customFormat="1">
      <c r="B257" s="1147" t="s">
        <v>26</v>
      </c>
      <c r="C257" s="1147"/>
      <c r="D257" s="1147"/>
      <c r="E257" s="1147"/>
      <c r="F257" s="2">
        <f>SUM(F245:F256)</f>
        <v>1100000</v>
      </c>
      <c r="G257" s="353" t="s">
        <v>26</v>
      </c>
      <c r="H257" s="3">
        <f>SUM(H245:H256)</f>
        <v>44000</v>
      </c>
      <c r="I257" s="1148"/>
      <c r="J257" s="1148"/>
      <c r="K257" s="1148"/>
      <c r="L257" s="1148"/>
      <c r="M257" s="1149" t="s">
        <v>27</v>
      </c>
      <c r="N257" s="1149"/>
      <c r="O257" s="1149"/>
      <c r="P257" s="28">
        <f>H257+P256</f>
        <v>570100</v>
      </c>
    </row>
    <row r="258" spans="2:16" s="55" customFormat="1">
      <c r="B258" s="59"/>
      <c r="C258" s="59"/>
      <c r="D258" s="59"/>
      <c r="E258" s="59"/>
      <c r="F258" s="60"/>
      <c r="G258" s="354"/>
      <c r="H258" s="61"/>
      <c r="I258" s="62"/>
      <c r="J258" s="62"/>
      <c r="K258" s="62"/>
      <c r="L258" s="62"/>
      <c r="M258" s="63"/>
      <c r="N258" s="63"/>
      <c r="O258" s="63"/>
      <c r="P258" s="64"/>
    </row>
    <row r="259" spans="2:16">
      <c r="B259" s="27"/>
      <c r="C259" s="27"/>
      <c r="D259" s="27"/>
      <c r="E259" s="27"/>
      <c r="F259" s="27"/>
      <c r="G259" s="357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2:16">
      <c r="B260" s="1176">
        <f>B235+B224+B212+B194+B245</f>
        <v>93</v>
      </c>
      <c r="C260" s="1178" t="s">
        <v>67</v>
      </c>
      <c r="D260" s="1178"/>
      <c r="E260" s="1178"/>
      <c r="F260" s="5">
        <f>SUM(F257+F241+F231+F220+F208)</f>
        <v>42380000</v>
      </c>
      <c r="G260" s="357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2:16">
      <c r="B261" s="1176"/>
      <c r="C261" s="1206" t="s">
        <v>68</v>
      </c>
      <c r="D261" s="1206"/>
      <c r="E261" s="1206"/>
      <c r="F261" s="32"/>
      <c r="G261" s="357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2:16">
      <c r="B262" s="1176"/>
      <c r="C262" s="1207" t="s">
        <v>69</v>
      </c>
      <c r="D262" s="1207"/>
      <c r="E262" s="1207"/>
      <c r="F262" s="32"/>
      <c r="G262" s="357"/>
      <c r="H262" s="10"/>
      <c r="I262" s="10"/>
      <c r="J262" s="10"/>
      <c r="K262" s="10"/>
      <c r="L262" s="10"/>
      <c r="M262" s="10"/>
      <c r="N262" s="10"/>
      <c r="O262" s="10"/>
      <c r="P262" s="10"/>
    </row>
    <row r="264" spans="2:16">
      <c r="B264" s="1166" t="s">
        <v>70</v>
      </c>
      <c r="C264" s="1166" t="s">
        <v>71</v>
      </c>
      <c r="D264" s="1166" t="s">
        <v>72</v>
      </c>
      <c r="E264" s="1166" t="s">
        <v>73</v>
      </c>
    </row>
    <row r="265" spans="2:16">
      <c r="B265" s="1166"/>
      <c r="C265" s="1166"/>
      <c r="D265" s="1166"/>
      <c r="E265" s="1166"/>
    </row>
    <row r="266" spans="2:16">
      <c r="B266" s="1198" t="s">
        <v>74</v>
      </c>
      <c r="C266" s="1199"/>
      <c r="D266" s="1200"/>
      <c r="E266" s="1201"/>
    </row>
    <row r="267" spans="2:16">
      <c r="B267" s="1198"/>
      <c r="C267" s="1199"/>
      <c r="D267" s="1199"/>
      <c r="E267" s="1201"/>
    </row>
    <row r="268" spans="2:16">
      <c r="B268" s="1202" t="s">
        <v>76</v>
      </c>
      <c r="C268" s="1199"/>
      <c r="D268" s="1200"/>
      <c r="E268" s="1201"/>
    </row>
    <row r="269" spans="2:16">
      <c r="B269" s="1202"/>
      <c r="C269" s="1199"/>
      <c r="D269" s="1200"/>
      <c r="E269" s="1201"/>
    </row>
    <row r="270" spans="2:16">
      <c r="B270" s="1166" t="s">
        <v>77</v>
      </c>
      <c r="C270" s="1203">
        <f>SUM(C266:C269)</f>
        <v>0</v>
      </c>
      <c r="D270" s="1204">
        <f>SUM(D265:D269)</f>
        <v>0</v>
      </c>
      <c r="E270" s="1205">
        <f>SUM(E265:E269)</f>
        <v>0</v>
      </c>
    </row>
    <row r="271" spans="2:16">
      <c r="B271" s="1166"/>
      <c r="C271" s="1203"/>
      <c r="D271" s="1203"/>
      <c r="E271" s="1205"/>
    </row>
    <row r="274" spans="2:16" ht="31.2">
      <c r="B274" s="1169" t="s">
        <v>195</v>
      </c>
      <c r="C274" s="1169"/>
      <c r="D274" s="1169"/>
      <c r="E274" s="1169"/>
      <c r="F274" s="1169"/>
      <c r="G274" s="1169"/>
      <c r="H274" s="1169"/>
      <c r="I274" s="1169"/>
      <c r="J274" s="1169"/>
      <c r="K274" s="1169"/>
      <c r="L274" s="1169"/>
      <c r="M274" s="1169"/>
      <c r="N274" s="1169"/>
      <c r="O274" s="1169"/>
      <c r="P274" s="1169"/>
    </row>
    <row r="275" spans="2:16">
      <c r="B275" s="6"/>
      <c r="C275" s="10"/>
      <c r="D275" s="10"/>
      <c r="E275" s="10"/>
      <c r="F275" s="7"/>
      <c r="G275" s="351"/>
      <c r="H275" s="8"/>
      <c r="I275" s="10"/>
      <c r="M275" s="25"/>
      <c r="N275" s="10"/>
      <c r="O275" s="10"/>
      <c r="P275" s="26"/>
    </row>
    <row r="276" spans="2:16">
      <c r="B276" s="1166" t="s">
        <v>1</v>
      </c>
      <c r="C276" s="1170"/>
      <c r="D276" s="1170"/>
      <c r="E276" s="1170"/>
      <c r="F276" s="1166"/>
      <c r="G276" s="1166"/>
      <c r="H276" s="1166"/>
      <c r="I276" s="1166"/>
      <c r="J276" s="1166"/>
      <c r="K276" s="1166" t="s">
        <v>2</v>
      </c>
      <c r="L276" s="1166"/>
      <c r="M276" s="1166"/>
      <c r="N276" s="1166"/>
      <c r="O276" s="1166"/>
      <c r="P276" s="1166"/>
    </row>
    <row r="277" spans="2:16">
      <c r="B277" s="164" t="s">
        <v>3</v>
      </c>
      <c r="C277" s="163" t="s">
        <v>4</v>
      </c>
      <c r="D277" s="163" t="s">
        <v>5</v>
      </c>
      <c r="E277" s="163" t="s">
        <v>6</v>
      </c>
      <c r="F277" s="165" t="s">
        <v>7</v>
      </c>
      <c r="G277" s="352" t="s">
        <v>8</v>
      </c>
      <c r="H277" s="163" t="s">
        <v>9</v>
      </c>
      <c r="I277" s="163" t="s">
        <v>10</v>
      </c>
      <c r="J277" s="163" t="s">
        <v>11</v>
      </c>
      <c r="K277" s="163" t="s">
        <v>12</v>
      </c>
      <c r="L277" s="163" t="s">
        <v>4</v>
      </c>
      <c r="M277" s="163" t="s">
        <v>6</v>
      </c>
      <c r="N277" s="163" t="s">
        <v>13</v>
      </c>
      <c r="O277" s="163" t="s">
        <v>8</v>
      </c>
      <c r="P277" s="163" t="s">
        <v>14</v>
      </c>
    </row>
    <row r="278" spans="2:16">
      <c r="B278" s="1153">
        <f>CAPTACIONES!L353</f>
        <v>28</v>
      </c>
      <c r="C278" s="16">
        <v>13697</v>
      </c>
      <c r="D278" s="144">
        <v>0.1</v>
      </c>
      <c r="E278" s="145" t="s">
        <v>196</v>
      </c>
      <c r="F278" s="146">
        <v>2800000</v>
      </c>
      <c r="G278" s="162">
        <v>0.12</v>
      </c>
      <c r="H278" s="146">
        <f t="shared" ref="H278:H286" si="9">G278*F278</f>
        <v>336000</v>
      </c>
      <c r="I278" s="147" t="s">
        <v>1</v>
      </c>
      <c r="J278" s="223" t="s">
        <v>17</v>
      </c>
      <c r="K278" s="147" t="s">
        <v>35</v>
      </c>
      <c r="L278" s="16"/>
      <c r="M278" s="145" t="s">
        <v>197</v>
      </c>
      <c r="N278" s="146">
        <v>1600000</v>
      </c>
      <c r="O278" s="162">
        <v>0.05</v>
      </c>
      <c r="P278" s="146">
        <f t="shared" ref="P278" si="10">O278*N278</f>
        <v>80000</v>
      </c>
    </row>
    <row r="279" spans="2:16" ht="13.8">
      <c r="B279" s="1153"/>
      <c r="C279" s="81">
        <v>13688</v>
      </c>
      <c r="D279" s="144">
        <v>0.1</v>
      </c>
      <c r="E279" s="145" t="s">
        <v>198</v>
      </c>
      <c r="F279" s="146">
        <v>1400000</v>
      </c>
      <c r="G279" s="162">
        <v>0.12</v>
      </c>
      <c r="H279" s="146">
        <f t="shared" si="9"/>
        <v>168000</v>
      </c>
      <c r="I279" s="147" t="s">
        <v>1</v>
      </c>
      <c r="J279" s="223" t="s">
        <v>17</v>
      </c>
      <c r="K279" s="147" t="s">
        <v>98</v>
      </c>
      <c r="L279" s="45"/>
      <c r="M279" s="52"/>
      <c r="N279" s="49"/>
      <c r="O279" s="51"/>
      <c r="P279" s="49"/>
    </row>
    <row r="280" spans="2:16" ht="13.8">
      <c r="B280" s="1153"/>
      <c r="C280" s="81">
        <v>13710</v>
      </c>
      <c r="D280" s="144">
        <v>0.1</v>
      </c>
      <c r="E280" s="145" t="s">
        <v>199</v>
      </c>
      <c r="F280" s="146">
        <v>1500000</v>
      </c>
      <c r="G280" s="162">
        <v>7.0000000000000007E-2</v>
      </c>
      <c r="H280" s="146">
        <f t="shared" si="9"/>
        <v>105000.00000000001</v>
      </c>
      <c r="I280" s="147" t="s">
        <v>16</v>
      </c>
      <c r="J280" s="223" t="s">
        <v>17</v>
      </c>
      <c r="K280" s="147" t="s">
        <v>35</v>
      </c>
      <c r="L280" s="45"/>
      <c r="M280" s="52"/>
      <c r="N280" s="49"/>
      <c r="O280" s="51"/>
      <c r="P280" s="49"/>
    </row>
    <row r="281" spans="2:16" ht="13.8">
      <c r="B281" s="1153"/>
      <c r="C281" s="81">
        <v>13736</v>
      </c>
      <c r="D281" s="144">
        <v>0.1</v>
      </c>
      <c r="E281" s="145" t="s">
        <v>200</v>
      </c>
      <c r="F281" s="146">
        <v>2000000</v>
      </c>
      <c r="G281" s="162">
        <v>0.12</v>
      </c>
      <c r="H281" s="146">
        <f t="shared" si="9"/>
        <v>240000</v>
      </c>
      <c r="I281" s="147" t="s">
        <v>1</v>
      </c>
      <c r="J281" s="223" t="s">
        <v>17</v>
      </c>
      <c r="K281" s="147" t="s">
        <v>120</v>
      </c>
      <c r="L281" s="45"/>
      <c r="M281" s="52"/>
      <c r="N281" s="49"/>
      <c r="O281" s="51"/>
      <c r="P281" s="49"/>
    </row>
    <row r="282" spans="2:16" ht="13.8">
      <c r="B282" s="1153"/>
      <c r="C282" s="81">
        <v>13728</v>
      </c>
      <c r="D282" s="144">
        <v>0.1</v>
      </c>
      <c r="E282" s="145" t="s">
        <v>201</v>
      </c>
      <c r="F282" s="146">
        <v>2250000</v>
      </c>
      <c r="G282" s="162">
        <v>0.12</v>
      </c>
      <c r="H282" s="146">
        <f t="shared" si="9"/>
        <v>270000</v>
      </c>
      <c r="I282" s="147" t="s">
        <v>1</v>
      </c>
      <c r="J282" s="223" t="s">
        <v>17</v>
      </c>
      <c r="K282" s="147" t="s">
        <v>120</v>
      </c>
      <c r="L282" s="45"/>
      <c r="M282" s="52"/>
      <c r="N282" s="49"/>
      <c r="O282" s="51"/>
      <c r="P282" s="49"/>
    </row>
    <row r="283" spans="2:16" ht="13.8">
      <c r="B283" s="1153"/>
      <c r="C283" s="81">
        <v>13740</v>
      </c>
      <c r="D283" s="144">
        <v>0.1</v>
      </c>
      <c r="E283" s="145" t="s">
        <v>202</v>
      </c>
      <c r="F283" s="146">
        <v>1600000</v>
      </c>
      <c r="G283" s="162">
        <v>7.0000000000000007E-2</v>
      </c>
      <c r="H283" s="146">
        <f t="shared" si="9"/>
        <v>112000.00000000001</v>
      </c>
      <c r="I283" s="147" t="s">
        <v>16</v>
      </c>
      <c r="J283" s="223" t="s">
        <v>17</v>
      </c>
      <c r="K283" s="147" t="s">
        <v>120</v>
      </c>
      <c r="L283" s="45"/>
      <c r="M283" s="52"/>
      <c r="N283" s="49"/>
      <c r="O283" s="51"/>
      <c r="P283" s="49"/>
    </row>
    <row r="284" spans="2:16" ht="13.8">
      <c r="B284" s="1153"/>
      <c r="C284" s="81">
        <v>13760</v>
      </c>
      <c r="D284" s="144">
        <v>0.1</v>
      </c>
      <c r="E284" s="145" t="s">
        <v>203</v>
      </c>
      <c r="F284" s="146">
        <v>1600000</v>
      </c>
      <c r="G284" s="162">
        <v>7.0000000000000007E-2</v>
      </c>
      <c r="H284" s="146">
        <f t="shared" si="9"/>
        <v>112000.00000000001</v>
      </c>
      <c r="I284" s="147" t="s">
        <v>16</v>
      </c>
      <c r="J284" s="223" t="s">
        <v>17</v>
      </c>
      <c r="K284" s="147" t="s">
        <v>35</v>
      </c>
      <c r="L284" s="45"/>
      <c r="M284" s="52"/>
      <c r="N284" s="49"/>
      <c r="O284" s="51"/>
      <c r="P284" s="49"/>
    </row>
    <row r="285" spans="2:16">
      <c r="B285" s="1153"/>
      <c r="C285" s="16">
        <v>13773</v>
      </c>
      <c r="D285" s="144">
        <v>0.1</v>
      </c>
      <c r="E285" s="145" t="s">
        <v>204</v>
      </c>
      <c r="F285" s="146">
        <v>1500000</v>
      </c>
      <c r="G285" s="162">
        <v>7.0000000000000007E-2</v>
      </c>
      <c r="H285" s="146">
        <f t="shared" si="9"/>
        <v>105000.00000000001</v>
      </c>
      <c r="I285" s="147" t="s">
        <v>16</v>
      </c>
      <c r="J285" s="223" t="s">
        <v>17</v>
      </c>
      <c r="K285" s="147" t="s">
        <v>35</v>
      </c>
      <c r="L285" s="45"/>
      <c r="M285" s="52"/>
      <c r="N285" s="49"/>
      <c r="O285" s="51"/>
      <c r="P285" s="49"/>
    </row>
    <row r="286" spans="2:16" ht="13.8">
      <c r="B286" s="1153"/>
      <c r="C286" s="81">
        <v>13783</v>
      </c>
      <c r="D286" s="144">
        <v>0.1</v>
      </c>
      <c r="E286" s="145" t="s">
        <v>205</v>
      </c>
      <c r="F286" s="146">
        <v>1450000</v>
      </c>
      <c r="G286" s="162">
        <v>0.12</v>
      </c>
      <c r="H286" s="146">
        <f t="shared" si="9"/>
        <v>174000</v>
      </c>
      <c r="I286" s="147" t="s">
        <v>1</v>
      </c>
      <c r="J286" s="223" t="s">
        <v>17</v>
      </c>
      <c r="K286" s="147" t="s">
        <v>120</v>
      </c>
      <c r="L286" s="45"/>
      <c r="M286" s="52"/>
      <c r="N286" s="49"/>
      <c r="O286" s="51"/>
      <c r="P286" s="49"/>
    </row>
    <row r="287" spans="2:16">
      <c r="B287" s="1153"/>
      <c r="C287" s="16">
        <v>13814</v>
      </c>
      <c r="D287" s="144">
        <v>0.1</v>
      </c>
      <c r="E287" s="145" t="s">
        <v>206</v>
      </c>
      <c r="F287" s="146">
        <v>1750000</v>
      </c>
      <c r="G287" s="162">
        <v>0.12</v>
      </c>
      <c r="H287" s="146">
        <f t="shared" ref="H287:H288" si="11">G287*F287</f>
        <v>210000</v>
      </c>
      <c r="I287" s="147" t="s">
        <v>1</v>
      </c>
      <c r="J287" s="223" t="s">
        <v>17</v>
      </c>
      <c r="K287" s="147" t="s">
        <v>120</v>
      </c>
      <c r="L287" s="45"/>
      <c r="M287" s="52"/>
      <c r="N287" s="49"/>
      <c r="O287" s="51"/>
      <c r="P287" s="49"/>
    </row>
    <row r="288" spans="2:16">
      <c r="B288" s="1153"/>
      <c r="C288" s="16">
        <v>13822</v>
      </c>
      <c r="D288" s="144">
        <v>0.1</v>
      </c>
      <c r="E288" s="145" t="s">
        <v>207</v>
      </c>
      <c r="F288" s="146">
        <v>1800000</v>
      </c>
      <c r="G288" s="162">
        <v>0.12</v>
      </c>
      <c r="H288" s="146">
        <f t="shared" si="11"/>
        <v>216000</v>
      </c>
      <c r="I288" s="147" t="s">
        <v>1</v>
      </c>
      <c r="J288" s="223" t="s">
        <v>17</v>
      </c>
      <c r="K288" s="147" t="s">
        <v>120</v>
      </c>
      <c r="L288" s="45"/>
      <c r="M288" s="52"/>
      <c r="N288" s="49"/>
      <c r="O288" s="51"/>
      <c r="P288" s="49"/>
    </row>
    <row r="289" spans="2:16" ht="26.4">
      <c r="B289" s="1153"/>
      <c r="C289" s="34" t="s">
        <v>36</v>
      </c>
      <c r="D289" s="206">
        <v>0.1</v>
      </c>
      <c r="E289" s="151" t="s">
        <v>208</v>
      </c>
      <c r="F289" s="152"/>
      <c r="G289" s="224"/>
      <c r="H289" s="152"/>
      <c r="I289" s="154" t="s">
        <v>1</v>
      </c>
      <c r="J289" s="225" t="s">
        <v>209</v>
      </c>
      <c r="K289" s="154" t="s">
        <v>35</v>
      </c>
      <c r="L289" s="45"/>
      <c r="M289" s="52"/>
      <c r="N289" s="49"/>
      <c r="O289" s="51"/>
      <c r="P289" s="49"/>
    </row>
    <row r="290" spans="2:16" ht="39.6">
      <c r="B290" s="1153"/>
      <c r="C290" s="34" t="s">
        <v>36</v>
      </c>
      <c r="D290" s="206">
        <v>0.1</v>
      </c>
      <c r="E290" s="151" t="s">
        <v>210</v>
      </c>
      <c r="F290" s="152"/>
      <c r="G290" s="224"/>
      <c r="H290" s="152"/>
      <c r="I290" s="154" t="s">
        <v>1</v>
      </c>
      <c r="J290" s="225" t="s">
        <v>211</v>
      </c>
      <c r="K290" s="154" t="s">
        <v>35</v>
      </c>
      <c r="L290" s="45"/>
      <c r="M290" s="52"/>
      <c r="N290" s="49"/>
      <c r="O290" s="51"/>
      <c r="P290" s="49"/>
    </row>
    <row r="291" spans="2:16" ht="118.8">
      <c r="B291" s="1153"/>
      <c r="C291" s="34" t="s">
        <v>36</v>
      </c>
      <c r="D291" s="206">
        <v>0.1</v>
      </c>
      <c r="E291" s="151" t="s">
        <v>212</v>
      </c>
      <c r="F291" s="152"/>
      <c r="G291" s="224"/>
      <c r="H291" s="152"/>
      <c r="I291" s="154" t="s">
        <v>1</v>
      </c>
      <c r="J291" s="225" t="s">
        <v>213</v>
      </c>
      <c r="K291" s="154" t="s">
        <v>120</v>
      </c>
      <c r="L291" s="45"/>
      <c r="M291" s="52"/>
      <c r="N291" s="49"/>
      <c r="O291" s="51"/>
      <c r="P291" s="49"/>
    </row>
    <row r="292" spans="2:16" ht="66">
      <c r="B292" s="1153"/>
      <c r="C292" s="34" t="s">
        <v>36</v>
      </c>
      <c r="D292" s="206">
        <v>0.1</v>
      </c>
      <c r="E292" s="151" t="s">
        <v>214</v>
      </c>
      <c r="F292" s="152"/>
      <c r="G292" s="224"/>
      <c r="H292" s="152"/>
      <c r="I292" s="154" t="s">
        <v>1</v>
      </c>
      <c r="J292" s="225" t="s">
        <v>215</v>
      </c>
      <c r="K292" s="154" t="s">
        <v>35</v>
      </c>
      <c r="L292" s="20"/>
      <c r="M292" s="37" t="s">
        <v>26</v>
      </c>
      <c r="N292" s="22">
        <f>SUM(N278:N280)</f>
        <v>1600000</v>
      </c>
      <c r="O292" s="20" t="s">
        <v>26</v>
      </c>
      <c r="P292" s="38">
        <f>SUM(P278:P279)</f>
        <v>80000</v>
      </c>
    </row>
    <row r="293" spans="2:16">
      <c r="B293" s="1147" t="s">
        <v>26</v>
      </c>
      <c r="C293" s="1147"/>
      <c r="D293" s="1147"/>
      <c r="E293" s="1147"/>
      <c r="F293" s="2">
        <f>SUM(F278:F292)</f>
        <v>19650000</v>
      </c>
      <c r="G293" s="353" t="s">
        <v>26</v>
      </c>
      <c r="H293" s="3">
        <f>SUM(H278:H292)</f>
        <v>2048000</v>
      </c>
      <c r="I293" s="1148"/>
      <c r="J293" s="1148"/>
      <c r="K293" s="1148"/>
      <c r="L293" s="1148"/>
      <c r="M293" s="1149" t="s">
        <v>27</v>
      </c>
      <c r="N293" s="1149"/>
      <c r="O293" s="1149"/>
      <c r="P293" s="28">
        <f>H293+P292</f>
        <v>2128000</v>
      </c>
    </row>
    <row r="294" spans="2:16">
      <c r="B294" s="59"/>
      <c r="C294" s="59"/>
      <c r="D294" s="59"/>
      <c r="E294" s="59"/>
      <c r="F294" s="60"/>
      <c r="G294" s="354"/>
      <c r="H294" s="61"/>
      <c r="I294" s="62"/>
      <c r="J294" s="62"/>
      <c r="K294" s="62"/>
      <c r="L294" s="62"/>
      <c r="M294" s="63"/>
      <c r="N294" s="63"/>
      <c r="O294" s="63"/>
      <c r="P294" s="64"/>
    </row>
    <row r="295" spans="2:16">
      <c r="B295" s="1166" t="s">
        <v>28</v>
      </c>
      <c r="C295" s="1166"/>
      <c r="D295" s="1166"/>
      <c r="E295" s="1166"/>
      <c r="F295" s="1166"/>
      <c r="G295" s="1166"/>
      <c r="H295" s="1166"/>
      <c r="I295" s="1166"/>
      <c r="J295" s="1166"/>
      <c r="K295" s="1166" t="s">
        <v>2</v>
      </c>
      <c r="L295" s="1166"/>
      <c r="M295" s="1166"/>
      <c r="N295" s="1166"/>
      <c r="O295" s="1166"/>
      <c r="P295" s="1166"/>
    </row>
    <row r="296" spans="2:16">
      <c r="B296" s="164" t="s">
        <v>3</v>
      </c>
      <c r="C296" s="163" t="s">
        <v>4</v>
      </c>
      <c r="D296" s="163" t="s">
        <v>5</v>
      </c>
      <c r="E296" s="163" t="s">
        <v>6</v>
      </c>
      <c r="F296" s="165" t="s">
        <v>7</v>
      </c>
      <c r="G296" s="352" t="s">
        <v>8</v>
      </c>
      <c r="H296" s="163" t="s">
        <v>9</v>
      </c>
      <c r="I296" s="163" t="s">
        <v>10</v>
      </c>
      <c r="J296" s="163" t="s">
        <v>11</v>
      </c>
      <c r="K296" s="163" t="s">
        <v>12</v>
      </c>
      <c r="L296" s="163" t="s">
        <v>4</v>
      </c>
      <c r="M296" s="163" t="s">
        <v>6</v>
      </c>
      <c r="N296" s="163" t="s">
        <v>13</v>
      </c>
      <c r="O296" s="163" t="s">
        <v>8</v>
      </c>
      <c r="P296" s="163" t="s">
        <v>14</v>
      </c>
    </row>
    <row r="297" spans="2:16" ht="26.4">
      <c r="B297" s="1153">
        <f>CAPTACIONES!L382</f>
        <v>23</v>
      </c>
      <c r="C297" s="81">
        <v>13675</v>
      </c>
      <c r="D297" s="144">
        <v>0.1</v>
      </c>
      <c r="E297" s="145" t="s">
        <v>216</v>
      </c>
      <c r="F297" s="146">
        <v>1450000</v>
      </c>
      <c r="G297" s="162">
        <v>0.1</v>
      </c>
      <c r="H297" s="146">
        <f>G297*F297</f>
        <v>145000</v>
      </c>
      <c r="I297" s="147" t="s">
        <v>28</v>
      </c>
      <c r="J297" s="148" t="s">
        <v>17</v>
      </c>
      <c r="K297" s="147" t="s">
        <v>120</v>
      </c>
      <c r="L297" s="16">
        <v>13748</v>
      </c>
      <c r="M297" s="145" t="s">
        <v>217</v>
      </c>
      <c r="N297" s="146">
        <v>4200000</v>
      </c>
      <c r="O297" s="162">
        <v>0.04</v>
      </c>
      <c r="P297" s="146">
        <f>O297*N297</f>
        <v>168000</v>
      </c>
    </row>
    <row r="298" spans="2:16" ht="13.8">
      <c r="B298" s="1153"/>
      <c r="C298" s="81">
        <v>13682</v>
      </c>
      <c r="D298" s="144">
        <v>0.1</v>
      </c>
      <c r="E298" s="145" t="s">
        <v>218</v>
      </c>
      <c r="F298" s="146">
        <v>950000</v>
      </c>
      <c r="G298" s="162">
        <v>0.05</v>
      </c>
      <c r="H298" s="146">
        <f>G298*F298</f>
        <v>47500</v>
      </c>
      <c r="I298" s="147" t="s">
        <v>16</v>
      </c>
      <c r="J298" s="148" t="s">
        <v>17</v>
      </c>
      <c r="K298" s="147" t="s">
        <v>98</v>
      </c>
      <c r="L298" s="45"/>
      <c r="M298" s="52"/>
      <c r="N298" s="49"/>
      <c r="O298" s="51"/>
      <c r="P298" s="49"/>
    </row>
    <row r="299" spans="2:16" ht="26.4">
      <c r="B299" s="1153"/>
      <c r="C299" s="81">
        <v>13708</v>
      </c>
      <c r="D299" s="144">
        <v>0.1</v>
      </c>
      <c r="E299" s="145" t="s">
        <v>219</v>
      </c>
      <c r="F299" s="146">
        <v>2000000</v>
      </c>
      <c r="G299" s="162">
        <v>0.1</v>
      </c>
      <c r="H299" s="146">
        <f>G299*F299</f>
        <v>200000</v>
      </c>
      <c r="I299" s="147" t="s">
        <v>28</v>
      </c>
      <c r="J299" s="148" t="s">
        <v>17</v>
      </c>
      <c r="K299" s="147" t="s">
        <v>35</v>
      </c>
      <c r="L299" s="45"/>
      <c r="M299" s="52"/>
      <c r="N299" s="49"/>
      <c r="O299" s="51"/>
      <c r="P299" s="49"/>
    </row>
    <row r="300" spans="2:16">
      <c r="B300" s="1153"/>
      <c r="C300" s="16">
        <v>13719</v>
      </c>
      <c r="D300" s="144">
        <v>0.1</v>
      </c>
      <c r="E300" s="145" t="s">
        <v>220</v>
      </c>
      <c r="F300" s="146">
        <v>1800000</v>
      </c>
      <c r="G300" s="162">
        <v>0.06</v>
      </c>
      <c r="H300" s="146">
        <f>G300*F300</f>
        <v>108000</v>
      </c>
      <c r="I300" s="147" t="s">
        <v>16</v>
      </c>
      <c r="J300" s="148" t="s">
        <v>17</v>
      </c>
      <c r="K300" s="147" t="s">
        <v>35</v>
      </c>
      <c r="L300" s="45"/>
      <c r="M300" s="52"/>
      <c r="N300" s="49"/>
      <c r="O300" s="51"/>
      <c r="P300" s="49"/>
    </row>
    <row r="301" spans="2:16">
      <c r="B301" s="1153"/>
      <c r="C301" s="16">
        <v>13742</v>
      </c>
      <c r="D301" s="144">
        <v>0.1</v>
      </c>
      <c r="E301" s="145" t="s">
        <v>221</v>
      </c>
      <c r="F301" s="146">
        <v>1400000</v>
      </c>
      <c r="G301" s="162">
        <v>0.06</v>
      </c>
      <c r="H301" s="146">
        <f>G301*F301</f>
        <v>84000</v>
      </c>
      <c r="I301" s="147" t="s">
        <v>16</v>
      </c>
      <c r="J301" s="148" t="s">
        <v>17</v>
      </c>
      <c r="K301" s="147" t="s">
        <v>35</v>
      </c>
      <c r="L301" s="45"/>
      <c r="M301" s="52"/>
      <c r="N301" s="49"/>
      <c r="O301" s="51"/>
      <c r="P301" s="49"/>
    </row>
    <row r="302" spans="2:16">
      <c r="B302" s="1153"/>
      <c r="C302" s="16">
        <v>13835</v>
      </c>
      <c r="D302" s="144">
        <v>0.1</v>
      </c>
      <c r="E302" s="145" t="s">
        <v>222</v>
      </c>
      <c r="F302" s="146">
        <v>1400000</v>
      </c>
      <c r="G302" s="162">
        <v>0.06</v>
      </c>
      <c r="H302" s="146">
        <f t="shared" ref="H302:H305" si="12">G302*F302</f>
        <v>84000</v>
      </c>
      <c r="I302" s="147" t="s">
        <v>16</v>
      </c>
      <c r="J302" s="148" t="s">
        <v>17</v>
      </c>
      <c r="K302" s="147" t="s">
        <v>35</v>
      </c>
      <c r="L302" s="45"/>
      <c r="M302" s="52"/>
      <c r="N302" s="49"/>
      <c r="O302" s="51"/>
      <c r="P302" s="49"/>
    </row>
    <row r="303" spans="2:16">
      <c r="B303" s="1153"/>
      <c r="C303" s="16">
        <v>13838</v>
      </c>
      <c r="D303" s="144">
        <v>0.1</v>
      </c>
      <c r="E303" s="145" t="s">
        <v>223</v>
      </c>
      <c r="F303" s="146">
        <v>1400000</v>
      </c>
      <c r="G303" s="162">
        <v>0.06</v>
      </c>
      <c r="H303" s="146">
        <f t="shared" si="12"/>
        <v>84000</v>
      </c>
      <c r="I303" s="147" t="s">
        <v>16</v>
      </c>
      <c r="J303" s="148" t="s">
        <v>17</v>
      </c>
      <c r="K303" s="147" t="s">
        <v>35</v>
      </c>
      <c r="L303" s="45"/>
      <c r="M303" s="52"/>
      <c r="N303" s="49"/>
      <c r="O303" s="51"/>
      <c r="P303" s="49"/>
    </row>
    <row r="304" spans="2:16" ht="26.4">
      <c r="B304" s="1153"/>
      <c r="C304" s="16"/>
      <c r="D304" s="144">
        <v>0.1</v>
      </c>
      <c r="E304" s="145" t="s">
        <v>224</v>
      </c>
      <c r="F304" s="146">
        <v>1200000</v>
      </c>
      <c r="G304" s="162">
        <v>0.1</v>
      </c>
      <c r="H304" s="146">
        <f t="shared" si="12"/>
        <v>120000</v>
      </c>
      <c r="I304" s="147" t="s">
        <v>28</v>
      </c>
      <c r="J304" s="148" t="s">
        <v>17</v>
      </c>
      <c r="K304" s="147" t="s">
        <v>120</v>
      </c>
      <c r="L304" s="45"/>
      <c r="M304" s="52"/>
      <c r="N304" s="49"/>
      <c r="O304" s="51"/>
      <c r="P304" s="49"/>
    </row>
    <row r="305" spans="2:16">
      <c r="B305" s="1153"/>
      <c r="C305" s="16"/>
      <c r="D305" s="144">
        <v>0.1</v>
      </c>
      <c r="E305" s="145" t="s">
        <v>197</v>
      </c>
      <c r="F305" s="146">
        <v>1600000</v>
      </c>
      <c r="G305" s="162">
        <v>0.05</v>
      </c>
      <c r="H305" s="146">
        <f t="shared" si="12"/>
        <v>80000</v>
      </c>
      <c r="I305" s="147" t="s">
        <v>1</v>
      </c>
      <c r="J305" s="148" t="s">
        <v>17</v>
      </c>
      <c r="K305" s="147" t="s">
        <v>120</v>
      </c>
      <c r="L305" s="45"/>
      <c r="M305" s="52"/>
      <c r="N305" s="49"/>
      <c r="O305" s="51"/>
      <c r="P305" s="49"/>
    </row>
    <row r="306" spans="2:16" ht="39.6">
      <c r="B306" s="1153"/>
      <c r="C306" s="34"/>
      <c r="D306" s="206"/>
      <c r="E306" s="231" t="s">
        <v>225</v>
      </c>
      <c r="F306" s="232"/>
      <c r="G306" s="233"/>
      <c r="H306" s="232"/>
      <c r="I306" s="234" t="s">
        <v>1</v>
      </c>
      <c r="J306" s="235" t="s">
        <v>226</v>
      </c>
      <c r="K306" s="154" t="s">
        <v>35</v>
      </c>
      <c r="L306" s="20"/>
      <c r="M306" s="37" t="s">
        <v>26</v>
      </c>
      <c r="N306" s="22">
        <f>SUM(N297:N299)</f>
        <v>4200000</v>
      </c>
      <c r="O306" s="20" t="s">
        <v>26</v>
      </c>
      <c r="P306" s="38">
        <f>SUM(P297:P298)</f>
        <v>168000</v>
      </c>
    </row>
    <row r="307" spans="2:16">
      <c r="B307" s="1147" t="s">
        <v>26</v>
      </c>
      <c r="C307" s="1147"/>
      <c r="D307" s="1147"/>
      <c r="E307" s="1147"/>
      <c r="F307" s="2">
        <f>SUM(F297:F306)</f>
        <v>13200000</v>
      </c>
      <c r="G307" s="353" t="s">
        <v>26</v>
      </c>
      <c r="H307" s="3">
        <f>SUM(H297:H306)</f>
        <v>952500</v>
      </c>
      <c r="I307" s="1148"/>
      <c r="J307" s="1148"/>
      <c r="K307" s="1148"/>
      <c r="L307" s="1148"/>
      <c r="M307" s="1149" t="s">
        <v>27</v>
      </c>
      <c r="N307" s="1149"/>
      <c r="O307" s="1149"/>
      <c r="P307" s="28">
        <f>H307+P306</f>
        <v>1120500</v>
      </c>
    </row>
    <row r="308" spans="2:16">
      <c r="B308" s="59"/>
      <c r="C308" s="59"/>
      <c r="D308" s="59"/>
      <c r="E308" s="59"/>
      <c r="F308" s="60"/>
      <c r="G308" s="354"/>
      <c r="H308" s="61"/>
      <c r="I308" s="62"/>
      <c r="J308" s="62"/>
      <c r="K308" s="62"/>
      <c r="L308" s="62"/>
      <c r="M308" s="63"/>
      <c r="N308" s="63"/>
      <c r="O308" s="63"/>
      <c r="P308" s="64"/>
    </row>
    <row r="309" spans="2:16">
      <c r="B309" s="1166" t="s">
        <v>33</v>
      </c>
      <c r="C309" s="1166"/>
      <c r="D309" s="1166"/>
      <c r="E309" s="1166"/>
      <c r="F309" s="1166"/>
      <c r="G309" s="1166"/>
      <c r="H309" s="1166"/>
      <c r="I309" s="1166"/>
      <c r="J309" s="1166"/>
      <c r="K309" s="1166" t="s">
        <v>2</v>
      </c>
      <c r="L309" s="1166"/>
      <c r="M309" s="1166"/>
      <c r="N309" s="1166"/>
      <c r="O309" s="1166"/>
      <c r="P309" s="1166"/>
    </row>
    <row r="310" spans="2:16">
      <c r="B310" s="163" t="s">
        <v>3</v>
      </c>
      <c r="C310" s="163" t="s">
        <v>4</v>
      </c>
      <c r="D310" s="163" t="s">
        <v>5</v>
      </c>
      <c r="E310" s="163" t="s">
        <v>6</v>
      </c>
      <c r="F310" s="163" t="s">
        <v>7</v>
      </c>
      <c r="G310" s="352" t="s">
        <v>8</v>
      </c>
      <c r="H310" s="163" t="s">
        <v>9</v>
      </c>
      <c r="I310" s="163" t="s">
        <v>10</v>
      </c>
      <c r="J310" s="163" t="s">
        <v>11</v>
      </c>
      <c r="K310" s="163" t="s">
        <v>12</v>
      </c>
      <c r="L310" s="163" t="s">
        <v>4</v>
      </c>
      <c r="M310" s="163" t="s">
        <v>6</v>
      </c>
      <c r="N310" s="163" t="s">
        <v>13</v>
      </c>
      <c r="O310" s="163" t="s">
        <v>8</v>
      </c>
      <c r="P310" s="163" t="s">
        <v>14</v>
      </c>
    </row>
    <row r="311" spans="2:16">
      <c r="B311" s="1153">
        <f>CAPTACIONES!L411</f>
        <v>23</v>
      </c>
      <c r="C311" s="16">
        <v>13733</v>
      </c>
      <c r="D311" s="144">
        <v>0.1</v>
      </c>
      <c r="E311" s="145" t="s">
        <v>227</v>
      </c>
      <c r="F311" s="146">
        <v>1800000</v>
      </c>
      <c r="G311" s="162">
        <v>0.06</v>
      </c>
      <c r="H311" s="146">
        <f>G311*F311</f>
        <v>108000</v>
      </c>
      <c r="I311" s="147" t="s">
        <v>16</v>
      </c>
      <c r="J311" s="148" t="s">
        <v>228</v>
      </c>
      <c r="K311" s="147" t="s">
        <v>35</v>
      </c>
      <c r="L311" s="16">
        <v>13767</v>
      </c>
      <c r="M311" s="248" t="s">
        <v>229</v>
      </c>
      <c r="N311" s="146">
        <v>2000000</v>
      </c>
      <c r="O311" s="213">
        <v>0.05</v>
      </c>
      <c r="P311" s="249">
        <f>O311*N311</f>
        <v>100000</v>
      </c>
    </row>
    <row r="312" spans="2:16" ht="26.4">
      <c r="B312" s="1153"/>
      <c r="C312" s="16">
        <v>13748</v>
      </c>
      <c r="D312" s="144">
        <v>0.08</v>
      </c>
      <c r="E312" s="145" t="s">
        <v>217</v>
      </c>
      <c r="F312" s="146">
        <v>4200000</v>
      </c>
      <c r="G312" s="162">
        <v>0.04</v>
      </c>
      <c r="H312" s="146">
        <f>G312*F312</f>
        <v>168000</v>
      </c>
      <c r="I312" s="147" t="s">
        <v>28</v>
      </c>
      <c r="J312" s="148" t="s">
        <v>17</v>
      </c>
      <c r="K312" s="147" t="s">
        <v>35</v>
      </c>
      <c r="L312" s="14"/>
      <c r="M312" s="91"/>
      <c r="N312" s="22"/>
      <c r="O312" s="23"/>
      <c r="P312" s="22"/>
    </row>
    <row r="313" spans="2:16">
      <c r="B313" s="1153"/>
      <c r="C313" s="16">
        <v>13790</v>
      </c>
      <c r="D313" s="144">
        <v>0.1</v>
      </c>
      <c r="E313" s="230" t="s">
        <v>230</v>
      </c>
      <c r="F313" s="146">
        <v>2300000</v>
      </c>
      <c r="G313" s="162">
        <v>0.1</v>
      </c>
      <c r="H313" s="146">
        <f>G313*F313</f>
        <v>230000</v>
      </c>
      <c r="I313" s="147" t="s">
        <v>33</v>
      </c>
      <c r="J313" s="148" t="s">
        <v>17</v>
      </c>
      <c r="K313" s="147" t="s">
        <v>35</v>
      </c>
      <c r="L313" s="14"/>
      <c r="M313" s="91"/>
      <c r="N313" s="22"/>
      <c r="O313" s="23"/>
      <c r="P313" s="22"/>
    </row>
    <row r="314" spans="2:16">
      <c r="B314" s="1153"/>
      <c r="C314" s="14"/>
      <c r="D314" s="21"/>
      <c r="E314" s="12"/>
      <c r="F314" s="22"/>
      <c r="G314" s="23"/>
      <c r="H314" s="22"/>
      <c r="I314" s="24"/>
      <c r="J314" s="40"/>
      <c r="K314" s="24"/>
      <c r="L314" s="14"/>
      <c r="M314" s="91"/>
      <c r="N314" s="22"/>
      <c r="O314" s="23"/>
      <c r="P314" s="22"/>
    </row>
    <row r="315" spans="2:16">
      <c r="B315" s="1153"/>
      <c r="C315" s="14"/>
      <c r="D315" s="21"/>
      <c r="E315" s="12"/>
      <c r="F315" s="22"/>
      <c r="G315" s="23"/>
      <c r="H315" s="22"/>
      <c r="I315" s="24"/>
      <c r="J315" s="40"/>
      <c r="K315" s="24"/>
      <c r="L315" s="14"/>
      <c r="M315" s="36"/>
      <c r="N315" s="22"/>
      <c r="O315" s="23"/>
      <c r="P315" s="22"/>
    </row>
    <row r="316" spans="2:16" ht="21">
      <c r="B316" s="1154"/>
      <c r="C316" s="34" t="s">
        <v>36</v>
      </c>
      <c r="D316" s="206">
        <v>0.1</v>
      </c>
      <c r="E316" s="151" t="s">
        <v>186</v>
      </c>
      <c r="F316" s="152"/>
      <c r="G316" s="153"/>
      <c r="H316" s="152"/>
      <c r="I316" s="154" t="s">
        <v>1</v>
      </c>
      <c r="J316" s="65" t="s">
        <v>187</v>
      </c>
      <c r="K316" s="154" t="s">
        <v>35</v>
      </c>
      <c r="L316" s="20"/>
      <c r="M316" s="92" t="s">
        <v>26</v>
      </c>
      <c r="N316" s="22">
        <f>SUM(N311:N315)</f>
        <v>2000000</v>
      </c>
      <c r="O316" s="20" t="s">
        <v>26</v>
      </c>
      <c r="P316" s="38">
        <v>100000</v>
      </c>
    </row>
    <row r="317" spans="2:16">
      <c r="B317" s="1147" t="s">
        <v>26</v>
      </c>
      <c r="C317" s="1147"/>
      <c r="D317" s="1147"/>
      <c r="E317" s="1147"/>
      <c r="F317" s="2">
        <f>SUM(F311:F316)</f>
        <v>8300000</v>
      </c>
      <c r="G317" s="353" t="s">
        <v>26</v>
      </c>
      <c r="H317" s="3">
        <f>SUM(H311:H316)</f>
        <v>506000</v>
      </c>
      <c r="I317" s="1148"/>
      <c r="J317" s="1148"/>
      <c r="K317" s="1148"/>
      <c r="L317" s="1148"/>
      <c r="M317" s="1149" t="s">
        <v>27</v>
      </c>
      <c r="N317" s="1149"/>
      <c r="O317" s="1149"/>
      <c r="P317" s="28">
        <f>H317+P316</f>
        <v>606000</v>
      </c>
    </row>
    <row r="318" spans="2:16" s="55" customFormat="1">
      <c r="B318" s="59"/>
      <c r="C318" s="59"/>
      <c r="D318" s="59"/>
      <c r="E318" s="59"/>
      <c r="F318" s="60"/>
      <c r="G318" s="354"/>
      <c r="H318" s="61"/>
      <c r="I318" s="62"/>
      <c r="J318" s="62"/>
      <c r="K318" s="62"/>
      <c r="L318" s="62"/>
      <c r="M318" s="63"/>
      <c r="N318" s="63"/>
      <c r="O318" s="63"/>
      <c r="P318" s="64"/>
    </row>
    <row r="319" spans="2:16">
      <c r="B319" s="1150" t="s">
        <v>16</v>
      </c>
      <c r="C319" s="1150"/>
      <c r="D319" s="1150"/>
      <c r="E319" s="1150"/>
      <c r="F319" s="1151"/>
      <c r="G319" s="1151"/>
      <c r="H319" s="1151"/>
      <c r="I319" s="1151"/>
      <c r="J319" s="1151"/>
      <c r="K319" s="1152" t="s">
        <v>2</v>
      </c>
      <c r="L319" s="1152"/>
      <c r="M319" s="1152"/>
      <c r="N319" s="1152"/>
      <c r="O319" s="1152"/>
      <c r="P319" s="1152"/>
    </row>
    <row r="320" spans="2:16">
      <c r="B320" s="163" t="s">
        <v>3</v>
      </c>
      <c r="C320" s="163" t="s">
        <v>4</v>
      </c>
      <c r="D320" s="163" t="s">
        <v>5</v>
      </c>
      <c r="E320" s="163" t="s">
        <v>6</v>
      </c>
      <c r="F320" s="166" t="s">
        <v>7</v>
      </c>
      <c r="G320" s="355" t="s">
        <v>8</v>
      </c>
      <c r="H320" s="166" t="s">
        <v>9</v>
      </c>
      <c r="I320" s="167" t="s">
        <v>10</v>
      </c>
      <c r="J320" s="167" t="s">
        <v>11</v>
      </c>
      <c r="K320" s="167" t="s">
        <v>12</v>
      </c>
      <c r="L320" s="167" t="s">
        <v>4</v>
      </c>
      <c r="M320" s="167" t="s">
        <v>6</v>
      </c>
      <c r="N320" s="168" t="s">
        <v>13</v>
      </c>
      <c r="O320" s="169" t="s">
        <v>8</v>
      </c>
      <c r="P320" s="169" t="s">
        <v>14</v>
      </c>
    </row>
    <row r="321" spans="2:16" ht="13.8">
      <c r="B321" s="1153">
        <f>CAPTACIONES!L425</f>
        <v>2</v>
      </c>
      <c r="C321" s="14"/>
      <c r="D321" s="21"/>
      <c r="E321" s="20"/>
      <c r="F321" s="43"/>
      <c r="G321" s="19"/>
      <c r="H321" s="80"/>
      <c r="I321" s="20"/>
      <c r="J321" s="20"/>
      <c r="K321" s="20"/>
      <c r="L321" s="81">
        <v>13710</v>
      </c>
      <c r="M321" s="145" t="s">
        <v>199</v>
      </c>
      <c r="N321" s="146">
        <v>1500000</v>
      </c>
      <c r="O321" s="162">
        <v>7.0000000000000007E-2</v>
      </c>
      <c r="P321" s="146">
        <f t="shared" ref="P321:P327" si="13">O321*N321</f>
        <v>105000.00000000001</v>
      </c>
    </row>
    <row r="322" spans="2:16" ht="13.8">
      <c r="B322" s="1153"/>
      <c r="C322" s="14"/>
      <c r="D322" s="21"/>
      <c r="E322" s="20"/>
      <c r="F322" s="43"/>
      <c r="G322" s="19"/>
      <c r="H322" s="80"/>
      <c r="I322" s="20"/>
      <c r="J322" s="20"/>
      <c r="K322" s="20"/>
      <c r="L322" s="81">
        <v>13740</v>
      </c>
      <c r="M322" s="145" t="s">
        <v>202</v>
      </c>
      <c r="N322" s="146">
        <v>1600000</v>
      </c>
      <c r="O322" s="162">
        <v>7.0000000000000007E-2</v>
      </c>
      <c r="P322" s="146">
        <f t="shared" si="13"/>
        <v>112000.00000000001</v>
      </c>
    </row>
    <row r="323" spans="2:16" ht="13.8">
      <c r="B323" s="1153"/>
      <c r="C323" s="14"/>
      <c r="D323" s="21"/>
      <c r="E323" s="20"/>
      <c r="F323" s="43"/>
      <c r="G323" s="19"/>
      <c r="H323" s="80"/>
      <c r="I323" s="20"/>
      <c r="J323" s="20"/>
      <c r="K323" s="20"/>
      <c r="L323" s="81">
        <v>13760</v>
      </c>
      <c r="M323" s="145" t="s">
        <v>203</v>
      </c>
      <c r="N323" s="146">
        <v>1600000</v>
      </c>
      <c r="O323" s="162">
        <v>7.0000000000000007E-2</v>
      </c>
      <c r="P323" s="146">
        <f t="shared" si="13"/>
        <v>112000.00000000001</v>
      </c>
    </row>
    <row r="324" spans="2:16">
      <c r="B324" s="1153"/>
      <c r="C324" s="14"/>
      <c r="D324" s="21"/>
      <c r="E324" s="20"/>
      <c r="F324" s="43"/>
      <c r="G324" s="19"/>
      <c r="H324" s="80"/>
      <c r="I324" s="20"/>
      <c r="J324" s="20"/>
      <c r="K324" s="20"/>
      <c r="L324" s="16">
        <v>13773</v>
      </c>
      <c r="M324" s="145" t="s">
        <v>204</v>
      </c>
      <c r="N324" s="146">
        <v>1500000</v>
      </c>
      <c r="O324" s="162">
        <v>7.0000000000000007E-2</v>
      </c>
      <c r="P324" s="146">
        <f t="shared" si="13"/>
        <v>105000.00000000001</v>
      </c>
    </row>
    <row r="325" spans="2:16" ht="13.8">
      <c r="B325" s="1153"/>
      <c r="C325" s="14"/>
      <c r="D325" s="21"/>
      <c r="E325" s="20"/>
      <c r="F325" s="43"/>
      <c r="G325" s="19"/>
      <c r="H325" s="80"/>
      <c r="I325" s="20"/>
      <c r="J325" s="20"/>
      <c r="K325" s="20"/>
      <c r="L325" s="81">
        <v>13682</v>
      </c>
      <c r="M325" s="145" t="s">
        <v>218</v>
      </c>
      <c r="N325" s="146">
        <v>950000</v>
      </c>
      <c r="O325" s="162">
        <v>0.05</v>
      </c>
      <c r="P325" s="146">
        <f t="shared" si="13"/>
        <v>47500</v>
      </c>
    </row>
    <row r="326" spans="2:16">
      <c r="B326" s="1153"/>
      <c r="C326" s="14"/>
      <c r="D326" s="21"/>
      <c r="E326" s="20"/>
      <c r="F326" s="43"/>
      <c r="G326" s="19"/>
      <c r="H326" s="80"/>
      <c r="I326" s="20"/>
      <c r="J326" s="20"/>
      <c r="K326" s="20"/>
      <c r="L326" s="16">
        <v>13719</v>
      </c>
      <c r="M326" s="145" t="s">
        <v>220</v>
      </c>
      <c r="N326" s="146">
        <v>1800000</v>
      </c>
      <c r="O326" s="162">
        <v>0.06</v>
      </c>
      <c r="P326" s="146">
        <f t="shared" si="13"/>
        <v>108000</v>
      </c>
    </row>
    <row r="327" spans="2:16">
      <c r="B327" s="1153"/>
      <c r="C327" s="14"/>
      <c r="D327" s="21"/>
      <c r="E327" s="20"/>
      <c r="F327" s="43"/>
      <c r="G327" s="19"/>
      <c r="H327" s="80"/>
      <c r="I327" s="20"/>
      <c r="J327" s="20"/>
      <c r="K327" s="20"/>
      <c r="L327" s="16">
        <v>13742</v>
      </c>
      <c r="M327" s="145" t="s">
        <v>221</v>
      </c>
      <c r="N327" s="146">
        <v>1400000</v>
      </c>
      <c r="O327" s="162">
        <v>0.06</v>
      </c>
      <c r="P327" s="146">
        <f t="shared" si="13"/>
        <v>84000</v>
      </c>
    </row>
    <row r="328" spans="2:16">
      <c r="B328" s="1153"/>
      <c r="C328" s="14"/>
      <c r="D328" s="21"/>
      <c r="E328" s="20"/>
      <c r="F328" s="43"/>
      <c r="G328" s="19"/>
      <c r="H328" s="80"/>
      <c r="I328" s="20"/>
      <c r="J328" s="20"/>
      <c r="K328" s="20"/>
      <c r="L328" s="16">
        <v>13835</v>
      </c>
      <c r="M328" s="145" t="s">
        <v>222</v>
      </c>
      <c r="N328" s="146">
        <v>1400000</v>
      </c>
      <c r="O328" s="162">
        <v>0.06</v>
      </c>
      <c r="P328" s="146">
        <f t="shared" ref="P328:P329" si="14">O328*N328</f>
        <v>84000</v>
      </c>
    </row>
    <row r="329" spans="2:16">
      <c r="B329" s="1153"/>
      <c r="C329" s="14"/>
      <c r="D329" s="21"/>
      <c r="E329" s="20"/>
      <c r="F329" s="43"/>
      <c r="G329" s="19"/>
      <c r="H329" s="80"/>
      <c r="I329" s="20"/>
      <c r="J329" s="20"/>
      <c r="K329" s="20"/>
      <c r="L329" s="16">
        <v>13838</v>
      </c>
      <c r="M329" s="145" t="s">
        <v>223</v>
      </c>
      <c r="N329" s="146">
        <v>1400000</v>
      </c>
      <c r="O329" s="162">
        <v>0.06</v>
      </c>
      <c r="P329" s="146">
        <f t="shared" si="14"/>
        <v>84000</v>
      </c>
    </row>
    <row r="330" spans="2:16">
      <c r="B330" s="1153"/>
      <c r="C330" s="14"/>
      <c r="D330" s="21"/>
      <c r="E330" s="20"/>
      <c r="F330" s="43"/>
      <c r="G330" s="19"/>
      <c r="H330" s="80"/>
      <c r="I330" s="20"/>
      <c r="J330" s="20"/>
      <c r="K330" s="20"/>
      <c r="L330" s="16">
        <v>13733</v>
      </c>
      <c r="M330" s="145" t="s">
        <v>227</v>
      </c>
      <c r="N330" s="146">
        <v>1800000</v>
      </c>
      <c r="O330" s="162">
        <v>0.06</v>
      </c>
      <c r="P330" s="146">
        <f>O330*N330</f>
        <v>108000</v>
      </c>
    </row>
    <row r="331" spans="2:16">
      <c r="B331" s="1153"/>
      <c r="C331" s="14"/>
      <c r="D331" s="21"/>
      <c r="E331" s="20"/>
      <c r="F331" s="43"/>
      <c r="G331" s="19"/>
      <c r="H331" s="80"/>
      <c r="I331" s="20"/>
      <c r="J331" s="20"/>
      <c r="K331" s="20"/>
      <c r="L331" s="20"/>
      <c r="M331" s="20"/>
      <c r="N331" s="93"/>
      <c r="O331" s="19"/>
      <c r="P331" s="18"/>
    </row>
    <row r="332" spans="2:16">
      <c r="B332" s="1153"/>
      <c r="C332" s="14"/>
      <c r="D332" s="21"/>
      <c r="E332" s="20"/>
      <c r="F332" s="43"/>
      <c r="G332" s="19"/>
      <c r="H332" s="80"/>
      <c r="I332" s="20"/>
      <c r="J332" s="20"/>
      <c r="K332" s="20"/>
      <c r="L332" s="20"/>
      <c r="M332" s="20"/>
      <c r="N332" s="93"/>
      <c r="O332" s="19"/>
      <c r="P332" s="18"/>
    </row>
    <row r="333" spans="2:16">
      <c r="B333" s="1153"/>
      <c r="C333" s="14"/>
      <c r="D333" s="21"/>
      <c r="E333" s="20"/>
      <c r="F333" s="43"/>
      <c r="G333" s="19"/>
      <c r="H333" s="80"/>
      <c r="I333" s="20"/>
      <c r="J333" s="20"/>
      <c r="K333" s="20"/>
      <c r="L333" s="20"/>
      <c r="M333" s="20"/>
      <c r="N333" s="93"/>
      <c r="O333" s="19"/>
      <c r="P333" s="18"/>
    </row>
    <row r="334" spans="2:16">
      <c r="B334" s="1153"/>
      <c r="C334" s="14"/>
      <c r="D334" s="21"/>
      <c r="E334" s="20"/>
      <c r="F334" s="43"/>
      <c r="G334" s="19"/>
      <c r="H334" s="80"/>
      <c r="I334" s="20"/>
      <c r="J334" s="20"/>
      <c r="K334" s="20"/>
      <c r="L334" s="20"/>
      <c r="M334" s="20"/>
      <c r="N334" s="93"/>
      <c r="O334" s="19"/>
      <c r="P334" s="18"/>
    </row>
    <row r="335" spans="2:16">
      <c r="B335" s="1153"/>
      <c r="C335" s="14"/>
      <c r="D335" s="21"/>
      <c r="E335" s="20"/>
      <c r="F335" s="43"/>
      <c r="G335" s="19"/>
      <c r="H335" s="80"/>
      <c r="I335" s="20"/>
      <c r="J335" s="20"/>
      <c r="K335" s="20"/>
      <c r="L335" s="20"/>
      <c r="M335" s="20"/>
      <c r="N335" s="93"/>
      <c r="O335" s="19"/>
      <c r="P335" s="18"/>
    </row>
    <row r="336" spans="2:16">
      <c r="B336" s="1153"/>
      <c r="C336" s="14"/>
      <c r="D336" s="21"/>
      <c r="E336" s="20"/>
      <c r="F336" s="43"/>
      <c r="G336" s="19"/>
      <c r="H336" s="80"/>
      <c r="I336" s="20"/>
      <c r="J336" s="20"/>
      <c r="K336" s="20"/>
      <c r="L336" s="20"/>
      <c r="M336" s="20"/>
      <c r="N336" s="93"/>
      <c r="O336" s="19"/>
      <c r="P336" s="18"/>
    </row>
    <row r="337" spans="2:16">
      <c r="B337" s="1153"/>
      <c r="C337" s="14"/>
      <c r="D337" s="21"/>
      <c r="E337" s="20"/>
      <c r="F337" s="43"/>
      <c r="G337" s="19"/>
      <c r="H337" s="80"/>
      <c r="I337" s="20"/>
      <c r="J337" s="20"/>
      <c r="K337" s="20"/>
      <c r="L337" s="20"/>
      <c r="M337" s="20"/>
      <c r="N337" s="93"/>
      <c r="O337" s="19"/>
      <c r="P337" s="18"/>
    </row>
    <row r="338" spans="2:16">
      <c r="B338" s="1153"/>
      <c r="C338" s="14"/>
      <c r="D338" s="21"/>
      <c r="E338" s="20"/>
      <c r="F338" s="43"/>
      <c r="G338" s="19"/>
      <c r="H338" s="80"/>
      <c r="I338" s="20"/>
      <c r="J338" s="20"/>
      <c r="K338" s="20"/>
      <c r="L338" s="20"/>
      <c r="M338" s="37" t="s">
        <v>26</v>
      </c>
      <c r="N338" s="30">
        <f>SUM(N321:N337)</f>
        <v>14950000</v>
      </c>
      <c r="O338" s="29" t="s">
        <v>26</v>
      </c>
      <c r="P338" s="31">
        <f>SUM(P321:P322)</f>
        <v>217000.00000000003</v>
      </c>
    </row>
    <row r="339" spans="2:16">
      <c r="B339" s="1155" t="s">
        <v>26</v>
      </c>
      <c r="C339" s="1155"/>
      <c r="D339" s="1155"/>
      <c r="E339" s="1155"/>
      <c r="F339" s="2">
        <f>SUM(F321:F338)</f>
        <v>0</v>
      </c>
      <c r="G339" s="356" t="s">
        <v>26</v>
      </c>
      <c r="H339" s="4">
        <f>SUM(H321:H338)</f>
        <v>0</v>
      </c>
      <c r="I339" s="1156"/>
      <c r="J339" s="1156"/>
      <c r="K339" s="1156"/>
      <c r="L339" s="1156"/>
      <c r="M339" s="1149" t="s">
        <v>27</v>
      </c>
      <c r="N339" s="1157"/>
      <c r="O339" s="1157"/>
      <c r="P339" s="28">
        <f>H339+P338</f>
        <v>217000.00000000003</v>
      </c>
    </row>
    <row r="340" spans="2:16">
      <c r="B340" s="27"/>
      <c r="C340" s="27"/>
      <c r="D340" s="27"/>
      <c r="E340" s="27"/>
      <c r="F340" s="27"/>
      <c r="G340" s="357"/>
      <c r="H340" s="10"/>
      <c r="I340" s="10"/>
      <c r="J340" s="10"/>
      <c r="K340" s="10"/>
      <c r="L340" s="10"/>
      <c r="M340" s="10"/>
      <c r="N340" s="10"/>
      <c r="O340" s="10"/>
      <c r="P340" s="10"/>
    </row>
    <row r="341" spans="2:16">
      <c r="B341" s="1176">
        <f>B321+B311+B297+B278</f>
        <v>76</v>
      </c>
      <c r="C341" s="1178" t="s">
        <v>67</v>
      </c>
      <c r="D341" s="1178"/>
      <c r="E341" s="1178"/>
      <c r="F341" s="5">
        <f>F339+F317+F307+F293</f>
        <v>41150000</v>
      </c>
      <c r="G341" s="357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2:16">
      <c r="B342" s="1176"/>
      <c r="C342" s="1206" t="s">
        <v>68</v>
      </c>
      <c r="D342" s="1206"/>
      <c r="E342" s="1206"/>
      <c r="F342" s="32"/>
      <c r="G342" s="357"/>
      <c r="H342" s="10"/>
      <c r="I342" s="10"/>
      <c r="J342" s="10"/>
      <c r="K342" s="10"/>
      <c r="L342" s="10"/>
      <c r="M342" s="10"/>
      <c r="N342" s="10"/>
      <c r="O342" s="10"/>
      <c r="P342" s="10"/>
    </row>
    <row r="343" spans="2:16">
      <c r="B343" s="1176"/>
      <c r="C343" s="1207" t="s">
        <v>69</v>
      </c>
      <c r="D343" s="1207"/>
      <c r="E343" s="1207"/>
      <c r="F343" s="32"/>
      <c r="G343" s="357"/>
      <c r="H343" s="10"/>
      <c r="I343" s="10"/>
      <c r="J343" s="10"/>
      <c r="K343" s="10"/>
      <c r="L343" s="10"/>
      <c r="M343" s="10"/>
      <c r="N343" s="10"/>
      <c r="O343" s="10"/>
      <c r="P343" s="10"/>
    </row>
    <row r="345" spans="2:16">
      <c r="B345" s="1166" t="s">
        <v>70</v>
      </c>
      <c r="C345" s="1166" t="s">
        <v>71</v>
      </c>
      <c r="D345" s="1166" t="s">
        <v>72</v>
      </c>
      <c r="E345" s="1166" t="s">
        <v>73</v>
      </c>
    </row>
    <row r="346" spans="2:16">
      <c r="B346" s="1166"/>
      <c r="C346" s="1166"/>
      <c r="D346" s="1166"/>
      <c r="E346" s="1166"/>
    </row>
    <row r="347" spans="2:16">
      <c r="B347" s="1198" t="s">
        <v>74</v>
      </c>
      <c r="C347" s="1199"/>
      <c r="D347" s="1200"/>
      <c r="E347" s="1201"/>
    </row>
    <row r="348" spans="2:16">
      <c r="B348" s="1198"/>
      <c r="C348" s="1199"/>
      <c r="D348" s="1199"/>
      <c r="E348" s="1201"/>
    </row>
    <row r="349" spans="2:16">
      <c r="B349" s="1202" t="s">
        <v>76</v>
      </c>
      <c r="C349" s="1199"/>
      <c r="D349" s="1200"/>
      <c r="E349" s="1201"/>
    </row>
    <row r="350" spans="2:16">
      <c r="B350" s="1202"/>
      <c r="C350" s="1199"/>
      <c r="D350" s="1200"/>
      <c r="E350" s="1201"/>
    </row>
    <row r="351" spans="2:16">
      <c r="B351" s="1166" t="s">
        <v>77</v>
      </c>
      <c r="C351" s="1203">
        <f>SUM(C347:C350)</f>
        <v>0</v>
      </c>
      <c r="D351" s="1204">
        <f>SUM(D346:D350)</f>
        <v>0</v>
      </c>
      <c r="E351" s="1205">
        <f>SUM(E346:E350)</f>
        <v>0</v>
      </c>
    </row>
    <row r="352" spans="2:16">
      <c r="B352" s="1166"/>
      <c r="C352" s="1203"/>
      <c r="D352" s="1203"/>
      <c r="E352" s="1205"/>
    </row>
    <row r="355" spans="2:16" ht="31.2">
      <c r="B355" s="1169" t="s">
        <v>231</v>
      </c>
      <c r="C355" s="1169"/>
      <c r="D355" s="1169"/>
      <c r="E355" s="1169"/>
      <c r="F355" s="1169"/>
      <c r="G355" s="1169"/>
      <c r="H355" s="1169"/>
      <c r="I355" s="1169"/>
      <c r="J355" s="1169"/>
      <c r="K355" s="1169"/>
      <c r="L355" s="1169"/>
      <c r="M355" s="1169"/>
      <c r="N355" s="1169"/>
      <c r="O355" s="1169"/>
      <c r="P355" s="1169"/>
    </row>
    <row r="356" spans="2:16">
      <c r="B356" s="6"/>
      <c r="C356" s="10"/>
      <c r="D356" s="10"/>
      <c r="E356" s="10"/>
      <c r="F356" s="7"/>
      <c r="G356" s="351"/>
      <c r="H356" s="8"/>
      <c r="I356" s="10"/>
      <c r="M356" s="25"/>
      <c r="N356" s="10"/>
      <c r="O356" s="10"/>
      <c r="P356" s="26"/>
    </row>
    <row r="357" spans="2:16">
      <c r="B357" s="1166" t="s">
        <v>1</v>
      </c>
      <c r="C357" s="1170"/>
      <c r="D357" s="1170"/>
      <c r="E357" s="1170"/>
      <c r="F357" s="1166"/>
      <c r="G357" s="1166"/>
      <c r="H357" s="1166"/>
      <c r="I357" s="1166"/>
      <c r="J357" s="1166"/>
      <c r="K357" s="1166" t="s">
        <v>2</v>
      </c>
      <c r="L357" s="1166"/>
      <c r="M357" s="1166"/>
      <c r="N357" s="1166"/>
      <c r="O357" s="1166"/>
      <c r="P357" s="1166"/>
    </row>
    <row r="358" spans="2:16">
      <c r="B358" s="164" t="s">
        <v>3</v>
      </c>
      <c r="C358" s="163" t="s">
        <v>4</v>
      </c>
      <c r="D358" s="163" t="s">
        <v>5</v>
      </c>
      <c r="E358" s="163" t="s">
        <v>6</v>
      </c>
      <c r="F358" s="165" t="s">
        <v>7</v>
      </c>
      <c r="G358" s="352" t="s">
        <v>8</v>
      </c>
      <c r="H358" s="163" t="s">
        <v>9</v>
      </c>
      <c r="I358" s="163" t="s">
        <v>10</v>
      </c>
      <c r="J358" s="163" t="s">
        <v>12</v>
      </c>
      <c r="K358" s="163" t="s">
        <v>232</v>
      </c>
      <c r="L358" s="163" t="s">
        <v>4</v>
      </c>
      <c r="M358" s="163" t="s">
        <v>6</v>
      </c>
      <c r="N358" s="163" t="s">
        <v>13</v>
      </c>
      <c r="O358" s="163" t="s">
        <v>8</v>
      </c>
      <c r="P358" s="163" t="s">
        <v>14</v>
      </c>
    </row>
    <row r="359" spans="2:16" ht="15.75" customHeight="1">
      <c r="B359" s="1153">
        <f>CAPTACIONES!L460</f>
        <v>25</v>
      </c>
      <c r="C359" s="16">
        <v>13935</v>
      </c>
      <c r="D359" s="144">
        <v>0.1</v>
      </c>
      <c r="E359" s="145" t="s">
        <v>233</v>
      </c>
      <c r="F359" s="347">
        <v>2400000</v>
      </c>
      <c r="G359" s="47">
        <v>7.0000000000000007E-2</v>
      </c>
      <c r="H359" s="49">
        <f>F359*G359</f>
        <v>168000.00000000003</v>
      </c>
      <c r="I359" s="50" t="s">
        <v>234</v>
      </c>
      <c r="J359" s="50" t="s">
        <v>235</v>
      </c>
      <c r="K359" s="50"/>
      <c r="L359" s="16">
        <v>13948</v>
      </c>
      <c r="M359" s="145" t="s">
        <v>236</v>
      </c>
      <c r="N359" s="49">
        <v>1850000</v>
      </c>
      <c r="O359" s="51">
        <v>0.05</v>
      </c>
      <c r="P359" s="49">
        <f>N359*O359</f>
        <v>92500</v>
      </c>
    </row>
    <row r="360" spans="2:16">
      <c r="B360" s="1153"/>
      <c r="C360" s="16">
        <v>14063</v>
      </c>
      <c r="D360" s="187">
        <v>0.08</v>
      </c>
      <c r="E360" s="145" t="s">
        <v>237</v>
      </c>
      <c r="F360" s="347">
        <v>1350000</v>
      </c>
      <c r="G360" s="349">
        <v>0.06</v>
      </c>
      <c r="H360" s="49">
        <f>F360*G360</f>
        <v>81000</v>
      </c>
      <c r="I360" s="50" t="s">
        <v>16</v>
      </c>
      <c r="J360" s="50" t="s">
        <v>235</v>
      </c>
      <c r="K360" s="50"/>
      <c r="L360" s="16">
        <v>13989</v>
      </c>
      <c r="M360" s="191" t="s">
        <v>238</v>
      </c>
      <c r="N360" s="49">
        <v>2350000</v>
      </c>
      <c r="O360" s="51">
        <v>0.05</v>
      </c>
      <c r="P360" s="49">
        <f t="shared" ref="P360:P361" si="15">N360*O360</f>
        <v>117500</v>
      </c>
    </row>
    <row r="361" spans="2:16" ht="15.75" customHeight="1">
      <c r="B361" s="1153"/>
      <c r="C361" s="16">
        <v>13894</v>
      </c>
      <c r="D361" s="144">
        <v>0.1</v>
      </c>
      <c r="E361" s="145" t="s">
        <v>239</v>
      </c>
      <c r="F361" s="347">
        <v>1850000</v>
      </c>
      <c r="G361" s="47">
        <v>0.12</v>
      </c>
      <c r="H361" s="49">
        <f t="shared" ref="H361:H370" si="16">F361*G361</f>
        <v>222000</v>
      </c>
      <c r="I361" s="50" t="s">
        <v>94</v>
      </c>
      <c r="J361" s="50" t="s">
        <v>235</v>
      </c>
      <c r="K361" s="50"/>
      <c r="L361" s="16">
        <v>14070</v>
      </c>
      <c r="M361" s="191" t="s">
        <v>240</v>
      </c>
      <c r="N361" s="49">
        <v>3700000</v>
      </c>
      <c r="O361" s="51">
        <v>0.05</v>
      </c>
      <c r="P361" s="49">
        <f t="shared" si="15"/>
        <v>185000</v>
      </c>
    </row>
    <row r="362" spans="2:16">
      <c r="B362" s="1153"/>
      <c r="C362" s="16">
        <v>13901</v>
      </c>
      <c r="D362" s="187">
        <v>0.09</v>
      </c>
      <c r="E362" s="73" t="s">
        <v>241</v>
      </c>
      <c r="F362" s="347">
        <v>2250000</v>
      </c>
      <c r="G362" s="349">
        <v>0.06</v>
      </c>
      <c r="H362" s="49">
        <f t="shared" si="16"/>
        <v>135000</v>
      </c>
      <c r="I362" s="50" t="s">
        <v>16</v>
      </c>
      <c r="J362" s="50" t="s">
        <v>235</v>
      </c>
      <c r="K362" s="50"/>
      <c r="L362" s="45"/>
      <c r="M362" s="52"/>
      <c r="N362" s="49"/>
      <c r="O362" s="51"/>
      <c r="P362" s="49"/>
    </row>
    <row r="363" spans="2:16">
      <c r="B363" s="1153"/>
      <c r="C363" s="311">
        <v>13822</v>
      </c>
      <c r="D363" s="312">
        <v>0.1</v>
      </c>
      <c r="E363" s="157" t="s">
        <v>242</v>
      </c>
      <c r="F363" s="347">
        <v>1550000</v>
      </c>
      <c r="G363" s="47">
        <v>0.12</v>
      </c>
      <c r="H363" s="49">
        <f t="shared" si="16"/>
        <v>186000</v>
      </c>
      <c r="I363" s="50" t="s">
        <v>94</v>
      </c>
      <c r="J363" s="50" t="s">
        <v>243</v>
      </c>
      <c r="K363" s="50"/>
      <c r="L363" s="45"/>
      <c r="M363" s="52"/>
      <c r="N363" s="49"/>
      <c r="O363" s="51"/>
      <c r="P363" s="49"/>
    </row>
    <row r="364" spans="2:16">
      <c r="B364" s="1154"/>
      <c r="C364" s="16">
        <v>14049</v>
      </c>
      <c r="D364" s="144">
        <v>0.1</v>
      </c>
      <c r="E364" s="73" t="s">
        <v>244</v>
      </c>
      <c r="F364" s="348">
        <v>2250000</v>
      </c>
      <c r="G364" s="47">
        <v>7.0000000000000007E-2</v>
      </c>
      <c r="H364" s="49">
        <f t="shared" si="16"/>
        <v>157500.00000000003</v>
      </c>
      <c r="I364" s="50" t="s">
        <v>16</v>
      </c>
      <c r="J364" s="50" t="s">
        <v>243</v>
      </c>
      <c r="K364" s="50"/>
      <c r="L364" s="45"/>
      <c r="M364" s="52"/>
      <c r="N364" s="49"/>
      <c r="O364" s="51"/>
      <c r="P364" s="49"/>
    </row>
    <row r="365" spans="2:16">
      <c r="B365" s="1154"/>
      <c r="C365" s="16">
        <v>14010</v>
      </c>
      <c r="D365" s="144">
        <v>0.1</v>
      </c>
      <c r="E365" s="73" t="s">
        <v>245</v>
      </c>
      <c r="F365" s="348">
        <v>1900000</v>
      </c>
      <c r="G365" s="47">
        <v>7.0000000000000007E-2</v>
      </c>
      <c r="H365" s="49">
        <f t="shared" si="16"/>
        <v>133000</v>
      </c>
      <c r="I365" s="50" t="s">
        <v>16</v>
      </c>
      <c r="J365" t="s">
        <v>246</v>
      </c>
      <c r="K365" s="50"/>
      <c r="L365" s="45"/>
      <c r="M365" s="52"/>
      <c r="N365" s="49"/>
      <c r="O365" s="51"/>
      <c r="P365" s="49"/>
    </row>
    <row r="366" spans="2:16">
      <c r="B366" s="1153"/>
      <c r="C366" s="308">
        <v>14047</v>
      </c>
      <c r="D366" s="309">
        <v>0.1</v>
      </c>
      <c r="E366" s="310" t="s">
        <v>247</v>
      </c>
      <c r="F366" s="347">
        <v>2000000</v>
      </c>
      <c r="G366" s="47">
        <v>0.12</v>
      </c>
      <c r="H366" s="49">
        <f t="shared" si="16"/>
        <v>240000</v>
      </c>
      <c r="I366" s="50" t="s">
        <v>94</v>
      </c>
      <c r="J366" s="282" t="s">
        <v>246</v>
      </c>
      <c r="K366" s="50"/>
      <c r="L366" s="45"/>
      <c r="M366" s="52"/>
      <c r="N366" s="49"/>
      <c r="O366" s="51"/>
      <c r="P366" s="49"/>
    </row>
    <row r="367" spans="2:16">
      <c r="B367" s="1153"/>
      <c r="C367" s="16">
        <v>14107</v>
      </c>
      <c r="D367" s="144">
        <v>0.12</v>
      </c>
      <c r="E367" s="145" t="s">
        <v>248</v>
      </c>
      <c r="F367" s="347">
        <v>1300000</v>
      </c>
      <c r="G367" s="47">
        <v>0.12</v>
      </c>
      <c r="H367" s="49">
        <f t="shared" si="16"/>
        <v>156000</v>
      </c>
      <c r="I367" s="50" t="s">
        <v>94</v>
      </c>
      <c r="J367" s="282" t="s">
        <v>249</v>
      </c>
      <c r="K367" s="50"/>
      <c r="L367" s="45"/>
      <c r="M367" s="52"/>
      <c r="N367" s="49"/>
      <c r="O367" s="51"/>
      <c r="P367" s="49"/>
    </row>
    <row r="368" spans="2:16">
      <c r="B368" s="1153"/>
      <c r="C368" s="308">
        <v>14072</v>
      </c>
      <c r="D368" s="144">
        <v>0.1</v>
      </c>
      <c r="E368" s="331" t="s">
        <v>250</v>
      </c>
      <c r="F368" s="347">
        <v>1850000</v>
      </c>
      <c r="G368" s="313">
        <v>0.12</v>
      </c>
      <c r="H368" s="49">
        <f t="shared" si="16"/>
        <v>222000</v>
      </c>
      <c r="I368" s="50" t="s">
        <v>94</v>
      </c>
      <c r="J368" s="282" t="s">
        <v>251</v>
      </c>
      <c r="K368" s="50"/>
      <c r="L368" s="45"/>
      <c r="M368" s="52"/>
      <c r="N368" s="49"/>
      <c r="O368" s="51"/>
      <c r="P368" s="49"/>
    </row>
    <row r="369" spans="2:16">
      <c r="B369" s="1153"/>
      <c r="C369" s="16">
        <v>14106</v>
      </c>
      <c r="D369" s="144">
        <v>0.1</v>
      </c>
      <c r="E369" s="145" t="s">
        <v>252</v>
      </c>
      <c r="F369" s="347">
        <v>3250000</v>
      </c>
      <c r="G369" s="47">
        <v>0.12</v>
      </c>
      <c r="H369" s="49">
        <f t="shared" si="16"/>
        <v>390000</v>
      </c>
      <c r="I369" s="50" t="s">
        <v>94</v>
      </c>
      <c r="J369" s="282" t="s">
        <v>246</v>
      </c>
      <c r="K369" s="50"/>
      <c r="L369" s="45"/>
      <c r="M369" s="52"/>
      <c r="N369" s="49"/>
      <c r="O369" s="51"/>
      <c r="P369" s="49"/>
    </row>
    <row r="370" spans="2:16">
      <c r="B370" s="1153"/>
      <c r="C370" s="16">
        <v>14124</v>
      </c>
      <c r="D370" s="187">
        <v>0.08</v>
      </c>
      <c r="E370" s="145" t="s">
        <v>253</v>
      </c>
      <c r="F370" s="347">
        <v>1700000</v>
      </c>
      <c r="G370" s="349">
        <v>0.1</v>
      </c>
      <c r="H370" s="49">
        <f t="shared" si="16"/>
        <v>170000</v>
      </c>
      <c r="I370" s="50" t="s">
        <v>94</v>
      </c>
      <c r="J370" s="282" t="s">
        <v>251</v>
      </c>
      <c r="K370" s="50"/>
      <c r="L370" s="45"/>
      <c r="M370" s="52"/>
      <c r="N370" s="49"/>
      <c r="O370" s="51"/>
      <c r="P370" s="49"/>
    </row>
    <row r="371" spans="2:16">
      <c r="B371" s="1153"/>
      <c r="C371" s="34"/>
      <c r="D371" s="206"/>
      <c r="E371" s="151" t="s">
        <v>254</v>
      </c>
      <c r="F371" s="49"/>
      <c r="G371" s="47"/>
      <c r="H371" s="49"/>
      <c r="I371" s="50"/>
      <c r="J371" s="282" t="s">
        <v>243</v>
      </c>
      <c r="K371" s="50" t="s">
        <v>255</v>
      </c>
      <c r="L371" s="45"/>
      <c r="M371" s="52"/>
      <c r="N371" s="49"/>
      <c r="O371" s="51"/>
      <c r="P371" s="49"/>
    </row>
    <row r="372" spans="2:16">
      <c r="B372" s="1153"/>
      <c r="C372" s="34"/>
      <c r="D372" s="206"/>
      <c r="E372" s="151" t="s">
        <v>256</v>
      </c>
      <c r="F372" s="49"/>
      <c r="G372" s="47"/>
      <c r="H372" s="49"/>
      <c r="I372" s="50"/>
      <c r="J372" t="s">
        <v>246</v>
      </c>
      <c r="K372" s="50" t="s">
        <v>257</v>
      </c>
      <c r="L372" s="45"/>
      <c r="M372" s="52"/>
      <c r="N372" s="49"/>
      <c r="O372" s="51"/>
      <c r="P372" s="49"/>
    </row>
    <row r="373" spans="2:16">
      <c r="B373" s="1153"/>
      <c r="C373" s="45"/>
      <c r="D373" s="46"/>
      <c r="E373" s="48"/>
      <c r="F373" s="49"/>
      <c r="G373" s="47"/>
      <c r="H373" s="49"/>
      <c r="I373" s="50"/>
      <c r="J373" s="97"/>
      <c r="K373" s="50"/>
      <c r="L373" s="45"/>
      <c r="M373" s="52"/>
      <c r="N373" s="49"/>
      <c r="O373" s="51" t="s">
        <v>26</v>
      </c>
      <c r="P373" s="49">
        <f>SUM(P359:P372)</f>
        <v>395000</v>
      </c>
    </row>
    <row r="374" spans="2:16">
      <c r="B374" s="1147" t="s">
        <v>26</v>
      </c>
      <c r="C374" s="1147"/>
      <c r="D374" s="1147"/>
      <c r="E374" s="1147"/>
      <c r="F374" s="2">
        <f>SUM(F359:F373)</f>
        <v>23650000</v>
      </c>
      <c r="G374" s="353" t="s">
        <v>26</v>
      </c>
      <c r="H374" s="3">
        <f>SUM(H359:H373)</f>
        <v>2260500</v>
      </c>
      <c r="I374" s="1148"/>
      <c r="J374" s="1148"/>
      <c r="K374" s="1148"/>
      <c r="L374" s="1148"/>
      <c r="M374" s="1149" t="s">
        <v>27</v>
      </c>
      <c r="N374" s="1149"/>
      <c r="O374" s="1149"/>
      <c r="P374" s="28">
        <f>H374+P373</f>
        <v>2655500</v>
      </c>
    </row>
    <row r="375" spans="2:16">
      <c r="B375" s="59"/>
      <c r="C375" s="59"/>
      <c r="D375" s="59"/>
      <c r="E375" s="59"/>
      <c r="F375" s="60"/>
      <c r="G375" s="354"/>
      <c r="H375" s="61"/>
      <c r="I375" s="62"/>
      <c r="J375" s="62"/>
      <c r="K375" s="62"/>
      <c r="L375" s="62"/>
      <c r="M375" s="63"/>
      <c r="N375" s="63"/>
      <c r="O375" s="63"/>
      <c r="P375" s="64"/>
    </row>
    <row r="376" spans="2:16">
      <c r="B376" s="1166" t="s">
        <v>28</v>
      </c>
      <c r="C376" s="1166"/>
      <c r="D376" s="1166"/>
      <c r="E376" s="1166"/>
      <c r="F376" s="1166"/>
      <c r="G376" s="1166"/>
      <c r="H376" s="1166"/>
      <c r="I376" s="1166"/>
      <c r="J376" s="1166"/>
      <c r="K376" s="1166" t="s">
        <v>2</v>
      </c>
      <c r="L376" s="1166"/>
      <c r="M376" s="1166"/>
      <c r="N376" s="1166"/>
      <c r="O376" s="1166"/>
      <c r="P376" s="1166"/>
    </row>
    <row r="377" spans="2:16">
      <c r="B377" s="164" t="s">
        <v>3</v>
      </c>
      <c r="C377" s="163" t="s">
        <v>4</v>
      </c>
      <c r="D377" s="163" t="s">
        <v>258</v>
      </c>
      <c r="E377" s="163" t="s">
        <v>6</v>
      </c>
      <c r="F377" s="165" t="s">
        <v>7</v>
      </c>
      <c r="G377" s="352" t="s">
        <v>8</v>
      </c>
      <c r="H377" s="163" t="s">
        <v>9</v>
      </c>
      <c r="I377" s="163" t="s">
        <v>10</v>
      </c>
      <c r="J377" s="163" t="s">
        <v>12</v>
      </c>
      <c r="K377" s="163" t="s">
        <v>232</v>
      </c>
      <c r="L377" s="163" t="s">
        <v>4</v>
      </c>
      <c r="M377" s="163" t="s">
        <v>6</v>
      </c>
      <c r="N377" s="163" t="s">
        <v>13</v>
      </c>
      <c r="O377" s="163" t="s">
        <v>8</v>
      </c>
      <c r="P377" s="163" t="s">
        <v>14</v>
      </c>
    </row>
    <row r="378" spans="2:16" ht="12.75" customHeight="1">
      <c r="B378" s="1184">
        <f>CAPTACIONES!L488</f>
        <v>23</v>
      </c>
      <c r="C378" s="16">
        <v>13889</v>
      </c>
      <c r="D378" s="144">
        <v>0.1</v>
      </c>
      <c r="E378" s="145" t="s">
        <v>259</v>
      </c>
      <c r="F378" s="49">
        <v>2200000</v>
      </c>
      <c r="G378" s="47">
        <v>0.1</v>
      </c>
      <c r="H378" s="49">
        <f>F378*G378</f>
        <v>220000</v>
      </c>
      <c r="I378" s="50" t="s">
        <v>260</v>
      </c>
      <c r="J378" s="50" t="s">
        <v>251</v>
      </c>
      <c r="K378" s="50"/>
      <c r="L378" s="16">
        <v>13943</v>
      </c>
      <c r="M378" s="230" t="s">
        <v>261</v>
      </c>
      <c r="N378" s="22">
        <v>1350000</v>
      </c>
      <c r="O378" s="51">
        <v>0.05</v>
      </c>
      <c r="P378" s="49">
        <f>N378*O378</f>
        <v>67500</v>
      </c>
    </row>
    <row r="379" spans="2:16" ht="12.75" customHeight="1">
      <c r="B379" s="1185"/>
      <c r="H379" s="49">
        <f t="shared" ref="H379:H385" si="17">F379*G379</f>
        <v>0</v>
      </c>
      <c r="I379" s="50" t="s">
        <v>260</v>
      </c>
      <c r="J379" s="50" t="s">
        <v>251</v>
      </c>
      <c r="K379" s="50"/>
      <c r="M379" s="52"/>
      <c r="N379" s="49"/>
      <c r="O379" s="51">
        <v>0.05</v>
      </c>
      <c r="P379" s="49">
        <f t="shared" ref="P379:P380" si="18">N379*O379</f>
        <v>0</v>
      </c>
    </row>
    <row r="380" spans="2:16" ht="12.75" customHeight="1">
      <c r="B380" s="1185"/>
      <c r="C380" s="16">
        <v>13934</v>
      </c>
      <c r="D380" s="144">
        <v>0.1</v>
      </c>
      <c r="E380" s="145" t="s">
        <v>262</v>
      </c>
      <c r="F380" s="49">
        <v>2400000</v>
      </c>
      <c r="G380" s="47">
        <v>0.1</v>
      </c>
      <c r="H380" s="49">
        <f t="shared" si="17"/>
        <v>240000</v>
      </c>
      <c r="I380" s="50" t="s">
        <v>260</v>
      </c>
      <c r="J380" s="50" t="s">
        <v>251</v>
      </c>
      <c r="K380" s="50"/>
      <c r="L380" s="16">
        <v>13994</v>
      </c>
      <c r="M380" s="191" t="s">
        <v>263</v>
      </c>
      <c r="N380" s="49">
        <v>730000</v>
      </c>
      <c r="O380" s="51">
        <v>0.05</v>
      </c>
      <c r="P380" s="49">
        <f t="shared" si="18"/>
        <v>36500</v>
      </c>
    </row>
    <row r="381" spans="2:16" ht="12.75" customHeight="1">
      <c r="B381" s="1185"/>
      <c r="C381" s="16">
        <v>13942</v>
      </c>
      <c r="D381" s="144">
        <v>0.1</v>
      </c>
      <c r="E381" s="145" t="s">
        <v>264</v>
      </c>
      <c r="F381" s="49">
        <v>1300000</v>
      </c>
      <c r="G381" s="349">
        <v>0.06</v>
      </c>
      <c r="H381" s="49">
        <f t="shared" si="17"/>
        <v>78000</v>
      </c>
      <c r="I381" s="50" t="s">
        <v>16</v>
      </c>
      <c r="J381" s="50" t="s">
        <v>251</v>
      </c>
      <c r="K381" s="50"/>
      <c r="L381" s="45"/>
      <c r="M381" s="194"/>
      <c r="N381" s="195"/>
      <c r="O381" s="196"/>
      <c r="P381" s="195"/>
    </row>
    <row r="382" spans="2:16" ht="12.75" customHeight="1">
      <c r="B382" s="1185"/>
      <c r="C382" s="311">
        <v>13950</v>
      </c>
      <c r="D382" s="312">
        <v>0.1</v>
      </c>
      <c r="E382" s="157" t="s">
        <v>265</v>
      </c>
      <c r="F382" s="195">
        <v>2400000</v>
      </c>
      <c r="G382" s="360">
        <v>0.06</v>
      </c>
      <c r="H382" s="49">
        <f t="shared" si="17"/>
        <v>144000</v>
      </c>
      <c r="I382" s="280" t="s">
        <v>16</v>
      </c>
      <c r="J382" s="280" t="s">
        <v>251</v>
      </c>
      <c r="K382" s="50"/>
      <c r="L382" s="45"/>
      <c r="M382" s="52"/>
      <c r="N382" s="49"/>
      <c r="O382" s="51"/>
      <c r="P382" s="49"/>
    </row>
    <row r="383" spans="2:16" ht="12.75" customHeight="1">
      <c r="B383" s="1186"/>
      <c r="C383" s="304">
        <v>14000</v>
      </c>
      <c r="D383" s="144">
        <v>0.1</v>
      </c>
      <c r="E383" s="329" t="s">
        <v>266</v>
      </c>
      <c r="F383" s="49">
        <v>2100000</v>
      </c>
      <c r="G383" s="349">
        <v>0.06</v>
      </c>
      <c r="H383" s="49">
        <f t="shared" si="17"/>
        <v>126000</v>
      </c>
      <c r="I383" s="50" t="s">
        <v>16</v>
      </c>
      <c r="J383" s="251" t="s">
        <v>246</v>
      </c>
      <c r="K383"/>
      <c r="L383" s="45"/>
      <c r="M383" s="52"/>
      <c r="N383" s="49"/>
      <c r="O383" s="51"/>
      <c r="P383" s="49"/>
    </row>
    <row r="384" spans="2:16" ht="12.75" customHeight="1">
      <c r="B384" s="1186"/>
      <c r="C384" s="311">
        <v>14039</v>
      </c>
      <c r="D384" s="312">
        <v>0.1</v>
      </c>
      <c r="E384" s="157" t="s">
        <v>267</v>
      </c>
      <c r="F384" s="49">
        <v>1100000</v>
      </c>
      <c r="G384" s="349">
        <v>0.06</v>
      </c>
      <c r="H384" s="49">
        <f t="shared" si="17"/>
        <v>66000</v>
      </c>
      <c r="I384" s="50" t="s">
        <v>16</v>
      </c>
      <c r="J384" s="282" t="s">
        <v>251</v>
      </c>
      <c r="K384"/>
      <c r="L384" s="45"/>
      <c r="M384" s="52"/>
      <c r="N384" s="49"/>
      <c r="O384" s="51"/>
      <c r="P384" s="49"/>
    </row>
    <row r="385" spans="2:16" ht="12.75" customHeight="1">
      <c r="B385" s="1186"/>
      <c r="C385" s="16">
        <v>14102</v>
      </c>
      <c r="D385" s="144">
        <v>0.1</v>
      </c>
      <c r="E385" s="250" t="s">
        <v>268</v>
      </c>
      <c r="F385" s="49">
        <v>1900000</v>
      </c>
      <c r="G385" s="47">
        <v>0.05</v>
      </c>
      <c r="H385" s="49">
        <f t="shared" si="17"/>
        <v>95000</v>
      </c>
      <c r="I385" s="50" t="s">
        <v>269</v>
      </c>
      <c r="J385" s="50" t="s">
        <v>251</v>
      </c>
      <c r="K385" s="320"/>
      <c r="L385" s="45"/>
      <c r="M385" s="52"/>
      <c r="N385" s="49"/>
      <c r="O385" s="51"/>
      <c r="P385" s="49"/>
    </row>
    <row r="386" spans="2:16" ht="12.75" customHeight="1">
      <c r="B386" s="1185"/>
      <c r="C386" s="34" t="s">
        <v>270</v>
      </c>
      <c r="D386" s="206"/>
      <c r="E386" s="151" t="s">
        <v>271</v>
      </c>
      <c r="F386" s="49"/>
      <c r="G386" s="47"/>
      <c r="H386" s="49"/>
      <c r="I386" s="50"/>
      <c r="J386" s="50" t="s">
        <v>251</v>
      </c>
      <c r="K386" s="50" t="s">
        <v>257</v>
      </c>
      <c r="L386" s="45"/>
      <c r="M386" s="52"/>
      <c r="N386" s="49"/>
      <c r="O386" s="51"/>
      <c r="P386" s="49"/>
    </row>
    <row r="387" spans="2:16" ht="12.75" customHeight="1">
      <c r="B387" s="1185"/>
      <c r="C387" s="307" t="s">
        <v>272</v>
      </c>
      <c r="D387" s="206"/>
      <c r="E387" s="315" t="s">
        <v>273</v>
      </c>
      <c r="F387" s="49"/>
      <c r="G387" s="47"/>
      <c r="H387" s="49"/>
      <c r="I387" s="50" t="s">
        <v>16</v>
      </c>
      <c r="J387" s="280" t="s">
        <v>251</v>
      </c>
      <c r="K387" s="50"/>
      <c r="L387" s="45"/>
      <c r="M387" s="52"/>
      <c r="N387" s="49"/>
      <c r="O387" s="51"/>
      <c r="P387" s="49"/>
    </row>
    <row r="388" spans="2:16" ht="12.75" customHeight="1">
      <c r="B388" s="1185"/>
      <c r="C388" s="34" t="s">
        <v>274</v>
      </c>
      <c r="D388" s="206"/>
      <c r="E388" s="151" t="s">
        <v>275</v>
      </c>
      <c r="F388" s="49"/>
      <c r="G388" s="47"/>
      <c r="H388" s="49"/>
      <c r="I388" s="50"/>
      <c r="J388" s="50" t="s">
        <v>251</v>
      </c>
      <c r="K388" s="50" t="s">
        <v>274</v>
      </c>
      <c r="L388" s="45"/>
      <c r="M388" s="52"/>
      <c r="N388" s="49"/>
      <c r="O388" s="51"/>
      <c r="P388" s="49"/>
    </row>
    <row r="389" spans="2:16" ht="30.75" customHeight="1">
      <c r="B389" s="1187"/>
      <c r="C389" s="307" t="s">
        <v>272</v>
      </c>
      <c r="D389" s="206"/>
      <c r="E389" s="315" t="s">
        <v>276</v>
      </c>
      <c r="F389" s="49"/>
      <c r="G389" s="47"/>
      <c r="H389" s="49"/>
      <c r="I389" s="50"/>
      <c r="J389" s="97" t="s">
        <v>243</v>
      </c>
      <c r="K389" s="50" t="s">
        <v>277</v>
      </c>
      <c r="L389" s="20"/>
      <c r="M389" s="37" t="s">
        <v>26</v>
      </c>
      <c r="N389" s="22">
        <f>SUM(N378:N380)</f>
        <v>2080000</v>
      </c>
      <c r="O389" s="20" t="s">
        <v>26</v>
      </c>
      <c r="P389" s="38">
        <f>SUM(P378:P388)</f>
        <v>104000</v>
      </c>
    </row>
    <row r="390" spans="2:16">
      <c r="B390" s="1147" t="s">
        <v>26</v>
      </c>
      <c r="C390" s="1147"/>
      <c r="D390" s="1147"/>
      <c r="E390" s="1147"/>
      <c r="F390" s="2">
        <f>SUM(F378:F389)</f>
        <v>13400000</v>
      </c>
      <c r="G390" s="353" t="s">
        <v>26</v>
      </c>
      <c r="H390" s="3">
        <f>SUM(H378:H389)</f>
        <v>969000</v>
      </c>
      <c r="I390" s="1148"/>
      <c r="J390" s="1148"/>
      <c r="K390" s="1148"/>
      <c r="L390" s="1148"/>
      <c r="M390" s="1149" t="s">
        <v>27</v>
      </c>
      <c r="N390" s="1149"/>
      <c r="O390" s="1149"/>
      <c r="P390" s="28">
        <f>H390+P389</f>
        <v>1073000</v>
      </c>
    </row>
    <row r="391" spans="2:16">
      <c r="B391" s="59"/>
      <c r="C391" s="59"/>
      <c r="D391" s="59"/>
      <c r="E391" s="59"/>
      <c r="F391" s="60"/>
      <c r="G391" s="354"/>
      <c r="H391" s="61"/>
      <c r="I391" s="62"/>
      <c r="J391" s="62"/>
      <c r="K391" s="62"/>
      <c r="L391" s="62"/>
      <c r="M391" s="63"/>
      <c r="N391" s="63"/>
      <c r="O391" s="63"/>
      <c r="P391" s="64"/>
    </row>
    <row r="392" spans="2:16">
      <c r="B392" s="1166" t="s">
        <v>33</v>
      </c>
      <c r="C392" s="1166"/>
      <c r="D392" s="1166"/>
      <c r="E392" s="1166"/>
      <c r="F392" s="1166"/>
      <c r="G392" s="1166"/>
      <c r="H392" s="1166"/>
      <c r="I392" s="1166"/>
      <c r="J392" s="1166"/>
      <c r="K392" s="1166" t="s">
        <v>2</v>
      </c>
      <c r="L392" s="1166"/>
      <c r="M392" s="1166"/>
      <c r="N392" s="1166"/>
      <c r="O392" s="1166"/>
      <c r="P392" s="1166"/>
    </row>
    <row r="393" spans="2:16">
      <c r="B393" s="163" t="s">
        <v>3</v>
      </c>
      <c r="C393" s="163" t="s">
        <v>4</v>
      </c>
      <c r="D393" s="163" t="s">
        <v>5</v>
      </c>
      <c r="E393" s="163" t="s">
        <v>6</v>
      </c>
      <c r="F393" s="163" t="s">
        <v>7</v>
      </c>
      <c r="G393" s="352" t="s">
        <v>8</v>
      </c>
      <c r="H393" s="163" t="s">
        <v>9</v>
      </c>
      <c r="I393" s="163" t="s">
        <v>10</v>
      </c>
      <c r="J393" s="163" t="s">
        <v>12</v>
      </c>
      <c r="K393" s="163" t="s">
        <v>232</v>
      </c>
      <c r="L393" s="163" t="s">
        <v>4</v>
      </c>
      <c r="M393" s="163" t="s">
        <v>6</v>
      </c>
      <c r="N393" s="163" t="s">
        <v>13</v>
      </c>
      <c r="O393" s="163" t="s">
        <v>8</v>
      </c>
      <c r="P393" s="163" t="s">
        <v>14</v>
      </c>
    </row>
    <row r="394" spans="2:16">
      <c r="B394" s="1153">
        <f>CAPTACIONES!L518</f>
        <v>25</v>
      </c>
      <c r="C394" s="16">
        <v>13948</v>
      </c>
      <c r="D394" s="144">
        <v>0.1</v>
      </c>
      <c r="E394" s="145" t="s">
        <v>236</v>
      </c>
      <c r="F394" s="49">
        <v>1850000</v>
      </c>
      <c r="G394" s="23">
        <v>0.05</v>
      </c>
      <c r="H394" s="22">
        <f>F394*G394</f>
        <v>92500</v>
      </c>
      <c r="I394" s="24" t="s">
        <v>94</v>
      </c>
      <c r="J394" s="24" t="s">
        <v>251</v>
      </c>
      <c r="K394" s="24"/>
      <c r="L394" s="16">
        <v>14099</v>
      </c>
      <c r="M394" s="147" t="s">
        <v>278</v>
      </c>
      <c r="N394" s="147">
        <v>1200000</v>
      </c>
      <c r="O394" s="23">
        <v>0.04</v>
      </c>
      <c r="P394" s="22">
        <f>N394*O394</f>
        <v>48000</v>
      </c>
    </row>
    <row r="395" spans="2:16">
      <c r="B395" s="1153"/>
      <c r="H395" s="22">
        <f t="shared" ref="H395:H397" si="19">F395*G395</f>
        <v>0</v>
      </c>
      <c r="L395" s="14"/>
      <c r="M395" s="91"/>
      <c r="N395" s="22"/>
      <c r="O395" s="23"/>
      <c r="P395" s="22"/>
    </row>
    <row r="396" spans="2:16">
      <c r="B396" s="1153"/>
      <c r="C396" s="16">
        <v>13952</v>
      </c>
      <c r="D396" s="144">
        <v>0.1</v>
      </c>
      <c r="E396" s="186" t="s">
        <v>279</v>
      </c>
      <c r="F396" s="257">
        <v>1400000</v>
      </c>
      <c r="G396" s="361">
        <v>0.06</v>
      </c>
      <c r="H396" s="22">
        <f t="shared" si="19"/>
        <v>84000</v>
      </c>
      <c r="I396" s="17" t="s">
        <v>16</v>
      </c>
      <c r="J396" s="17" t="s">
        <v>280</v>
      </c>
      <c r="K396" s="17"/>
      <c r="L396" s="14"/>
      <c r="M396" s="91"/>
      <c r="N396" s="22"/>
      <c r="O396" s="23"/>
      <c r="P396" s="22"/>
    </row>
    <row r="397" spans="2:16">
      <c r="B397" s="1153"/>
      <c r="C397" s="16">
        <v>13943</v>
      </c>
      <c r="D397" s="144">
        <v>0.1</v>
      </c>
      <c r="E397" s="230" t="s">
        <v>261</v>
      </c>
      <c r="F397" s="22">
        <v>1350000</v>
      </c>
      <c r="G397" s="23">
        <v>0.05</v>
      </c>
      <c r="H397" s="22">
        <f t="shared" si="19"/>
        <v>67500</v>
      </c>
      <c r="I397" s="24" t="s">
        <v>260</v>
      </c>
      <c r="J397" s="17" t="s">
        <v>280</v>
      </c>
      <c r="K397" s="17"/>
      <c r="L397" s="14"/>
      <c r="M397" s="91"/>
      <c r="N397" s="22"/>
      <c r="O397" s="23"/>
      <c r="P397" s="22"/>
    </row>
    <row r="398" spans="2:16">
      <c r="B398" s="1153"/>
      <c r="G398" s="23"/>
      <c r="H398" s="22"/>
      <c r="I398" s="24"/>
      <c r="J398" s="17"/>
      <c r="K398" s="17"/>
      <c r="L398" s="14"/>
      <c r="M398" s="36"/>
      <c r="N398" s="22"/>
      <c r="O398" s="23"/>
      <c r="P398" s="22"/>
    </row>
    <row r="399" spans="2:16">
      <c r="B399" s="1154"/>
      <c r="C399" s="262"/>
      <c r="D399" s="263"/>
      <c r="E399" s="276"/>
      <c r="F399" s="22"/>
      <c r="G399" s="23"/>
      <c r="H399" s="22"/>
      <c r="I399" s="24"/>
      <c r="J399" s="17"/>
      <c r="K399" s="17"/>
      <c r="L399" s="14"/>
      <c r="M399" s="91"/>
      <c r="N399" s="22"/>
      <c r="O399" s="23"/>
      <c r="P399" s="22"/>
    </row>
    <row r="400" spans="2:16">
      <c r="B400" s="1154"/>
      <c r="C400" s="262"/>
      <c r="D400" s="263"/>
      <c r="E400" s="276"/>
      <c r="F400" s="22"/>
      <c r="G400" s="23"/>
      <c r="H400" s="22"/>
      <c r="I400" s="24"/>
      <c r="J400" s="17"/>
      <c r="K400" s="17"/>
      <c r="L400" s="14"/>
      <c r="M400" s="91"/>
      <c r="N400" s="22"/>
      <c r="O400" s="23"/>
      <c r="P400" s="22"/>
    </row>
    <row r="401" spans="2:16">
      <c r="B401" s="1154"/>
      <c r="C401" s="14"/>
      <c r="D401" s="21"/>
      <c r="E401" s="39"/>
      <c r="F401" s="22"/>
      <c r="G401" s="23"/>
      <c r="H401" s="22"/>
      <c r="I401" s="24"/>
      <c r="J401" s="40"/>
      <c r="K401" s="24"/>
      <c r="L401" s="14"/>
      <c r="M401" s="91"/>
      <c r="N401" s="22"/>
      <c r="O401" s="23"/>
      <c r="P401" s="22"/>
    </row>
    <row r="402" spans="2:16">
      <c r="B402" s="1154"/>
      <c r="C402" s="14"/>
      <c r="D402" s="21"/>
      <c r="E402" s="39"/>
      <c r="F402" s="22"/>
      <c r="G402" s="23"/>
      <c r="H402" s="22"/>
      <c r="I402" s="24"/>
      <c r="J402" s="40"/>
      <c r="K402" s="24"/>
      <c r="L402" s="14"/>
      <c r="M402" s="91"/>
      <c r="N402" s="22"/>
      <c r="O402" s="23"/>
      <c r="P402" s="22"/>
    </row>
    <row r="403" spans="2:16">
      <c r="B403" s="1154"/>
      <c r="C403" s="34" t="s">
        <v>272</v>
      </c>
      <c r="D403" s="206"/>
      <c r="E403" s="305" t="s">
        <v>281</v>
      </c>
      <c r="F403" s="49"/>
      <c r="G403" s="23"/>
      <c r="H403" s="22"/>
      <c r="I403" s="24"/>
      <c r="J403" s="40"/>
      <c r="K403" s="24"/>
      <c r="L403" s="20"/>
      <c r="M403" s="92" t="s">
        <v>26</v>
      </c>
      <c r="N403" s="22">
        <f>SUM(N394:N398)</f>
        <v>1200000</v>
      </c>
      <c r="O403" s="20" t="s">
        <v>26</v>
      </c>
      <c r="P403" s="38">
        <f>SUM(P394:P398)</f>
        <v>48000</v>
      </c>
    </row>
    <row r="404" spans="2:16">
      <c r="B404" s="1167" t="s">
        <v>26</v>
      </c>
      <c r="C404" s="1167"/>
      <c r="D404" s="1167"/>
      <c r="E404" s="1167"/>
      <c r="F404" s="316">
        <f>SUM(F394:F403)</f>
        <v>4600000</v>
      </c>
      <c r="G404" s="359" t="s">
        <v>26</v>
      </c>
      <c r="H404" s="317">
        <f>SUM(H394:H403)</f>
        <v>244000</v>
      </c>
      <c r="I404" s="1148"/>
      <c r="J404" s="1148"/>
      <c r="K404" s="1148"/>
      <c r="L404" s="1148"/>
      <c r="M404" s="1168" t="s">
        <v>27</v>
      </c>
      <c r="N404" s="1168"/>
      <c r="O404" s="1168"/>
      <c r="P404" s="318">
        <f>H404+P403</f>
        <v>292000</v>
      </c>
    </row>
    <row r="405" spans="2:16" s="55" customFormat="1">
      <c r="B405" s="59"/>
      <c r="C405" s="59"/>
      <c r="D405" s="59"/>
      <c r="E405" s="59"/>
      <c r="F405" s="60"/>
      <c r="G405" s="354"/>
      <c r="H405" s="61"/>
      <c r="I405" s="62"/>
      <c r="J405" s="62"/>
      <c r="K405" s="62"/>
      <c r="L405" s="62"/>
      <c r="M405" s="63"/>
      <c r="N405" s="63"/>
      <c r="O405" s="63"/>
      <c r="P405" s="64"/>
    </row>
    <row r="406" spans="2:16">
      <c r="B406" s="1161" t="s">
        <v>282</v>
      </c>
      <c r="C406" s="1161"/>
      <c r="D406" s="1161"/>
      <c r="E406" s="1161"/>
      <c r="F406" s="1161"/>
      <c r="G406" s="1161"/>
      <c r="H406" s="1161"/>
      <c r="I406" s="1161"/>
      <c r="J406" s="1161"/>
      <c r="K406" s="1161" t="s">
        <v>2</v>
      </c>
      <c r="L406" s="1161"/>
      <c r="M406" s="1161"/>
      <c r="N406" s="1161"/>
      <c r="O406" s="1161"/>
      <c r="P406" s="1161"/>
    </row>
    <row r="407" spans="2:16">
      <c r="B407" s="163" t="s">
        <v>3</v>
      </c>
      <c r="C407" s="163" t="s">
        <v>4</v>
      </c>
      <c r="D407" s="163" t="s">
        <v>5</v>
      </c>
      <c r="E407" s="163" t="s">
        <v>6</v>
      </c>
      <c r="F407" s="163" t="s">
        <v>7</v>
      </c>
      <c r="G407" s="352" t="s">
        <v>8</v>
      </c>
      <c r="H407" s="163" t="s">
        <v>9</v>
      </c>
      <c r="I407" s="163" t="s">
        <v>10</v>
      </c>
      <c r="J407" s="163" t="s">
        <v>12</v>
      </c>
      <c r="K407" s="163" t="s">
        <v>232</v>
      </c>
      <c r="L407" s="163" t="s">
        <v>4</v>
      </c>
      <c r="M407" s="163" t="s">
        <v>6</v>
      </c>
      <c r="N407" s="163" t="s">
        <v>13</v>
      </c>
      <c r="O407" s="163" t="s">
        <v>8</v>
      </c>
      <c r="P407" s="163" t="s">
        <v>14</v>
      </c>
    </row>
    <row r="408" spans="2:16">
      <c r="B408" s="1153">
        <f>CAPTACIONES!L558</f>
        <v>7</v>
      </c>
      <c r="C408" s="16">
        <v>14088</v>
      </c>
      <c r="D408" s="144">
        <v>0.1</v>
      </c>
      <c r="E408" s="145" t="s">
        <v>283</v>
      </c>
      <c r="F408" s="49">
        <v>1200000</v>
      </c>
      <c r="G408" s="51">
        <v>0.05</v>
      </c>
      <c r="H408" s="49">
        <f>F408*G408</f>
        <v>60000</v>
      </c>
      <c r="I408" s="50" t="s">
        <v>284</v>
      </c>
      <c r="J408" s="50" t="s">
        <v>243</v>
      </c>
      <c r="K408" s="50"/>
      <c r="L408" s="14"/>
      <c r="M408" s="91"/>
      <c r="N408" s="22"/>
      <c r="O408" s="23"/>
      <c r="P408" s="22"/>
    </row>
    <row r="409" spans="2:16">
      <c r="B409" s="1153"/>
      <c r="C409" s="242"/>
      <c r="D409" s="242"/>
      <c r="E409" s="242"/>
      <c r="F409" s="55"/>
      <c r="G409" s="358"/>
      <c r="H409" s="49">
        <f t="shared" ref="H409:H410" si="20">F409*G409</f>
        <v>0</v>
      </c>
      <c r="I409" s="55"/>
      <c r="J409" s="55"/>
      <c r="K409" s="55"/>
      <c r="L409" s="14"/>
      <c r="M409" s="91"/>
      <c r="N409" s="22"/>
      <c r="O409" s="23"/>
      <c r="P409" s="22"/>
    </row>
    <row r="410" spans="2:16">
      <c r="B410" s="1153"/>
      <c r="C410" s="16">
        <v>14116</v>
      </c>
      <c r="D410" s="144">
        <v>0.1</v>
      </c>
      <c r="E410" s="186" t="s">
        <v>285</v>
      </c>
      <c r="F410" s="257">
        <v>1300000</v>
      </c>
      <c r="G410" s="258">
        <v>0.08</v>
      </c>
      <c r="H410" s="49">
        <f t="shared" si="20"/>
        <v>104000</v>
      </c>
      <c r="I410" s="17" t="s">
        <v>286</v>
      </c>
      <c r="J410" s="17" t="s">
        <v>243</v>
      </c>
      <c r="K410" s="17"/>
      <c r="L410" s="14"/>
      <c r="M410" s="91"/>
      <c r="N410" s="22"/>
      <c r="O410" s="23"/>
      <c r="P410" s="22"/>
    </row>
    <row r="411" spans="2:16">
      <c r="B411" s="1153"/>
      <c r="C411" s="321"/>
      <c r="D411" s="322"/>
      <c r="E411" s="292"/>
      <c r="F411" s="195"/>
      <c r="G411" s="196"/>
      <c r="H411" s="195"/>
      <c r="I411" s="50"/>
      <c r="J411" s="17"/>
      <c r="K411" s="17"/>
      <c r="L411" s="14"/>
      <c r="M411" s="91"/>
      <c r="N411" s="22"/>
      <c r="O411" s="23"/>
      <c r="P411" s="22"/>
    </row>
    <row r="412" spans="2:16">
      <c r="B412" s="1154"/>
      <c r="C412" s="236"/>
      <c r="D412" s="236"/>
      <c r="E412" s="236"/>
      <c r="F412" s="236"/>
      <c r="G412" s="51"/>
      <c r="H412" s="49"/>
      <c r="I412" s="320"/>
      <c r="J412" s="17"/>
      <c r="K412" s="17"/>
      <c r="L412" s="14"/>
      <c r="M412" s="36"/>
      <c r="N412" s="22"/>
      <c r="O412" s="23"/>
      <c r="P412" s="22"/>
    </row>
    <row r="413" spans="2:16">
      <c r="B413" s="1154"/>
      <c r="C413" s="323"/>
      <c r="D413" s="324"/>
      <c r="E413" s="325"/>
      <c r="F413" s="314"/>
      <c r="G413" s="326"/>
      <c r="H413" s="314"/>
      <c r="I413" s="50"/>
      <c r="J413" s="17"/>
      <c r="K413" s="17"/>
      <c r="L413" s="14"/>
      <c r="M413" s="91"/>
      <c r="N413" s="22"/>
      <c r="O413" s="23"/>
      <c r="P413" s="22"/>
    </row>
    <row r="414" spans="2:16">
      <c r="B414" s="1154"/>
      <c r="C414" s="45"/>
      <c r="D414" s="46"/>
      <c r="E414" s="12"/>
      <c r="F414" s="49"/>
      <c r="G414" s="51"/>
      <c r="H414" s="49"/>
      <c r="I414" s="50"/>
      <c r="J414" s="17"/>
      <c r="K414" s="17"/>
      <c r="L414" s="14"/>
      <c r="M414" s="91"/>
      <c r="N414" s="22"/>
      <c r="O414" s="23"/>
      <c r="P414" s="22"/>
    </row>
    <row r="415" spans="2:16">
      <c r="B415" s="1154"/>
      <c r="C415" s="45"/>
      <c r="D415" s="46"/>
      <c r="E415" s="48"/>
      <c r="F415" s="49"/>
      <c r="G415" s="51"/>
      <c r="H415" s="49"/>
      <c r="I415" s="50"/>
      <c r="J415" s="319"/>
      <c r="K415" s="50"/>
      <c r="L415" s="14"/>
      <c r="M415" s="91"/>
      <c r="N415" s="22"/>
      <c r="O415" s="23"/>
      <c r="P415" s="22"/>
    </row>
    <row r="416" spans="2:16">
      <c r="B416" s="1154"/>
      <c r="C416" s="45"/>
      <c r="D416" s="46"/>
      <c r="E416" s="48"/>
      <c r="F416" s="49"/>
      <c r="G416" s="51"/>
      <c r="H416" s="49"/>
      <c r="I416" s="50"/>
      <c r="J416" s="319"/>
      <c r="K416" s="50"/>
      <c r="L416" s="14"/>
      <c r="M416" s="91"/>
      <c r="N416" s="22"/>
      <c r="O416" s="23"/>
      <c r="P416" s="22"/>
    </row>
    <row r="417" spans="2:16">
      <c r="B417" s="1154"/>
      <c r="C417" s="45"/>
      <c r="D417" s="46"/>
      <c r="E417" s="12"/>
      <c r="F417" s="49"/>
      <c r="G417" s="51"/>
      <c r="H417" s="49"/>
      <c r="I417" s="50"/>
      <c r="J417" s="319"/>
      <c r="K417" s="50"/>
      <c r="L417" s="20"/>
      <c r="M417" s="92" t="s">
        <v>26</v>
      </c>
      <c r="N417" s="22">
        <f>SUM(N408:N412)</f>
        <v>0</v>
      </c>
      <c r="O417" s="20" t="s">
        <v>26</v>
      </c>
      <c r="P417" s="38">
        <f>SUM(P408:P412)</f>
        <v>0</v>
      </c>
    </row>
    <row r="418" spans="2:16">
      <c r="B418" s="1147" t="s">
        <v>26</v>
      </c>
      <c r="C418" s="1147"/>
      <c r="D418" s="1147"/>
      <c r="E418" s="1147"/>
      <c r="F418" s="2">
        <f>SUM(F408:F417)</f>
        <v>2500000</v>
      </c>
      <c r="G418" s="353" t="s">
        <v>26</v>
      </c>
      <c r="H418" s="3">
        <f>SUM(H408:H417)</f>
        <v>164000</v>
      </c>
      <c r="I418" s="1148"/>
      <c r="J418" s="1148"/>
      <c r="K418" s="1148"/>
      <c r="L418" s="1148"/>
      <c r="M418" s="1149" t="s">
        <v>27</v>
      </c>
      <c r="N418" s="1149"/>
      <c r="O418" s="1149"/>
      <c r="P418" s="28">
        <f>H418+P417</f>
        <v>164000</v>
      </c>
    </row>
    <row r="419" spans="2:16" s="55" customFormat="1">
      <c r="B419" s="59"/>
      <c r="C419" s="59"/>
      <c r="D419" s="59"/>
      <c r="E419" s="59"/>
      <c r="F419" s="60"/>
      <c r="G419" s="354"/>
      <c r="H419" s="61"/>
      <c r="I419" s="62"/>
      <c r="J419" s="62"/>
      <c r="K419" s="62"/>
      <c r="L419" s="62"/>
      <c r="M419" s="63"/>
      <c r="N419" s="63"/>
      <c r="O419" s="63"/>
      <c r="P419" s="64"/>
    </row>
    <row r="420" spans="2:16">
      <c r="B420" s="1161" t="s">
        <v>287</v>
      </c>
      <c r="C420" s="1161"/>
      <c r="D420" s="1161"/>
      <c r="E420" s="1161"/>
      <c r="F420" s="1161"/>
      <c r="G420" s="1161"/>
      <c r="H420" s="1161"/>
      <c r="I420" s="1161"/>
      <c r="J420" s="1161"/>
      <c r="K420" s="1161" t="s">
        <v>2</v>
      </c>
      <c r="L420" s="1161"/>
      <c r="M420" s="1161"/>
      <c r="N420" s="1161"/>
      <c r="O420" s="1161"/>
      <c r="P420" s="1161"/>
    </row>
    <row r="421" spans="2:16">
      <c r="B421" s="163" t="s">
        <v>3</v>
      </c>
      <c r="C421" s="163" t="s">
        <v>4</v>
      </c>
      <c r="D421" s="163" t="s">
        <v>5</v>
      </c>
      <c r="E421" s="163" t="s">
        <v>6</v>
      </c>
      <c r="F421" s="163" t="s">
        <v>7</v>
      </c>
      <c r="G421" s="352" t="s">
        <v>8</v>
      </c>
      <c r="H421" s="163" t="s">
        <v>9</v>
      </c>
      <c r="I421" s="163" t="s">
        <v>10</v>
      </c>
      <c r="J421" s="163" t="s">
        <v>12</v>
      </c>
      <c r="K421" s="163" t="s">
        <v>232</v>
      </c>
      <c r="L421" s="163" t="s">
        <v>4</v>
      </c>
      <c r="M421" s="163" t="s">
        <v>6</v>
      </c>
      <c r="N421" s="163" t="s">
        <v>13</v>
      </c>
      <c r="O421" s="163" t="s">
        <v>8</v>
      </c>
      <c r="P421" s="163" t="s">
        <v>14</v>
      </c>
    </row>
    <row r="422" spans="2:16">
      <c r="B422" s="1153">
        <f>CAPTACIONES!L543</f>
        <v>6</v>
      </c>
      <c r="C422" s="16">
        <v>14064</v>
      </c>
      <c r="D422" s="187">
        <v>0.08</v>
      </c>
      <c r="E422" s="145" t="s">
        <v>288</v>
      </c>
      <c r="F422" s="49">
        <v>2000000</v>
      </c>
      <c r="G422" s="368">
        <v>0.06</v>
      </c>
      <c r="H422" s="49">
        <f>F422*G422</f>
        <v>120000</v>
      </c>
      <c r="I422" s="50" t="s">
        <v>289</v>
      </c>
      <c r="J422" s="50" t="s">
        <v>243</v>
      </c>
      <c r="K422" s="50"/>
      <c r="L422" s="14"/>
      <c r="M422" s="91"/>
      <c r="N422" s="22"/>
      <c r="O422" s="23"/>
      <c r="P422" s="22"/>
    </row>
    <row r="423" spans="2:16">
      <c r="B423" s="1153"/>
      <c r="C423" s="327"/>
      <c r="D423" s="370"/>
      <c r="E423" s="327"/>
      <c r="F423" s="55"/>
      <c r="G423" s="369"/>
      <c r="H423" s="49">
        <f t="shared" ref="H423:H424" si="21">F423*G423</f>
        <v>0</v>
      </c>
      <c r="I423" s="55"/>
      <c r="J423" s="55"/>
      <c r="K423" s="55"/>
      <c r="L423" s="14"/>
      <c r="M423" s="91"/>
      <c r="N423" s="22"/>
      <c r="O423" s="23"/>
      <c r="P423" s="22"/>
    </row>
    <row r="424" spans="2:16">
      <c r="B424" s="1154"/>
      <c r="C424" s="16">
        <v>14082</v>
      </c>
      <c r="D424" s="187">
        <v>0.08</v>
      </c>
      <c r="E424" s="186" t="s">
        <v>290</v>
      </c>
      <c r="F424" s="257">
        <v>860000</v>
      </c>
      <c r="G424" s="361">
        <v>0.06</v>
      </c>
      <c r="H424" s="49">
        <f t="shared" si="21"/>
        <v>51600</v>
      </c>
      <c r="I424" s="17" t="s">
        <v>289</v>
      </c>
      <c r="J424" s="17" t="s">
        <v>291</v>
      </c>
      <c r="K424" s="17"/>
      <c r="L424" s="14"/>
      <c r="M424" s="91"/>
      <c r="N424" s="22"/>
      <c r="O424" s="23"/>
      <c r="P424" s="22"/>
    </row>
    <row r="425" spans="2:16">
      <c r="B425" s="1154"/>
      <c r="C425" s="79"/>
      <c r="D425" s="79"/>
      <c r="E425" s="79"/>
      <c r="F425" s="335"/>
      <c r="G425" s="196"/>
      <c r="H425" s="195"/>
      <c r="I425" s="50"/>
      <c r="J425" s="17"/>
      <c r="K425" s="17"/>
      <c r="L425" s="14"/>
      <c r="M425" s="91"/>
      <c r="N425" s="22"/>
      <c r="O425" s="23"/>
      <c r="P425" s="22"/>
    </row>
    <row r="426" spans="2:16">
      <c r="B426" s="1154"/>
      <c r="C426" s="330"/>
      <c r="D426" s="330"/>
      <c r="E426" s="330"/>
      <c r="F426" s="236"/>
      <c r="G426" s="51"/>
      <c r="H426" s="49"/>
      <c r="I426" s="320"/>
      <c r="J426" s="17"/>
      <c r="K426" s="17"/>
      <c r="L426" s="14"/>
      <c r="M426" s="36"/>
      <c r="N426" s="22"/>
      <c r="O426" s="23"/>
      <c r="P426" s="22"/>
    </row>
    <row r="427" spans="2:16">
      <c r="B427" s="1154"/>
      <c r="C427" s="332" t="s">
        <v>270</v>
      </c>
      <c r="D427" s="333"/>
      <c r="E427" s="334" t="s">
        <v>292</v>
      </c>
      <c r="F427" s="49"/>
      <c r="G427" s="51"/>
      <c r="H427" s="49"/>
      <c r="I427" s="50"/>
      <c r="J427" s="319" t="s">
        <v>243</v>
      </c>
      <c r="K427" s="50"/>
      <c r="L427" s="20"/>
      <c r="M427" s="92" t="s">
        <v>26</v>
      </c>
      <c r="N427" s="22">
        <f>SUM(N422:N426)</f>
        <v>0</v>
      </c>
      <c r="O427" s="20" t="s">
        <v>26</v>
      </c>
      <c r="P427" s="38">
        <f>SUM(P422:P426)</f>
        <v>0</v>
      </c>
    </row>
    <row r="428" spans="2:16">
      <c r="B428" s="1147" t="s">
        <v>26</v>
      </c>
      <c r="C428" s="1147"/>
      <c r="D428" s="1147"/>
      <c r="E428" s="1147"/>
      <c r="F428" s="2">
        <f>SUM(F422:F427)</f>
        <v>2860000</v>
      </c>
      <c r="G428" s="353" t="s">
        <v>26</v>
      </c>
      <c r="H428" s="3">
        <f>SUM(H422:H427)</f>
        <v>171600</v>
      </c>
      <c r="I428" s="1148"/>
      <c r="J428" s="1148"/>
      <c r="K428" s="1148"/>
      <c r="L428" s="1148"/>
      <c r="M428" s="1149" t="s">
        <v>27</v>
      </c>
      <c r="N428" s="1149"/>
      <c r="O428" s="1149"/>
      <c r="P428" s="28">
        <f>H428+P427</f>
        <v>171600</v>
      </c>
    </row>
    <row r="429" spans="2:16">
      <c r="B429" s="59"/>
      <c r="C429" s="59"/>
      <c r="D429" s="59"/>
      <c r="E429" s="59"/>
      <c r="F429" s="60"/>
      <c r="G429" s="354"/>
      <c r="H429" s="61"/>
      <c r="I429" s="62"/>
      <c r="J429" s="62"/>
      <c r="K429" s="62"/>
      <c r="L429" s="62"/>
      <c r="M429" s="63"/>
      <c r="N429" s="63"/>
      <c r="O429" s="63"/>
      <c r="P429" s="64"/>
    </row>
    <row r="430" spans="2:16">
      <c r="B430" s="1150" t="s">
        <v>16</v>
      </c>
      <c r="C430" s="1150"/>
      <c r="D430" s="1150"/>
      <c r="E430" s="1150"/>
      <c r="F430" s="1151"/>
      <c r="G430" s="1151"/>
      <c r="H430" s="1151"/>
      <c r="I430" s="1151"/>
      <c r="J430" s="1151"/>
      <c r="K430" s="1152" t="s">
        <v>2</v>
      </c>
      <c r="L430" s="1152"/>
      <c r="M430" s="1152"/>
      <c r="N430" s="1152"/>
      <c r="O430" s="1152"/>
      <c r="P430" s="1152"/>
    </row>
    <row r="431" spans="2:16">
      <c r="B431" s="163" t="s">
        <v>3</v>
      </c>
      <c r="C431" s="163" t="s">
        <v>4</v>
      </c>
      <c r="D431" s="163" t="s">
        <v>5</v>
      </c>
      <c r="E431" s="163" t="s">
        <v>6</v>
      </c>
      <c r="F431" s="166" t="s">
        <v>7</v>
      </c>
      <c r="G431" s="355" t="s">
        <v>8</v>
      </c>
      <c r="H431" s="166" t="s">
        <v>9</v>
      </c>
      <c r="I431" s="167" t="s">
        <v>10</v>
      </c>
      <c r="J431" s="167" t="s">
        <v>12</v>
      </c>
      <c r="K431" s="167" t="s">
        <v>232</v>
      </c>
      <c r="L431" s="167" t="s">
        <v>4</v>
      </c>
      <c r="M431" s="167" t="s">
        <v>6</v>
      </c>
      <c r="N431" s="168" t="s">
        <v>13</v>
      </c>
      <c r="O431" s="169" t="s">
        <v>8</v>
      </c>
      <c r="P431" s="169" t="s">
        <v>14</v>
      </c>
    </row>
    <row r="432" spans="2:16">
      <c r="B432" s="1153">
        <f>CAPTACIONES!L568</f>
        <v>3</v>
      </c>
      <c r="C432" s="16">
        <v>13921</v>
      </c>
      <c r="D432" s="144">
        <v>0.1</v>
      </c>
      <c r="E432" s="250" t="s">
        <v>293</v>
      </c>
      <c r="F432" s="257">
        <v>1600000</v>
      </c>
      <c r="G432" s="258"/>
      <c r="H432" s="259"/>
      <c r="I432" s="17" t="s">
        <v>16</v>
      </c>
      <c r="J432" s="17" t="s">
        <v>249</v>
      </c>
      <c r="K432" s="17"/>
      <c r="L432" s="20"/>
      <c r="M432" s="20"/>
      <c r="N432" s="93"/>
      <c r="O432" s="19"/>
      <c r="P432" s="18"/>
    </row>
    <row r="433" spans="2:16">
      <c r="B433" s="1153"/>
      <c r="L433" s="20"/>
      <c r="M433" s="20"/>
      <c r="N433" s="93"/>
      <c r="O433" s="19"/>
      <c r="P433" s="18"/>
    </row>
    <row r="434" spans="2:16">
      <c r="B434" s="1153"/>
      <c r="C434" s="260"/>
      <c r="D434" s="261"/>
      <c r="E434" s="279"/>
      <c r="F434" s="43"/>
      <c r="G434" s="19"/>
      <c r="H434" s="80"/>
      <c r="I434" s="20"/>
      <c r="J434" s="20"/>
      <c r="K434" s="20"/>
      <c r="L434" s="20"/>
      <c r="M434" s="20"/>
      <c r="N434" s="93"/>
      <c r="O434" s="19"/>
      <c r="P434" s="18"/>
    </row>
    <row r="435" spans="2:16">
      <c r="B435" s="1153"/>
      <c r="C435" s="16">
        <v>13915</v>
      </c>
      <c r="D435" s="187">
        <v>0.08</v>
      </c>
      <c r="E435" s="186" t="s">
        <v>294</v>
      </c>
      <c r="F435" s="43">
        <v>1800000</v>
      </c>
      <c r="G435" s="19"/>
      <c r="H435" s="80"/>
      <c r="I435" s="20" t="s">
        <v>16</v>
      </c>
      <c r="J435" s="20" t="s">
        <v>246</v>
      </c>
      <c r="K435" s="20"/>
      <c r="L435" s="20"/>
      <c r="M435" s="20"/>
      <c r="N435" s="93"/>
      <c r="O435" s="19"/>
      <c r="P435" s="18"/>
    </row>
    <row r="436" spans="2:16">
      <c r="B436" s="1153"/>
      <c r="C436" s="14"/>
      <c r="D436" s="21"/>
      <c r="E436" s="20"/>
      <c r="F436" s="43"/>
      <c r="G436" s="19"/>
      <c r="H436" s="80"/>
      <c r="I436" s="20"/>
      <c r="J436" s="20"/>
      <c r="K436" s="20"/>
      <c r="L436" s="20"/>
      <c r="M436" s="20"/>
      <c r="N436" s="93"/>
      <c r="O436" s="19"/>
      <c r="P436" s="18"/>
    </row>
    <row r="437" spans="2:16">
      <c r="B437" s="1153"/>
      <c r="C437" s="14"/>
      <c r="D437" s="21"/>
      <c r="E437" s="20"/>
      <c r="F437" s="43"/>
      <c r="G437" s="19"/>
      <c r="H437" s="80"/>
      <c r="I437" s="20"/>
      <c r="J437" s="20"/>
      <c r="K437" s="20"/>
      <c r="L437" s="20"/>
      <c r="M437" s="20"/>
      <c r="N437" s="93"/>
      <c r="O437" s="19"/>
      <c r="P437" s="18"/>
    </row>
    <row r="438" spans="2:16">
      <c r="B438" s="1153"/>
      <c r="C438" s="14"/>
      <c r="D438" s="21"/>
      <c r="E438" s="20"/>
      <c r="F438" s="43"/>
      <c r="G438" s="19"/>
      <c r="H438" s="80"/>
      <c r="I438" s="20"/>
      <c r="J438" s="20"/>
      <c r="K438" s="20"/>
      <c r="L438" s="20"/>
      <c r="M438" s="20"/>
      <c r="N438" s="93"/>
      <c r="O438" s="19"/>
      <c r="P438" s="18"/>
    </row>
    <row r="439" spans="2:16">
      <c r="B439" s="1153"/>
      <c r="C439" s="14"/>
      <c r="D439" s="21"/>
      <c r="E439" s="20"/>
      <c r="F439" s="43"/>
      <c r="G439" s="19"/>
      <c r="H439" s="80"/>
      <c r="I439" s="20"/>
      <c r="J439" s="20"/>
      <c r="K439" s="20"/>
      <c r="L439" s="20"/>
      <c r="M439" s="20"/>
      <c r="N439" s="93"/>
      <c r="O439" s="19"/>
      <c r="P439" s="18"/>
    </row>
    <row r="440" spans="2:16">
      <c r="B440" s="1153"/>
      <c r="C440" s="14"/>
      <c r="D440" s="21"/>
      <c r="E440" s="20"/>
      <c r="F440" s="43"/>
      <c r="G440" s="19"/>
      <c r="H440" s="80"/>
      <c r="I440" s="20"/>
      <c r="J440" s="20"/>
      <c r="K440" s="20"/>
      <c r="L440" s="20"/>
      <c r="M440" s="20"/>
      <c r="N440" s="93"/>
      <c r="O440" s="19"/>
      <c r="P440" s="18"/>
    </row>
    <row r="441" spans="2:16">
      <c r="B441" s="1153"/>
      <c r="C441" s="14"/>
      <c r="D441" s="21"/>
      <c r="E441" s="20"/>
      <c r="F441" s="43"/>
      <c r="G441" s="19"/>
      <c r="H441" s="80"/>
      <c r="I441" s="20"/>
      <c r="J441" s="20"/>
      <c r="K441" s="20"/>
      <c r="L441" s="20"/>
      <c r="M441" s="20"/>
      <c r="N441" s="93"/>
      <c r="O441" s="19"/>
      <c r="P441" s="18"/>
    </row>
    <row r="442" spans="2:16">
      <c r="B442" s="1153"/>
      <c r="C442" s="14"/>
      <c r="D442" s="21"/>
      <c r="E442" s="20"/>
      <c r="F442" s="43"/>
      <c r="G442" s="19"/>
      <c r="H442" s="80"/>
      <c r="I442" s="20"/>
      <c r="J442" s="20"/>
      <c r="K442" s="20"/>
      <c r="L442" s="20"/>
      <c r="M442" s="20"/>
      <c r="N442" s="93"/>
      <c r="O442" s="19"/>
      <c r="P442" s="18"/>
    </row>
    <row r="443" spans="2:16">
      <c r="B443" s="1153"/>
      <c r="C443" s="14"/>
      <c r="D443" s="21"/>
      <c r="E443" s="20"/>
      <c r="F443" s="43"/>
      <c r="G443" s="19"/>
      <c r="H443" s="80"/>
      <c r="I443" s="20"/>
      <c r="J443" s="20"/>
      <c r="K443" s="20"/>
      <c r="L443" s="20"/>
      <c r="M443" s="20"/>
      <c r="N443" s="93"/>
      <c r="O443" s="19"/>
      <c r="P443" s="18"/>
    </row>
    <row r="444" spans="2:16">
      <c r="B444" s="1153"/>
      <c r="C444" s="14"/>
      <c r="D444" s="21"/>
      <c r="E444" s="20"/>
      <c r="F444" s="43"/>
      <c r="G444" s="19"/>
      <c r="H444" s="80"/>
      <c r="I444" s="20"/>
      <c r="J444" s="20"/>
      <c r="K444" s="20"/>
      <c r="L444" s="20"/>
      <c r="M444" s="20"/>
      <c r="N444" s="93"/>
      <c r="O444" s="19"/>
      <c r="P444" s="18"/>
    </row>
    <row r="445" spans="2:16">
      <c r="B445" s="1153"/>
      <c r="C445" s="14"/>
      <c r="D445" s="21"/>
      <c r="E445" s="20"/>
      <c r="F445" s="43"/>
      <c r="G445" s="19"/>
      <c r="H445" s="80"/>
      <c r="I445" s="20"/>
      <c r="J445" s="20"/>
      <c r="K445" s="20"/>
      <c r="L445" s="20"/>
      <c r="M445" s="20"/>
      <c r="N445" s="93"/>
      <c r="O445" s="19"/>
      <c r="P445" s="18"/>
    </row>
    <row r="446" spans="2:16">
      <c r="B446" s="1153"/>
      <c r="C446" s="14"/>
      <c r="D446" s="21"/>
      <c r="E446" s="20"/>
      <c r="F446" s="43"/>
      <c r="G446" s="19"/>
      <c r="H446" s="80"/>
      <c r="I446" s="20"/>
      <c r="J446" s="20"/>
      <c r="K446" s="20"/>
      <c r="L446" s="20"/>
      <c r="M446" s="20"/>
      <c r="N446" s="93"/>
      <c r="O446" s="19"/>
      <c r="P446" s="18"/>
    </row>
    <row r="447" spans="2:16">
      <c r="B447" s="1153"/>
      <c r="C447" s="14"/>
      <c r="D447" s="21"/>
      <c r="E447" s="20"/>
      <c r="F447" s="43"/>
      <c r="G447" s="19"/>
      <c r="H447" s="80"/>
      <c r="I447" s="20"/>
      <c r="J447" s="20"/>
      <c r="K447" s="20"/>
      <c r="L447" s="20"/>
      <c r="M447" s="20"/>
      <c r="N447" s="93"/>
      <c r="O447" s="19"/>
      <c r="P447" s="18"/>
    </row>
    <row r="448" spans="2:16">
      <c r="B448" s="1153"/>
      <c r="C448" s="14"/>
      <c r="D448" s="21"/>
      <c r="E448" s="20"/>
      <c r="F448" s="43"/>
      <c r="G448" s="19"/>
      <c r="H448" s="80"/>
      <c r="I448" s="20"/>
      <c r="J448" s="20"/>
      <c r="K448" s="20"/>
      <c r="L448" s="20"/>
      <c r="M448" s="20"/>
      <c r="N448" s="93"/>
      <c r="O448" s="19"/>
      <c r="P448" s="18"/>
    </row>
    <row r="449" spans="2:16">
      <c r="B449" s="1153"/>
      <c r="C449" s="14"/>
      <c r="D449" s="21"/>
      <c r="E449" s="20"/>
      <c r="F449" s="43"/>
      <c r="G449" s="19"/>
      <c r="H449" s="80"/>
      <c r="I449" s="20"/>
      <c r="J449" s="20"/>
      <c r="K449" s="20"/>
      <c r="L449" s="20"/>
      <c r="M449" s="37" t="s">
        <v>26</v>
      </c>
      <c r="N449" s="30">
        <f>SUM(N432:N448)</f>
        <v>0</v>
      </c>
      <c r="O449" s="29" t="s">
        <v>26</v>
      </c>
      <c r="P449" s="31">
        <f>SUM(P432:P433)</f>
        <v>0</v>
      </c>
    </row>
    <row r="450" spans="2:16">
      <c r="B450" s="1155" t="s">
        <v>26</v>
      </c>
      <c r="C450" s="1155"/>
      <c r="D450" s="1155"/>
      <c r="E450" s="1155"/>
      <c r="F450" s="2">
        <f>SUM(F432:F449)</f>
        <v>3400000</v>
      </c>
      <c r="G450" s="356" t="s">
        <v>26</v>
      </c>
      <c r="H450" s="4">
        <f>SUM(H432:H449)</f>
        <v>0</v>
      </c>
      <c r="I450" s="1156"/>
      <c r="J450" s="1156"/>
      <c r="K450" s="1156"/>
      <c r="L450" s="1156"/>
      <c r="M450" s="1149" t="s">
        <v>27</v>
      </c>
      <c r="N450" s="1157"/>
      <c r="O450" s="1157"/>
      <c r="P450" s="28">
        <f>H450+P449</f>
        <v>0</v>
      </c>
    </row>
    <row r="451" spans="2:16">
      <c r="B451" s="27"/>
      <c r="C451" s="27"/>
      <c r="D451" s="27"/>
      <c r="E451" s="27"/>
      <c r="F451" s="27"/>
      <c r="G451" s="357"/>
      <c r="H451" s="10"/>
      <c r="I451" s="10"/>
      <c r="J451" s="10"/>
      <c r="K451" s="10"/>
      <c r="L451" s="10"/>
      <c r="M451" s="10"/>
      <c r="N451" s="10"/>
      <c r="O451" s="10"/>
      <c r="P451" s="10"/>
    </row>
    <row r="452" spans="2:16">
      <c r="B452" s="1176">
        <f>B432+B422+B378+B359</f>
        <v>57</v>
      </c>
      <c r="C452" s="1178" t="s">
        <v>67</v>
      </c>
      <c r="D452" s="1178"/>
      <c r="E452" s="1178"/>
      <c r="F452" s="5">
        <f>SUM(F374,F390,F404,F418,F428,F450)</f>
        <v>50410000</v>
      </c>
      <c r="G452" s="357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2:16">
      <c r="B453" s="1176"/>
      <c r="C453" s="1179" t="s">
        <v>68</v>
      </c>
      <c r="D453" s="1179"/>
      <c r="E453" s="1179"/>
      <c r="F453" s="32"/>
      <c r="G453" s="357"/>
      <c r="H453" s="10"/>
      <c r="I453" s="10"/>
      <c r="J453" s="10"/>
      <c r="K453" s="10"/>
      <c r="L453" s="10"/>
      <c r="M453" s="10"/>
      <c r="N453" s="10"/>
      <c r="O453" s="10"/>
      <c r="P453" s="10"/>
    </row>
    <row r="454" spans="2:16">
      <c r="B454" s="1177"/>
      <c r="C454" s="1180" t="s">
        <v>69</v>
      </c>
      <c r="D454" s="1180"/>
      <c r="E454" s="1180"/>
      <c r="F454" s="266"/>
      <c r="G454" s="357"/>
      <c r="H454" s="10"/>
      <c r="I454" s="10"/>
      <c r="J454" s="10"/>
      <c r="K454" s="10"/>
      <c r="L454" s="10"/>
      <c r="M454" s="10"/>
      <c r="N454" s="10"/>
      <c r="O454" s="10"/>
      <c r="P454" s="10"/>
    </row>
    <row r="455" spans="2:16" ht="15" customHeight="1">
      <c r="B455" s="264"/>
      <c r="C455" s="1181" t="s">
        <v>26</v>
      </c>
      <c r="D455" s="1182"/>
      <c r="E455" s="1183"/>
      <c r="F455" s="265">
        <f>SUM(F452:F454)</f>
        <v>50410000</v>
      </c>
      <c r="G455" s="357"/>
      <c r="H455" s="10"/>
      <c r="I455" s="10"/>
      <c r="J455" s="10"/>
      <c r="K455" s="10"/>
      <c r="L455" s="10"/>
      <c r="M455" s="10"/>
      <c r="N455" s="10"/>
      <c r="O455" s="10"/>
      <c r="P455" s="10"/>
    </row>
    <row r="457" spans="2:16">
      <c r="B457" s="1192" t="s">
        <v>70</v>
      </c>
      <c r="C457" s="1192" t="s">
        <v>71</v>
      </c>
      <c r="D457" s="1192" t="s">
        <v>72</v>
      </c>
      <c r="E457" s="1192" t="s">
        <v>73</v>
      </c>
    </row>
    <row r="458" spans="2:16">
      <c r="B458" s="1192"/>
      <c r="C458" s="1192"/>
      <c r="D458" s="1192"/>
      <c r="E458" s="1192"/>
    </row>
    <row r="459" spans="2:16">
      <c r="B459" s="1193" t="s">
        <v>74</v>
      </c>
      <c r="C459" s="1194"/>
      <c r="D459" s="1195"/>
      <c r="E459" s="1196"/>
    </row>
    <row r="460" spans="2:16">
      <c r="B460" s="1193"/>
      <c r="C460" s="1194"/>
      <c r="D460" s="1194"/>
      <c r="E460" s="1196"/>
    </row>
    <row r="461" spans="2:16">
      <c r="B461" s="1197" t="s">
        <v>76</v>
      </c>
      <c r="C461" s="1194"/>
      <c r="D461" s="1195"/>
      <c r="E461" s="1196"/>
    </row>
    <row r="462" spans="2:16">
      <c r="B462" s="1197"/>
      <c r="C462" s="1194"/>
      <c r="D462" s="1195"/>
      <c r="E462" s="1196"/>
    </row>
    <row r="463" spans="2:16">
      <c r="B463" s="1188" t="s">
        <v>77</v>
      </c>
      <c r="C463" s="1189">
        <f>SUM(C459:C462)</f>
        <v>0</v>
      </c>
      <c r="D463" s="1190">
        <f>SUM(D458:D462)</f>
        <v>0</v>
      </c>
      <c r="E463" s="1191">
        <f>SUM(E458:E462)</f>
        <v>0</v>
      </c>
    </row>
    <row r="464" spans="2:16">
      <c r="B464" s="1188"/>
      <c r="C464" s="1189"/>
      <c r="D464" s="1189"/>
      <c r="E464" s="1191"/>
    </row>
    <row r="467" spans="2:16" ht="31.2">
      <c r="B467" s="1169" t="s">
        <v>295</v>
      </c>
      <c r="C467" s="1169"/>
      <c r="D467" s="1169"/>
      <c r="E467" s="1169"/>
      <c r="F467" s="1169"/>
      <c r="G467" s="1169"/>
      <c r="H467" s="1169"/>
      <c r="I467" s="1169"/>
      <c r="J467" s="1169"/>
      <c r="K467" s="1169"/>
      <c r="L467" s="1169"/>
      <c r="M467" s="1169"/>
      <c r="N467" s="1169"/>
      <c r="O467" s="1169"/>
      <c r="P467" s="1169"/>
    </row>
    <row r="468" spans="2:16">
      <c r="B468" s="6"/>
      <c r="C468" s="10"/>
      <c r="D468" s="10"/>
      <c r="E468" s="10"/>
      <c r="F468" s="7"/>
      <c r="G468" s="351"/>
      <c r="H468" s="8"/>
      <c r="I468" s="10"/>
      <c r="M468" s="25"/>
      <c r="N468" s="10"/>
      <c r="O468" s="10"/>
      <c r="P468" s="26"/>
    </row>
    <row r="469" spans="2:16">
      <c r="B469" s="1166" t="s">
        <v>1</v>
      </c>
      <c r="C469" s="1170"/>
      <c r="D469" s="1170"/>
      <c r="E469" s="1170"/>
      <c r="F469" s="1166"/>
      <c r="G469" s="1166"/>
      <c r="H469" s="1166"/>
      <c r="I469" s="1166"/>
      <c r="J469" s="1166"/>
      <c r="K469" s="1166" t="s">
        <v>2</v>
      </c>
      <c r="L469" s="1166"/>
      <c r="M469" s="1166"/>
      <c r="N469" s="1166"/>
      <c r="O469" s="1166"/>
      <c r="P469" s="1166"/>
    </row>
    <row r="470" spans="2:16">
      <c r="B470" s="164" t="s">
        <v>3</v>
      </c>
      <c r="C470" s="379" t="s">
        <v>4</v>
      </c>
      <c r="D470" s="379" t="s">
        <v>5</v>
      </c>
      <c r="E470" s="379" t="s">
        <v>6</v>
      </c>
      <c r="F470" s="384" t="s">
        <v>7</v>
      </c>
      <c r="G470" s="352" t="s">
        <v>8</v>
      </c>
      <c r="H470" s="163" t="s">
        <v>9</v>
      </c>
      <c r="I470" s="163" t="s">
        <v>10</v>
      </c>
      <c r="J470" s="163" t="s">
        <v>12</v>
      </c>
      <c r="K470" s="163" t="s">
        <v>232</v>
      </c>
      <c r="L470" s="163" t="s">
        <v>4</v>
      </c>
      <c r="M470" s="163" t="s">
        <v>6</v>
      </c>
      <c r="N470" s="163" t="s">
        <v>13</v>
      </c>
      <c r="O470" s="163" t="s">
        <v>8</v>
      </c>
      <c r="P470" s="163" t="s">
        <v>14</v>
      </c>
    </row>
    <row r="471" spans="2:16" ht="15.75" customHeight="1">
      <c r="B471" s="1162">
        <f>SUM(CAPTACIONES!J600,CAPTACIONES!K600)</f>
        <v>23</v>
      </c>
      <c r="C471" s="304">
        <v>14208</v>
      </c>
      <c r="D471" s="187">
        <v>0.08</v>
      </c>
      <c r="E471" s="329" t="s">
        <v>296</v>
      </c>
      <c r="F471" s="347">
        <v>1300000</v>
      </c>
      <c r="G471" s="383">
        <v>0.08</v>
      </c>
      <c r="H471" s="49">
        <f>F471*G471</f>
        <v>104000</v>
      </c>
      <c r="I471" s="50" t="s">
        <v>94</v>
      </c>
      <c r="J471" s="50" t="s">
        <v>243</v>
      </c>
      <c r="K471" s="50"/>
      <c r="L471" s="16">
        <v>14138</v>
      </c>
      <c r="M471" s="146" t="s">
        <v>297</v>
      </c>
      <c r="N471" s="490">
        <v>1500000</v>
      </c>
      <c r="O471" s="313">
        <v>0.05</v>
      </c>
      <c r="P471" s="49">
        <f>N471*O471</f>
        <v>75000</v>
      </c>
    </row>
    <row r="472" spans="2:16" ht="12.75" customHeight="1">
      <c r="B472" s="1163"/>
      <c r="C472" s="461">
        <v>14200</v>
      </c>
      <c r="D472" s="462">
        <v>0.1</v>
      </c>
      <c r="E472" s="463" t="s">
        <v>298</v>
      </c>
      <c r="F472" s="347">
        <v>1000000</v>
      </c>
      <c r="G472" s="421">
        <v>0.1</v>
      </c>
      <c r="H472" s="49">
        <f t="shared" ref="H472:H477" si="22">F472*G472</f>
        <v>100000</v>
      </c>
      <c r="I472" s="50" t="s">
        <v>94</v>
      </c>
      <c r="J472" s="50" t="s">
        <v>243</v>
      </c>
      <c r="K472" s="50"/>
      <c r="L472" s="304">
        <v>14182</v>
      </c>
      <c r="M472" s="145" t="s">
        <v>299</v>
      </c>
      <c r="N472" s="490">
        <v>2300000</v>
      </c>
      <c r="O472" s="47">
        <v>0.04</v>
      </c>
      <c r="P472" s="49">
        <f t="shared" ref="P472:P473" si="23">N472*O472</f>
        <v>92000</v>
      </c>
    </row>
    <row r="473" spans="2:16" ht="15.75" customHeight="1">
      <c r="B473" s="1163"/>
      <c r="C473" s="304">
        <v>14197</v>
      </c>
      <c r="D473" s="312">
        <v>0.1</v>
      </c>
      <c r="E473" s="250" t="s">
        <v>300</v>
      </c>
      <c r="F473" s="347">
        <v>3000000</v>
      </c>
      <c r="G473" s="313">
        <v>0.06</v>
      </c>
      <c r="H473" s="49">
        <f>F473*G473</f>
        <v>180000</v>
      </c>
      <c r="I473" s="50" t="s">
        <v>301</v>
      </c>
      <c r="J473" s="50" t="s">
        <v>291</v>
      </c>
      <c r="K473" s="50"/>
      <c r="L473" s="461">
        <v>14226</v>
      </c>
      <c r="M473" s="470" t="s">
        <v>302</v>
      </c>
      <c r="N473" s="490">
        <v>1350000</v>
      </c>
      <c r="O473" s="47">
        <v>0.05</v>
      </c>
      <c r="P473" s="49">
        <f t="shared" si="23"/>
        <v>67500</v>
      </c>
    </row>
    <row r="474" spans="2:16" ht="12.75" customHeight="1">
      <c r="B474" s="1163"/>
      <c r="C474" s="304">
        <v>14204</v>
      </c>
      <c r="D474" s="376">
        <v>0.08</v>
      </c>
      <c r="E474" s="458" t="s">
        <v>303</v>
      </c>
      <c r="F474" s="347">
        <v>1700000</v>
      </c>
      <c r="G474" s="383">
        <v>0.08</v>
      </c>
      <c r="H474" s="49">
        <f t="shared" si="22"/>
        <v>136000</v>
      </c>
      <c r="I474" s="50" t="s">
        <v>94</v>
      </c>
      <c r="J474" s="50" t="s">
        <v>291</v>
      </c>
      <c r="K474" s="50"/>
      <c r="L474" s="45"/>
      <c r="M474" s="52"/>
      <c r="N474" s="49"/>
      <c r="O474" s="51"/>
      <c r="P474" s="49"/>
    </row>
    <row r="475" spans="2:16" ht="12.75" customHeight="1">
      <c r="B475" s="1163"/>
      <c r="C475" s="461">
        <v>14214</v>
      </c>
      <c r="D475" s="312">
        <v>0.1</v>
      </c>
      <c r="E475" s="464" t="s">
        <v>304</v>
      </c>
      <c r="F475" s="347">
        <v>1800000</v>
      </c>
      <c r="G475" s="47">
        <v>0.1</v>
      </c>
      <c r="H475" s="49">
        <f t="shared" si="22"/>
        <v>180000</v>
      </c>
      <c r="I475" s="50" t="s">
        <v>94</v>
      </c>
      <c r="J475" s="50" t="s">
        <v>291</v>
      </c>
      <c r="K475" s="50"/>
      <c r="L475" s="45"/>
      <c r="M475" s="52"/>
      <c r="N475" s="49"/>
      <c r="O475" s="51"/>
      <c r="P475" s="49"/>
    </row>
    <row r="476" spans="2:16" ht="12.75" customHeight="1">
      <c r="B476" s="1163"/>
      <c r="C476" s="304">
        <v>14277</v>
      </c>
      <c r="D476" s="144">
        <v>0.1</v>
      </c>
      <c r="E476" s="73" t="s">
        <v>305</v>
      </c>
      <c r="F476" s="347">
        <v>1600000</v>
      </c>
      <c r="G476" s="47">
        <v>0.06</v>
      </c>
      <c r="H476" s="49">
        <f t="shared" si="22"/>
        <v>96000</v>
      </c>
      <c r="I476" s="50" t="s">
        <v>16</v>
      </c>
      <c r="J476" s="97" t="s">
        <v>306</v>
      </c>
      <c r="K476" s="50"/>
      <c r="L476" s="45"/>
      <c r="M476" s="52"/>
      <c r="N476" s="49"/>
      <c r="O476" s="51"/>
      <c r="P476" s="49"/>
    </row>
    <row r="477" spans="2:16" ht="12.75" customHeight="1">
      <c r="B477" s="1163"/>
      <c r="C477" s="461">
        <v>14325</v>
      </c>
      <c r="D477" s="309">
        <v>0.1</v>
      </c>
      <c r="E477" s="250" t="s">
        <v>307</v>
      </c>
      <c r="F477" s="347">
        <v>1400000</v>
      </c>
      <c r="G477" s="47">
        <v>0.06</v>
      </c>
      <c r="H477" s="49">
        <f t="shared" si="22"/>
        <v>84000</v>
      </c>
      <c r="I477" s="50" t="s">
        <v>16</v>
      </c>
      <c r="J477" s="97" t="s">
        <v>291</v>
      </c>
      <c r="K477" s="50"/>
      <c r="L477" s="45"/>
      <c r="M477" s="52"/>
      <c r="N477" s="49"/>
      <c r="O477" s="51"/>
      <c r="P477" s="49"/>
    </row>
    <row r="478" spans="2:16" ht="12.75" customHeight="1">
      <c r="B478" s="1163"/>
      <c r="C478" s="452"/>
      <c r="D478" s="324"/>
      <c r="E478" s="456"/>
      <c r="F478" s="347"/>
      <c r="G478" s="47"/>
      <c r="H478" s="49"/>
      <c r="I478" s="50"/>
      <c r="J478" s="97"/>
      <c r="K478" s="50"/>
      <c r="L478" s="45"/>
      <c r="M478" s="52"/>
      <c r="N478" s="49"/>
      <c r="O478" s="51"/>
      <c r="P478" s="49">
        <f>SUM(P471:P473)</f>
        <v>234500</v>
      </c>
    </row>
    <row r="479" spans="2:16">
      <c r="B479" s="1172" t="s">
        <v>26</v>
      </c>
      <c r="C479" s="1173"/>
      <c r="D479" s="1173"/>
      <c r="E479" s="1175"/>
      <c r="F479" s="2">
        <f>SUM(F471:F478)</f>
        <v>11800000</v>
      </c>
      <c r="G479" s="353" t="s">
        <v>26</v>
      </c>
      <c r="H479" s="3">
        <f>SUM(H471:H478)</f>
        <v>880000</v>
      </c>
      <c r="I479" s="1148"/>
      <c r="J479" s="1148"/>
      <c r="K479" s="1148"/>
      <c r="L479" s="1148"/>
      <c r="M479" s="1149" t="s">
        <v>27</v>
      </c>
      <c r="N479" s="1149"/>
      <c r="O479" s="1149"/>
      <c r="P479" s="222">
        <f>SUM(H479,P478)</f>
        <v>1114500</v>
      </c>
    </row>
    <row r="480" spans="2:16">
      <c r="B480" s="59"/>
      <c r="C480" s="59"/>
      <c r="D480" s="59"/>
      <c r="E480" s="59"/>
      <c r="F480" s="60"/>
      <c r="G480" s="354"/>
      <c r="H480" s="61"/>
      <c r="I480" s="62"/>
      <c r="J480" s="62"/>
      <c r="K480" s="62"/>
      <c r="L480" s="62"/>
      <c r="M480" s="63"/>
      <c r="N480" s="63"/>
      <c r="O480" s="63"/>
      <c r="P480" s="64"/>
    </row>
    <row r="481" spans="2:16">
      <c r="B481" s="1166" t="s">
        <v>28</v>
      </c>
      <c r="C481" s="1166"/>
      <c r="D481" s="1166"/>
      <c r="E481" s="1166"/>
      <c r="F481" s="1166"/>
      <c r="G481" s="1166"/>
      <c r="H481" s="1166"/>
      <c r="I481" s="1166"/>
      <c r="J481" s="1166"/>
      <c r="K481" s="1166" t="s">
        <v>2</v>
      </c>
      <c r="L481" s="1166"/>
      <c r="M481" s="1166"/>
      <c r="N481" s="1166"/>
      <c r="O481" s="1166"/>
      <c r="P481" s="1166"/>
    </row>
    <row r="482" spans="2:16">
      <c r="B482" s="164" t="s">
        <v>3</v>
      </c>
      <c r="C482" s="163" t="s">
        <v>4</v>
      </c>
      <c r="D482" s="163" t="s">
        <v>258</v>
      </c>
      <c r="E482" s="163" t="s">
        <v>6</v>
      </c>
      <c r="F482" s="165" t="s">
        <v>7</v>
      </c>
      <c r="G482" s="352" t="s">
        <v>8</v>
      </c>
      <c r="H482" s="163" t="s">
        <v>9</v>
      </c>
      <c r="I482" s="163" t="s">
        <v>10</v>
      </c>
      <c r="J482" s="163" t="s">
        <v>12</v>
      </c>
      <c r="K482" s="163" t="s">
        <v>232</v>
      </c>
      <c r="L482" s="163" t="s">
        <v>4</v>
      </c>
      <c r="M482" s="163" t="s">
        <v>6</v>
      </c>
      <c r="N482" s="163" t="s">
        <v>13</v>
      </c>
      <c r="O482" s="163" t="s">
        <v>8</v>
      </c>
      <c r="P482" s="163" t="s">
        <v>14</v>
      </c>
    </row>
    <row r="483" spans="2:16" ht="12.75" customHeight="1">
      <c r="B483" s="1184">
        <f>SUM(CAPTACIONES!J634,CAPTACIONES!K634)</f>
        <v>23</v>
      </c>
      <c r="C483" s="304">
        <v>14182</v>
      </c>
      <c r="D483" s="187">
        <v>0.08</v>
      </c>
      <c r="E483" s="145" t="s">
        <v>299</v>
      </c>
      <c r="F483" s="49">
        <v>2300000</v>
      </c>
      <c r="G483" s="349">
        <v>0.04</v>
      </c>
      <c r="H483" s="49">
        <f>F483*G483</f>
        <v>92000</v>
      </c>
      <c r="I483" s="50" t="s">
        <v>94</v>
      </c>
      <c r="J483" s="50" t="s">
        <v>291</v>
      </c>
      <c r="K483" s="50"/>
      <c r="L483" s="45"/>
      <c r="M483" s="12"/>
      <c r="N483" s="49"/>
      <c r="O483" s="51"/>
      <c r="P483" s="49"/>
    </row>
    <row r="484" spans="2:16" ht="12.75" customHeight="1">
      <c r="B484" s="1185"/>
      <c r="C484" s="260" t="s">
        <v>272</v>
      </c>
      <c r="D484" s="55"/>
      <c r="E484" s="55"/>
      <c r="F484" s="55"/>
      <c r="G484" s="369"/>
      <c r="H484" s="49">
        <f t="shared" ref="H484:H486" si="24">F484*G484</f>
        <v>0</v>
      </c>
      <c r="I484" s="50"/>
      <c r="J484" s="50"/>
      <c r="K484" s="50"/>
      <c r="L484" s="55"/>
      <c r="M484" s="52"/>
      <c r="N484" s="49"/>
      <c r="O484" s="51"/>
      <c r="P484" s="49"/>
    </row>
    <row r="485" spans="2:16" ht="12.75" customHeight="1">
      <c r="B485" s="1185"/>
      <c r="C485" s="304">
        <v>14164</v>
      </c>
      <c r="D485" s="187">
        <v>0.08</v>
      </c>
      <c r="E485" s="250" t="s">
        <v>308</v>
      </c>
      <c r="F485" s="49">
        <v>2400000</v>
      </c>
      <c r="G485" s="349">
        <v>0.04</v>
      </c>
      <c r="H485" s="49">
        <f t="shared" si="24"/>
        <v>96000</v>
      </c>
      <c r="I485" s="50" t="s">
        <v>260</v>
      </c>
      <c r="J485" s="50" t="s">
        <v>291</v>
      </c>
      <c r="K485" s="50"/>
      <c r="L485" s="45"/>
      <c r="M485" s="52"/>
      <c r="N485" s="49"/>
      <c r="O485" s="51"/>
      <c r="P485" s="49"/>
    </row>
    <row r="486" spans="2:16" ht="12.75" customHeight="1">
      <c r="B486" s="1185"/>
      <c r="C486" s="461">
        <v>14279</v>
      </c>
      <c r="D486" s="376">
        <v>0.09</v>
      </c>
      <c r="E486" s="470" t="s">
        <v>309</v>
      </c>
      <c r="F486" s="49">
        <v>1200000</v>
      </c>
      <c r="G486" s="349">
        <v>0.04</v>
      </c>
      <c r="H486" s="49">
        <f t="shared" si="24"/>
        <v>48000</v>
      </c>
      <c r="I486" s="50" t="s">
        <v>301</v>
      </c>
      <c r="J486" s="50" t="s">
        <v>291</v>
      </c>
      <c r="K486" s="50"/>
      <c r="L486" s="45"/>
      <c r="M486" s="194"/>
      <c r="N486" s="195"/>
      <c r="O486" s="196"/>
      <c r="P486" s="195"/>
    </row>
    <row r="487" spans="2:16" ht="12.75" customHeight="1">
      <c r="B487" s="1185"/>
      <c r="C487" s="45"/>
      <c r="D487" s="46"/>
      <c r="E487" s="48"/>
      <c r="F487" s="49"/>
      <c r="G487" s="47"/>
      <c r="H487" s="49"/>
      <c r="I487" s="50"/>
      <c r="J487" s="50"/>
      <c r="K487" s="50"/>
      <c r="L487" s="45"/>
      <c r="M487" s="52"/>
      <c r="N487" s="49"/>
      <c r="O487" s="51"/>
      <c r="P487" s="49"/>
    </row>
    <row r="488" spans="2:16" ht="27.75" customHeight="1">
      <c r="B488" s="1187"/>
      <c r="C488" s="307" t="s">
        <v>310</v>
      </c>
      <c r="D488" s="206"/>
      <c r="E488" s="134" t="s">
        <v>311</v>
      </c>
      <c r="F488" s="49"/>
      <c r="G488" s="47"/>
      <c r="H488" s="49"/>
      <c r="I488" s="50"/>
      <c r="J488" s="97"/>
      <c r="K488" s="50" t="s">
        <v>312</v>
      </c>
      <c r="L488" s="17"/>
      <c r="M488" s="366"/>
      <c r="N488" s="49"/>
      <c r="O488" s="17"/>
      <c r="P488" s="367"/>
    </row>
    <row r="489" spans="2:16">
      <c r="B489" s="1147" t="s">
        <v>26</v>
      </c>
      <c r="C489" s="1147"/>
      <c r="D489" s="1147"/>
      <c r="E489" s="1147"/>
      <c r="F489" s="2">
        <f>SUM(F483:F488)</f>
        <v>5900000</v>
      </c>
      <c r="G489" s="353" t="s">
        <v>26</v>
      </c>
      <c r="H489" s="3">
        <f>SUM(H483:H488)</f>
        <v>236000</v>
      </c>
      <c r="I489" s="1148"/>
      <c r="J489" s="1148"/>
      <c r="K489" s="1148"/>
      <c r="L489" s="1148"/>
      <c r="M489" s="1149" t="s">
        <v>27</v>
      </c>
      <c r="N489" s="1149"/>
      <c r="O489" s="1149"/>
      <c r="P489" s="222">
        <f>H489+P488</f>
        <v>236000</v>
      </c>
    </row>
    <row r="490" spans="2:16">
      <c r="B490" s="59"/>
      <c r="C490" s="59"/>
      <c r="D490" s="59"/>
      <c r="E490" s="59"/>
      <c r="F490" s="60"/>
      <c r="G490" s="354"/>
      <c r="H490" s="61"/>
      <c r="I490" s="62"/>
      <c r="J490" s="62"/>
      <c r="K490" s="62"/>
      <c r="L490" s="62"/>
      <c r="M490" s="63"/>
      <c r="N490" s="63"/>
      <c r="O490" s="63"/>
      <c r="P490" s="64"/>
    </row>
    <row r="491" spans="2:16">
      <c r="B491" s="1166" t="s">
        <v>33</v>
      </c>
      <c r="C491" s="1166"/>
      <c r="D491" s="1166"/>
      <c r="E491" s="1166"/>
      <c r="F491" s="1166"/>
      <c r="G491" s="1166"/>
      <c r="H491" s="1166"/>
      <c r="I491" s="1166"/>
      <c r="J491" s="1166"/>
      <c r="K491" s="1166" t="s">
        <v>2</v>
      </c>
      <c r="L491" s="1166"/>
      <c r="M491" s="1166"/>
      <c r="N491" s="1166"/>
      <c r="O491" s="1166"/>
      <c r="P491" s="1166"/>
    </row>
    <row r="492" spans="2:16">
      <c r="B492" s="163" t="s">
        <v>3</v>
      </c>
      <c r="C492" s="379" t="s">
        <v>4</v>
      </c>
      <c r="D492" s="379" t="s">
        <v>5</v>
      </c>
      <c r="E492" s="379" t="s">
        <v>6</v>
      </c>
      <c r="F492" s="163" t="s">
        <v>7</v>
      </c>
      <c r="G492" s="352" t="s">
        <v>8</v>
      </c>
      <c r="H492" s="163" t="s">
        <v>9</v>
      </c>
      <c r="I492" s="163" t="s">
        <v>10</v>
      </c>
      <c r="J492" s="163" t="s">
        <v>12</v>
      </c>
      <c r="K492" s="163" t="s">
        <v>232</v>
      </c>
      <c r="L492" s="163" t="s">
        <v>4</v>
      </c>
      <c r="M492" s="163" t="s">
        <v>6</v>
      </c>
      <c r="N492" s="163" t="s">
        <v>13</v>
      </c>
      <c r="O492" s="163" t="s">
        <v>8</v>
      </c>
      <c r="P492" s="163" t="s">
        <v>14</v>
      </c>
    </row>
    <row r="493" spans="2:16">
      <c r="B493" s="1154">
        <f>SUM(CAPTACIONES!J653,CAPTACIONES!K653)</f>
        <v>14</v>
      </c>
      <c r="C493" s="304">
        <v>14188</v>
      </c>
      <c r="D493" s="454">
        <v>0.08</v>
      </c>
      <c r="E493" s="451" t="s">
        <v>313</v>
      </c>
      <c r="F493" s="385">
        <v>2500000</v>
      </c>
      <c r="G493" s="368">
        <v>7.0000000000000007E-2</v>
      </c>
      <c r="H493" s="49">
        <f>F493*G493</f>
        <v>175000.00000000003</v>
      </c>
      <c r="I493" s="50" t="s">
        <v>301</v>
      </c>
      <c r="J493" s="50" t="s">
        <v>243</v>
      </c>
      <c r="K493" s="24"/>
      <c r="L493" s="304">
        <v>14197</v>
      </c>
      <c r="M493" s="250" t="s">
        <v>300</v>
      </c>
      <c r="N493" s="347">
        <v>3000000</v>
      </c>
      <c r="O493" s="23">
        <v>0.05</v>
      </c>
      <c r="P493" s="22">
        <f>N493*O493</f>
        <v>150000</v>
      </c>
    </row>
    <row r="494" spans="2:16" ht="12.75" customHeight="1">
      <c r="B494" s="1153"/>
      <c r="C494" s="461">
        <v>14226</v>
      </c>
      <c r="D494" s="144">
        <v>0.1</v>
      </c>
      <c r="E494" s="470" t="s">
        <v>302</v>
      </c>
      <c r="F494" s="257">
        <v>1350000</v>
      </c>
      <c r="G494" s="493">
        <v>0.06</v>
      </c>
      <c r="H494" s="49">
        <f t="shared" ref="H494:H496" si="25">F494*G494</f>
        <v>81000</v>
      </c>
      <c r="I494" s="218" t="s">
        <v>94</v>
      </c>
      <c r="J494" s="218" t="s">
        <v>291</v>
      </c>
      <c r="L494" s="461">
        <v>14279</v>
      </c>
      <c r="M494" s="470" t="s">
        <v>309</v>
      </c>
      <c r="N494" s="49">
        <v>1200000</v>
      </c>
      <c r="O494" s="23">
        <v>0.04</v>
      </c>
      <c r="P494" s="22">
        <f>N494*O494</f>
        <v>48000</v>
      </c>
    </row>
    <row r="495" spans="2:16">
      <c r="B495" s="1154"/>
      <c r="C495" s="16">
        <v>14246</v>
      </c>
      <c r="D495" s="475">
        <v>0.08</v>
      </c>
      <c r="E495" s="463" t="s">
        <v>314</v>
      </c>
      <c r="F495" s="476">
        <v>1450000</v>
      </c>
      <c r="G495" s="477">
        <v>0.04</v>
      </c>
      <c r="H495" s="49">
        <f t="shared" si="25"/>
        <v>58000</v>
      </c>
      <c r="I495" s="79" t="s">
        <v>228</v>
      </c>
      <c r="J495" s="79" t="s">
        <v>243</v>
      </c>
      <c r="K495" s="297"/>
      <c r="L495" s="14"/>
      <c r="M495" s="91"/>
      <c r="N495" s="22"/>
      <c r="O495" s="23"/>
      <c r="P495" s="22"/>
    </row>
    <row r="496" spans="2:16">
      <c r="B496" s="1154"/>
      <c r="C496" s="304">
        <v>14282</v>
      </c>
      <c r="D496" s="491">
        <v>0.08</v>
      </c>
      <c r="E496" s="451" t="s">
        <v>315</v>
      </c>
      <c r="F496" s="335">
        <v>1800000</v>
      </c>
      <c r="G496" s="477">
        <v>0.04</v>
      </c>
      <c r="H496" s="49">
        <f t="shared" si="25"/>
        <v>72000</v>
      </c>
      <c r="I496" s="281" t="s">
        <v>228</v>
      </c>
      <c r="J496" s="478" t="s">
        <v>16</v>
      </c>
      <c r="K496" s="17"/>
      <c r="L496" s="14"/>
      <c r="M496" s="91"/>
      <c r="N496" s="22"/>
      <c r="O496" s="23"/>
      <c r="P496" s="22"/>
    </row>
    <row r="497" spans="2:16">
      <c r="B497" s="1154"/>
      <c r="C497" s="79"/>
      <c r="D497" s="79"/>
      <c r="E497" s="492"/>
      <c r="F497" s="49"/>
      <c r="G497" s="479"/>
      <c r="H497" s="22"/>
      <c r="I497" s="24"/>
      <c r="J497" s="17"/>
      <c r="K497" s="17"/>
      <c r="L497" s="14"/>
      <c r="M497" s="36"/>
      <c r="N497" s="22"/>
      <c r="O497" s="23"/>
      <c r="P497" s="22"/>
    </row>
    <row r="498" spans="2:16">
      <c r="B498" s="1154"/>
      <c r="C498" s="323"/>
      <c r="D498" s="480"/>
      <c r="E498" s="136" t="s">
        <v>316</v>
      </c>
      <c r="F498" s="49"/>
      <c r="G498" s="456"/>
      <c r="H498" s="314"/>
      <c r="I498" s="236"/>
      <c r="J498" s="314" t="s">
        <v>291</v>
      </c>
      <c r="K498" s="50" t="s">
        <v>317</v>
      </c>
      <c r="L498" s="14"/>
      <c r="M498" s="91"/>
      <c r="N498" s="22"/>
      <c r="O498" s="23"/>
      <c r="P498" s="22"/>
    </row>
    <row r="499" spans="2:16">
      <c r="B499" s="1154"/>
      <c r="C499" s="45"/>
      <c r="D499" s="46"/>
      <c r="E499" s="489" t="s">
        <v>318</v>
      </c>
      <c r="F499" s="49"/>
      <c r="G499" s="48"/>
      <c r="H499" s="314"/>
      <c r="I499" s="277"/>
      <c r="J499" s="314" t="s">
        <v>291</v>
      </c>
      <c r="K499" s="50" t="s">
        <v>319</v>
      </c>
      <c r="L499" s="20"/>
      <c r="M499" s="92" t="s">
        <v>26</v>
      </c>
      <c r="N499" s="22">
        <f>SUM(N493:N497)</f>
        <v>4200000</v>
      </c>
      <c r="O499" s="20" t="s">
        <v>26</v>
      </c>
      <c r="P499" s="38">
        <f>SUM(P493:P497)</f>
        <v>198000</v>
      </c>
    </row>
    <row r="500" spans="2:16">
      <c r="B500" s="1167" t="s">
        <v>26</v>
      </c>
      <c r="C500" s="1167"/>
      <c r="D500" s="1167"/>
      <c r="E500" s="1167"/>
      <c r="F500" s="316">
        <f>SUM(F493:F499)</f>
        <v>7100000</v>
      </c>
      <c r="G500" s="359" t="s">
        <v>26</v>
      </c>
      <c r="H500" s="317">
        <f>SUM(H493:H499)</f>
        <v>386000</v>
      </c>
      <c r="I500" s="1148"/>
      <c r="J500" s="1148"/>
      <c r="K500" s="1148"/>
      <c r="L500" s="1148"/>
      <c r="M500" s="1168" t="s">
        <v>27</v>
      </c>
      <c r="N500" s="1168"/>
      <c r="O500" s="1168"/>
      <c r="P500" s="498">
        <f>H500+P499</f>
        <v>584000</v>
      </c>
    </row>
    <row r="501" spans="2:16" s="55" customFormat="1">
      <c r="B501" s="59"/>
      <c r="C501" s="59"/>
      <c r="D501" s="59"/>
      <c r="E501" s="59"/>
      <c r="F501" s="60"/>
      <c r="G501" s="354"/>
      <c r="H501" s="61"/>
      <c r="I501" s="62"/>
      <c r="J501" s="62"/>
      <c r="K501" s="62"/>
      <c r="L501" s="62"/>
      <c r="M501" s="63"/>
      <c r="N501" s="63"/>
      <c r="O501" s="63"/>
      <c r="P501" s="64"/>
    </row>
    <row r="502" spans="2:16" s="55" customFormat="1">
      <c r="B502" s="59"/>
      <c r="C502" s="59"/>
      <c r="D502" s="59"/>
      <c r="E502" s="59"/>
      <c r="F502" s="60"/>
      <c r="G502" s="354"/>
      <c r="H502" s="61"/>
      <c r="I502" s="62"/>
      <c r="J502" s="62"/>
      <c r="K502" s="62"/>
      <c r="L502" s="62"/>
      <c r="M502" s="63"/>
      <c r="N502" s="63"/>
      <c r="O502" s="63"/>
      <c r="P502" s="64"/>
    </row>
    <row r="503" spans="2:16">
      <c r="B503" s="1161" t="s">
        <v>287</v>
      </c>
      <c r="C503" s="1161"/>
      <c r="D503" s="1161"/>
      <c r="E503" s="1161"/>
      <c r="F503" s="1161"/>
      <c r="G503" s="1161"/>
      <c r="H503" s="1161"/>
      <c r="I503" s="1161"/>
      <c r="J503" s="1161"/>
      <c r="K503" s="1161" t="s">
        <v>2</v>
      </c>
      <c r="L503" s="1161"/>
      <c r="M503" s="1161"/>
      <c r="N503" s="1161"/>
      <c r="O503" s="1161"/>
      <c r="P503" s="1161"/>
    </row>
    <row r="504" spans="2:16">
      <c r="B504" s="163" t="s">
        <v>3</v>
      </c>
      <c r="C504" s="163" t="s">
        <v>4</v>
      </c>
      <c r="D504" s="163" t="s">
        <v>5</v>
      </c>
      <c r="E504" s="163" t="s">
        <v>6</v>
      </c>
      <c r="F504" s="163" t="s">
        <v>7</v>
      </c>
      <c r="G504" s="352" t="s">
        <v>8</v>
      </c>
      <c r="H504" s="163" t="s">
        <v>9</v>
      </c>
      <c r="I504" s="163" t="s">
        <v>10</v>
      </c>
      <c r="J504" s="163" t="s">
        <v>12</v>
      </c>
      <c r="K504" s="163" t="s">
        <v>232</v>
      </c>
      <c r="L504" s="163" t="s">
        <v>4</v>
      </c>
      <c r="M504" s="163" t="s">
        <v>6</v>
      </c>
      <c r="N504" s="163" t="s">
        <v>13</v>
      </c>
      <c r="O504" s="163" t="s">
        <v>8</v>
      </c>
      <c r="P504" s="163" t="s">
        <v>14</v>
      </c>
    </row>
    <row r="505" spans="2:16">
      <c r="B505" s="1153">
        <f>SUM(CAPTACIONES!J718,CAPTACIONES!K718)</f>
        <v>26</v>
      </c>
      <c r="C505" s="461">
        <v>14283</v>
      </c>
      <c r="D505" s="187">
        <v>0.08</v>
      </c>
      <c r="E505" s="250" t="s">
        <v>320</v>
      </c>
      <c r="F505" s="49">
        <v>1550000</v>
      </c>
      <c r="G505" s="51">
        <v>0.04</v>
      </c>
      <c r="H505" s="49">
        <f>F505*G505</f>
        <v>62000</v>
      </c>
      <c r="I505" s="50"/>
      <c r="J505" s="50"/>
      <c r="K505" s="50"/>
      <c r="L505" s="14"/>
      <c r="M505" s="91"/>
      <c r="N505" s="22"/>
      <c r="O505" s="23"/>
      <c r="P505" s="22"/>
    </row>
    <row r="506" spans="2:16">
      <c r="B506" s="1153"/>
      <c r="C506" s="55"/>
      <c r="D506" s="55"/>
      <c r="E506" s="55"/>
      <c r="F506" s="55"/>
      <c r="G506" s="358"/>
      <c r="H506" s="55"/>
      <c r="I506" s="55"/>
      <c r="J506" s="55"/>
      <c r="K506" s="55"/>
      <c r="L506" s="14"/>
      <c r="M506" s="91"/>
      <c r="N506" s="22"/>
      <c r="O506" s="23"/>
      <c r="P506" s="22"/>
    </row>
    <row r="507" spans="2:16" ht="12" customHeight="1">
      <c r="B507" s="1154"/>
      <c r="C507" s="45"/>
      <c r="D507" s="46"/>
      <c r="E507" s="17"/>
      <c r="F507" s="257"/>
      <c r="G507" s="258"/>
      <c r="H507" s="259"/>
      <c r="I507" s="17"/>
      <c r="J507" s="17"/>
      <c r="K507" s="17"/>
      <c r="L507" s="14"/>
      <c r="M507" s="91"/>
      <c r="N507" s="22"/>
      <c r="O507" s="23"/>
      <c r="P507" s="22"/>
    </row>
    <row r="508" spans="2:16" ht="15" customHeight="1">
      <c r="B508" s="1154"/>
      <c r="C508" s="236"/>
      <c r="D508" s="236"/>
      <c r="E508" s="236"/>
      <c r="F508" s="335"/>
      <c r="G508" s="196"/>
      <c r="H508" s="195"/>
      <c r="I508" s="50"/>
      <c r="J508" s="17"/>
      <c r="K508" s="17"/>
      <c r="L508" s="14"/>
      <c r="M508" s="91"/>
      <c r="N508" s="22"/>
      <c r="O508" s="23"/>
      <c r="P508" s="22"/>
    </row>
    <row r="509" spans="2:16">
      <c r="B509" s="1154"/>
      <c r="C509" s="330"/>
      <c r="D509" s="330"/>
      <c r="E509" s="330"/>
      <c r="F509" s="236"/>
      <c r="G509" s="51"/>
      <c r="H509" s="49"/>
      <c r="I509" s="320"/>
      <c r="J509" s="17"/>
      <c r="K509" s="17"/>
      <c r="L509" s="14"/>
      <c r="M509" s="36"/>
      <c r="N509" s="22"/>
      <c r="O509" s="23"/>
      <c r="P509" s="22"/>
    </row>
    <row r="510" spans="2:16">
      <c r="B510" s="1154"/>
      <c r="C510" s="45"/>
      <c r="D510" s="46"/>
      <c r="E510" s="48"/>
      <c r="F510" s="49"/>
      <c r="G510" s="51"/>
      <c r="H510" s="49"/>
      <c r="I510" s="50"/>
      <c r="J510" s="319"/>
      <c r="K510" s="50"/>
      <c r="L510" s="14"/>
      <c r="M510" s="91"/>
      <c r="N510" s="22"/>
      <c r="O510" s="23"/>
      <c r="P510" s="22"/>
    </row>
    <row r="511" spans="2:16">
      <c r="B511" s="1154"/>
      <c r="C511" s="321"/>
      <c r="D511" s="322"/>
      <c r="E511" s="48"/>
      <c r="F511" s="49"/>
      <c r="G511" s="51"/>
      <c r="H511" s="49"/>
      <c r="I511" s="50"/>
      <c r="J511" s="319"/>
      <c r="K511" s="50"/>
      <c r="L511" s="14"/>
      <c r="M511" s="91"/>
      <c r="N511" s="22"/>
      <c r="O511" s="23"/>
      <c r="P511" s="22"/>
    </row>
    <row r="512" spans="2:16">
      <c r="B512" s="1154"/>
      <c r="C512" s="482"/>
      <c r="D512" s="483"/>
      <c r="E512" s="484"/>
      <c r="F512" s="49"/>
      <c r="G512" s="51"/>
      <c r="H512" s="49"/>
      <c r="I512" s="50"/>
      <c r="J512" s="319"/>
      <c r="K512" s="50"/>
      <c r="L512" s="20"/>
      <c r="M512" s="92" t="s">
        <v>26</v>
      </c>
      <c r="N512" s="22">
        <f>SUM(N505:N509)</f>
        <v>0</v>
      </c>
      <c r="O512" s="20" t="s">
        <v>26</v>
      </c>
      <c r="P512" s="38">
        <f>SUM(P505:P509)</f>
        <v>0</v>
      </c>
    </row>
    <row r="513" spans="2:16">
      <c r="B513" s="1147" t="s">
        <v>26</v>
      </c>
      <c r="C513" s="1147"/>
      <c r="D513" s="1147"/>
      <c r="E513" s="1147"/>
      <c r="F513" s="2">
        <f>SUM(F505:F512)</f>
        <v>1550000</v>
      </c>
      <c r="G513" s="353" t="s">
        <v>26</v>
      </c>
      <c r="H513" s="3">
        <f>SUM(H505:H512)</f>
        <v>62000</v>
      </c>
      <c r="I513" s="1148"/>
      <c r="J513" s="1148"/>
      <c r="K513" s="1148"/>
      <c r="L513" s="1148"/>
      <c r="M513" s="1149" t="s">
        <v>27</v>
      </c>
      <c r="N513" s="1149"/>
      <c r="O513" s="1149"/>
      <c r="P513" s="222">
        <f>H513+P512</f>
        <v>62000</v>
      </c>
    </row>
    <row r="514" spans="2:16">
      <c r="B514" s="59"/>
      <c r="C514" s="59"/>
      <c r="D514" s="59"/>
      <c r="E514" s="59"/>
      <c r="F514" s="60"/>
      <c r="G514" s="354"/>
      <c r="H514" s="61"/>
      <c r="I514" s="62"/>
      <c r="J514" s="62"/>
      <c r="K514" s="62"/>
      <c r="L514" s="62"/>
      <c r="M514" s="63"/>
      <c r="N514" s="63"/>
      <c r="O514" s="63"/>
      <c r="P514" s="64"/>
    </row>
    <row r="515" spans="2:16">
      <c r="B515" s="1150" t="s">
        <v>16</v>
      </c>
      <c r="C515" s="1150"/>
      <c r="D515" s="1150"/>
      <c r="E515" s="1150"/>
      <c r="F515" s="1151"/>
      <c r="G515" s="1151"/>
      <c r="H515" s="1151"/>
      <c r="I515" s="1151"/>
      <c r="J515" s="1151"/>
      <c r="K515" s="1152" t="s">
        <v>2</v>
      </c>
      <c r="L515" s="1152"/>
      <c r="M515" s="1152"/>
      <c r="N515" s="1152"/>
      <c r="O515" s="1152"/>
      <c r="P515" s="1152"/>
    </row>
    <row r="516" spans="2:16">
      <c r="B516" s="163" t="s">
        <v>3</v>
      </c>
      <c r="C516" s="163" t="s">
        <v>4</v>
      </c>
      <c r="D516" s="163" t="s">
        <v>5</v>
      </c>
      <c r="E516" s="163" t="s">
        <v>6</v>
      </c>
      <c r="F516" s="166" t="s">
        <v>7</v>
      </c>
      <c r="G516" s="355" t="s">
        <v>8</v>
      </c>
      <c r="H516" s="166" t="s">
        <v>9</v>
      </c>
      <c r="I516" s="167" t="s">
        <v>10</v>
      </c>
      <c r="J516" s="167" t="s">
        <v>12</v>
      </c>
      <c r="K516" s="167" t="s">
        <v>232</v>
      </c>
      <c r="L516" s="167" t="s">
        <v>4</v>
      </c>
      <c r="M516" s="167" t="s">
        <v>6</v>
      </c>
      <c r="N516" s="168" t="s">
        <v>13</v>
      </c>
      <c r="O516" s="169" t="s">
        <v>8</v>
      </c>
      <c r="P516" s="169" t="s">
        <v>14</v>
      </c>
    </row>
    <row r="517" spans="2:16">
      <c r="B517" s="1153">
        <f>SUM(CAPTACIONES!L687,CAPTACIONES!J725,CAPTACIONES!L740)</f>
        <v>20</v>
      </c>
      <c r="C517" s="304">
        <v>14145</v>
      </c>
      <c r="D517" s="312">
        <v>0.1</v>
      </c>
      <c r="E517" s="157" t="s">
        <v>321</v>
      </c>
      <c r="F517" s="43">
        <v>7700000</v>
      </c>
      <c r="G517" s="19"/>
      <c r="H517" s="80"/>
      <c r="I517" s="20" t="s">
        <v>16</v>
      </c>
      <c r="J517" s="20" t="s">
        <v>291</v>
      </c>
      <c r="K517" s="17"/>
      <c r="L517" s="20"/>
      <c r="M517" s="20"/>
      <c r="N517" s="93"/>
      <c r="O517" s="19"/>
      <c r="P517" s="18"/>
    </row>
    <row r="518" spans="2:16">
      <c r="B518" s="1153"/>
      <c r="L518" s="20"/>
      <c r="M518" s="20"/>
      <c r="N518" s="93"/>
      <c r="O518" s="19"/>
      <c r="P518" s="18"/>
    </row>
    <row r="519" spans="2:16">
      <c r="B519" s="1154"/>
      <c r="C519" s="79"/>
      <c r="D519" s="79"/>
      <c r="E519" s="79"/>
      <c r="F519" s="79"/>
      <c r="G519" s="386"/>
      <c r="H519" s="79"/>
      <c r="I519" s="79"/>
      <c r="J519" s="79"/>
      <c r="K519" s="387"/>
      <c r="L519" s="20"/>
      <c r="M519" s="20"/>
      <c r="N519" s="93"/>
      <c r="O519" s="19"/>
      <c r="P519" s="18"/>
    </row>
    <row r="520" spans="2:16">
      <c r="B520" s="1154"/>
      <c r="C520" s="79"/>
      <c r="D520" s="79"/>
      <c r="E520" s="45"/>
      <c r="F520" s="46"/>
      <c r="G520" s="17"/>
      <c r="H520" s="371"/>
      <c r="I520" s="51"/>
      <c r="J520" s="17"/>
      <c r="K520" s="297"/>
      <c r="L520" s="17"/>
      <c r="M520" s="20"/>
      <c r="N520" s="93"/>
      <c r="O520" s="19"/>
      <c r="P520" s="18"/>
    </row>
    <row r="521" spans="2:16">
      <c r="B521" s="1154"/>
      <c r="C521" s="14"/>
      <c r="D521" s="21"/>
      <c r="E521" s="20"/>
      <c r="F521" s="265"/>
      <c r="G521" s="23"/>
      <c r="H521" s="20"/>
      <c r="I521" s="20"/>
      <c r="J521" s="20"/>
      <c r="K521" s="387"/>
      <c r="L521" s="20"/>
      <c r="M521" s="20"/>
      <c r="N521" s="93"/>
      <c r="O521" s="19"/>
      <c r="P521" s="18"/>
    </row>
    <row r="522" spans="2:16">
      <c r="B522" s="1153"/>
      <c r="C522" s="388"/>
      <c r="D522" s="389"/>
      <c r="E522" s="390"/>
      <c r="F522" s="32"/>
      <c r="G522" s="391"/>
      <c r="H522" s="392"/>
      <c r="I522" s="390"/>
      <c r="J522" s="390"/>
      <c r="K522" s="20"/>
      <c r="L522" s="20"/>
      <c r="M522" s="20"/>
      <c r="N522" s="93"/>
      <c r="O522" s="19"/>
      <c r="P522" s="18"/>
    </row>
    <row r="523" spans="2:16">
      <c r="B523" s="1153"/>
      <c r="C523" s="14"/>
      <c r="D523" s="21"/>
      <c r="E523" s="20"/>
      <c r="F523" s="43"/>
      <c r="G523" s="19"/>
      <c r="H523" s="80"/>
      <c r="I523" s="20"/>
      <c r="J523" s="20"/>
      <c r="K523" s="20"/>
      <c r="L523" s="20"/>
      <c r="M523" s="20"/>
      <c r="N523" s="93"/>
      <c r="O523" s="19"/>
      <c r="P523" s="18"/>
    </row>
    <row r="524" spans="2:16">
      <c r="B524" s="1153"/>
      <c r="C524" s="14"/>
      <c r="D524" s="21"/>
      <c r="E524" s="20"/>
      <c r="F524" s="43"/>
      <c r="G524" s="19"/>
      <c r="H524" s="80"/>
      <c r="I524" s="20"/>
      <c r="J524" s="20"/>
      <c r="K524" s="20"/>
      <c r="L524" s="20"/>
      <c r="M524" s="20"/>
      <c r="N524" s="93"/>
      <c r="O524" s="19"/>
      <c r="P524" s="18"/>
    </row>
    <row r="525" spans="2:16">
      <c r="B525" s="1153"/>
      <c r="C525" s="14"/>
      <c r="D525" s="21"/>
      <c r="E525" s="20"/>
      <c r="F525" s="43"/>
      <c r="G525" s="19"/>
      <c r="H525" s="80"/>
      <c r="I525" s="20"/>
      <c r="J525" s="20"/>
      <c r="K525" s="20"/>
      <c r="L525" s="20"/>
      <c r="M525" s="20"/>
      <c r="N525" s="93"/>
      <c r="O525" s="19"/>
      <c r="P525" s="18"/>
    </row>
    <row r="526" spans="2:16">
      <c r="B526" s="1153"/>
      <c r="C526" s="14"/>
      <c r="D526" s="21"/>
      <c r="E526" s="20"/>
      <c r="F526" s="43"/>
      <c r="G526" s="19"/>
      <c r="H526" s="80"/>
      <c r="I526" s="20"/>
      <c r="J526" s="20"/>
      <c r="K526" s="20"/>
      <c r="L526" s="20"/>
      <c r="M526" s="20"/>
      <c r="N526" s="93"/>
      <c r="O526" s="19"/>
      <c r="P526" s="18"/>
    </row>
    <row r="527" spans="2:16">
      <c r="B527" s="1153"/>
      <c r="C527" s="14"/>
      <c r="D527" s="21"/>
      <c r="E527" s="20"/>
      <c r="F527" s="43"/>
      <c r="G527" s="19"/>
      <c r="H527" s="80"/>
      <c r="I527" s="20"/>
      <c r="J527" s="20"/>
      <c r="K527" s="20"/>
      <c r="L527" s="20"/>
      <c r="M527" s="20"/>
      <c r="N527" s="93"/>
      <c r="O527" s="19"/>
      <c r="P527" s="18"/>
    </row>
    <row r="528" spans="2:16">
      <c r="B528" s="1153"/>
      <c r="C528" s="14"/>
      <c r="D528" s="21"/>
      <c r="E528" s="20"/>
      <c r="F528" s="43"/>
      <c r="G528" s="19"/>
      <c r="H528" s="80"/>
      <c r="I528" s="20"/>
      <c r="J528" s="20"/>
      <c r="K528" s="20"/>
      <c r="L528" s="20"/>
      <c r="M528" s="20"/>
      <c r="N528" s="93"/>
      <c r="O528" s="19"/>
      <c r="P528" s="18"/>
    </row>
    <row r="529" spans="2:16">
      <c r="B529" s="1153"/>
      <c r="C529" s="14"/>
      <c r="D529" s="21"/>
      <c r="E529" s="20"/>
      <c r="F529" s="43"/>
      <c r="G529" s="19"/>
      <c r="H529" s="80"/>
      <c r="I529" s="20"/>
      <c r="J529" s="20"/>
      <c r="K529" s="20"/>
      <c r="L529" s="20"/>
      <c r="M529" s="20"/>
      <c r="N529" s="93"/>
      <c r="O529" s="19"/>
      <c r="P529" s="18"/>
    </row>
    <row r="530" spans="2:16">
      <c r="B530" s="1153"/>
      <c r="C530" s="14"/>
      <c r="D530" s="21"/>
      <c r="E530" s="20"/>
      <c r="F530" s="43"/>
      <c r="G530" s="19"/>
      <c r="H530" s="80"/>
      <c r="I530" s="20"/>
      <c r="J530" s="20"/>
      <c r="K530" s="20"/>
      <c r="L530" s="20"/>
      <c r="M530" s="20"/>
      <c r="N530" s="93"/>
      <c r="O530" s="19"/>
      <c r="P530" s="18"/>
    </row>
    <row r="531" spans="2:16">
      <c r="B531" s="1153"/>
      <c r="C531" s="14"/>
      <c r="D531" s="21"/>
      <c r="E531" s="20"/>
      <c r="F531" s="43"/>
      <c r="G531" s="19"/>
      <c r="H531" s="80"/>
      <c r="I531" s="20"/>
      <c r="J531" s="20"/>
      <c r="K531" s="20"/>
      <c r="L531" s="20"/>
      <c r="M531" s="20"/>
      <c r="N531" s="93"/>
      <c r="O531" s="19"/>
      <c r="P531" s="18"/>
    </row>
    <row r="532" spans="2:16">
      <c r="B532" s="1153"/>
      <c r="C532" s="14"/>
      <c r="D532" s="21"/>
      <c r="E532" s="20"/>
      <c r="F532" s="43"/>
      <c r="G532" s="19"/>
      <c r="H532" s="80"/>
      <c r="I532" s="20"/>
      <c r="J532" s="20"/>
      <c r="K532" s="20"/>
      <c r="L532" s="20"/>
      <c r="M532" s="20"/>
      <c r="N532" s="93"/>
      <c r="O532" s="19"/>
      <c r="P532" s="18"/>
    </row>
    <row r="533" spans="2:16">
      <c r="B533" s="1153"/>
      <c r="C533" s="14"/>
      <c r="D533" s="21"/>
      <c r="E533" s="20"/>
      <c r="F533" s="43"/>
      <c r="G533" s="19"/>
      <c r="H533" s="80"/>
      <c r="I533" s="20"/>
      <c r="J533" s="20"/>
      <c r="K533" s="20"/>
      <c r="L533" s="20"/>
      <c r="M533" s="20"/>
      <c r="N533" s="93"/>
      <c r="O533" s="19"/>
      <c r="P533" s="18"/>
    </row>
    <row r="534" spans="2:16">
      <c r="B534" s="1153"/>
      <c r="C534" s="14"/>
      <c r="D534" s="21"/>
      <c r="E534" s="20"/>
      <c r="F534" s="43"/>
      <c r="G534" s="19"/>
      <c r="H534" s="80"/>
      <c r="I534" s="20"/>
      <c r="J534" s="20"/>
      <c r="K534" s="20"/>
      <c r="L534" s="20"/>
      <c r="M534" s="37" t="s">
        <v>26</v>
      </c>
      <c r="N534" s="30">
        <f>SUM(N517:N533)</f>
        <v>0</v>
      </c>
      <c r="O534" s="29" t="s">
        <v>26</v>
      </c>
      <c r="P534" s="31">
        <f>SUM(P517:P518)</f>
        <v>0</v>
      </c>
    </row>
    <row r="535" spans="2:16">
      <c r="B535" s="1155" t="s">
        <v>26</v>
      </c>
      <c r="C535" s="1155"/>
      <c r="D535" s="1155"/>
      <c r="E535" s="1155"/>
      <c r="F535" s="2">
        <f>SUM(F517:F534)</f>
        <v>7700000</v>
      </c>
      <c r="G535" s="356" t="s">
        <v>26</v>
      </c>
      <c r="H535" s="4">
        <f>SUM(H517:H534)</f>
        <v>0</v>
      </c>
      <c r="I535" s="1156"/>
      <c r="J535" s="1156"/>
      <c r="K535" s="1156"/>
      <c r="L535" s="1156"/>
      <c r="M535" s="1149" t="s">
        <v>27</v>
      </c>
      <c r="N535" s="1157"/>
      <c r="O535" s="1157"/>
      <c r="P535" s="28">
        <f>H535+P534</f>
        <v>0</v>
      </c>
    </row>
    <row r="536" spans="2:16">
      <c r="B536" s="27"/>
      <c r="C536" s="27"/>
      <c r="D536" s="27"/>
      <c r="E536" s="27"/>
      <c r="F536" s="27"/>
      <c r="G536" s="357"/>
      <c r="H536" s="10"/>
      <c r="I536" s="10"/>
      <c r="J536" s="10"/>
      <c r="K536" s="10"/>
      <c r="L536" s="10"/>
      <c r="M536" s="10"/>
      <c r="N536" s="10"/>
      <c r="O536" s="10"/>
      <c r="P536" s="10"/>
    </row>
    <row r="537" spans="2:16">
      <c r="B537" s="1176">
        <f>SUM(B471,B483,B493,B505,B517)</f>
        <v>106</v>
      </c>
      <c r="C537" s="1178" t="s">
        <v>67</v>
      </c>
      <c r="D537" s="1178"/>
      <c r="E537" s="1178"/>
      <c r="F537" s="5">
        <f>SUM(F483:F486,F471:F477,F493:F496,F505,F517)</f>
        <v>34050000</v>
      </c>
      <c r="G537" s="357"/>
      <c r="H537" s="10"/>
      <c r="I537" s="10"/>
      <c r="J537" s="10"/>
      <c r="K537" s="10"/>
      <c r="L537" s="10"/>
      <c r="M537" s="10"/>
      <c r="N537" s="10"/>
      <c r="O537" s="10"/>
      <c r="P537" s="10"/>
    </row>
    <row r="538" spans="2:16">
      <c r="B538" s="1176"/>
      <c r="C538" s="1179" t="s">
        <v>68</v>
      </c>
      <c r="D538" s="1179"/>
      <c r="E538" s="1179"/>
      <c r="F538" s="32">
        <f>SUM(F497:F497)</f>
        <v>0</v>
      </c>
      <c r="G538" s="357"/>
      <c r="H538" s="10"/>
      <c r="I538" s="10"/>
      <c r="J538" s="10"/>
      <c r="K538" s="10"/>
      <c r="L538" s="10"/>
      <c r="M538" s="10"/>
      <c r="N538" s="10"/>
      <c r="O538" s="10"/>
      <c r="P538" s="10"/>
    </row>
    <row r="539" spans="2:16">
      <c r="B539" s="1177"/>
      <c r="C539" s="1180" t="s">
        <v>69</v>
      </c>
      <c r="D539" s="1180"/>
      <c r="E539" s="1180"/>
      <c r="F539" s="266"/>
      <c r="G539" s="357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2:16" ht="15" customHeight="1">
      <c r="B540" s="264"/>
      <c r="C540" s="1181" t="s">
        <v>26</v>
      </c>
      <c r="D540" s="1182"/>
      <c r="E540" s="1183"/>
      <c r="F540" s="265">
        <f>SUM(F537:F539)</f>
        <v>34050000</v>
      </c>
      <c r="G540" s="357"/>
      <c r="H540" s="10"/>
      <c r="I540" s="10"/>
      <c r="J540" s="10"/>
      <c r="K540" s="10"/>
      <c r="L540" s="10"/>
      <c r="M540" s="10"/>
      <c r="N540" s="10"/>
      <c r="O540" s="10"/>
      <c r="P540" s="10"/>
    </row>
    <row r="543" spans="2:16" ht="31.2">
      <c r="B543" s="1169" t="s">
        <v>322</v>
      </c>
      <c r="C543" s="1169"/>
      <c r="D543" s="1169"/>
      <c r="E543" s="1169"/>
      <c r="F543" s="1169"/>
      <c r="G543" s="1169"/>
      <c r="H543" s="1169"/>
      <c r="I543" s="1169"/>
      <c r="J543" s="1169"/>
      <c r="K543" s="1169"/>
      <c r="L543" s="1169"/>
      <c r="M543" s="1169"/>
      <c r="N543" s="1169"/>
      <c r="O543" s="1169"/>
      <c r="P543" s="1169"/>
    </row>
    <row r="544" spans="2:16">
      <c r="B544" s="6"/>
      <c r="C544" s="10"/>
      <c r="D544" s="10"/>
      <c r="E544" s="10"/>
      <c r="F544" s="7"/>
      <c r="G544" s="351"/>
      <c r="H544" s="8"/>
      <c r="I544" s="10"/>
      <c r="M544" s="25"/>
      <c r="N544" s="10"/>
      <c r="O544" s="10"/>
      <c r="P544" s="26"/>
    </row>
    <row r="545" spans="2:16">
      <c r="B545" s="1166" t="s">
        <v>1</v>
      </c>
      <c r="C545" s="1170"/>
      <c r="D545" s="1170"/>
      <c r="E545" s="1170"/>
      <c r="F545" s="1166"/>
      <c r="G545" s="1166"/>
      <c r="H545" s="1166"/>
      <c r="I545" s="1166"/>
      <c r="J545" s="1166"/>
      <c r="K545" s="1166" t="s">
        <v>2</v>
      </c>
      <c r="L545" s="1166"/>
      <c r="M545" s="1166"/>
      <c r="N545" s="1166"/>
      <c r="O545" s="1166"/>
      <c r="P545" s="1166"/>
    </row>
    <row r="546" spans="2:16">
      <c r="B546" s="164" t="s">
        <v>3</v>
      </c>
      <c r="C546" s="379" t="s">
        <v>4</v>
      </c>
      <c r="D546" s="379" t="s">
        <v>5</v>
      </c>
      <c r="E546" s="379" t="s">
        <v>6</v>
      </c>
      <c r="F546" s="384" t="s">
        <v>7</v>
      </c>
      <c r="G546" s="352" t="s">
        <v>8</v>
      </c>
      <c r="H546" s="163" t="s">
        <v>9</v>
      </c>
      <c r="I546" s="163" t="s">
        <v>10</v>
      </c>
      <c r="J546" s="163" t="s">
        <v>12</v>
      </c>
      <c r="K546" s="163" t="s">
        <v>232</v>
      </c>
      <c r="L546" s="163" t="s">
        <v>4</v>
      </c>
      <c r="M546" s="163" t="s">
        <v>6</v>
      </c>
      <c r="N546" s="163" t="s">
        <v>13</v>
      </c>
      <c r="O546" s="163" t="s">
        <v>8</v>
      </c>
      <c r="P546" s="163" t="s">
        <v>14</v>
      </c>
    </row>
    <row r="547" spans="2:16" ht="15.75" customHeight="1">
      <c r="B547" s="1162">
        <f>CAPTACIONES!J771+CAPTACIONES!K771</f>
        <v>23</v>
      </c>
      <c r="C547" s="530"/>
      <c r="D547" s="592"/>
      <c r="E547" s="310"/>
      <c r="F547" s="347"/>
      <c r="G547" s="313"/>
      <c r="H547" s="49"/>
      <c r="I547" s="50"/>
      <c r="J547" s="97"/>
      <c r="O547" s="51"/>
      <c r="P547" s="195"/>
    </row>
    <row r="548" spans="2:16" ht="12.75" customHeight="1">
      <c r="B548" s="1163"/>
      <c r="C548" s="530">
        <v>14497</v>
      </c>
      <c r="D548" s="532">
        <v>0.1</v>
      </c>
      <c r="E548" s="566" t="s">
        <v>323</v>
      </c>
      <c r="F548" s="347">
        <v>1600000</v>
      </c>
      <c r="G548" s="421">
        <v>7.0000000000000007E-2</v>
      </c>
      <c r="H548" s="49">
        <f>F548*G548</f>
        <v>112000.00000000001</v>
      </c>
      <c r="I548" s="50" t="s">
        <v>16</v>
      </c>
      <c r="J548" s="97" t="s">
        <v>291</v>
      </c>
      <c r="K548" s="50"/>
      <c r="L548" s="530">
        <v>14426</v>
      </c>
      <c r="M548" s="531" t="s">
        <v>324</v>
      </c>
      <c r="N548" s="49">
        <v>1400000</v>
      </c>
      <c r="O548" s="633">
        <v>0.05</v>
      </c>
      <c r="P548" s="49">
        <f>N548*O548</f>
        <v>70000</v>
      </c>
    </row>
    <row r="549" spans="2:16" ht="15.75" customHeight="1">
      <c r="B549" s="1163"/>
      <c r="C549" s="530">
        <v>14465</v>
      </c>
      <c r="D549" s="532">
        <v>0.1</v>
      </c>
      <c r="E549" s="250" t="s">
        <v>325</v>
      </c>
      <c r="F549" s="347">
        <v>2750000</v>
      </c>
      <c r="G549" s="313">
        <v>7.0000000000000007E-2</v>
      </c>
      <c r="H549" s="49">
        <f t="shared" ref="H549:H555" si="26">F549*G549</f>
        <v>192500.00000000003</v>
      </c>
      <c r="I549" s="50" t="s">
        <v>16</v>
      </c>
      <c r="J549" s="97" t="s">
        <v>291</v>
      </c>
      <c r="K549" s="50"/>
      <c r="L549" s="45"/>
      <c r="M549" s="52"/>
      <c r="N549" s="49"/>
      <c r="O549" s="632"/>
      <c r="P549" s="79"/>
    </row>
    <row r="550" spans="2:16" ht="12.75" customHeight="1">
      <c r="B550" s="1163"/>
      <c r="C550" s="530">
        <v>14462</v>
      </c>
      <c r="D550" s="592">
        <v>0.08</v>
      </c>
      <c r="E550" s="250" t="s">
        <v>326</v>
      </c>
      <c r="F550" s="347">
        <v>2000000</v>
      </c>
      <c r="G550" s="349">
        <v>0.06</v>
      </c>
      <c r="H550" s="49">
        <f t="shared" si="26"/>
        <v>120000</v>
      </c>
      <c r="I550" s="50" t="s">
        <v>16</v>
      </c>
      <c r="J550" s="50" t="s">
        <v>291</v>
      </c>
      <c r="K550" s="50"/>
      <c r="L550" s="45"/>
      <c r="M550" s="52"/>
      <c r="N550" s="49"/>
      <c r="O550" s="51"/>
      <c r="P550" s="314"/>
    </row>
    <row r="551" spans="2:16" ht="12.75" customHeight="1">
      <c r="B551" s="1164"/>
      <c r="C551" s="530">
        <v>14511</v>
      </c>
      <c r="D551" s="595">
        <v>0.08</v>
      </c>
      <c r="E551" s="250" t="s">
        <v>327</v>
      </c>
      <c r="F551" s="348">
        <v>3800000</v>
      </c>
      <c r="G551" s="349">
        <v>0.06</v>
      </c>
      <c r="H551" s="49">
        <f t="shared" si="26"/>
        <v>228000</v>
      </c>
      <c r="I551" s="50" t="s">
        <v>16</v>
      </c>
      <c r="J551" s="97" t="s">
        <v>291</v>
      </c>
      <c r="K551" s="50"/>
      <c r="L551" s="45"/>
      <c r="M551" s="52"/>
      <c r="N551" s="49"/>
      <c r="O551" s="51"/>
      <c r="P551" s="49"/>
    </row>
    <row r="552" spans="2:16" ht="12.75" customHeight="1">
      <c r="B552" s="1164"/>
      <c r="C552" s="599">
        <v>14358</v>
      </c>
      <c r="D552" s="600">
        <v>0.1</v>
      </c>
      <c r="E552" s="470" t="s">
        <v>328</v>
      </c>
      <c r="F552" s="602">
        <v>1400000</v>
      </c>
      <c r="G552" s="47">
        <v>7.0000000000000007E-2</v>
      </c>
      <c r="H552" s="49">
        <f t="shared" si="26"/>
        <v>98000.000000000015</v>
      </c>
      <c r="I552" s="50" t="s">
        <v>16</v>
      </c>
      <c r="J552" s="97" t="s">
        <v>306</v>
      </c>
      <c r="K552" s="50"/>
      <c r="L552" s="45"/>
      <c r="M552" s="52"/>
      <c r="N552" s="49"/>
      <c r="O552" s="51"/>
      <c r="P552" s="49"/>
    </row>
    <row r="553" spans="2:16" ht="12.75" customHeight="1">
      <c r="B553" s="1164"/>
      <c r="C553" s="304">
        <v>14436</v>
      </c>
      <c r="D553" s="597">
        <v>0.1</v>
      </c>
      <c r="E553" s="250" t="s">
        <v>329</v>
      </c>
      <c r="F553" s="347">
        <v>1200000</v>
      </c>
      <c r="G553" s="313">
        <v>7.0000000000000007E-2</v>
      </c>
      <c r="H553" s="49">
        <f t="shared" si="26"/>
        <v>84000.000000000015</v>
      </c>
      <c r="I553" s="50" t="s">
        <v>16</v>
      </c>
      <c r="J553" s="97" t="s">
        <v>16</v>
      </c>
      <c r="K553" s="50"/>
      <c r="L553" s="45"/>
      <c r="M553" s="52"/>
      <c r="N553" s="49"/>
      <c r="O553" s="51"/>
      <c r="P553" s="49"/>
    </row>
    <row r="554" spans="2:16" ht="12.75" customHeight="1">
      <c r="B554" s="1164"/>
      <c r="C554" s="530">
        <v>14594</v>
      </c>
      <c r="D554" s="597">
        <v>0.1</v>
      </c>
      <c r="E554" s="250" t="s">
        <v>330</v>
      </c>
      <c r="F554" s="347">
        <v>1500000</v>
      </c>
      <c r="G554" s="313">
        <v>0.12</v>
      </c>
      <c r="H554" s="49">
        <f t="shared" si="26"/>
        <v>180000</v>
      </c>
      <c r="I554" s="50" t="s">
        <v>94</v>
      </c>
      <c r="J554" s="97" t="s">
        <v>331</v>
      </c>
      <c r="K554" s="50"/>
      <c r="L554" s="45"/>
      <c r="M554" s="52"/>
      <c r="N554" s="49"/>
      <c r="O554" s="51"/>
      <c r="P554" s="49"/>
    </row>
    <row r="555" spans="2:16" ht="12.75" customHeight="1">
      <c r="B555" s="1163"/>
      <c r="C555" s="304">
        <v>14586</v>
      </c>
      <c r="D555" s="597">
        <v>0.1</v>
      </c>
      <c r="E555" s="250" t="s">
        <v>332</v>
      </c>
      <c r="F555" s="347">
        <v>2300000</v>
      </c>
      <c r="G555" s="313">
        <v>7.0000000000000007E-2</v>
      </c>
      <c r="H555" s="49">
        <f t="shared" si="26"/>
        <v>161000.00000000003</v>
      </c>
      <c r="I555" s="50" t="s">
        <v>16</v>
      </c>
      <c r="J555" s="97" t="s">
        <v>291</v>
      </c>
      <c r="K555" s="50"/>
      <c r="L555" s="45"/>
      <c r="M555" s="52"/>
      <c r="N555" s="49"/>
      <c r="O555" s="51"/>
      <c r="P555" s="49"/>
    </row>
    <row r="556" spans="2:16" ht="12.75" customHeight="1">
      <c r="B556" s="1163"/>
      <c r="C556" s="452"/>
      <c r="D556" s="618"/>
      <c r="E556" s="622"/>
      <c r="F556" s="603"/>
      <c r="G556" s="47"/>
      <c r="H556" s="49"/>
      <c r="I556" s="50"/>
      <c r="J556" s="97"/>
      <c r="K556" s="50"/>
      <c r="L556" s="45"/>
      <c r="M556" s="52"/>
      <c r="N556" s="49"/>
      <c r="O556" s="51"/>
      <c r="P556" s="49"/>
    </row>
    <row r="557" spans="2:16" ht="12.75" customHeight="1">
      <c r="B557" s="1163"/>
      <c r="C557" s="45"/>
      <c r="D557" s="322"/>
      <c r="E557" s="563" t="s">
        <v>333</v>
      </c>
      <c r="F557" s="348"/>
      <c r="G557" s="47"/>
      <c r="H557" s="49"/>
      <c r="I557" s="50"/>
      <c r="J557" s="278"/>
      <c r="K557" s="50"/>
      <c r="L557" s="45"/>
      <c r="M557" s="52"/>
      <c r="N557" s="49"/>
      <c r="O557" s="51"/>
      <c r="P557" s="49"/>
    </row>
    <row r="558" spans="2:16" ht="12.75" customHeight="1">
      <c r="B558" s="1163"/>
      <c r="C558" s="363"/>
      <c r="D558" s="322"/>
      <c r="E558" s="561" t="s">
        <v>334</v>
      </c>
      <c r="F558" s="348"/>
      <c r="G558" s="313"/>
      <c r="H558" s="49"/>
      <c r="I558" s="50"/>
      <c r="J558" s="278"/>
      <c r="K558" s="50"/>
      <c r="L558" s="45"/>
      <c r="M558" s="52"/>
      <c r="N558" s="49"/>
      <c r="O558" s="51"/>
      <c r="P558" s="49">
        <f>SUM(P548:P555)</f>
        <v>70000</v>
      </c>
    </row>
    <row r="559" spans="2:16" ht="12.75" customHeight="1">
      <c r="B559" s="1163"/>
      <c r="C559" s="363"/>
      <c r="D559" s="46"/>
      <c r="E559" s="236"/>
      <c r="F559" s="348"/>
      <c r="G559" s="47"/>
      <c r="H559" s="49"/>
      <c r="I559" s="50"/>
      <c r="J559" s="278"/>
      <c r="K559" s="50"/>
      <c r="L559" s="45"/>
      <c r="M559" s="52"/>
      <c r="N559" s="49"/>
      <c r="O559" s="51"/>
      <c r="P559" s="49"/>
    </row>
    <row r="560" spans="2:16">
      <c r="B560" s="1172" t="s">
        <v>26</v>
      </c>
      <c r="C560" s="1173"/>
      <c r="D560" s="1173"/>
      <c r="E560" s="1175"/>
      <c r="F560" s="2">
        <f>SUM(F547:F559)</f>
        <v>16550000</v>
      </c>
      <c r="G560" s="353" t="s">
        <v>26</v>
      </c>
      <c r="H560" s="3">
        <f>SUM(H547:H559)</f>
        <v>1175500</v>
      </c>
      <c r="I560" s="1148"/>
      <c r="J560" s="1148"/>
      <c r="K560" s="1148"/>
      <c r="L560" s="1148"/>
      <c r="M560" s="1149" t="s">
        <v>27</v>
      </c>
      <c r="N560" s="1149"/>
      <c r="O560" s="1149"/>
      <c r="P560" s="28">
        <f>SUM(H560+P558)</f>
        <v>1245500</v>
      </c>
    </row>
    <row r="561" spans="2:16">
      <c r="B561" s="59"/>
      <c r="C561" s="59"/>
      <c r="D561" s="59"/>
      <c r="E561" s="59"/>
      <c r="F561" s="60"/>
      <c r="G561" s="354"/>
      <c r="H561" s="61"/>
      <c r="I561" s="62"/>
      <c r="J561" s="62"/>
      <c r="K561" s="62"/>
      <c r="L561" s="62"/>
      <c r="M561" s="63"/>
      <c r="N561" s="63"/>
      <c r="O561" s="63"/>
      <c r="P561" s="64"/>
    </row>
    <row r="562" spans="2:16">
      <c r="B562" s="1166" t="s">
        <v>28</v>
      </c>
      <c r="C562" s="1166"/>
      <c r="D562" s="1166"/>
      <c r="E562" s="1166"/>
      <c r="F562" s="1166"/>
      <c r="G562" s="1166"/>
      <c r="H562" s="1166"/>
      <c r="I562" s="1166"/>
      <c r="J562" s="1166"/>
      <c r="K562" s="1166" t="s">
        <v>2</v>
      </c>
      <c r="L562" s="1166"/>
      <c r="M562" s="1166"/>
      <c r="N562" s="1166"/>
      <c r="O562" s="1166"/>
      <c r="P562" s="1166"/>
    </row>
    <row r="563" spans="2:16">
      <c r="B563" s="164" t="s">
        <v>3</v>
      </c>
      <c r="C563" s="163" t="s">
        <v>4</v>
      </c>
      <c r="D563" s="163" t="s">
        <v>258</v>
      </c>
      <c r="E563" s="163" t="s">
        <v>6</v>
      </c>
      <c r="F563" s="165" t="s">
        <v>7</v>
      </c>
      <c r="G563" s="352" t="s">
        <v>8</v>
      </c>
      <c r="H563" s="163" t="s">
        <v>9</v>
      </c>
      <c r="I563" s="163" t="s">
        <v>10</v>
      </c>
      <c r="J563" s="163" t="s">
        <v>12</v>
      </c>
      <c r="K563" s="163" t="s">
        <v>232</v>
      </c>
      <c r="L563" s="163" t="s">
        <v>4</v>
      </c>
      <c r="M563" s="163" t="s">
        <v>6</v>
      </c>
      <c r="N563" s="163" t="s">
        <v>13</v>
      </c>
      <c r="O563" s="163" t="s">
        <v>8</v>
      </c>
      <c r="P563" s="163" t="s">
        <v>14</v>
      </c>
    </row>
    <row r="564" spans="2:16" ht="12.75" customHeight="1">
      <c r="B564" s="1184">
        <f>CAPTACIONES!J805+CAPTACIONES!K805</f>
        <v>23</v>
      </c>
      <c r="C564" s="530">
        <v>14426</v>
      </c>
      <c r="D564" s="532">
        <v>0.1</v>
      </c>
      <c r="E564" s="531" t="s">
        <v>324</v>
      </c>
      <c r="F564" s="49">
        <v>1400000</v>
      </c>
      <c r="G564" s="349">
        <v>0.05</v>
      </c>
      <c r="H564" s="49">
        <f>F564*G564</f>
        <v>70000</v>
      </c>
      <c r="I564" s="50" t="s">
        <v>94</v>
      </c>
      <c r="J564" s="50" t="s">
        <v>291</v>
      </c>
      <c r="K564" s="50"/>
      <c r="L564" s="45"/>
      <c r="M564" s="12"/>
      <c r="N564" s="49"/>
      <c r="O564" s="51"/>
      <c r="P564" s="49"/>
    </row>
    <row r="565" spans="2:16" ht="12.75" customHeight="1">
      <c r="B565" s="1185"/>
      <c r="C565" s="45"/>
      <c r="D565" s="55"/>
      <c r="E565" s="55"/>
      <c r="F565" s="55"/>
      <c r="G565" s="358"/>
      <c r="H565" s="49">
        <f t="shared" ref="H565:H574" si="27">F565*G565</f>
        <v>0</v>
      </c>
      <c r="I565" s="50"/>
      <c r="J565" s="50"/>
      <c r="K565" s="50"/>
      <c r="L565" s="55"/>
      <c r="M565" s="52"/>
      <c r="N565" s="49"/>
      <c r="O565" s="51"/>
      <c r="P565" s="49"/>
    </row>
    <row r="566" spans="2:16" ht="12.75" customHeight="1">
      <c r="B566" s="1185"/>
      <c r="C566" s="530">
        <v>14472</v>
      </c>
      <c r="D566" s="532">
        <v>0.1</v>
      </c>
      <c r="E566" s="250" t="s">
        <v>335</v>
      </c>
      <c r="F566" s="49">
        <v>1300000</v>
      </c>
      <c r="G566" s="47">
        <v>0.06</v>
      </c>
      <c r="H566" s="49">
        <f t="shared" si="27"/>
        <v>78000</v>
      </c>
      <c r="I566" s="50" t="s">
        <v>16</v>
      </c>
      <c r="J566" s="50" t="s">
        <v>291</v>
      </c>
      <c r="K566" s="50"/>
      <c r="L566" s="45"/>
      <c r="M566" s="52"/>
      <c r="N566" s="49"/>
      <c r="O566" s="51"/>
      <c r="P566" s="49"/>
    </row>
    <row r="567" spans="2:16" ht="12.75" customHeight="1">
      <c r="B567" s="1185"/>
      <c r="C567" s="530">
        <v>14481</v>
      </c>
      <c r="D567" s="532">
        <v>0.1</v>
      </c>
      <c r="E567" s="598" t="s">
        <v>336</v>
      </c>
      <c r="F567" s="49">
        <v>1800000</v>
      </c>
      <c r="G567" s="46">
        <v>0.06</v>
      </c>
      <c r="H567" s="49">
        <f t="shared" si="27"/>
        <v>108000</v>
      </c>
      <c r="I567" s="50" t="s">
        <v>16</v>
      </c>
      <c r="J567" s="50" t="s">
        <v>291</v>
      </c>
      <c r="K567" s="50"/>
      <c r="L567" s="45"/>
      <c r="M567" s="194"/>
      <c r="N567" s="195"/>
      <c r="O567" s="196"/>
      <c r="P567" s="195"/>
    </row>
    <row r="568" spans="2:16" ht="12.75" customHeight="1">
      <c r="B568" s="1186"/>
      <c r="C568" s="594">
        <v>14552</v>
      </c>
      <c r="D568" s="596">
        <v>0.1</v>
      </c>
      <c r="E568" s="250" t="s">
        <v>337</v>
      </c>
      <c r="F568" s="335">
        <v>1500000</v>
      </c>
      <c r="G568" s="322">
        <v>0.06</v>
      </c>
      <c r="H568" s="49">
        <f t="shared" si="27"/>
        <v>90000</v>
      </c>
      <c r="I568" s="280" t="s">
        <v>16</v>
      </c>
      <c r="J568" s="280" t="s">
        <v>291</v>
      </c>
      <c r="K568" s="50"/>
      <c r="L568" s="45"/>
      <c r="M568" s="52"/>
      <c r="N568" s="49"/>
      <c r="O568" s="51"/>
      <c r="P568" s="49"/>
    </row>
    <row r="569" spans="2:16" ht="12.75" customHeight="1">
      <c r="B569" s="1186"/>
      <c r="C569" s="304">
        <v>14518</v>
      </c>
      <c r="D569" s="608">
        <v>0.1</v>
      </c>
      <c r="E569" s="250" t="s">
        <v>338</v>
      </c>
      <c r="F569" s="385">
        <v>2300000</v>
      </c>
      <c r="G569" s="349">
        <v>0.05</v>
      </c>
      <c r="H569" s="49"/>
      <c r="I569" s="50" t="s">
        <v>339</v>
      </c>
      <c r="J569" s="236" t="s">
        <v>291</v>
      </c>
      <c r="K569" s="55"/>
      <c r="L569" s="45"/>
      <c r="M569" s="52"/>
      <c r="N569" s="49"/>
      <c r="O569" s="51"/>
      <c r="P569" s="49"/>
    </row>
    <row r="570" spans="2:16" ht="12.75" customHeight="1">
      <c r="B570" s="1186"/>
      <c r="C570" s="304">
        <v>14564</v>
      </c>
      <c r="D570" s="609">
        <v>0.1</v>
      </c>
      <c r="E570" s="250" t="s">
        <v>340</v>
      </c>
      <c r="F570" s="49">
        <v>2500000</v>
      </c>
      <c r="G570" s="47">
        <v>0.1</v>
      </c>
      <c r="H570" s="49">
        <f t="shared" si="27"/>
        <v>250000</v>
      </c>
      <c r="I570" s="50" t="s">
        <v>260</v>
      </c>
      <c r="J570" s="50" t="s">
        <v>291</v>
      </c>
      <c r="K570" s="320"/>
      <c r="L570" s="45"/>
      <c r="M570" s="52"/>
      <c r="N570" s="49"/>
      <c r="O570" s="51"/>
      <c r="P570" s="49"/>
    </row>
    <row r="571" spans="2:16" ht="12.75" customHeight="1">
      <c r="B571" s="1186"/>
      <c r="C571" s="81">
        <v>14451</v>
      </c>
      <c r="D571" s="610">
        <v>0.08</v>
      </c>
      <c r="E571" s="310" t="s">
        <v>341</v>
      </c>
      <c r="F571" s="49">
        <v>1500000</v>
      </c>
      <c r="G571" s="47">
        <v>0.08</v>
      </c>
      <c r="H571" s="49">
        <f t="shared" si="27"/>
        <v>120000</v>
      </c>
      <c r="I571" s="50" t="s">
        <v>260</v>
      </c>
      <c r="J571" s="50" t="s">
        <v>331</v>
      </c>
      <c r="K571" s="50"/>
      <c r="L571" s="45"/>
      <c r="M571" s="52"/>
      <c r="N571" s="49"/>
      <c r="O571" s="51"/>
      <c r="P571" s="49"/>
    </row>
    <row r="572" spans="2:16" ht="12.75" customHeight="1">
      <c r="B572" s="1185"/>
      <c r="C572" s="530">
        <v>14547</v>
      </c>
      <c r="D572" s="532">
        <v>0.1</v>
      </c>
      <c r="E572" s="570" t="s">
        <v>342</v>
      </c>
      <c r="F572" s="49">
        <v>2050000</v>
      </c>
      <c r="G572" s="47">
        <v>0.05</v>
      </c>
      <c r="H572" s="49">
        <f t="shared" si="27"/>
        <v>102500</v>
      </c>
      <c r="I572" s="50" t="s">
        <v>343</v>
      </c>
      <c r="J572" s="280" t="s">
        <v>331</v>
      </c>
      <c r="K572" s="50"/>
      <c r="L572" s="45"/>
      <c r="M572" s="52"/>
      <c r="N572" s="49"/>
      <c r="O572" s="51"/>
      <c r="P572" s="49"/>
    </row>
    <row r="573" spans="2:16" ht="12.75" customHeight="1">
      <c r="B573" s="1185"/>
      <c r="C573" s="599">
        <v>14576</v>
      </c>
      <c r="D573" s="605">
        <v>0.08</v>
      </c>
      <c r="E573" s="250" t="s">
        <v>344</v>
      </c>
      <c r="F573" s="385">
        <v>2000000</v>
      </c>
      <c r="G573" s="349">
        <v>0.04</v>
      </c>
      <c r="H573" s="49">
        <f t="shared" si="27"/>
        <v>80000</v>
      </c>
      <c r="I573" s="50" t="s">
        <v>301</v>
      </c>
      <c r="J573" s="97" t="s">
        <v>291</v>
      </c>
      <c r="K573" s="50"/>
      <c r="L573" s="45"/>
      <c r="M573" s="52"/>
      <c r="N573" s="49"/>
      <c r="O573" s="51"/>
      <c r="P573" s="49"/>
    </row>
    <row r="574" spans="2:16" ht="12.75" customHeight="1">
      <c r="B574" s="1185"/>
      <c r="C574" s="530">
        <v>14577</v>
      </c>
      <c r="D574" s="532">
        <v>0.1</v>
      </c>
      <c r="E574" s="531" t="s">
        <v>345</v>
      </c>
      <c r="F574" s="49">
        <v>1100000</v>
      </c>
      <c r="G574" s="47">
        <v>0.1</v>
      </c>
      <c r="H574" s="49">
        <f t="shared" si="27"/>
        <v>110000</v>
      </c>
      <c r="I574" s="50" t="s">
        <v>260</v>
      </c>
      <c r="J574" s="50" t="s">
        <v>331</v>
      </c>
      <c r="K574" s="50"/>
      <c r="L574" s="45"/>
      <c r="M574" s="52"/>
      <c r="N574" s="49"/>
      <c r="O574" s="51"/>
      <c r="P574" s="49"/>
    </row>
    <row r="575" spans="2:16" ht="12.75" customHeight="1">
      <c r="B575" s="1185"/>
      <c r="C575" s="606"/>
      <c r="D575" s="607"/>
      <c r="E575" s="236"/>
      <c r="F575" s="385"/>
      <c r="G575" s="47"/>
      <c r="H575" s="49"/>
      <c r="I575" s="50"/>
      <c r="J575" s="97"/>
      <c r="K575" s="50"/>
      <c r="L575" s="45"/>
      <c r="M575" s="52"/>
      <c r="N575" s="49"/>
      <c r="O575" s="51"/>
      <c r="P575" s="49"/>
    </row>
    <row r="576" spans="2:16" ht="12.75" customHeight="1">
      <c r="B576" s="1185"/>
      <c r="C576" s="606"/>
      <c r="D576" s="607"/>
      <c r="E576" s="134" t="s">
        <v>346</v>
      </c>
      <c r="F576" s="385"/>
      <c r="G576" s="47"/>
      <c r="H576" s="49"/>
      <c r="I576" s="50"/>
      <c r="J576" s="97"/>
      <c r="K576" s="50"/>
      <c r="L576" s="45"/>
      <c r="M576" s="52"/>
      <c r="N576" s="49"/>
      <c r="O576" s="51"/>
      <c r="P576" s="49"/>
    </row>
    <row r="577" spans="2:16" ht="12.75" customHeight="1">
      <c r="B577" s="1185"/>
      <c r="C577" s="606"/>
      <c r="D577" s="236"/>
      <c r="E577" s="567" t="s">
        <v>347</v>
      </c>
      <c r="F577" s="385"/>
      <c r="G577" s="47"/>
      <c r="H577" s="49"/>
      <c r="I577" s="79"/>
      <c r="J577" s="344"/>
      <c r="K577" s="50"/>
      <c r="L577" s="45"/>
      <c r="M577" s="52"/>
      <c r="N577" s="49"/>
      <c r="O577" s="51"/>
      <c r="P577" s="49"/>
    </row>
    <row r="578" spans="2:16" ht="27.75" customHeight="1">
      <c r="B578" s="1187"/>
      <c r="C578" s="363"/>
      <c r="D578" s="324"/>
      <c r="E578" s="330"/>
      <c r="F578" s="49"/>
      <c r="G578" s="47"/>
      <c r="H578" s="49"/>
      <c r="I578" s="50"/>
      <c r="J578" s="97"/>
      <c r="K578" s="50"/>
      <c r="L578" s="17"/>
      <c r="M578" s="366"/>
      <c r="N578" s="49"/>
      <c r="O578" s="17"/>
      <c r="P578" s="367"/>
    </row>
    <row r="579" spans="2:16">
      <c r="B579" s="1147" t="s">
        <v>26</v>
      </c>
      <c r="C579" s="1147"/>
      <c r="D579" s="1147"/>
      <c r="E579" s="1147"/>
      <c r="F579" s="2">
        <f>SUM(F564:F578)</f>
        <v>17450000</v>
      </c>
      <c r="G579" s="353" t="s">
        <v>26</v>
      </c>
      <c r="H579" s="3">
        <f>SUM(H564:H578)</f>
        <v>1008500</v>
      </c>
      <c r="I579" s="1148"/>
      <c r="J579" s="1148"/>
      <c r="K579" s="1148"/>
      <c r="L579" s="1148"/>
      <c r="M579" s="1149" t="s">
        <v>27</v>
      </c>
      <c r="N579" s="1149"/>
      <c r="O579" s="1149"/>
      <c r="P579" s="28">
        <f>H579+P578</f>
        <v>1008500</v>
      </c>
    </row>
    <row r="580" spans="2:16">
      <c r="B580" s="636"/>
      <c r="C580" s="636"/>
      <c r="D580" s="636"/>
      <c r="E580" s="636"/>
      <c r="F580" s="637"/>
      <c r="G580" s="638"/>
      <c r="H580" s="639"/>
      <c r="I580" s="640"/>
      <c r="J580" s="640"/>
      <c r="K580" s="640"/>
      <c r="L580" s="640"/>
      <c r="M580" s="641"/>
      <c r="N580" s="641"/>
      <c r="O580" s="641"/>
      <c r="P580" s="642"/>
    </row>
    <row r="581" spans="2:16">
      <c r="B581" s="1166" t="s">
        <v>33</v>
      </c>
      <c r="C581" s="1166"/>
      <c r="D581" s="1166"/>
      <c r="E581" s="1166"/>
      <c r="F581" s="1166"/>
      <c r="G581" s="1166"/>
      <c r="H581" s="1166"/>
      <c r="I581" s="1166"/>
      <c r="J581" s="1166"/>
      <c r="K581" s="1166" t="s">
        <v>2</v>
      </c>
      <c r="L581" s="1166"/>
      <c r="M581" s="1166"/>
      <c r="N581" s="1166"/>
      <c r="O581" s="1166"/>
      <c r="P581" s="1166"/>
    </row>
    <row r="582" spans="2:16">
      <c r="B582" s="163" t="s">
        <v>3</v>
      </c>
      <c r="C582" s="379" t="s">
        <v>4</v>
      </c>
      <c r="D582" s="379" t="s">
        <v>5</v>
      </c>
      <c r="E582" s="379" t="s">
        <v>6</v>
      </c>
      <c r="F582" s="163" t="s">
        <v>7</v>
      </c>
      <c r="G582" s="352" t="s">
        <v>8</v>
      </c>
      <c r="H582" s="163" t="s">
        <v>9</v>
      </c>
      <c r="I582" s="163" t="s">
        <v>10</v>
      </c>
      <c r="J582" s="163" t="s">
        <v>12</v>
      </c>
      <c r="K582" s="163" t="s">
        <v>232</v>
      </c>
      <c r="L582" s="163" t="s">
        <v>4</v>
      </c>
      <c r="M582" s="163" t="s">
        <v>6</v>
      </c>
      <c r="N582" s="163" t="s">
        <v>13</v>
      </c>
      <c r="O582" s="163" t="s">
        <v>8</v>
      </c>
      <c r="P582" s="163" t="s">
        <v>14</v>
      </c>
    </row>
    <row r="583" spans="2:16" ht="13.8">
      <c r="B583" s="1154">
        <f>CAPTACIONES!J834+CAPTACIONES!K834</f>
        <v>23</v>
      </c>
      <c r="C583" s="304">
        <v>14430</v>
      </c>
      <c r="D583" s="601">
        <v>0.1</v>
      </c>
      <c r="E583" s="250" t="s">
        <v>348</v>
      </c>
      <c r="F583" s="385">
        <v>1200000</v>
      </c>
      <c r="G583" s="51">
        <v>0.06</v>
      </c>
      <c r="H583" s="49">
        <f>F583*G583</f>
        <v>72000</v>
      </c>
      <c r="I583" s="50" t="s">
        <v>16</v>
      </c>
      <c r="J583" s="50" t="s">
        <v>291</v>
      </c>
      <c r="K583" s="24"/>
      <c r="L583" s="599">
        <v>14576</v>
      </c>
      <c r="M583" s="250" t="s">
        <v>344</v>
      </c>
      <c r="N583" s="617">
        <v>2000000</v>
      </c>
      <c r="O583" s="634">
        <v>0.04</v>
      </c>
      <c r="P583" s="22">
        <f>N583*O583</f>
        <v>80000</v>
      </c>
    </row>
    <row r="584" spans="2:16" ht="12.75" customHeight="1">
      <c r="B584" s="1154"/>
      <c r="C584" s="304">
        <v>14558</v>
      </c>
      <c r="D584" s="601">
        <v>0.1</v>
      </c>
      <c r="E584" s="250" t="s">
        <v>349</v>
      </c>
      <c r="F584" s="377">
        <v>1150000</v>
      </c>
      <c r="G584" s="493">
        <v>0.06</v>
      </c>
      <c r="H584" s="49">
        <f t="shared" ref="H584:H586" si="28">F584*G584</f>
        <v>69000</v>
      </c>
      <c r="I584" s="218" t="s">
        <v>16</v>
      </c>
      <c r="J584" s="218" t="s">
        <v>291</v>
      </c>
      <c r="L584" s="14"/>
      <c r="M584" s="91"/>
      <c r="N584" s="22"/>
      <c r="O584" s="23"/>
      <c r="P584" s="22"/>
    </row>
    <row r="585" spans="2:16">
      <c r="B585" s="1154"/>
      <c r="C585" s="304">
        <v>14487</v>
      </c>
      <c r="D585" s="601">
        <v>0.1</v>
      </c>
      <c r="E585" s="612" t="s">
        <v>350</v>
      </c>
      <c r="F585" s="49">
        <v>2350000</v>
      </c>
      <c r="G585" s="643">
        <v>0.06</v>
      </c>
      <c r="H585" s="49">
        <f t="shared" si="28"/>
        <v>141000</v>
      </c>
      <c r="I585" s="236" t="s">
        <v>16</v>
      </c>
      <c r="J585" s="236" t="s">
        <v>331</v>
      </c>
      <c r="K585" s="297"/>
      <c r="L585" s="14"/>
      <c r="M585" s="91"/>
      <c r="N585" s="22"/>
      <c r="O585" s="23"/>
      <c r="P585" s="22"/>
    </row>
    <row r="586" spans="2:16">
      <c r="B586" s="1154"/>
      <c r="C586" s="304">
        <v>14505</v>
      </c>
      <c r="D586" s="601">
        <v>0.1</v>
      </c>
      <c r="E586" s="612" t="s">
        <v>351</v>
      </c>
      <c r="F586" s="49">
        <v>1600000</v>
      </c>
      <c r="G586" s="644">
        <v>0.1</v>
      </c>
      <c r="H586" s="49">
        <f t="shared" si="28"/>
        <v>160000</v>
      </c>
      <c r="I586" s="281" t="s">
        <v>301</v>
      </c>
      <c r="J586" s="478" t="s">
        <v>331</v>
      </c>
      <c r="K586" s="17"/>
      <c r="L586" s="14"/>
      <c r="M586" s="91"/>
      <c r="N586" s="22"/>
      <c r="O586" s="23"/>
      <c r="P586" s="22"/>
    </row>
    <row r="587" spans="2:16">
      <c r="B587" s="1154"/>
      <c r="C587" s="330"/>
      <c r="D587" s="330"/>
      <c r="E587" s="625"/>
      <c r="F587" s="49"/>
      <c r="G587" s="624"/>
      <c r="H587" s="49"/>
      <c r="I587" s="50"/>
      <c r="J587" s="17"/>
      <c r="K587" s="17"/>
      <c r="L587" s="14"/>
      <c r="M587" s="36"/>
      <c r="N587" s="22"/>
      <c r="O587" s="23"/>
      <c r="P587" s="22"/>
    </row>
    <row r="588" spans="2:16">
      <c r="B588" s="1154"/>
      <c r="C588" s="323"/>
      <c r="D588" s="324"/>
      <c r="E588" s="497"/>
      <c r="F588" s="314"/>
      <c r="G588" s="277"/>
      <c r="H588" s="314"/>
      <c r="I588" s="277"/>
      <c r="J588" s="314"/>
      <c r="K588" s="50"/>
      <c r="L588" s="20"/>
      <c r="M588" s="92" t="s">
        <v>26</v>
      </c>
      <c r="N588" s="22">
        <f>SUM(N583:N587)</f>
        <v>2000000</v>
      </c>
      <c r="O588" s="20" t="s">
        <v>26</v>
      </c>
      <c r="P588" s="38">
        <f>SUM(P583:P587)</f>
        <v>80000</v>
      </c>
    </row>
    <row r="589" spans="2:16">
      <c r="B589" s="1167" t="s">
        <v>26</v>
      </c>
      <c r="C589" s="1167"/>
      <c r="D589" s="1167"/>
      <c r="E589" s="1167"/>
      <c r="F589" s="316">
        <f>SUM(F583:F588)</f>
        <v>6300000</v>
      </c>
      <c r="G589" s="359" t="s">
        <v>26</v>
      </c>
      <c r="H589" s="317">
        <f>SUM(H583:H588)</f>
        <v>442000</v>
      </c>
      <c r="I589" s="1148"/>
      <c r="J589" s="1148"/>
      <c r="K589" s="1148"/>
      <c r="L589" s="1148"/>
      <c r="M589" s="1168" t="s">
        <v>27</v>
      </c>
      <c r="N589" s="1168"/>
      <c r="O589" s="1168"/>
      <c r="P589" s="318">
        <f>H589+P588</f>
        <v>522000</v>
      </c>
    </row>
    <row r="590" spans="2:16">
      <c r="B590" s="59"/>
      <c r="C590" s="59"/>
      <c r="D590" s="59"/>
      <c r="E590" s="59"/>
      <c r="F590" s="60"/>
      <c r="G590" s="354"/>
      <c r="H590" s="61"/>
      <c r="I590" s="62"/>
      <c r="J590" s="62"/>
      <c r="K590" s="62"/>
      <c r="L590" s="62"/>
      <c r="M590" s="63"/>
      <c r="N590" s="63"/>
      <c r="O590" s="63"/>
      <c r="P590" s="64"/>
    </row>
    <row r="591" spans="2:16">
      <c r="B591" s="1166" t="s">
        <v>16</v>
      </c>
      <c r="C591" s="1166"/>
      <c r="D591" s="1166"/>
      <c r="E591" s="1166"/>
      <c r="F591" s="1166"/>
      <c r="G591" s="1166"/>
      <c r="H591" s="1166"/>
      <c r="I591" s="1166"/>
      <c r="J591" s="1166"/>
      <c r="K591" s="1166" t="s">
        <v>2</v>
      </c>
      <c r="L591" s="1166"/>
      <c r="M591" s="1166"/>
      <c r="N591" s="1166"/>
      <c r="O591" s="1166"/>
      <c r="P591" s="1166"/>
    </row>
    <row r="592" spans="2:16">
      <c r="B592" s="163" t="s">
        <v>3</v>
      </c>
      <c r="C592" s="379" t="s">
        <v>4</v>
      </c>
      <c r="D592" s="379" t="s">
        <v>5</v>
      </c>
      <c r="E592" s="379" t="s">
        <v>6</v>
      </c>
      <c r="F592" s="379" t="s">
        <v>7</v>
      </c>
      <c r="G592" s="352" t="s">
        <v>8</v>
      </c>
      <c r="H592" s="163" t="s">
        <v>9</v>
      </c>
      <c r="I592" s="163" t="s">
        <v>10</v>
      </c>
      <c r="J592" s="163" t="s">
        <v>12</v>
      </c>
      <c r="K592" s="163" t="s">
        <v>232</v>
      </c>
      <c r="L592" s="163" t="s">
        <v>4</v>
      </c>
      <c r="M592" s="163" t="s">
        <v>6</v>
      </c>
      <c r="N592" s="163" t="s">
        <v>13</v>
      </c>
      <c r="O592" s="163" t="s">
        <v>8</v>
      </c>
      <c r="P592" s="163" t="s">
        <v>14</v>
      </c>
    </row>
    <row r="593" spans="2:16" ht="13.8">
      <c r="B593" s="1154"/>
      <c r="C593" s="304">
        <v>14414</v>
      </c>
      <c r="D593" s="645">
        <v>0.08</v>
      </c>
      <c r="E593" s="73" t="s">
        <v>352</v>
      </c>
      <c r="F593" s="49">
        <v>2500000</v>
      </c>
      <c r="G593" s="624"/>
      <c r="H593" s="49"/>
      <c r="I593" s="50"/>
      <c r="J593" s="50"/>
      <c r="K593" s="50"/>
      <c r="L593" s="468"/>
      <c r="M593" s="236"/>
      <c r="N593" s="617"/>
      <c r="O593" s="47"/>
      <c r="P593" s="49"/>
    </row>
    <row r="594" spans="2:16" ht="12.75" customHeight="1">
      <c r="B594" s="1154"/>
      <c r="C594" s="304">
        <v>14582</v>
      </c>
      <c r="D594" s="596">
        <v>0.1</v>
      </c>
      <c r="E594" s="73" t="s">
        <v>353</v>
      </c>
      <c r="F594" s="371">
        <v>1650000</v>
      </c>
      <c r="G594" s="647"/>
      <c r="H594" s="49"/>
      <c r="I594" s="218"/>
      <c r="J594" s="218"/>
      <c r="K594" s="55"/>
      <c r="L594" s="45"/>
      <c r="M594" s="623"/>
      <c r="N594" s="49"/>
      <c r="O594" s="51"/>
      <c r="P594" s="49"/>
    </row>
    <row r="595" spans="2:16">
      <c r="B595" s="1154"/>
      <c r="C595" s="363"/>
      <c r="D595" s="646"/>
      <c r="E595" s="236"/>
      <c r="F595" s="49"/>
      <c r="G595" s="643"/>
      <c r="H595" s="49"/>
      <c r="I595" s="236"/>
      <c r="J595" s="236"/>
      <c r="K595" s="297"/>
      <c r="L595" s="45"/>
      <c r="M595" s="623"/>
      <c r="N595" s="49"/>
      <c r="O595" s="51"/>
      <c r="P595" s="49"/>
    </row>
    <row r="596" spans="2:16">
      <c r="B596" s="1154"/>
      <c r="C596" s="363"/>
      <c r="D596" s="575"/>
      <c r="E596" s="625"/>
      <c r="F596" s="314"/>
      <c r="G596" s="644"/>
      <c r="H596" s="49"/>
      <c r="I596" s="281"/>
      <c r="J596" s="478"/>
      <c r="K596" s="17"/>
      <c r="L596" s="45"/>
      <c r="M596" s="623"/>
      <c r="N596" s="49"/>
      <c r="O596" s="51"/>
      <c r="P596" s="49"/>
    </row>
    <row r="597" spans="2:16">
      <c r="B597" s="1154"/>
      <c r="C597" s="330"/>
      <c r="D597" s="330"/>
      <c r="E597" s="625"/>
      <c r="F597" s="49"/>
      <c r="G597" s="624"/>
      <c r="H597" s="49"/>
      <c r="I597" s="50"/>
      <c r="J597" s="17"/>
      <c r="K597" s="17"/>
      <c r="L597" s="14"/>
      <c r="M597" s="36"/>
      <c r="N597" s="22"/>
      <c r="O597" s="23"/>
      <c r="P597" s="22"/>
    </row>
    <row r="598" spans="2:16">
      <c r="B598" s="1154"/>
      <c r="C598" s="323"/>
      <c r="D598" s="324"/>
      <c r="E598" s="497"/>
      <c r="F598" s="314"/>
      <c r="G598" s="277"/>
      <c r="H598" s="314"/>
      <c r="I598" s="277"/>
      <c r="J598" s="314"/>
      <c r="K598" s="50"/>
      <c r="L598" s="20"/>
      <c r="M598" s="92" t="s">
        <v>26</v>
      </c>
      <c r="N598" s="22">
        <f>SUM(N593:N597)</f>
        <v>0</v>
      </c>
      <c r="O598" s="20" t="s">
        <v>26</v>
      </c>
      <c r="P598" s="38">
        <f>SUM(P593:P597)</f>
        <v>0</v>
      </c>
    </row>
    <row r="599" spans="2:16">
      <c r="B599" s="1167" t="s">
        <v>26</v>
      </c>
      <c r="C599" s="1167"/>
      <c r="D599" s="1167"/>
      <c r="E599" s="1167"/>
      <c r="F599" s="316">
        <f>SUM(F593:F598)</f>
        <v>4150000</v>
      </c>
      <c r="G599" s="359" t="s">
        <v>26</v>
      </c>
      <c r="H599" s="317">
        <f>SUM(H593:H598)</f>
        <v>0</v>
      </c>
      <c r="I599" s="1148"/>
      <c r="J599" s="1148"/>
      <c r="K599" s="1148"/>
      <c r="L599" s="1148"/>
      <c r="M599" s="1168" t="s">
        <v>27</v>
      </c>
      <c r="N599" s="1168"/>
      <c r="O599" s="1168"/>
      <c r="P599" s="318">
        <f>H599+P598</f>
        <v>0</v>
      </c>
    </row>
    <row r="600" spans="2:16" s="55" customFormat="1" ht="19.5" customHeight="1">
      <c r="B600" s="59"/>
      <c r="C600" s="59"/>
      <c r="D600" s="59"/>
      <c r="E600" s="59"/>
      <c r="F600" s="60"/>
      <c r="G600" s="354"/>
      <c r="H600" s="61"/>
      <c r="I600" s="62"/>
      <c r="J600" s="62"/>
      <c r="K600" s="62"/>
      <c r="L600" s="62"/>
      <c r="M600" s="63"/>
      <c r="N600" s="63"/>
      <c r="O600" s="63"/>
      <c r="P600" s="64"/>
    </row>
    <row r="601" spans="2:16">
      <c r="B601" s="1176">
        <f>SUM(CAPTACIONES!L771+CAPTACIONES!L805+CAPTACIONES!L834+CAPTACIONES!L844+CAPTACIONES!L874+CAPTACIONES!L882)</f>
        <v>99</v>
      </c>
      <c r="C601" s="1178" t="s">
        <v>67</v>
      </c>
      <c r="D601" s="1178"/>
      <c r="E601" s="1178"/>
      <c r="F601" s="5">
        <f>F560+F579+F599+F589</f>
        <v>44450000</v>
      </c>
      <c r="G601" s="357"/>
      <c r="H601" s="10"/>
      <c r="I601" s="10"/>
      <c r="J601" s="10"/>
      <c r="K601" s="10"/>
      <c r="L601" s="10"/>
      <c r="M601" s="10"/>
      <c r="N601" s="10"/>
      <c r="O601" s="10"/>
      <c r="P601" s="10"/>
    </row>
    <row r="602" spans="2:16">
      <c r="B602" s="1176"/>
      <c r="C602" s="1179" t="s">
        <v>68</v>
      </c>
      <c r="D602" s="1179"/>
      <c r="E602" s="1179"/>
      <c r="F602" s="32"/>
      <c r="G602" s="357"/>
      <c r="H602" s="10"/>
      <c r="I602" s="10"/>
      <c r="J602" s="10"/>
      <c r="K602" s="10"/>
      <c r="L602" s="10"/>
      <c r="M602" s="10"/>
      <c r="N602" s="10"/>
      <c r="O602" s="10"/>
      <c r="P602" s="10"/>
    </row>
    <row r="603" spans="2:16">
      <c r="B603" s="1177"/>
      <c r="C603" s="1180" t="s">
        <v>69</v>
      </c>
      <c r="D603" s="1180"/>
      <c r="E603" s="1180"/>
      <c r="F603" s="266"/>
      <c r="G603" s="357"/>
      <c r="H603" s="10"/>
      <c r="I603" s="10"/>
      <c r="J603" s="10"/>
      <c r="K603" s="10"/>
      <c r="L603" s="10"/>
      <c r="M603" s="10"/>
      <c r="N603" s="10"/>
      <c r="O603" s="10"/>
      <c r="P603" s="10"/>
    </row>
    <row r="604" spans="2:16" ht="15" customHeight="1">
      <c r="B604" s="264"/>
      <c r="C604" s="1181" t="s">
        <v>26</v>
      </c>
      <c r="D604" s="1182"/>
      <c r="E604" s="1183"/>
      <c r="F604" s="265">
        <f>SUM(F601:F603)</f>
        <v>44450000</v>
      </c>
      <c r="G604" s="357"/>
      <c r="H604" s="10"/>
      <c r="I604" s="10"/>
      <c r="J604" s="10"/>
      <c r="K604" s="10"/>
      <c r="L604" s="10"/>
      <c r="M604" s="10"/>
      <c r="N604" s="10"/>
      <c r="O604" s="10"/>
      <c r="P604" s="10"/>
    </row>
    <row r="605" spans="2:16" ht="15" customHeight="1">
      <c r="B605" s="710"/>
      <c r="C605" s="711"/>
      <c r="D605" s="711"/>
      <c r="E605" s="711"/>
      <c r="F605" s="378"/>
      <c r="G605" s="357"/>
      <c r="H605" s="10"/>
      <c r="I605" s="10"/>
      <c r="J605" s="10"/>
      <c r="K605" s="10"/>
      <c r="L605" s="10"/>
      <c r="M605" s="10"/>
      <c r="N605" s="10"/>
      <c r="O605" s="10"/>
      <c r="P605" s="10"/>
    </row>
    <row r="606" spans="2:16" ht="31.2">
      <c r="B606" s="1169" t="s">
        <v>354</v>
      </c>
      <c r="C606" s="1169"/>
      <c r="D606" s="1169"/>
      <c r="E606" s="1169"/>
      <c r="F606" s="1169"/>
      <c r="G606" s="1169"/>
      <c r="H606" s="1169"/>
      <c r="I606" s="1169"/>
      <c r="J606" s="1169"/>
      <c r="K606" s="1169"/>
      <c r="L606" s="1169"/>
      <c r="M606" s="1169"/>
      <c r="N606" s="1169"/>
      <c r="O606" s="1169"/>
      <c r="P606" s="1169"/>
    </row>
    <row r="607" spans="2:16">
      <c r="B607" s="6"/>
      <c r="C607" s="10"/>
      <c r="D607" s="10"/>
      <c r="E607" s="10"/>
      <c r="F607" s="7"/>
      <c r="G607" s="351"/>
      <c r="H607" s="8"/>
      <c r="I607" s="10"/>
      <c r="M607" s="25"/>
      <c r="N607" s="10"/>
      <c r="O607" s="10"/>
      <c r="P607" s="26"/>
    </row>
    <row r="608" spans="2:16">
      <c r="B608" s="1166" t="s">
        <v>1</v>
      </c>
      <c r="C608" s="1170"/>
      <c r="D608" s="1170"/>
      <c r="E608" s="1170"/>
      <c r="F608" s="1166"/>
      <c r="G608" s="1166"/>
      <c r="H608" s="1166"/>
      <c r="I608" s="1166"/>
      <c r="J608" s="1166"/>
      <c r="K608" s="1166" t="s">
        <v>2</v>
      </c>
      <c r="L608" s="1166"/>
      <c r="M608" s="1166"/>
      <c r="N608" s="1166"/>
      <c r="O608" s="1166"/>
      <c r="P608" s="1166"/>
    </row>
    <row r="609" spans="2:16">
      <c r="B609" s="164" t="s">
        <v>3</v>
      </c>
      <c r="C609" s="379" t="s">
        <v>4</v>
      </c>
      <c r="D609" s="379" t="s">
        <v>5</v>
      </c>
      <c r="E609" s="379" t="s">
        <v>6</v>
      </c>
      <c r="F609" s="384" t="s">
        <v>7</v>
      </c>
      <c r="G609" s="626" t="s">
        <v>8</v>
      </c>
      <c r="H609" s="379" t="s">
        <v>9</v>
      </c>
      <c r="I609" s="379" t="s">
        <v>10</v>
      </c>
      <c r="J609" s="379" t="s">
        <v>12</v>
      </c>
      <c r="K609" s="379" t="s">
        <v>232</v>
      </c>
      <c r="L609" s="379" t="s">
        <v>4</v>
      </c>
      <c r="M609" s="379" t="s">
        <v>6</v>
      </c>
      <c r="N609" s="379" t="s">
        <v>13</v>
      </c>
      <c r="O609" s="379" t="s">
        <v>8</v>
      </c>
      <c r="P609" s="163" t="s">
        <v>14</v>
      </c>
    </row>
    <row r="610" spans="2:16" ht="31.5" customHeight="1">
      <c r="B610" s="1171">
        <f>SUM(CAPTACIONES!J912+CAPTACIONES!K912)</f>
        <v>23</v>
      </c>
      <c r="C610" s="530">
        <v>14544</v>
      </c>
      <c r="D610" s="596">
        <v>0.1</v>
      </c>
      <c r="E610" s="73" t="s">
        <v>355</v>
      </c>
      <c r="F610" s="347">
        <v>2600000</v>
      </c>
      <c r="G610" s="386">
        <v>0.12</v>
      </c>
      <c r="H610" s="727">
        <f>F610*G610</f>
        <v>312000</v>
      </c>
      <c r="I610" s="50" t="s">
        <v>94</v>
      </c>
      <c r="J610" s="50" t="s">
        <v>291</v>
      </c>
      <c r="K610" s="236"/>
      <c r="L610" s="363">
        <v>14764</v>
      </c>
      <c r="M610" s="236" t="s">
        <v>356</v>
      </c>
      <c r="N610" s="726">
        <v>750000</v>
      </c>
      <c r="O610" s="21">
        <v>0.05</v>
      </c>
      <c r="P610" s="385">
        <f>N610*O610</f>
        <v>37500</v>
      </c>
    </row>
    <row r="611" spans="2:16" ht="31.5" customHeight="1">
      <c r="B611" s="1164"/>
      <c r="C611" s="530">
        <v>14549</v>
      </c>
      <c r="D611" s="592">
        <v>0.08</v>
      </c>
      <c r="E611" s="531" t="s">
        <v>357</v>
      </c>
      <c r="F611" s="347">
        <v>3300000</v>
      </c>
      <c r="G611" s="349">
        <v>0.06</v>
      </c>
      <c r="H611" s="727">
        <f t="shared" ref="H611:H623" si="29">F611*G611</f>
        <v>198000</v>
      </c>
      <c r="I611" s="50" t="s">
        <v>358</v>
      </c>
      <c r="J611" s="50" t="s">
        <v>291</v>
      </c>
      <c r="K611" s="50"/>
      <c r="L611" s="363">
        <v>14812</v>
      </c>
      <c r="M611" s="456" t="s">
        <v>359</v>
      </c>
      <c r="N611" s="726">
        <v>1200000</v>
      </c>
      <c r="O611" s="47">
        <v>0.05</v>
      </c>
      <c r="P611" s="385">
        <f>N611*O611</f>
        <v>60000</v>
      </c>
    </row>
    <row r="612" spans="2:16" ht="31.5" customHeight="1">
      <c r="B612" s="1164"/>
      <c r="C612" s="674">
        <v>14625</v>
      </c>
      <c r="D612" s="596">
        <v>0.1</v>
      </c>
      <c r="E612" s="250" t="s">
        <v>360</v>
      </c>
      <c r="F612" s="347">
        <v>2500000</v>
      </c>
      <c r="G612" s="47">
        <v>0.12</v>
      </c>
      <c r="H612" s="727">
        <f t="shared" si="29"/>
        <v>300000</v>
      </c>
      <c r="I612" s="50" t="s">
        <v>94</v>
      </c>
      <c r="J612" s="50" t="s">
        <v>291</v>
      </c>
      <c r="K612" s="50"/>
      <c r="L612" s="576">
        <v>14622</v>
      </c>
      <c r="M612" s="236" t="s">
        <v>347</v>
      </c>
      <c r="N612" s="49">
        <v>3500000</v>
      </c>
      <c r="O612" s="729">
        <v>0.05</v>
      </c>
      <c r="P612" s="385">
        <f>N612*O612</f>
        <v>175000</v>
      </c>
    </row>
    <row r="613" spans="2:16" ht="31.5" customHeight="1">
      <c r="B613" s="1164"/>
      <c r="C613" s="461">
        <v>14647</v>
      </c>
      <c r="D613" s="601">
        <v>0.1</v>
      </c>
      <c r="E613" s="250" t="s">
        <v>361</v>
      </c>
      <c r="F613" s="347">
        <v>900000</v>
      </c>
      <c r="G613" s="47">
        <v>7.0000000000000007E-2</v>
      </c>
      <c r="H613" s="727">
        <f t="shared" si="29"/>
        <v>63000.000000000007</v>
      </c>
      <c r="I613" s="50" t="s">
        <v>49</v>
      </c>
      <c r="J613" s="50" t="s">
        <v>291</v>
      </c>
      <c r="K613" s="50"/>
      <c r="L613" s="363">
        <v>14683</v>
      </c>
      <c r="M613" s="486" t="s">
        <v>362</v>
      </c>
      <c r="N613" s="728">
        <v>1650000</v>
      </c>
      <c r="O613" s="730">
        <v>0.04</v>
      </c>
      <c r="P613" s="385">
        <f>N613*O613</f>
        <v>66000</v>
      </c>
    </row>
    <row r="614" spans="2:16" ht="31.5" customHeight="1">
      <c r="B614" s="1164"/>
      <c r="C614" s="304">
        <v>14683</v>
      </c>
      <c r="D614" s="600">
        <v>0.1</v>
      </c>
      <c r="E614" s="250" t="s">
        <v>363</v>
      </c>
      <c r="F614" s="347">
        <v>4100000</v>
      </c>
      <c r="G614" s="47">
        <v>7.0000000000000007E-2</v>
      </c>
      <c r="H614" s="727">
        <f t="shared" si="29"/>
        <v>287000</v>
      </c>
      <c r="I614" s="50" t="s">
        <v>16</v>
      </c>
      <c r="J614" s="50" t="s">
        <v>291</v>
      </c>
      <c r="K614" s="50"/>
      <c r="L614" s="45"/>
      <c r="M614" s="52"/>
      <c r="N614" s="49"/>
      <c r="O614" s="51"/>
      <c r="P614" s="385"/>
    </row>
    <row r="615" spans="2:16" ht="31.5" customHeight="1">
      <c r="B615" s="1164"/>
      <c r="C615" s="530">
        <v>14693</v>
      </c>
      <c r="D615" s="601">
        <v>0.1</v>
      </c>
      <c r="E615" s="250" t="s">
        <v>364</v>
      </c>
      <c r="F615" s="347">
        <v>1800000</v>
      </c>
      <c r="G615" s="47">
        <v>7.0000000000000007E-2</v>
      </c>
      <c r="H615" s="727">
        <f t="shared" si="29"/>
        <v>126000.00000000001</v>
      </c>
      <c r="I615" s="50" t="s">
        <v>16</v>
      </c>
      <c r="J615" s="50" t="s">
        <v>291</v>
      </c>
      <c r="K615" s="50"/>
      <c r="L615" s="45"/>
      <c r="M615" s="52"/>
      <c r="N615" s="49"/>
      <c r="O615" s="51"/>
      <c r="P615" s="385"/>
    </row>
    <row r="616" spans="2:16" ht="31.5" customHeight="1">
      <c r="B616" s="1164"/>
      <c r="C616" s="674">
        <v>14791</v>
      </c>
      <c r="D616" s="592">
        <v>0.08</v>
      </c>
      <c r="E616" s="696" t="s">
        <v>365</v>
      </c>
      <c r="F616" s="347">
        <v>1150000</v>
      </c>
      <c r="G616" s="349">
        <v>0.06</v>
      </c>
      <c r="H616" s="727">
        <f t="shared" si="29"/>
        <v>69000</v>
      </c>
      <c r="I616" s="50" t="s">
        <v>16</v>
      </c>
      <c r="J616" s="50" t="s">
        <v>291</v>
      </c>
      <c r="K616" s="50"/>
      <c r="L616" s="45"/>
      <c r="M616" s="52"/>
      <c r="N616" s="49"/>
      <c r="O616" s="51"/>
      <c r="P616" s="385"/>
    </row>
    <row r="617" spans="2:16" ht="31.5" customHeight="1">
      <c r="B617" s="1164"/>
      <c r="C617" s="674">
        <v>14815</v>
      </c>
      <c r="D617" s="592">
        <v>0.08</v>
      </c>
      <c r="E617" s="570" t="s">
        <v>366</v>
      </c>
      <c r="F617" s="347">
        <v>1800000</v>
      </c>
      <c r="G617" s="349">
        <v>0.06</v>
      </c>
      <c r="H617" s="727">
        <f t="shared" si="29"/>
        <v>108000</v>
      </c>
      <c r="I617" s="50" t="s">
        <v>367</v>
      </c>
      <c r="J617" s="50" t="s">
        <v>291</v>
      </c>
      <c r="K617" s="50"/>
      <c r="L617" s="45"/>
      <c r="M617" s="52"/>
      <c r="N617" s="49"/>
      <c r="O617" s="51"/>
      <c r="P617" s="385"/>
    </row>
    <row r="618" spans="2:16" ht="31.5" customHeight="1">
      <c r="B618" s="1164"/>
      <c r="C618" s="674">
        <v>14800</v>
      </c>
      <c r="D618" s="592">
        <v>0.08</v>
      </c>
      <c r="E618" s="570" t="s">
        <v>368</v>
      </c>
      <c r="F618" s="347">
        <v>1700000</v>
      </c>
      <c r="G618" s="47">
        <v>0.1</v>
      </c>
      <c r="H618" s="727">
        <f t="shared" si="29"/>
        <v>170000</v>
      </c>
      <c r="I618" s="50" t="s">
        <v>94</v>
      </c>
      <c r="J618" s="50" t="s">
        <v>291</v>
      </c>
      <c r="K618" s="50"/>
      <c r="L618" s="45"/>
      <c r="M618" s="52"/>
      <c r="N618" s="49"/>
      <c r="O618" s="51"/>
      <c r="P618" s="385"/>
    </row>
    <row r="619" spans="2:16" ht="31.5" customHeight="1">
      <c r="B619" s="1164"/>
      <c r="C619" s="681">
        <v>14697</v>
      </c>
      <c r="D619" s="605">
        <v>0.08</v>
      </c>
      <c r="E619" s="250" t="s">
        <v>369</v>
      </c>
      <c r="F619" s="347">
        <v>2700000</v>
      </c>
      <c r="G619" s="47">
        <v>0.1</v>
      </c>
      <c r="H619" s="727">
        <f t="shared" si="29"/>
        <v>270000</v>
      </c>
      <c r="I619" s="50" t="s">
        <v>94</v>
      </c>
      <c r="J619" s="97" t="s">
        <v>331</v>
      </c>
      <c r="K619" s="50"/>
      <c r="L619" s="45"/>
      <c r="M619" s="52"/>
      <c r="N619" s="49"/>
      <c r="O619" s="51"/>
      <c r="P619" s="385"/>
    </row>
    <row r="620" spans="2:16" ht="31.5" customHeight="1">
      <c r="B620" s="1164"/>
      <c r="C620" s="681">
        <v>14713</v>
      </c>
      <c r="D620" s="601">
        <v>0.1</v>
      </c>
      <c r="E620" s="250" t="s">
        <v>370</v>
      </c>
      <c r="F620" s="347">
        <v>1500000</v>
      </c>
      <c r="G620" s="47">
        <v>7.0000000000000007E-2</v>
      </c>
      <c r="H620" s="727">
        <f t="shared" si="29"/>
        <v>105000.00000000001</v>
      </c>
      <c r="I620" s="50" t="s">
        <v>16</v>
      </c>
      <c r="J620" s="97" t="s">
        <v>331</v>
      </c>
      <c r="K620" s="50"/>
      <c r="L620" s="45"/>
      <c r="M620" s="52"/>
      <c r="N620" s="49"/>
      <c r="O620" s="51"/>
      <c r="P620" s="385"/>
    </row>
    <row r="621" spans="2:16" ht="31.5" customHeight="1">
      <c r="B621" s="1164"/>
      <c r="C621" s="304">
        <v>14704</v>
      </c>
      <c r="D621" s="610">
        <v>0.08</v>
      </c>
      <c r="E621" s="250" t="s">
        <v>371</v>
      </c>
      <c r="F621" s="347">
        <v>1900000</v>
      </c>
      <c r="G621" s="47">
        <v>0.1</v>
      </c>
      <c r="H621" s="727">
        <f t="shared" si="29"/>
        <v>190000</v>
      </c>
      <c r="I621" s="50" t="s">
        <v>94</v>
      </c>
      <c r="J621" s="97" t="s">
        <v>331</v>
      </c>
      <c r="K621" s="50"/>
      <c r="L621" s="45"/>
      <c r="M621" s="52"/>
      <c r="N621" s="49"/>
      <c r="O621" s="51"/>
      <c r="P621" s="385"/>
    </row>
    <row r="622" spans="2:16" ht="31.5" customHeight="1">
      <c r="B622" s="1164"/>
      <c r="C622" s="461">
        <v>14805</v>
      </c>
      <c r="D622" s="610">
        <v>0.08</v>
      </c>
      <c r="E622" s="566" t="s">
        <v>372</v>
      </c>
      <c r="F622" s="347">
        <v>2800000</v>
      </c>
      <c r="G622" s="47">
        <v>0.1</v>
      </c>
      <c r="H622" s="727">
        <f t="shared" si="29"/>
        <v>280000</v>
      </c>
      <c r="I622" s="50" t="s">
        <v>94</v>
      </c>
      <c r="J622" s="97" t="s">
        <v>331</v>
      </c>
      <c r="K622" s="50"/>
      <c r="L622" s="45"/>
      <c r="M622" s="52"/>
      <c r="N622" s="49"/>
      <c r="O622" s="51"/>
      <c r="P622" s="385"/>
    </row>
    <row r="623" spans="2:16" ht="31.5" customHeight="1">
      <c r="B623" s="1164"/>
      <c r="C623" s="461">
        <v>14811</v>
      </c>
      <c r="D623" s="592">
        <v>0.08</v>
      </c>
      <c r="E623" s="620" t="s">
        <v>373</v>
      </c>
      <c r="F623" s="712">
        <v>1700000</v>
      </c>
      <c r="G623" s="713">
        <v>7.0000000000000007E-2</v>
      </c>
      <c r="H623" s="735">
        <f t="shared" si="29"/>
        <v>119000.00000000001</v>
      </c>
      <c r="I623" s="280" t="s">
        <v>16</v>
      </c>
      <c r="J623" s="714" t="s">
        <v>374</v>
      </c>
      <c r="K623" s="50"/>
      <c r="L623" s="45"/>
      <c r="M623" s="52"/>
      <c r="N623" s="49"/>
      <c r="O623" s="51"/>
      <c r="P623" s="385"/>
    </row>
    <row r="624" spans="2:16" ht="31.5" customHeight="1">
      <c r="B624" s="1164"/>
      <c r="C624" s="79"/>
      <c r="D624" s="79"/>
      <c r="E624" s="79"/>
      <c r="F624" s="79"/>
      <c r="G624" s="386"/>
      <c r="H624" s="79"/>
      <c r="I624" s="79"/>
      <c r="J624" s="79"/>
      <c r="K624" s="320"/>
      <c r="L624" s="45"/>
      <c r="M624" s="52"/>
      <c r="N624" s="49"/>
      <c r="O624" s="51"/>
      <c r="P624" s="385"/>
    </row>
    <row r="625" spans="2:16" ht="31.5" customHeight="1">
      <c r="B625" s="1164"/>
      <c r="C625" s="45"/>
      <c r="D625" s="46"/>
      <c r="E625" s="236"/>
      <c r="F625" s="347"/>
      <c r="G625" s="47"/>
      <c r="H625" s="49"/>
      <c r="I625" s="50"/>
      <c r="J625" s="236"/>
      <c r="K625" s="320"/>
      <c r="L625" s="45"/>
      <c r="M625" s="52"/>
      <c r="N625" s="49"/>
      <c r="O625" s="51"/>
      <c r="P625" s="385"/>
    </row>
    <row r="626" spans="2:16" ht="31.5" customHeight="1">
      <c r="B626" s="1164"/>
      <c r="C626" s="452"/>
      <c r="D626" s="736">
        <v>0.1</v>
      </c>
      <c r="E626" s="737" t="s">
        <v>375</v>
      </c>
      <c r="F626" s="603"/>
      <c r="G626" s="628"/>
      <c r="H626" s="314"/>
      <c r="I626" s="281" t="s">
        <v>94</v>
      </c>
      <c r="J626" s="281" t="s">
        <v>291</v>
      </c>
      <c r="K626" s="50"/>
      <c r="L626" s="45"/>
      <c r="M626" s="52"/>
      <c r="N626" s="49"/>
      <c r="O626" s="51"/>
      <c r="P626" s="385"/>
    </row>
    <row r="627" spans="2:16" ht="31.5" customHeight="1">
      <c r="B627" s="1163"/>
      <c r="C627" s="452"/>
      <c r="D627" s="324"/>
      <c r="E627" s="330"/>
      <c r="F627" s="627"/>
      <c r="G627" s="628"/>
      <c r="H627" s="314"/>
      <c r="I627" s="281"/>
      <c r="J627" s="625"/>
      <c r="K627" s="281"/>
      <c r="L627" s="323"/>
      <c r="M627" s="629"/>
      <c r="N627" s="314"/>
      <c r="O627" s="326"/>
      <c r="P627" s="49">
        <f>SUM(P610:P624)</f>
        <v>338500</v>
      </c>
    </row>
    <row r="628" spans="2:16">
      <c r="B628" s="1172" t="s">
        <v>26</v>
      </c>
      <c r="C628" s="1173"/>
      <c r="D628" s="1173"/>
      <c r="E628" s="1175"/>
      <c r="F628" s="2">
        <f>SUM(F610:F626)</f>
        <v>30450000</v>
      </c>
      <c r="G628" s="353" t="s">
        <v>26</v>
      </c>
      <c r="H628" s="3">
        <f>SUM(H611:H627)</f>
        <v>2285000</v>
      </c>
      <c r="I628" s="1148"/>
      <c r="J628" s="1148"/>
      <c r="K628" s="1148"/>
      <c r="L628" s="1148"/>
      <c r="M628" s="1149" t="s">
        <v>27</v>
      </c>
      <c r="N628" s="1149"/>
      <c r="O628" s="1149"/>
      <c r="P628" s="28">
        <f>H628+P627</f>
        <v>2623500</v>
      </c>
    </row>
    <row r="629" spans="2:16">
      <c r="B629" s="59"/>
      <c r="C629" s="59"/>
      <c r="D629" s="59"/>
      <c r="E629" s="59"/>
      <c r="F629" s="60"/>
      <c r="G629" s="354"/>
      <c r="H629" s="61"/>
      <c r="I629" s="62"/>
      <c r="J629" s="62"/>
      <c r="K629" s="62"/>
      <c r="L629" s="62"/>
      <c r="M629" s="63"/>
      <c r="N629" s="63"/>
      <c r="O629" s="63"/>
      <c r="P629" s="64"/>
    </row>
    <row r="630" spans="2:16">
      <c r="B630" s="1166" t="s">
        <v>28</v>
      </c>
      <c r="C630" s="1166"/>
      <c r="D630" s="1166"/>
      <c r="E630" s="1166"/>
      <c r="F630" s="1166"/>
      <c r="G630" s="1166"/>
      <c r="H630" s="1166"/>
      <c r="I630" s="1166"/>
      <c r="J630" s="1166"/>
      <c r="K630" s="1166" t="s">
        <v>2</v>
      </c>
      <c r="L630" s="1166"/>
      <c r="M630" s="1166"/>
      <c r="N630" s="1166"/>
      <c r="O630" s="1166"/>
      <c r="P630" s="1166"/>
    </row>
    <row r="631" spans="2:16">
      <c r="B631" s="164" t="s">
        <v>3</v>
      </c>
      <c r="C631" s="163" t="s">
        <v>4</v>
      </c>
      <c r="D631" s="163" t="s">
        <v>258</v>
      </c>
      <c r="E631" s="163" t="s">
        <v>6</v>
      </c>
      <c r="F631" s="165" t="s">
        <v>7</v>
      </c>
      <c r="G631" s="352" t="s">
        <v>8</v>
      </c>
      <c r="H631" s="163" t="s">
        <v>9</v>
      </c>
      <c r="I631" s="163" t="s">
        <v>10</v>
      </c>
      <c r="J631" s="163" t="s">
        <v>12</v>
      </c>
      <c r="K631" s="163" t="s">
        <v>232</v>
      </c>
      <c r="L631" s="163" t="s">
        <v>4</v>
      </c>
      <c r="M631" s="163" t="s">
        <v>6</v>
      </c>
      <c r="N631" s="163" t="s">
        <v>13</v>
      </c>
      <c r="O631" s="163" t="s">
        <v>8</v>
      </c>
      <c r="P631" s="163" t="s">
        <v>14</v>
      </c>
    </row>
    <row r="632" spans="2:16" ht="31.5" customHeight="1">
      <c r="B632" s="1184">
        <f>SUM(CAPTACIONES!J930+CAPTACIONES!K930)</f>
        <v>9</v>
      </c>
      <c r="C632" s="81">
        <v>14816</v>
      </c>
      <c r="D632" s="597">
        <v>0.1</v>
      </c>
      <c r="E632" s="250" t="s">
        <v>376</v>
      </c>
      <c r="F632" s="49">
        <v>1800000</v>
      </c>
      <c r="G632" s="47">
        <v>0.05</v>
      </c>
      <c r="H632" s="49">
        <f>F632*G632</f>
        <v>90000</v>
      </c>
      <c r="I632" s="50" t="s">
        <v>16</v>
      </c>
      <c r="J632" s="50" t="s">
        <v>374</v>
      </c>
      <c r="K632" s="50"/>
      <c r="L632" s="363">
        <v>14652</v>
      </c>
      <c r="M632" s="236" t="s">
        <v>377</v>
      </c>
      <c r="N632" s="371">
        <v>900000</v>
      </c>
      <c r="O632" s="51">
        <v>0.05</v>
      </c>
      <c r="P632" s="49">
        <f>N632*O632</f>
        <v>45000</v>
      </c>
    </row>
    <row r="633" spans="2:16" ht="31.5" customHeight="1">
      <c r="B633" s="1185"/>
      <c r="C633" s="45"/>
      <c r="D633" s="55"/>
      <c r="E633" s="55"/>
      <c r="F633" s="55"/>
      <c r="G633" s="358"/>
      <c r="H633" s="49"/>
      <c r="I633" s="50"/>
      <c r="J633" s="50"/>
      <c r="K633" s="50"/>
      <c r="L633" s="55"/>
      <c r="M633" s="52"/>
      <c r="N633" s="49"/>
      <c r="O633" s="51"/>
      <c r="P633" s="49"/>
    </row>
    <row r="634" spans="2:16" ht="31.5" customHeight="1">
      <c r="B634" s="1185"/>
      <c r="C634" s="488"/>
      <c r="D634" s="721"/>
      <c r="E634" s="722"/>
      <c r="F634" s="719"/>
      <c r="G634" s="322"/>
      <c r="H634" s="720"/>
      <c r="I634" s="280"/>
      <c r="J634" s="486"/>
      <c r="K634" s="50"/>
      <c r="L634" s="739">
        <v>14823</v>
      </c>
      <c r="M634" s="52" t="s">
        <v>378</v>
      </c>
      <c r="N634" s="738">
        <v>1850000</v>
      </c>
      <c r="O634" s="51">
        <v>0.05</v>
      </c>
      <c r="P634" s="49">
        <f>Table_871271471641591791942052082202232361322335565768798109119126133316303456687994104112122142517452533536373[[#This Row],[Column2]]*Table_871271471641591791942052082202232361322335565768798109119126133316303456687994104112122142517452533536373[[#This Row],[Column3]]</f>
        <v>92500</v>
      </c>
    </row>
    <row r="635" spans="2:16" ht="31.5" customHeight="1">
      <c r="B635" s="1186"/>
      <c r="C635" s="79"/>
      <c r="D635" s="79"/>
      <c r="E635" s="79"/>
      <c r="F635" s="79"/>
      <c r="G635" s="386"/>
      <c r="H635" s="79"/>
      <c r="I635" s="79"/>
      <c r="J635" s="79"/>
      <c r="K635" s="320"/>
      <c r="L635" s="45"/>
      <c r="M635" s="194"/>
      <c r="N635" s="195"/>
      <c r="O635" s="196"/>
      <c r="P635" s="195"/>
    </row>
    <row r="636" spans="2:16" ht="31.5" customHeight="1">
      <c r="B636" s="1186"/>
      <c r="C636" s="363"/>
      <c r="D636" s="607"/>
      <c r="E636" s="236"/>
      <c r="F636" s="49"/>
      <c r="G636" s="47"/>
      <c r="H636" s="49"/>
      <c r="I636" s="50"/>
      <c r="J636" s="50"/>
      <c r="K636" s="320"/>
      <c r="L636" s="45"/>
      <c r="M636" s="52"/>
      <c r="N636" s="49"/>
      <c r="O636" s="51"/>
      <c r="P636" s="49"/>
    </row>
    <row r="637" spans="2:16" ht="31.5" customHeight="1">
      <c r="B637" s="1186"/>
      <c r="C637" s="363"/>
      <c r="D637" s="718"/>
      <c r="E637" s="134" t="s">
        <v>379</v>
      </c>
      <c r="F637" s="49"/>
      <c r="G637" s="47"/>
      <c r="H637" s="49"/>
      <c r="I637" s="50" t="s">
        <v>260</v>
      </c>
      <c r="J637" s="50" t="s">
        <v>291</v>
      </c>
      <c r="K637" s="320"/>
      <c r="L637" s="45"/>
      <c r="M637" s="52"/>
      <c r="N637" s="49"/>
      <c r="O637" s="51"/>
      <c r="P637" s="49"/>
    </row>
    <row r="638" spans="2:16" ht="31.5" customHeight="1">
      <c r="B638" s="1187"/>
      <c r="C638" s="452"/>
      <c r="D638" s="324"/>
      <c r="E638" s="330"/>
      <c r="F638" s="314"/>
      <c r="G638" s="628"/>
      <c r="H638" s="314"/>
      <c r="I638" s="281"/>
      <c r="J638" s="717"/>
      <c r="K638" s="50"/>
      <c r="L638" s="17"/>
      <c r="M638" s="366"/>
      <c r="N638" s="49"/>
      <c r="O638" s="17"/>
      <c r="P638" s="367">
        <f>SUM(P632:P637)</f>
        <v>137500</v>
      </c>
    </row>
    <row r="639" spans="2:16">
      <c r="B639" s="1147" t="s">
        <v>26</v>
      </c>
      <c r="C639" s="1147"/>
      <c r="D639" s="1147"/>
      <c r="E639" s="1147"/>
      <c r="F639" s="2">
        <f>SUM(F632:F638)</f>
        <v>1800000</v>
      </c>
      <c r="G639" s="353" t="s">
        <v>26</v>
      </c>
      <c r="H639" s="3">
        <f>SUM(H632:H638)</f>
        <v>90000</v>
      </c>
      <c r="I639" s="1148"/>
      <c r="J639" s="1148"/>
      <c r="K639" s="1148"/>
      <c r="L639" s="1148"/>
      <c r="M639" s="1149" t="s">
        <v>27</v>
      </c>
      <c r="N639" s="1149"/>
      <c r="O639" s="1149"/>
      <c r="P639" s="28">
        <f>H639+P638</f>
        <v>227500</v>
      </c>
    </row>
    <row r="640" spans="2:16">
      <c r="B640" s="59"/>
      <c r="C640" s="59"/>
      <c r="D640" s="59"/>
      <c r="E640" s="59"/>
      <c r="F640" s="60"/>
      <c r="G640" s="354"/>
      <c r="H640" s="61"/>
      <c r="I640" s="62"/>
      <c r="J640" s="62"/>
      <c r="K640" s="62"/>
      <c r="L640" s="62"/>
      <c r="M640" s="63"/>
      <c r="N640" s="63"/>
      <c r="O640" s="63"/>
      <c r="P640" s="64"/>
    </row>
    <row r="641" spans="2:16">
      <c r="B641" s="1166" t="s">
        <v>33</v>
      </c>
      <c r="C641" s="1166"/>
      <c r="D641" s="1166"/>
      <c r="E641" s="1166"/>
      <c r="F641" s="1166"/>
      <c r="G641" s="1166"/>
      <c r="H641" s="1166"/>
      <c r="I641" s="1166"/>
      <c r="J641" s="1166"/>
      <c r="K641" s="1166" t="s">
        <v>2</v>
      </c>
      <c r="L641" s="1166"/>
      <c r="M641" s="1166"/>
      <c r="N641" s="1166"/>
      <c r="O641" s="1166"/>
      <c r="P641" s="1166"/>
    </row>
    <row r="642" spans="2:16">
      <c r="B642" s="163" t="s">
        <v>3</v>
      </c>
      <c r="C642" s="379" t="s">
        <v>4</v>
      </c>
      <c r="D642" s="379" t="s">
        <v>5</v>
      </c>
      <c r="E642" s="379" t="s">
        <v>6</v>
      </c>
      <c r="F642" s="379" t="s">
        <v>7</v>
      </c>
      <c r="G642" s="626" t="s">
        <v>8</v>
      </c>
      <c r="H642" s="379" t="s">
        <v>9</v>
      </c>
      <c r="I642" s="379" t="s">
        <v>10</v>
      </c>
      <c r="J642" s="379" t="s">
        <v>12</v>
      </c>
      <c r="K642" s="379" t="s">
        <v>232</v>
      </c>
      <c r="L642" s="379" t="s">
        <v>4</v>
      </c>
      <c r="M642" s="163" t="s">
        <v>6</v>
      </c>
      <c r="N642" s="163" t="s">
        <v>13</v>
      </c>
      <c r="O642" s="163" t="s">
        <v>8</v>
      </c>
      <c r="P642" s="163" t="s">
        <v>14</v>
      </c>
    </row>
    <row r="643" spans="2:16" ht="13.8">
      <c r="B643" s="1154">
        <f>SUM(CAPTACIONES!J949+CAPTACIONES!K949)</f>
        <v>11</v>
      </c>
      <c r="C643" s="674">
        <v>14622</v>
      </c>
      <c r="D643" s="601">
        <v>0.1</v>
      </c>
      <c r="E643" s="250" t="s">
        <v>347</v>
      </c>
      <c r="F643" s="49">
        <v>3500000</v>
      </c>
      <c r="G643" s="368">
        <v>0.04</v>
      </c>
      <c r="H643" s="49">
        <f>F643*G643</f>
        <v>140000</v>
      </c>
      <c r="I643" s="50" t="s">
        <v>94</v>
      </c>
      <c r="J643" s="50" t="s">
        <v>291</v>
      </c>
      <c r="K643" s="50"/>
      <c r="L643" s="468">
        <v>14778</v>
      </c>
      <c r="M643" s="456" t="s">
        <v>380</v>
      </c>
      <c r="N643" s="617">
        <v>800000</v>
      </c>
      <c r="O643" s="23">
        <v>0.05</v>
      </c>
      <c r="P643" s="22">
        <f>N643*O643</f>
        <v>40000</v>
      </c>
    </row>
    <row r="644" spans="2:16" ht="31.5" customHeight="1">
      <c r="B644" s="1154"/>
      <c r="C644" s="674">
        <v>14621</v>
      </c>
      <c r="D644" s="601">
        <v>0.1</v>
      </c>
      <c r="E644" s="250" t="s">
        <v>381</v>
      </c>
      <c r="F644" s="49">
        <v>1350000</v>
      </c>
      <c r="G644" s="495">
        <v>0.05</v>
      </c>
      <c r="H644" s="49">
        <f t="shared" ref="H644:H647" si="30">F644*G644</f>
        <v>67500</v>
      </c>
      <c r="I644" s="236" t="s">
        <v>16</v>
      </c>
      <c r="J644" s="236" t="s">
        <v>291</v>
      </c>
      <c r="K644" s="236"/>
      <c r="L644" s="45"/>
      <c r="M644" s="623"/>
      <c r="N644" s="49"/>
      <c r="O644" s="23"/>
      <c r="P644" s="22"/>
    </row>
    <row r="645" spans="2:16">
      <c r="B645" s="1154"/>
      <c r="C645" s="304">
        <v>14683</v>
      </c>
      <c r="D645" s="605">
        <v>0.09</v>
      </c>
      <c r="E645" s="250" t="s">
        <v>362</v>
      </c>
      <c r="F645" s="371">
        <v>1650000</v>
      </c>
      <c r="G645" s="368">
        <v>0.04</v>
      </c>
      <c r="H645" s="49">
        <f t="shared" si="30"/>
        <v>66000</v>
      </c>
      <c r="I645" s="17" t="s">
        <v>94</v>
      </c>
      <c r="J645" s="17" t="s">
        <v>291</v>
      </c>
      <c r="K645" s="17"/>
      <c r="L645" s="45"/>
      <c r="M645" s="623"/>
      <c r="N645" s="49"/>
      <c r="O645" s="23"/>
      <c r="P645" s="22"/>
    </row>
    <row r="646" spans="2:16">
      <c r="B646" s="1154"/>
      <c r="C646" s="678">
        <v>14670</v>
      </c>
      <c r="D646" s="592">
        <v>0.08</v>
      </c>
      <c r="E646" s="531" t="s">
        <v>382</v>
      </c>
      <c r="F646" s="195">
        <v>1450000</v>
      </c>
      <c r="G646" s="734">
        <v>0.04</v>
      </c>
      <c r="H646" s="49">
        <f t="shared" si="30"/>
        <v>58000</v>
      </c>
      <c r="I646" s="280" t="s">
        <v>16</v>
      </c>
      <c r="J646" s="218" t="s">
        <v>331</v>
      </c>
      <c r="K646" s="17"/>
      <c r="L646" s="45"/>
      <c r="M646" s="623"/>
      <c r="N646" s="49"/>
      <c r="O646" s="23"/>
      <c r="P646" s="22"/>
    </row>
    <row r="647" spans="2:16" ht="13.8">
      <c r="B647" s="1154"/>
      <c r="C647" s="81">
        <v>14803</v>
      </c>
      <c r="D647" s="600">
        <v>0.1</v>
      </c>
      <c r="E647" s="250" t="s">
        <v>383</v>
      </c>
      <c r="F647" s="49">
        <v>1500000</v>
      </c>
      <c r="G647" s="51">
        <v>0.05</v>
      </c>
      <c r="H647" s="49">
        <f t="shared" si="30"/>
        <v>75000</v>
      </c>
      <c r="I647" s="50" t="s">
        <v>16</v>
      </c>
      <c r="J647" s="17" t="s">
        <v>331</v>
      </c>
      <c r="K647" s="297"/>
      <c r="L647" s="45"/>
      <c r="M647" s="623"/>
      <c r="N647" s="49"/>
      <c r="O647" s="23"/>
      <c r="P647" s="22"/>
    </row>
    <row r="648" spans="2:16">
      <c r="B648" s="1154"/>
      <c r="C648" s="278"/>
      <c r="D648" s="79"/>
      <c r="E648" s="79"/>
      <c r="F648" s="79"/>
      <c r="G648" s="386"/>
      <c r="H648" s="79"/>
      <c r="I648" s="79"/>
      <c r="J648" s="79"/>
      <c r="K648" s="297"/>
      <c r="L648" s="45"/>
      <c r="M648" s="623"/>
      <c r="N648" s="49"/>
      <c r="O648" s="23"/>
      <c r="P648" s="22"/>
    </row>
    <row r="649" spans="2:16">
      <c r="B649" s="1154"/>
      <c r="C649" s="323"/>
      <c r="D649" s="324"/>
      <c r="E649" s="497"/>
      <c r="F649" s="314"/>
      <c r="G649" s="277"/>
      <c r="H649" s="314"/>
      <c r="I649" s="277"/>
      <c r="J649" s="314"/>
      <c r="K649" s="50"/>
      <c r="L649" s="20"/>
      <c r="M649" s="92" t="s">
        <v>26</v>
      </c>
      <c r="N649" s="22">
        <f>SUM(N643:N647)</f>
        <v>800000</v>
      </c>
      <c r="O649" s="20" t="s">
        <v>26</v>
      </c>
      <c r="P649" s="38">
        <f>SUM(P643:P647)</f>
        <v>40000</v>
      </c>
    </row>
    <row r="650" spans="2:16">
      <c r="B650" s="1167" t="s">
        <v>26</v>
      </c>
      <c r="C650" s="1167"/>
      <c r="D650" s="1167"/>
      <c r="E650" s="1167"/>
      <c r="F650" s="316">
        <f>SUM(F643:F649)</f>
        <v>9450000</v>
      </c>
      <c r="G650" s="359" t="s">
        <v>26</v>
      </c>
      <c r="H650" s="317">
        <f>SUM(H643:H649)</f>
        <v>406500</v>
      </c>
      <c r="I650" s="1148"/>
      <c r="J650" s="1148"/>
      <c r="K650" s="1148"/>
      <c r="L650" s="1148"/>
      <c r="M650" s="1168" t="s">
        <v>27</v>
      </c>
      <c r="N650" s="1168"/>
      <c r="O650" s="1168"/>
      <c r="P650" s="318">
        <f>H650+P649</f>
        <v>446500</v>
      </c>
    </row>
    <row r="651" spans="2:16" s="55" customFormat="1">
      <c r="B651" s="59"/>
      <c r="C651" s="59"/>
      <c r="D651" s="59"/>
      <c r="E651" s="59"/>
      <c r="F651" s="60"/>
      <c r="G651" s="354"/>
      <c r="H651" s="61"/>
      <c r="I651" s="62"/>
      <c r="J651" s="62"/>
      <c r="K651" s="62"/>
      <c r="L651" s="62"/>
      <c r="M651" s="63"/>
      <c r="N651" s="63"/>
      <c r="O651" s="63"/>
      <c r="P651" s="64"/>
    </row>
    <row r="652" spans="2:16" s="55" customFormat="1">
      <c r="B652" s="59"/>
      <c r="C652" s="59"/>
      <c r="D652" s="59"/>
      <c r="E652" s="59"/>
      <c r="F652" s="60"/>
      <c r="G652" s="354"/>
      <c r="H652" s="61"/>
      <c r="I652" s="62"/>
      <c r="J652" s="62"/>
      <c r="K652" s="62"/>
      <c r="L652" s="62"/>
      <c r="M652" s="63"/>
      <c r="N652" s="63"/>
      <c r="O652" s="63"/>
      <c r="P652" s="64"/>
    </row>
    <row r="653" spans="2:16">
      <c r="B653" s="1161" t="s">
        <v>384</v>
      </c>
      <c r="C653" s="1161"/>
      <c r="D653" s="1161"/>
      <c r="E653" s="1161"/>
      <c r="F653" s="1161"/>
      <c r="G653" s="1161"/>
      <c r="H653" s="1161"/>
      <c r="I653" s="1161"/>
      <c r="J653" s="1161"/>
      <c r="K653" s="1161" t="s">
        <v>2</v>
      </c>
      <c r="L653" s="1161"/>
      <c r="M653" s="1161"/>
      <c r="N653" s="1161"/>
      <c r="O653" s="1161"/>
      <c r="P653" s="1161"/>
    </row>
    <row r="654" spans="2:16">
      <c r="B654" s="163" t="s">
        <v>3</v>
      </c>
      <c r="C654" s="163" t="s">
        <v>4</v>
      </c>
      <c r="D654" s="163" t="s">
        <v>5</v>
      </c>
      <c r="E654" s="163" t="s">
        <v>6</v>
      </c>
      <c r="F654" s="163" t="s">
        <v>7</v>
      </c>
      <c r="G654" s="352" t="s">
        <v>8</v>
      </c>
      <c r="H654" s="163" t="s">
        <v>9</v>
      </c>
      <c r="I654" s="163" t="s">
        <v>10</v>
      </c>
      <c r="J654" s="163" t="s">
        <v>12</v>
      </c>
      <c r="K654" s="163" t="s">
        <v>232</v>
      </c>
      <c r="L654" s="163" t="s">
        <v>4</v>
      </c>
      <c r="M654" s="163" t="s">
        <v>6</v>
      </c>
      <c r="N654" s="163" t="s">
        <v>13</v>
      </c>
      <c r="O654" s="163" t="s">
        <v>8</v>
      </c>
      <c r="P654" s="163" t="s">
        <v>14</v>
      </c>
    </row>
    <row r="655" spans="2:16">
      <c r="B655" s="1153">
        <f>SUM(CAPTACIONES!J977+CAPTACIONES!K977)</f>
        <v>21</v>
      </c>
      <c r="C655" s="461">
        <v>14629</v>
      </c>
      <c r="D655" s="601">
        <v>0.1</v>
      </c>
      <c r="E655" s="73" t="s">
        <v>385</v>
      </c>
      <c r="F655" s="49">
        <v>2800000</v>
      </c>
      <c r="G655" s="51">
        <v>0.04</v>
      </c>
      <c r="H655" s="49">
        <f>F655*G655</f>
        <v>112000</v>
      </c>
      <c r="I655" s="50" t="s">
        <v>386</v>
      </c>
      <c r="J655" s="50" t="s">
        <v>331</v>
      </c>
      <c r="K655" s="50"/>
      <c r="L655" s="14"/>
      <c r="M655" s="91"/>
      <c r="N655" s="22"/>
      <c r="O655" s="23"/>
      <c r="P655" s="22"/>
    </row>
    <row r="656" spans="2:16">
      <c r="B656" s="1153"/>
      <c r="C656" s="55"/>
      <c r="D656" s="55"/>
      <c r="E656" s="55"/>
      <c r="F656" s="55"/>
      <c r="G656" s="358"/>
      <c r="H656" s="49">
        <f t="shared" ref="H656:H657" si="31">F656*G656</f>
        <v>0</v>
      </c>
      <c r="I656" s="55"/>
      <c r="J656" s="55"/>
      <c r="K656" s="55"/>
      <c r="L656" s="14"/>
      <c r="M656" s="91"/>
      <c r="N656" s="22"/>
      <c r="O656" s="23"/>
      <c r="P656" s="22"/>
    </row>
    <row r="657" spans="2:16">
      <c r="B657" s="1154"/>
      <c r="C657" s="304">
        <v>14652</v>
      </c>
      <c r="D657" s="601">
        <v>0.1</v>
      </c>
      <c r="E657" s="250" t="s">
        <v>377</v>
      </c>
      <c r="F657" s="371">
        <v>900000</v>
      </c>
      <c r="G657" s="51">
        <v>0.04</v>
      </c>
      <c r="H657" s="49">
        <f t="shared" si="31"/>
        <v>36000</v>
      </c>
      <c r="I657" s="297" t="s">
        <v>260</v>
      </c>
      <c r="J657" s="17" t="s">
        <v>331</v>
      </c>
      <c r="K657" s="17"/>
      <c r="L657" s="14"/>
      <c r="M657" s="91"/>
      <c r="N657" s="22"/>
      <c r="O657" s="23"/>
      <c r="P657" s="22"/>
    </row>
    <row r="658" spans="2:16">
      <c r="B658" s="1154"/>
      <c r="C658" s="79"/>
      <c r="D658" s="79"/>
      <c r="E658" s="79"/>
      <c r="F658" s="49"/>
      <c r="G658" s="51"/>
      <c r="H658" s="49"/>
      <c r="I658" s="320"/>
      <c r="J658" s="17"/>
      <c r="K658" s="17"/>
      <c r="L658" s="14"/>
      <c r="M658" s="91"/>
      <c r="N658" s="22"/>
      <c r="O658" s="23"/>
      <c r="P658" s="22"/>
    </row>
    <row r="659" spans="2:16">
      <c r="B659" s="1154"/>
      <c r="C659" s="236"/>
      <c r="D659" s="236"/>
      <c r="E659" s="236"/>
      <c r="F659" s="236"/>
      <c r="G659" s="51"/>
      <c r="H659" s="49"/>
      <c r="I659" s="320"/>
      <c r="J659" s="17"/>
      <c r="K659" s="17"/>
      <c r="L659" s="14"/>
      <c r="M659" s="36"/>
      <c r="N659" s="22"/>
      <c r="O659" s="23"/>
      <c r="P659" s="22"/>
    </row>
    <row r="660" spans="2:16">
      <c r="B660" s="1154"/>
      <c r="C660" s="731"/>
      <c r="D660" s="732"/>
      <c r="E660" s="733"/>
      <c r="F660" s="314"/>
      <c r="G660" s="326"/>
      <c r="H660" s="314"/>
      <c r="I660" s="50"/>
      <c r="J660" s="319"/>
      <c r="K660" s="50"/>
      <c r="L660" s="20"/>
      <c r="M660" s="92" t="s">
        <v>26</v>
      </c>
      <c r="N660" s="22">
        <f>SUM(N655:N659)</f>
        <v>0</v>
      </c>
      <c r="O660" s="20" t="s">
        <v>26</v>
      </c>
      <c r="P660" s="38">
        <f>SUM(P655:P659)</f>
        <v>0</v>
      </c>
    </row>
    <row r="661" spans="2:16">
      <c r="B661" s="1147" t="s">
        <v>26</v>
      </c>
      <c r="C661" s="1147"/>
      <c r="D661" s="1147"/>
      <c r="E661" s="1147"/>
      <c r="F661" s="2">
        <f>SUM(F655:F660)</f>
        <v>3700000</v>
      </c>
      <c r="G661" s="353" t="s">
        <v>26</v>
      </c>
      <c r="H661" s="3">
        <f>SUM(H655:H660)</f>
        <v>148000</v>
      </c>
      <c r="I661" s="1148"/>
      <c r="J661" s="1148"/>
      <c r="K661" s="1148"/>
      <c r="L661" s="1148"/>
      <c r="M661" s="1149" t="s">
        <v>27</v>
      </c>
      <c r="N661" s="1149"/>
      <c r="O661" s="1149"/>
      <c r="P661" s="28">
        <f>H661+P660</f>
        <v>148000</v>
      </c>
    </row>
    <row r="662" spans="2:16">
      <c r="B662" s="59"/>
      <c r="C662" s="59"/>
      <c r="D662" s="59"/>
      <c r="E662" s="59"/>
      <c r="F662" s="60"/>
      <c r="G662" s="354"/>
      <c r="H662" s="61"/>
      <c r="I662" s="62"/>
      <c r="J662" s="62"/>
      <c r="K662" s="62"/>
      <c r="L662" s="62"/>
      <c r="M662" s="63"/>
      <c r="N662" s="63"/>
      <c r="O662" s="63"/>
      <c r="P662" s="64"/>
    </row>
    <row r="663" spans="2:16">
      <c r="B663" s="1150" t="s">
        <v>16</v>
      </c>
      <c r="C663" s="1150"/>
      <c r="D663" s="1150"/>
      <c r="E663" s="1150"/>
      <c r="F663" s="1151"/>
      <c r="G663" s="1151"/>
      <c r="H663" s="1151"/>
      <c r="I663" s="1151"/>
      <c r="J663" s="1151"/>
      <c r="K663" s="1152" t="s">
        <v>2</v>
      </c>
      <c r="L663" s="1152"/>
      <c r="M663" s="1152"/>
      <c r="N663" s="1152"/>
      <c r="O663" s="1152"/>
      <c r="P663" s="1152"/>
    </row>
    <row r="664" spans="2:16">
      <c r="B664" s="163" t="s">
        <v>3</v>
      </c>
      <c r="C664" s="163" t="s">
        <v>4</v>
      </c>
      <c r="D664" s="163" t="s">
        <v>5</v>
      </c>
      <c r="E664" s="163" t="s">
        <v>6</v>
      </c>
      <c r="F664" s="166" t="s">
        <v>7</v>
      </c>
      <c r="G664" s="355" t="s">
        <v>8</v>
      </c>
      <c r="H664" s="166" t="s">
        <v>9</v>
      </c>
      <c r="I664" s="167" t="s">
        <v>10</v>
      </c>
      <c r="J664" s="167" t="s">
        <v>12</v>
      </c>
      <c r="K664" s="167" t="s">
        <v>232</v>
      </c>
      <c r="L664" s="167" t="s">
        <v>4</v>
      </c>
      <c r="M664" s="167" t="s">
        <v>6</v>
      </c>
      <c r="N664" s="168" t="s">
        <v>13</v>
      </c>
      <c r="O664" s="169" t="s">
        <v>8</v>
      </c>
      <c r="P664" s="169" t="s">
        <v>14</v>
      </c>
    </row>
    <row r="665" spans="2:16">
      <c r="B665" s="1153">
        <f>SUM(B610+B632+B643+B655+CAPTACIONES!J985)</f>
        <v>67</v>
      </c>
      <c r="C665" s="723">
        <v>14841</v>
      </c>
      <c r="D665" s="592">
        <v>0.08</v>
      </c>
      <c r="E665" s="531" t="s">
        <v>387</v>
      </c>
      <c r="F665" s="257">
        <v>1447000</v>
      </c>
      <c r="G665" s="258"/>
      <c r="H665" s="259"/>
      <c r="I665" s="17" t="s">
        <v>16</v>
      </c>
      <c r="J665" s="17" t="s">
        <v>291</v>
      </c>
      <c r="K665" s="17"/>
      <c r="L665" s="20"/>
      <c r="M665" s="20"/>
      <c r="N665" s="93"/>
      <c r="O665" s="19"/>
      <c r="P665" s="18"/>
    </row>
    <row r="666" spans="2:16">
      <c r="B666" s="1153"/>
      <c r="C666" s="678" t="s">
        <v>272</v>
      </c>
      <c r="D666" s="605">
        <v>0.08</v>
      </c>
      <c r="E666" s="566" t="s">
        <v>379</v>
      </c>
      <c r="L666" s="20"/>
      <c r="M666" s="20"/>
      <c r="N666" s="93"/>
      <c r="O666" s="19"/>
      <c r="P666" s="18"/>
    </row>
    <row r="667" spans="2:16">
      <c r="B667" s="1154"/>
      <c r="C667" s="678">
        <v>14840</v>
      </c>
      <c r="D667" s="605">
        <v>0.08</v>
      </c>
      <c r="E667" s="566" t="s">
        <v>388</v>
      </c>
      <c r="F667" s="257">
        <v>1584300</v>
      </c>
      <c r="G667" s="386"/>
      <c r="H667" s="79"/>
      <c r="I667" s="79" t="s">
        <v>16</v>
      </c>
      <c r="J667" s="79" t="s">
        <v>291</v>
      </c>
      <c r="K667" s="387"/>
      <c r="L667" s="20"/>
      <c r="M667" s="20"/>
      <c r="N667" s="93"/>
      <c r="O667" s="19"/>
      <c r="P667" s="18"/>
    </row>
    <row r="668" spans="2:16">
      <c r="B668" s="1154"/>
      <c r="C668" s="79"/>
      <c r="D668" s="79"/>
      <c r="E668" s="45"/>
      <c r="F668" s="46"/>
      <c r="G668" s="17"/>
      <c r="H668" s="371"/>
      <c r="I668" s="51"/>
      <c r="J668" s="17"/>
      <c r="K668" s="297"/>
      <c r="L668" s="17"/>
      <c r="M668" s="20"/>
      <c r="N668" s="93"/>
      <c r="O668" s="19"/>
      <c r="P668" s="18"/>
    </row>
    <row r="669" spans="2:16" ht="31.5" customHeight="1">
      <c r="B669" s="1154"/>
      <c r="C669" s="14"/>
      <c r="D669" s="21"/>
      <c r="E669" s="20"/>
      <c r="F669" s="265"/>
      <c r="G669" s="23"/>
      <c r="H669" s="20"/>
      <c r="I669" s="20"/>
      <c r="J669" s="20"/>
      <c r="K669" s="387"/>
      <c r="L669" s="20"/>
      <c r="M669" s="20"/>
      <c r="N669" s="93"/>
      <c r="O669" s="19"/>
      <c r="P669" s="18"/>
    </row>
    <row r="670" spans="2:16">
      <c r="B670" s="1153"/>
      <c r="C670" s="388"/>
      <c r="D670" s="389"/>
      <c r="E670" s="390"/>
      <c r="F670" s="32"/>
      <c r="G670" s="391"/>
      <c r="H670" s="392"/>
      <c r="I670" s="390"/>
      <c r="J670" s="390"/>
      <c r="K670" s="20"/>
      <c r="L670" s="20"/>
      <c r="M670" s="20"/>
      <c r="N670" s="93"/>
      <c r="O670" s="19"/>
      <c r="P670" s="18"/>
    </row>
    <row r="671" spans="2:16">
      <c r="B671" s="1153"/>
      <c r="C671" s="14"/>
      <c r="D671" s="21"/>
      <c r="E671" s="20"/>
      <c r="F671" s="43"/>
      <c r="G671" s="19"/>
      <c r="H671" s="80"/>
      <c r="I671" s="20"/>
      <c r="J671" s="20"/>
      <c r="K671" s="20"/>
      <c r="L671" s="20"/>
      <c r="M671" s="20"/>
      <c r="N671" s="93"/>
      <c r="O671" s="19"/>
      <c r="P671" s="18"/>
    </row>
    <row r="672" spans="2:16">
      <c r="B672" s="1153"/>
      <c r="C672" s="14"/>
      <c r="D672" s="21"/>
      <c r="E672" s="20"/>
      <c r="F672" s="43"/>
      <c r="G672" s="19"/>
      <c r="H672" s="80"/>
      <c r="I672" s="20"/>
      <c r="J672" s="20"/>
      <c r="K672" s="20"/>
      <c r="L672" s="20"/>
      <c r="M672" s="20"/>
      <c r="N672" s="93"/>
      <c r="O672" s="19"/>
      <c r="P672" s="18"/>
    </row>
    <row r="673" spans="2:16">
      <c r="B673" s="1153"/>
      <c r="C673" s="14"/>
      <c r="D673" s="21"/>
      <c r="E673" s="20"/>
      <c r="F673" s="43"/>
      <c r="G673" s="19"/>
      <c r="H673" s="80"/>
      <c r="I673" s="20"/>
      <c r="J673" s="20"/>
      <c r="K673" s="20"/>
      <c r="L673" s="20"/>
      <c r="M673" s="20"/>
      <c r="N673" s="93"/>
      <c r="O673" s="19"/>
      <c r="P673" s="18"/>
    </row>
    <row r="674" spans="2:16">
      <c r="B674" s="1153"/>
      <c r="C674" s="14"/>
      <c r="D674" s="21"/>
      <c r="E674" s="20"/>
      <c r="F674" s="43"/>
      <c r="G674" s="19"/>
      <c r="H674" s="80"/>
      <c r="I674" s="20"/>
      <c r="J674" s="20"/>
      <c r="K674" s="20"/>
      <c r="L674" s="20"/>
      <c r="M674" s="20"/>
      <c r="N674" s="93"/>
      <c r="O674" s="19"/>
      <c r="P674" s="18"/>
    </row>
    <row r="675" spans="2:16">
      <c r="B675" s="1153"/>
      <c r="C675" s="14"/>
      <c r="D675" s="21"/>
      <c r="E675" s="20"/>
      <c r="F675" s="43"/>
      <c r="G675" s="19"/>
      <c r="H675" s="80"/>
      <c r="I675" s="20"/>
      <c r="J675" s="20"/>
      <c r="K675" s="20"/>
      <c r="L675" s="20"/>
      <c r="M675" s="20"/>
      <c r="N675" s="93"/>
      <c r="O675" s="19"/>
      <c r="P675" s="18"/>
    </row>
    <row r="676" spans="2:16">
      <c r="B676" s="1153"/>
      <c r="C676" s="14"/>
      <c r="D676" s="21"/>
      <c r="E676" s="20"/>
      <c r="F676" s="43"/>
      <c r="G676" s="19"/>
      <c r="H676" s="80"/>
      <c r="I676" s="20"/>
      <c r="J676" s="20"/>
      <c r="K676" s="20"/>
      <c r="L676" s="20"/>
      <c r="M676" s="20"/>
      <c r="N676" s="93"/>
      <c r="O676" s="19"/>
      <c r="P676" s="18"/>
    </row>
    <row r="677" spans="2:16" ht="31.5" customHeight="1">
      <c r="B677" s="1153"/>
      <c r="C677" s="14"/>
      <c r="D677" s="21"/>
      <c r="E677" s="20"/>
      <c r="F677" s="43"/>
      <c r="G677" s="19"/>
      <c r="H677" s="80"/>
      <c r="I677" s="20"/>
      <c r="J677" s="20"/>
      <c r="K677" s="20"/>
      <c r="L677" s="20"/>
      <c r="M677" s="20"/>
      <c r="N677" s="93"/>
      <c r="O677" s="19"/>
      <c r="P677" s="18"/>
    </row>
    <row r="678" spans="2:16">
      <c r="B678" s="1153"/>
      <c r="C678" s="14"/>
      <c r="D678" s="21"/>
      <c r="E678" s="20"/>
      <c r="F678" s="43"/>
      <c r="G678" s="19"/>
      <c r="H678" s="80"/>
      <c r="I678" s="20"/>
      <c r="J678" s="20"/>
      <c r="K678" s="20"/>
      <c r="L678" s="20"/>
      <c r="M678" s="20"/>
      <c r="N678" s="93"/>
      <c r="O678" s="19"/>
      <c r="P678" s="18"/>
    </row>
    <row r="679" spans="2:16">
      <c r="B679" s="1153"/>
      <c r="C679" s="14"/>
      <c r="D679" s="21"/>
      <c r="E679" s="20"/>
      <c r="F679" s="43"/>
      <c r="G679" s="19"/>
      <c r="H679" s="80"/>
      <c r="I679" s="20"/>
      <c r="J679" s="20"/>
      <c r="K679" s="20"/>
      <c r="L679" s="20"/>
      <c r="M679" s="20"/>
      <c r="N679" s="93"/>
      <c r="O679" s="19"/>
      <c r="P679" s="18"/>
    </row>
    <row r="680" spans="2:16">
      <c r="B680" s="1153"/>
      <c r="C680" s="14"/>
      <c r="D680" s="21"/>
      <c r="E680" s="20"/>
      <c r="F680" s="43"/>
      <c r="G680" s="19"/>
      <c r="H680" s="80"/>
      <c r="I680" s="20"/>
      <c r="J680" s="20"/>
      <c r="K680" s="20"/>
      <c r="L680" s="20"/>
      <c r="M680" s="20"/>
      <c r="N680" s="93"/>
      <c r="O680" s="19"/>
      <c r="P680" s="18"/>
    </row>
    <row r="681" spans="2:16">
      <c r="B681" s="1153"/>
      <c r="C681" s="14"/>
      <c r="D681" s="21"/>
      <c r="E681" s="20"/>
      <c r="F681" s="43"/>
      <c r="G681" s="19"/>
      <c r="H681" s="80"/>
      <c r="I681" s="20"/>
      <c r="J681" s="20"/>
      <c r="K681" s="20"/>
      <c r="L681" s="20"/>
      <c r="M681" s="20"/>
      <c r="N681" s="93"/>
      <c r="O681" s="19"/>
      <c r="P681" s="18"/>
    </row>
    <row r="682" spans="2:16">
      <c r="B682" s="1153"/>
      <c r="C682" s="14"/>
      <c r="D682" s="21"/>
      <c r="E682" s="20"/>
      <c r="F682" s="43"/>
      <c r="G682" s="19"/>
      <c r="H682" s="80"/>
      <c r="I682" s="20"/>
      <c r="J682" s="20"/>
      <c r="K682" s="20"/>
      <c r="L682" s="20"/>
      <c r="M682" s="37" t="s">
        <v>26</v>
      </c>
      <c r="N682" s="30">
        <f>SUM(N665:N681)</f>
        <v>0</v>
      </c>
      <c r="O682" s="29" t="s">
        <v>26</v>
      </c>
      <c r="P682" s="31">
        <f>SUM(P665:P666)</f>
        <v>0</v>
      </c>
    </row>
    <row r="683" spans="2:16">
      <c r="B683" s="1155" t="s">
        <v>26</v>
      </c>
      <c r="C683" s="1155"/>
      <c r="D683" s="1155"/>
      <c r="E683" s="1155"/>
      <c r="F683" s="2">
        <f>SUM(F665:F682)</f>
        <v>3031300</v>
      </c>
      <c r="G683" s="356" t="s">
        <v>26</v>
      </c>
      <c r="H683" s="4">
        <f>SUM(H665:H682)</f>
        <v>0</v>
      </c>
      <c r="I683" s="1156"/>
      <c r="J683" s="1156"/>
      <c r="K683" s="1156"/>
      <c r="L683" s="1156"/>
      <c r="M683" s="1149" t="s">
        <v>27</v>
      </c>
      <c r="N683" s="1157"/>
      <c r="O683" s="1157"/>
      <c r="P683" s="28">
        <f>H683+P682</f>
        <v>0</v>
      </c>
    </row>
    <row r="684" spans="2:16" ht="31.5" customHeight="1">
      <c r="B684" s="740"/>
      <c r="C684" s="740"/>
      <c r="D684" s="740"/>
      <c r="E684" s="740" t="s">
        <v>389</v>
      </c>
      <c r="F684" s="741">
        <f>F683+F661+F650+F639+F628</f>
        <v>48431300</v>
      </c>
      <c r="G684" s="742"/>
      <c r="H684" s="740"/>
    </row>
    <row r="685" spans="2:16" ht="31.2">
      <c r="B685" s="1169" t="s">
        <v>390</v>
      </c>
      <c r="C685" s="1169"/>
      <c r="D685" s="1169"/>
      <c r="E685" s="1169"/>
      <c r="F685" s="1169"/>
      <c r="G685" s="1169"/>
      <c r="H685" s="1169"/>
      <c r="I685" s="1169"/>
      <c r="J685" s="1169"/>
      <c r="K685" s="1169"/>
      <c r="L685" s="1169"/>
      <c r="M685" s="1169"/>
      <c r="N685" s="1169"/>
      <c r="O685" s="1169"/>
      <c r="P685" s="1169"/>
    </row>
    <row r="686" spans="2:16">
      <c r="B686" s="6"/>
      <c r="C686" s="10"/>
      <c r="D686" s="10"/>
      <c r="E686" s="10"/>
      <c r="F686" s="7"/>
      <c r="G686" s="351"/>
      <c r="H686" s="8"/>
      <c r="I686" s="10"/>
      <c r="M686" s="25"/>
      <c r="N686" s="10"/>
      <c r="O686" s="10"/>
      <c r="P686" s="26"/>
    </row>
    <row r="687" spans="2:16">
      <c r="B687" s="1166" t="s">
        <v>1</v>
      </c>
      <c r="C687" s="1170"/>
      <c r="D687" s="1170"/>
      <c r="E687" s="1170"/>
      <c r="F687" s="1166"/>
      <c r="G687" s="1166"/>
      <c r="H687" s="1166"/>
      <c r="I687" s="1166"/>
      <c r="J687" s="1166"/>
      <c r="K687" s="1166" t="s">
        <v>2</v>
      </c>
      <c r="L687" s="1166"/>
      <c r="M687" s="1166"/>
      <c r="N687" s="1166"/>
      <c r="O687" s="1166"/>
      <c r="P687" s="1166"/>
    </row>
    <row r="688" spans="2:16">
      <c r="B688" s="164" t="s">
        <v>3</v>
      </c>
      <c r="C688" s="379" t="s">
        <v>4</v>
      </c>
      <c r="D688" s="379" t="s">
        <v>5</v>
      </c>
      <c r="E688" s="379" t="s">
        <v>6</v>
      </c>
      <c r="F688" s="384" t="s">
        <v>7</v>
      </c>
      <c r="G688" s="626" t="s">
        <v>8</v>
      </c>
      <c r="H688" s="379" t="s">
        <v>9</v>
      </c>
      <c r="I688" s="379" t="s">
        <v>10</v>
      </c>
      <c r="J688" s="379" t="s">
        <v>12</v>
      </c>
      <c r="K688" s="379" t="s">
        <v>232</v>
      </c>
      <c r="L688" s="379" t="s">
        <v>4</v>
      </c>
      <c r="M688" s="379" t="s">
        <v>6</v>
      </c>
      <c r="N688" s="379" t="s">
        <v>13</v>
      </c>
      <c r="O688" s="379" t="s">
        <v>8</v>
      </c>
      <c r="P688" s="163" t="s">
        <v>14</v>
      </c>
    </row>
    <row r="689" spans="2:16" s="55" customFormat="1" ht="15.75" customHeight="1">
      <c r="B689" s="1171">
        <f>SUM(CAPTACIONES!J1015+CAPTACIONES!K1015)</f>
        <v>21</v>
      </c>
      <c r="C689" s="530">
        <v>14868</v>
      </c>
      <c r="D689" s="596">
        <v>0.1</v>
      </c>
      <c r="E689" s="73" t="s">
        <v>391</v>
      </c>
      <c r="F689" s="347">
        <v>2000000</v>
      </c>
      <c r="G689" s="47">
        <v>7.0000000000000007E-2</v>
      </c>
      <c r="H689" s="49">
        <f>F689*G689</f>
        <v>140000</v>
      </c>
      <c r="I689" s="50" t="s">
        <v>392</v>
      </c>
      <c r="J689" s="50" t="s">
        <v>251</v>
      </c>
      <c r="K689" s="236"/>
      <c r="L689" s="304">
        <v>14954</v>
      </c>
      <c r="M689" s="566" t="s">
        <v>393</v>
      </c>
      <c r="N689" s="635">
        <v>3300000</v>
      </c>
      <c r="O689" s="51">
        <v>0.05</v>
      </c>
      <c r="P689" s="385">
        <f>N689*O689</f>
        <v>165000</v>
      </c>
    </row>
    <row r="690" spans="2:16" s="55" customFormat="1" ht="12.75" customHeight="1">
      <c r="B690" s="1164"/>
      <c r="C690" s="530">
        <v>14885</v>
      </c>
      <c r="D690" s="595">
        <v>0.08</v>
      </c>
      <c r="E690" s="470" t="s">
        <v>394</v>
      </c>
      <c r="F690" s="347">
        <v>1850000</v>
      </c>
      <c r="G690" s="46">
        <v>0.06</v>
      </c>
      <c r="H690" s="49">
        <f t="shared" ref="H690:H703" si="32">F690*G690</f>
        <v>111000</v>
      </c>
      <c r="I690" s="50" t="s">
        <v>16</v>
      </c>
      <c r="J690" s="50" t="s">
        <v>251</v>
      </c>
      <c r="K690" s="50"/>
      <c r="L690" s="363"/>
      <c r="M690" s="236"/>
      <c r="N690" s="385"/>
      <c r="O690" s="51"/>
      <c r="P690" s="385"/>
    </row>
    <row r="691" spans="2:16" s="55" customFormat="1" ht="12" customHeight="1">
      <c r="B691" s="1164"/>
      <c r="C691" s="530">
        <v>14931</v>
      </c>
      <c r="D691" s="596">
        <v>0.1</v>
      </c>
      <c r="E691" s="531" t="s">
        <v>395</v>
      </c>
      <c r="F691" s="347">
        <v>2200000</v>
      </c>
      <c r="G691" s="47">
        <v>7.0000000000000007E-2</v>
      </c>
      <c r="H691" s="49">
        <f t="shared" si="32"/>
        <v>154000.00000000003</v>
      </c>
      <c r="I691" s="50" t="s">
        <v>16</v>
      </c>
      <c r="J691" s="50" t="s">
        <v>251</v>
      </c>
      <c r="K691" s="50"/>
      <c r="L691" s="45"/>
      <c r="M691" s="52"/>
      <c r="N691" s="385"/>
      <c r="O691" s="51"/>
      <c r="P691" s="385"/>
    </row>
    <row r="692" spans="2:16" s="55" customFormat="1" ht="12.75" customHeight="1">
      <c r="B692" s="1164"/>
      <c r="C692" s="304">
        <v>14864</v>
      </c>
      <c r="D692" s="743">
        <v>0.1</v>
      </c>
      <c r="E692" s="372" t="s">
        <v>396</v>
      </c>
      <c r="F692" s="347">
        <v>1650000</v>
      </c>
      <c r="G692" s="46">
        <v>0.12</v>
      </c>
      <c r="H692" s="49">
        <f t="shared" si="32"/>
        <v>198000</v>
      </c>
      <c r="I692" s="50" t="s">
        <v>94</v>
      </c>
      <c r="J692" s="236" t="s">
        <v>331</v>
      </c>
      <c r="K692" s="50"/>
      <c r="L692" s="45"/>
      <c r="M692" s="52"/>
      <c r="N692" s="385"/>
      <c r="O692" s="51"/>
      <c r="P692" s="385"/>
    </row>
    <row r="693" spans="2:16" s="55" customFormat="1" ht="12.75" customHeight="1">
      <c r="B693" s="1164"/>
      <c r="C693" s="530">
        <v>14889</v>
      </c>
      <c r="D693" s="592">
        <v>0.08</v>
      </c>
      <c r="E693" s="531" t="s">
        <v>379</v>
      </c>
      <c r="F693" s="347">
        <v>1300000</v>
      </c>
      <c r="G693" s="46">
        <v>0.06</v>
      </c>
      <c r="H693" s="49">
        <f t="shared" si="32"/>
        <v>78000</v>
      </c>
      <c r="I693" s="50" t="s">
        <v>260</v>
      </c>
      <c r="J693" s="278" t="s">
        <v>251</v>
      </c>
      <c r="K693" s="50"/>
      <c r="L693" s="45"/>
      <c r="M693" s="52"/>
      <c r="N693" s="385"/>
      <c r="O693" s="51"/>
      <c r="P693" s="385"/>
    </row>
    <row r="694" spans="2:16" s="55" customFormat="1" ht="12.75" customHeight="1">
      <c r="B694" s="1164"/>
      <c r="C694" s="304">
        <v>14948</v>
      </c>
      <c r="D694" s="743">
        <v>0.1</v>
      </c>
      <c r="E694" s="250" t="s">
        <v>397</v>
      </c>
      <c r="F694" s="347">
        <v>1800000</v>
      </c>
      <c r="G694" s="47">
        <v>0.12</v>
      </c>
      <c r="H694" s="49">
        <f t="shared" si="32"/>
        <v>216000</v>
      </c>
      <c r="I694" s="50" t="s">
        <v>94</v>
      </c>
      <c r="J694" s="50" t="s">
        <v>251</v>
      </c>
      <c r="K694" s="50"/>
      <c r="L694" s="45"/>
      <c r="M694" s="52"/>
      <c r="N694" s="385"/>
      <c r="O694" s="51"/>
      <c r="P694" s="385"/>
    </row>
    <row r="695" spans="2:16" s="55" customFormat="1" ht="12.75" customHeight="1">
      <c r="B695" s="1164"/>
      <c r="C695" s="304">
        <v>14968</v>
      </c>
      <c r="D695" s="592">
        <v>0.08</v>
      </c>
      <c r="E695" s="250" t="s">
        <v>398</v>
      </c>
      <c r="F695" s="347">
        <v>4400000</v>
      </c>
      <c r="G695" s="47">
        <v>0.1</v>
      </c>
      <c r="H695" s="49">
        <f t="shared" si="32"/>
        <v>440000</v>
      </c>
      <c r="I695" s="50" t="s">
        <v>94</v>
      </c>
      <c r="J695" s="50" t="s">
        <v>251</v>
      </c>
      <c r="K695" s="50"/>
      <c r="L695" s="45"/>
      <c r="M695" s="52"/>
      <c r="N695" s="385"/>
      <c r="O695" s="51"/>
      <c r="P695" s="385"/>
    </row>
    <row r="696" spans="2:16" s="55" customFormat="1" ht="12.75" customHeight="1">
      <c r="B696" s="1164"/>
      <c r="C696" s="461">
        <v>14981</v>
      </c>
      <c r="D696" s="532">
        <v>0.1</v>
      </c>
      <c r="E696" s="531" t="s">
        <v>399</v>
      </c>
      <c r="F696" s="347">
        <v>3000000</v>
      </c>
      <c r="G696" s="47">
        <v>7.0000000000000007E-2</v>
      </c>
      <c r="H696" s="49">
        <f t="shared" si="32"/>
        <v>210000.00000000003</v>
      </c>
      <c r="I696" s="50" t="s">
        <v>301</v>
      </c>
      <c r="J696" s="50" t="s">
        <v>374</v>
      </c>
      <c r="K696" s="50"/>
      <c r="L696" s="45"/>
      <c r="M696" s="52"/>
      <c r="N696" s="385"/>
      <c r="O696" s="51"/>
      <c r="P696" s="385"/>
    </row>
    <row r="697" spans="2:16" s="55" customFormat="1" ht="12.75" customHeight="1">
      <c r="B697" s="1164"/>
      <c r="C697" s="461">
        <v>14979</v>
      </c>
      <c r="D697" s="605">
        <v>0.08</v>
      </c>
      <c r="E697" s="250" t="s">
        <v>400</v>
      </c>
      <c r="F697" s="347">
        <v>1500000</v>
      </c>
      <c r="G697" s="47">
        <v>0.1</v>
      </c>
      <c r="H697" s="49">
        <f t="shared" si="32"/>
        <v>150000</v>
      </c>
      <c r="I697" s="50" t="s">
        <v>94</v>
      </c>
      <c r="J697" s="50" t="s">
        <v>374</v>
      </c>
      <c r="K697" s="50"/>
      <c r="L697" s="45"/>
      <c r="M697" s="52"/>
      <c r="N697" s="385"/>
      <c r="O697" s="51"/>
      <c r="P697" s="385"/>
    </row>
    <row r="698" spans="2:16" s="55" customFormat="1" ht="12.75" customHeight="1">
      <c r="B698" s="1164"/>
      <c r="C698" s="304">
        <v>14980</v>
      </c>
      <c r="D698" s="596">
        <v>0.1</v>
      </c>
      <c r="E698" s="230" t="s">
        <v>401</v>
      </c>
      <c r="F698" s="347">
        <v>2200000</v>
      </c>
      <c r="G698" s="47">
        <v>0.12</v>
      </c>
      <c r="H698" s="49">
        <f t="shared" si="32"/>
        <v>264000</v>
      </c>
      <c r="I698" s="50" t="s">
        <v>94</v>
      </c>
      <c r="J698" s="50" t="s">
        <v>251</v>
      </c>
      <c r="K698" s="50"/>
      <c r="L698" s="45"/>
      <c r="M698" s="52"/>
      <c r="N698" s="385"/>
      <c r="O698" s="51"/>
      <c r="P698" s="385"/>
    </row>
    <row r="699" spans="2:16" s="55" customFormat="1" ht="12.75" customHeight="1">
      <c r="B699" s="1164"/>
      <c r="C699" s="530">
        <v>14990</v>
      </c>
      <c r="D699" s="601">
        <v>0.1</v>
      </c>
      <c r="E699" s="770" t="s">
        <v>402</v>
      </c>
      <c r="F699" s="347">
        <v>2200000</v>
      </c>
      <c r="G699" s="47">
        <v>7.0000000000000007E-2</v>
      </c>
      <c r="H699" s="49">
        <f t="shared" si="32"/>
        <v>154000.00000000003</v>
      </c>
      <c r="I699" s="50" t="s">
        <v>301</v>
      </c>
      <c r="J699" s="50" t="s">
        <v>251</v>
      </c>
      <c r="K699" s="50"/>
      <c r="L699" s="45"/>
      <c r="M699" s="52"/>
      <c r="N699" s="385"/>
      <c r="O699" s="51"/>
      <c r="P699" s="385"/>
    </row>
    <row r="700" spans="2:16" s="55" customFormat="1" ht="12.75" customHeight="1">
      <c r="B700" s="1164"/>
      <c r="C700" s="304">
        <v>15004</v>
      </c>
      <c r="D700" s="532">
        <v>0.1</v>
      </c>
      <c r="E700" s="770" t="s">
        <v>403</v>
      </c>
      <c r="F700" s="347">
        <v>2800000</v>
      </c>
      <c r="G700" s="47">
        <v>0.12</v>
      </c>
      <c r="H700" s="49">
        <f t="shared" si="32"/>
        <v>336000</v>
      </c>
      <c r="I700" s="50" t="s">
        <v>94</v>
      </c>
      <c r="J700" s="50" t="s">
        <v>251</v>
      </c>
      <c r="K700" s="50"/>
      <c r="L700" s="45"/>
      <c r="M700" s="52"/>
      <c r="N700" s="385"/>
      <c r="O700" s="51"/>
      <c r="P700" s="385"/>
    </row>
    <row r="701" spans="2:16" s="55" customFormat="1" ht="12.75" customHeight="1">
      <c r="B701" s="1164"/>
      <c r="C701" s="461">
        <v>15058</v>
      </c>
      <c r="D701" s="532">
        <v>0.1</v>
      </c>
      <c r="E701" s="250" t="s">
        <v>404</v>
      </c>
      <c r="F701" s="347">
        <v>2200000</v>
      </c>
      <c r="G701" s="47">
        <v>0.12</v>
      </c>
      <c r="H701" s="49">
        <f t="shared" si="32"/>
        <v>264000</v>
      </c>
      <c r="I701" s="50" t="s">
        <v>94</v>
      </c>
      <c r="J701" s="50" t="s">
        <v>374</v>
      </c>
      <c r="K701" s="50"/>
      <c r="L701" s="45"/>
      <c r="M701" s="52"/>
      <c r="N701" s="385"/>
      <c r="O701" s="51"/>
      <c r="P701" s="385"/>
    </row>
    <row r="702" spans="2:16" s="55" customFormat="1" ht="12.75" customHeight="1">
      <c r="B702" s="1164"/>
      <c r="C702" s="304">
        <v>15037</v>
      </c>
      <c r="D702" s="601">
        <v>0.1</v>
      </c>
      <c r="E702" s="250" t="s">
        <v>405</v>
      </c>
      <c r="F702" s="347">
        <v>2500000</v>
      </c>
      <c r="G702" s="47">
        <v>0.12</v>
      </c>
      <c r="H702" s="49">
        <f t="shared" si="32"/>
        <v>300000</v>
      </c>
      <c r="I702" s="50" t="s">
        <v>94</v>
      </c>
      <c r="J702" s="97" t="s">
        <v>374</v>
      </c>
      <c r="K702" s="50"/>
      <c r="L702" s="45"/>
      <c r="M702" s="52"/>
      <c r="N702" s="385"/>
      <c r="O702" s="51"/>
      <c r="P702" s="385"/>
    </row>
    <row r="703" spans="2:16" s="55" customFormat="1" ht="12.75" customHeight="1">
      <c r="B703" s="1164"/>
      <c r="C703" s="461">
        <v>15105</v>
      </c>
      <c r="D703" s="605">
        <v>0.08</v>
      </c>
      <c r="E703" s="250" t="s">
        <v>406</v>
      </c>
      <c r="F703" s="347">
        <v>1900000</v>
      </c>
      <c r="G703" s="47">
        <v>0.1</v>
      </c>
      <c r="H703" s="49">
        <f t="shared" si="32"/>
        <v>190000</v>
      </c>
      <c r="I703" s="50" t="s">
        <v>94</v>
      </c>
      <c r="J703" s="97" t="s">
        <v>251</v>
      </c>
      <c r="K703" s="50"/>
      <c r="L703" s="45"/>
      <c r="M703" s="52"/>
      <c r="N703" s="385"/>
      <c r="O703" s="51"/>
      <c r="P703" s="385"/>
    </row>
    <row r="704" spans="2:16" s="55" customFormat="1" ht="12.75" customHeight="1">
      <c r="B704" s="1164"/>
      <c r="C704" s="363"/>
      <c r="D704" s="575"/>
      <c r="E704" s="330"/>
      <c r="F704" s="347"/>
      <c r="G704" s="47"/>
      <c r="H704" s="49"/>
      <c r="I704" s="50"/>
      <c r="J704" s="97"/>
      <c r="K704" s="50"/>
      <c r="L704" s="45"/>
      <c r="M704" s="52"/>
      <c r="N704" s="385"/>
      <c r="O704" s="51"/>
      <c r="P704" s="385"/>
    </row>
    <row r="705" spans="2:16" s="55" customFormat="1" ht="12.75" customHeight="1">
      <c r="B705" s="1164"/>
      <c r="C705" s="363"/>
      <c r="D705" s="46"/>
      <c r="E705" s="277"/>
      <c r="F705" s="347"/>
      <c r="G705" s="47"/>
      <c r="H705" s="49"/>
      <c r="I705" s="50"/>
      <c r="J705" s="236"/>
      <c r="K705" s="50"/>
      <c r="L705" s="45"/>
      <c r="M705" s="52"/>
      <c r="N705" s="385"/>
      <c r="O705" s="51"/>
      <c r="P705" s="385"/>
    </row>
    <row r="706" spans="2:16" s="55" customFormat="1" ht="12.75" customHeight="1">
      <c r="B706" s="1164"/>
      <c r="C706" s="363"/>
      <c r="D706" s="46"/>
      <c r="E706" s="277"/>
      <c r="F706" s="347"/>
      <c r="G706" s="47"/>
      <c r="H706" s="49"/>
      <c r="I706" s="50"/>
      <c r="J706" s="236"/>
      <c r="K706" s="50"/>
      <c r="L706" s="45"/>
      <c r="M706" s="52"/>
      <c r="N706" s="385"/>
      <c r="O706" s="51"/>
      <c r="P706" s="385"/>
    </row>
    <row r="707" spans="2:16" s="55" customFormat="1" ht="12.75" customHeight="1">
      <c r="B707" s="1164"/>
      <c r="C707" s="363"/>
      <c r="D707" s="575"/>
      <c r="E707" s="236"/>
      <c r="F707" s="347"/>
      <c r="G707" s="47"/>
      <c r="H707" s="49"/>
      <c r="I707" s="50"/>
      <c r="J707" s="236"/>
      <c r="K707" s="50"/>
      <c r="L707" s="45"/>
      <c r="M707" s="52"/>
      <c r="N707" s="385"/>
      <c r="O707" s="51"/>
      <c r="P707" s="385"/>
    </row>
    <row r="708" spans="2:16" s="55" customFormat="1" ht="12.75" customHeight="1">
      <c r="B708" s="1164"/>
      <c r="C708" s="363"/>
      <c r="D708" s="607"/>
      <c r="E708" s="236"/>
      <c r="F708" s="603"/>
      <c r="G708" s="628"/>
      <c r="H708" s="314"/>
      <c r="I708" s="281"/>
      <c r="J708" s="281"/>
      <c r="K708" s="281"/>
      <c r="L708" s="323"/>
      <c r="M708" s="629"/>
      <c r="N708" s="49"/>
      <c r="O708" s="51"/>
      <c r="P708" s="385"/>
    </row>
    <row r="709" spans="2:16" s="55" customFormat="1" ht="12.75" customHeight="1">
      <c r="B709" s="1163"/>
      <c r="C709" s="576"/>
      <c r="D709" s="46"/>
      <c r="E709" s="375"/>
      <c r="F709" s="627"/>
      <c r="G709" s="628"/>
      <c r="H709" s="314"/>
      <c r="I709" s="281"/>
      <c r="J709" s="625"/>
      <c r="K709" s="281"/>
      <c r="L709" s="323"/>
      <c r="M709" s="629"/>
      <c r="N709" s="314"/>
      <c r="O709" s="326"/>
      <c r="P709" s="49">
        <f>SUM(P689:P706)</f>
        <v>165000</v>
      </c>
    </row>
    <row r="710" spans="2:16">
      <c r="B710" s="1172" t="s">
        <v>26</v>
      </c>
      <c r="C710" s="1173"/>
      <c r="D710" s="1174"/>
      <c r="E710" s="1175"/>
      <c r="F710" s="2">
        <f>SUM(F689:F708)</f>
        <v>33500000</v>
      </c>
      <c r="G710" s="353" t="s">
        <v>26</v>
      </c>
      <c r="H710" s="3">
        <f>SUM(H690:H709)</f>
        <v>3065000</v>
      </c>
      <c r="I710" s="1148"/>
      <c r="J710" s="1148"/>
      <c r="K710" s="1148"/>
      <c r="L710" s="1148"/>
      <c r="M710" s="1149" t="s">
        <v>27</v>
      </c>
      <c r="N710" s="1149"/>
      <c r="O710" s="1149"/>
      <c r="P710" s="197">
        <f>SUM(P709+H710)</f>
        <v>3230000</v>
      </c>
    </row>
    <row r="711" spans="2:16">
      <c r="B711" s="59"/>
      <c r="C711" s="59"/>
      <c r="D711" s="59"/>
      <c r="E711" s="59"/>
      <c r="F711" s="60"/>
      <c r="G711" s="354"/>
      <c r="H711" s="61"/>
      <c r="I711" s="62"/>
      <c r="J711" s="62"/>
      <c r="K711" s="62"/>
      <c r="L711" s="62"/>
      <c r="M711" s="63"/>
      <c r="N711" s="63"/>
      <c r="O711" s="63"/>
      <c r="P711" s="64"/>
    </row>
    <row r="712" spans="2:16">
      <c r="B712" s="1166" t="s">
        <v>28</v>
      </c>
      <c r="C712" s="1166"/>
      <c r="D712" s="1166"/>
      <c r="E712" s="1166"/>
      <c r="F712" s="1166"/>
      <c r="G712" s="1166"/>
      <c r="H712" s="1166"/>
      <c r="I712" s="1166"/>
      <c r="J712" s="1166"/>
      <c r="K712" s="1166" t="s">
        <v>2</v>
      </c>
      <c r="L712" s="1166"/>
      <c r="M712" s="1166"/>
      <c r="N712" s="1166"/>
      <c r="O712" s="1166"/>
      <c r="P712" s="1166"/>
    </row>
    <row r="713" spans="2:16">
      <c r="B713" s="164" t="s">
        <v>3</v>
      </c>
      <c r="C713" s="163" t="s">
        <v>4</v>
      </c>
      <c r="D713" s="163" t="s">
        <v>258</v>
      </c>
      <c r="E713" s="163" t="s">
        <v>6</v>
      </c>
      <c r="F713" s="165" t="s">
        <v>7</v>
      </c>
      <c r="G713" s="352" t="s">
        <v>8</v>
      </c>
      <c r="H713" s="163" t="s">
        <v>9</v>
      </c>
      <c r="I713" s="163" t="s">
        <v>10</v>
      </c>
      <c r="J713" s="163" t="s">
        <v>12</v>
      </c>
      <c r="K713" s="163" t="s">
        <v>232</v>
      </c>
      <c r="L713" s="163" t="s">
        <v>4</v>
      </c>
      <c r="M713" s="163" t="s">
        <v>6</v>
      </c>
      <c r="N713" s="163" t="s">
        <v>13</v>
      </c>
      <c r="O713" s="163" t="s">
        <v>8</v>
      </c>
      <c r="P713" s="163" t="s">
        <v>14</v>
      </c>
    </row>
    <row r="714" spans="2:16" s="55" customFormat="1" ht="12.75" customHeight="1">
      <c r="B714" s="1162">
        <f>SUM(CAPTACIONES!J1045+CAPTACIONES!K1045)</f>
        <v>23</v>
      </c>
      <c r="C714" s="304">
        <v>14875</v>
      </c>
      <c r="D714" s="605">
        <v>0.08</v>
      </c>
      <c r="E714" s="250" t="s">
        <v>407</v>
      </c>
      <c r="F714" s="49">
        <v>1700000</v>
      </c>
      <c r="G714" s="47">
        <v>0.08</v>
      </c>
      <c r="H714" s="49">
        <f>F714*G714</f>
        <v>136000</v>
      </c>
      <c r="I714" s="50" t="s">
        <v>260</v>
      </c>
      <c r="J714" s="50" t="s">
        <v>374</v>
      </c>
      <c r="K714" s="50"/>
      <c r="L714" s="530">
        <v>14889</v>
      </c>
      <c r="M714" s="531" t="s">
        <v>379</v>
      </c>
      <c r="N714" s="49">
        <v>1300000</v>
      </c>
      <c r="O714" s="51">
        <v>0.04</v>
      </c>
      <c r="P714" s="49">
        <f>N714*O714</f>
        <v>52000</v>
      </c>
    </row>
    <row r="715" spans="2:16" s="55" customFormat="1" ht="12.75" customHeight="1">
      <c r="B715" s="1163"/>
      <c r="C715" s="45"/>
      <c r="D715" s="242"/>
      <c r="E715" s="242"/>
      <c r="G715" s="358"/>
      <c r="H715" s="49">
        <f t="shared" ref="H715:H719" si="33">F715*G715</f>
        <v>0</v>
      </c>
      <c r="I715" s="50"/>
      <c r="J715" s="50"/>
      <c r="K715" s="50"/>
      <c r="M715" s="52"/>
      <c r="N715" s="49"/>
      <c r="O715" s="51"/>
      <c r="P715" s="49">
        <f t="shared" ref="P715:P716" si="34">N715*O715</f>
        <v>0</v>
      </c>
    </row>
    <row r="716" spans="2:16" s="55" customFormat="1" ht="12.75" customHeight="1">
      <c r="B716" s="1163"/>
      <c r="C716" s="461">
        <v>14946</v>
      </c>
      <c r="D716" s="680">
        <v>0.08</v>
      </c>
      <c r="E716" s="372" t="s">
        <v>408</v>
      </c>
      <c r="F716" s="49">
        <v>1400000</v>
      </c>
      <c r="G716" s="47">
        <v>0.04</v>
      </c>
      <c r="H716" s="49">
        <f t="shared" si="33"/>
        <v>56000</v>
      </c>
      <c r="I716" s="50" t="s">
        <v>374</v>
      </c>
      <c r="J716" s="50" t="s">
        <v>331</v>
      </c>
      <c r="K716" s="50"/>
      <c r="L716" s="304">
        <v>14940</v>
      </c>
      <c r="M716" s="566" t="s">
        <v>409</v>
      </c>
      <c r="N716" s="49">
        <v>950000</v>
      </c>
      <c r="O716" s="51">
        <v>0.04</v>
      </c>
      <c r="P716" s="49">
        <f t="shared" si="34"/>
        <v>38000</v>
      </c>
    </row>
    <row r="717" spans="2:16" s="55" customFormat="1" ht="12.75" customHeight="1">
      <c r="B717" s="1164"/>
      <c r="C717" s="461">
        <v>14955</v>
      </c>
      <c r="D717" s="592">
        <v>0.08</v>
      </c>
      <c r="E717" s="531" t="s">
        <v>410</v>
      </c>
      <c r="F717" s="385">
        <v>2550000</v>
      </c>
      <c r="G717" s="349">
        <v>0.04</v>
      </c>
      <c r="H717" s="49">
        <f t="shared" si="33"/>
        <v>102000</v>
      </c>
      <c r="I717" s="50" t="s">
        <v>411</v>
      </c>
      <c r="J717" s="50" t="s">
        <v>251</v>
      </c>
      <c r="K717" s="50"/>
      <c r="L717" s="45"/>
      <c r="M717" s="194"/>
      <c r="N717" s="195"/>
      <c r="O717" s="196"/>
      <c r="P717" s="195"/>
    </row>
    <row r="718" spans="2:16" s="55" customFormat="1" ht="12.75" customHeight="1">
      <c r="B718" s="1164"/>
      <c r="C718" s="304">
        <v>15088</v>
      </c>
      <c r="D718" s="610">
        <v>0.09</v>
      </c>
      <c r="E718" s="250" t="s">
        <v>412</v>
      </c>
      <c r="F718" s="348">
        <v>1900000</v>
      </c>
      <c r="G718" s="47">
        <v>0.05</v>
      </c>
      <c r="H718" s="49">
        <f t="shared" si="33"/>
        <v>95000</v>
      </c>
      <c r="I718" s="50" t="s">
        <v>16</v>
      </c>
      <c r="J718" s="50" t="s">
        <v>251</v>
      </c>
      <c r="K718" s="50"/>
      <c r="L718" s="45"/>
      <c r="M718" s="52"/>
      <c r="N718" s="385"/>
      <c r="O718" s="51"/>
      <c r="P718" s="385"/>
    </row>
    <row r="719" spans="2:16" s="55" customFormat="1" ht="12.75" customHeight="1">
      <c r="B719" s="1164"/>
      <c r="C719" s="304">
        <v>15126</v>
      </c>
      <c r="D719" s="753">
        <v>0.08</v>
      </c>
      <c r="E719" s="812" t="s">
        <v>413</v>
      </c>
      <c r="F719" s="385">
        <v>1500000</v>
      </c>
      <c r="G719" s="349">
        <v>0.08</v>
      </c>
      <c r="H719" s="49">
        <f t="shared" si="33"/>
        <v>120000</v>
      </c>
      <c r="I719" s="50" t="s">
        <v>260</v>
      </c>
      <c r="J719" s="236" t="s">
        <v>251</v>
      </c>
      <c r="L719" s="45"/>
      <c r="M719" s="52"/>
      <c r="N719" s="49"/>
      <c r="O719" s="51"/>
      <c r="P719" s="49"/>
    </row>
    <row r="720" spans="2:16" s="55" customFormat="1" ht="12.75" customHeight="1">
      <c r="B720" s="1163"/>
      <c r="C720" s="452"/>
      <c r="D720" s="564"/>
      <c r="E720" s="486"/>
      <c r="F720" s="49"/>
      <c r="G720" s="47"/>
      <c r="H720" s="49"/>
      <c r="I720" s="50"/>
      <c r="J720" s="50"/>
      <c r="K720" s="50"/>
      <c r="L720" s="45"/>
      <c r="M720" s="52"/>
      <c r="N720" s="49"/>
      <c r="O720" s="51"/>
      <c r="P720" s="49"/>
    </row>
    <row r="721" spans="2:16" s="55" customFormat="1" ht="12.75" customHeight="1">
      <c r="B721" s="1163"/>
      <c r="C721" s="606"/>
      <c r="D721" s="607"/>
      <c r="E721" s="236"/>
      <c r="F721" s="385"/>
      <c r="G721" s="47"/>
      <c r="H721" s="49"/>
      <c r="I721" s="50"/>
      <c r="J721" s="97"/>
      <c r="K721" s="50"/>
      <c r="L721" s="45"/>
      <c r="M721" s="52"/>
      <c r="N721" s="49"/>
      <c r="O721" s="51"/>
      <c r="P721" s="49"/>
    </row>
    <row r="722" spans="2:16" s="55" customFormat="1" ht="12.75" customHeight="1">
      <c r="B722" s="1163"/>
      <c r="C722" s="307" t="s">
        <v>272</v>
      </c>
      <c r="D722" s="818">
        <v>0.1</v>
      </c>
      <c r="E722" s="134" t="s">
        <v>414</v>
      </c>
      <c r="F722" s="385"/>
      <c r="G722" s="47"/>
      <c r="H722" s="49"/>
      <c r="I722" s="50"/>
      <c r="J722" s="97"/>
      <c r="K722" s="50"/>
      <c r="L722" s="45"/>
      <c r="M722" s="52"/>
      <c r="N722" s="49"/>
      <c r="O722" s="51"/>
      <c r="P722" s="49"/>
    </row>
    <row r="723" spans="2:16" s="55" customFormat="1" ht="12.75" customHeight="1">
      <c r="B723" s="1163"/>
      <c r="C723" s="307" t="s">
        <v>272</v>
      </c>
      <c r="D723" s="671"/>
      <c r="E723" s="134" t="s">
        <v>415</v>
      </c>
      <c r="F723" s="385"/>
      <c r="G723" s="47"/>
      <c r="H723" s="49"/>
      <c r="I723" s="236"/>
      <c r="J723" s="278"/>
      <c r="K723" s="50"/>
      <c r="L723" s="45"/>
      <c r="M723" s="52"/>
      <c r="N723" s="49"/>
      <c r="O723" s="51"/>
      <c r="P723" s="49"/>
    </row>
    <row r="724" spans="2:16" s="55" customFormat="1" ht="27.75" customHeight="1">
      <c r="B724" s="1165"/>
      <c r="C724" s="363"/>
      <c r="D724" s="324"/>
      <c r="E724" s="330"/>
      <c r="F724" s="49"/>
      <c r="G724" s="47"/>
      <c r="H724" s="49"/>
      <c r="I724" s="50"/>
      <c r="J724" s="97"/>
      <c r="K724" s="50"/>
      <c r="L724" s="17"/>
      <c r="M724" s="366"/>
      <c r="N724" s="49"/>
      <c r="O724" s="17"/>
      <c r="P724" s="367">
        <f>SUM(P714:P717)</f>
        <v>90000</v>
      </c>
    </row>
    <row r="725" spans="2:16">
      <c r="B725" s="1147" t="s">
        <v>26</v>
      </c>
      <c r="C725" s="1147"/>
      <c r="D725" s="1147"/>
      <c r="E725" s="1147"/>
      <c r="F725" s="2">
        <f>SUM(F714:F720)</f>
        <v>9050000</v>
      </c>
      <c r="G725" s="353" t="s">
        <v>26</v>
      </c>
      <c r="H725" s="3">
        <f>SUM(H714:H724)</f>
        <v>509000</v>
      </c>
      <c r="I725" s="1148"/>
      <c r="J725" s="1148"/>
      <c r="K725" s="1148"/>
      <c r="L725" s="1148"/>
      <c r="M725" s="1149" t="s">
        <v>27</v>
      </c>
      <c r="N725" s="1149"/>
      <c r="O725" s="1149"/>
      <c r="P725" s="197">
        <f>H725+P724-120000</f>
        <v>479000</v>
      </c>
    </row>
    <row r="726" spans="2:16">
      <c r="B726" s="59"/>
      <c r="C726" s="59"/>
      <c r="D726" s="59"/>
      <c r="E726" s="59"/>
      <c r="F726" s="60"/>
      <c r="G726" s="354"/>
      <c r="H726" s="61"/>
      <c r="I726" s="62"/>
      <c r="J726" s="62"/>
      <c r="K726" s="62"/>
      <c r="L726" s="62"/>
      <c r="M726" s="63"/>
      <c r="N726" s="63"/>
      <c r="O726" s="63"/>
      <c r="P726" s="64"/>
    </row>
    <row r="727" spans="2:16">
      <c r="B727" s="1166" t="s">
        <v>33</v>
      </c>
      <c r="C727" s="1166"/>
      <c r="D727" s="1166"/>
      <c r="E727" s="1166"/>
      <c r="F727" s="1166"/>
      <c r="G727" s="1166"/>
      <c r="H727" s="1166"/>
      <c r="I727" s="1166"/>
      <c r="J727" s="1166"/>
      <c r="K727" s="1166" t="s">
        <v>2</v>
      </c>
      <c r="L727" s="1166"/>
      <c r="M727" s="1166"/>
      <c r="N727" s="1166"/>
      <c r="O727" s="1166"/>
      <c r="P727" s="1166"/>
    </row>
    <row r="728" spans="2:16">
      <c r="B728" s="163" t="s">
        <v>3</v>
      </c>
      <c r="C728" s="379" t="s">
        <v>4</v>
      </c>
      <c r="D728" s="379" t="s">
        <v>5</v>
      </c>
      <c r="E728" s="379" t="s">
        <v>6</v>
      </c>
      <c r="F728" s="379" t="s">
        <v>7</v>
      </c>
      <c r="G728" s="626" t="s">
        <v>8</v>
      </c>
      <c r="H728" s="379" t="s">
        <v>9</v>
      </c>
      <c r="I728" s="379" t="s">
        <v>10</v>
      </c>
      <c r="J728" s="379" t="s">
        <v>12</v>
      </c>
      <c r="K728" s="379" t="s">
        <v>232</v>
      </c>
      <c r="L728" s="379" t="s">
        <v>4</v>
      </c>
      <c r="M728" s="163" t="s">
        <v>6</v>
      </c>
      <c r="N728" s="163" t="s">
        <v>13</v>
      </c>
      <c r="O728" s="163" t="s">
        <v>8</v>
      </c>
      <c r="P728" s="163" t="s">
        <v>14</v>
      </c>
    </row>
    <row r="729" spans="2:16">
      <c r="B729" s="1154">
        <f>SUM(CAPTACIONES!J1045+CAPTACIONES!K1045)</f>
        <v>23</v>
      </c>
      <c r="C729" s="304">
        <v>14900</v>
      </c>
      <c r="D729" s="600">
        <v>0.1</v>
      </c>
      <c r="E729" s="242" t="s">
        <v>416</v>
      </c>
      <c r="F729" s="49">
        <v>3000000</v>
      </c>
      <c r="G729" s="51">
        <v>0.1</v>
      </c>
      <c r="H729" s="49">
        <f>F729*G729</f>
        <v>300000</v>
      </c>
      <c r="I729" s="50" t="s">
        <v>301</v>
      </c>
      <c r="J729" s="50" t="s">
        <v>374</v>
      </c>
      <c r="K729" s="97"/>
      <c r="L729" s="304">
        <v>14981</v>
      </c>
      <c r="M729" s="770" t="s">
        <v>399</v>
      </c>
      <c r="N729" s="815">
        <v>3000000</v>
      </c>
      <c r="O729" s="23">
        <v>0.05</v>
      </c>
      <c r="P729" s="22">
        <f>N729*O729</f>
        <v>150000</v>
      </c>
    </row>
    <row r="730" spans="2:16" ht="12.75" customHeight="1">
      <c r="B730" s="1154"/>
      <c r="C730" s="304">
        <v>14954</v>
      </c>
      <c r="D730" s="605">
        <v>0.08</v>
      </c>
      <c r="E730" s="566" t="s">
        <v>393</v>
      </c>
      <c r="F730" s="49">
        <v>3300000</v>
      </c>
      <c r="G730" s="368">
        <v>0.04</v>
      </c>
      <c r="H730" s="49">
        <f t="shared" ref="H730:H734" si="35">F730*G730</f>
        <v>132000</v>
      </c>
      <c r="I730" s="236" t="s">
        <v>94</v>
      </c>
      <c r="J730" s="236" t="s">
        <v>251</v>
      </c>
      <c r="K730" s="278"/>
      <c r="L730" s="304">
        <v>14990</v>
      </c>
      <c r="M730" s="770" t="s">
        <v>402</v>
      </c>
      <c r="N730" s="459">
        <v>2200000</v>
      </c>
      <c r="O730" s="23">
        <v>0.05</v>
      </c>
      <c r="P730" s="22">
        <f>N730*O730</f>
        <v>110000</v>
      </c>
    </row>
    <row r="731" spans="2:16">
      <c r="B731" s="1154"/>
      <c r="C731" s="304">
        <v>14940</v>
      </c>
      <c r="D731" s="605">
        <v>0.08</v>
      </c>
      <c r="E731" s="566" t="s">
        <v>409</v>
      </c>
      <c r="F731" s="371">
        <v>950000</v>
      </c>
      <c r="G731" s="368">
        <v>0.04</v>
      </c>
      <c r="H731" s="49">
        <f t="shared" si="35"/>
        <v>38000</v>
      </c>
      <c r="I731" s="218" t="s">
        <v>260</v>
      </c>
      <c r="J731" s="218" t="s">
        <v>251</v>
      </c>
      <c r="K731" s="17"/>
      <c r="L731" s="304">
        <v>15044</v>
      </c>
      <c r="M731" s="770" t="s">
        <v>417</v>
      </c>
      <c r="N731" s="49">
        <v>1500000</v>
      </c>
      <c r="O731" s="23">
        <v>0.05</v>
      </c>
      <c r="P731" s="22">
        <f>N731*O731</f>
        <v>75000</v>
      </c>
    </row>
    <row r="732" spans="2:16">
      <c r="B732" s="1154"/>
      <c r="C732" s="304">
        <v>15034</v>
      </c>
      <c r="D732" s="610">
        <v>0.08</v>
      </c>
      <c r="E732" s="157" t="s">
        <v>418</v>
      </c>
      <c r="F732" s="49">
        <v>2900000</v>
      </c>
      <c r="G732" s="632">
        <v>0.08</v>
      </c>
      <c r="H732" s="49">
        <f t="shared" si="35"/>
        <v>232000</v>
      </c>
      <c r="I732" s="50" t="s">
        <v>301</v>
      </c>
      <c r="J732" s="17" t="s">
        <v>374</v>
      </c>
      <c r="K732" s="297"/>
      <c r="L732" s="45"/>
      <c r="M732" s="623"/>
      <c r="N732" s="49"/>
      <c r="O732" s="23"/>
      <c r="P732" s="22"/>
    </row>
    <row r="733" spans="2:16">
      <c r="B733" s="1154"/>
      <c r="C733" s="678">
        <v>15035</v>
      </c>
      <c r="D733" s="601">
        <v>0.1</v>
      </c>
      <c r="E733" s="250" t="s">
        <v>419</v>
      </c>
      <c r="F733" s="746">
        <v>1550000</v>
      </c>
      <c r="G733" s="350">
        <v>0.06</v>
      </c>
      <c r="H733" s="49">
        <f t="shared" si="35"/>
        <v>93000</v>
      </c>
      <c r="I733" s="79" t="s">
        <v>16</v>
      </c>
      <c r="J733" s="79" t="s">
        <v>420</v>
      </c>
      <c r="K733" s="297"/>
      <c r="L733" s="45"/>
      <c r="M733" s="623"/>
      <c r="N733" s="49"/>
      <c r="O733" s="23"/>
      <c r="P733" s="22"/>
    </row>
    <row r="734" spans="2:16">
      <c r="B734" s="1154"/>
      <c r="C734" s="678">
        <v>15131</v>
      </c>
      <c r="D734" s="532">
        <v>0.1</v>
      </c>
      <c r="E734" s="531" t="s">
        <v>421</v>
      </c>
      <c r="F734" s="746">
        <v>1850000</v>
      </c>
      <c r="G734" s="495">
        <v>0.06</v>
      </c>
      <c r="H734" s="49">
        <f t="shared" si="35"/>
        <v>111000</v>
      </c>
      <c r="I734" s="330" t="s">
        <v>16</v>
      </c>
      <c r="J734" s="330" t="s">
        <v>374</v>
      </c>
      <c r="K734" s="297"/>
      <c r="L734" s="45"/>
      <c r="M734" s="623"/>
      <c r="N734" s="49"/>
      <c r="O734" s="23"/>
      <c r="P734" s="22"/>
    </row>
    <row r="735" spans="2:16">
      <c r="B735" s="1154"/>
      <c r="C735" s="363"/>
      <c r="D735" s="575"/>
      <c r="E735" s="236"/>
      <c r="F735" s="746"/>
      <c r="G735" s="495"/>
      <c r="H735" s="236"/>
      <c r="I735" s="236"/>
      <c r="J735" s="278"/>
      <c r="K735" s="297"/>
      <c r="L735" s="45"/>
      <c r="M735" s="623"/>
      <c r="N735" s="49"/>
      <c r="O735" s="23"/>
      <c r="P735" s="22"/>
    </row>
    <row r="736" spans="2:16">
      <c r="B736" s="1154"/>
      <c r="C736" s="690"/>
      <c r="D736" s="236"/>
      <c r="E736" s="456"/>
      <c r="F736" s="746"/>
      <c r="G736" s="495"/>
      <c r="H736" s="236"/>
      <c r="I736" s="236"/>
      <c r="J736" s="278"/>
      <c r="K736" s="297"/>
      <c r="L736" s="45"/>
      <c r="M736" s="623"/>
      <c r="N736" s="49"/>
      <c r="O736" s="23"/>
      <c r="P736" s="22"/>
    </row>
    <row r="737" spans="2:16">
      <c r="B737" s="1154"/>
      <c r="C737" s="690"/>
      <c r="D737" s="236"/>
      <c r="E737" s="456"/>
      <c r="F737" s="746"/>
      <c r="G737" s="495"/>
      <c r="H737" s="236"/>
      <c r="I737" s="236"/>
      <c r="J737" s="278"/>
      <c r="K737" s="297"/>
      <c r="L737" s="45"/>
      <c r="M737" s="623"/>
      <c r="N737" s="49"/>
      <c r="O737" s="23"/>
      <c r="P737" s="22"/>
    </row>
    <row r="738" spans="2:16">
      <c r="B738" s="1154"/>
      <c r="C738" s="278"/>
      <c r="D738" s="236"/>
      <c r="E738" s="236"/>
      <c r="F738" s="236"/>
      <c r="G738" s="51"/>
      <c r="H738" s="49"/>
      <c r="I738" s="50"/>
      <c r="J738" s="17"/>
      <c r="K738" s="297"/>
      <c r="L738" s="45"/>
      <c r="M738" s="623"/>
      <c r="N738" s="49"/>
      <c r="O738" s="23"/>
      <c r="P738" s="22"/>
    </row>
    <row r="739" spans="2:16">
      <c r="B739" s="1154"/>
      <c r="C739" s="488"/>
      <c r="D739" s="575"/>
      <c r="E739" s="236"/>
      <c r="F739" s="314"/>
      <c r="G739" s="326"/>
      <c r="H739" s="314"/>
      <c r="I739" s="281"/>
      <c r="J739" s="677"/>
      <c r="K739" s="50"/>
      <c r="L739" s="45"/>
      <c r="M739" s="623"/>
      <c r="N739" s="49"/>
      <c r="O739" s="23"/>
      <c r="P739" s="22"/>
    </row>
    <row r="740" spans="2:16">
      <c r="B740" s="1154"/>
      <c r="C740" s="323"/>
      <c r="D740" s="480"/>
      <c r="E740" s="330"/>
      <c r="F740" s="496"/>
      <c r="G740" s="330"/>
      <c r="H740" s="314"/>
      <c r="I740" s="330"/>
      <c r="J740" s="314"/>
      <c r="K740" s="281"/>
      <c r="L740" s="323"/>
      <c r="M740" s="623"/>
      <c r="N740" s="22"/>
      <c r="O740" s="23"/>
      <c r="P740" s="22"/>
    </row>
    <row r="741" spans="2:16">
      <c r="B741" s="1154"/>
      <c r="C741" s="768" t="s">
        <v>272</v>
      </c>
      <c r="D741" s="134"/>
      <c r="E741" s="134" t="s">
        <v>422</v>
      </c>
      <c r="F741" s="314"/>
      <c r="G741" s="277"/>
      <c r="H741" s="314"/>
      <c r="I741" s="277"/>
      <c r="J741" s="314"/>
      <c r="K741" s="50"/>
      <c r="L741" s="20"/>
      <c r="M741" s="92" t="s">
        <v>26</v>
      </c>
      <c r="N741" s="22">
        <f>SUM(N729:N733)</f>
        <v>6700000</v>
      </c>
      <c r="O741" s="20" t="s">
        <v>26</v>
      </c>
      <c r="P741" s="38">
        <f>SUM(P729:P733)</f>
        <v>335000</v>
      </c>
    </row>
    <row r="742" spans="2:16">
      <c r="B742" s="1167" t="s">
        <v>26</v>
      </c>
      <c r="C742" s="1167"/>
      <c r="D742" s="1167"/>
      <c r="E742" s="1167"/>
      <c r="F742" s="316">
        <f>SUM(F729:F736)</f>
        <v>13550000</v>
      </c>
      <c r="G742" s="359" t="s">
        <v>26</v>
      </c>
      <c r="H742" s="317">
        <f>SUM(H729:H741)</f>
        <v>906000</v>
      </c>
      <c r="I742" s="1148"/>
      <c r="J742" s="1148"/>
      <c r="K742" s="1148"/>
      <c r="L742" s="1148"/>
      <c r="M742" s="1168" t="s">
        <v>27</v>
      </c>
      <c r="N742" s="1168"/>
      <c r="O742" s="1168"/>
      <c r="P742" s="828">
        <f>H742+P741</f>
        <v>1241000</v>
      </c>
    </row>
    <row r="743" spans="2:16" s="55" customFormat="1">
      <c r="B743" s="59"/>
      <c r="C743" s="59"/>
      <c r="D743" s="59"/>
      <c r="E743" s="59"/>
      <c r="F743" s="60"/>
      <c r="G743" s="354"/>
      <c r="H743" s="61"/>
      <c r="I743" s="62"/>
      <c r="J743" s="62"/>
      <c r="K743" s="62"/>
      <c r="L743" s="62"/>
      <c r="M743" s="63"/>
      <c r="N743" s="63"/>
      <c r="O743" s="63"/>
      <c r="P743" s="64"/>
    </row>
    <row r="744" spans="2:16" ht="13.5" customHeight="1">
      <c r="B744" s="1161" t="s">
        <v>384</v>
      </c>
      <c r="C744" s="1161"/>
      <c r="D744" s="1161"/>
      <c r="E744" s="1161"/>
      <c r="F744" s="1161"/>
      <c r="G744" s="1161"/>
      <c r="H744" s="1161"/>
      <c r="I744" s="1161"/>
      <c r="J744" s="1161"/>
      <c r="K744" s="1161" t="s">
        <v>2</v>
      </c>
      <c r="L744" s="1161"/>
      <c r="M744" s="1161"/>
      <c r="N744" s="1161"/>
      <c r="O744" s="1161"/>
      <c r="P744" s="1161"/>
    </row>
    <row r="745" spans="2:16" ht="15.6" customHeight="1">
      <c r="B745" s="163" t="s">
        <v>3</v>
      </c>
      <c r="C745" s="163" t="s">
        <v>4</v>
      </c>
      <c r="D745" s="163" t="s">
        <v>5</v>
      </c>
      <c r="E745" s="163" t="s">
        <v>6</v>
      </c>
      <c r="F745" s="163" t="s">
        <v>7</v>
      </c>
      <c r="G745" s="352" t="s">
        <v>8</v>
      </c>
      <c r="H745" s="163" t="s">
        <v>9</v>
      </c>
      <c r="I745" s="163" t="s">
        <v>10</v>
      </c>
      <c r="J745" s="163" t="s">
        <v>12</v>
      </c>
      <c r="K745" s="163" t="s">
        <v>232</v>
      </c>
      <c r="L745" s="163" t="s">
        <v>4</v>
      </c>
      <c r="M745" s="163" t="s">
        <v>6</v>
      </c>
      <c r="N745" s="163" t="s">
        <v>13</v>
      </c>
      <c r="O745" s="163" t="s">
        <v>8</v>
      </c>
      <c r="P745" s="163" t="s">
        <v>14</v>
      </c>
    </row>
    <row r="746" spans="2:16">
      <c r="B746" s="1153">
        <f>SUM(CAPTACIONES!J1104+CAPTACIONES!K1104)</f>
        <v>13</v>
      </c>
      <c r="C746" s="304">
        <v>14883</v>
      </c>
      <c r="D746" s="600">
        <v>0.1</v>
      </c>
      <c r="E746" s="612" t="s">
        <v>423</v>
      </c>
      <c r="F746" s="49">
        <v>3500000</v>
      </c>
      <c r="G746" s="51">
        <v>0.08</v>
      </c>
      <c r="H746" s="49">
        <f>F746*G746</f>
        <v>280000</v>
      </c>
      <c r="I746" s="50" t="s">
        <v>392</v>
      </c>
      <c r="J746" s="50" t="s">
        <v>331</v>
      </c>
      <c r="K746" s="50"/>
      <c r="L746" s="530">
        <v>14868</v>
      </c>
      <c r="M746" s="73" t="s">
        <v>391</v>
      </c>
      <c r="N746" s="22">
        <v>2000000</v>
      </c>
      <c r="O746" s="23">
        <v>0.04</v>
      </c>
      <c r="P746" s="22">
        <f>N746*O746</f>
        <v>80000</v>
      </c>
    </row>
    <row r="747" spans="2:16">
      <c r="B747" s="1153"/>
      <c r="C747" s="55"/>
      <c r="D747" s="242"/>
      <c r="E747" s="242"/>
      <c r="F747" s="55"/>
      <c r="G747" s="358"/>
      <c r="H747" s="49">
        <f t="shared" ref="H747:H752" si="36">F747*G747</f>
        <v>0</v>
      </c>
      <c r="I747" s="55"/>
      <c r="J747" s="55"/>
      <c r="K747" s="55"/>
      <c r="L747" s="45"/>
      <c r="M747" s="623"/>
      <c r="N747" s="22"/>
      <c r="O747" s="23"/>
      <c r="P747" s="22">
        <f t="shared" ref="P747" si="37">N747*O747</f>
        <v>0</v>
      </c>
    </row>
    <row r="748" spans="2:16" ht="13.8">
      <c r="B748" s="1154"/>
      <c r="C748" s="81">
        <v>14884</v>
      </c>
      <c r="D748" s="753">
        <v>0.08</v>
      </c>
      <c r="E748" s="470" t="s">
        <v>424</v>
      </c>
      <c r="F748" s="377">
        <v>1150000</v>
      </c>
      <c r="G748" s="258">
        <v>7.0000000000000007E-2</v>
      </c>
      <c r="H748" s="49">
        <f t="shared" si="36"/>
        <v>80500.000000000015</v>
      </c>
      <c r="I748" s="17" t="s">
        <v>392</v>
      </c>
      <c r="J748" s="17" t="s">
        <v>374</v>
      </c>
      <c r="K748" s="17"/>
      <c r="L748" s="461">
        <v>14946</v>
      </c>
      <c r="M748" s="372" t="s">
        <v>408</v>
      </c>
      <c r="N748" s="820">
        <v>1400000</v>
      </c>
      <c r="O748" s="821">
        <v>0.04</v>
      </c>
      <c r="P748" s="820">
        <f>N748*O748</f>
        <v>56000</v>
      </c>
    </row>
    <row r="749" spans="2:16">
      <c r="B749" s="1154"/>
      <c r="C749" s="678">
        <v>14983</v>
      </c>
      <c r="D749" s="605">
        <v>0.08</v>
      </c>
      <c r="E749" s="73" t="s">
        <v>425</v>
      </c>
      <c r="F749" s="49">
        <v>1250000</v>
      </c>
      <c r="G749" s="752">
        <v>7.0000000000000007E-2</v>
      </c>
      <c r="H749" s="49">
        <f t="shared" si="36"/>
        <v>87500.000000000015</v>
      </c>
      <c r="I749" s="50" t="s">
        <v>392</v>
      </c>
      <c r="J749" s="17" t="s">
        <v>374</v>
      </c>
      <c r="K749" s="345"/>
      <c r="L749" s="79"/>
      <c r="M749" s="79"/>
      <c r="N749" s="79"/>
      <c r="O749" s="79"/>
      <c r="P749" s="79"/>
    </row>
    <row r="750" spans="2:16">
      <c r="B750" s="1154"/>
      <c r="C750" s="678">
        <v>15022</v>
      </c>
      <c r="D750" s="605">
        <v>0.09</v>
      </c>
      <c r="E750" s="250" t="s">
        <v>426</v>
      </c>
      <c r="F750" s="49">
        <v>1000000</v>
      </c>
      <c r="G750" s="624">
        <v>0.05</v>
      </c>
      <c r="H750" s="49">
        <f t="shared" si="36"/>
        <v>50000</v>
      </c>
      <c r="I750" s="320" t="s">
        <v>16</v>
      </c>
      <c r="J750" s="17" t="s">
        <v>251</v>
      </c>
      <c r="K750" s="345"/>
      <c r="L750" s="481"/>
      <c r="M750" s="481"/>
      <c r="N750" s="481"/>
      <c r="O750" s="481"/>
      <c r="P750" s="826"/>
    </row>
    <row r="751" spans="2:16">
      <c r="B751" s="1154"/>
      <c r="C751" s="772">
        <v>15052</v>
      </c>
      <c r="D751" s="605">
        <v>0.08</v>
      </c>
      <c r="E751" s="771" t="s">
        <v>427</v>
      </c>
      <c r="F751" s="314">
        <v>1570000</v>
      </c>
      <c r="G751" s="326">
        <v>0.08</v>
      </c>
      <c r="H751" s="49">
        <f t="shared" si="36"/>
        <v>125600</v>
      </c>
      <c r="I751" s="50" t="s">
        <v>392</v>
      </c>
      <c r="J751" s="17" t="s">
        <v>251</v>
      </c>
      <c r="K751" s="345"/>
      <c r="L751" s="45"/>
      <c r="M751" s="52"/>
      <c r="N751" s="22"/>
      <c r="O751" s="23"/>
      <c r="P751" s="819"/>
    </row>
    <row r="752" spans="2:16">
      <c r="B752" s="1154"/>
      <c r="C752" s="304">
        <v>15129</v>
      </c>
      <c r="D752" s="605">
        <v>0.08</v>
      </c>
      <c r="E752" s="250" t="s">
        <v>428</v>
      </c>
      <c r="F752" s="49">
        <v>1400000</v>
      </c>
      <c r="G752" s="51">
        <v>0.08</v>
      </c>
      <c r="H752" s="49">
        <f t="shared" si="36"/>
        <v>112000</v>
      </c>
      <c r="I752" s="50" t="s">
        <v>392</v>
      </c>
      <c r="J752" s="17" t="s">
        <v>374</v>
      </c>
      <c r="K752" s="345"/>
      <c r="L752" s="45"/>
      <c r="M752" s="52"/>
      <c r="N752" s="22"/>
      <c r="O752" s="23"/>
      <c r="P752" s="819"/>
    </row>
    <row r="753" spans="2:16">
      <c r="B753" s="1154"/>
      <c r="C753" s="45"/>
      <c r="D753" s="46"/>
      <c r="E753" s="48"/>
      <c r="F753" s="49"/>
      <c r="G753" s="51"/>
      <c r="H753" s="49"/>
      <c r="I753" s="50"/>
      <c r="J753" s="319"/>
      <c r="K753" s="97"/>
      <c r="L753" s="45"/>
      <c r="M753" s="52"/>
      <c r="N753" s="22"/>
      <c r="O753" s="23"/>
      <c r="P753" s="819"/>
    </row>
    <row r="754" spans="2:16">
      <c r="B754" s="1154"/>
      <c r="C754" s="363"/>
      <c r="D754" s="575"/>
      <c r="E754" s="236"/>
      <c r="F754" s="49"/>
      <c r="G754" s="51"/>
      <c r="H754" s="49"/>
      <c r="I754" s="50"/>
      <c r="J754" s="319"/>
      <c r="K754" s="50"/>
      <c r="L754" s="388"/>
      <c r="M754" s="822"/>
      <c r="N754" s="823"/>
      <c r="O754" s="824"/>
      <c r="P754" s="22"/>
    </row>
    <row r="755" spans="2:16">
      <c r="B755" s="1154"/>
      <c r="C755" s="482"/>
      <c r="D755" s="483"/>
      <c r="E755" s="484"/>
      <c r="F755" s="49"/>
      <c r="G755" s="51"/>
      <c r="H755" s="49"/>
      <c r="I755" s="50"/>
      <c r="J755" s="319"/>
      <c r="K755" s="50"/>
      <c r="L755" s="20"/>
      <c r="M755" s="92" t="s">
        <v>26</v>
      </c>
      <c r="N755" s="22">
        <f>SUM(N746:N748)</f>
        <v>3400000</v>
      </c>
      <c r="O755" s="20" t="s">
        <v>26</v>
      </c>
      <c r="P755" s="38">
        <f>SUM(P746:P750)</f>
        <v>136000</v>
      </c>
    </row>
    <row r="756" spans="2:16">
      <c r="B756" s="1147" t="s">
        <v>26</v>
      </c>
      <c r="C756" s="1147"/>
      <c r="D756" s="1147"/>
      <c r="E756" s="1147"/>
      <c r="F756" s="2">
        <f>SUM(F746:F755)</f>
        <v>9870000</v>
      </c>
      <c r="G756" s="353" t="s">
        <v>26</v>
      </c>
      <c r="H756" s="3">
        <f>SUM(H746:H755)</f>
        <v>735600</v>
      </c>
      <c r="I756" s="1148"/>
      <c r="J756" s="1148"/>
      <c r="K756" s="1148"/>
      <c r="L756" s="1148"/>
      <c r="M756" s="1149" t="s">
        <v>27</v>
      </c>
      <c r="N756" s="1149"/>
      <c r="O756" s="1149"/>
      <c r="P756" s="197">
        <f>H756+P755</f>
        <v>871600</v>
      </c>
    </row>
    <row r="757" spans="2:16" s="55" customFormat="1">
      <c r="B757" s="59"/>
      <c r="C757" s="59"/>
      <c r="D757" s="59"/>
      <c r="E757" s="59"/>
      <c r="F757" s="60"/>
      <c r="G757" s="354"/>
      <c r="H757" s="61"/>
      <c r="I757" s="62"/>
      <c r="J757" s="62"/>
      <c r="K757" s="62"/>
      <c r="L757" s="62"/>
      <c r="M757" s="63"/>
      <c r="N757" s="63"/>
      <c r="O757" s="63"/>
      <c r="P757" s="64"/>
    </row>
    <row r="758" spans="2:16" ht="13.5" customHeight="1">
      <c r="B758" s="1282" t="s">
        <v>429</v>
      </c>
      <c r="C758" s="1161"/>
      <c r="D758" s="1161"/>
      <c r="E758" s="1161"/>
      <c r="F758" s="1161"/>
      <c r="G758" s="1161"/>
      <c r="H758" s="1161"/>
      <c r="I758" s="1161"/>
      <c r="J758" s="1161"/>
      <c r="K758" s="1161" t="s">
        <v>2</v>
      </c>
      <c r="L758" s="1161"/>
      <c r="M758" s="1161"/>
      <c r="N758" s="1161"/>
      <c r="O758" s="1161"/>
      <c r="P758" s="1161"/>
    </row>
    <row r="759" spans="2:16">
      <c r="B759" s="163" t="s">
        <v>3</v>
      </c>
      <c r="C759" s="163" t="s">
        <v>4</v>
      </c>
      <c r="D759" s="163" t="s">
        <v>5</v>
      </c>
      <c r="E759" s="163" t="s">
        <v>6</v>
      </c>
      <c r="F759" s="163" t="s">
        <v>7</v>
      </c>
      <c r="G759" s="352" t="s">
        <v>8</v>
      </c>
      <c r="H759" s="163" t="s">
        <v>9</v>
      </c>
      <c r="I759" s="163" t="s">
        <v>10</v>
      </c>
      <c r="J759" s="163" t="s">
        <v>12</v>
      </c>
      <c r="K759" s="163" t="s">
        <v>232</v>
      </c>
      <c r="L759" s="163" t="s">
        <v>4</v>
      </c>
      <c r="M759" s="163" t="s">
        <v>6</v>
      </c>
      <c r="N759" s="163" t="s">
        <v>13</v>
      </c>
      <c r="O759" s="163" t="s">
        <v>8</v>
      </c>
      <c r="P759" s="163" t="s">
        <v>14</v>
      </c>
    </row>
    <row r="760" spans="2:16" ht="13.8">
      <c r="B760" s="1153">
        <f>SUM(CAPTACIONES!J1131+CAPTACIONES!K1131)</f>
        <v>12</v>
      </c>
      <c r="C760" s="466"/>
      <c r="D760" s="776"/>
      <c r="E760" s="277"/>
      <c r="F760" s="49"/>
      <c r="G760" s="51"/>
      <c r="H760" s="49"/>
      <c r="I760" s="50"/>
      <c r="J760" s="50"/>
      <c r="K760" s="50"/>
      <c r="L760" s="461">
        <v>14955</v>
      </c>
      <c r="M760" s="531" t="s">
        <v>410</v>
      </c>
      <c r="N760" s="22">
        <v>2550000</v>
      </c>
      <c r="O760" s="23">
        <v>0.04</v>
      </c>
      <c r="P760" s="22">
        <f>N760*O760</f>
        <v>102000</v>
      </c>
    </row>
    <row r="761" spans="2:16" hidden="1">
      <c r="B761" s="1153"/>
      <c r="C761" s="363"/>
      <c r="D761" s="607"/>
      <c r="E761" s="236"/>
      <c r="F761" s="55"/>
      <c r="G761" s="358"/>
      <c r="H761" s="55"/>
      <c r="I761" s="55"/>
      <c r="J761" s="55"/>
      <c r="K761" s="55"/>
      <c r="L761" s="45"/>
      <c r="M761" s="623"/>
      <c r="N761" s="22"/>
      <c r="O761" s="23"/>
      <c r="P761" s="22"/>
    </row>
    <row r="762" spans="2:16" ht="13.8">
      <c r="B762" s="1154"/>
      <c r="C762" s="466"/>
      <c r="D762" s="804"/>
      <c r="E762" s="775"/>
      <c r="F762" s="377"/>
      <c r="G762" s="258"/>
      <c r="H762" s="259"/>
      <c r="I762" s="17"/>
      <c r="J762" s="17"/>
      <c r="K762" s="17"/>
      <c r="L762" s="45"/>
      <c r="M762" s="623"/>
      <c r="N762" s="22"/>
      <c r="O762" s="23"/>
      <c r="P762" s="22"/>
    </row>
    <row r="763" spans="2:16">
      <c r="B763" s="1154"/>
      <c r="C763" s="690"/>
      <c r="D763" s="607"/>
      <c r="E763" s="277"/>
      <c r="F763" s="49"/>
      <c r="G763" s="752"/>
      <c r="H763" s="195"/>
      <c r="I763" s="50"/>
      <c r="J763" s="17"/>
      <c r="K763" s="17"/>
      <c r="L763" s="45"/>
      <c r="M763" s="623"/>
      <c r="N763" s="22"/>
      <c r="O763" s="23"/>
      <c r="P763" s="22"/>
    </row>
    <row r="764" spans="2:16">
      <c r="B764" s="1154"/>
      <c r="C764" s="690"/>
      <c r="D764" s="607"/>
      <c r="E764" s="236"/>
      <c r="F764" s="49"/>
      <c r="G764" s="624"/>
      <c r="H764" s="49"/>
      <c r="I764" s="320"/>
      <c r="J764" s="17"/>
      <c r="K764" s="17"/>
      <c r="L764" s="45"/>
      <c r="M764" s="52"/>
      <c r="N764" s="22"/>
      <c r="O764" s="23"/>
      <c r="P764" s="22"/>
    </row>
    <row r="765" spans="2:16">
      <c r="B765" s="1154"/>
      <c r="C765" s="805"/>
      <c r="D765" s="607"/>
      <c r="E765" s="325"/>
      <c r="F765" s="314"/>
      <c r="G765" s="326"/>
      <c r="H765" s="314"/>
      <c r="I765" s="50"/>
      <c r="J765" s="17"/>
      <c r="K765" s="17"/>
      <c r="L765" s="45"/>
      <c r="M765" s="623"/>
      <c r="N765" s="22"/>
      <c r="O765" s="23"/>
      <c r="P765" s="22"/>
    </row>
    <row r="766" spans="2:16">
      <c r="B766" s="1154"/>
      <c r="C766" s="45"/>
      <c r="D766" s="46"/>
      <c r="E766" s="12"/>
      <c r="F766" s="49"/>
      <c r="G766" s="51"/>
      <c r="H766" s="49"/>
      <c r="I766" s="50"/>
      <c r="J766" s="17"/>
      <c r="K766" s="17"/>
      <c r="L766" s="45"/>
      <c r="M766" s="623"/>
      <c r="N766" s="22"/>
      <c r="O766" s="23"/>
      <c r="P766" s="22"/>
    </row>
    <row r="767" spans="2:16">
      <c r="B767" s="1154"/>
      <c r="C767" s="45"/>
      <c r="D767" s="46"/>
      <c r="E767" s="48"/>
      <c r="F767" s="49"/>
      <c r="G767" s="51"/>
      <c r="H767" s="49"/>
      <c r="I767" s="50"/>
      <c r="J767" s="319"/>
      <c r="K767" s="50"/>
      <c r="L767" s="45"/>
      <c r="M767" s="623"/>
      <c r="N767" s="22"/>
      <c r="O767" s="23"/>
      <c r="P767" s="22"/>
    </row>
    <row r="768" spans="2:16">
      <c r="B768" s="1154"/>
      <c r="C768" s="363"/>
      <c r="D768" s="575"/>
      <c r="E768" s="236"/>
      <c r="F768" s="49"/>
      <c r="G768" s="51"/>
      <c r="H768" s="49"/>
      <c r="I768" s="50"/>
      <c r="J768" s="319"/>
      <c r="K768" s="50"/>
      <c r="L768" s="14"/>
      <c r="M768" s="91"/>
      <c r="N768" s="22"/>
      <c r="O768" s="23"/>
      <c r="P768" s="22"/>
    </row>
    <row r="769" spans="2:16">
      <c r="B769" s="1154"/>
      <c r="C769" s="482"/>
      <c r="D769" s="483"/>
      <c r="E769" s="484"/>
      <c r="F769" s="49"/>
      <c r="G769" s="51"/>
      <c r="H769" s="49"/>
      <c r="I769" s="50"/>
      <c r="J769" s="319"/>
      <c r="K769" s="50"/>
      <c r="L769" s="20"/>
      <c r="M769" s="92" t="s">
        <v>26</v>
      </c>
      <c r="N769" s="22">
        <f>SUM(N760:N764)</f>
        <v>2550000</v>
      </c>
      <c r="O769" s="20" t="s">
        <v>26</v>
      </c>
      <c r="P769" s="38">
        <f>SUM(P760:P764)</f>
        <v>102000</v>
      </c>
    </row>
    <row r="770" spans="2:16">
      <c r="B770" s="1147" t="s">
        <v>26</v>
      </c>
      <c r="C770" s="1147"/>
      <c r="D770" s="1147"/>
      <c r="E770" s="1147"/>
      <c r="F770" s="2">
        <f>F760+F762+F763+F764+F765</f>
        <v>0</v>
      </c>
      <c r="G770" s="353" t="s">
        <v>26</v>
      </c>
      <c r="H770" s="3">
        <f>SUM(H760:H769)</f>
        <v>0</v>
      </c>
      <c r="I770" s="1148"/>
      <c r="J770" s="1148"/>
      <c r="K770" s="1148"/>
      <c r="L770" s="1148"/>
      <c r="M770" s="1149" t="s">
        <v>27</v>
      </c>
      <c r="N770" s="1149"/>
      <c r="O770" s="1149"/>
      <c r="P770" s="222">
        <f>H770+P769</f>
        <v>102000</v>
      </c>
    </row>
    <row r="771" spans="2:16">
      <c r="B771" s="59"/>
      <c r="C771" s="59"/>
      <c r="D771" s="59"/>
      <c r="E771" s="59"/>
      <c r="F771" s="60"/>
      <c r="G771" s="354"/>
      <c r="H771" s="61"/>
      <c r="I771" s="62"/>
      <c r="J771" s="62"/>
      <c r="K771" s="62"/>
      <c r="L771" s="62"/>
      <c r="M771" s="63"/>
      <c r="N771" s="63"/>
      <c r="O771" s="63"/>
      <c r="P771" s="64"/>
    </row>
    <row r="772" spans="2:16">
      <c r="B772" s="1150" t="s">
        <v>16</v>
      </c>
      <c r="C772" s="1150"/>
      <c r="D772" s="1150"/>
      <c r="E772" s="1150"/>
      <c r="F772" s="1151"/>
      <c r="G772" s="1151"/>
      <c r="H772" s="1151"/>
      <c r="I772" s="1151"/>
      <c r="J772" s="1151"/>
      <c r="K772" s="1152" t="s">
        <v>2</v>
      </c>
      <c r="L772" s="1152"/>
      <c r="M772" s="1152"/>
      <c r="N772" s="1152"/>
      <c r="O772" s="1152"/>
      <c r="P772" s="1152"/>
    </row>
    <row r="773" spans="2:16">
      <c r="B773" s="163" t="s">
        <v>3</v>
      </c>
      <c r="C773" s="163" t="s">
        <v>4</v>
      </c>
      <c r="D773" s="163" t="s">
        <v>5</v>
      </c>
      <c r="E773" s="163" t="s">
        <v>6</v>
      </c>
      <c r="F773" s="166" t="s">
        <v>7</v>
      </c>
      <c r="G773" s="355" t="s">
        <v>8</v>
      </c>
      <c r="H773" s="166" t="s">
        <v>9</v>
      </c>
      <c r="I773" s="167" t="s">
        <v>10</v>
      </c>
      <c r="J773" s="167" t="s">
        <v>12</v>
      </c>
      <c r="K773" s="167" t="s">
        <v>232</v>
      </c>
      <c r="L773" s="167" t="s">
        <v>4</v>
      </c>
      <c r="M773" s="167" t="s">
        <v>6</v>
      </c>
      <c r="N773" s="168" t="s">
        <v>13</v>
      </c>
      <c r="O773" s="169" t="s">
        <v>8</v>
      </c>
      <c r="P773" s="169" t="s">
        <v>14</v>
      </c>
    </row>
    <row r="774" spans="2:16" ht="13.8" customHeight="1">
      <c r="B774" s="1153">
        <f>SUM(B689+B714+B729+B760+CAPTACIONES!J1108)</f>
        <v>80</v>
      </c>
      <c r="C774" s="530">
        <v>14995</v>
      </c>
      <c r="D774" s="592">
        <v>0.08</v>
      </c>
      <c r="E774" s="531" t="s">
        <v>430</v>
      </c>
      <c r="F774" s="257">
        <v>2000000</v>
      </c>
      <c r="G774" s="258"/>
      <c r="H774" s="259"/>
      <c r="I774" s="17" t="s">
        <v>16</v>
      </c>
      <c r="J774" s="17" t="s">
        <v>251</v>
      </c>
      <c r="K774" s="17"/>
      <c r="L774" s="17"/>
      <c r="M774" s="20"/>
      <c r="N774" s="93"/>
      <c r="O774" s="19"/>
      <c r="P774" s="18"/>
    </row>
    <row r="775" spans="2:16" ht="13.8" customHeight="1">
      <c r="B775" s="1153"/>
      <c r="C775" s="690"/>
      <c r="D775" s="607"/>
      <c r="E775" s="456"/>
      <c r="F775" s="55"/>
      <c r="G775" s="358"/>
      <c r="H775" s="55"/>
      <c r="I775" s="55"/>
      <c r="J775" s="55"/>
      <c r="K775" s="55"/>
      <c r="L775" s="17"/>
      <c r="M775" s="20"/>
      <c r="N775" s="93"/>
      <c r="O775" s="19"/>
      <c r="P775" s="18"/>
    </row>
    <row r="776" spans="2:16" ht="13.8" customHeight="1">
      <c r="B776" s="1154"/>
      <c r="C776" s="690"/>
      <c r="D776" s="607"/>
      <c r="E776" s="456"/>
      <c r="F776" s="236"/>
      <c r="G776" s="495"/>
      <c r="H776" s="236"/>
      <c r="I776" s="236"/>
      <c r="J776" s="236"/>
      <c r="K776" s="297"/>
      <c r="L776" s="17"/>
      <c r="M776" s="20"/>
      <c r="N776" s="93"/>
      <c r="O776" s="19"/>
      <c r="P776" s="18"/>
    </row>
    <row r="777" spans="2:16" ht="13.8" customHeight="1">
      <c r="B777" s="1154"/>
      <c r="C777" s="236"/>
      <c r="D777" s="236"/>
      <c r="E777" s="45"/>
      <c r="F777" s="46"/>
      <c r="G777" s="17"/>
      <c r="H777" s="371"/>
      <c r="I777" s="51"/>
      <c r="J777" s="17"/>
      <c r="K777" s="297"/>
      <c r="L777" s="17"/>
      <c r="M777" s="20"/>
      <c r="N777" s="93"/>
      <c r="O777" s="19"/>
      <c r="P777" s="18"/>
    </row>
    <row r="778" spans="2:16" ht="13.8" customHeight="1">
      <c r="B778" s="1154"/>
      <c r="C778" s="45"/>
      <c r="D778" s="46"/>
      <c r="E778" s="17"/>
      <c r="F778" s="371"/>
      <c r="G778" s="51"/>
      <c r="H778" s="17"/>
      <c r="I778" s="17"/>
      <c r="J778" s="17"/>
      <c r="K778" s="297"/>
      <c r="L778" s="17"/>
      <c r="M778" s="20"/>
      <c r="N778" s="93"/>
      <c r="O778" s="19"/>
      <c r="P778" s="18"/>
    </row>
    <row r="779" spans="2:16" ht="13.8" customHeight="1">
      <c r="B779" s="1153"/>
      <c r="C779" s="323"/>
      <c r="D779" s="324"/>
      <c r="E779" s="478"/>
      <c r="F779" s="707"/>
      <c r="G779" s="708"/>
      <c r="H779" s="709"/>
      <c r="I779" s="478"/>
      <c r="J779" s="478"/>
      <c r="K779" s="17"/>
      <c r="L779" s="17"/>
      <c r="M779" s="20"/>
      <c r="N779" s="93"/>
      <c r="O779" s="19"/>
      <c r="P779" s="18"/>
    </row>
    <row r="780" spans="2:16">
      <c r="B780" s="1153"/>
      <c r="C780" s="14"/>
      <c r="D780" s="21"/>
      <c r="E780" s="20"/>
      <c r="F780" s="43"/>
      <c r="G780" s="19"/>
      <c r="H780" s="80"/>
      <c r="I780" s="20"/>
      <c r="J780" s="20"/>
      <c r="K780" s="20"/>
      <c r="L780" s="20"/>
      <c r="M780" s="20"/>
      <c r="N780" s="93"/>
      <c r="O780" s="19"/>
      <c r="P780" s="18"/>
    </row>
    <row r="781" spans="2:16">
      <c r="B781" s="1153"/>
      <c r="C781" s="14"/>
      <c r="D781" s="21"/>
      <c r="E781" s="20"/>
      <c r="F781" s="43"/>
      <c r="G781" s="19"/>
      <c r="H781" s="80"/>
      <c r="I781" s="20"/>
      <c r="J781" s="20"/>
      <c r="K781" s="20"/>
      <c r="L781" s="20"/>
      <c r="M781" s="20"/>
      <c r="N781" s="93"/>
      <c r="O781" s="19"/>
      <c r="P781" s="18"/>
    </row>
    <row r="782" spans="2:16">
      <c r="B782" s="1153"/>
      <c r="C782" s="14"/>
      <c r="D782" s="21"/>
      <c r="E782" s="20"/>
      <c r="F782" s="43"/>
      <c r="G782" s="19"/>
      <c r="H782" s="80"/>
      <c r="I782" s="20"/>
      <c r="J782" s="20"/>
      <c r="K782" s="20"/>
      <c r="L782" s="20"/>
      <c r="M782" s="20"/>
      <c r="N782" s="93"/>
      <c r="O782" s="19"/>
      <c r="P782" s="18"/>
    </row>
    <row r="783" spans="2:16">
      <c r="B783" s="1153"/>
      <c r="C783" s="14"/>
      <c r="D783" s="21"/>
      <c r="E783" s="20"/>
      <c r="F783" s="43"/>
      <c r="G783" s="19"/>
      <c r="H783" s="80"/>
      <c r="I783" s="20"/>
      <c r="J783" s="20"/>
      <c r="K783" s="20"/>
      <c r="L783" s="20"/>
      <c r="M783" s="20"/>
      <c r="N783" s="93"/>
      <c r="O783" s="19"/>
      <c r="P783" s="18"/>
    </row>
    <row r="784" spans="2:16">
      <c r="B784" s="1153"/>
      <c r="C784" s="14"/>
      <c r="D784" s="21"/>
      <c r="E784" s="20"/>
      <c r="F784" s="43"/>
      <c r="G784" s="19"/>
      <c r="H784" s="80"/>
      <c r="I784" s="20"/>
      <c r="J784" s="20"/>
      <c r="K784" s="20"/>
      <c r="L784" s="20"/>
      <c r="M784" s="20"/>
      <c r="N784" s="93"/>
      <c r="O784" s="19"/>
      <c r="P784" s="18"/>
    </row>
    <row r="785" spans="2:16">
      <c r="B785" s="1153"/>
      <c r="C785" s="14"/>
      <c r="D785" s="21"/>
      <c r="E785" s="20"/>
      <c r="F785" s="43"/>
      <c r="G785" s="19"/>
      <c r="H785" s="80"/>
      <c r="I785" s="20"/>
      <c r="J785" s="20"/>
      <c r="K785" s="20"/>
      <c r="L785" s="20"/>
      <c r="M785" s="20"/>
      <c r="N785" s="93"/>
      <c r="O785" s="19"/>
      <c r="P785" s="18"/>
    </row>
    <row r="786" spans="2:16">
      <c r="B786" s="1153"/>
      <c r="C786" s="14"/>
      <c r="D786" s="21"/>
      <c r="E786" s="20"/>
      <c r="F786" s="43"/>
      <c r="G786" s="19"/>
      <c r="H786" s="80"/>
      <c r="I786" s="20"/>
      <c r="J786" s="20"/>
      <c r="K786" s="20"/>
      <c r="L786" s="20"/>
      <c r="M786" s="20"/>
      <c r="N786" s="93"/>
      <c r="O786" s="19"/>
      <c r="P786" s="18"/>
    </row>
    <row r="787" spans="2:16">
      <c r="B787" s="1153"/>
      <c r="C787" s="14"/>
      <c r="D787" s="21"/>
      <c r="E787" s="20"/>
      <c r="F787" s="43"/>
      <c r="G787" s="19"/>
      <c r="H787" s="80"/>
      <c r="I787" s="20"/>
      <c r="J787" s="20"/>
      <c r="K787" s="20"/>
      <c r="L787" s="20"/>
      <c r="M787" s="20"/>
      <c r="N787" s="93"/>
      <c r="O787" s="19"/>
      <c r="P787" s="18"/>
    </row>
    <row r="788" spans="2:16">
      <c r="B788" s="1153"/>
      <c r="C788" s="14"/>
      <c r="D788" s="21"/>
      <c r="E788" s="20"/>
      <c r="F788" s="43"/>
      <c r="G788" s="19"/>
      <c r="H788" s="80"/>
      <c r="I788" s="20"/>
      <c r="J788" s="20"/>
      <c r="K788" s="20"/>
      <c r="L788" s="20"/>
      <c r="M788" s="20"/>
      <c r="N788" s="93"/>
      <c r="O788" s="19"/>
      <c r="P788" s="18"/>
    </row>
    <row r="789" spans="2:16">
      <c r="B789" s="1153"/>
      <c r="C789" s="14"/>
      <c r="D789" s="21"/>
      <c r="E789" s="20"/>
      <c r="F789" s="43"/>
      <c r="G789" s="19"/>
      <c r="H789" s="80"/>
      <c r="I789" s="20"/>
      <c r="J789" s="20"/>
      <c r="K789" s="20"/>
      <c r="L789" s="20"/>
      <c r="M789" s="20"/>
      <c r="N789" s="93"/>
      <c r="O789" s="19"/>
      <c r="P789" s="18"/>
    </row>
    <row r="790" spans="2:16">
      <c r="B790" s="1153"/>
      <c r="C790" s="14"/>
      <c r="D790" s="21"/>
      <c r="E790" s="20"/>
      <c r="F790" s="43"/>
      <c r="G790" s="19"/>
      <c r="H790" s="80"/>
      <c r="I790" s="20"/>
      <c r="J790" s="20"/>
      <c r="K790" s="20"/>
      <c r="L790" s="20"/>
      <c r="M790" s="20"/>
      <c r="N790" s="93"/>
      <c r="O790" s="19"/>
      <c r="P790" s="18"/>
    </row>
    <row r="791" spans="2:16">
      <c r="B791" s="1153"/>
      <c r="C791" s="14"/>
      <c r="D791" s="21"/>
      <c r="E791" s="20"/>
      <c r="F791" s="43"/>
      <c r="G791" s="19"/>
      <c r="H791" s="80"/>
      <c r="I791" s="20"/>
      <c r="J791" s="20"/>
      <c r="K791" s="20"/>
      <c r="L791" s="20"/>
      <c r="M791" s="37" t="s">
        <v>26</v>
      </c>
      <c r="N791" s="30">
        <f>SUM(N774:N790)</f>
        <v>0</v>
      </c>
      <c r="O791" s="29" t="s">
        <v>26</v>
      </c>
      <c r="P791" s="31">
        <f>SUM(P774:P775)</f>
        <v>0</v>
      </c>
    </row>
    <row r="792" spans="2:16">
      <c r="B792" s="1155" t="s">
        <v>26</v>
      </c>
      <c r="C792" s="1155"/>
      <c r="D792" s="1155"/>
      <c r="E792" s="1155"/>
      <c r="F792" s="2">
        <f>SUM(F774:F791)</f>
        <v>2000000</v>
      </c>
      <c r="G792" s="356" t="s">
        <v>26</v>
      </c>
      <c r="H792" s="4">
        <f>SUM(H774:H791)</f>
        <v>0</v>
      </c>
      <c r="I792" s="1156"/>
      <c r="J792" s="1156"/>
      <c r="K792" s="1156"/>
      <c r="L792" s="1156"/>
      <c r="M792" s="1149" t="s">
        <v>27</v>
      </c>
      <c r="N792" s="1157"/>
      <c r="O792" s="1157"/>
      <c r="P792" s="28">
        <f>H792+P791</f>
        <v>0</v>
      </c>
    </row>
    <row r="793" spans="2:16" ht="28.5" customHeight="1">
      <c r="B793" s="740"/>
      <c r="C793" s="740"/>
      <c r="D793" s="740"/>
      <c r="E793" s="740" t="s">
        <v>389</v>
      </c>
      <c r="F793" s="741">
        <f>SUM(F710+F725+F742+F756+F792)</f>
        <v>67970000</v>
      </c>
      <c r="G793" s="742"/>
      <c r="H793" s="740"/>
    </row>
    <row r="795" spans="2:16" ht="31.2">
      <c r="B795" s="1169" t="s">
        <v>431</v>
      </c>
      <c r="C795" s="1169"/>
      <c r="D795" s="1169"/>
      <c r="E795" s="1169"/>
      <c r="F795" s="1169"/>
      <c r="G795" s="1169"/>
      <c r="H795" s="1169"/>
      <c r="I795" s="1169"/>
      <c r="J795" s="1169"/>
      <c r="K795" s="1169"/>
      <c r="L795" s="1169"/>
      <c r="M795" s="1169"/>
      <c r="N795" s="1169"/>
      <c r="O795" s="1169"/>
      <c r="P795" s="1169"/>
    </row>
    <row r="796" spans="2:16">
      <c r="B796" s="6"/>
      <c r="C796" s="10"/>
      <c r="D796" s="10"/>
      <c r="E796" s="10"/>
      <c r="F796" s="7"/>
      <c r="G796" s="351"/>
      <c r="H796" s="8"/>
      <c r="I796" s="10"/>
      <c r="M796" s="25"/>
      <c r="N796" s="10"/>
      <c r="O796" s="10"/>
      <c r="P796" s="26"/>
    </row>
    <row r="797" spans="2:16">
      <c r="B797" s="1166" t="s">
        <v>1</v>
      </c>
      <c r="C797" s="1170"/>
      <c r="D797" s="1170"/>
      <c r="E797" s="1170"/>
      <c r="F797" s="1166"/>
      <c r="G797" s="1166"/>
      <c r="H797" s="1166"/>
      <c r="I797" s="1166"/>
      <c r="J797" s="1166"/>
      <c r="K797" s="1166" t="s">
        <v>2</v>
      </c>
      <c r="L797" s="1166"/>
      <c r="M797" s="1166"/>
      <c r="N797" s="1166"/>
      <c r="O797" s="1166"/>
      <c r="P797" s="1166"/>
    </row>
    <row r="798" spans="2:16">
      <c r="B798" s="164" t="s">
        <v>3</v>
      </c>
      <c r="C798" s="379" t="s">
        <v>4</v>
      </c>
      <c r="D798" s="379" t="s">
        <v>5</v>
      </c>
      <c r="E798" s="379" t="s">
        <v>6</v>
      </c>
      <c r="F798" s="384" t="s">
        <v>7</v>
      </c>
      <c r="G798" s="626" t="s">
        <v>8</v>
      </c>
      <c r="H798" s="379" t="s">
        <v>9</v>
      </c>
      <c r="I798" s="379" t="s">
        <v>10</v>
      </c>
      <c r="J798" s="379" t="s">
        <v>12</v>
      </c>
      <c r="K798" s="379" t="s">
        <v>232</v>
      </c>
      <c r="L798" s="379" t="s">
        <v>4</v>
      </c>
      <c r="M798" s="379" t="s">
        <v>6</v>
      </c>
      <c r="N798" s="379" t="s">
        <v>13</v>
      </c>
      <c r="O798" s="379" t="s">
        <v>8</v>
      </c>
      <c r="P798" s="163" t="s">
        <v>14</v>
      </c>
    </row>
    <row r="799" spans="2:16" s="55" customFormat="1" ht="15.75" customHeight="1">
      <c r="B799" s="1171">
        <f>SUM(CAPTACIONES!J1166+CAPTACIONES!K1166)</f>
        <v>17</v>
      </c>
      <c r="C799" s="461">
        <v>15144</v>
      </c>
      <c r="D799" s="753">
        <v>0.08</v>
      </c>
      <c r="E799" s="250" t="s">
        <v>432</v>
      </c>
      <c r="F799" s="348">
        <v>2900000</v>
      </c>
      <c r="G799" s="860">
        <v>0.06</v>
      </c>
      <c r="H799" s="49">
        <f>F799*G799</f>
        <v>174000</v>
      </c>
      <c r="I799" s="50" t="s">
        <v>16</v>
      </c>
      <c r="J799" s="50" t="s">
        <v>251</v>
      </c>
      <c r="K799" s="236"/>
      <c r="L799" s="236"/>
      <c r="M799" s="236"/>
      <c r="N799" s="456"/>
      <c r="O799" s="51"/>
      <c r="P799" s="385"/>
    </row>
    <row r="800" spans="2:16" s="55" customFormat="1" ht="12.75" customHeight="1">
      <c r="B800" s="1164"/>
      <c r="C800" s="304">
        <v>15237</v>
      </c>
      <c r="D800" s="597">
        <v>0.1</v>
      </c>
      <c r="E800" s="250" t="s">
        <v>433</v>
      </c>
      <c r="F800" s="348">
        <v>1500000</v>
      </c>
      <c r="G800" s="861">
        <v>7.0000000000000007E-2</v>
      </c>
      <c r="H800" s="49">
        <f t="shared" ref="H800:H808" si="38">F800*G800</f>
        <v>105000.00000000001</v>
      </c>
      <c r="I800" s="50" t="s">
        <v>260</v>
      </c>
      <c r="J800" s="50" t="s">
        <v>251</v>
      </c>
      <c r="K800" s="50"/>
      <c r="L800" s="363"/>
      <c r="M800" s="236"/>
      <c r="N800" s="385"/>
      <c r="O800" s="51"/>
      <c r="P800" s="385"/>
    </row>
    <row r="801" spans="2:16" s="55" customFormat="1" ht="12" customHeight="1">
      <c r="B801" s="1164"/>
      <c r="C801" s="304">
        <v>15224</v>
      </c>
      <c r="D801" s="609">
        <v>0.1</v>
      </c>
      <c r="E801" s="250" t="s">
        <v>434</v>
      </c>
      <c r="F801" s="348">
        <v>2050000</v>
      </c>
      <c r="G801" s="860">
        <v>7.0000000000000007E-2</v>
      </c>
      <c r="H801" s="49">
        <f t="shared" si="38"/>
        <v>143500</v>
      </c>
      <c r="I801" s="50" t="s">
        <v>435</v>
      </c>
      <c r="J801" s="50" t="s">
        <v>251</v>
      </c>
      <c r="K801" s="50"/>
      <c r="L801" s="45"/>
      <c r="M801" s="52"/>
      <c r="N801" s="385"/>
      <c r="O801" s="51"/>
      <c r="P801" s="385"/>
    </row>
    <row r="802" spans="2:16" s="55" customFormat="1" ht="12.75" customHeight="1">
      <c r="B802" s="1164"/>
      <c r="C802" s="461">
        <v>15286</v>
      </c>
      <c r="D802" s="596">
        <v>0.1</v>
      </c>
      <c r="E802" s="250" t="s">
        <v>436</v>
      </c>
      <c r="F802" s="348">
        <v>1650000</v>
      </c>
      <c r="G802" s="861">
        <v>0.12</v>
      </c>
      <c r="H802" s="49">
        <f t="shared" si="38"/>
        <v>198000</v>
      </c>
      <c r="I802" s="50" t="s">
        <v>94</v>
      </c>
      <c r="J802" s="236" t="s">
        <v>251</v>
      </c>
      <c r="K802" s="50"/>
      <c r="L802" s="45"/>
      <c r="M802" s="52"/>
      <c r="N802" s="385"/>
      <c r="O802" s="51"/>
      <c r="P802" s="385"/>
    </row>
    <row r="803" spans="2:16" s="55" customFormat="1" ht="12.75" customHeight="1">
      <c r="B803" s="1164"/>
      <c r="C803" s="461">
        <v>15307</v>
      </c>
      <c r="D803" s="596">
        <v>0.1</v>
      </c>
      <c r="E803" s="250" t="s">
        <v>437</v>
      </c>
      <c r="F803" s="348">
        <v>2000000</v>
      </c>
      <c r="G803" s="861">
        <v>7.0000000000000007E-2</v>
      </c>
      <c r="H803" s="49">
        <f t="shared" si="38"/>
        <v>140000</v>
      </c>
      <c r="I803" s="50" t="s">
        <v>16</v>
      </c>
      <c r="J803" s="278" t="s">
        <v>374</v>
      </c>
      <c r="K803" s="50"/>
      <c r="L803" s="45"/>
      <c r="M803" s="52"/>
      <c r="N803" s="385"/>
      <c r="O803" s="51"/>
      <c r="P803" s="385"/>
    </row>
    <row r="804" spans="2:16" s="55" customFormat="1" ht="12.75" customHeight="1">
      <c r="B804" s="1164"/>
      <c r="C804" s="304">
        <v>15157</v>
      </c>
      <c r="D804" s="605">
        <v>0.08</v>
      </c>
      <c r="E804" s="604" t="s">
        <v>438</v>
      </c>
      <c r="F804" s="347">
        <v>1680000</v>
      </c>
      <c r="G804" s="860">
        <v>0.1</v>
      </c>
      <c r="H804" s="49">
        <f t="shared" si="38"/>
        <v>168000</v>
      </c>
      <c r="I804" s="50" t="s">
        <v>94</v>
      </c>
      <c r="J804" s="50" t="s">
        <v>374</v>
      </c>
      <c r="K804" s="50"/>
      <c r="L804" s="45"/>
      <c r="M804" s="52"/>
      <c r="N804" s="385"/>
      <c r="O804" s="51"/>
      <c r="P804" s="385"/>
    </row>
    <row r="805" spans="2:16" s="55" customFormat="1" ht="12.75" customHeight="1">
      <c r="B805" s="1164"/>
      <c r="C805" s="461">
        <v>15162</v>
      </c>
      <c r="D805" s="601">
        <v>0.1</v>
      </c>
      <c r="E805" s="73" t="s">
        <v>439</v>
      </c>
      <c r="F805" s="347">
        <v>3400000</v>
      </c>
      <c r="G805" s="860">
        <v>0.12</v>
      </c>
      <c r="H805" s="49">
        <f t="shared" si="38"/>
        <v>408000</v>
      </c>
      <c r="I805" s="50" t="s">
        <v>94</v>
      </c>
      <c r="J805" s="50" t="s">
        <v>374</v>
      </c>
      <c r="K805" s="50"/>
      <c r="L805" s="45"/>
      <c r="M805" s="52"/>
      <c r="N805" s="385"/>
      <c r="O805" s="51"/>
      <c r="P805" s="385"/>
    </row>
    <row r="806" spans="2:16" s="55" customFormat="1" ht="12.75" customHeight="1">
      <c r="B806" s="1164"/>
      <c r="C806" s="304">
        <v>15147</v>
      </c>
      <c r="D806" s="600">
        <v>0.1</v>
      </c>
      <c r="E806" s="250" t="s">
        <v>440</v>
      </c>
      <c r="F806" s="347">
        <v>2200000</v>
      </c>
      <c r="G806" s="860">
        <v>0.12</v>
      </c>
      <c r="H806" s="49">
        <f t="shared" si="38"/>
        <v>264000</v>
      </c>
      <c r="I806" s="50" t="s">
        <v>94</v>
      </c>
      <c r="J806" s="50" t="s">
        <v>374</v>
      </c>
      <c r="K806" s="50"/>
      <c r="L806" s="45"/>
      <c r="M806" s="52"/>
      <c r="N806" s="385"/>
      <c r="O806" s="51"/>
      <c r="P806" s="385"/>
    </row>
    <row r="807" spans="2:16" s="55" customFormat="1" ht="12.75" customHeight="1">
      <c r="B807" s="1164"/>
      <c r="C807" s="304">
        <v>15304</v>
      </c>
      <c r="D807" s="600">
        <v>0.1</v>
      </c>
      <c r="E807" s="612" t="s">
        <v>441</v>
      </c>
      <c r="F807" s="347">
        <v>1350000</v>
      </c>
      <c r="G807" s="860">
        <v>7.0000000000000007E-2</v>
      </c>
      <c r="H807" s="49">
        <f t="shared" si="38"/>
        <v>94500.000000000015</v>
      </c>
      <c r="I807" s="50" t="s">
        <v>16</v>
      </c>
      <c r="J807" s="50" t="s">
        <v>374</v>
      </c>
      <c r="K807" s="50"/>
      <c r="L807" s="45"/>
      <c r="M807" s="52"/>
      <c r="N807" s="385"/>
      <c r="O807" s="51"/>
      <c r="P807" s="385"/>
    </row>
    <row r="808" spans="2:16" s="55" customFormat="1" ht="12.75" customHeight="1">
      <c r="B808" s="1164"/>
      <c r="C808" s="304">
        <v>15324</v>
      </c>
      <c r="D808" s="680">
        <v>0.08</v>
      </c>
      <c r="E808" s="531" t="s">
        <v>442</v>
      </c>
      <c r="F808" s="347">
        <v>5000000</v>
      </c>
      <c r="G808" s="860">
        <v>0.06</v>
      </c>
      <c r="H808" s="49">
        <f t="shared" si="38"/>
        <v>300000</v>
      </c>
      <c r="I808" s="50" t="s">
        <v>443</v>
      </c>
      <c r="J808" s="50" t="s">
        <v>251</v>
      </c>
      <c r="K808" s="50"/>
      <c r="L808" s="45"/>
      <c r="M808" s="52"/>
      <c r="N808" s="385"/>
      <c r="O808" s="51"/>
      <c r="P808" s="385"/>
    </row>
    <row r="809" spans="2:16" s="55" customFormat="1" ht="12.75" customHeight="1">
      <c r="B809" s="1164"/>
      <c r="C809" s="45"/>
      <c r="D809" s="277"/>
      <c r="E809" s="277"/>
      <c r="F809" s="348"/>
      <c r="G809" s="47"/>
      <c r="H809" s="49"/>
      <c r="I809" s="50"/>
      <c r="J809" s="97"/>
      <c r="K809" s="50"/>
      <c r="L809" s="45"/>
      <c r="M809" s="52"/>
      <c r="N809" s="385"/>
      <c r="O809" s="51"/>
      <c r="P809" s="385"/>
    </row>
    <row r="810" spans="2:16" s="55" customFormat="1" ht="12.75" customHeight="1">
      <c r="B810" s="1164"/>
      <c r="C810" s="45"/>
      <c r="D810" s="277"/>
      <c r="E810" s="277"/>
      <c r="F810" s="348"/>
      <c r="G810" s="47"/>
      <c r="H810" s="49"/>
      <c r="I810" s="50"/>
      <c r="J810" s="97"/>
      <c r="K810" s="50"/>
      <c r="L810" s="45"/>
      <c r="M810" s="52"/>
      <c r="N810" s="385"/>
      <c r="O810" s="51"/>
      <c r="P810" s="385"/>
    </row>
    <row r="811" spans="2:16" s="55" customFormat="1" ht="12.75" customHeight="1">
      <c r="B811" s="1164"/>
      <c r="C811" s="363"/>
      <c r="D811" s="607"/>
      <c r="E811" s="236"/>
      <c r="F811" s="348"/>
      <c r="G811" s="47"/>
      <c r="H811" s="49"/>
      <c r="I811" s="50"/>
      <c r="J811" s="97"/>
      <c r="K811" s="50"/>
      <c r="L811" s="45"/>
      <c r="M811" s="52"/>
      <c r="N811" s="385"/>
      <c r="O811" s="51"/>
      <c r="P811" s="385"/>
    </row>
    <row r="812" spans="2:16" s="55" customFormat="1" ht="12.75" customHeight="1">
      <c r="B812" s="1164"/>
      <c r="C812" s="806" t="s">
        <v>274</v>
      </c>
      <c r="D812" s="840"/>
      <c r="E812" s="841" t="s">
        <v>444</v>
      </c>
      <c r="F812" s="347"/>
      <c r="G812" s="47"/>
      <c r="H812" s="49"/>
      <c r="I812" s="50"/>
      <c r="J812" s="97"/>
      <c r="K812" s="50"/>
      <c r="L812" s="45"/>
      <c r="M812" s="52"/>
      <c r="N812" s="385"/>
      <c r="O812" s="51"/>
      <c r="P812" s="385"/>
    </row>
    <row r="813" spans="2:16" s="55" customFormat="1" ht="12.75" customHeight="1">
      <c r="B813" s="1164"/>
      <c r="C813" s="307" t="s">
        <v>274</v>
      </c>
      <c r="D813" s="715"/>
      <c r="E813" s="134" t="s">
        <v>445</v>
      </c>
      <c r="F813" s="348"/>
      <c r="G813" s="47"/>
      <c r="H813" s="49"/>
      <c r="I813" s="50"/>
      <c r="J813" s="97"/>
      <c r="K813" s="50"/>
      <c r="L813" s="45"/>
      <c r="M813" s="52"/>
      <c r="N813" s="385"/>
      <c r="O813" s="51"/>
      <c r="P813" s="385"/>
    </row>
    <row r="814" spans="2:16" s="55" customFormat="1" ht="12.75" customHeight="1">
      <c r="B814" s="1164"/>
      <c r="C814" s="307" t="s">
        <v>446</v>
      </c>
      <c r="D814" s="715"/>
      <c r="E814" s="134" t="s">
        <v>447</v>
      </c>
      <c r="F814" s="348"/>
      <c r="G814" s="47"/>
      <c r="H814" s="49"/>
      <c r="I814" s="50"/>
      <c r="J814" s="236"/>
      <c r="K814" s="50"/>
      <c r="L814" s="45"/>
      <c r="M814" s="52"/>
      <c r="N814" s="385"/>
      <c r="O814" s="51"/>
      <c r="P814" s="385"/>
    </row>
    <row r="815" spans="2:16" s="55" customFormat="1" ht="12.75" customHeight="1">
      <c r="B815" s="1164"/>
      <c r="C815" s="307" t="s">
        <v>446</v>
      </c>
      <c r="D815" s="715"/>
      <c r="E815" s="238" t="s">
        <v>448</v>
      </c>
      <c r="F815" s="348"/>
      <c r="G815" s="47"/>
      <c r="H815" s="49"/>
      <c r="I815" s="50"/>
      <c r="J815" s="236"/>
      <c r="K815" s="50"/>
      <c r="L815" s="45"/>
      <c r="M815" s="52"/>
      <c r="N815" s="385"/>
      <c r="O815" s="51"/>
      <c r="P815" s="385"/>
    </row>
    <row r="816" spans="2:16" s="55" customFormat="1" ht="12.75" customHeight="1">
      <c r="B816" s="1164"/>
      <c r="C816" s="806" t="s">
        <v>446</v>
      </c>
      <c r="D816" s="837"/>
      <c r="E816" s="838" t="s">
        <v>449</v>
      </c>
      <c r="F816" s="347"/>
      <c r="G816" s="47"/>
      <c r="H816" s="49"/>
      <c r="I816" s="50"/>
      <c r="J816" s="236"/>
      <c r="K816" s="50"/>
      <c r="L816" s="45"/>
      <c r="M816" s="52"/>
      <c r="N816" s="385"/>
      <c r="O816" s="51"/>
      <c r="P816" s="385"/>
    </row>
    <row r="817" spans="2:16" s="55" customFormat="1" ht="12.75" customHeight="1">
      <c r="B817" s="1164"/>
      <c r="C817" s="363"/>
      <c r="D817" s="607"/>
      <c r="E817" s="236"/>
      <c r="F817" s="603"/>
      <c r="G817" s="628"/>
      <c r="H817" s="314"/>
      <c r="I817" s="281"/>
      <c r="J817" s="281"/>
      <c r="K817" s="281"/>
      <c r="L817" s="323"/>
      <c r="M817" s="629"/>
      <c r="N817" s="49"/>
      <c r="O817" s="51"/>
      <c r="P817" s="385"/>
    </row>
    <row r="818" spans="2:16" s="55" customFormat="1" ht="12.75" customHeight="1">
      <c r="B818" s="1163"/>
      <c r="C818" s="576"/>
      <c r="D818" s="46"/>
      <c r="E818" s="375"/>
      <c r="F818" s="627"/>
      <c r="G818" s="628"/>
      <c r="H818" s="314"/>
      <c r="I818" s="281"/>
      <c r="J818" s="625"/>
      <c r="K818" s="281"/>
      <c r="L818" s="323"/>
      <c r="M818" s="629"/>
      <c r="N818" s="314"/>
      <c r="O818" s="326"/>
      <c r="P818" s="49"/>
    </row>
    <row r="819" spans="2:16">
      <c r="B819" s="1172" t="s">
        <v>26</v>
      </c>
      <c r="C819" s="1173"/>
      <c r="D819" s="1174"/>
      <c r="E819" s="1175"/>
      <c r="F819" s="2">
        <f>SUM(F799:F817)</f>
        <v>23730000</v>
      </c>
      <c r="G819" s="353" t="s">
        <v>26</v>
      </c>
      <c r="H819" s="3">
        <f>SUM(H799:H818)</f>
        <v>1995000</v>
      </c>
      <c r="I819" s="1148"/>
      <c r="J819" s="1148"/>
      <c r="K819" s="1148"/>
      <c r="L819" s="1148"/>
      <c r="M819" s="1149" t="s">
        <v>27</v>
      </c>
      <c r="N819" s="1149"/>
      <c r="O819" s="1149"/>
      <c r="P819" s="28" t="e">
        <f>H819+#REF!</f>
        <v>#REF!</v>
      </c>
    </row>
    <row r="820" spans="2:16">
      <c r="B820" s="59"/>
      <c r="C820" s="59"/>
      <c r="D820" s="59"/>
      <c r="E820" s="59"/>
      <c r="F820" s="60"/>
      <c r="G820" s="354"/>
      <c r="H820" s="61"/>
      <c r="I820" s="62"/>
      <c r="J820" s="62"/>
      <c r="K820" s="62"/>
      <c r="L820" s="62"/>
      <c r="M820" s="63"/>
      <c r="N820" s="63"/>
      <c r="O820" s="63"/>
      <c r="P820" s="64"/>
    </row>
    <row r="821" spans="2:16">
      <c r="B821" s="1283" t="s">
        <v>28</v>
      </c>
      <c r="C821" s="1166"/>
      <c r="D821" s="1166"/>
      <c r="E821" s="1166"/>
      <c r="F821" s="1166"/>
      <c r="G821" s="1166"/>
      <c r="H821" s="1166"/>
      <c r="I821" s="1166"/>
      <c r="J821" s="1166"/>
      <c r="K821" s="1166" t="s">
        <v>2</v>
      </c>
      <c r="L821" s="1166"/>
      <c r="M821" s="1166"/>
      <c r="N821" s="1166"/>
      <c r="O821" s="1166"/>
      <c r="P821" s="1166"/>
    </row>
    <row r="822" spans="2:16">
      <c r="B822" s="164" t="s">
        <v>3</v>
      </c>
      <c r="C822" s="163" t="s">
        <v>4</v>
      </c>
      <c r="D822" s="163" t="s">
        <v>258</v>
      </c>
      <c r="E822" s="163" t="s">
        <v>6</v>
      </c>
      <c r="F822" s="384" t="s">
        <v>7</v>
      </c>
      <c r="G822" s="352" t="s">
        <v>8</v>
      </c>
      <c r="H822" s="163" t="s">
        <v>9</v>
      </c>
      <c r="I822" s="163" t="s">
        <v>10</v>
      </c>
      <c r="J822" s="163" t="s">
        <v>12</v>
      </c>
      <c r="K822" s="163" t="s">
        <v>232</v>
      </c>
      <c r="L822" s="163" t="s">
        <v>4</v>
      </c>
      <c r="M822" s="163" t="s">
        <v>6</v>
      </c>
      <c r="N822" s="163" t="s">
        <v>13</v>
      </c>
      <c r="O822" s="163" t="s">
        <v>8</v>
      </c>
      <c r="P822" s="163" t="s">
        <v>14</v>
      </c>
    </row>
    <row r="823" spans="2:16" s="55" customFormat="1" ht="12.75" customHeight="1">
      <c r="B823" s="1162">
        <f>SUM(CAPTACIONES!J1190+CAPTACIONES!K1190)</f>
        <v>18</v>
      </c>
      <c r="C823" s="304">
        <v>15167</v>
      </c>
      <c r="D823" s="600">
        <v>0.1</v>
      </c>
      <c r="E823" s="612" t="s">
        <v>450</v>
      </c>
      <c r="F823" s="347">
        <v>1300000</v>
      </c>
      <c r="G823" s="862">
        <v>0.06</v>
      </c>
      <c r="H823" s="49">
        <f>F823*G823</f>
        <v>78000</v>
      </c>
      <c r="I823" s="50" t="s">
        <v>16</v>
      </c>
      <c r="J823" s="50" t="s">
        <v>251</v>
      </c>
      <c r="K823" s="50"/>
      <c r="L823" s="304">
        <v>15237</v>
      </c>
      <c r="M823" s="250" t="s">
        <v>433</v>
      </c>
      <c r="N823" s="49">
        <v>1500000</v>
      </c>
      <c r="O823" s="51">
        <v>0.05</v>
      </c>
      <c r="P823" s="49">
        <f>N823*O823</f>
        <v>75000</v>
      </c>
    </row>
    <row r="824" spans="2:16" s="55" customFormat="1" ht="12.75" customHeight="1">
      <c r="B824" s="1163"/>
      <c r="C824" s="45"/>
      <c r="F824" s="347"/>
      <c r="G824" s="863"/>
      <c r="H824" s="49">
        <f t="shared" ref="H824:H835" si="39">F824*G824</f>
        <v>0</v>
      </c>
      <c r="I824" s="50"/>
      <c r="J824" s="50"/>
      <c r="K824" s="50"/>
      <c r="M824" s="52"/>
      <c r="N824" s="49"/>
      <c r="O824" s="51"/>
      <c r="P824" s="49">
        <f t="shared" ref="P824:P833" si="40">N824*O824</f>
        <v>0</v>
      </c>
    </row>
    <row r="825" spans="2:16" s="55" customFormat="1" ht="12.75" customHeight="1">
      <c r="B825" s="1163"/>
      <c r="C825" s="304">
        <v>15233</v>
      </c>
      <c r="D825" s="605">
        <v>0.08</v>
      </c>
      <c r="E825" s="612" t="s">
        <v>451</v>
      </c>
      <c r="F825" s="347">
        <v>1450000</v>
      </c>
      <c r="G825" s="862">
        <v>0.09</v>
      </c>
      <c r="H825" s="49">
        <f t="shared" si="39"/>
        <v>130500</v>
      </c>
      <c r="I825" s="50" t="s">
        <v>260</v>
      </c>
      <c r="J825" s="50" t="s">
        <v>251</v>
      </c>
      <c r="K825" s="50"/>
      <c r="L825" s="45"/>
      <c r="M825" s="52"/>
      <c r="N825" s="49"/>
      <c r="O825" s="51"/>
      <c r="P825" s="49">
        <f t="shared" si="40"/>
        <v>0</v>
      </c>
    </row>
    <row r="826" spans="2:16" s="55" customFormat="1" ht="12.75" customHeight="1">
      <c r="B826" s="1164"/>
      <c r="C826" s="304">
        <v>15258</v>
      </c>
      <c r="D826" s="601">
        <v>0.1</v>
      </c>
      <c r="E826" s="612" t="s">
        <v>452</v>
      </c>
      <c r="F826" s="347">
        <v>3200000</v>
      </c>
      <c r="G826" s="864">
        <v>0.05</v>
      </c>
      <c r="H826" s="49">
        <f t="shared" si="39"/>
        <v>160000</v>
      </c>
      <c r="I826" s="236" t="s">
        <v>301</v>
      </c>
      <c r="J826" s="236" t="s">
        <v>251</v>
      </c>
      <c r="K826" s="50"/>
      <c r="L826" s="45"/>
      <c r="M826" s="194"/>
      <c r="N826" s="195"/>
      <c r="O826" s="196"/>
      <c r="P826" s="49">
        <f t="shared" si="40"/>
        <v>0</v>
      </c>
    </row>
    <row r="827" spans="2:16" s="55" customFormat="1" ht="12.75" customHeight="1">
      <c r="B827" s="1164"/>
      <c r="C827" s="304">
        <v>15283</v>
      </c>
      <c r="D827" s="601">
        <v>0.1</v>
      </c>
      <c r="E827" s="612" t="s">
        <v>453</v>
      </c>
      <c r="F827" s="347">
        <v>1400000</v>
      </c>
      <c r="G827" s="862">
        <v>0.06</v>
      </c>
      <c r="H827" s="49">
        <f t="shared" si="39"/>
        <v>84000</v>
      </c>
      <c r="I827" s="50" t="s">
        <v>16</v>
      </c>
      <c r="J827" s="50" t="s">
        <v>251</v>
      </c>
      <c r="K827" s="50"/>
      <c r="L827" s="45"/>
      <c r="M827" s="52"/>
      <c r="N827" s="385"/>
      <c r="O827" s="51"/>
      <c r="P827" s="49">
        <f t="shared" si="40"/>
        <v>0</v>
      </c>
    </row>
    <row r="828" spans="2:16" s="55" customFormat="1" ht="12.75" customHeight="1">
      <c r="B828" s="1164"/>
      <c r="C828" s="594">
        <v>15302</v>
      </c>
      <c r="D828" s="836">
        <v>0.1</v>
      </c>
      <c r="E828" s="696" t="s">
        <v>454</v>
      </c>
      <c r="F828" s="347">
        <v>1500000</v>
      </c>
      <c r="G828" s="864">
        <v>0.06</v>
      </c>
      <c r="H828" s="49">
        <f t="shared" si="39"/>
        <v>90000</v>
      </c>
      <c r="I828" s="50" t="s">
        <v>16</v>
      </c>
      <c r="J828" s="236" t="s">
        <v>251</v>
      </c>
      <c r="L828" s="45"/>
      <c r="M828" s="52"/>
      <c r="N828" s="49"/>
      <c r="O828" s="51"/>
      <c r="P828" s="49">
        <f t="shared" si="40"/>
        <v>0</v>
      </c>
    </row>
    <row r="829" spans="2:16" s="55" customFormat="1" ht="12.75" customHeight="1">
      <c r="B829" s="1164"/>
      <c r="C829" s="461">
        <v>15161</v>
      </c>
      <c r="D829" s="596">
        <v>0.1</v>
      </c>
      <c r="E829" s="570" t="s">
        <v>455</v>
      </c>
      <c r="F829" s="347">
        <v>1900000</v>
      </c>
      <c r="G829" s="862">
        <v>0.06</v>
      </c>
      <c r="H829" s="49">
        <f t="shared" si="39"/>
        <v>114000</v>
      </c>
      <c r="I829" s="50" t="s">
        <v>16</v>
      </c>
      <c r="J829" s="50" t="s">
        <v>374</v>
      </c>
      <c r="K829" s="320"/>
      <c r="L829" s="45"/>
      <c r="M829" s="52"/>
      <c r="N829" s="49"/>
      <c r="O829" s="51"/>
      <c r="P829" s="49">
        <f t="shared" si="40"/>
        <v>0</v>
      </c>
    </row>
    <row r="830" spans="2:16" s="55" customFormat="1" ht="12.75" customHeight="1">
      <c r="B830" s="1164"/>
      <c r="C830" s="461">
        <v>15232</v>
      </c>
      <c r="D830" s="596">
        <v>0.1</v>
      </c>
      <c r="E830" s="570" t="s">
        <v>456</v>
      </c>
      <c r="F830" s="347">
        <v>1250000</v>
      </c>
      <c r="G830" s="862">
        <v>0.06</v>
      </c>
      <c r="H830" s="49">
        <f t="shared" si="39"/>
        <v>75000</v>
      </c>
      <c r="I830" s="50" t="s">
        <v>16</v>
      </c>
      <c r="J830" s="50" t="s">
        <v>374</v>
      </c>
      <c r="K830" s="50"/>
      <c r="L830" s="45"/>
      <c r="M830" s="52"/>
      <c r="N830" s="49"/>
      <c r="O830" s="51"/>
      <c r="P830" s="49">
        <f t="shared" si="40"/>
        <v>0</v>
      </c>
    </row>
    <row r="831" spans="2:16" s="55" customFormat="1" ht="12.75" customHeight="1">
      <c r="B831" s="1164"/>
      <c r="C831" s="304">
        <v>15248</v>
      </c>
      <c r="D831" s="601">
        <v>0.1</v>
      </c>
      <c r="E831" s="612" t="s">
        <v>457</v>
      </c>
      <c r="F831" s="347">
        <v>900000</v>
      </c>
      <c r="G831" s="862">
        <v>0.06</v>
      </c>
      <c r="H831" s="49">
        <f t="shared" si="39"/>
        <v>54000</v>
      </c>
      <c r="I831" s="50" t="s">
        <v>16</v>
      </c>
      <c r="J831" s="280" t="s">
        <v>374</v>
      </c>
      <c r="K831" s="50"/>
      <c r="L831" s="45"/>
      <c r="M831" s="52"/>
      <c r="N831" s="49"/>
      <c r="O831" s="51"/>
      <c r="P831" s="49">
        <f t="shared" si="40"/>
        <v>0</v>
      </c>
    </row>
    <row r="832" spans="2:16" s="55" customFormat="1" ht="12.75" customHeight="1">
      <c r="B832" s="1164"/>
      <c r="C832" s="81">
        <v>15142</v>
      </c>
      <c r="D832" s="601">
        <v>0.1</v>
      </c>
      <c r="E832" s="842" t="s">
        <v>458</v>
      </c>
      <c r="F832" s="347">
        <v>1900000</v>
      </c>
      <c r="G832" s="862">
        <v>0.05</v>
      </c>
      <c r="H832" s="49">
        <f t="shared" si="39"/>
        <v>95000</v>
      </c>
      <c r="I832" s="50" t="s">
        <v>301</v>
      </c>
      <c r="J832" s="97" t="s">
        <v>16</v>
      </c>
      <c r="K832" s="50"/>
      <c r="L832" s="45"/>
      <c r="M832" s="52"/>
      <c r="N832" s="49"/>
      <c r="O832" s="51"/>
      <c r="P832" s="49">
        <f t="shared" si="40"/>
        <v>0</v>
      </c>
    </row>
    <row r="833" spans="2:16" s="55" customFormat="1" ht="12.75" customHeight="1">
      <c r="B833" s="1163"/>
      <c r="C833" s="304">
        <v>15391</v>
      </c>
      <c r="D833" s="601">
        <v>0.1</v>
      </c>
      <c r="E833" s="250" t="s">
        <v>459</v>
      </c>
      <c r="F833" s="347">
        <v>1800000</v>
      </c>
      <c r="G833" s="860">
        <v>0.06</v>
      </c>
      <c r="H833" s="49">
        <f t="shared" si="39"/>
        <v>108000</v>
      </c>
      <c r="I833" s="50" t="s">
        <v>16</v>
      </c>
      <c r="J833" s="50" t="s">
        <v>374</v>
      </c>
      <c r="K833" s="50"/>
      <c r="L833" s="45"/>
      <c r="M833" s="194"/>
      <c r="N833" s="195"/>
      <c r="O833" s="196"/>
      <c r="P833" s="195">
        <f t="shared" si="40"/>
        <v>0</v>
      </c>
    </row>
    <row r="834" spans="2:16" s="55" customFormat="1" ht="12.75" customHeight="1">
      <c r="B834" s="1163"/>
      <c r="C834" s="304">
        <v>15375</v>
      </c>
      <c r="D834" s="601">
        <v>0.1</v>
      </c>
      <c r="E834" s="250" t="s">
        <v>460</v>
      </c>
      <c r="F834" s="347">
        <v>2000000</v>
      </c>
      <c r="G834" s="860">
        <v>0.06</v>
      </c>
      <c r="H834" s="49">
        <f t="shared" si="39"/>
        <v>120000</v>
      </c>
      <c r="I834" s="50" t="s">
        <v>16</v>
      </c>
      <c r="J834" s="97" t="s">
        <v>251</v>
      </c>
      <c r="K834" s="50"/>
      <c r="L834" s="45"/>
      <c r="M834" s="52"/>
      <c r="N834" s="49"/>
      <c r="O834" s="51"/>
      <c r="P834" s="49"/>
    </row>
    <row r="835" spans="2:16" s="55" customFormat="1" ht="12.75" customHeight="1">
      <c r="B835" s="1163"/>
      <c r="C835" s="304">
        <v>15376</v>
      </c>
      <c r="D835" s="605">
        <v>0.08</v>
      </c>
      <c r="E835" s="250" t="s">
        <v>461</v>
      </c>
      <c r="F835" s="347">
        <v>1600000</v>
      </c>
      <c r="G835" s="860">
        <v>0.09</v>
      </c>
      <c r="H835" s="49">
        <f t="shared" si="39"/>
        <v>144000</v>
      </c>
      <c r="I835" s="50" t="s">
        <v>260</v>
      </c>
      <c r="J835" s="97" t="s">
        <v>251</v>
      </c>
      <c r="K835" s="50"/>
      <c r="L835" s="45"/>
      <c r="M835" s="52"/>
      <c r="N835" s="49"/>
      <c r="O835" s="51"/>
      <c r="P835" s="49"/>
    </row>
    <row r="836" spans="2:16" s="55" customFormat="1" ht="12.75" customHeight="1">
      <c r="B836" s="1163"/>
      <c r="C836" s="363"/>
      <c r="D836" s="607"/>
      <c r="E836" s="236"/>
      <c r="F836" s="385"/>
      <c r="G836" s="47"/>
      <c r="H836" s="49"/>
      <c r="I836" s="50"/>
      <c r="J836" s="97"/>
      <c r="K836" s="50"/>
      <c r="L836" s="45"/>
      <c r="M836" s="52"/>
      <c r="N836" s="49"/>
      <c r="O836" s="51"/>
      <c r="P836" s="49"/>
    </row>
    <row r="837" spans="2:16" s="55" customFormat="1" ht="12.75" customHeight="1">
      <c r="B837" s="1163"/>
      <c r="C837" s="690"/>
      <c r="D837" s="575"/>
      <c r="E837" s="456"/>
      <c r="F837" s="385"/>
      <c r="G837" s="47"/>
      <c r="H837" s="49"/>
      <c r="I837" s="236"/>
      <c r="J837" s="278"/>
      <c r="K837" s="50"/>
      <c r="L837" s="45"/>
      <c r="M837" s="52"/>
      <c r="N837" s="49"/>
      <c r="O837" s="51"/>
      <c r="P837" s="49"/>
    </row>
    <row r="838" spans="2:16" s="55" customFormat="1" ht="27.75" customHeight="1">
      <c r="B838" s="1165"/>
      <c r="C838" s="363"/>
      <c r="D838" s="324"/>
      <c r="E838" s="330"/>
      <c r="F838" s="49"/>
      <c r="G838" s="47"/>
      <c r="H838" s="49"/>
      <c r="I838" s="50"/>
      <c r="J838" s="97"/>
      <c r="K838" s="50"/>
      <c r="L838" s="17"/>
      <c r="M838" s="366"/>
      <c r="N838" s="49"/>
      <c r="O838" s="17"/>
      <c r="P838" s="367">
        <f>SUM(P823:P836)</f>
        <v>75000</v>
      </c>
    </row>
    <row r="839" spans="2:16">
      <c r="B839" s="1147" t="s">
        <v>26</v>
      </c>
      <c r="C839" s="1147"/>
      <c r="D839" s="1147"/>
      <c r="E839" s="1147"/>
      <c r="F839" s="2">
        <f>SUM(F823:F838)</f>
        <v>20200000</v>
      </c>
      <c r="G839" s="353" t="s">
        <v>26</v>
      </c>
      <c r="H839" s="3">
        <f>SUM(H823:H838)</f>
        <v>1252500</v>
      </c>
      <c r="I839" s="1148"/>
      <c r="J839" s="1148"/>
      <c r="K839" s="1148"/>
      <c r="L839" s="1148"/>
      <c r="M839" s="1149" t="s">
        <v>27</v>
      </c>
      <c r="N839" s="1149"/>
      <c r="O839" s="1149"/>
      <c r="P839" s="28">
        <f>H839+P838</f>
        <v>1327500</v>
      </c>
    </row>
    <row r="840" spans="2:16">
      <c r="B840" s="59"/>
      <c r="C840" s="59"/>
      <c r="D840" s="59"/>
      <c r="E840" s="59"/>
      <c r="F840" s="60"/>
      <c r="G840" s="354"/>
      <c r="H840" s="61"/>
      <c r="I840" s="62"/>
      <c r="J840" s="62"/>
      <c r="K840" s="62"/>
      <c r="L840" s="62"/>
      <c r="M840" s="63"/>
      <c r="N840" s="63"/>
      <c r="O840" s="63"/>
      <c r="P840" s="64"/>
    </row>
    <row r="841" spans="2:16">
      <c r="B841" s="1166" t="s">
        <v>33</v>
      </c>
      <c r="C841" s="1166"/>
      <c r="D841" s="1166"/>
      <c r="E841" s="1166"/>
      <c r="F841" s="1166"/>
      <c r="G841" s="1166"/>
      <c r="H841" s="1166"/>
      <c r="I841" s="1166"/>
      <c r="J841" s="1166"/>
      <c r="K841" s="1166" t="s">
        <v>2</v>
      </c>
      <c r="L841" s="1166"/>
      <c r="M841" s="1166"/>
      <c r="N841" s="1166"/>
      <c r="O841" s="1166"/>
      <c r="P841" s="1166"/>
    </row>
    <row r="842" spans="2:16">
      <c r="B842" s="163" t="s">
        <v>3</v>
      </c>
      <c r="C842" s="379" t="s">
        <v>4</v>
      </c>
      <c r="D842" s="379" t="s">
        <v>5</v>
      </c>
      <c r="E842" s="379" t="s">
        <v>6</v>
      </c>
      <c r="F842" s="379" t="s">
        <v>7</v>
      </c>
      <c r="G842" s="626" t="s">
        <v>8</v>
      </c>
      <c r="H842" s="379" t="s">
        <v>9</v>
      </c>
      <c r="I842" s="379" t="s">
        <v>10</v>
      </c>
      <c r="J842" s="379" t="s">
        <v>12</v>
      </c>
      <c r="K842" s="379" t="s">
        <v>232</v>
      </c>
      <c r="L842" s="379" t="s">
        <v>4</v>
      </c>
      <c r="M842" s="163" t="s">
        <v>6</v>
      </c>
      <c r="N842" s="163" t="s">
        <v>13</v>
      </c>
      <c r="O842" s="163" t="s">
        <v>8</v>
      </c>
      <c r="P842" s="163" t="s">
        <v>14</v>
      </c>
    </row>
    <row r="843" spans="2:16">
      <c r="B843" s="1154">
        <f>SUM(CAPTACIONES!J1203+CAPTACIONES!K1203)</f>
        <v>4</v>
      </c>
      <c r="C843" s="461">
        <v>15170</v>
      </c>
      <c r="D843" s="532">
        <v>0.1</v>
      </c>
      <c r="E843" s="531" t="s">
        <v>462</v>
      </c>
      <c r="F843" s="347">
        <v>1900000</v>
      </c>
      <c r="G843" s="495">
        <v>0.05</v>
      </c>
      <c r="H843" s="457">
        <f>F843*G843</f>
        <v>95000</v>
      </c>
      <c r="I843" s="236" t="s">
        <v>16</v>
      </c>
      <c r="J843" s="236" t="s">
        <v>251</v>
      </c>
      <c r="K843" s="50"/>
      <c r="L843" s="304">
        <v>15258</v>
      </c>
      <c r="M843" s="612" t="s">
        <v>452</v>
      </c>
      <c r="N843" s="617">
        <v>3200000</v>
      </c>
      <c r="O843" s="23">
        <v>0.05</v>
      </c>
      <c r="P843" s="22">
        <f>N843*O843</f>
        <v>160000</v>
      </c>
    </row>
    <row r="844" spans="2:16" ht="12.75" customHeight="1">
      <c r="B844" s="1154"/>
      <c r="C844" s="304">
        <v>15236</v>
      </c>
      <c r="D844" s="605">
        <v>0.08</v>
      </c>
      <c r="E844" s="250" t="s">
        <v>463</v>
      </c>
      <c r="F844" s="347">
        <v>1000000</v>
      </c>
      <c r="G844" s="368">
        <v>0.05</v>
      </c>
      <c r="H844" s="457">
        <f t="shared" ref="H844:H846" si="41">F844*G844</f>
        <v>50000</v>
      </c>
      <c r="I844" s="17" t="s">
        <v>16</v>
      </c>
      <c r="J844" s="17" t="s">
        <v>251</v>
      </c>
      <c r="K844" s="236"/>
      <c r="L844" s="81">
        <v>15142</v>
      </c>
      <c r="M844" s="842" t="s">
        <v>458</v>
      </c>
      <c r="N844" s="617">
        <v>1900000</v>
      </c>
      <c r="O844" s="23">
        <v>0.05</v>
      </c>
      <c r="P844" s="22">
        <f>N844*O844</f>
        <v>95000</v>
      </c>
    </row>
    <row r="845" spans="2:16" ht="13.8">
      <c r="B845" s="1154"/>
      <c r="C845" s="304">
        <v>15204</v>
      </c>
      <c r="D845" s="601">
        <v>0.1</v>
      </c>
      <c r="E845" s="250" t="s">
        <v>464</v>
      </c>
      <c r="F845" s="347">
        <v>1200000</v>
      </c>
      <c r="G845" s="495">
        <v>7.0000000000000007E-2</v>
      </c>
      <c r="H845" s="457">
        <f t="shared" si="41"/>
        <v>84000.000000000015</v>
      </c>
      <c r="I845" s="236" t="s">
        <v>301</v>
      </c>
      <c r="J845" s="236" t="s">
        <v>374</v>
      </c>
      <c r="K845" s="17"/>
      <c r="L845" s="81">
        <v>15173</v>
      </c>
      <c r="M845" s="73" t="s">
        <v>465</v>
      </c>
      <c r="N845" s="617">
        <v>3200000</v>
      </c>
      <c r="O845" s="23">
        <v>0.05</v>
      </c>
      <c r="P845" s="22">
        <f t="shared" ref="P845:P852" si="42">N845*O845</f>
        <v>160000</v>
      </c>
    </row>
    <row r="846" spans="2:16">
      <c r="B846" s="1154"/>
      <c r="C846" s="594">
        <v>15353</v>
      </c>
      <c r="D846" s="866">
        <v>0.1</v>
      </c>
      <c r="E846" s="867" t="s">
        <v>466</v>
      </c>
      <c r="F846" s="712">
        <v>2300000</v>
      </c>
      <c r="G846" s="358">
        <v>0.05</v>
      </c>
      <c r="H846" s="457">
        <f t="shared" si="41"/>
        <v>115000</v>
      </c>
      <c r="I846" s="486" t="s">
        <v>16</v>
      </c>
      <c r="J846" s="486" t="s">
        <v>374</v>
      </c>
      <c r="K846" s="827"/>
      <c r="L846" s="323"/>
      <c r="M846" s="623"/>
      <c r="N846" s="617"/>
      <c r="O846" s="23"/>
      <c r="P846" s="22">
        <f t="shared" si="42"/>
        <v>0</v>
      </c>
    </row>
    <row r="847" spans="2:16">
      <c r="B847" s="1154"/>
      <c r="C847" s="79"/>
      <c r="D847" s="79"/>
      <c r="E847" s="79"/>
      <c r="F847" s="79"/>
      <c r="G847" s="386"/>
      <c r="H847" s="79"/>
      <c r="I847" s="79"/>
      <c r="J847" s="79"/>
      <c r="K847" s="297"/>
      <c r="L847" s="45"/>
      <c r="M847" s="623"/>
      <c r="N847" s="617"/>
      <c r="O847" s="23"/>
      <c r="P847" s="22">
        <f t="shared" si="42"/>
        <v>0</v>
      </c>
    </row>
    <row r="848" spans="2:16">
      <c r="B848" s="1154"/>
      <c r="C848" s="363"/>
      <c r="D848" s="575"/>
      <c r="E848" s="236"/>
      <c r="F848" s="347"/>
      <c r="G848" s="495"/>
      <c r="H848" s="236"/>
      <c r="I848" s="236"/>
      <c r="J848" s="236"/>
      <c r="K848" s="297"/>
      <c r="L848" s="45"/>
      <c r="M848" s="623"/>
      <c r="N848" s="617"/>
      <c r="O848" s="23"/>
      <c r="P848" s="22">
        <f t="shared" si="42"/>
        <v>0</v>
      </c>
    </row>
    <row r="849" spans="2:16">
      <c r="B849" s="1154"/>
      <c r="C849" s="363"/>
      <c r="D849" s="575"/>
      <c r="E849" s="236"/>
      <c r="F849" s="347"/>
      <c r="G849" s="495"/>
      <c r="H849" s="236"/>
      <c r="I849" s="236"/>
      <c r="J849" s="236"/>
      <c r="K849" s="297"/>
      <c r="L849" s="45"/>
      <c r="M849" s="623"/>
      <c r="N849" s="617"/>
      <c r="O849" s="23"/>
      <c r="P849" s="22">
        <f t="shared" si="42"/>
        <v>0</v>
      </c>
    </row>
    <row r="850" spans="2:16">
      <c r="B850" s="1154"/>
      <c r="C850" s="363"/>
      <c r="D850" s="236"/>
      <c r="E850" s="236"/>
      <c r="F850" s="347"/>
      <c r="G850" s="495"/>
      <c r="H850" s="236"/>
      <c r="I850" s="236"/>
      <c r="J850" s="236"/>
      <c r="K850" s="297"/>
      <c r="L850" s="45"/>
      <c r="M850" s="623"/>
      <c r="N850" s="617"/>
      <c r="O850" s="23"/>
      <c r="P850" s="22">
        <f t="shared" si="42"/>
        <v>0</v>
      </c>
    </row>
    <row r="851" spans="2:16">
      <c r="B851" s="1154"/>
      <c r="C851" s="576"/>
      <c r="D851" s="330"/>
      <c r="E851" s="375"/>
      <c r="F851" s="603"/>
      <c r="G851" s="865"/>
      <c r="H851" s="330"/>
      <c r="I851" s="330"/>
      <c r="J851" s="625"/>
      <c r="K851" s="297"/>
      <c r="L851" s="45"/>
      <c r="M851" s="623"/>
      <c r="N851" s="617"/>
      <c r="O851" s="23"/>
      <c r="P851" s="22">
        <f t="shared" si="42"/>
        <v>0</v>
      </c>
    </row>
    <row r="852" spans="2:16">
      <c r="B852" s="1154"/>
      <c r="C852" s="278"/>
      <c r="D852" s="236"/>
      <c r="E852" s="236"/>
      <c r="F852" s="347"/>
      <c r="G852" s="51"/>
      <c r="H852" s="49"/>
      <c r="I852" s="50"/>
      <c r="J852" s="17"/>
      <c r="K852" s="297"/>
      <c r="L852" s="45"/>
      <c r="M852" s="623"/>
      <c r="N852" s="617"/>
      <c r="O852" s="23"/>
      <c r="P852" s="22">
        <f t="shared" si="42"/>
        <v>0</v>
      </c>
    </row>
    <row r="853" spans="2:16">
      <c r="B853" s="1154"/>
      <c r="C853" s="488"/>
      <c r="D853" s="575"/>
      <c r="E853" s="236"/>
      <c r="F853" s="314"/>
      <c r="G853" s="326"/>
      <c r="H853" s="314"/>
      <c r="I853" s="281"/>
      <c r="J853" s="677"/>
      <c r="K853" s="50"/>
      <c r="L853" s="45"/>
      <c r="M853" s="623"/>
      <c r="N853" s="49"/>
      <c r="O853" s="23"/>
      <c r="P853" s="22"/>
    </row>
    <row r="854" spans="2:16">
      <c r="B854" s="1154"/>
      <c r="C854" s="323"/>
      <c r="D854" s="480"/>
      <c r="E854" s="330"/>
      <c r="F854" s="496"/>
      <c r="G854" s="330"/>
      <c r="H854" s="314"/>
      <c r="I854" s="330"/>
      <c r="J854" s="314"/>
      <c r="K854" s="281"/>
      <c r="L854" s="323"/>
      <c r="M854" s="623"/>
      <c r="N854" s="22"/>
      <c r="O854" s="23"/>
      <c r="P854" s="22"/>
    </row>
    <row r="855" spans="2:16">
      <c r="B855" s="1154"/>
      <c r="C855" s="768" t="s">
        <v>272</v>
      </c>
      <c r="D855" s="134"/>
      <c r="E855" s="134" t="s">
        <v>422</v>
      </c>
      <c r="F855" s="314"/>
      <c r="G855" s="277"/>
      <c r="H855" s="314"/>
      <c r="I855" s="277"/>
      <c r="J855" s="314"/>
      <c r="K855" s="50"/>
      <c r="L855" s="20"/>
      <c r="M855" s="92" t="s">
        <v>26</v>
      </c>
      <c r="N855" s="22">
        <f>SUM(N843:N847)</f>
        <v>8300000</v>
      </c>
      <c r="O855" s="20" t="s">
        <v>26</v>
      </c>
      <c r="P855" s="38">
        <f>SUM(P843:P847)</f>
        <v>415000</v>
      </c>
    </row>
    <row r="856" spans="2:16">
      <c r="B856" s="1167" t="s">
        <v>26</v>
      </c>
      <c r="C856" s="1167"/>
      <c r="D856" s="1167"/>
      <c r="E856" s="1167"/>
      <c r="F856" s="316">
        <f>SUM(F843:F850)</f>
        <v>6400000</v>
      </c>
      <c r="G856" s="359" t="s">
        <v>26</v>
      </c>
      <c r="H856" s="317">
        <f>SUM(H843:H855)</f>
        <v>344000</v>
      </c>
      <c r="I856" s="1148"/>
      <c r="J856" s="1148"/>
      <c r="K856" s="1148"/>
      <c r="L856" s="1148"/>
      <c r="M856" s="1168" t="s">
        <v>27</v>
      </c>
      <c r="N856" s="1168"/>
      <c r="O856" s="1168"/>
      <c r="P856" s="318">
        <f>H856+P855</f>
        <v>759000</v>
      </c>
    </row>
    <row r="857" spans="2:16" s="55" customFormat="1">
      <c r="B857" s="59"/>
      <c r="C857" s="59"/>
      <c r="D857" s="59"/>
      <c r="E857" s="59"/>
      <c r="F857" s="60"/>
      <c r="G857" s="354"/>
      <c r="H857" s="61"/>
      <c r="I857" s="62"/>
      <c r="J857" s="62"/>
      <c r="K857" s="62"/>
      <c r="L857" s="62"/>
      <c r="M857" s="63"/>
      <c r="N857" s="63"/>
      <c r="O857" s="63"/>
      <c r="P857" s="64"/>
    </row>
    <row r="858" spans="2:16" ht="13.5" customHeight="1">
      <c r="B858" s="1161" t="s">
        <v>384</v>
      </c>
      <c r="C858" s="1161"/>
      <c r="D858" s="1161"/>
      <c r="E858" s="1161"/>
      <c r="F858" s="1161"/>
      <c r="G858" s="1161"/>
      <c r="H858" s="1161"/>
      <c r="I858" s="1161"/>
      <c r="J858" s="1161"/>
      <c r="K858" s="1161" t="s">
        <v>2</v>
      </c>
      <c r="L858" s="1161"/>
      <c r="M858" s="1161"/>
      <c r="N858" s="1161"/>
      <c r="O858" s="1161"/>
      <c r="P858" s="1161"/>
    </row>
    <row r="859" spans="2:16">
      <c r="B859" s="163" t="s">
        <v>3</v>
      </c>
      <c r="C859" s="163" t="s">
        <v>4</v>
      </c>
      <c r="D859" s="163" t="s">
        <v>5</v>
      </c>
      <c r="E859" s="163" t="s">
        <v>6</v>
      </c>
      <c r="F859" s="163" t="s">
        <v>7</v>
      </c>
      <c r="G859" s="352" t="s">
        <v>8</v>
      </c>
      <c r="H859" s="163" t="s">
        <v>9</v>
      </c>
      <c r="I859" s="163" t="s">
        <v>10</v>
      </c>
      <c r="J859" s="163" t="s">
        <v>12</v>
      </c>
      <c r="K859" s="163" t="s">
        <v>232</v>
      </c>
      <c r="L859" s="163" t="s">
        <v>4</v>
      </c>
      <c r="M859" s="163" t="s">
        <v>6</v>
      </c>
      <c r="N859" s="163" t="s">
        <v>13</v>
      </c>
      <c r="O859" s="163" t="s">
        <v>8</v>
      </c>
      <c r="P859" s="163" t="s">
        <v>14</v>
      </c>
    </row>
    <row r="860" spans="2:16">
      <c r="B860" s="1153">
        <f>SUM(CAPTACIONES!J1221+CAPTACIONES!K1221)</f>
        <v>11</v>
      </c>
      <c r="C860" s="461">
        <v>15261</v>
      </c>
      <c r="D860" s="532">
        <v>0.1</v>
      </c>
      <c r="E860" s="470" t="s">
        <v>467</v>
      </c>
      <c r="F860" s="49">
        <v>3000000</v>
      </c>
      <c r="G860" s="51">
        <v>0.08</v>
      </c>
      <c r="H860" s="49">
        <f>F860*G860</f>
        <v>240000</v>
      </c>
      <c r="I860" s="50" t="s">
        <v>374</v>
      </c>
      <c r="J860" s="50" t="s">
        <v>374</v>
      </c>
      <c r="K860" s="50"/>
      <c r="L860" s="16">
        <v>15189</v>
      </c>
      <c r="M860" s="146" t="s">
        <v>468</v>
      </c>
      <c r="N860" s="857">
        <v>1200000</v>
      </c>
      <c r="O860" s="350">
        <v>0.05</v>
      </c>
      <c r="P860" s="22">
        <f>N860*O860</f>
        <v>60000</v>
      </c>
    </row>
    <row r="861" spans="2:16" hidden="1">
      <c r="B861" s="1153"/>
      <c r="C861" s="55"/>
      <c r="D861" s="55"/>
      <c r="E861" s="55"/>
      <c r="F861" s="55"/>
      <c r="G861" s="358"/>
      <c r="H861" s="55"/>
      <c r="I861" s="55"/>
      <c r="J861" s="55"/>
      <c r="K861" s="55"/>
      <c r="L861" s="45"/>
      <c r="M861" s="623"/>
      <c r="N861" s="22"/>
      <c r="O861" s="23"/>
      <c r="P861" s="22"/>
    </row>
    <row r="862" spans="2:16" ht="13.8">
      <c r="B862" s="1154"/>
      <c r="C862" s="466"/>
      <c r="D862" s="804"/>
      <c r="E862" s="775"/>
      <c r="F862" s="377"/>
      <c r="G862" s="258"/>
      <c r="H862" s="259"/>
      <c r="I862" s="17"/>
      <c r="J862" s="17"/>
      <c r="K862" s="17"/>
      <c r="L862" s="45"/>
      <c r="M862" s="623"/>
      <c r="N862" s="22"/>
      <c r="O862" s="23"/>
      <c r="P862" s="22"/>
    </row>
    <row r="863" spans="2:16">
      <c r="B863" s="1154"/>
      <c r="C863" s="690"/>
      <c r="D863" s="607"/>
      <c r="E863" s="277"/>
      <c r="F863" s="49"/>
      <c r="G863" s="752"/>
      <c r="H863" s="195"/>
      <c r="I863" s="50"/>
      <c r="J863" s="17"/>
      <c r="K863" s="17"/>
      <c r="L863" s="45"/>
      <c r="M863" s="623"/>
      <c r="N863" s="22"/>
      <c r="O863" s="23"/>
      <c r="P863" s="22"/>
    </row>
    <row r="864" spans="2:16">
      <c r="B864" s="1154"/>
      <c r="C864" s="690"/>
      <c r="D864" s="607"/>
      <c r="E864" s="236"/>
      <c r="F864" s="49"/>
      <c r="G864" s="624"/>
      <c r="H864" s="49"/>
      <c r="I864" s="320"/>
      <c r="J864" s="17"/>
      <c r="K864" s="17"/>
      <c r="L864" s="45"/>
      <c r="M864" s="52"/>
      <c r="N864" s="22"/>
      <c r="O864" s="23"/>
      <c r="P864" s="22"/>
    </row>
    <row r="865" spans="2:16">
      <c r="B865" s="1154"/>
      <c r="C865" s="363"/>
      <c r="D865" s="46"/>
      <c r="E865" s="277"/>
      <c r="F865" s="314"/>
      <c r="G865" s="326"/>
      <c r="H865" s="314"/>
      <c r="I865" s="50"/>
      <c r="J865" s="17"/>
      <c r="K865" s="17"/>
      <c r="L865" s="45"/>
      <c r="M865" s="623"/>
      <c r="N865" s="22"/>
      <c r="O865" s="23"/>
      <c r="P865" s="22"/>
    </row>
    <row r="866" spans="2:16">
      <c r="B866" s="1154"/>
      <c r="C866" s="45"/>
      <c r="D866" s="46"/>
      <c r="E866" s="12"/>
      <c r="F866" s="49"/>
      <c r="G866" s="51"/>
      <c r="H866" s="49"/>
      <c r="I866" s="50"/>
      <c r="J866" s="17"/>
      <c r="K866" s="17"/>
      <c r="L866" s="45"/>
      <c r="M866" s="623"/>
      <c r="N866" s="22"/>
      <c r="O866" s="23"/>
      <c r="P866" s="22"/>
    </row>
    <row r="867" spans="2:16">
      <c r="B867" s="1154"/>
      <c r="C867" s="45"/>
      <c r="D867" s="46"/>
      <c r="E867" s="48"/>
      <c r="F867" s="49"/>
      <c r="G867" s="51"/>
      <c r="H867" s="49"/>
      <c r="I867" s="50"/>
      <c r="J867" s="319"/>
      <c r="K867" s="50"/>
      <c r="L867" s="45"/>
      <c r="M867" s="623"/>
      <c r="N867" s="22"/>
      <c r="O867" s="23"/>
      <c r="P867" s="22"/>
    </row>
    <row r="868" spans="2:16">
      <c r="B868" s="1154"/>
      <c r="C868" s="363"/>
      <c r="D868" s="575"/>
      <c r="E868" s="236"/>
      <c r="F868" s="49"/>
      <c r="G868" s="51"/>
      <c r="H868" s="49"/>
      <c r="I868" s="50"/>
      <c r="J868" s="319"/>
      <c r="K868" s="50"/>
      <c r="L868" s="14"/>
      <c r="M868" s="91"/>
      <c r="N868" s="22"/>
      <c r="O868" s="23"/>
      <c r="P868" s="22"/>
    </row>
    <row r="869" spans="2:16">
      <c r="B869" s="1154"/>
      <c r="C869" s="482"/>
      <c r="D869" s="483"/>
      <c r="E869" s="484"/>
      <c r="F869" s="49"/>
      <c r="G869" s="51"/>
      <c r="H869" s="49"/>
      <c r="I869" s="50"/>
      <c r="J869" s="319"/>
      <c r="K869" s="50"/>
      <c r="L869" s="20"/>
      <c r="M869" s="92" t="s">
        <v>26</v>
      </c>
      <c r="N869" s="22">
        <f>SUM(N860:N864)</f>
        <v>1200000</v>
      </c>
      <c r="O869" s="20" t="s">
        <v>26</v>
      </c>
      <c r="P869" s="38">
        <f>SUM(P860:P864)</f>
        <v>60000</v>
      </c>
    </row>
    <row r="870" spans="2:16">
      <c r="B870" s="1147" t="s">
        <v>26</v>
      </c>
      <c r="C870" s="1147"/>
      <c r="D870" s="1147"/>
      <c r="E870" s="1147"/>
      <c r="F870" s="2">
        <f>F860+F862+F863+F864+F865</f>
        <v>3000000</v>
      </c>
      <c r="G870" s="353" t="s">
        <v>26</v>
      </c>
      <c r="H870" s="3">
        <f>SUM(H860:H869)</f>
        <v>240000</v>
      </c>
      <c r="I870" s="1148"/>
      <c r="J870" s="1148"/>
      <c r="K870" s="1148"/>
      <c r="L870" s="1148"/>
      <c r="M870" s="1149" t="s">
        <v>27</v>
      </c>
      <c r="N870" s="1149"/>
      <c r="O870" s="1149"/>
      <c r="P870" s="28">
        <f>H870+P869</f>
        <v>300000</v>
      </c>
    </row>
    <row r="871" spans="2:16" s="55" customFormat="1">
      <c r="B871" s="59"/>
      <c r="C871" s="59"/>
      <c r="D871" s="59"/>
      <c r="E871" s="59"/>
      <c r="F871" s="60"/>
      <c r="G871" s="354"/>
      <c r="H871" s="61"/>
      <c r="I871" s="62"/>
      <c r="J871" s="62"/>
      <c r="K871" s="62"/>
      <c r="L871" s="62"/>
      <c r="M871" s="63"/>
      <c r="N871" s="63"/>
      <c r="O871" s="63"/>
      <c r="P871" s="64"/>
    </row>
    <row r="872" spans="2:16" ht="13.5" customHeight="1">
      <c r="B872" s="1161" t="s">
        <v>429</v>
      </c>
      <c r="C872" s="1161"/>
      <c r="D872" s="1161"/>
      <c r="E872" s="1161"/>
      <c r="F872" s="1161"/>
      <c r="G872" s="1161"/>
      <c r="H872" s="1161"/>
      <c r="I872" s="1161"/>
      <c r="J872" s="1161"/>
      <c r="K872" s="1161" t="s">
        <v>2</v>
      </c>
      <c r="L872" s="1161"/>
      <c r="M872" s="1161"/>
      <c r="N872" s="1161"/>
      <c r="O872" s="1161"/>
      <c r="P872" s="1161"/>
    </row>
    <row r="873" spans="2:16">
      <c r="B873" s="163" t="s">
        <v>3</v>
      </c>
      <c r="C873" s="163" t="s">
        <v>4</v>
      </c>
      <c r="D873" s="163" t="s">
        <v>5</v>
      </c>
      <c r="E873" s="379" t="s">
        <v>6</v>
      </c>
      <c r="F873" s="379" t="s">
        <v>7</v>
      </c>
      <c r="G873" s="352" t="s">
        <v>8</v>
      </c>
      <c r="H873" s="163" t="s">
        <v>9</v>
      </c>
      <c r="I873" s="163" t="s">
        <v>10</v>
      </c>
      <c r="J873" s="163" t="s">
        <v>12</v>
      </c>
      <c r="K873" s="163" t="s">
        <v>232</v>
      </c>
      <c r="L873" s="163" t="s">
        <v>4</v>
      </c>
      <c r="M873" s="163" t="s">
        <v>6</v>
      </c>
      <c r="N873" s="163" t="s">
        <v>13</v>
      </c>
      <c r="O873" s="163" t="s">
        <v>8</v>
      </c>
      <c r="P873" s="163" t="s">
        <v>14</v>
      </c>
    </row>
    <row r="874" spans="2:16">
      <c r="B874" s="1153">
        <f>SUM(CAPTACIONES!J1239+CAPTACIONES!K1239)</f>
        <v>11</v>
      </c>
      <c r="C874" s="530">
        <v>15335</v>
      </c>
      <c r="D874" s="592">
        <v>0.08</v>
      </c>
      <c r="E874" s="531" t="s">
        <v>469</v>
      </c>
      <c r="F874" s="49">
        <v>2000000</v>
      </c>
      <c r="G874" s="624">
        <v>7.0000000000000007E-2</v>
      </c>
      <c r="H874" s="49">
        <f>F874*G874</f>
        <v>140000</v>
      </c>
      <c r="I874" s="50" t="s">
        <v>411</v>
      </c>
      <c r="J874" s="50" t="s">
        <v>374</v>
      </c>
      <c r="K874" s="50"/>
      <c r="L874" s="45"/>
      <c r="M874" s="623"/>
      <c r="N874" s="22"/>
      <c r="O874" s="23"/>
      <c r="P874" s="22"/>
    </row>
    <row r="875" spans="2:16">
      <c r="B875" s="1153"/>
      <c r="C875" s="747"/>
      <c r="D875" s="843"/>
      <c r="E875" s="236"/>
      <c r="F875" s="236"/>
      <c r="G875" s="358"/>
      <c r="H875" s="49">
        <f t="shared" ref="H875:H877" si="43">F875*G875</f>
        <v>0</v>
      </c>
      <c r="I875" s="55"/>
      <c r="J875" s="55"/>
      <c r="K875" s="55"/>
      <c r="L875" s="45"/>
      <c r="M875" s="623"/>
      <c r="N875" s="22"/>
      <c r="O875" s="23"/>
      <c r="P875" s="22"/>
    </row>
    <row r="876" spans="2:16">
      <c r="B876" s="1154"/>
      <c r="C876" s="461">
        <v>15393</v>
      </c>
      <c r="D876" s="592">
        <v>0.08</v>
      </c>
      <c r="E876" s="470" t="s">
        <v>470</v>
      </c>
      <c r="F876" s="371">
        <v>1700000</v>
      </c>
      <c r="G876" s="844">
        <v>0.03</v>
      </c>
      <c r="H876" s="49">
        <f t="shared" si="43"/>
        <v>51000</v>
      </c>
      <c r="I876" s="17" t="s">
        <v>386</v>
      </c>
      <c r="J876" s="17" t="s">
        <v>374</v>
      </c>
      <c r="K876" s="17"/>
      <c r="L876" s="45"/>
      <c r="M876" s="623"/>
      <c r="N876" s="22"/>
      <c r="O876" s="23"/>
      <c r="P876" s="22"/>
    </row>
    <row r="877" spans="2:16">
      <c r="B877" s="1154"/>
      <c r="C877" s="839">
        <v>15300</v>
      </c>
      <c r="D877" s="645">
        <v>0.08</v>
      </c>
      <c r="E877" s="373" t="s">
        <v>471</v>
      </c>
      <c r="F877" s="49">
        <v>1200000</v>
      </c>
      <c r="G877" s="752">
        <v>0.03</v>
      </c>
      <c r="H877" s="49">
        <f t="shared" si="43"/>
        <v>36000</v>
      </c>
      <c r="I877" s="50" t="s">
        <v>472</v>
      </c>
      <c r="J877" s="17" t="s">
        <v>473</v>
      </c>
      <c r="K877" s="17"/>
      <c r="L877" s="45"/>
      <c r="M877" s="623"/>
      <c r="N877" s="22"/>
      <c r="O877" s="23"/>
      <c r="P877" s="22"/>
    </row>
    <row r="878" spans="2:16">
      <c r="B878" s="1154"/>
      <c r="C878" s="690"/>
      <c r="D878" s="607"/>
      <c r="E878" s="236"/>
      <c r="F878" s="49"/>
      <c r="G878" s="624"/>
      <c r="H878" s="49"/>
      <c r="I878" s="320"/>
      <c r="J878" s="17"/>
      <c r="K878" s="17"/>
      <c r="L878" s="45"/>
      <c r="M878" s="52"/>
      <c r="N878" s="22"/>
      <c r="O878" s="23"/>
      <c r="P878" s="22"/>
    </row>
    <row r="879" spans="2:16">
      <c r="B879" s="1154"/>
      <c r="C879" s="805"/>
      <c r="D879" s="607"/>
      <c r="E879" s="325"/>
      <c r="F879" s="314"/>
      <c r="G879" s="326"/>
      <c r="H879" s="314"/>
      <c r="I879" s="50"/>
      <c r="J879" s="17"/>
      <c r="K879" s="17"/>
      <c r="L879" s="45"/>
      <c r="M879" s="623"/>
      <c r="N879" s="22"/>
      <c r="O879" s="23"/>
      <c r="P879" s="22"/>
    </row>
    <row r="880" spans="2:16">
      <c r="B880" s="1154"/>
      <c r="C880" s="45"/>
      <c r="D880" s="46"/>
      <c r="E880" s="12"/>
      <c r="F880" s="49"/>
      <c r="G880" s="51"/>
      <c r="H880" s="49"/>
      <c r="I880" s="50"/>
      <c r="J880" s="17"/>
      <c r="K880" s="17"/>
      <c r="L880" s="45"/>
      <c r="M880" s="623"/>
      <c r="N880" s="22"/>
      <c r="O880" s="23"/>
      <c r="P880" s="22"/>
    </row>
    <row r="881" spans="2:16">
      <c r="B881" s="1154"/>
      <c r="C881" s="45"/>
      <c r="D881" s="46"/>
      <c r="E881" s="48"/>
      <c r="F881" s="49"/>
      <c r="G881" s="51"/>
      <c r="H881" s="49"/>
      <c r="I881" s="50"/>
      <c r="J881" s="319"/>
      <c r="K881" s="50"/>
      <c r="L881" s="45"/>
      <c r="M881" s="623"/>
      <c r="N881" s="22"/>
      <c r="O881" s="23"/>
      <c r="P881" s="22"/>
    </row>
    <row r="882" spans="2:16">
      <c r="B882" s="1154"/>
      <c r="C882" s="363"/>
      <c r="D882" s="575"/>
      <c r="E882" s="236"/>
      <c r="F882" s="49"/>
      <c r="G882" s="51"/>
      <c r="H882" s="49"/>
      <c r="I882" s="50"/>
      <c r="J882" s="319"/>
      <c r="K882" s="50"/>
      <c r="L882" s="14"/>
      <c r="M882" s="91"/>
      <c r="N882" s="22"/>
      <c r="O882" s="23"/>
      <c r="P882" s="22"/>
    </row>
    <row r="883" spans="2:16">
      <c r="B883" s="1154"/>
      <c r="C883" s="482"/>
      <c r="D883" s="483"/>
      <c r="E883" s="484"/>
      <c r="F883" s="49"/>
      <c r="G883" s="51"/>
      <c r="H883" s="49"/>
      <c r="I883" s="50"/>
      <c r="J883" s="319"/>
      <c r="K883" s="50"/>
      <c r="L883" s="20"/>
      <c r="M883" s="92" t="s">
        <v>26</v>
      </c>
      <c r="N883" s="22">
        <f>SUM(N874:N878)</f>
        <v>0</v>
      </c>
      <c r="O883" s="20" t="s">
        <v>26</v>
      </c>
      <c r="P883" s="38">
        <f>SUM(P874:P878)</f>
        <v>0</v>
      </c>
    </row>
    <row r="884" spans="2:16">
      <c r="B884" s="1147" t="s">
        <v>26</v>
      </c>
      <c r="C884" s="1147"/>
      <c r="D884" s="1147"/>
      <c r="E884" s="1147"/>
      <c r="F884" s="2">
        <f>F874+F876+F877+F878+F879</f>
        <v>4900000</v>
      </c>
      <c r="G884" s="353" t="s">
        <v>26</v>
      </c>
      <c r="H884" s="3">
        <f>SUM(H874:H883)</f>
        <v>227000</v>
      </c>
      <c r="I884" s="1148"/>
      <c r="J884" s="1148"/>
      <c r="K884" s="1148"/>
      <c r="L884" s="1148"/>
      <c r="M884" s="1149" t="s">
        <v>27</v>
      </c>
      <c r="N884" s="1149"/>
      <c r="O884" s="1149"/>
      <c r="P884" s="28">
        <f>H884+P883</f>
        <v>227000</v>
      </c>
    </row>
    <row r="885" spans="2:16" s="55" customFormat="1">
      <c r="B885" s="59"/>
      <c r="C885" s="59"/>
      <c r="D885" s="59"/>
      <c r="E885" s="59"/>
      <c r="F885" s="60"/>
      <c r="G885" s="354"/>
      <c r="H885" s="61"/>
      <c r="I885" s="62"/>
      <c r="J885" s="62"/>
      <c r="K885" s="62"/>
      <c r="L885" s="62"/>
      <c r="M885" s="63"/>
      <c r="N885" s="63"/>
      <c r="O885" s="63"/>
      <c r="P885" s="64"/>
    </row>
    <row r="886" spans="2:16" ht="13.5" customHeight="1">
      <c r="B886" s="1161" t="s">
        <v>474</v>
      </c>
      <c r="C886" s="1161"/>
      <c r="D886" s="1161"/>
      <c r="E886" s="1161"/>
      <c r="F886" s="1161"/>
      <c r="G886" s="1161"/>
      <c r="H886" s="1161"/>
      <c r="I886" s="1161"/>
      <c r="J886" s="1161"/>
      <c r="K886" s="1161" t="s">
        <v>2</v>
      </c>
      <c r="L886" s="1161"/>
      <c r="M886" s="1161"/>
      <c r="N886" s="1161"/>
      <c r="O886" s="1161"/>
      <c r="P886" s="1161"/>
    </row>
    <row r="887" spans="2:16">
      <c r="B887" s="163" t="s">
        <v>3</v>
      </c>
      <c r="C887" s="163" t="s">
        <v>4</v>
      </c>
      <c r="D887" s="163" t="s">
        <v>5</v>
      </c>
      <c r="E887" s="379" t="s">
        <v>6</v>
      </c>
      <c r="F887" s="379" t="s">
        <v>7</v>
      </c>
      <c r="G887" s="352" t="s">
        <v>8</v>
      </c>
      <c r="H887" s="163" t="s">
        <v>9</v>
      </c>
      <c r="I887" s="163" t="s">
        <v>10</v>
      </c>
      <c r="J887" s="163" t="s">
        <v>12</v>
      </c>
      <c r="K887" s="163" t="s">
        <v>232</v>
      </c>
      <c r="L887" s="163" t="s">
        <v>4</v>
      </c>
      <c r="M887" s="163" t="s">
        <v>6</v>
      </c>
      <c r="N887" s="163" t="s">
        <v>13</v>
      </c>
      <c r="O887" s="163" t="s">
        <v>8</v>
      </c>
      <c r="P887" s="163" t="s">
        <v>14</v>
      </c>
    </row>
    <row r="888" spans="2:16" ht="13.8">
      <c r="B888" s="1153">
        <f>SUM(CAPTACIONES!J1248+CAPTACIONES!K1248)</f>
        <v>3</v>
      </c>
      <c r="C888" s="81">
        <v>15173</v>
      </c>
      <c r="D888" s="609">
        <v>0.1</v>
      </c>
      <c r="E888" s="73" t="s">
        <v>465</v>
      </c>
      <c r="F888" s="49">
        <v>3200000</v>
      </c>
      <c r="G888" s="624">
        <v>7.0000000000000007E-2</v>
      </c>
      <c r="H888" s="49">
        <f>F888*G888</f>
        <v>224000.00000000003</v>
      </c>
      <c r="I888" s="50" t="s">
        <v>301</v>
      </c>
      <c r="J888" s="50" t="s">
        <v>473</v>
      </c>
      <c r="K888" s="50"/>
      <c r="L888" s="45"/>
      <c r="M888" s="623"/>
      <c r="N888" s="22"/>
      <c r="O888" s="23"/>
      <c r="P888" s="22"/>
    </row>
    <row r="889" spans="2:16">
      <c r="B889" s="1153"/>
      <c r="C889" s="747"/>
      <c r="D889" s="843"/>
      <c r="E889" s="236"/>
      <c r="F889" s="236"/>
      <c r="G889" s="358"/>
      <c r="H889" s="49">
        <f t="shared" ref="H889:H890" si="44">F889*G889</f>
        <v>0</v>
      </c>
      <c r="I889" s="55"/>
      <c r="J889" s="55"/>
      <c r="K889" s="55"/>
      <c r="L889" s="45"/>
      <c r="M889" s="623"/>
      <c r="N889" s="22"/>
      <c r="O889" s="23"/>
      <c r="P889" s="22"/>
    </row>
    <row r="890" spans="2:16">
      <c r="B890" s="1154"/>
      <c r="C890" s="461">
        <v>15169</v>
      </c>
      <c r="D890" s="753">
        <v>0.08</v>
      </c>
      <c r="E890" s="250" t="s">
        <v>475</v>
      </c>
      <c r="F890" s="371">
        <v>2900000</v>
      </c>
      <c r="G890" s="844">
        <v>7.0000000000000007E-2</v>
      </c>
      <c r="H890" s="49">
        <f t="shared" si="44"/>
        <v>203000.00000000003</v>
      </c>
      <c r="I890" s="17" t="s">
        <v>16</v>
      </c>
      <c r="J890" s="17" t="s">
        <v>251</v>
      </c>
      <c r="K890" s="17"/>
      <c r="L890" s="45"/>
      <c r="M890" s="623"/>
      <c r="N890" s="22"/>
      <c r="O890" s="23"/>
      <c r="P890" s="22"/>
    </row>
    <row r="891" spans="2:16">
      <c r="B891" s="1154"/>
      <c r="C891" s="690"/>
      <c r="D891" s="607"/>
      <c r="E891" s="497"/>
      <c r="F891" s="314"/>
      <c r="G891" s="752"/>
      <c r="H891" s="195"/>
      <c r="I891" s="50"/>
      <c r="J891" s="17"/>
      <c r="K891" s="17"/>
      <c r="L891" s="45"/>
      <c r="M891" s="623"/>
      <c r="N891" s="22"/>
      <c r="O891" s="23"/>
      <c r="P891" s="22"/>
    </row>
    <row r="892" spans="2:16">
      <c r="B892" s="1154"/>
      <c r="C892" s="690"/>
      <c r="D892" s="607"/>
      <c r="E892" s="236"/>
      <c r="F892" s="49"/>
      <c r="G892" s="624"/>
      <c r="H892" s="49"/>
      <c r="I892" s="320"/>
      <c r="J892" s="17"/>
      <c r="K892" s="17"/>
      <c r="L892" s="45"/>
      <c r="M892" s="52"/>
      <c r="N892" s="22"/>
      <c r="O892" s="23"/>
      <c r="P892" s="22"/>
    </row>
    <row r="893" spans="2:16">
      <c r="B893" s="1154"/>
      <c r="C893" s="805"/>
      <c r="D893" s="607"/>
      <c r="E893" s="325"/>
      <c r="F893" s="314"/>
      <c r="G893" s="326"/>
      <c r="H893" s="314"/>
      <c r="I893" s="50"/>
      <c r="J893" s="17"/>
      <c r="K893" s="17"/>
      <c r="L893" s="45"/>
      <c r="M893" s="623"/>
      <c r="N893" s="22"/>
      <c r="O893" s="23"/>
      <c r="P893" s="22"/>
    </row>
    <row r="894" spans="2:16">
      <c r="B894" s="1154"/>
      <c r="C894" s="45"/>
      <c r="D894" s="46"/>
      <c r="E894" s="12"/>
      <c r="F894" s="49"/>
      <c r="G894" s="51"/>
      <c r="H894" s="49"/>
      <c r="I894" s="50"/>
      <c r="J894" s="17"/>
      <c r="K894" s="17"/>
      <c r="L894" s="45"/>
      <c r="M894" s="623"/>
      <c r="N894" s="22"/>
      <c r="O894" s="23"/>
      <c r="P894" s="22"/>
    </row>
    <row r="895" spans="2:16">
      <c r="B895" s="1154"/>
      <c r="C895" s="45"/>
      <c r="D895" s="46"/>
      <c r="E895" s="48"/>
      <c r="F895" s="49"/>
      <c r="G895" s="51"/>
      <c r="H895" s="49"/>
      <c r="I895" s="50"/>
      <c r="J895" s="319"/>
      <c r="K895" s="50"/>
      <c r="L895" s="45"/>
      <c r="M895" s="623"/>
      <c r="N895" s="22"/>
      <c r="O895" s="23"/>
      <c r="P895" s="22"/>
    </row>
    <row r="896" spans="2:16">
      <c r="B896" s="1154"/>
      <c r="C896" s="363"/>
      <c r="D896" s="575"/>
      <c r="E896" s="236"/>
      <c r="F896" s="49"/>
      <c r="G896" s="51"/>
      <c r="H896" s="49"/>
      <c r="I896" s="50"/>
      <c r="J896" s="319"/>
      <c r="K896" s="50"/>
      <c r="L896" s="14"/>
      <c r="M896" s="91"/>
      <c r="N896" s="22"/>
      <c r="O896" s="23"/>
      <c r="P896" s="22"/>
    </row>
    <row r="897" spans="2:16">
      <c r="B897" s="1154"/>
      <c r="C897" s="482"/>
      <c r="D897" s="483"/>
      <c r="E897" s="484"/>
      <c r="F897" s="49"/>
      <c r="G897" s="51"/>
      <c r="H897" s="49"/>
      <c r="I897" s="50"/>
      <c r="J897" s="319"/>
      <c r="K897" s="50"/>
      <c r="L897" s="20"/>
      <c r="M897" s="92" t="s">
        <v>26</v>
      </c>
      <c r="N897" s="22">
        <f>SUM(N888:N892)</f>
        <v>0</v>
      </c>
      <c r="O897" s="20" t="s">
        <v>26</v>
      </c>
      <c r="P897" s="38">
        <f>SUM(P888:P892)</f>
        <v>0</v>
      </c>
    </row>
    <row r="898" spans="2:16">
      <c r="B898" s="1147" t="s">
        <v>26</v>
      </c>
      <c r="C898" s="1147"/>
      <c r="D898" s="1147"/>
      <c r="E898" s="1147"/>
      <c r="F898" s="2">
        <f>F888+F890+F891+F892+F893</f>
        <v>6100000</v>
      </c>
      <c r="G898" s="353" t="s">
        <v>26</v>
      </c>
      <c r="H898" s="3">
        <f>SUM(H888:H897)</f>
        <v>427000.00000000006</v>
      </c>
      <c r="I898" s="1148"/>
      <c r="J898" s="1148"/>
      <c r="K898" s="1148"/>
      <c r="L898" s="1148"/>
      <c r="M898" s="1149" t="s">
        <v>27</v>
      </c>
      <c r="N898" s="1149"/>
      <c r="O898" s="1149"/>
      <c r="P898" s="28">
        <f>H898+P897</f>
        <v>427000.00000000006</v>
      </c>
    </row>
    <row r="899" spans="2:16">
      <c r="B899" s="59"/>
      <c r="C899" s="59"/>
      <c r="D899" s="59"/>
      <c r="E899" s="59"/>
      <c r="F899" s="60"/>
      <c r="G899" s="354"/>
      <c r="H899" s="61"/>
      <c r="I899" s="62"/>
      <c r="J899" s="62"/>
      <c r="K899" s="62"/>
      <c r="L899" s="62"/>
      <c r="M899" s="63"/>
      <c r="N899" s="63"/>
      <c r="O899" s="63"/>
      <c r="P899" s="64"/>
    </row>
    <row r="900" spans="2:16">
      <c r="B900" s="1150" t="s">
        <v>16</v>
      </c>
      <c r="C900" s="1150"/>
      <c r="D900" s="1150"/>
      <c r="E900" s="1150"/>
      <c r="F900" s="1151"/>
      <c r="G900" s="1151"/>
      <c r="H900" s="1151"/>
      <c r="I900" s="1151"/>
      <c r="J900" s="1151"/>
      <c r="K900" s="1152" t="s">
        <v>2</v>
      </c>
      <c r="L900" s="1152"/>
      <c r="M900" s="1152"/>
      <c r="N900" s="1152"/>
      <c r="O900" s="1152"/>
      <c r="P900" s="1152"/>
    </row>
    <row r="901" spans="2:16">
      <c r="B901" s="163" t="s">
        <v>3</v>
      </c>
      <c r="C901" s="163" t="s">
        <v>4</v>
      </c>
      <c r="D901" s="163" t="s">
        <v>5</v>
      </c>
      <c r="E901" s="163" t="s">
        <v>6</v>
      </c>
      <c r="F901" s="166" t="s">
        <v>7</v>
      </c>
      <c r="G901" s="355" t="s">
        <v>8</v>
      </c>
      <c r="H901" s="166" t="s">
        <v>9</v>
      </c>
      <c r="I901" s="167" t="s">
        <v>10</v>
      </c>
      <c r="J901" s="167" t="s">
        <v>12</v>
      </c>
      <c r="K901" s="167" t="s">
        <v>232</v>
      </c>
      <c r="L901" s="167" t="s">
        <v>4</v>
      </c>
      <c r="M901" s="167" t="s">
        <v>6</v>
      </c>
      <c r="N901" s="168" t="s">
        <v>13</v>
      </c>
      <c r="O901" s="169" t="s">
        <v>8</v>
      </c>
      <c r="P901" s="169" t="s">
        <v>14</v>
      </c>
    </row>
    <row r="902" spans="2:16">
      <c r="B902" s="1153">
        <f>SUM(B799+B823+B843+B860+B874+B888)</f>
        <v>64</v>
      </c>
      <c r="C902" s="452"/>
      <c r="D902" s="868"/>
      <c r="E902" s="486"/>
      <c r="F902" s="257"/>
      <c r="G902" s="258"/>
      <c r="H902" s="259"/>
      <c r="I902" s="17"/>
      <c r="J902" s="17"/>
      <c r="K902" s="17"/>
      <c r="L902" s="17"/>
      <c r="M902" s="20"/>
      <c r="N902" s="93"/>
      <c r="O902" s="19"/>
      <c r="P902" s="18"/>
    </row>
    <row r="903" spans="2:16">
      <c r="B903" s="1153"/>
      <c r="C903" s="690"/>
      <c r="D903" s="607"/>
      <c r="E903" s="456"/>
      <c r="F903" s="55"/>
      <c r="G903" s="358"/>
      <c r="H903" s="55"/>
      <c r="I903" s="55"/>
      <c r="J903" s="55"/>
      <c r="K903" s="55"/>
      <c r="L903" s="17"/>
      <c r="M903" s="20"/>
      <c r="N903" s="93"/>
      <c r="O903" s="19"/>
      <c r="P903" s="18"/>
    </row>
    <row r="904" spans="2:16">
      <c r="B904" s="1154"/>
      <c r="C904" s="690"/>
      <c r="D904" s="607"/>
      <c r="E904" s="456"/>
      <c r="F904" s="236"/>
      <c r="G904" s="495"/>
      <c r="H904" s="236"/>
      <c r="I904" s="236"/>
      <c r="J904" s="236"/>
      <c r="K904" s="297"/>
      <c r="L904" s="17"/>
      <c r="M904" s="20"/>
      <c r="N904" s="93"/>
      <c r="O904" s="19"/>
      <c r="P904" s="18"/>
    </row>
    <row r="905" spans="2:16">
      <c r="B905" s="1154"/>
      <c r="C905" s="236"/>
      <c r="D905" s="236"/>
      <c r="E905" s="45"/>
      <c r="F905" s="46"/>
      <c r="G905" s="17"/>
      <c r="H905" s="371"/>
      <c r="I905" s="51"/>
      <c r="J905" s="17"/>
      <c r="K905" s="297"/>
      <c r="L905" s="17"/>
      <c r="M905" s="20"/>
      <c r="N905" s="93"/>
      <c r="O905" s="19"/>
      <c r="P905" s="18"/>
    </row>
    <row r="906" spans="2:16">
      <c r="B906" s="1154"/>
      <c r="C906" s="45"/>
      <c r="D906" s="46"/>
      <c r="E906" s="17"/>
      <c r="F906" s="371"/>
      <c r="G906" s="51"/>
      <c r="H906" s="17"/>
      <c r="I906" s="17"/>
      <c r="J906" s="17"/>
      <c r="K906" s="297"/>
      <c r="L906" s="17"/>
      <c r="M906" s="20"/>
      <c r="N906" s="93"/>
      <c r="O906" s="19"/>
      <c r="P906" s="18"/>
    </row>
    <row r="907" spans="2:16">
      <c r="B907" s="1153"/>
      <c r="C907" s="323"/>
      <c r="D907" s="324"/>
      <c r="E907" s="478"/>
      <c r="F907" s="707"/>
      <c r="G907" s="708"/>
      <c r="H907" s="709"/>
      <c r="I907" s="478"/>
      <c r="J907" s="478"/>
      <c r="K907" s="17"/>
      <c r="L907" s="17"/>
      <c r="M907" s="20"/>
      <c r="N907" s="93"/>
      <c r="O907" s="19"/>
      <c r="P907" s="18"/>
    </row>
    <row r="908" spans="2:16">
      <c r="B908" s="1153"/>
      <c r="C908" s="14"/>
      <c r="D908" s="21"/>
      <c r="E908" s="20"/>
      <c r="F908" s="43"/>
      <c r="G908" s="19"/>
      <c r="H908" s="80"/>
      <c r="I908" s="20"/>
      <c r="J908" s="20"/>
      <c r="K908" s="20"/>
      <c r="L908" s="20"/>
      <c r="M908" s="20"/>
      <c r="N908" s="93"/>
      <c r="O908" s="19"/>
      <c r="P908" s="18"/>
    </row>
    <row r="909" spans="2:16">
      <c r="B909" s="1153"/>
      <c r="C909" s="14"/>
      <c r="D909" s="21"/>
      <c r="E909" s="20"/>
      <c r="F909" s="43"/>
      <c r="G909" s="19"/>
      <c r="H909" s="80"/>
      <c r="I909" s="20"/>
      <c r="J909" s="20"/>
      <c r="K909" s="20"/>
      <c r="L909" s="20"/>
      <c r="M909" s="20"/>
      <c r="N909" s="93"/>
      <c r="O909" s="19"/>
      <c r="P909" s="18"/>
    </row>
    <row r="910" spans="2:16">
      <c r="B910" s="1153"/>
      <c r="C910" s="14"/>
      <c r="D910" s="21"/>
      <c r="E910" s="20"/>
      <c r="F910" s="43"/>
      <c r="G910" s="19"/>
      <c r="H910" s="80"/>
      <c r="I910" s="20"/>
      <c r="J910" s="20"/>
      <c r="K910" s="20"/>
      <c r="L910" s="20"/>
      <c r="M910" s="20"/>
      <c r="N910" s="93"/>
      <c r="O910" s="19"/>
      <c r="P910" s="18"/>
    </row>
    <row r="911" spans="2:16">
      <c r="B911" s="1153"/>
      <c r="C911" s="14"/>
      <c r="D911" s="21"/>
      <c r="E911" s="20"/>
      <c r="F911" s="43"/>
      <c r="G911" s="19"/>
      <c r="H911" s="80"/>
      <c r="I911" s="20"/>
      <c r="J911" s="20"/>
      <c r="K911" s="20"/>
      <c r="L911" s="20"/>
      <c r="M911" s="20"/>
      <c r="N911" s="93"/>
      <c r="O911" s="19"/>
      <c r="P911" s="18"/>
    </row>
    <row r="912" spans="2:16">
      <c r="B912" s="1153"/>
      <c r="C912" s="14"/>
      <c r="D912" s="21"/>
      <c r="E912" s="20"/>
      <c r="F912" s="43"/>
      <c r="G912" s="19"/>
      <c r="H912" s="80"/>
      <c r="I912" s="20"/>
      <c r="J912" s="20"/>
      <c r="K912" s="20"/>
      <c r="L912" s="20"/>
      <c r="M912" s="20"/>
      <c r="N912" s="93"/>
      <c r="O912" s="19"/>
      <c r="P912" s="18"/>
    </row>
    <row r="913" spans="1:1025">
      <c r="B913" s="1153"/>
      <c r="C913" s="14"/>
      <c r="D913" s="21"/>
      <c r="E913" s="20"/>
      <c r="F913" s="43"/>
      <c r="G913" s="19"/>
      <c r="H913" s="80"/>
      <c r="I913" s="20"/>
      <c r="J913" s="20"/>
      <c r="K913" s="20"/>
      <c r="L913" s="20"/>
      <c r="M913" s="20"/>
      <c r="N913" s="93"/>
      <c r="O913" s="19"/>
      <c r="P913" s="18"/>
    </row>
    <row r="914" spans="1:1025">
      <c r="B914" s="1153"/>
      <c r="C914" s="14"/>
      <c r="D914" s="21"/>
      <c r="E914" s="20"/>
      <c r="F914" s="43"/>
      <c r="G914" s="19"/>
      <c r="H914" s="80"/>
      <c r="I914" s="20"/>
      <c r="J914" s="20"/>
      <c r="K914" s="20"/>
      <c r="L914" s="20"/>
      <c r="M914" s="20"/>
      <c r="N914" s="93"/>
      <c r="O914" s="19"/>
      <c r="P914" s="18"/>
    </row>
    <row r="915" spans="1:1025">
      <c r="B915" s="1153"/>
      <c r="C915" s="14"/>
      <c r="D915" s="21"/>
      <c r="E915" s="20"/>
      <c r="F915" s="43"/>
      <c r="G915" s="19"/>
      <c r="H915" s="80"/>
      <c r="I915" s="20"/>
      <c r="J915" s="20"/>
      <c r="K915" s="20"/>
      <c r="L915" s="20"/>
      <c r="M915" s="20"/>
      <c r="N915" s="93"/>
      <c r="O915" s="19"/>
      <c r="P915" s="18"/>
    </row>
    <row r="916" spans="1:1025">
      <c r="B916" s="1153"/>
      <c r="C916" s="14"/>
      <c r="D916" s="21"/>
      <c r="E916" s="20"/>
      <c r="F916" s="43"/>
      <c r="G916" s="19"/>
      <c r="H916" s="80"/>
      <c r="I916" s="20"/>
      <c r="J916" s="20"/>
      <c r="K916" s="20"/>
      <c r="L916" s="20"/>
      <c r="M916" s="20"/>
      <c r="N916" s="93"/>
      <c r="O916" s="19"/>
      <c r="P916" s="18"/>
    </row>
    <row r="917" spans="1:1025">
      <c r="B917" s="1153"/>
      <c r="C917" s="14"/>
      <c r="D917" s="21"/>
      <c r="E917" s="20"/>
      <c r="F917" s="43"/>
      <c r="G917" s="19"/>
      <c r="H917" s="80"/>
      <c r="I917" s="20"/>
      <c r="J917" s="20"/>
      <c r="K917" s="20"/>
      <c r="L917" s="20"/>
      <c r="M917" s="20"/>
      <c r="N917" s="93"/>
      <c r="O917" s="19"/>
      <c r="P917" s="18"/>
    </row>
    <row r="918" spans="1:1025">
      <c r="B918" s="1153"/>
      <c r="C918" s="14"/>
      <c r="D918" s="21"/>
      <c r="E918" s="20"/>
      <c r="F918" s="43"/>
      <c r="G918" s="19"/>
      <c r="H918" s="80"/>
      <c r="I918" s="20"/>
      <c r="J918" s="20"/>
      <c r="K918" s="20"/>
      <c r="L918" s="20"/>
      <c r="M918" s="20"/>
      <c r="N918" s="93"/>
      <c r="O918" s="19"/>
      <c r="P918" s="18"/>
    </row>
    <row r="919" spans="1:1025">
      <c r="B919" s="1153"/>
      <c r="C919" s="14"/>
      <c r="D919" s="21"/>
      <c r="E919" s="20"/>
      <c r="F919" s="43"/>
      <c r="G919" s="19"/>
      <c r="H919" s="80"/>
      <c r="I919" s="20"/>
      <c r="J919" s="20"/>
      <c r="K919" s="20"/>
      <c r="L919" s="20"/>
      <c r="M919" s="37" t="s">
        <v>26</v>
      </c>
      <c r="N919" s="30">
        <f>SUM(N902:N918)</f>
        <v>0</v>
      </c>
      <c r="O919" s="29" t="s">
        <v>26</v>
      </c>
      <c r="P919" s="31">
        <f>SUM(P902:P903)</f>
        <v>0</v>
      </c>
    </row>
    <row r="920" spans="1:1025">
      <c r="B920" s="1155" t="s">
        <v>26</v>
      </c>
      <c r="C920" s="1155"/>
      <c r="D920" s="1155"/>
      <c r="E920" s="1155"/>
      <c r="F920" s="2">
        <f>SUM(F902:F919)</f>
        <v>0</v>
      </c>
      <c r="G920" s="356" t="s">
        <v>26</v>
      </c>
      <c r="H920" s="4">
        <f>SUM(H902:H919)</f>
        <v>0</v>
      </c>
      <c r="I920" s="1156"/>
      <c r="J920" s="1156"/>
      <c r="K920" s="1156"/>
      <c r="L920" s="1156"/>
      <c r="M920" s="1149" t="s">
        <v>27</v>
      </c>
      <c r="N920" s="1157"/>
      <c r="O920" s="1157"/>
      <c r="P920" s="28">
        <f>H920+P919</f>
        <v>0</v>
      </c>
    </row>
    <row r="921" spans="1:1025" ht="28.5" customHeight="1">
      <c r="B921" s="740"/>
      <c r="C921" s="740"/>
      <c r="D921" s="740"/>
      <c r="E921" s="740" t="s">
        <v>389</v>
      </c>
      <c r="F921" s="949">
        <f>F819+F856+F870+F898+F920+F839+F884</f>
        <v>64330000</v>
      </c>
      <c r="G921" s="742"/>
      <c r="H921" s="740"/>
    </row>
    <row r="924" spans="1:1025" ht="31.2">
      <c r="A924" s="1131" t="s">
        <v>476</v>
      </c>
      <c r="B924" s="1132"/>
      <c r="C924" s="1132"/>
      <c r="D924" s="1132"/>
      <c r="E924" s="1132"/>
      <c r="F924" s="1132"/>
      <c r="G924" s="1132"/>
      <c r="H924" s="1132"/>
      <c r="I924" s="1132"/>
      <c r="J924" s="1132"/>
      <c r="K924" s="1132"/>
      <c r="L924" s="1132"/>
      <c r="M924" s="1132"/>
      <c r="N924" s="1132"/>
      <c r="O924" s="1132"/>
      <c r="P924" s="1132"/>
      <c r="Q924" s="871"/>
      <c r="R924" s="871"/>
      <c r="S924" s="871"/>
      <c r="T924" s="871"/>
      <c r="U924" s="871"/>
      <c r="V924" s="871"/>
      <c r="W924" s="871"/>
      <c r="X924" s="871"/>
      <c r="Y924" s="871"/>
      <c r="Z924" s="871"/>
      <c r="AA924" s="871"/>
      <c r="AB924" s="871"/>
      <c r="AC924" s="871"/>
      <c r="AD924" s="871"/>
      <c r="AE924" s="871"/>
      <c r="AF924" s="871"/>
      <c r="AG924" s="871"/>
      <c r="AH924" s="871"/>
      <c r="AI924" s="871"/>
      <c r="AJ924" s="871"/>
      <c r="AK924" s="871"/>
      <c r="AL924" s="871"/>
      <c r="AM924" s="871"/>
      <c r="AN924" s="871"/>
      <c r="AO924" s="871"/>
      <c r="AP924" s="871"/>
      <c r="AQ924" s="871"/>
      <c r="AR924" s="871"/>
      <c r="AS924" s="871"/>
      <c r="AT924" s="871"/>
      <c r="AU924" s="871"/>
      <c r="AV924" s="871"/>
      <c r="AW924" s="871"/>
      <c r="AX924" s="871"/>
      <c r="AY924" s="871"/>
      <c r="AZ924" s="871"/>
      <c r="BA924" s="871"/>
      <c r="BB924" s="871"/>
      <c r="BC924" s="871"/>
      <c r="BD924" s="871"/>
      <c r="BE924" s="871"/>
      <c r="BF924" s="871"/>
      <c r="BG924" s="871"/>
      <c r="BH924" s="871"/>
      <c r="BI924" s="871"/>
      <c r="BJ924" s="871"/>
      <c r="BK924" s="871"/>
      <c r="BL924" s="871"/>
      <c r="BM924" s="871"/>
      <c r="BN924" s="871"/>
      <c r="BO924" s="871"/>
      <c r="BP924" s="871"/>
      <c r="BQ924" s="871"/>
      <c r="BR924" s="871"/>
      <c r="BS924" s="871"/>
      <c r="BT924" s="871"/>
      <c r="BU924" s="871"/>
      <c r="BV924" s="871"/>
      <c r="BW924" s="871"/>
      <c r="BX924" s="871"/>
      <c r="BY924" s="871"/>
      <c r="BZ924" s="871"/>
      <c r="CA924" s="871"/>
      <c r="CB924" s="871"/>
      <c r="CC924" s="871"/>
      <c r="CD924" s="871"/>
      <c r="CE924" s="871"/>
      <c r="CF924" s="871"/>
      <c r="CG924" s="871"/>
      <c r="CH924" s="871"/>
      <c r="CI924" s="871"/>
      <c r="CJ924" s="871"/>
      <c r="CK924" s="871"/>
      <c r="CL924" s="871"/>
      <c r="CM924" s="871"/>
      <c r="CN924" s="871"/>
      <c r="CO924" s="871"/>
      <c r="CP924" s="871"/>
      <c r="CQ924" s="871"/>
      <c r="CR924" s="871"/>
      <c r="CS924" s="871"/>
      <c r="CT924" s="871"/>
      <c r="CU924" s="871"/>
      <c r="CV924" s="871"/>
      <c r="CW924" s="871"/>
      <c r="CX924" s="871"/>
      <c r="CY924" s="871"/>
      <c r="CZ924" s="871"/>
      <c r="DA924" s="871"/>
      <c r="DB924" s="871"/>
      <c r="DC924" s="871"/>
      <c r="DD924" s="871"/>
      <c r="DE924" s="871"/>
      <c r="DF924" s="871"/>
      <c r="DG924" s="871"/>
      <c r="DH924" s="871"/>
      <c r="DI924" s="871"/>
      <c r="DJ924" s="871"/>
      <c r="DK924" s="871"/>
      <c r="DL924" s="871"/>
      <c r="DM924" s="871"/>
      <c r="DN924" s="871"/>
      <c r="DO924" s="871"/>
      <c r="DP924" s="871"/>
      <c r="DQ924" s="871"/>
      <c r="DR924" s="871"/>
      <c r="DS924" s="871"/>
      <c r="DT924" s="871"/>
      <c r="DU924" s="871"/>
      <c r="DV924" s="871"/>
      <c r="DW924" s="871"/>
      <c r="DX924" s="871"/>
      <c r="DY924" s="871"/>
      <c r="DZ924" s="871"/>
      <c r="EA924" s="871"/>
      <c r="EB924" s="871"/>
      <c r="EC924" s="871"/>
      <c r="ED924" s="871"/>
      <c r="EE924" s="871"/>
      <c r="EF924" s="871"/>
      <c r="EG924" s="871"/>
      <c r="EH924" s="871"/>
      <c r="EI924" s="871"/>
      <c r="EJ924" s="871"/>
      <c r="EK924" s="871"/>
      <c r="EL924" s="871"/>
      <c r="EM924" s="871"/>
      <c r="EN924" s="871"/>
      <c r="EO924" s="871"/>
      <c r="EP924" s="871"/>
      <c r="EQ924" s="871"/>
      <c r="ER924" s="871"/>
      <c r="ES924" s="871"/>
      <c r="ET924" s="871"/>
      <c r="EU924" s="871"/>
      <c r="EV924" s="871"/>
      <c r="EW924" s="871"/>
      <c r="EX924" s="871"/>
      <c r="EY924" s="871"/>
      <c r="EZ924" s="871"/>
      <c r="FA924" s="871"/>
      <c r="FB924" s="871"/>
      <c r="FC924" s="871"/>
      <c r="FD924" s="871"/>
      <c r="FE924" s="871"/>
      <c r="FF924" s="871"/>
      <c r="FG924" s="871"/>
      <c r="FH924" s="871"/>
      <c r="FI924" s="871"/>
      <c r="FJ924" s="871"/>
      <c r="FK924" s="871"/>
      <c r="FL924" s="871"/>
      <c r="FM924" s="871"/>
      <c r="FN924" s="871"/>
      <c r="FO924" s="871"/>
      <c r="FP924" s="871"/>
      <c r="FQ924" s="871"/>
      <c r="FR924" s="871"/>
      <c r="FS924" s="871"/>
      <c r="FT924" s="871"/>
      <c r="FU924" s="871"/>
      <c r="FV924" s="871"/>
      <c r="FW924" s="871"/>
      <c r="FX924" s="871"/>
      <c r="FY924" s="871"/>
      <c r="FZ924" s="871"/>
      <c r="GA924" s="871"/>
      <c r="GB924" s="871"/>
      <c r="GC924" s="871"/>
      <c r="GD924" s="871"/>
      <c r="GE924" s="871"/>
      <c r="GF924" s="871"/>
      <c r="GG924" s="871"/>
      <c r="GH924" s="871"/>
      <c r="GI924" s="871"/>
      <c r="GJ924" s="871"/>
      <c r="GK924" s="871"/>
      <c r="GL924" s="871"/>
      <c r="GM924" s="871"/>
      <c r="GN924" s="871"/>
      <c r="GO924" s="871"/>
      <c r="GP924" s="871"/>
      <c r="GQ924" s="871"/>
      <c r="GR924" s="871"/>
      <c r="GS924" s="871"/>
      <c r="GT924" s="871"/>
      <c r="GU924" s="871"/>
      <c r="GV924" s="871"/>
      <c r="GW924" s="871"/>
      <c r="GX924" s="871"/>
      <c r="GY924" s="871"/>
      <c r="GZ924" s="871"/>
      <c r="HA924" s="871"/>
      <c r="HB924" s="871"/>
      <c r="HC924" s="871"/>
      <c r="HD924" s="871"/>
      <c r="HE924" s="871"/>
      <c r="HF924" s="871"/>
      <c r="HG924" s="871"/>
      <c r="HH924" s="871"/>
      <c r="HI924" s="871"/>
      <c r="HJ924" s="871"/>
      <c r="HK924" s="871"/>
      <c r="HL924" s="871"/>
      <c r="HM924" s="871"/>
      <c r="HN924" s="871"/>
      <c r="HO924" s="871"/>
      <c r="HP924" s="871"/>
      <c r="HQ924" s="871"/>
      <c r="HR924" s="871"/>
      <c r="HS924" s="871"/>
      <c r="HT924" s="871"/>
      <c r="HU924" s="871"/>
      <c r="HV924" s="871"/>
      <c r="HW924" s="871"/>
      <c r="HX924" s="871"/>
      <c r="HY924" s="871"/>
      <c r="HZ924" s="871"/>
      <c r="IA924" s="871"/>
      <c r="IB924" s="871"/>
      <c r="IC924" s="871"/>
      <c r="ID924" s="871"/>
      <c r="IE924" s="871"/>
      <c r="IF924" s="871"/>
      <c r="IG924" s="871"/>
      <c r="IH924" s="871"/>
      <c r="II924" s="871"/>
      <c r="IJ924" s="871"/>
      <c r="IK924" s="871"/>
      <c r="IL924" s="871"/>
      <c r="IM924" s="871"/>
      <c r="IN924" s="871"/>
      <c r="IO924" s="871"/>
      <c r="IP924" s="871"/>
      <c r="IQ924" s="871"/>
      <c r="IR924" s="871"/>
      <c r="IS924" s="871"/>
      <c r="IT924" s="871"/>
      <c r="IU924" s="871"/>
      <c r="IV924" s="871"/>
      <c r="IW924" s="871"/>
      <c r="IX924" s="871"/>
      <c r="IY924" s="871"/>
      <c r="IZ924" s="871"/>
      <c r="JA924" s="871"/>
      <c r="JB924" s="871"/>
      <c r="JC924" s="871"/>
      <c r="JD924" s="871"/>
      <c r="JE924" s="871"/>
      <c r="JF924" s="871"/>
      <c r="JG924" s="871"/>
      <c r="JH924" s="871"/>
      <c r="JI924" s="871"/>
      <c r="JJ924" s="871"/>
      <c r="JK924" s="871"/>
      <c r="JL924" s="871"/>
      <c r="JM924" s="871"/>
      <c r="JN924" s="871"/>
      <c r="JO924" s="871"/>
      <c r="JP924" s="871"/>
      <c r="JQ924" s="871"/>
      <c r="JR924" s="871"/>
      <c r="JS924" s="871"/>
      <c r="JT924" s="871"/>
      <c r="JU924" s="871"/>
      <c r="JV924" s="871"/>
      <c r="JW924" s="871"/>
      <c r="JX924" s="871"/>
      <c r="JY924" s="871"/>
      <c r="JZ924" s="871"/>
      <c r="KA924" s="871"/>
      <c r="KB924" s="871"/>
      <c r="KC924" s="871"/>
      <c r="KD924" s="871"/>
      <c r="KE924" s="871"/>
      <c r="KF924" s="871"/>
      <c r="KG924" s="871"/>
      <c r="KH924" s="871"/>
      <c r="KI924" s="871"/>
      <c r="KJ924" s="871"/>
      <c r="KK924" s="871"/>
      <c r="KL924" s="871"/>
      <c r="KM924" s="871"/>
      <c r="KN924" s="871"/>
      <c r="KO924" s="871"/>
      <c r="KP924" s="871"/>
      <c r="KQ924" s="871"/>
      <c r="KR924" s="871"/>
      <c r="KS924" s="871"/>
      <c r="KT924" s="871"/>
      <c r="KU924" s="871"/>
      <c r="KV924" s="871"/>
      <c r="KW924" s="871"/>
      <c r="KX924" s="871"/>
      <c r="KY924" s="871"/>
      <c r="KZ924" s="871"/>
      <c r="LA924" s="871"/>
      <c r="LB924" s="871"/>
      <c r="LC924" s="871"/>
      <c r="LD924" s="871"/>
      <c r="LE924" s="871"/>
      <c r="LF924" s="871"/>
      <c r="LG924" s="871"/>
      <c r="LH924" s="871"/>
      <c r="LI924" s="871"/>
      <c r="LJ924" s="871"/>
      <c r="LK924" s="871"/>
      <c r="LL924" s="871"/>
      <c r="LM924" s="871"/>
      <c r="LN924" s="871"/>
      <c r="LO924" s="871"/>
      <c r="LP924" s="871"/>
      <c r="LQ924" s="871"/>
      <c r="LR924" s="871"/>
      <c r="LS924" s="871"/>
      <c r="LT924" s="871"/>
      <c r="LU924" s="871"/>
      <c r="LV924" s="871"/>
      <c r="LW924" s="871"/>
      <c r="LX924" s="871"/>
      <c r="LY924" s="871"/>
      <c r="LZ924" s="871"/>
      <c r="MA924" s="871"/>
      <c r="MB924" s="871"/>
      <c r="MC924" s="871"/>
      <c r="MD924" s="871"/>
      <c r="ME924" s="871"/>
      <c r="MF924" s="871"/>
      <c r="MG924" s="871"/>
      <c r="MH924" s="871"/>
      <c r="MI924" s="871"/>
      <c r="MJ924" s="871"/>
      <c r="MK924" s="871"/>
      <c r="ML924" s="871"/>
      <c r="MM924" s="871"/>
      <c r="MN924" s="871"/>
      <c r="MO924" s="871"/>
      <c r="MP924" s="871"/>
      <c r="MQ924" s="871"/>
      <c r="MR924" s="871"/>
      <c r="MS924" s="871"/>
      <c r="MT924" s="871"/>
      <c r="MU924" s="871"/>
      <c r="MV924" s="871"/>
      <c r="MW924" s="871"/>
      <c r="MX924" s="871"/>
      <c r="MY924" s="871"/>
      <c r="MZ924" s="871"/>
      <c r="NA924" s="871"/>
      <c r="NB924" s="871"/>
      <c r="NC924" s="871"/>
      <c r="ND924" s="871"/>
      <c r="NE924" s="871"/>
      <c r="NF924" s="871"/>
      <c r="NG924" s="871"/>
      <c r="NH924" s="871"/>
      <c r="NI924" s="871"/>
      <c r="NJ924" s="871"/>
      <c r="NK924" s="871"/>
      <c r="NL924" s="871"/>
      <c r="NM924" s="871"/>
      <c r="NN924" s="871"/>
      <c r="NO924" s="871"/>
      <c r="NP924" s="871"/>
      <c r="NQ924" s="871"/>
      <c r="NR924" s="871"/>
      <c r="NS924" s="871"/>
      <c r="NT924" s="871"/>
      <c r="NU924" s="871"/>
      <c r="NV924" s="871"/>
      <c r="NW924" s="871"/>
      <c r="NX924" s="871"/>
      <c r="NY924" s="871"/>
      <c r="NZ924" s="871"/>
      <c r="OA924" s="871"/>
      <c r="OB924" s="871"/>
      <c r="OC924" s="871"/>
      <c r="OD924" s="871"/>
      <c r="OE924" s="871"/>
      <c r="OF924" s="871"/>
      <c r="OG924" s="871"/>
      <c r="OH924" s="871"/>
      <c r="OI924" s="871"/>
      <c r="OJ924" s="871"/>
      <c r="OK924" s="871"/>
      <c r="OL924" s="871"/>
      <c r="OM924" s="871"/>
      <c r="ON924" s="871"/>
      <c r="OO924" s="871"/>
      <c r="OP924" s="871"/>
      <c r="OQ924" s="871"/>
      <c r="OR924" s="871"/>
      <c r="OS924" s="871"/>
      <c r="OT924" s="871"/>
      <c r="OU924" s="871"/>
      <c r="OV924" s="871"/>
      <c r="OW924" s="871"/>
      <c r="OX924" s="871"/>
      <c r="OY924" s="871"/>
      <c r="OZ924" s="871"/>
      <c r="PA924" s="871"/>
      <c r="PB924" s="871"/>
      <c r="PC924" s="871"/>
      <c r="PD924" s="871"/>
      <c r="PE924" s="871"/>
      <c r="PF924" s="871"/>
      <c r="PG924" s="871"/>
      <c r="PH924" s="871"/>
      <c r="PI924" s="871"/>
      <c r="PJ924" s="871"/>
      <c r="PK924" s="871"/>
      <c r="PL924" s="871"/>
      <c r="PM924" s="871"/>
      <c r="PN924" s="871"/>
      <c r="PO924" s="871"/>
      <c r="PP924" s="871"/>
      <c r="PQ924" s="871"/>
      <c r="PR924" s="871"/>
      <c r="PS924" s="871"/>
      <c r="PT924" s="871"/>
      <c r="PU924" s="871"/>
      <c r="PV924" s="871"/>
      <c r="PW924" s="871"/>
      <c r="PX924" s="871"/>
      <c r="PY924" s="871"/>
      <c r="PZ924" s="871"/>
      <c r="QA924" s="871"/>
      <c r="QB924" s="871"/>
      <c r="QC924" s="871"/>
      <c r="QD924" s="871"/>
      <c r="QE924" s="871"/>
      <c r="QF924" s="871"/>
      <c r="QG924" s="871"/>
      <c r="QH924" s="871"/>
      <c r="QI924" s="871"/>
      <c r="QJ924" s="871"/>
      <c r="QK924" s="871"/>
      <c r="QL924" s="871"/>
      <c r="QM924" s="871"/>
      <c r="QN924" s="871"/>
      <c r="QO924" s="871"/>
      <c r="QP924" s="871"/>
      <c r="QQ924" s="871"/>
      <c r="QR924" s="871"/>
      <c r="QS924" s="871"/>
      <c r="QT924" s="871"/>
      <c r="QU924" s="871"/>
      <c r="QV924" s="871"/>
      <c r="QW924" s="871"/>
      <c r="QX924" s="871"/>
      <c r="QY924" s="871"/>
      <c r="QZ924" s="871"/>
      <c r="RA924" s="871"/>
      <c r="RB924" s="871"/>
      <c r="RC924" s="871"/>
      <c r="RD924" s="871"/>
      <c r="RE924" s="871"/>
      <c r="RF924" s="871"/>
      <c r="RG924" s="871"/>
      <c r="RH924" s="871"/>
      <c r="RI924" s="871"/>
      <c r="RJ924" s="871"/>
      <c r="RK924" s="871"/>
      <c r="RL924" s="871"/>
      <c r="RM924" s="871"/>
      <c r="RN924" s="871"/>
      <c r="RO924" s="871"/>
      <c r="RP924" s="871"/>
      <c r="RQ924" s="871"/>
      <c r="RR924" s="871"/>
      <c r="RS924" s="871"/>
      <c r="RT924" s="871"/>
      <c r="RU924" s="871"/>
      <c r="RV924" s="871"/>
      <c r="RW924" s="871"/>
      <c r="RX924" s="871"/>
      <c r="RY924" s="871"/>
      <c r="RZ924" s="871"/>
      <c r="SA924" s="871"/>
      <c r="SB924" s="871"/>
      <c r="SC924" s="871"/>
      <c r="SD924" s="871"/>
      <c r="SE924" s="871"/>
      <c r="SF924" s="871"/>
      <c r="SG924" s="871"/>
      <c r="SH924" s="871"/>
      <c r="SI924" s="871"/>
      <c r="SJ924" s="871"/>
      <c r="SK924" s="871"/>
      <c r="SL924" s="871"/>
      <c r="SM924" s="871"/>
      <c r="SN924" s="871"/>
      <c r="SO924" s="871"/>
      <c r="SP924" s="871"/>
      <c r="SQ924" s="871"/>
      <c r="SR924" s="871"/>
      <c r="SS924" s="871"/>
      <c r="ST924" s="871"/>
      <c r="SU924" s="871"/>
      <c r="SV924" s="871"/>
      <c r="SW924" s="871"/>
      <c r="SX924" s="871"/>
      <c r="SY924" s="871"/>
      <c r="SZ924" s="871"/>
      <c r="TA924" s="871"/>
      <c r="TB924" s="871"/>
      <c r="TC924" s="871"/>
      <c r="TD924" s="871"/>
      <c r="TE924" s="871"/>
      <c r="TF924" s="871"/>
      <c r="TG924" s="871"/>
      <c r="TH924" s="871"/>
      <c r="TI924" s="871"/>
      <c r="TJ924" s="871"/>
      <c r="TK924" s="871"/>
      <c r="TL924" s="871"/>
      <c r="TM924" s="871"/>
      <c r="TN924" s="871"/>
      <c r="TO924" s="871"/>
      <c r="TP924" s="871"/>
      <c r="TQ924" s="871"/>
      <c r="TR924" s="871"/>
      <c r="TS924" s="871"/>
      <c r="TT924" s="871"/>
      <c r="TU924" s="871"/>
      <c r="TV924" s="871"/>
      <c r="TW924" s="871"/>
      <c r="TX924" s="871"/>
      <c r="TY924" s="871"/>
      <c r="TZ924" s="871"/>
      <c r="UA924" s="871"/>
      <c r="UB924" s="871"/>
      <c r="UC924" s="871"/>
      <c r="UD924" s="871"/>
      <c r="UE924" s="871"/>
      <c r="UF924" s="871"/>
      <c r="UG924" s="871"/>
      <c r="UH924" s="871"/>
      <c r="UI924" s="871"/>
      <c r="UJ924" s="871"/>
      <c r="UK924" s="871"/>
      <c r="UL924" s="871"/>
      <c r="UM924" s="871"/>
      <c r="UN924" s="871"/>
      <c r="UO924" s="871"/>
      <c r="UP924" s="871"/>
      <c r="UQ924" s="871"/>
      <c r="UR924" s="871"/>
      <c r="US924" s="871"/>
      <c r="UT924" s="871"/>
      <c r="UU924" s="871"/>
      <c r="UV924" s="871"/>
      <c r="UW924" s="871"/>
      <c r="UX924" s="871"/>
      <c r="UY924" s="871"/>
      <c r="UZ924" s="871"/>
      <c r="VA924" s="871"/>
      <c r="VB924" s="871"/>
      <c r="VC924" s="871"/>
      <c r="VD924" s="871"/>
      <c r="VE924" s="871"/>
      <c r="VF924" s="871"/>
      <c r="VG924" s="871"/>
      <c r="VH924" s="871"/>
      <c r="VI924" s="871"/>
      <c r="VJ924" s="871"/>
      <c r="VK924" s="871"/>
      <c r="VL924" s="871"/>
      <c r="VM924" s="871"/>
      <c r="VN924" s="871"/>
      <c r="VO924" s="871"/>
      <c r="VP924" s="871"/>
      <c r="VQ924" s="871"/>
      <c r="VR924" s="871"/>
      <c r="VS924" s="871"/>
      <c r="VT924" s="871"/>
      <c r="VU924" s="871"/>
      <c r="VV924" s="871"/>
      <c r="VW924" s="871"/>
      <c r="VX924" s="871"/>
      <c r="VY924" s="871"/>
      <c r="VZ924" s="871"/>
      <c r="WA924" s="871"/>
      <c r="WB924" s="871"/>
      <c r="WC924" s="871"/>
      <c r="WD924" s="871"/>
      <c r="WE924" s="871"/>
      <c r="WF924" s="871"/>
      <c r="WG924" s="871"/>
      <c r="WH924" s="871"/>
      <c r="WI924" s="871"/>
      <c r="WJ924" s="871"/>
      <c r="WK924" s="871"/>
      <c r="WL924" s="871"/>
      <c r="WM924" s="871"/>
      <c r="WN924" s="871"/>
      <c r="WO924" s="871"/>
      <c r="WP924" s="871"/>
      <c r="WQ924" s="871"/>
      <c r="WR924" s="871"/>
      <c r="WS924" s="871"/>
      <c r="WT924" s="871"/>
      <c r="WU924" s="871"/>
      <c r="WV924" s="871"/>
      <c r="WW924" s="871"/>
      <c r="WX924" s="871"/>
      <c r="WY924" s="871"/>
      <c r="WZ924" s="871"/>
      <c r="XA924" s="871"/>
      <c r="XB924" s="871"/>
      <c r="XC924" s="871"/>
      <c r="XD924" s="871"/>
      <c r="XE924" s="871"/>
      <c r="XF924" s="871"/>
      <c r="XG924" s="871"/>
      <c r="XH924" s="871"/>
      <c r="XI924" s="871"/>
      <c r="XJ924" s="871"/>
      <c r="XK924" s="871"/>
      <c r="XL924" s="871"/>
      <c r="XM924" s="871"/>
      <c r="XN924" s="871"/>
      <c r="XO924" s="871"/>
      <c r="XP924" s="871"/>
      <c r="XQ924" s="871"/>
      <c r="XR924" s="871"/>
      <c r="XS924" s="871"/>
      <c r="XT924" s="871"/>
      <c r="XU924" s="871"/>
      <c r="XV924" s="871"/>
      <c r="XW924" s="871"/>
      <c r="XX924" s="871"/>
      <c r="XY924" s="871"/>
      <c r="XZ924" s="871"/>
      <c r="YA924" s="871"/>
      <c r="YB924" s="871"/>
      <c r="YC924" s="871"/>
      <c r="YD924" s="871"/>
      <c r="YE924" s="871"/>
      <c r="YF924" s="871"/>
      <c r="YG924" s="871"/>
      <c r="YH924" s="871"/>
      <c r="YI924" s="871"/>
      <c r="YJ924" s="871"/>
      <c r="YK924" s="871"/>
      <c r="YL924" s="871"/>
      <c r="YM924" s="871"/>
      <c r="YN924" s="871"/>
      <c r="YO924" s="871"/>
      <c r="YP924" s="871"/>
      <c r="YQ924" s="871"/>
      <c r="YR924" s="871"/>
      <c r="YS924" s="871"/>
      <c r="YT924" s="871"/>
      <c r="YU924" s="871"/>
      <c r="YV924" s="871"/>
      <c r="YW924" s="871"/>
      <c r="YX924" s="871"/>
      <c r="YY924" s="871"/>
      <c r="YZ924" s="871"/>
      <c r="ZA924" s="871"/>
      <c r="ZB924" s="871"/>
      <c r="ZC924" s="871"/>
      <c r="ZD924" s="871"/>
      <c r="ZE924" s="871"/>
      <c r="ZF924" s="871"/>
      <c r="ZG924" s="871"/>
      <c r="ZH924" s="871"/>
      <c r="ZI924" s="871"/>
      <c r="ZJ924" s="871"/>
      <c r="ZK924" s="871"/>
      <c r="ZL924" s="871"/>
      <c r="ZM924" s="871"/>
      <c r="ZN924" s="871"/>
      <c r="ZO924" s="871"/>
      <c r="ZP924" s="871"/>
      <c r="ZQ924" s="871"/>
      <c r="ZR924" s="871"/>
      <c r="ZS924" s="871"/>
      <c r="ZT924" s="871"/>
      <c r="ZU924" s="871"/>
      <c r="ZV924" s="871"/>
      <c r="ZW924" s="871"/>
      <c r="ZX924" s="871"/>
      <c r="ZY924" s="871"/>
      <c r="ZZ924" s="871"/>
      <c r="AAA924" s="871"/>
      <c r="AAB924" s="871"/>
      <c r="AAC924" s="871"/>
      <c r="AAD924" s="871"/>
      <c r="AAE924" s="871"/>
      <c r="AAF924" s="871"/>
      <c r="AAG924" s="871"/>
      <c r="AAH924" s="871"/>
      <c r="AAI924" s="871"/>
      <c r="AAJ924" s="871"/>
      <c r="AAK924" s="871"/>
      <c r="AAL924" s="871"/>
      <c r="AAM924" s="871"/>
      <c r="AAN924" s="871"/>
      <c r="AAO924" s="871"/>
      <c r="AAP924" s="871"/>
      <c r="AAQ924" s="871"/>
      <c r="AAR924" s="871"/>
      <c r="AAS924" s="871"/>
      <c r="AAT924" s="871"/>
      <c r="AAU924" s="871"/>
      <c r="AAV924" s="871"/>
      <c r="AAW924" s="871"/>
      <c r="AAX924" s="871"/>
      <c r="AAY924" s="871"/>
      <c r="AAZ924" s="871"/>
      <c r="ABA924" s="871"/>
      <c r="ABB924" s="871"/>
      <c r="ABC924" s="871"/>
      <c r="ABD924" s="871"/>
      <c r="ABE924" s="871"/>
      <c r="ABF924" s="871"/>
      <c r="ABG924" s="871"/>
      <c r="ABH924" s="871"/>
      <c r="ABI924" s="871"/>
      <c r="ABJ924" s="871"/>
      <c r="ABK924" s="871"/>
      <c r="ABL924" s="871"/>
      <c r="ABM924" s="871"/>
      <c r="ABN924" s="871"/>
      <c r="ABO924" s="871"/>
      <c r="ABP924" s="871"/>
      <c r="ABQ924" s="871"/>
      <c r="ABR924" s="871"/>
      <c r="ABS924" s="871"/>
      <c r="ABT924" s="871"/>
      <c r="ABU924" s="871"/>
      <c r="ABV924" s="871"/>
      <c r="ABW924" s="871"/>
      <c r="ABX924" s="871"/>
      <c r="ABY924" s="871"/>
      <c r="ABZ924" s="871"/>
      <c r="ACA924" s="871"/>
      <c r="ACB924" s="871"/>
      <c r="ACC924" s="871"/>
      <c r="ACD924" s="871"/>
      <c r="ACE924" s="871"/>
      <c r="ACF924" s="871"/>
      <c r="ACG924" s="871"/>
      <c r="ACH924" s="871"/>
      <c r="ACI924" s="871"/>
      <c r="ACJ924" s="871"/>
      <c r="ACK924" s="871"/>
      <c r="ACL924" s="871"/>
      <c r="ACM924" s="871"/>
      <c r="ACN924" s="871"/>
      <c r="ACO924" s="871"/>
      <c r="ACP924" s="871"/>
      <c r="ACQ924" s="871"/>
      <c r="ACR924" s="871"/>
      <c r="ACS924" s="871"/>
      <c r="ACT924" s="871"/>
      <c r="ACU924" s="871"/>
      <c r="ACV924" s="871"/>
      <c r="ACW924" s="871"/>
      <c r="ACX924" s="871"/>
      <c r="ACY924" s="871"/>
      <c r="ACZ924" s="871"/>
      <c r="ADA924" s="871"/>
      <c r="ADB924" s="871"/>
      <c r="ADC924" s="871"/>
      <c r="ADD924" s="871"/>
      <c r="ADE924" s="871"/>
      <c r="ADF924" s="871"/>
      <c r="ADG924" s="871"/>
      <c r="ADH924" s="871"/>
      <c r="ADI924" s="871"/>
      <c r="ADJ924" s="871"/>
      <c r="ADK924" s="871"/>
      <c r="ADL924" s="871"/>
      <c r="ADM924" s="871"/>
      <c r="ADN924" s="871"/>
      <c r="ADO924" s="871"/>
      <c r="ADP924" s="871"/>
      <c r="ADQ924" s="871"/>
      <c r="ADR924" s="871"/>
      <c r="ADS924" s="871"/>
      <c r="ADT924" s="871"/>
      <c r="ADU924" s="871"/>
      <c r="ADV924" s="871"/>
      <c r="ADW924" s="871"/>
      <c r="ADX924" s="871"/>
      <c r="ADY924" s="871"/>
      <c r="ADZ924" s="871"/>
      <c r="AEA924" s="871"/>
      <c r="AEB924" s="871"/>
      <c r="AEC924" s="871"/>
      <c r="AED924" s="871"/>
      <c r="AEE924" s="871"/>
      <c r="AEF924" s="871"/>
      <c r="AEG924" s="871"/>
      <c r="AEH924" s="871"/>
      <c r="AEI924" s="871"/>
      <c r="AEJ924" s="871"/>
      <c r="AEK924" s="871"/>
      <c r="AEL924" s="871"/>
      <c r="AEM924" s="871"/>
      <c r="AEN924" s="871"/>
      <c r="AEO924" s="871"/>
      <c r="AEP924" s="871"/>
      <c r="AEQ924" s="871"/>
      <c r="AER924" s="871"/>
      <c r="AES924" s="871"/>
      <c r="AET924" s="871"/>
      <c r="AEU924" s="871"/>
      <c r="AEV924" s="871"/>
      <c r="AEW924" s="871"/>
      <c r="AEX924" s="871"/>
      <c r="AEY924" s="871"/>
      <c r="AEZ924" s="871"/>
      <c r="AFA924" s="871"/>
      <c r="AFB924" s="871"/>
      <c r="AFC924" s="871"/>
      <c r="AFD924" s="871"/>
      <c r="AFE924" s="871"/>
      <c r="AFF924" s="871"/>
      <c r="AFG924" s="871"/>
      <c r="AFH924" s="871"/>
      <c r="AFI924" s="871"/>
      <c r="AFJ924" s="871"/>
      <c r="AFK924" s="871"/>
      <c r="AFL924" s="871"/>
      <c r="AFM924" s="871"/>
      <c r="AFN924" s="871"/>
      <c r="AFO924" s="871"/>
      <c r="AFP924" s="871"/>
      <c r="AFQ924" s="871"/>
      <c r="AFR924" s="871"/>
      <c r="AFS924" s="871"/>
      <c r="AFT924" s="871"/>
      <c r="AFU924" s="871"/>
      <c r="AFV924" s="871"/>
      <c r="AFW924" s="871"/>
      <c r="AFX924" s="871"/>
      <c r="AFY924" s="871"/>
      <c r="AFZ924" s="871"/>
      <c r="AGA924" s="871"/>
      <c r="AGB924" s="871"/>
      <c r="AGC924" s="871"/>
      <c r="AGD924" s="871"/>
      <c r="AGE924" s="871"/>
      <c r="AGF924" s="871"/>
      <c r="AGG924" s="871"/>
      <c r="AGH924" s="871"/>
      <c r="AGI924" s="871"/>
      <c r="AGJ924" s="871"/>
      <c r="AGK924" s="871"/>
      <c r="AGL924" s="871"/>
      <c r="AGM924" s="871"/>
      <c r="AGN924" s="871"/>
      <c r="AGO924" s="871"/>
      <c r="AGP924" s="871"/>
      <c r="AGQ924" s="871"/>
      <c r="AGR924" s="871"/>
      <c r="AGS924" s="871"/>
      <c r="AGT924" s="871"/>
      <c r="AGU924" s="871"/>
      <c r="AGV924" s="871"/>
      <c r="AGW924" s="871"/>
      <c r="AGX924" s="871"/>
      <c r="AGY924" s="871"/>
      <c r="AGZ924" s="871"/>
      <c r="AHA924" s="871"/>
      <c r="AHB924" s="871"/>
      <c r="AHC924" s="871"/>
      <c r="AHD924" s="871"/>
      <c r="AHE924" s="871"/>
      <c r="AHF924" s="871"/>
      <c r="AHG924" s="871"/>
      <c r="AHH924" s="871"/>
      <c r="AHI924" s="871"/>
      <c r="AHJ924" s="871"/>
      <c r="AHK924" s="871"/>
      <c r="AHL924" s="871"/>
      <c r="AHM924" s="871"/>
      <c r="AHN924" s="871"/>
      <c r="AHO924" s="871"/>
      <c r="AHP924" s="871"/>
      <c r="AHQ924" s="871"/>
      <c r="AHR924" s="871"/>
      <c r="AHS924" s="871"/>
      <c r="AHT924" s="871"/>
      <c r="AHU924" s="871"/>
      <c r="AHV924" s="871"/>
      <c r="AHW924" s="871"/>
      <c r="AHX924" s="871"/>
      <c r="AHY924" s="871"/>
      <c r="AHZ924" s="871"/>
      <c r="AIA924" s="871"/>
      <c r="AIB924" s="871"/>
      <c r="AIC924" s="871"/>
      <c r="AID924" s="871"/>
      <c r="AIE924" s="871"/>
      <c r="AIF924" s="871"/>
      <c r="AIG924" s="871"/>
      <c r="AIH924" s="871"/>
      <c r="AII924" s="871"/>
      <c r="AIJ924" s="871"/>
      <c r="AIK924" s="871"/>
      <c r="AIL924" s="871"/>
      <c r="AIM924" s="871"/>
      <c r="AIN924" s="871"/>
      <c r="AIO924" s="871"/>
      <c r="AIP924" s="871"/>
      <c r="AIQ924" s="871"/>
      <c r="AIR924" s="871"/>
      <c r="AIS924" s="871"/>
      <c r="AIT924" s="871"/>
      <c r="AIU924" s="871"/>
      <c r="AIV924" s="871"/>
      <c r="AIW924" s="871"/>
      <c r="AIX924" s="871"/>
      <c r="AIY924" s="871"/>
      <c r="AIZ924" s="871"/>
      <c r="AJA924" s="871"/>
      <c r="AJB924" s="871"/>
      <c r="AJC924" s="871"/>
      <c r="AJD924" s="871"/>
      <c r="AJE924" s="871"/>
      <c r="AJF924" s="871"/>
      <c r="AJG924" s="871"/>
      <c r="AJH924" s="871"/>
      <c r="AJI924" s="871"/>
      <c r="AJJ924" s="871"/>
      <c r="AJK924" s="871"/>
      <c r="AJL924" s="871"/>
      <c r="AJM924" s="871"/>
      <c r="AJN924" s="871"/>
      <c r="AJO924" s="871"/>
      <c r="AJP924" s="871"/>
      <c r="AJQ924" s="871"/>
      <c r="AJR924" s="871"/>
      <c r="AJS924" s="871"/>
      <c r="AJT924" s="871"/>
      <c r="AJU924" s="871"/>
      <c r="AJV924" s="871"/>
      <c r="AJW924" s="871"/>
      <c r="AJX924" s="871"/>
      <c r="AJY924" s="871"/>
      <c r="AJZ924" s="871"/>
      <c r="AKA924" s="871"/>
      <c r="AKB924" s="871"/>
      <c r="AKC924" s="871"/>
      <c r="AKD924" s="871"/>
      <c r="AKE924" s="871"/>
      <c r="AKF924" s="871"/>
      <c r="AKG924" s="871"/>
      <c r="AKH924" s="871"/>
      <c r="AKI924" s="871"/>
      <c r="AKJ924" s="871"/>
      <c r="AKK924" s="871"/>
      <c r="AKL924" s="871"/>
      <c r="AKM924" s="871"/>
      <c r="AKN924" s="871"/>
      <c r="AKO924" s="871"/>
      <c r="AKP924" s="871"/>
      <c r="AKQ924" s="871"/>
      <c r="AKR924" s="871"/>
      <c r="AKS924" s="871"/>
      <c r="AKT924" s="871"/>
      <c r="AKU924" s="871"/>
      <c r="AKV924" s="871"/>
      <c r="AKW924" s="871"/>
      <c r="AKX924" s="871"/>
      <c r="AKY924" s="871"/>
      <c r="AKZ924" s="871"/>
      <c r="ALA924" s="871"/>
      <c r="ALB924" s="871"/>
      <c r="ALC924" s="871"/>
      <c r="ALD924" s="871"/>
      <c r="ALE924" s="871"/>
      <c r="ALF924" s="871"/>
      <c r="ALG924" s="871"/>
      <c r="ALH924" s="871"/>
      <c r="ALI924" s="871"/>
      <c r="ALJ924" s="871"/>
      <c r="ALK924" s="871"/>
      <c r="ALL924" s="871"/>
      <c r="ALM924" s="871"/>
      <c r="ALN924" s="871"/>
      <c r="ALO924" s="871"/>
      <c r="ALP924" s="871"/>
      <c r="ALQ924" s="871"/>
      <c r="ALR924" s="871"/>
      <c r="ALS924" s="871"/>
      <c r="ALT924" s="871"/>
      <c r="ALU924" s="871"/>
      <c r="ALV924" s="871"/>
      <c r="ALW924" s="871"/>
      <c r="ALX924" s="871"/>
      <c r="ALY924" s="871"/>
      <c r="ALZ924" s="871"/>
      <c r="AMA924" s="871"/>
      <c r="AMB924" s="871"/>
      <c r="AMC924" s="871"/>
      <c r="AMD924" s="871"/>
      <c r="AME924" s="871"/>
      <c r="AMF924" s="871"/>
      <c r="AMG924" s="871"/>
      <c r="AMH924" s="871"/>
      <c r="AMI924" s="871"/>
      <c r="AMJ924" s="871"/>
      <c r="AMK924" s="871"/>
    </row>
    <row r="925" spans="1:1025" ht="12.75" customHeight="1">
      <c r="A925" s="1120" t="s">
        <v>1</v>
      </c>
      <c r="B925" s="1121"/>
      <c r="C925" s="1121"/>
      <c r="D925" s="1121"/>
      <c r="E925" s="1121"/>
      <c r="F925" s="1121"/>
      <c r="G925" s="1121"/>
      <c r="H925" s="1121"/>
      <c r="I925" s="1121"/>
      <c r="J925" s="1121"/>
      <c r="K925" s="1128" t="s">
        <v>2</v>
      </c>
      <c r="L925" s="1138"/>
      <c r="M925" s="1138"/>
      <c r="N925" s="1138"/>
      <c r="O925" s="1138"/>
      <c r="P925" s="1139"/>
      <c r="Q925" s="871"/>
      <c r="R925" s="871"/>
      <c r="S925" s="871"/>
      <c r="T925" s="871"/>
      <c r="U925" s="871"/>
      <c r="V925" s="871"/>
      <c r="W925" s="871"/>
      <c r="X925" s="871"/>
      <c r="Y925" s="871"/>
      <c r="Z925" s="871"/>
      <c r="AA925" s="871"/>
      <c r="AB925" s="871"/>
      <c r="AC925" s="871"/>
      <c r="AD925" s="871"/>
      <c r="AE925" s="871"/>
      <c r="AF925" s="871"/>
      <c r="AG925" s="871"/>
      <c r="AH925" s="871"/>
      <c r="AI925" s="871"/>
      <c r="AJ925" s="871"/>
      <c r="AK925" s="871"/>
      <c r="AL925" s="871"/>
      <c r="AM925" s="871"/>
      <c r="AN925" s="871"/>
      <c r="AO925" s="871"/>
      <c r="AP925" s="871"/>
      <c r="AQ925" s="871"/>
      <c r="AR925" s="871"/>
      <c r="AS925" s="871"/>
      <c r="AT925" s="871"/>
      <c r="AU925" s="871"/>
      <c r="AV925" s="871"/>
      <c r="AW925" s="871"/>
      <c r="AX925" s="871"/>
      <c r="AY925" s="871"/>
      <c r="AZ925" s="871"/>
      <c r="BA925" s="871"/>
      <c r="BB925" s="871"/>
      <c r="BC925" s="871"/>
      <c r="BD925" s="871"/>
      <c r="BE925" s="871"/>
      <c r="BF925" s="871"/>
      <c r="BG925" s="871"/>
      <c r="BH925" s="871"/>
      <c r="BI925" s="871"/>
      <c r="BJ925" s="871"/>
      <c r="BK925" s="871"/>
      <c r="BL925" s="871"/>
      <c r="BM925" s="871"/>
      <c r="BN925" s="871"/>
      <c r="BO925" s="871"/>
      <c r="BP925" s="871"/>
      <c r="BQ925" s="871"/>
      <c r="BR925" s="871"/>
      <c r="BS925" s="871"/>
      <c r="BT925" s="871"/>
      <c r="BU925" s="871"/>
      <c r="BV925" s="871"/>
      <c r="BW925" s="871"/>
      <c r="BX925" s="871"/>
      <c r="BY925" s="871"/>
      <c r="BZ925" s="871"/>
      <c r="CA925" s="871"/>
      <c r="CB925" s="871"/>
      <c r="CC925" s="871"/>
      <c r="CD925" s="871"/>
      <c r="CE925" s="871"/>
      <c r="CF925" s="871"/>
      <c r="CG925" s="871"/>
      <c r="CH925" s="871"/>
      <c r="CI925" s="871"/>
      <c r="CJ925" s="871"/>
      <c r="CK925" s="871"/>
      <c r="CL925" s="871"/>
      <c r="CM925" s="871"/>
      <c r="CN925" s="871"/>
      <c r="CO925" s="871"/>
      <c r="CP925" s="871"/>
      <c r="CQ925" s="871"/>
      <c r="CR925" s="871"/>
      <c r="CS925" s="871"/>
      <c r="CT925" s="871"/>
      <c r="CU925" s="871"/>
      <c r="CV925" s="871"/>
      <c r="CW925" s="871"/>
      <c r="CX925" s="871"/>
      <c r="CY925" s="871"/>
      <c r="CZ925" s="871"/>
      <c r="DA925" s="871"/>
      <c r="DB925" s="871"/>
      <c r="DC925" s="871"/>
      <c r="DD925" s="871"/>
      <c r="DE925" s="871"/>
      <c r="DF925" s="871"/>
      <c r="DG925" s="871"/>
      <c r="DH925" s="871"/>
      <c r="DI925" s="871"/>
      <c r="DJ925" s="871"/>
      <c r="DK925" s="871"/>
      <c r="DL925" s="871"/>
      <c r="DM925" s="871"/>
      <c r="DN925" s="871"/>
      <c r="DO925" s="871"/>
      <c r="DP925" s="871"/>
      <c r="DQ925" s="871"/>
      <c r="DR925" s="871"/>
      <c r="DS925" s="871"/>
      <c r="DT925" s="871"/>
      <c r="DU925" s="871"/>
      <c r="DV925" s="871"/>
      <c r="DW925" s="871"/>
      <c r="DX925" s="871"/>
      <c r="DY925" s="871"/>
      <c r="DZ925" s="871"/>
      <c r="EA925" s="871"/>
      <c r="EB925" s="871"/>
      <c r="EC925" s="871"/>
      <c r="ED925" s="871"/>
      <c r="EE925" s="871"/>
      <c r="EF925" s="871"/>
      <c r="EG925" s="871"/>
      <c r="EH925" s="871"/>
      <c r="EI925" s="871"/>
      <c r="EJ925" s="871"/>
      <c r="EK925" s="871"/>
      <c r="EL925" s="871"/>
      <c r="EM925" s="871"/>
      <c r="EN925" s="871"/>
      <c r="EO925" s="871"/>
      <c r="EP925" s="871"/>
      <c r="EQ925" s="871"/>
      <c r="ER925" s="871"/>
      <c r="ES925" s="871"/>
      <c r="ET925" s="871"/>
      <c r="EU925" s="871"/>
      <c r="EV925" s="871"/>
      <c r="EW925" s="871"/>
      <c r="EX925" s="871"/>
      <c r="EY925" s="871"/>
      <c r="EZ925" s="871"/>
      <c r="FA925" s="871"/>
      <c r="FB925" s="871"/>
      <c r="FC925" s="871"/>
      <c r="FD925" s="871"/>
      <c r="FE925" s="871"/>
      <c r="FF925" s="871"/>
      <c r="FG925" s="871"/>
      <c r="FH925" s="871"/>
      <c r="FI925" s="871"/>
      <c r="FJ925" s="871"/>
      <c r="FK925" s="871"/>
      <c r="FL925" s="871"/>
      <c r="FM925" s="871"/>
      <c r="FN925" s="871"/>
      <c r="FO925" s="871"/>
      <c r="FP925" s="871"/>
      <c r="FQ925" s="871"/>
      <c r="FR925" s="871"/>
      <c r="FS925" s="871"/>
      <c r="FT925" s="871"/>
      <c r="FU925" s="871"/>
      <c r="FV925" s="871"/>
      <c r="FW925" s="871"/>
      <c r="FX925" s="871"/>
      <c r="FY925" s="871"/>
      <c r="FZ925" s="871"/>
      <c r="GA925" s="871"/>
      <c r="GB925" s="871"/>
      <c r="GC925" s="871"/>
      <c r="GD925" s="871"/>
      <c r="GE925" s="871"/>
      <c r="GF925" s="871"/>
      <c r="GG925" s="871"/>
      <c r="GH925" s="871"/>
      <c r="GI925" s="871"/>
      <c r="GJ925" s="871"/>
      <c r="GK925" s="871"/>
      <c r="GL925" s="871"/>
      <c r="GM925" s="871"/>
      <c r="GN925" s="871"/>
      <c r="GO925" s="871"/>
      <c r="GP925" s="871"/>
      <c r="GQ925" s="871"/>
      <c r="GR925" s="871"/>
      <c r="GS925" s="871"/>
      <c r="GT925" s="871"/>
      <c r="GU925" s="871"/>
      <c r="GV925" s="871"/>
      <c r="GW925" s="871"/>
      <c r="GX925" s="871"/>
      <c r="GY925" s="871"/>
      <c r="GZ925" s="871"/>
      <c r="HA925" s="871"/>
      <c r="HB925" s="871"/>
      <c r="HC925" s="871"/>
      <c r="HD925" s="871"/>
      <c r="HE925" s="871"/>
      <c r="HF925" s="871"/>
      <c r="HG925" s="871"/>
      <c r="HH925" s="871"/>
      <c r="HI925" s="871"/>
      <c r="HJ925" s="871"/>
      <c r="HK925" s="871"/>
      <c r="HL925" s="871"/>
      <c r="HM925" s="871"/>
      <c r="HN925" s="871"/>
      <c r="HO925" s="871"/>
      <c r="HP925" s="871"/>
      <c r="HQ925" s="871"/>
      <c r="HR925" s="871"/>
      <c r="HS925" s="871"/>
      <c r="HT925" s="871"/>
      <c r="HU925" s="871"/>
      <c r="HV925" s="871"/>
      <c r="HW925" s="871"/>
      <c r="HX925" s="871"/>
      <c r="HY925" s="871"/>
      <c r="HZ925" s="871"/>
      <c r="IA925" s="871"/>
      <c r="IB925" s="871"/>
      <c r="IC925" s="871"/>
      <c r="ID925" s="871"/>
      <c r="IE925" s="871"/>
      <c r="IF925" s="871"/>
      <c r="IG925" s="871"/>
      <c r="IH925" s="871"/>
      <c r="II925" s="871"/>
      <c r="IJ925" s="871"/>
      <c r="IK925" s="871"/>
      <c r="IL925" s="871"/>
      <c r="IM925" s="871"/>
      <c r="IN925" s="871"/>
      <c r="IO925" s="871"/>
      <c r="IP925" s="871"/>
      <c r="IQ925" s="871"/>
      <c r="IR925" s="871"/>
      <c r="IS925" s="871"/>
      <c r="IT925" s="871"/>
      <c r="IU925" s="871"/>
      <c r="IV925" s="871"/>
      <c r="IW925" s="871"/>
      <c r="IX925" s="871"/>
      <c r="IY925" s="871"/>
      <c r="IZ925" s="871"/>
      <c r="JA925" s="871"/>
      <c r="JB925" s="871"/>
      <c r="JC925" s="871"/>
      <c r="JD925" s="871"/>
      <c r="JE925" s="871"/>
      <c r="JF925" s="871"/>
      <c r="JG925" s="871"/>
      <c r="JH925" s="871"/>
      <c r="JI925" s="871"/>
      <c r="JJ925" s="871"/>
      <c r="JK925" s="871"/>
      <c r="JL925" s="871"/>
      <c r="JM925" s="871"/>
      <c r="JN925" s="871"/>
      <c r="JO925" s="871"/>
      <c r="JP925" s="871"/>
      <c r="JQ925" s="871"/>
      <c r="JR925" s="871"/>
      <c r="JS925" s="871"/>
      <c r="JT925" s="871"/>
      <c r="JU925" s="871"/>
      <c r="JV925" s="871"/>
      <c r="JW925" s="871"/>
      <c r="JX925" s="871"/>
      <c r="JY925" s="871"/>
      <c r="JZ925" s="871"/>
      <c r="KA925" s="871"/>
      <c r="KB925" s="871"/>
      <c r="KC925" s="871"/>
      <c r="KD925" s="871"/>
      <c r="KE925" s="871"/>
      <c r="KF925" s="871"/>
      <c r="KG925" s="871"/>
      <c r="KH925" s="871"/>
      <c r="KI925" s="871"/>
      <c r="KJ925" s="871"/>
      <c r="KK925" s="871"/>
      <c r="KL925" s="871"/>
      <c r="KM925" s="871"/>
      <c r="KN925" s="871"/>
      <c r="KO925" s="871"/>
      <c r="KP925" s="871"/>
      <c r="KQ925" s="871"/>
      <c r="KR925" s="871"/>
      <c r="KS925" s="871"/>
      <c r="KT925" s="871"/>
      <c r="KU925" s="871"/>
      <c r="KV925" s="871"/>
      <c r="KW925" s="871"/>
      <c r="KX925" s="871"/>
      <c r="KY925" s="871"/>
      <c r="KZ925" s="871"/>
      <c r="LA925" s="871"/>
      <c r="LB925" s="871"/>
      <c r="LC925" s="871"/>
      <c r="LD925" s="871"/>
      <c r="LE925" s="871"/>
      <c r="LF925" s="871"/>
      <c r="LG925" s="871"/>
      <c r="LH925" s="871"/>
      <c r="LI925" s="871"/>
      <c r="LJ925" s="871"/>
      <c r="LK925" s="871"/>
      <c r="LL925" s="871"/>
      <c r="LM925" s="871"/>
      <c r="LN925" s="871"/>
      <c r="LO925" s="871"/>
      <c r="LP925" s="871"/>
      <c r="LQ925" s="871"/>
      <c r="LR925" s="871"/>
      <c r="LS925" s="871"/>
      <c r="LT925" s="871"/>
      <c r="LU925" s="871"/>
      <c r="LV925" s="871"/>
      <c r="LW925" s="871"/>
      <c r="LX925" s="871"/>
      <c r="LY925" s="871"/>
      <c r="LZ925" s="871"/>
      <c r="MA925" s="871"/>
      <c r="MB925" s="871"/>
      <c r="MC925" s="871"/>
      <c r="MD925" s="871"/>
      <c r="ME925" s="871"/>
      <c r="MF925" s="871"/>
      <c r="MG925" s="871"/>
      <c r="MH925" s="871"/>
      <c r="MI925" s="871"/>
      <c r="MJ925" s="871"/>
      <c r="MK925" s="871"/>
      <c r="ML925" s="871"/>
      <c r="MM925" s="871"/>
      <c r="MN925" s="871"/>
      <c r="MO925" s="871"/>
      <c r="MP925" s="871"/>
      <c r="MQ925" s="871"/>
      <c r="MR925" s="871"/>
      <c r="MS925" s="871"/>
      <c r="MT925" s="871"/>
      <c r="MU925" s="871"/>
      <c r="MV925" s="871"/>
      <c r="MW925" s="871"/>
      <c r="MX925" s="871"/>
      <c r="MY925" s="871"/>
      <c r="MZ925" s="871"/>
      <c r="NA925" s="871"/>
      <c r="NB925" s="871"/>
      <c r="NC925" s="871"/>
      <c r="ND925" s="871"/>
      <c r="NE925" s="871"/>
      <c r="NF925" s="871"/>
      <c r="NG925" s="871"/>
      <c r="NH925" s="871"/>
      <c r="NI925" s="871"/>
      <c r="NJ925" s="871"/>
      <c r="NK925" s="871"/>
      <c r="NL925" s="871"/>
      <c r="NM925" s="871"/>
      <c r="NN925" s="871"/>
      <c r="NO925" s="871"/>
      <c r="NP925" s="871"/>
      <c r="NQ925" s="871"/>
      <c r="NR925" s="871"/>
      <c r="NS925" s="871"/>
      <c r="NT925" s="871"/>
      <c r="NU925" s="871"/>
      <c r="NV925" s="871"/>
      <c r="NW925" s="871"/>
      <c r="NX925" s="871"/>
      <c r="NY925" s="871"/>
      <c r="NZ925" s="871"/>
      <c r="OA925" s="871"/>
      <c r="OB925" s="871"/>
      <c r="OC925" s="871"/>
      <c r="OD925" s="871"/>
      <c r="OE925" s="871"/>
      <c r="OF925" s="871"/>
      <c r="OG925" s="871"/>
      <c r="OH925" s="871"/>
      <c r="OI925" s="871"/>
      <c r="OJ925" s="871"/>
      <c r="OK925" s="871"/>
      <c r="OL925" s="871"/>
      <c r="OM925" s="871"/>
      <c r="ON925" s="871"/>
      <c r="OO925" s="871"/>
      <c r="OP925" s="871"/>
      <c r="OQ925" s="871"/>
      <c r="OR925" s="871"/>
      <c r="OS925" s="871"/>
      <c r="OT925" s="871"/>
      <c r="OU925" s="871"/>
      <c r="OV925" s="871"/>
      <c r="OW925" s="871"/>
      <c r="OX925" s="871"/>
      <c r="OY925" s="871"/>
      <c r="OZ925" s="871"/>
      <c r="PA925" s="871"/>
      <c r="PB925" s="871"/>
      <c r="PC925" s="871"/>
      <c r="PD925" s="871"/>
      <c r="PE925" s="871"/>
      <c r="PF925" s="871"/>
      <c r="PG925" s="871"/>
      <c r="PH925" s="871"/>
      <c r="PI925" s="871"/>
      <c r="PJ925" s="871"/>
      <c r="PK925" s="871"/>
      <c r="PL925" s="871"/>
      <c r="PM925" s="871"/>
      <c r="PN925" s="871"/>
      <c r="PO925" s="871"/>
      <c r="PP925" s="871"/>
      <c r="PQ925" s="871"/>
      <c r="PR925" s="871"/>
      <c r="PS925" s="871"/>
      <c r="PT925" s="871"/>
      <c r="PU925" s="871"/>
      <c r="PV925" s="871"/>
      <c r="PW925" s="871"/>
      <c r="PX925" s="871"/>
      <c r="PY925" s="871"/>
      <c r="PZ925" s="871"/>
      <c r="QA925" s="871"/>
      <c r="QB925" s="871"/>
      <c r="QC925" s="871"/>
      <c r="QD925" s="871"/>
      <c r="QE925" s="871"/>
      <c r="QF925" s="871"/>
      <c r="QG925" s="871"/>
      <c r="QH925" s="871"/>
      <c r="QI925" s="871"/>
      <c r="QJ925" s="871"/>
      <c r="QK925" s="871"/>
      <c r="QL925" s="871"/>
      <c r="QM925" s="871"/>
      <c r="QN925" s="871"/>
      <c r="QO925" s="871"/>
      <c r="QP925" s="871"/>
      <c r="QQ925" s="871"/>
      <c r="QR925" s="871"/>
      <c r="QS925" s="871"/>
      <c r="QT925" s="871"/>
      <c r="QU925" s="871"/>
      <c r="QV925" s="871"/>
      <c r="QW925" s="871"/>
      <c r="QX925" s="871"/>
      <c r="QY925" s="871"/>
      <c r="QZ925" s="871"/>
      <c r="RA925" s="871"/>
      <c r="RB925" s="871"/>
      <c r="RC925" s="871"/>
      <c r="RD925" s="871"/>
      <c r="RE925" s="871"/>
      <c r="RF925" s="871"/>
      <c r="RG925" s="871"/>
      <c r="RH925" s="871"/>
      <c r="RI925" s="871"/>
      <c r="RJ925" s="871"/>
      <c r="RK925" s="871"/>
      <c r="RL925" s="871"/>
      <c r="RM925" s="871"/>
      <c r="RN925" s="871"/>
      <c r="RO925" s="871"/>
      <c r="RP925" s="871"/>
      <c r="RQ925" s="871"/>
      <c r="RR925" s="871"/>
      <c r="RS925" s="871"/>
      <c r="RT925" s="871"/>
      <c r="RU925" s="871"/>
      <c r="RV925" s="871"/>
      <c r="RW925" s="871"/>
      <c r="RX925" s="871"/>
      <c r="RY925" s="871"/>
      <c r="RZ925" s="871"/>
      <c r="SA925" s="871"/>
      <c r="SB925" s="871"/>
      <c r="SC925" s="871"/>
      <c r="SD925" s="871"/>
      <c r="SE925" s="871"/>
      <c r="SF925" s="871"/>
      <c r="SG925" s="871"/>
      <c r="SH925" s="871"/>
      <c r="SI925" s="871"/>
      <c r="SJ925" s="871"/>
      <c r="SK925" s="871"/>
      <c r="SL925" s="871"/>
      <c r="SM925" s="871"/>
      <c r="SN925" s="871"/>
      <c r="SO925" s="871"/>
      <c r="SP925" s="871"/>
      <c r="SQ925" s="871"/>
      <c r="SR925" s="871"/>
      <c r="SS925" s="871"/>
      <c r="ST925" s="871"/>
      <c r="SU925" s="871"/>
      <c r="SV925" s="871"/>
      <c r="SW925" s="871"/>
      <c r="SX925" s="871"/>
      <c r="SY925" s="871"/>
      <c r="SZ925" s="871"/>
      <c r="TA925" s="871"/>
      <c r="TB925" s="871"/>
      <c r="TC925" s="871"/>
      <c r="TD925" s="871"/>
      <c r="TE925" s="871"/>
      <c r="TF925" s="871"/>
      <c r="TG925" s="871"/>
      <c r="TH925" s="871"/>
      <c r="TI925" s="871"/>
      <c r="TJ925" s="871"/>
      <c r="TK925" s="871"/>
      <c r="TL925" s="871"/>
      <c r="TM925" s="871"/>
      <c r="TN925" s="871"/>
      <c r="TO925" s="871"/>
      <c r="TP925" s="871"/>
      <c r="TQ925" s="871"/>
      <c r="TR925" s="871"/>
      <c r="TS925" s="871"/>
      <c r="TT925" s="871"/>
      <c r="TU925" s="871"/>
      <c r="TV925" s="871"/>
      <c r="TW925" s="871"/>
      <c r="TX925" s="871"/>
      <c r="TY925" s="871"/>
      <c r="TZ925" s="871"/>
      <c r="UA925" s="871"/>
      <c r="UB925" s="871"/>
      <c r="UC925" s="871"/>
      <c r="UD925" s="871"/>
      <c r="UE925" s="871"/>
      <c r="UF925" s="871"/>
      <c r="UG925" s="871"/>
      <c r="UH925" s="871"/>
      <c r="UI925" s="871"/>
      <c r="UJ925" s="871"/>
      <c r="UK925" s="871"/>
      <c r="UL925" s="871"/>
      <c r="UM925" s="871"/>
      <c r="UN925" s="871"/>
      <c r="UO925" s="871"/>
      <c r="UP925" s="871"/>
      <c r="UQ925" s="871"/>
      <c r="UR925" s="871"/>
      <c r="US925" s="871"/>
      <c r="UT925" s="871"/>
      <c r="UU925" s="871"/>
      <c r="UV925" s="871"/>
      <c r="UW925" s="871"/>
      <c r="UX925" s="871"/>
      <c r="UY925" s="871"/>
      <c r="UZ925" s="871"/>
      <c r="VA925" s="871"/>
      <c r="VB925" s="871"/>
      <c r="VC925" s="871"/>
      <c r="VD925" s="871"/>
      <c r="VE925" s="871"/>
      <c r="VF925" s="871"/>
      <c r="VG925" s="871"/>
      <c r="VH925" s="871"/>
      <c r="VI925" s="871"/>
      <c r="VJ925" s="871"/>
      <c r="VK925" s="871"/>
      <c r="VL925" s="871"/>
      <c r="VM925" s="871"/>
      <c r="VN925" s="871"/>
      <c r="VO925" s="871"/>
      <c r="VP925" s="871"/>
      <c r="VQ925" s="871"/>
      <c r="VR925" s="871"/>
      <c r="VS925" s="871"/>
      <c r="VT925" s="871"/>
      <c r="VU925" s="871"/>
      <c r="VV925" s="871"/>
      <c r="VW925" s="871"/>
      <c r="VX925" s="871"/>
      <c r="VY925" s="871"/>
      <c r="VZ925" s="871"/>
      <c r="WA925" s="871"/>
      <c r="WB925" s="871"/>
      <c r="WC925" s="871"/>
      <c r="WD925" s="871"/>
      <c r="WE925" s="871"/>
      <c r="WF925" s="871"/>
      <c r="WG925" s="871"/>
      <c r="WH925" s="871"/>
      <c r="WI925" s="871"/>
      <c r="WJ925" s="871"/>
      <c r="WK925" s="871"/>
      <c r="WL925" s="871"/>
      <c r="WM925" s="871"/>
      <c r="WN925" s="871"/>
      <c r="WO925" s="871"/>
      <c r="WP925" s="871"/>
      <c r="WQ925" s="871"/>
      <c r="WR925" s="871"/>
      <c r="WS925" s="871"/>
      <c r="WT925" s="871"/>
      <c r="WU925" s="871"/>
      <c r="WV925" s="871"/>
      <c r="WW925" s="871"/>
      <c r="WX925" s="871"/>
      <c r="WY925" s="871"/>
      <c r="WZ925" s="871"/>
      <c r="XA925" s="871"/>
      <c r="XB925" s="871"/>
      <c r="XC925" s="871"/>
      <c r="XD925" s="871"/>
      <c r="XE925" s="871"/>
      <c r="XF925" s="871"/>
      <c r="XG925" s="871"/>
      <c r="XH925" s="871"/>
      <c r="XI925" s="871"/>
      <c r="XJ925" s="871"/>
      <c r="XK925" s="871"/>
      <c r="XL925" s="871"/>
      <c r="XM925" s="871"/>
      <c r="XN925" s="871"/>
      <c r="XO925" s="871"/>
      <c r="XP925" s="871"/>
      <c r="XQ925" s="871"/>
      <c r="XR925" s="871"/>
      <c r="XS925" s="871"/>
      <c r="XT925" s="871"/>
      <c r="XU925" s="871"/>
      <c r="XV925" s="871"/>
      <c r="XW925" s="871"/>
      <c r="XX925" s="871"/>
      <c r="XY925" s="871"/>
      <c r="XZ925" s="871"/>
      <c r="YA925" s="871"/>
      <c r="YB925" s="871"/>
      <c r="YC925" s="871"/>
      <c r="YD925" s="871"/>
      <c r="YE925" s="871"/>
      <c r="YF925" s="871"/>
      <c r="YG925" s="871"/>
      <c r="YH925" s="871"/>
      <c r="YI925" s="871"/>
      <c r="YJ925" s="871"/>
      <c r="YK925" s="871"/>
      <c r="YL925" s="871"/>
      <c r="YM925" s="871"/>
      <c r="YN925" s="871"/>
      <c r="YO925" s="871"/>
      <c r="YP925" s="871"/>
      <c r="YQ925" s="871"/>
      <c r="YR925" s="871"/>
      <c r="YS925" s="871"/>
      <c r="YT925" s="871"/>
      <c r="YU925" s="871"/>
      <c r="YV925" s="871"/>
      <c r="YW925" s="871"/>
      <c r="YX925" s="871"/>
      <c r="YY925" s="871"/>
      <c r="YZ925" s="871"/>
      <c r="ZA925" s="871"/>
      <c r="ZB925" s="871"/>
      <c r="ZC925" s="871"/>
      <c r="ZD925" s="871"/>
      <c r="ZE925" s="871"/>
      <c r="ZF925" s="871"/>
      <c r="ZG925" s="871"/>
      <c r="ZH925" s="871"/>
      <c r="ZI925" s="871"/>
      <c r="ZJ925" s="871"/>
      <c r="ZK925" s="871"/>
      <c r="ZL925" s="871"/>
      <c r="ZM925" s="871"/>
      <c r="ZN925" s="871"/>
      <c r="ZO925" s="871"/>
      <c r="ZP925" s="871"/>
      <c r="ZQ925" s="871"/>
      <c r="ZR925" s="871"/>
      <c r="ZS925" s="871"/>
      <c r="ZT925" s="871"/>
      <c r="ZU925" s="871"/>
      <c r="ZV925" s="871"/>
      <c r="ZW925" s="871"/>
      <c r="ZX925" s="871"/>
      <c r="ZY925" s="871"/>
      <c r="ZZ925" s="871"/>
      <c r="AAA925" s="871"/>
      <c r="AAB925" s="871"/>
      <c r="AAC925" s="871"/>
      <c r="AAD925" s="871"/>
      <c r="AAE925" s="871"/>
      <c r="AAF925" s="871"/>
      <c r="AAG925" s="871"/>
      <c r="AAH925" s="871"/>
      <c r="AAI925" s="871"/>
      <c r="AAJ925" s="871"/>
      <c r="AAK925" s="871"/>
      <c r="AAL925" s="871"/>
      <c r="AAM925" s="871"/>
      <c r="AAN925" s="871"/>
      <c r="AAO925" s="871"/>
      <c r="AAP925" s="871"/>
      <c r="AAQ925" s="871"/>
      <c r="AAR925" s="871"/>
      <c r="AAS925" s="871"/>
      <c r="AAT925" s="871"/>
      <c r="AAU925" s="871"/>
      <c r="AAV925" s="871"/>
      <c r="AAW925" s="871"/>
      <c r="AAX925" s="871"/>
      <c r="AAY925" s="871"/>
      <c r="AAZ925" s="871"/>
      <c r="ABA925" s="871"/>
      <c r="ABB925" s="871"/>
      <c r="ABC925" s="871"/>
      <c r="ABD925" s="871"/>
      <c r="ABE925" s="871"/>
      <c r="ABF925" s="871"/>
      <c r="ABG925" s="871"/>
      <c r="ABH925" s="871"/>
      <c r="ABI925" s="871"/>
      <c r="ABJ925" s="871"/>
      <c r="ABK925" s="871"/>
      <c r="ABL925" s="871"/>
      <c r="ABM925" s="871"/>
      <c r="ABN925" s="871"/>
      <c r="ABO925" s="871"/>
      <c r="ABP925" s="871"/>
      <c r="ABQ925" s="871"/>
      <c r="ABR925" s="871"/>
      <c r="ABS925" s="871"/>
      <c r="ABT925" s="871"/>
      <c r="ABU925" s="871"/>
      <c r="ABV925" s="871"/>
      <c r="ABW925" s="871"/>
      <c r="ABX925" s="871"/>
      <c r="ABY925" s="871"/>
      <c r="ABZ925" s="871"/>
      <c r="ACA925" s="871"/>
      <c r="ACB925" s="871"/>
      <c r="ACC925" s="871"/>
      <c r="ACD925" s="871"/>
      <c r="ACE925" s="871"/>
      <c r="ACF925" s="871"/>
      <c r="ACG925" s="871"/>
      <c r="ACH925" s="871"/>
      <c r="ACI925" s="871"/>
      <c r="ACJ925" s="871"/>
      <c r="ACK925" s="871"/>
      <c r="ACL925" s="871"/>
      <c r="ACM925" s="871"/>
      <c r="ACN925" s="871"/>
      <c r="ACO925" s="871"/>
      <c r="ACP925" s="871"/>
      <c r="ACQ925" s="871"/>
      <c r="ACR925" s="871"/>
      <c r="ACS925" s="871"/>
      <c r="ACT925" s="871"/>
      <c r="ACU925" s="871"/>
      <c r="ACV925" s="871"/>
      <c r="ACW925" s="871"/>
      <c r="ACX925" s="871"/>
      <c r="ACY925" s="871"/>
      <c r="ACZ925" s="871"/>
      <c r="ADA925" s="871"/>
      <c r="ADB925" s="871"/>
      <c r="ADC925" s="871"/>
      <c r="ADD925" s="871"/>
      <c r="ADE925" s="871"/>
      <c r="ADF925" s="871"/>
      <c r="ADG925" s="871"/>
      <c r="ADH925" s="871"/>
      <c r="ADI925" s="871"/>
      <c r="ADJ925" s="871"/>
      <c r="ADK925" s="871"/>
      <c r="ADL925" s="871"/>
      <c r="ADM925" s="871"/>
      <c r="ADN925" s="871"/>
      <c r="ADO925" s="871"/>
      <c r="ADP925" s="871"/>
      <c r="ADQ925" s="871"/>
      <c r="ADR925" s="871"/>
      <c r="ADS925" s="871"/>
      <c r="ADT925" s="871"/>
      <c r="ADU925" s="871"/>
      <c r="ADV925" s="871"/>
      <c r="ADW925" s="871"/>
      <c r="ADX925" s="871"/>
      <c r="ADY925" s="871"/>
      <c r="ADZ925" s="871"/>
      <c r="AEA925" s="871"/>
      <c r="AEB925" s="871"/>
      <c r="AEC925" s="871"/>
      <c r="AED925" s="871"/>
      <c r="AEE925" s="871"/>
      <c r="AEF925" s="871"/>
      <c r="AEG925" s="871"/>
      <c r="AEH925" s="871"/>
      <c r="AEI925" s="871"/>
      <c r="AEJ925" s="871"/>
      <c r="AEK925" s="871"/>
      <c r="AEL925" s="871"/>
      <c r="AEM925" s="871"/>
      <c r="AEN925" s="871"/>
      <c r="AEO925" s="871"/>
      <c r="AEP925" s="871"/>
      <c r="AEQ925" s="871"/>
      <c r="AER925" s="871"/>
      <c r="AES925" s="871"/>
      <c r="AET925" s="871"/>
      <c r="AEU925" s="871"/>
      <c r="AEV925" s="871"/>
      <c r="AEW925" s="871"/>
      <c r="AEX925" s="871"/>
      <c r="AEY925" s="871"/>
      <c r="AEZ925" s="871"/>
      <c r="AFA925" s="871"/>
      <c r="AFB925" s="871"/>
      <c r="AFC925" s="871"/>
      <c r="AFD925" s="871"/>
      <c r="AFE925" s="871"/>
      <c r="AFF925" s="871"/>
      <c r="AFG925" s="871"/>
      <c r="AFH925" s="871"/>
      <c r="AFI925" s="871"/>
      <c r="AFJ925" s="871"/>
      <c r="AFK925" s="871"/>
      <c r="AFL925" s="871"/>
      <c r="AFM925" s="871"/>
      <c r="AFN925" s="871"/>
      <c r="AFO925" s="871"/>
      <c r="AFP925" s="871"/>
      <c r="AFQ925" s="871"/>
      <c r="AFR925" s="871"/>
      <c r="AFS925" s="871"/>
      <c r="AFT925" s="871"/>
      <c r="AFU925" s="871"/>
      <c r="AFV925" s="871"/>
      <c r="AFW925" s="871"/>
      <c r="AFX925" s="871"/>
      <c r="AFY925" s="871"/>
      <c r="AFZ925" s="871"/>
      <c r="AGA925" s="871"/>
      <c r="AGB925" s="871"/>
      <c r="AGC925" s="871"/>
      <c r="AGD925" s="871"/>
      <c r="AGE925" s="871"/>
      <c r="AGF925" s="871"/>
      <c r="AGG925" s="871"/>
      <c r="AGH925" s="871"/>
      <c r="AGI925" s="871"/>
      <c r="AGJ925" s="871"/>
      <c r="AGK925" s="871"/>
      <c r="AGL925" s="871"/>
      <c r="AGM925" s="871"/>
      <c r="AGN925" s="871"/>
      <c r="AGO925" s="871"/>
      <c r="AGP925" s="871"/>
      <c r="AGQ925" s="871"/>
      <c r="AGR925" s="871"/>
      <c r="AGS925" s="871"/>
      <c r="AGT925" s="871"/>
      <c r="AGU925" s="871"/>
      <c r="AGV925" s="871"/>
      <c r="AGW925" s="871"/>
      <c r="AGX925" s="871"/>
      <c r="AGY925" s="871"/>
      <c r="AGZ925" s="871"/>
      <c r="AHA925" s="871"/>
      <c r="AHB925" s="871"/>
      <c r="AHC925" s="871"/>
      <c r="AHD925" s="871"/>
      <c r="AHE925" s="871"/>
      <c r="AHF925" s="871"/>
      <c r="AHG925" s="871"/>
      <c r="AHH925" s="871"/>
      <c r="AHI925" s="871"/>
      <c r="AHJ925" s="871"/>
      <c r="AHK925" s="871"/>
      <c r="AHL925" s="871"/>
      <c r="AHM925" s="871"/>
      <c r="AHN925" s="871"/>
      <c r="AHO925" s="871"/>
      <c r="AHP925" s="871"/>
      <c r="AHQ925" s="871"/>
      <c r="AHR925" s="871"/>
      <c r="AHS925" s="871"/>
      <c r="AHT925" s="871"/>
      <c r="AHU925" s="871"/>
      <c r="AHV925" s="871"/>
      <c r="AHW925" s="871"/>
      <c r="AHX925" s="871"/>
      <c r="AHY925" s="871"/>
      <c r="AHZ925" s="871"/>
      <c r="AIA925" s="871"/>
      <c r="AIB925" s="871"/>
      <c r="AIC925" s="871"/>
      <c r="AID925" s="871"/>
      <c r="AIE925" s="871"/>
      <c r="AIF925" s="871"/>
      <c r="AIG925" s="871"/>
      <c r="AIH925" s="871"/>
      <c r="AII925" s="871"/>
      <c r="AIJ925" s="871"/>
      <c r="AIK925" s="871"/>
      <c r="AIL925" s="871"/>
      <c r="AIM925" s="871"/>
      <c r="AIN925" s="871"/>
      <c r="AIO925" s="871"/>
      <c r="AIP925" s="871"/>
      <c r="AIQ925" s="871"/>
      <c r="AIR925" s="871"/>
      <c r="AIS925" s="871"/>
      <c r="AIT925" s="871"/>
      <c r="AIU925" s="871"/>
      <c r="AIV925" s="871"/>
      <c r="AIW925" s="871"/>
      <c r="AIX925" s="871"/>
      <c r="AIY925" s="871"/>
      <c r="AIZ925" s="871"/>
      <c r="AJA925" s="871"/>
      <c r="AJB925" s="871"/>
      <c r="AJC925" s="871"/>
      <c r="AJD925" s="871"/>
      <c r="AJE925" s="871"/>
      <c r="AJF925" s="871"/>
      <c r="AJG925" s="871"/>
      <c r="AJH925" s="871"/>
      <c r="AJI925" s="871"/>
      <c r="AJJ925" s="871"/>
      <c r="AJK925" s="871"/>
      <c r="AJL925" s="871"/>
      <c r="AJM925" s="871"/>
      <c r="AJN925" s="871"/>
      <c r="AJO925" s="871"/>
      <c r="AJP925" s="871"/>
      <c r="AJQ925" s="871"/>
      <c r="AJR925" s="871"/>
      <c r="AJS925" s="871"/>
      <c r="AJT925" s="871"/>
      <c r="AJU925" s="871"/>
      <c r="AJV925" s="871"/>
      <c r="AJW925" s="871"/>
      <c r="AJX925" s="871"/>
      <c r="AJY925" s="871"/>
      <c r="AJZ925" s="871"/>
      <c r="AKA925" s="871"/>
      <c r="AKB925" s="871"/>
      <c r="AKC925" s="871"/>
      <c r="AKD925" s="871"/>
      <c r="AKE925" s="871"/>
      <c r="AKF925" s="871"/>
      <c r="AKG925" s="871"/>
      <c r="AKH925" s="871"/>
      <c r="AKI925" s="871"/>
      <c r="AKJ925" s="871"/>
      <c r="AKK925" s="871"/>
      <c r="AKL925" s="871"/>
      <c r="AKM925" s="871"/>
      <c r="AKN925" s="871"/>
      <c r="AKO925" s="871"/>
      <c r="AKP925" s="871"/>
      <c r="AKQ925" s="871"/>
      <c r="AKR925" s="871"/>
      <c r="AKS925" s="871"/>
      <c r="AKT925" s="871"/>
      <c r="AKU925" s="871"/>
      <c r="AKV925" s="871"/>
      <c r="AKW925" s="871"/>
      <c r="AKX925" s="871"/>
      <c r="AKY925" s="871"/>
      <c r="AKZ925" s="871"/>
      <c r="ALA925" s="871"/>
      <c r="ALB925" s="871"/>
      <c r="ALC925" s="871"/>
      <c r="ALD925" s="871"/>
      <c r="ALE925" s="871"/>
      <c r="ALF925" s="871"/>
      <c r="ALG925" s="871"/>
      <c r="ALH925" s="871"/>
      <c r="ALI925" s="871"/>
      <c r="ALJ925" s="871"/>
      <c r="ALK925" s="871"/>
      <c r="ALL925" s="871"/>
      <c r="ALM925" s="871"/>
      <c r="ALN925" s="871"/>
      <c r="ALO925" s="871"/>
      <c r="ALP925" s="871"/>
      <c r="ALQ925" s="871"/>
      <c r="ALR925" s="871"/>
      <c r="ALS925" s="871"/>
      <c r="ALT925" s="871"/>
      <c r="ALU925" s="871"/>
      <c r="ALV925" s="871"/>
      <c r="ALW925" s="871"/>
      <c r="ALX925" s="871"/>
      <c r="ALY925" s="871"/>
      <c r="ALZ925" s="871"/>
      <c r="AMA925" s="871"/>
      <c r="AMB925" s="871"/>
      <c r="AMC925" s="871"/>
      <c r="AMD925" s="871"/>
      <c r="AME925" s="871"/>
      <c r="AMF925" s="871"/>
      <c r="AMG925" s="871"/>
      <c r="AMH925" s="871"/>
      <c r="AMI925" s="871"/>
      <c r="AMJ925" s="871"/>
      <c r="AMK925" s="871"/>
    </row>
    <row r="926" spans="1:1025" ht="28.8">
      <c r="A926" s="872" t="s">
        <v>3</v>
      </c>
      <c r="B926" s="873" t="s">
        <v>4</v>
      </c>
      <c r="C926" s="874" t="s">
        <v>477</v>
      </c>
      <c r="D926" s="874" t="s">
        <v>6</v>
      </c>
      <c r="E926" s="874" t="s">
        <v>478</v>
      </c>
      <c r="F926" s="874" t="s">
        <v>8</v>
      </c>
      <c r="G926" s="874" t="s">
        <v>9</v>
      </c>
      <c r="H926" s="875" t="s">
        <v>479</v>
      </c>
      <c r="I926" s="874" t="s">
        <v>232</v>
      </c>
      <c r="J926" s="874" t="s">
        <v>12</v>
      </c>
      <c r="K926" s="1002" t="s">
        <v>4</v>
      </c>
      <c r="L926" s="874" t="s">
        <v>4</v>
      </c>
      <c r="M926" s="879" t="s">
        <v>6</v>
      </c>
      <c r="N926" s="879" t="s">
        <v>7</v>
      </c>
      <c r="O926" s="879" t="s">
        <v>8</v>
      </c>
      <c r="P926" s="879" t="s">
        <v>480</v>
      </c>
      <c r="Q926" s="871"/>
      <c r="R926" s="871"/>
      <c r="S926" s="871"/>
      <c r="T926" s="871"/>
      <c r="U926" s="871"/>
      <c r="V926" s="871"/>
      <c r="W926" s="871"/>
      <c r="X926" s="871"/>
      <c r="Y926" s="871"/>
      <c r="Z926" s="871"/>
      <c r="AA926" s="871"/>
      <c r="AB926" s="871"/>
      <c r="AC926" s="871"/>
      <c r="AD926" s="871"/>
      <c r="AE926" s="871"/>
      <c r="AF926" s="871"/>
      <c r="AG926" s="871"/>
      <c r="AH926" s="871"/>
      <c r="AI926" s="871"/>
      <c r="AJ926" s="871"/>
      <c r="AK926" s="871"/>
      <c r="AL926" s="871"/>
      <c r="AM926" s="871"/>
      <c r="AN926" s="871"/>
      <c r="AO926" s="871"/>
      <c r="AP926" s="871"/>
      <c r="AQ926" s="871"/>
      <c r="AR926" s="871"/>
      <c r="AS926" s="871"/>
      <c r="AT926" s="871"/>
      <c r="AU926" s="871"/>
      <c r="AV926" s="871"/>
      <c r="AW926" s="871"/>
      <c r="AX926" s="871"/>
      <c r="AY926" s="871"/>
      <c r="AZ926" s="871"/>
      <c r="BA926" s="871"/>
      <c r="BB926" s="871"/>
      <c r="BC926" s="871"/>
      <c r="BD926" s="871"/>
      <c r="BE926" s="871"/>
      <c r="BF926" s="871"/>
      <c r="BG926" s="871"/>
      <c r="BH926" s="871"/>
      <c r="BI926" s="871"/>
      <c r="BJ926" s="871"/>
      <c r="BK926" s="871"/>
      <c r="BL926" s="871"/>
      <c r="BM926" s="871"/>
      <c r="BN926" s="871"/>
      <c r="BO926" s="871"/>
      <c r="BP926" s="871"/>
      <c r="BQ926" s="871"/>
      <c r="BR926" s="871"/>
      <c r="BS926" s="871"/>
      <c r="BT926" s="871"/>
      <c r="BU926" s="871"/>
      <c r="BV926" s="871"/>
      <c r="BW926" s="871"/>
      <c r="BX926" s="871"/>
      <c r="BY926" s="871"/>
      <c r="BZ926" s="871"/>
      <c r="CA926" s="871"/>
      <c r="CB926" s="871"/>
      <c r="CC926" s="871"/>
      <c r="CD926" s="871"/>
      <c r="CE926" s="871"/>
      <c r="CF926" s="871"/>
      <c r="CG926" s="871"/>
      <c r="CH926" s="871"/>
      <c r="CI926" s="871"/>
      <c r="CJ926" s="871"/>
      <c r="CK926" s="871"/>
      <c r="CL926" s="871"/>
      <c r="CM926" s="871"/>
      <c r="CN926" s="871"/>
      <c r="CO926" s="871"/>
      <c r="CP926" s="871"/>
      <c r="CQ926" s="871"/>
      <c r="CR926" s="871"/>
      <c r="CS926" s="871"/>
      <c r="CT926" s="871"/>
      <c r="CU926" s="871"/>
      <c r="CV926" s="871"/>
      <c r="CW926" s="871"/>
      <c r="CX926" s="871"/>
      <c r="CY926" s="871"/>
      <c r="CZ926" s="871"/>
      <c r="DA926" s="871"/>
      <c r="DB926" s="871"/>
      <c r="DC926" s="871"/>
      <c r="DD926" s="871"/>
      <c r="DE926" s="871"/>
      <c r="DF926" s="871"/>
      <c r="DG926" s="871"/>
      <c r="DH926" s="871"/>
      <c r="DI926" s="871"/>
      <c r="DJ926" s="871"/>
      <c r="DK926" s="871"/>
      <c r="DL926" s="871"/>
      <c r="DM926" s="871"/>
      <c r="DN926" s="871"/>
      <c r="DO926" s="871"/>
      <c r="DP926" s="871"/>
      <c r="DQ926" s="871"/>
      <c r="DR926" s="871"/>
      <c r="DS926" s="871"/>
      <c r="DT926" s="871"/>
      <c r="DU926" s="871"/>
      <c r="DV926" s="871"/>
      <c r="DW926" s="871"/>
      <c r="DX926" s="871"/>
      <c r="DY926" s="871"/>
      <c r="DZ926" s="871"/>
      <c r="EA926" s="871"/>
      <c r="EB926" s="871"/>
      <c r="EC926" s="871"/>
      <c r="ED926" s="871"/>
      <c r="EE926" s="871"/>
      <c r="EF926" s="871"/>
      <c r="EG926" s="871"/>
      <c r="EH926" s="871"/>
      <c r="EI926" s="871"/>
      <c r="EJ926" s="871"/>
      <c r="EK926" s="871"/>
      <c r="EL926" s="871"/>
      <c r="EM926" s="871"/>
      <c r="EN926" s="871"/>
      <c r="EO926" s="871"/>
      <c r="EP926" s="871"/>
      <c r="EQ926" s="871"/>
      <c r="ER926" s="871"/>
      <c r="ES926" s="871"/>
      <c r="ET926" s="871"/>
      <c r="EU926" s="871"/>
      <c r="EV926" s="871"/>
      <c r="EW926" s="871"/>
      <c r="EX926" s="871"/>
      <c r="EY926" s="871"/>
      <c r="EZ926" s="871"/>
      <c r="FA926" s="871"/>
      <c r="FB926" s="871"/>
      <c r="FC926" s="871"/>
      <c r="FD926" s="871"/>
      <c r="FE926" s="871"/>
      <c r="FF926" s="871"/>
      <c r="FG926" s="871"/>
      <c r="FH926" s="871"/>
      <c r="FI926" s="871"/>
      <c r="FJ926" s="871"/>
      <c r="FK926" s="871"/>
      <c r="FL926" s="871"/>
      <c r="FM926" s="871"/>
      <c r="FN926" s="871"/>
      <c r="FO926" s="871"/>
      <c r="FP926" s="871"/>
      <c r="FQ926" s="871"/>
      <c r="FR926" s="871"/>
      <c r="FS926" s="871"/>
      <c r="FT926" s="871"/>
      <c r="FU926" s="871"/>
      <c r="FV926" s="871"/>
      <c r="FW926" s="871"/>
      <c r="FX926" s="871"/>
      <c r="FY926" s="871"/>
      <c r="FZ926" s="871"/>
      <c r="GA926" s="871"/>
      <c r="GB926" s="871"/>
      <c r="GC926" s="871"/>
      <c r="GD926" s="871"/>
      <c r="GE926" s="871"/>
      <c r="GF926" s="871"/>
      <c r="GG926" s="871"/>
      <c r="GH926" s="871"/>
      <c r="GI926" s="871"/>
      <c r="GJ926" s="871"/>
      <c r="GK926" s="871"/>
      <c r="GL926" s="871"/>
      <c r="GM926" s="871"/>
      <c r="GN926" s="871"/>
      <c r="GO926" s="871"/>
      <c r="GP926" s="871"/>
      <c r="GQ926" s="871"/>
      <c r="GR926" s="871"/>
      <c r="GS926" s="871"/>
      <c r="GT926" s="871"/>
      <c r="GU926" s="871"/>
      <c r="GV926" s="871"/>
      <c r="GW926" s="871"/>
      <c r="GX926" s="871"/>
      <c r="GY926" s="871"/>
      <c r="GZ926" s="871"/>
      <c r="HA926" s="871"/>
      <c r="HB926" s="871"/>
      <c r="HC926" s="871"/>
      <c r="HD926" s="871"/>
      <c r="HE926" s="871"/>
      <c r="HF926" s="871"/>
      <c r="HG926" s="871"/>
      <c r="HH926" s="871"/>
      <c r="HI926" s="871"/>
      <c r="HJ926" s="871"/>
      <c r="HK926" s="871"/>
      <c r="HL926" s="871"/>
      <c r="HM926" s="871"/>
      <c r="HN926" s="871"/>
      <c r="HO926" s="871"/>
      <c r="HP926" s="871"/>
      <c r="HQ926" s="871"/>
      <c r="HR926" s="871"/>
      <c r="HS926" s="871"/>
      <c r="HT926" s="871"/>
      <c r="HU926" s="871"/>
      <c r="HV926" s="871"/>
      <c r="HW926" s="871"/>
      <c r="HX926" s="871"/>
      <c r="HY926" s="871"/>
      <c r="HZ926" s="871"/>
      <c r="IA926" s="871"/>
      <c r="IB926" s="871"/>
      <c r="IC926" s="871"/>
      <c r="ID926" s="871"/>
      <c r="IE926" s="871"/>
      <c r="IF926" s="871"/>
      <c r="IG926" s="871"/>
      <c r="IH926" s="871"/>
      <c r="II926" s="871"/>
      <c r="IJ926" s="871"/>
      <c r="IK926" s="871"/>
      <c r="IL926" s="871"/>
      <c r="IM926" s="871"/>
      <c r="IN926" s="871"/>
      <c r="IO926" s="871"/>
      <c r="IP926" s="871"/>
      <c r="IQ926" s="871"/>
      <c r="IR926" s="871"/>
      <c r="IS926" s="871"/>
      <c r="IT926" s="871"/>
      <c r="IU926" s="871"/>
      <c r="IV926" s="871"/>
      <c r="IW926" s="871"/>
      <c r="IX926" s="871"/>
      <c r="IY926" s="871"/>
      <c r="IZ926" s="871"/>
      <c r="JA926" s="871"/>
      <c r="JB926" s="871"/>
      <c r="JC926" s="871"/>
      <c r="JD926" s="871"/>
      <c r="JE926" s="871"/>
      <c r="JF926" s="871"/>
      <c r="JG926" s="871"/>
      <c r="JH926" s="871"/>
      <c r="JI926" s="871"/>
      <c r="JJ926" s="871"/>
      <c r="JK926" s="871"/>
      <c r="JL926" s="871"/>
      <c r="JM926" s="871"/>
      <c r="JN926" s="871"/>
      <c r="JO926" s="871"/>
      <c r="JP926" s="871"/>
      <c r="JQ926" s="871"/>
      <c r="JR926" s="871"/>
      <c r="JS926" s="871"/>
      <c r="JT926" s="871"/>
      <c r="JU926" s="871"/>
      <c r="JV926" s="871"/>
      <c r="JW926" s="871"/>
      <c r="JX926" s="871"/>
      <c r="JY926" s="871"/>
      <c r="JZ926" s="871"/>
      <c r="KA926" s="871"/>
      <c r="KB926" s="871"/>
      <c r="KC926" s="871"/>
      <c r="KD926" s="871"/>
      <c r="KE926" s="871"/>
      <c r="KF926" s="871"/>
      <c r="KG926" s="871"/>
      <c r="KH926" s="871"/>
      <c r="KI926" s="871"/>
      <c r="KJ926" s="871"/>
      <c r="KK926" s="871"/>
      <c r="KL926" s="871"/>
      <c r="KM926" s="871"/>
      <c r="KN926" s="871"/>
      <c r="KO926" s="871"/>
      <c r="KP926" s="871"/>
      <c r="KQ926" s="871"/>
      <c r="KR926" s="871"/>
      <c r="KS926" s="871"/>
      <c r="KT926" s="871"/>
      <c r="KU926" s="871"/>
      <c r="KV926" s="871"/>
      <c r="KW926" s="871"/>
      <c r="KX926" s="871"/>
      <c r="KY926" s="871"/>
      <c r="KZ926" s="871"/>
      <c r="LA926" s="871"/>
      <c r="LB926" s="871"/>
      <c r="LC926" s="871"/>
      <c r="LD926" s="871"/>
      <c r="LE926" s="871"/>
      <c r="LF926" s="871"/>
      <c r="LG926" s="871"/>
      <c r="LH926" s="871"/>
      <c r="LI926" s="871"/>
      <c r="LJ926" s="871"/>
      <c r="LK926" s="871"/>
      <c r="LL926" s="871"/>
      <c r="LM926" s="871"/>
      <c r="LN926" s="871"/>
      <c r="LO926" s="871"/>
      <c r="LP926" s="871"/>
      <c r="LQ926" s="871"/>
      <c r="LR926" s="871"/>
      <c r="LS926" s="871"/>
      <c r="LT926" s="871"/>
      <c r="LU926" s="871"/>
      <c r="LV926" s="871"/>
      <c r="LW926" s="871"/>
      <c r="LX926" s="871"/>
      <c r="LY926" s="871"/>
      <c r="LZ926" s="871"/>
      <c r="MA926" s="871"/>
      <c r="MB926" s="871"/>
      <c r="MC926" s="871"/>
      <c r="MD926" s="871"/>
      <c r="ME926" s="871"/>
      <c r="MF926" s="871"/>
      <c r="MG926" s="871"/>
      <c r="MH926" s="871"/>
      <c r="MI926" s="871"/>
      <c r="MJ926" s="871"/>
      <c r="MK926" s="871"/>
      <c r="ML926" s="871"/>
      <c r="MM926" s="871"/>
      <c r="MN926" s="871"/>
      <c r="MO926" s="871"/>
      <c r="MP926" s="871"/>
      <c r="MQ926" s="871"/>
      <c r="MR926" s="871"/>
      <c r="MS926" s="871"/>
      <c r="MT926" s="871"/>
      <c r="MU926" s="871"/>
      <c r="MV926" s="871"/>
      <c r="MW926" s="871"/>
      <c r="MX926" s="871"/>
      <c r="MY926" s="871"/>
      <c r="MZ926" s="871"/>
      <c r="NA926" s="871"/>
      <c r="NB926" s="871"/>
      <c r="NC926" s="871"/>
      <c r="ND926" s="871"/>
      <c r="NE926" s="871"/>
      <c r="NF926" s="871"/>
      <c r="NG926" s="871"/>
      <c r="NH926" s="871"/>
      <c r="NI926" s="871"/>
      <c r="NJ926" s="871"/>
      <c r="NK926" s="871"/>
      <c r="NL926" s="871"/>
      <c r="NM926" s="871"/>
      <c r="NN926" s="871"/>
      <c r="NO926" s="871"/>
      <c r="NP926" s="871"/>
      <c r="NQ926" s="871"/>
      <c r="NR926" s="871"/>
      <c r="NS926" s="871"/>
      <c r="NT926" s="871"/>
      <c r="NU926" s="871"/>
      <c r="NV926" s="871"/>
      <c r="NW926" s="871"/>
      <c r="NX926" s="871"/>
      <c r="NY926" s="871"/>
      <c r="NZ926" s="871"/>
      <c r="OA926" s="871"/>
      <c r="OB926" s="871"/>
      <c r="OC926" s="871"/>
      <c r="OD926" s="871"/>
      <c r="OE926" s="871"/>
      <c r="OF926" s="871"/>
      <c r="OG926" s="871"/>
      <c r="OH926" s="871"/>
      <c r="OI926" s="871"/>
      <c r="OJ926" s="871"/>
      <c r="OK926" s="871"/>
      <c r="OL926" s="871"/>
      <c r="OM926" s="871"/>
      <c r="ON926" s="871"/>
      <c r="OO926" s="871"/>
      <c r="OP926" s="871"/>
      <c r="OQ926" s="871"/>
      <c r="OR926" s="871"/>
      <c r="OS926" s="871"/>
      <c r="OT926" s="871"/>
      <c r="OU926" s="871"/>
      <c r="OV926" s="871"/>
      <c r="OW926" s="871"/>
      <c r="OX926" s="871"/>
      <c r="OY926" s="871"/>
      <c r="OZ926" s="871"/>
      <c r="PA926" s="871"/>
      <c r="PB926" s="871"/>
      <c r="PC926" s="871"/>
      <c r="PD926" s="871"/>
      <c r="PE926" s="871"/>
      <c r="PF926" s="871"/>
      <c r="PG926" s="871"/>
      <c r="PH926" s="871"/>
      <c r="PI926" s="871"/>
      <c r="PJ926" s="871"/>
      <c r="PK926" s="871"/>
      <c r="PL926" s="871"/>
      <c r="PM926" s="871"/>
      <c r="PN926" s="871"/>
      <c r="PO926" s="871"/>
      <c r="PP926" s="871"/>
      <c r="PQ926" s="871"/>
      <c r="PR926" s="871"/>
      <c r="PS926" s="871"/>
      <c r="PT926" s="871"/>
      <c r="PU926" s="871"/>
      <c r="PV926" s="871"/>
      <c r="PW926" s="871"/>
      <c r="PX926" s="871"/>
      <c r="PY926" s="871"/>
      <c r="PZ926" s="871"/>
      <c r="QA926" s="871"/>
      <c r="QB926" s="871"/>
      <c r="QC926" s="871"/>
      <c r="QD926" s="871"/>
      <c r="QE926" s="871"/>
      <c r="QF926" s="871"/>
      <c r="QG926" s="871"/>
      <c r="QH926" s="871"/>
      <c r="QI926" s="871"/>
      <c r="QJ926" s="871"/>
      <c r="QK926" s="871"/>
      <c r="QL926" s="871"/>
      <c r="QM926" s="871"/>
      <c r="QN926" s="871"/>
      <c r="QO926" s="871"/>
      <c r="QP926" s="871"/>
      <c r="QQ926" s="871"/>
      <c r="QR926" s="871"/>
      <c r="QS926" s="871"/>
      <c r="QT926" s="871"/>
      <c r="QU926" s="871"/>
      <c r="QV926" s="871"/>
      <c r="QW926" s="871"/>
      <c r="QX926" s="871"/>
      <c r="QY926" s="871"/>
      <c r="QZ926" s="871"/>
      <c r="RA926" s="871"/>
      <c r="RB926" s="871"/>
      <c r="RC926" s="871"/>
      <c r="RD926" s="871"/>
      <c r="RE926" s="871"/>
      <c r="RF926" s="871"/>
      <c r="RG926" s="871"/>
      <c r="RH926" s="871"/>
      <c r="RI926" s="871"/>
      <c r="RJ926" s="871"/>
      <c r="RK926" s="871"/>
      <c r="RL926" s="871"/>
      <c r="RM926" s="871"/>
      <c r="RN926" s="871"/>
      <c r="RO926" s="871"/>
      <c r="RP926" s="871"/>
      <c r="RQ926" s="871"/>
      <c r="RR926" s="871"/>
      <c r="RS926" s="871"/>
      <c r="RT926" s="871"/>
      <c r="RU926" s="871"/>
      <c r="RV926" s="871"/>
      <c r="RW926" s="871"/>
      <c r="RX926" s="871"/>
      <c r="RY926" s="871"/>
      <c r="RZ926" s="871"/>
      <c r="SA926" s="871"/>
      <c r="SB926" s="871"/>
      <c r="SC926" s="871"/>
      <c r="SD926" s="871"/>
      <c r="SE926" s="871"/>
      <c r="SF926" s="871"/>
      <c r="SG926" s="871"/>
      <c r="SH926" s="871"/>
      <c r="SI926" s="871"/>
      <c r="SJ926" s="871"/>
      <c r="SK926" s="871"/>
      <c r="SL926" s="871"/>
      <c r="SM926" s="871"/>
      <c r="SN926" s="871"/>
      <c r="SO926" s="871"/>
      <c r="SP926" s="871"/>
      <c r="SQ926" s="871"/>
      <c r="SR926" s="871"/>
      <c r="SS926" s="871"/>
      <c r="ST926" s="871"/>
      <c r="SU926" s="871"/>
      <c r="SV926" s="871"/>
      <c r="SW926" s="871"/>
      <c r="SX926" s="871"/>
      <c r="SY926" s="871"/>
      <c r="SZ926" s="871"/>
      <c r="TA926" s="871"/>
      <c r="TB926" s="871"/>
      <c r="TC926" s="871"/>
      <c r="TD926" s="871"/>
      <c r="TE926" s="871"/>
      <c r="TF926" s="871"/>
      <c r="TG926" s="871"/>
      <c r="TH926" s="871"/>
      <c r="TI926" s="871"/>
      <c r="TJ926" s="871"/>
      <c r="TK926" s="871"/>
      <c r="TL926" s="871"/>
      <c r="TM926" s="871"/>
      <c r="TN926" s="871"/>
      <c r="TO926" s="871"/>
      <c r="TP926" s="871"/>
      <c r="TQ926" s="871"/>
      <c r="TR926" s="871"/>
      <c r="TS926" s="871"/>
      <c r="TT926" s="871"/>
      <c r="TU926" s="871"/>
      <c r="TV926" s="871"/>
      <c r="TW926" s="871"/>
      <c r="TX926" s="871"/>
      <c r="TY926" s="871"/>
      <c r="TZ926" s="871"/>
      <c r="UA926" s="871"/>
      <c r="UB926" s="871"/>
      <c r="UC926" s="871"/>
      <c r="UD926" s="871"/>
      <c r="UE926" s="871"/>
      <c r="UF926" s="871"/>
      <c r="UG926" s="871"/>
      <c r="UH926" s="871"/>
      <c r="UI926" s="871"/>
      <c r="UJ926" s="871"/>
      <c r="UK926" s="871"/>
      <c r="UL926" s="871"/>
      <c r="UM926" s="871"/>
      <c r="UN926" s="871"/>
      <c r="UO926" s="871"/>
      <c r="UP926" s="871"/>
      <c r="UQ926" s="871"/>
      <c r="UR926" s="871"/>
      <c r="US926" s="871"/>
      <c r="UT926" s="871"/>
      <c r="UU926" s="871"/>
      <c r="UV926" s="871"/>
      <c r="UW926" s="871"/>
      <c r="UX926" s="871"/>
      <c r="UY926" s="871"/>
      <c r="UZ926" s="871"/>
      <c r="VA926" s="871"/>
      <c r="VB926" s="871"/>
      <c r="VC926" s="871"/>
      <c r="VD926" s="871"/>
      <c r="VE926" s="871"/>
      <c r="VF926" s="871"/>
      <c r="VG926" s="871"/>
      <c r="VH926" s="871"/>
      <c r="VI926" s="871"/>
      <c r="VJ926" s="871"/>
      <c r="VK926" s="871"/>
      <c r="VL926" s="871"/>
      <c r="VM926" s="871"/>
      <c r="VN926" s="871"/>
      <c r="VO926" s="871"/>
      <c r="VP926" s="871"/>
      <c r="VQ926" s="871"/>
      <c r="VR926" s="871"/>
      <c r="VS926" s="871"/>
      <c r="VT926" s="871"/>
      <c r="VU926" s="871"/>
      <c r="VV926" s="871"/>
      <c r="VW926" s="871"/>
      <c r="VX926" s="871"/>
      <c r="VY926" s="871"/>
      <c r="VZ926" s="871"/>
      <c r="WA926" s="871"/>
      <c r="WB926" s="871"/>
      <c r="WC926" s="871"/>
      <c r="WD926" s="871"/>
      <c r="WE926" s="871"/>
      <c r="WF926" s="871"/>
      <c r="WG926" s="871"/>
      <c r="WH926" s="871"/>
      <c r="WI926" s="871"/>
      <c r="WJ926" s="871"/>
      <c r="WK926" s="871"/>
      <c r="WL926" s="871"/>
      <c r="WM926" s="871"/>
      <c r="WN926" s="871"/>
      <c r="WO926" s="871"/>
      <c r="WP926" s="871"/>
      <c r="WQ926" s="871"/>
      <c r="WR926" s="871"/>
      <c r="WS926" s="871"/>
      <c r="WT926" s="871"/>
      <c r="WU926" s="871"/>
      <c r="WV926" s="871"/>
      <c r="WW926" s="871"/>
      <c r="WX926" s="871"/>
      <c r="WY926" s="871"/>
      <c r="WZ926" s="871"/>
      <c r="XA926" s="871"/>
      <c r="XB926" s="871"/>
      <c r="XC926" s="871"/>
      <c r="XD926" s="871"/>
      <c r="XE926" s="871"/>
      <c r="XF926" s="871"/>
      <c r="XG926" s="871"/>
      <c r="XH926" s="871"/>
      <c r="XI926" s="871"/>
      <c r="XJ926" s="871"/>
      <c r="XK926" s="871"/>
      <c r="XL926" s="871"/>
      <c r="XM926" s="871"/>
      <c r="XN926" s="871"/>
      <c r="XO926" s="871"/>
      <c r="XP926" s="871"/>
      <c r="XQ926" s="871"/>
      <c r="XR926" s="871"/>
      <c r="XS926" s="871"/>
      <c r="XT926" s="871"/>
      <c r="XU926" s="871"/>
      <c r="XV926" s="871"/>
      <c r="XW926" s="871"/>
      <c r="XX926" s="871"/>
      <c r="XY926" s="871"/>
      <c r="XZ926" s="871"/>
      <c r="YA926" s="871"/>
      <c r="YB926" s="871"/>
      <c r="YC926" s="871"/>
      <c r="YD926" s="871"/>
      <c r="YE926" s="871"/>
      <c r="YF926" s="871"/>
      <c r="YG926" s="871"/>
      <c r="YH926" s="871"/>
      <c r="YI926" s="871"/>
      <c r="YJ926" s="871"/>
      <c r="YK926" s="871"/>
      <c r="YL926" s="871"/>
      <c r="YM926" s="871"/>
      <c r="YN926" s="871"/>
      <c r="YO926" s="871"/>
      <c r="YP926" s="871"/>
      <c r="YQ926" s="871"/>
      <c r="YR926" s="871"/>
      <c r="YS926" s="871"/>
      <c r="YT926" s="871"/>
      <c r="YU926" s="871"/>
      <c r="YV926" s="871"/>
      <c r="YW926" s="871"/>
      <c r="YX926" s="871"/>
      <c r="YY926" s="871"/>
      <c r="YZ926" s="871"/>
      <c r="ZA926" s="871"/>
      <c r="ZB926" s="871"/>
      <c r="ZC926" s="871"/>
      <c r="ZD926" s="871"/>
      <c r="ZE926" s="871"/>
      <c r="ZF926" s="871"/>
      <c r="ZG926" s="871"/>
      <c r="ZH926" s="871"/>
      <c r="ZI926" s="871"/>
      <c r="ZJ926" s="871"/>
      <c r="ZK926" s="871"/>
      <c r="ZL926" s="871"/>
      <c r="ZM926" s="871"/>
      <c r="ZN926" s="871"/>
      <c r="ZO926" s="871"/>
      <c r="ZP926" s="871"/>
      <c r="ZQ926" s="871"/>
      <c r="ZR926" s="871"/>
      <c r="ZS926" s="871"/>
      <c r="ZT926" s="871"/>
      <c r="ZU926" s="871"/>
      <c r="ZV926" s="871"/>
      <c r="ZW926" s="871"/>
      <c r="ZX926" s="871"/>
      <c r="ZY926" s="871"/>
      <c r="ZZ926" s="871"/>
      <c r="AAA926" s="871"/>
      <c r="AAB926" s="871"/>
      <c r="AAC926" s="871"/>
      <c r="AAD926" s="871"/>
      <c r="AAE926" s="871"/>
      <c r="AAF926" s="871"/>
      <c r="AAG926" s="871"/>
      <c r="AAH926" s="871"/>
      <c r="AAI926" s="871"/>
      <c r="AAJ926" s="871"/>
      <c r="AAK926" s="871"/>
      <c r="AAL926" s="871"/>
      <c r="AAM926" s="871"/>
      <c r="AAN926" s="871"/>
      <c r="AAO926" s="871"/>
      <c r="AAP926" s="871"/>
      <c r="AAQ926" s="871"/>
      <c r="AAR926" s="871"/>
      <c r="AAS926" s="871"/>
      <c r="AAT926" s="871"/>
      <c r="AAU926" s="871"/>
      <c r="AAV926" s="871"/>
      <c r="AAW926" s="871"/>
      <c r="AAX926" s="871"/>
      <c r="AAY926" s="871"/>
      <c r="AAZ926" s="871"/>
      <c r="ABA926" s="871"/>
      <c r="ABB926" s="871"/>
      <c r="ABC926" s="871"/>
      <c r="ABD926" s="871"/>
      <c r="ABE926" s="871"/>
      <c r="ABF926" s="871"/>
      <c r="ABG926" s="871"/>
      <c r="ABH926" s="871"/>
      <c r="ABI926" s="871"/>
      <c r="ABJ926" s="871"/>
      <c r="ABK926" s="871"/>
      <c r="ABL926" s="871"/>
      <c r="ABM926" s="871"/>
      <c r="ABN926" s="871"/>
      <c r="ABO926" s="871"/>
      <c r="ABP926" s="871"/>
      <c r="ABQ926" s="871"/>
      <c r="ABR926" s="871"/>
      <c r="ABS926" s="871"/>
      <c r="ABT926" s="871"/>
      <c r="ABU926" s="871"/>
      <c r="ABV926" s="871"/>
      <c r="ABW926" s="871"/>
      <c r="ABX926" s="871"/>
      <c r="ABY926" s="871"/>
      <c r="ABZ926" s="871"/>
      <c r="ACA926" s="871"/>
      <c r="ACB926" s="871"/>
      <c r="ACC926" s="871"/>
      <c r="ACD926" s="871"/>
      <c r="ACE926" s="871"/>
      <c r="ACF926" s="871"/>
      <c r="ACG926" s="871"/>
      <c r="ACH926" s="871"/>
      <c r="ACI926" s="871"/>
      <c r="ACJ926" s="871"/>
      <c r="ACK926" s="871"/>
      <c r="ACL926" s="871"/>
      <c r="ACM926" s="871"/>
      <c r="ACN926" s="871"/>
      <c r="ACO926" s="871"/>
      <c r="ACP926" s="871"/>
      <c r="ACQ926" s="871"/>
      <c r="ACR926" s="871"/>
      <c r="ACS926" s="871"/>
      <c r="ACT926" s="871"/>
      <c r="ACU926" s="871"/>
      <c r="ACV926" s="871"/>
      <c r="ACW926" s="871"/>
      <c r="ACX926" s="871"/>
      <c r="ACY926" s="871"/>
      <c r="ACZ926" s="871"/>
      <c r="ADA926" s="871"/>
      <c r="ADB926" s="871"/>
      <c r="ADC926" s="871"/>
      <c r="ADD926" s="871"/>
      <c r="ADE926" s="871"/>
      <c r="ADF926" s="871"/>
      <c r="ADG926" s="871"/>
      <c r="ADH926" s="871"/>
      <c r="ADI926" s="871"/>
      <c r="ADJ926" s="871"/>
      <c r="ADK926" s="871"/>
      <c r="ADL926" s="871"/>
      <c r="ADM926" s="871"/>
      <c r="ADN926" s="871"/>
      <c r="ADO926" s="871"/>
      <c r="ADP926" s="871"/>
      <c r="ADQ926" s="871"/>
      <c r="ADR926" s="871"/>
      <c r="ADS926" s="871"/>
      <c r="ADT926" s="871"/>
      <c r="ADU926" s="871"/>
      <c r="ADV926" s="871"/>
      <c r="ADW926" s="871"/>
      <c r="ADX926" s="871"/>
      <c r="ADY926" s="871"/>
      <c r="ADZ926" s="871"/>
      <c r="AEA926" s="871"/>
      <c r="AEB926" s="871"/>
      <c r="AEC926" s="871"/>
      <c r="AED926" s="871"/>
      <c r="AEE926" s="871"/>
      <c r="AEF926" s="871"/>
      <c r="AEG926" s="871"/>
      <c r="AEH926" s="871"/>
      <c r="AEI926" s="871"/>
      <c r="AEJ926" s="871"/>
      <c r="AEK926" s="871"/>
      <c r="AEL926" s="871"/>
      <c r="AEM926" s="871"/>
      <c r="AEN926" s="871"/>
      <c r="AEO926" s="871"/>
      <c r="AEP926" s="871"/>
      <c r="AEQ926" s="871"/>
      <c r="AER926" s="871"/>
      <c r="AES926" s="871"/>
      <c r="AET926" s="871"/>
      <c r="AEU926" s="871"/>
      <c r="AEV926" s="871"/>
      <c r="AEW926" s="871"/>
      <c r="AEX926" s="871"/>
      <c r="AEY926" s="871"/>
      <c r="AEZ926" s="871"/>
      <c r="AFA926" s="871"/>
      <c r="AFB926" s="871"/>
      <c r="AFC926" s="871"/>
      <c r="AFD926" s="871"/>
      <c r="AFE926" s="871"/>
      <c r="AFF926" s="871"/>
      <c r="AFG926" s="871"/>
      <c r="AFH926" s="871"/>
      <c r="AFI926" s="871"/>
      <c r="AFJ926" s="871"/>
      <c r="AFK926" s="871"/>
      <c r="AFL926" s="871"/>
      <c r="AFM926" s="871"/>
      <c r="AFN926" s="871"/>
      <c r="AFO926" s="871"/>
      <c r="AFP926" s="871"/>
      <c r="AFQ926" s="871"/>
      <c r="AFR926" s="871"/>
      <c r="AFS926" s="871"/>
      <c r="AFT926" s="871"/>
      <c r="AFU926" s="871"/>
      <c r="AFV926" s="871"/>
      <c r="AFW926" s="871"/>
      <c r="AFX926" s="871"/>
      <c r="AFY926" s="871"/>
      <c r="AFZ926" s="871"/>
      <c r="AGA926" s="871"/>
      <c r="AGB926" s="871"/>
      <c r="AGC926" s="871"/>
      <c r="AGD926" s="871"/>
      <c r="AGE926" s="871"/>
      <c r="AGF926" s="871"/>
      <c r="AGG926" s="871"/>
      <c r="AGH926" s="871"/>
      <c r="AGI926" s="871"/>
      <c r="AGJ926" s="871"/>
      <c r="AGK926" s="871"/>
      <c r="AGL926" s="871"/>
      <c r="AGM926" s="871"/>
      <c r="AGN926" s="871"/>
      <c r="AGO926" s="871"/>
      <c r="AGP926" s="871"/>
      <c r="AGQ926" s="871"/>
      <c r="AGR926" s="871"/>
      <c r="AGS926" s="871"/>
      <c r="AGT926" s="871"/>
      <c r="AGU926" s="871"/>
      <c r="AGV926" s="871"/>
      <c r="AGW926" s="871"/>
      <c r="AGX926" s="871"/>
      <c r="AGY926" s="871"/>
      <c r="AGZ926" s="871"/>
      <c r="AHA926" s="871"/>
      <c r="AHB926" s="871"/>
      <c r="AHC926" s="871"/>
      <c r="AHD926" s="871"/>
      <c r="AHE926" s="871"/>
      <c r="AHF926" s="871"/>
      <c r="AHG926" s="871"/>
      <c r="AHH926" s="871"/>
      <c r="AHI926" s="871"/>
      <c r="AHJ926" s="871"/>
      <c r="AHK926" s="871"/>
      <c r="AHL926" s="871"/>
      <c r="AHM926" s="871"/>
      <c r="AHN926" s="871"/>
      <c r="AHO926" s="871"/>
      <c r="AHP926" s="871"/>
      <c r="AHQ926" s="871"/>
      <c r="AHR926" s="871"/>
      <c r="AHS926" s="871"/>
      <c r="AHT926" s="871"/>
      <c r="AHU926" s="871"/>
      <c r="AHV926" s="871"/>
      <c r="AHW926" s="871"/>
      <c r="AHX926" s="871"/>
      <c r="AHY926" s="871"/>
      <c r="AHZ926" s="871"/>
      <c r="AIA926" s="871"/>
      <c r="AIB926" s="871"/>
      <c r="AIC926" s="871"/>
      <c r="AID926" s="871"/>
      <c r="AIE926" s="871"/>
      <c r="AIF926" s="871"/>
      <c r="AIG926" s="871"/>
      <c r="AIH926" s="871"/>
      <c r="AII926" s="871"/>
      <c r="AIJ926" s="871"/>
      <c r="AIK926" s="871"/>
      <c r="AIL926" s="871"/>
      <c r="AIM926" s="871"/>
      <c r="AIN926" s="871"/>
      <c r="AIO926" s="871"/>
      <c r="AIP926" s="871"/>
      <c r="AIQ926" s="871"/>
      <c r="AIR926" s="871"/>
      <c r="AIS926" s="871"/>
      <c r="AIT926" s="871"/>
      <c r="AIU926" s="871"/>
      <c r="AIV926" s="871"/>
      <c r="AIW926" s="871"/>
      <c r="AIX926" s="871"/>
      <c r="AIY926" s="871"/>
      <c r="AIZ926" s="871"/>
      <c r="AJA926" s="871"/>
      <c r="AJB926" s="871"/>
      <c r="AJC926" s="871"/>
      <c r="AJD926" s="871"/>
      <c r="AJE926" s="871"/>
      <c r="AJF926" s="871"/>
      <c r="AJG926" s="871"/>
      <c r="AJH926" s="871"/>
      <c r="AJI926" s="871"/>
      <c r="AJJ926" s="871"/>
      <c r="AJK926" s="871"/>
      <c r="AJL926" s="871"/>
      <c r="AJM926" s="871"/>
      <c r="AJN926" s="871"/>
      <c r="AJO926" s="871"/>
      <c r="AJP926" s="871"/>
      <c r="AJQ926" s="871"/>
      <c r="AJR926" s="871"/>
      <c r="AJS926" s="871"/>
      <c r="AJT926" s="871"/>
      <c r="AJU926" s="871"/>
      <c r="AJV926" s="871"/>
      <c r="AJW926" s="871"/>
      <c r="AJX926" s="871"/>
      <c r="AJY926" s="871"/>
      <c r="AJZ926" s="871"/>
      <c r="AKA926" s="871"/>
      <c r="AKB926" s="871"/>
      <c r="AKC926" s="871"/>
      <c r="AKD926" s="871"/>
      <c r="AKE926" s="871"/>
      <c r="AKF926" s="871"/>
      <c r="AKG926" s="871"/>
      <c r="AKH926" s="871"/>
      <c r="AKI926" s="871"/>
      <c r="AKJ926" s="871"/>
      <c r="AKK926" s="871"/>
      <c r="AKL926" s="871"/>
      <c r="AKM926" s="871"/>
      <c r="AKN926" s="871"/>
      <c r="AKO926" s="871"/>
      <c r="AKP926" s="871"/>
      <c r="AKQ926" s="871"/>
      <c r="AKR926" s="871"/>
      <c r="AKS926" s="871"/>
      <c r="AKT926" s="871"/>
      <c r="AKU926" s="871"/>
      <c r="AKV926" s="871"/>
      <c r="AKW926" s="871"/>
      <c r="AKX926" s="871"/>
      <c r="AKY926" s="871"/>
      <c r="AKZ926" s="871"/>
      <c r="ALA926" s="871"/>
      <c r="ALB926" s="871"/>
      <c r="ALC926" s="871"/>
      <c r="ALD926" s="871"/>
      <c r="ALE926" s="871"/>
      <c r="ALF926" s="871"/>
      <c r="ALG926" s="871"/>
      <c r="ALH926" s="871"/>
      <c r="ALI926" s="871"/>
      <c r="ALJ926" s="871"/>
      <c r="ALK926" s="871"/>
      <c r="ALL926" s="871"/>
      <c r="ALM926" s="871"/>
      <c r="ALN926" s="871"/>
      <c r="ALO926" s="871"/>
      <c r="ALP926" s="871"/>
      <c r="ALQ926" s="871"/>
      <c r="ALR926" s="871"/>
      <c r="ALS926" s="871"/>
      <c r="ALT926" s="871"/>
      <c r="ALU926" s="871"/>
      <c r="ALV926" s="871"/>
      <c r="ALW926" s="871"/>
      <c r="ALX926" s="871"/>
      <c r="ALY926" s="871"/>
      <c r="ALZ926" s="871"/>
      <c r="AMA926" s="871"/>
      <c r="AMB926" s="871"/>
      <c r="AMC926" s="871"/>
      <c r="AMD926" s="871"/>
      <c r="AME926" s="871"/>
      <c r="AMF926" s="871"/>
      <c r="AMG926" s="871"/>
      <c r="AMH926" s="871"/>
      <c r="AMI926" s="871"/>
      <c r="AMJ926" s="871"/>
      <c r="AMK926" s="871"/>
    </row>
    <row r="927" spans="1:1025" ht="14.4">
      <c r="A927" s="1158" t="s">
        <v>481</v>
      </c>
      <c r="B927" s="964">
        <v>15455</v>
      </c>
      <c r="C927" s="1003">
        <v>0.1</v>
      </c>
      <c r="D927" s="954" t="s">
        <v>482</v>
      </c>
      <c r="E927" s="955">
        <v>2500000</v>
      </c>
      <c r="F927" s="1008">
        <v>0.12</v>
      </c>
      <c r="G927" s="955">
        <f>E927*F927</f>
        <v>300000</v>
      </c>
      <c r="H927" s="1009" t="s">
        <v>94</v>
      </c>
      <c r="I927" s="875"/>
      <c r="J927" s="875"/>
      <c r="K927" s="989"/>
      <c r="L927" s="1021">
        <v>15498</v>
      </c>
      <c r="M927" s="954" t="s">
        <v>483</v>
      </c>
      <c r="N927" s="1022">
        <v>1800000</v>
      </c>
      <c r="O927" s="1023">
        <v>0.05</v>
      </c>
      <c r="P927" s="1022">
        <f>N927*O927</f>
        <v>90000</v>
      </c>
      <c r="Q927" s="871"/>
      <c r="R927" s="871"/>
      <c r="S927" s="871"/>
      <c r="T927" s="871"/>
      <c r="U927" s="871"/>
      <c r="V927" s="871"/>
      <c r="W927" s="871"/>
      <c r="X927" s="871"/>
      <c r="Y927" s="871"/>
      <c r="Z927" s="871"/>
      <c r="AA927" s="871"/>
      <c r="AB927" s="871"/>
      <c r="AC927" s="871"/>
      <c r="AD927" s="871"/>
      <c r="AE927" s="871"/>
      <c r="AF927" s="871"/>
      <c r="AG927" s="871"/>
      <c r="AH927" s="871"/>
      <c r="AI927" s="871"/>
      <c r="AJ927" s="871"/>
      <c r="AK927" s="871"/>
      <c r="AL927" s="871"/>
      <c r="AM927" s="871"/>
      <c r="AN927" s="871"/>
      <c r="AO927" s="871"/>
      <c r="AP927" s="871"/>
      <c r="AQ927" s="871"/>
      <c r="AR927" s="871"/>
      <c r="AS927" s="871"/>
      <c r="AT927" s="871"/>
      <c r="AU927" s="871"/>
      <c r="AV927" s="871"/>
      <c r="AW927" s="871"/>
      <c r="AX927" s="871"/>
      <c r="AY927" s="871"/>
      <c r="AZ927" s="871"/>
      <c r="BA927" s="871"/>
      <c r="BB927" s="871"/>
      <c r="BC927" s="871"/>
      <c r="BD927" s="871"/>
      <c r="BE927" s="871"/>
      <c r="BF927" s="871"/>
      <c r="BG927" s="871"/>
      <c r="BH927" s="871"/>
      <c r="BI927" s="871"/>
      <c r="BJ927" s="871"/>
      <c r="BK927" s="871"/>
      <c r="BL927" s="871"/>
      <c r="BM927" s="871"/>
      <c r="BN927" s="871"/>
      <c r="BO927" s="871"/>
      <c r="BP927" s="871"/>
      <c r="BQ927" s="871"/>
      <c r="BR927" s="871"/>
      <c r="BS927" s="871"/>
      <c r="BT927" s="871"/>
      <c r="BU927" s="871"/>
      <c r="BV927" s="871"/>
      <c r="BW927" s="871"/>
      <c r="BX927" s="871"/>
      <c r="BY927" s="871"/>
      <c r="BZ927" s="871"/>
      <c r="CA927" s="871"/>
      <c r="CB927" s="871"/>
      <c r="CC927" s="871"/>
      <c r="CD927" s="871"/>
      <c r="CE927" s="871"/>
      <c r="CF927" s="871"/>
      <c r="CG927" s="871"/>
      <c r="CH927" s="871"/>
      <c r="CI927" s="871"/>
      <c r="CJ927" s="871"/>
      <c r="CK927" s="871"/>
      <c r="CL927" s="871"/>
      <c r="CM927" s="871"/>
      <c r="CN927" s="871"/>
      <c r="CO927" s="871"/>
      <c r="CP927" s="871"/>
      <c r="CQ927" s="871"/>
      <c r="CR927" s="871"/>
      <c r="CS927" s="871"/>
      <c r="CT927" s="871"/>
      <c r="CU927" s="871"/>
      <c r="CV927" s="871"/>
      <c r="CW927" s="871"/>
      <c r="CX927" s="871"/>
      <c r="CY927" s="871"/>
      <c r="CZ927" s="871"/>
      <c r="DA927" s="871"/>
      <c r="DB927" s="871"/>
      <c r="DC927" s="871"/>
      <c r="DD927" s="871"/>
      <c r="DE927" s="871"/>
      <c r="DF927" s="871"/>
      <c r="DG927" s="871"/>
      <c r="DH927" s="871"/>
      <c r="DI927" s="871"/>
      <c r="DJ927" s="871"/>
      <c r="DK927" s="871"/>
      <c r="DL927" s="871"/>
      <c r="DM927" s="871"/>
      <c r="DN927" s="871"/>
      <c r="DO927" s="871"/>
      <c r="DP927" s="871"/>
      <c r="DQ927" s="871"/>
      <c r="DR927" s="871"/>
      <c r="DS927" s="871"/>
      <c r="DT927" s="871"/>
      <c r="DU927" s="871"/>
      <c r="DV927" s="871"/>
      <c r="DW927" s="871"/>
      <c r="DX927" s="871"/>
      <c r="DY927" s="871"/>
      <c r="DZ927" s="871"/>
      <c r="EA927" s="871"/>
      <c r="EB927" s="871"/>
      <c r="EC927" s="871"/>
      <c r="ED927" s="871"/>
      <c r="EE927" s="871"/>
      <c r="EF927" s="871"/>
      <c r="EG927" s="871"/>
      <c r="EH927" s="871"/>
      <c r="EI927" s="871"/>
      <c r="EJ927" s="871"/>
      <c r="EK927" s="871"/>
      <c r="EL927" s="871"/>
      <c r="EM927" s="871"/>
      <c r="EN927" s="871"/>
      <c r="EO927" s="871"/>
      <c r="EP927" s="871"/>
      <c r="EQ927" s="871"/>
      <c r="ER927" s="871"/>
      <c r="ES927" s="871"/>
      <c r="ET927" s="871"/>
      <c r="EU927" s="871"/>
      <c r="EV927" s="871"/>
      <c r="EW927" s="871"/>
      <c r="EX927" s="871"/>
      <c r="EY927" s="871"/>
      <c r="EZ927" s="871"/>
      <c r="FA927" s="871"/>
      <c r="FB927" s="871"/>
      <c r="FC927" s="871"/>
      <c r="FD927" s="871"/>
      <c r="FE927" s="871"/>
      <c r="FF927" s="871"/>
      <c r="FG927" s="871"/>
      <c r="FH927" s="871"/>
      <c r="FI927" s="871"/>
      <c r="FJ927" s="871"/>
      <c r="FK927" s="871"/>
      <c r="FL927" s="871"/>
      <c r="FM927" s="871"/>
      <c r="FN927" s="871"/>
      <c r="FO927" s="871"/>
      <c r="FP927" s="871"/>
      <c r="FQ927" s="871"/>
      <c r="FR927" s="871"/>
      <c r="FS927" s="871"/>
      <c r="FT927" s="871"/>
      <c r="FU927" s="871"/>
      <c r="FV927" s="871"/>
      <c r="FW927" s="871"/>
      <c r="FX927" s="871"/>
      <c r="FY927" s="871"/>
      <c r="FZ927" s="871"/>
      <c r="GA927" s="871"/>
      <c r="GB927" s="871"/>
      <c r="GC927" s="871"/>
      <c r="GD927" s="871"/>
      <c r="GE927" s="871"/>
      <c r="GF927" s="871"/>
      <c r="GG927" s="871"/>
      <c r="GH927" s="871"/>
      <c r="GI927" s="871"/>
      <c r="GJ927" s="871"/>
      <c r="GK927" s="871"/>
      <c r="GL927" s="871"/>
      <c r="GM927" s="871"/>
      <c r="GN927" s="871"/>
      <c r="GO927" s="871"/>
      <c r="GP927" s="871"/>
      <c r="GQ927" s="871"/>
      <c r="GR927" s="871"/>
      <c r="GS927" s="871"/>
      <c r="GT927" s="871"/>
      <c r="GU927" s="871"/>
      <c r="GV927" s="871"/>
      <c r="GW927" s="871"/>
      <c r="GX927" s="871"/>
      <c r="GY927" s="871"/>
      <c r="GZ927" s="871"/>
      <c r="HA927" s="871"/>
      <c r="HB927" s="871"/>
      <c r="HC927" s="871"/>
      <c r="HD927" s="871"/>
      <c r="HE927" s="871"/>
      <c r="HF927" s="871"/>
      <c r="HG927" s="871"/>
      <c r="HH927" s="871"/>
      <c r="HI927" s="871"/>
      <c r="HJ927" s="871"/>
      <c r="HK927" s="871"/>
      <c r="HL927" s="871"/>
      <c r="HM927" s="871"/>
      <c r="HN927" s="871"/>
      <c r="HO927" s="871"/>
      <c r="HP927" s="871"/>
      <c r="HQ927" s="871"/>
      <c r="HR927" s="871"/>
      <c r="HS927" s="871"/>
      <c r="HT927" s="871"/>
      <c r="HU927" s="871"/>
      <c r="HV927" s="871"/>
      <c r="HW927" s="871"/>
      <c r="HX927" s="871"/>
      <c r="HY927" s="871"/>
      <c r="HZ927" s="871"/>
      <c r="IA927" s="871"/>
      <c r="IB927" s="871"/>
      <c r="IC927" s="871"/>
      <c r="ID927" s="871"/>
      <c r="IE927" s="871"/>
      <c r="IF927" s="871"/>
      <c r="IG927" s="871"/>
      <c r="IH927" s="871"/>
      <c r="II927" s="871"/>
      <c r="IJ927" s="871"/>
      <c r="IK927" s="871"/>
      <c r="IL927" s="871"/>
      <c r="IM927" s="871"/>
      <c r="IN927" s="871"/>
      <c r="IO927" s="871"/>
      <c r="IP927" s="871"/>
      <c r="IQ927" s="871"/>
      <c r="IR927" s="871"/>
      <c r="IS927" s="871"/>
      <c r="IT927" s="871"/>
      <c r="IU927" s="871"/>
      <c r="IV927" s="871"/>
      <c r="IW927" s="871"/>
      <c r="IX927" s="871"/>
      <c r="IY927" s="871"/>
      <c r="IZ927" s="871"/>
      <c r="JA927" s="871"/>
      <c r="JB927" s="871"/>
      <c r="JC927" s="871"/>
      <c r="JD927" s="871"/>
      <c r="JE927" s="871"/>
      <c r="JF927" s="871"/>
      <c r="JG927" s="871"/>
      <c r="JH927" s="871"/>
      <c r="JI927" s="871"/>
      <c r="JJ927" s="871"/>
      <c r="JK927" s="871"/>
      <c r="JL927" s="871"/>
      <c r="JM927" s="871"/>
      <c r="JN927" s="871"/>
      <c r="JO927" s="871"/>
      <c r="JP927" s="871"/>
      <c r="JQ927" s="871"/>
      <c r="JR927" s="871"/>
      <c r="JS927" s="871"/>
      <c r="JT927" s="871"/>
      <c r="JU927" s="871"/>
      <c r="JV927" s="871"/>
      <c r="JW927" s="871"/>
      <c r="JX927" s="871"/>
      <c r="JY927" s="871"/>
      <c r="JZ927" s="871"/>
      <c r="KA927" s="871"/>
      <c r="KB927" s="871"/>
      <c r="KC927" s="871"/>
      <c r="KD927" s="871"/>
      <c r="KE927" s="871"/>
      <c r="KF927" s="871"/>
      <c r="KG927" s="871"/>
      <c r="KH927" s="871"/>
      <c r="KI927" s="871"/>
      <c r="KJ927" s="871"/>
      <c r="KK927" s="871"/>
      <c r="KL927" s="871"/>
      <c r="KM927" s="871"/>
      <c r="KN927" s="871"/>
      <c r="KO927" s="871"/>
      <c r="KP927" s="871"/>
      <c r="KQ927" s="871"/>
      <c r="KR927" s="871"/>
      <c r="KS927" s="871"/>
      <c r="KT927" s="871"/>
      <c r="KU927" s="871"/>
      <c r="KV927" s="871"/>
      <c r="KW927" s="871"/>
      <c r="KX927" s="871"/>
      <c r="KY927" s="871"/>
      <c r="KZ927" s="871"/>
      <c r="LA927" s="871"/>
      <c r="LB927" s="871"/>
      <c r="LC927" s="871"/>
      <c r="LD927" s="871"/>
      <c r="LE927" s="871"/>
      <c r="LF927" s="871"/>
      <c r="LG927" s="871"/>
      <c r="LH927" s="871"/>
      <c r="LI927" s="871"/>
      <c r="LJ927" s="871"/>
      <c r="LK927" s="871"/>
      <c r="LL927" s="871"/>
      <c r="LM927" s="871"/>
      <c r="LN927" s="871"/>
      <c r="LO927" s="871"/>
      <c r="LP927" s="871"/>
      <c r="LQ927" s="871"/>
      <c r="LR927" s="871"/>
      <c r="LS927" s="871"/>
      <c r="LT927" s="871"/>
      <c r="LU927" s="871"/>
      <c r="LV927" s="871"/>
      <c r="LW927" s="871"/>
      <c r="LX927" s="871"/>
      <c r="LY927" s="871"/>
      <c r="LZ927" s="871"/>
      <c r="MA927" s="871"/>
      <c r="MB927" s="871"/>
      <c r="MC927" s="871"/>
      <c r="MD927" s="871"/>
      <c r="ME927" s="871"/>
      <c r="MF927" s="871"/>
      <c r="MG927" s="871"/>
      <c r="MH927" s="871"/>
      <c r="MI927" s="871"/>
      <c r="MJ927" s="871"/>
      <c r="MK927" s="871"/>
      <c r="ML927" s="871"/>
      <c r="MM927" s="871"/>
      <c r="MN927" s="871"/>
      <c r="MO927" s="871"/>
      <c r="MP927" s="871"/>
      <c r="MQ927" s="871"/>
      <c r="MR927" s="871"/>
      <c r="MS927" s="871"/>
      <c r="MT927" s="871"/>
      <c r="MU927" s="871"/>
      <c r="MV927" s="871"/>
      <c r="MW927" s="871"/>
      <c r="MX927" s="871"/>
      <c r="MY927" s="871"/>
      <c r="MZ927" s="871"/>
      <c r="NA927" s="871"/>
      <c r="NB927" s="871"/>
      <c r="NC927" s="871"/>
      <c r="ND927" s="871"/>
      <c r="NE927" s="871"/>
      <c r="NF927" s="871"/>
      <c r="NG927" s="871"/>
      <c r="NH927" s="871"/>
      <c r="NI927" s="871"/>
      <c r="NJ927" s="871"/>
      <c r="NK927" s="871"/>
      <c r="NL927" s="871"/>
      <c r="NM927" s="871"/>
      <c r="NN927" s="871"/>
      <c r="NO927" s="871"/>
      <c r="NP927" s="871"/>
      <c r="NQ927" s="871"/>
      <c r="NR927" s="871"/>
      <c r="NS927" s="871"/>
      <c r="NT927" s="871"/>
      <c r="NU927" s="871"/>
      <c r="NV927" s="871"/>
      <c r="NW927" s="871"/>
      <c r="NX927" s="871"/>
      <c r="NY927" s="871"/>
      <c r="NZ927" s="871"/>
      <c r="OA927" s="871"/>
      <c r="OB927" s="871"/>
      <c r="OC927" s="871"/>
      <c r="OD927" s="871"/>
      <c r="OE927" s="871"/>
      <c r="OF927" s="871"/>
      <c r="OG927" s="871"/>
      <c r="OH927" s="871"/>
      <c r="OI927" s="871"/>
      <c r="OJ927" s="871"/>
      <c r="OK927" s="871"/>
      <c r="OL927" s="871"/>
      <c r="OM927" s="871"/>
      <c r="ON927" s="871"/>
      <c r="OO927" s="871"/>
      <c r="OP927" s="871"/>
      <c r="OQ927" s="871"/>
      <c r="OR927" s="871"/>
      <c r="OS927" s="871"/>
      <c r="OT927" s="871"/>
      <c r="OU927" s="871"/>
      <c r="OV927" s="871"/>
      <c r="OW927" s="871"/>
      <c r="OX927" s="871"/>
      <c r="OY927" s="871"/>
      <c r="OZ927" s="871"/>
      <c r="PA927" s="871"/>
      <c r="PB927" s="871"/>
      <c r="PC927" s="871"/>
      <c r="PD927" s="871"/>
      <c r="PE927" s="871"/>
      <c r="PF927" s="871"/>
      <c r="PG927" s="871"/>
      <c r="PH927" s="871"/>
      <c r="PI927" s="871"/>
      <c r="PJ927" s="871"/>
      <c r="PK927" s="871"/>
      <c r="PL927" s="871"/>
      <c r="PM927" s="871"/>
      <c r="PN927" s="871"/>
      <c r="PO927" s="871"/>
      <c r="PP927" s="871"/>
      <c r="PQ927" s="871"/>
      <c r="PR927" s="871"/>
      <c r="PS927" s="871"/>
      <c r="PT927" s="871"/>
      <c r="PU927" s="871"/>
      <c r="PV927" s="871"/>
      <c r="PW927" s="871"/>
      <c r="PX927" s="871"/>
      <c r="PY927" s="871"/>
      <c r="PZ927" s="871"/>
      <c r="QA927" s="871"/>
      <c r="QB927" s="871"/>
      <c r="QC927" s="871"/>
      <c r="QD927" s="871"/>
      <c r="QE927" s="871"/>
      <c r="QF927" s="871"/>
      <c r="QG927" s="871"/>
      <c r="QH927" s="871"/>
      <c r="QI927" s="871"/>
      <c r="QJ927" s="871"/>
      <c r="QK927" s="871"/>
      <c r="QL927" s="871"/>
      <c r="QM927" s="871"/>
      <c r="QN927" s="871"/>
      <c r="QO927" s="871"/>
      <c r="QP927" s="871"/>
      <c r="QQ927" s="871"/>
      <c r="QR927" s="871"/>
      <c r="QS927" s="871"/>
      <c r="QT927" s="871"/>
      <c r="QU927" s="871"/>
      <c r="QV927" s="871"/>
      <c r="QW927" s="871"/>
      <c r="QX927" s="871"/>
      <c r="QY927" s="871"/>
      <c r="QZ927" s="871"/>
      <c r="RA927" s="871"/>
      <c r="RB927" s="871"/>
      <c r="RC927" s="871"/>
      <c r="RD927" s="871"/>
      <c r="RE927" s="871"/>
      <c r="RF927" s="871"/>
      <c r="RG927" s="871"/>
      <c r="RH927" s="871"/>
      <c r="RI927" s="871"/>
      <c r="RJ927" s="871"/>
      <c r="RK927" s="871"/>
      <c r="RL927" s="871"/>
      <c r="RM927" s="871"/>
      <c r="RN927" s="871"/>
      <c r="RO927" s="871"/>
      <c r="RP927" s="871"/>
      <c r="RQ927" s="871"/>
      <c r="RR927" s="871"/>
      <c r="RS927" s="871"/>
      <c r="RT927" s="871"/>
      <c r="RU927" s="871"/>
      <c r="RV927" s="871"/>
      <c r="RW927" s="871"/>
      <c r="RX927" s="871"/>
      <c r="RY927" s="871"/>
      <c r="RZ927" s="871"/>
      <c r="SA927" s="871"/>
      <c r="SB927" s="871"/>
      <c r="SC927" s="871"/>
      <c r="SD927" s="871"/>
      <c r="SE927" s="871"/>
      <c r="SF927" s="871"/>
      <c r="SG927" s="871"/>
      <c r="SH927" s="871"/>
      <c r="SI927" s="871"/>
      <c r="SJ927" s="871"/>
      <c r="SK927" s="871"/>
      <c r="SL927" s="871"/>
      <c r="SM927" s="871"/>
      <c r="SN927" s="871"/>
      <c r="SO927" s="871"/>
      <c r="SP927" s="871"/>
      <c r="SQ927" s="871"/>
      <c r="SR927" s="871"/>
      <c r="SS927" s="871"/>
      <c r="ST927" s="871"/>
      <c r="SU927" s="871"/>
      <c r="SV927" s="871"/>
      <c r="SW927" s="871"/>
      <c r="SX927" s="871"/>
      <c r="SY927" s="871"/>
      <c r="SZ927" s="871"/>
      <c r="TA927" s="871"/>
      <c r="TB927" s="871"/>
      <c r="TC927" s="871"/>
      <c r="TD927" s="871"/>
      <c r="TE927" s="871"/>
      <c r="TF927" s="871"/>
      <c r="TG927" s="871"/>
      <c r="TH927" s="871"/>
      <c r="TI927" s="871"/>
      <c r="TJ927" s="871"/>
      <c r="TK927" s="871"/>
      <c r="TL927" s="871"/>
      <c r="TM927" s="871"/>
      <c r="TN927" s="871"/>
      <c r="TO927" s="871"/>
      <c r="TP927" s="871"/>
      <c r="TQ927" s="871"/>
      <c r="TR927" s="871"/>
      <c r="TS927" s="871"/>
      <c r="TT927" s="871"/>
      <c r="TU927" s="871"/>
      <c r="TV927" s="871"/>
      <c r="TW927" s="871"/>
      <c r="TX927" s="871"/>
      <c r="TY927" s="871"/>
      <c r="TZ927" s="871"/>
      <c r="UA927" s="871"/>
      <c r="UB927" s="871"/>
      <c r="UC927" s="871"/>
      <c r="UD927" s="871"/>
      <c r="UE927" s="871"/>
      <c r="UF927" s="871"/>
      <c r="UG927" s="871"/>
      <c r="UH927" s="871"/>
      <c r="UI927" s="871"/>
      <c r="UJ927" s="871"/>
      <c r="UK927" s="871"/>
      <c r="UL927" s="871"/>
      <c r="UM927" s="871"/>
      <c r="UN927" s="871"/>
      <c r="UO927" s="871"/>
      <c r="UP927" s="871"/>
      <c r="UQ927" s="871"/>
      <c r="UR927" s="871"/>
      <c r="US927" s="871"/>
      <c r="UT927" s="871"/>
      <c r="UU927" s="871"/>
      <c r="UV927" s="871"/>
      <c r="UW927" s="871"/>
      <c r="UX927" s="871"/>
      <c r="UY927" s="871"/>
      <c r="UZ927" s="871"/>
      <c r="VA927" s="871"/>
      <c r="VB927" s="871"/>
      <c r="VC927" s="871"/>
      <c r="VD927" s="871"/>
      <c r="VE927" s="871"/>
      <c r="VF927" s="871"/>
      <c r="VG927" s="871"/>
      <c r="VH927" s="871"/>
      <c r="VI927" s="871"/>
      <c r="VJ927" s="871"/>
      <c r="VK927" s="871"/>
      <c r="VL927" s="871"/>
      <c r="VM927" s="871"/>
      <c r="VN927" s="871"/>
      <c r="VO927" s="871"/>
      <c r="VP927" s="871"/>
      <c r="VQ927" s="871"/>
      <c r="VR927" s="871"/>
      <c r="VS927" s="871"/>
      <c r="VT927" s="871"/>
      <c r="VU927" s="871"/>
      <c r="VV927" s="871"/>
      <c r="VW927" s="871"/>
      <c r="VX927" s="871"/>
      <c r="VY927" s="871"/>
      <c r="VZ927" s="871"/>
      <c r="WA927" s="871"/>
      <c r="WB927" s="871"/>
      <c r="WC927" s="871"/>
      <c r="WD927" s="871"/>
      <c r="WE927" s="871"/>
      <c r="WF927" s="871"/>
      <c r="WG927" s="871"/>
      <c r="WH927" s="871"/>
      <c r="WI927" s="871"/>
      <c r="WJ927" s="871"/>
      <c r="WK927" s="871"/>
      <c r="WL927" s="871"/>
      <c r="WM927" s="871"/>
      <c r="WN927" s="871"/>
      <c r="WO927" s="871"/>
      <c r="WP927" s="871"/>
      <c r="WQ927" s="871"/>
      <c r="WR927" s="871"/>
      <c r="WS927" s="871"/>
      <c r="WT927" s="871"/>
      <c r="WU927" s="871"/>
      <c r="WV927" s="871"/>
      <c r="WW927" s="871"/>
      <c r="WX927" s="871"/>
      <c r="WY927" s="871"/>
      <c r="WZ927" s="871"/>
      <c r="XA927" s="871"/>
      <c r="XB927" s="871"/>
      <c r="XC927" s="871"/>
      <c r="XD927" s="871"/>
      <c r="XE927" s="871"/>
      <c r="XF927" s="871"/>
      <c r="XG927" s="871"/>
      <c r="XH927" s="871"/>
      <c r="XI927" s="871"/>
      <c r="XJ927" s="871"/>
      <c r="XK927" s="871"/>
      <c r="XL927" s="871"/>
      <c r="XM927" s="871"/>
      <c r="XN927" s="871"/>
      <c r="XO927" s="871"/>
      <c r="XP927" s="871"/>
      <c r="XQ927" s="871"/>
      <c r="XR927" s="871"/>
      <c r="XS927" s="871"/>
      <c r="XT927" s="871"/>
      <c r="XU927" s="871"/>
      <c r="XV927" s="871"/>
      <c r="XW927" s="871"/>
      <c r="XX927" s="871"/>
      <c r="XY927" s="871"/>
      <c r="XZ927" s="871"/>
      <c r="YA927" s="871"/>
      <c r="YB927" s="871"/>
      <c r="YC927" s="871"/>
      <c r="YD927" s="871"/>
      <c r="YE927" s="871"/>
      <c r="YF927" s="871"/>
      <c r="YG927" s="871"/>
      <c r="YH927" s="871"/>
      <c r="YI927" s="871"/>
      <c r="YJ927" s="871"/>
      <c r="YK927" s="871"/>
      <c r="YL927" s="871"/>
      <c r="YM927" s="871"/>
      <c r="YN927" s="871"/>
      <c r="YO927" s="871"/>
      <c r="YP927" s="871"/>
      <c r="YQ927" s="871"/>
      <c r="YR927" s="871"/>
      <c r="YS927" s="871"/>
      <c r="YT927" s="871"/>
      <c r="YU927" s="871"/>
      <c r="YV927" s="871"/>
      <c r="YW927" s="871"/>
      <c r="YX927" s="871"/>
      <c r="YY927" s="871"/>
      <c r="YZ927" s="871"/>
      <c r="ZA927" s="871"/>
      <c r="ZB927" s="871"/>
      <c r="ZC927" s="871"/>
      <c r="ZD927" s="871"/>
      <c r="ZE927" s="871"/>
      <c r="ZF927" s="871"/>
      <c r="ZG927" s="871"/>
      <c r="ZH927" s="871"/>
      <c r="ZI927" s="871"/>
      <c r="ZJ927" s="871"/>
      <c r="ZK927" s="871"/>
      <c r="ZL927" s="871"/>
      <c r="ZM927" s="871"/>
      <c r="ZN927" s="871"/>
      <c r="ZO927" s="871"/>
      <c r="ZP927" s="871"/>
      <c r="ZQ927" s="871"/>
      <c r="ZR927" s="871"/>
      <c r="ZS927" s="871"/>
      <c r="ZT927" s="871"/>
      <c r="ZU927" s="871"/>
      <c r="ZV927" s="871"/>
      <c r="ZW927" s="871"/>
      <c r="ZX927" s="871"/>
      <c r="ZY927" s="871"/>
      <c r="ZZ927" s="871"/>
      <c r="AAA927" s="871"/>
      <c r="AAB927" s="871"/>
      <c r="AAC927" s="871"/>
      <c r="AAD927" s="871"/>
      <c r="AAE927" s="871"/>
      <c r="AAF927" s="871"/>
      <c r="AAG927" s="871"/>
      <c r="AAH927" s="871"/>
      <c r="AAI927" s="871"/>
      <c r="AAJ927" s="871"/>
      <c r="AAK927" s="871"/>
      <c r="AAL927" s="871"/>
      <c r="AAM927" s="871"/>
      <c r="AAN927" s="871"/>
      <c r="AAO927" s="871"/>
      <c r="AAP927" s="871"/>
      <c r="AAQ927" s="871"/>
      <c r="AAR927" s="871"/>
      <c r="AAS927" s="871"/>
      <c r="AAT927" s="871"/>
      <c r="AAU927" s="871"/>
      <c r="AAV927" s="871"/>
      <c r="AAW927" s="871"/>
      <c r="AAX927" s="871"/>
      <c r="AAY927" s="871"/>
      <c r="AAZ927" s="871"/>
      <c r="ABA927" s="871"/>
      <c r="ABB927" s="871"/>
      <c r="ABC927" s="871"/>
      <c r="ABD927" s="871"/>
      <c r="ABE927" s="871"/>
      <c r="ABF927" s="871"/>
      <c r="ABG927" s="871"/>
      <c r="ABH927" s="871"/>
      <c r="ABI927" s="871"/>
      <c r="ABJ927" s="871"/>
      <c r="ABK927" s="871"/>
      <c r="ABL927" s="871"/>
      <c r="ABM927" s="871"/>
      <c r="ABN927" s="871"/>
      <c r="ABO927" s="871"/>
      <c r="ABP927" s="871"/>
      <c r="ABQ927" s="871"/>
      <c r="ABR927" s="871"/>
      <c r="ABS927" s="871"/>
      <c r="ABT927" s="871"/>
      <c r="ABU927" s="871"/>
      <c r="ABV927" s="871"/>
      <c r="ABW927" s="871"/>
      <c r="ABX927" s="871"/>
      <c r="ABY927" s="871"/>
      <c r="ABZ927" s="871"/>
      <c r="ACA927" s="871"/>
      <c r="ACB927" s="871"/>
      <c r="ACC927" s="871"/>
      <c r="ACD927" s="871"/>
      <c r="ACE927" s="871"/>
      <c r="ACF927" s="871"/>
      <c r="ACG927" s="871"/>
      <c r="ACH927" s="871"/>
      <c r="ACI927" s="871"/>
      <c r="ACJ927" s="871"/>
      <c r="ACK927" s="871"/>
      <c r="ACL927" s="871"/>
      <c r="ACM927" s="871"/>
      <c r="ACN927" s="871"/>
      <c r="ACO927" s="871"/>
      <c r="ACP927" s="871"/>
      <c r="ACQ927" s="871"/>
      <c r="ACR927" s="871"/>
      <c r="ACS927" s="871"/>
      <c r="ACT927" s="871"/>
      <c r="ACU927" s="871"/>
      <c r="ACV927" s="871"/>
      <c r="ACW927" s="871"/>
      <c r="ACX927" s="871"/>
      <c r="ACY927" s="871"/>
      <c r="ACZ927" s="871"/>
      <c r="ADA927" s="871"/>
      <c r="ADB927" s="871"/>
      <c r="ADC927" s="871"/>
      <c r="ADD927" s="871"/>
      <c r="ADE927" s="871"/>
      <c r="ADF927" s="871"/>
      <c r="ADG927" s="871"/>
      <c r="ADH927" s="871"/>
      <c r="ADI927" s="871"/>
      <c r="ADJ927" s="871"/>
      <c r="ADK927" s="871"/>
      <c r="ADL927" s="871"/>
      <c r="ADM927" s="871"/>
      <c r="ADN927" s="871"/>
      <c r="ADO927" s="871"/>
      <c r="ADP927" s="871"/>
      <c r="ADQ927" s="871"/>
      <c r="ADR927" s="871"/>
      <c r="ADS927" s="871"/>
      <c r="ADT927" s="871"/>
      <c r="ADU927" s="871"/>
      <c r="ADV927" s="871"/>
      <c r="ADW927" s="871"/>
      <c r="ADX927" s="871"/>
      <c r="ADY927" s="871"/>
      <c r="ADZ927" s="871"/>
      <c r="AEA927" s="871"/>
      <c r="AEB927" s="871"/>
      <c r="AEC927" s="871"/>
      <c r="AED927" s="871"/>
      <c r="AEE927" s="871"/>
      <c r="AEF927" s="871"/>
      <c r="AEG927" s="871"/>
      <c r="AEH927" s="871"/>
      <c r="AEI927" s="871"/>
      <c r="AEJ927" s="871"/>
      <c r="AEK927" s="871"/>
      <c r="AEL927" s="871"/>
      <c r="AEM927" s="871"/>
      <c r="AEN927" s="871"/>
      <c r="AEO927" s="871"/>
      <c r="AEP927" s="871"/>
      <c r="AEQ927" s="871"/>
      <c r="AER927" s="871"/>
      <c r="AES927" s="871"/>
      <c r="AET927" s="871"/>
      <c r="AEU927" s="871"/>
      <c r="AEV927" s="871"/>
      <c r="AEW927" s="871"/>
      <c r="AEX927" s="871"/>
      <c r="AEY927" s="871"/>
      <c r="AEZ927" s="871"/>
      <c r="AFA927" s="871"/>
      <c r="AFB927" s="871"/>
      <c r="AFC927" s="871"/>
      <c r="AFD927" s="871"/>
      <c r="AFE927" s="871"/>
      <c r="AFF927" s="871"/>
      <c r="AFG927" s="871"/>
      <c r="AFH927" s="871"/>
      <c r="AFI927" s="871"/>
      <c r="AFJ927" s="871"/>
      <c r="AFK927" s="871"/>
      <c r="AFL927" s="871"/>
      <c r="AFM927" s="871"/>
      <c r="AFN927" s="871"/>
      <c r="AFO927" s="871"/>
      <c r="AFP927" s="871"/>
      <c r="AFQ927" s="871"/>
      <c r="AFR927" s="871"/>
      <c r="AFS927" s="871"/>
      <c r="AFT927" s="871"/>
      <c r="AFU927" s="871"/>
      <c r="AFV927" s="871"/>
      <c r="AFW927" s="871"/>
      <c r="AFX927" s="871"/>
      <c r="AFY927" s="871"/>
      <c r="AFZ927" s="871"/>
      <c r="AGA927" s="871"/>
      <c r="AGB927" s="871"/>
      <c r="AGC927" s="871"/>
      <c r="AGD927" s="871"/>
      <c r="AGE927" s="871"/>
      <c r="AGF927" s="871"/>
      <c r="AGG927" s="871"/>
      <c r="AGH927" s="871"/>
      <c r="AGI927" s="871"/>
      <c r="AGJ927" s="871"/>
      <c r="AGK927" s="871"/>
      <c r="AGL927" s="871"/>
      <c r="AGM927" s="871"/>
      <c r="AGN927" s="871"/>
      <c r="AGO927" s="871"/>
      <c r="AGP927" s="871"/>
      <c r="AGQ927" s="871"/>
      <c r="AGR927" s="871"/>
      <c r="AGS927" s="871"/>
      <c r="AGT927" s="871"/>
      <c r="AGU927" s="871"/>
      <c r="AGV927" s="871"/>
      <c r="AGW927" s="871"/>
      <c r="AGX927" s="871"/>
      <c r="AGY927" s="871"/>
      <c r="AGZ927" s="871"/>
      <c r="AHA927" s="871"/>
      <c r="AHB927" s="871"/>
      <c r="AHC927" s="871"/>
      <c r="AHD927" s="871"/>
      <c r="AHE927" s="871"/>
      <c r="AHF927" s="871"/>
      <c r="AHG927" s="871"/>
      <c r="AHH927" s="871"/>
      <c r="AHI927" s="871"/>
      <c r="AHJ927" s="871"/>
      <c r="AHK927" s="871"/>
      <c r="AHL927" s="871"/>
      <c r="AHM927" s="871"/>
      <c r="AHN927" s="871"/>
      <c r="AHO927" s="871"/>
      <c r="AHP927" s="871"/>
      <c r="AHQ927" s="871"/>
      <c r="AHR927" s="871"/>
      <c r="AHS927" s="871"/>
      <c r="AHT927" s="871"/>
      <c r="AHU927" s="871"/>
      <c r="AHV927" s="871"/>
      <c r="AHW927" s="871"/>
      <c r="AHX927" s="871"/>
      <c r="AHY927" s="871"/>
      <c r="AHZ927" s="871"/>
      <c r="AIA927" s="871"/>
      <c r="AIB927" s="871"/>
      <c r="AIC927" s="871"/>
      <c r="AID927" s="871"/>
      <c r="AIE927" s="871"/>
      <c r="AIF927" s="871"/>
      <c r="AIG927" s="871"/>
      <c r="AIH927" s="871"/>
      <c r="AII927" s="871"/>
      <c r="AIJ927" s="871"/>
      <c r="AIK927" s="871"/>
      <c r="AIL927" s="871"/>
      <c r="AIM927" s="871"/>
      <c r="AIN927" s="871"/>
      <c r="AIO927" s="871"/>
      <c r="AIP927" s="871"/>
      <c r="AIQ927" s="871"/>
      <c r="AIR927" s="871"/>
      <c r="AIS927" s="871"/>
      <c r="AIT927" s="871"/>
      <c r="AIU927" s="871"/>
      <c r="AIV927" s="871"/>
      <c r="AIW927" s="871"/>
      <c r="AIX927" s="871"/>
      <c r="AIY927" s="871"/>
      <c r="AIZ927" s="871"/>
      <c r="AJA927" s="871"/>
      <c r="AJB927" s="871"/>
      <c r="AJC927" s="871"/>
      <c r="AJD927" s="871"/>
      <c r="AJE927" s="871"/>
      <c r="AJF927" s="871"/>
      <c r="AJG927" s="871"/>
      <c r="AJH927" s="871"/>
      <c r="AJI927" s="871"/>
      <c r="AJJ927" s="871"/>
      <c r="AJK927" s="871"/>
      <c r="AJL927" s="871"/>
      <c r="AJM927" s="871"/>
      <c r="AJN927" s="871"/>
      <c r="AJO927" s="871"/>
      <c r="AJP927" s="871"/>
      <c r="AJQ927" s="871"/>
      <c r="AJR927" s="871"/>
      <c r="AJS927" s="871"/>
      <c r="AJT927" s="871"/>
      <c r="AJU927" s="871"/>
      <c r="AJV927" s="871"/>
      <c r="AJW927" s="871"/>
      <c r="AJX927" s="871"/>
      <c r="AJY927" s="871"/>
      <c r="AJZ927" s="871"/>
      <c r="AKA927" s="871"/>
      <c r="AKB927" s="871"/>
      <c r="AKC927" s="871"/>
      <c r="AKD927" s="871"/>
      <c r="AKE927" s="871"/>
      <c r="AKF927" s="871"/>
      <c r="AKG927" s="871"/>
      <c r="AKH927" s="871"/>
      <c r="AKI927" s="871"/>
      <c r="AKJ927" s="871"/>
      <c r="AKK927" s="871"/>
      <c r="AKL927" s="871"/>
      <c r="AKM927" s="871"/>
      <c r="AKN927" s="871"/>
      <c r="AKO927" s="871"/>
      <c r="AKP927" s="871"/>
      <c r="AKQ927" s="871"/>
      <c r="AKR927" s="871"/>
      <c r="AKS927" s="871"/>
      <c r="AKT927" s="871"/>
      <c r="AKU927" s="871"/>
      <c r="AKV927" s="871"/>
      <c r="AKW927" s="871"/>
      <c r="AKX927" s="871"/>
      <c r="AKY927" s="871"/>
      <c r="AKZ927" s="871"/>
      <c r="ALA927" s="871"/>
      <c r="ALB927" s="871"/>
      <c r="ALC927" s="871"/>
      <c r="ALD927" s="871"/>
      <c r="ALE927" s="871"/>
      <c r="ALF927" s="871"/>
      <c r="ALG927" s="871"/>
      <c r="ALH927" s="871"/>
      <c r="ALI927" s="871"/>
      <c r="ALJ927" s="871"/>
      <c r="ALK927" s="871"/>
      <c r="ALL927" s="871"/>
      <c r="ALM927" s="871"/>
      <c r="ALN927" s="871"/>
      <c r="ALO927" s="871"/>
      <c r="ALP927" s="871"/>
      <c r="ALQ927" s="871"/>
      <c r="ALR927" s="871"/>
      <c r="ALS927" s="871"/>
      <c r="ALT927" s="871"/>
      <c r="ALU927" s="871"/>
      <c r="ALV927" s="871"/>
      <c r="ALW927" s="871"/>
      <c r="ALX927" s="871"/>
      <c r="ALY927" s="871"/>
      <c r="ALZ927" s="871"/>
      <c r="AMA927" s="871"/>
      <c r="AMB927" s="871"/>
      <c r="AMC927" s="871"/>
      <c r="AMD927" s="871"/>
      <c r="AME927" s="871"/>
      <c r="AMF927" s="871"/>
      <c r="AMG927" s="871"/>
      <c r="AMH927" s="871"/>
      <c r="AMI927" s="871"/>
      <c r="AMJ927" s="871"/>
      <c r="AMK927" s="871"/>
    </row>
    <row r="928" spans="1:1025" ht="14.4">
      <c r="A928" s="1159"/>
      <c r="B928" s="964">
        <v>15415</v>
      </c>
      <c r="C928" s="1003">
        <v>0.1</v>
      </c>
      <c r="D928" s="954" t="s">
        <v>484</v>
      </c>
      <c r="E928" s="955">
        <v>1650000</v>
      </c>
      <c r="F928" s="1008">
        <v>7.0000000000000007E-2</v>
      </c>
      <c r="G928" s="955">
        <f>E928*F928</f>
        <v>115500.00000000001</v>
      </c>
      <c r="H928" s="1009" t="s">
        <v>485</v>
      </c>
      <c r="I928" s="1035" t="s">
        <v>486</v>
      </c>
      <c r="J928" s="875"/>
      <c r="K928" s="882"/>
      <c r="L928" s="1024">
        <v>15533</v>
      </c>
      <c r="M928" s="1025" t="s">
        <v>487</v>
      </c>
      <c r="N928" s="1026">
        <v>1300000</v>
      </c>
      <c r="O928" s="1027">
        <v>0.05</v>
      </c>
      <c r="P928" s="1022">
        <f>N928*O928</f>
        <v>65000</v>
      </c>
      <c r="Q928" s="871"/>
      <c r="R928" s="871"/>
      <c r="S928" s="871"/>
      <c r="T928" s="871"/>
      <c r="U928" s="871"/>
      <c r="V928" s="871"/>
      <c r="W928" s="871"/>
      <c r="X928" s="871"/>
      <c r="Y928" s="871"/>
      <c r="Z928" s="871"/>
      <c r="AA928" s="871"/>
      <c r="AB928" s="871"/>
      <c r="AC928" s="871"/>
      <c r="AD928" s="871"/>
      <c r="AE928" s="871"/>
      <c r="AF928" s="871"/>
      <c r="AG928" s="871"/>
      <c r="AH928" s="871"/>
      <c r="AI928" s="871"/>
      <c r="AJ928" s="871"/>
      <c r="AK928" s="871"/>
      <c r="AL928" s="871"/>
      <c r="AM928" s="871"/>
      <c r="AN928" s="871"/>
      <c r="AO928" s="871"/>
      <c r="AP928" s="871"/>
      <c r="AQ928" s="871"/>
      <c r="AR928" s="871"/>
      <c r="AS928" s="871"/>
      <c r="AT928" s="871"/>
      <c r="AU928" s="871"/>
      <c r="AV928" s="871"/>
      <c r="AW928" s="871"/>
      <c r="AX928" s="871"/>
      <c r="AY928" s="871"/>
      <c r="AZ928" s="871"/>
      <c r="BA928" s="871"/>
      <c r="BB928" s="871"/>
      <c r="BC928" s="871"/>
      <c r="BD928" s="871"/>
      <c r="BE928" s="871"/>
      <c r="BF928" s="871"/>
      <c r="BG928" s="871"/>
      <c r="BH928" s="871"/>
      <c r="BI928" s="871"/>
      <c r="BJ928" s="871"/>
      <c r="BK928" s="871"/>
      <c r="BL928" s="871"/>
      <c r="BM928" s="871"/>
      <c r="BN928" s="871"/>
      <c r="BO928" s="871"/>
      <c r="BP928" s="871"/>
      <c r="BQ928" s="871"/>
      <c r="BR928" s="871"/>
      <c r="BS928" s="871"/>
      <c r="BT928" s="871"/>
      <c r="BU928" s="871"/>
      <c r="BV928" s="871"/>
      <c r="BW928" s="871"/>
      <c r="BX928" s="871"/>
      <c r="BY928" s="871"/>
      <c r="BZ928" s="871"/>
      <c r="CA928" s="871"/>
      <c r="CB928" s="871"/>
      <c r="CC928" s="871"/>
      <c r="CD928" s="871"/>
      <c r="CE928" s="871"/>
      <c r="CF928" s="871"/>
      <c r="CG928" s="871"/>
      <c r="CH928" s="871"/>
      <c r="CI928" s="871"/>
      <c r="CJ928" s="871"/>
      <c r="CK928" s="871"/>
      <c r="CL928" s="871"/>
      <c r="CM928" s="871"/>
      <c r="CN928" s="871"/>
      <c r="CO928" s="871"/>
      <c r="CP928" s="871"/>
      <c r="CQ928" s="871"/>
      <c r="CR928" s="871"/>
      <c r="CS928" s="871"/>
      <c r="CT928" s="871"/>
      <c r="CU928" s="871"/>
      <c r="CV928" s="871"/>
      <c r="CW928" s="871"/>
      <c r="CX928" s="871"/>
      <c r="CY928" s="871"/>
      <c r="CZ928" s="871"/>
      <c r="DA928" s="871"/>
      <c r="DB928" s="871"/>
      <c r="DC928" s="871"/>
      <c r="DD928" s="871"/>
      <c r="DE928" s="871"/>
      <c r="DF928" s="871"/>
      <c r="DG928" s="871"/>
      <c r="DH928" s="871"/>
      <c r="DI928" s="871"/>
      <c r="DJ928" s="871"/>
      <c r="DK928" s="871"/>
      <c r="DL928" s="871"/>
      <c r="DM928" s="871"/>
      <c r="DN928" s="871"/>
      <c r="DO928" s="871"/>
      <c r="DP928" s="871"/>
      <c r="DQ928" s="871"/>
      <c r="DR928" s="871"/>
      <c r="DS928" s="871"/>
      <c r="DT928" s="871"/>
      <c r="DU928" s="871"/>
      <c r="DV928" s="871"/>
      <c r="DW928" s="871"/>
      <c r="DX928" s="871"/>
      <c r="DY928" s="871"/>
      <c r="DZ928" s="871"/>
      <c r="EA928" s="871"/>
      <c r="EB928" s="871"/>
      <c r="EC928" s="871"/>
      <c r="ED928" s="871"/>
      <c r="EE928" s="871"/>
      <c r="EF928" s="871"/>
      <c r="EG928" s="871"/>
      <c r="EH928" s="871"/>
      <c r="EI928" s="871"/>
      <c r="EJ928" s="871"/>
      <c r="EK928" s="871"/>
      <c r="EL928" s="871"/>
      <c r="EM928" s="871"/>
      <c r="EN928" s="871"/>
      <c r="EO928" s="871"/>
      <c r="EP928" s="871"/>
      <c r="EQ928" s="871"/>
      <c r="ER928" s="871"/>
      <c r="ES928" s="871"/>
      <c r="ET928" s="871"/>
      <c r="EU928" s="871"/>
      <c r="EV928" s="871"/>
      <c r="EW928" s="871"/>
      <c r="EX928" s="871"/>
      <c r="EY928" s="871"/>
      <c r="EZ928" s="871"/>
      <c r="FA928" s="871"/>
      <c r="FB928" s="871"/>
      <c r="FC928" s="871"/>
      <c r="FD928" s="871"/>
      <c r="FE928" s="871"/>
      <c r="FF928" s="871"/>
      <c r="FG928" s="871"/>
      <c r="FH928" s="871"/>
      <c r="FI928" s="871"/>
      <c r="FJ928" s="871"/>
      <c r="FK928" s="871"/>
      <c r="FL928" s="871"/>
      <c r="FM928" s="871"/>
      <c r="FN928" s="871"/>
      <c r="FO928" s="871"/>
      <c r="FP928" s="871"/>
      <c r="FQ928" s="871"/>
      <c r="FR928" s="871"/>
      <c r="FS928" s="871"/>
      <c r="FT928" s="871"/>
      <c r="FU928" s="871"/>
      <c r="FV928" s="871"/>
      <c r="FW928" s="871"/>
      <c r="FX928" s="871"/>
      <c r="FY928" s="871"/>
      <c r="FZ928" s="871"/>
      <c r="GA928" s="871"/>
      <c r="GB928" s="871"/>
      <c r="GC928" s="871"/>
      <c r="GD928" s="871"/>
      <c r="GE928" s="871"/>
      <c r="GF928" s="871"/>
      <c r="GG928" s="871"/>
      <c r="GH928" s="871"/>
      <c r="GI928" s="871"/>
      <c r="GJ928" s="871"/>
      <c r="GK928" s="871"/>
      <c r="GL928" s="871"/>
      <c r="GM928" s="871"/>
      <c r="GN928" s="871"/>
      <c r="GO928" s="871"/>
      <c r="GP928" s="871"/>
      <c r="GQ928" s="871"/>
      <c r="GR928" s="871"/>
      <c r="GS928" s="871"/>
      <c r="GT928" s="871"/>
      <c r="GU928" s="871"/>
      <c r="GV928" s="871"/>
      <c r="GW928" s="871"/>
      <c r="GX928" s="871"/>
      <c r="GY928" s="871"/>
      <c r="GZ928" s="871"/>
      <c r="HA928" s="871"/>
      <c r="HB928" s="871"/>
      <c r="HC928" s="871"/>
      <c r="HD928" s="871"/>
      <c r="HE928" s="871"/>
      <c r="HF928" s="871"/>
      <c r="HG928" s="871"/>
      <c r="HH928" s="871"/>
      <c r="HI928" s="871"/>
      <c r="HJ928" s="871"/>
      <c r="HK928" s="871"/>
      <c r="HL928" s="871"/>
      <c r="HM928" s="871"/>
      <c r="HN928" s="871"/>
      <c r="HO928" s="871"/>
      <c r="HP928" s="871"/>
      <c r="HQ928" s="871"/>
      <c r="HR928" s="871"/>
      <c r="HS928" s="871"/>
      <c r="HT928" s="871"/>
      <c r="HU928" s="871"/>
      <c r="HV928" s="871"/>
      <c r="HW928" s="871"/>
      <c r="HX928" s="871"/>
      <c r="HY928" s="871"/>
      <c r="HZ928" s="871"/>
      <c r="IA928" s="871"/>
      <c r="IB928" s="871"/>
      <c r="IC928" s="871"/>
      <c r="ID928" s="871"/>
      <c r="IE928" s="871"/>
      <c r="IF928" s="871"/>
      <c r="IG928" s="871"/>
      <c r="IH928" s="871"/>
      <c r="II928" s="871"/>
      <c r="IJ928" s="871"/>
      <c r="IK928" s="871"/>
      <c r="IL928" s="871"/>
      <c r="IM928" s="871"/>
      <c r="IN928" s="871"/>
      <c r="IO928" s="871"/>
      <c r="IP928" s="871"/>
      <c r="IQ928" s="871"/>
      <c r="IR928" s="871"/>
      <c r="IS928" s="871"/>
      <c r="IT928" s="871"/>
      <c r="IU928" s="871"/>
      <c r="IV928" s="871"/>
      <c r="IW928" s="871"/>
      <c r="IX928" s="871"/>
      <c r="IY928" s="871"/>
      <c r="IZ928" s="871"/>
      <c r="JA928" s="871"/>
      <c r="JB928" s="871"/>
      <c r="JC928" s="871"/>
      <c r="JD928" s="871"/>
      <c r="JE928" s="871"/>
      <c r="JF928" s="871"/>
      <c r="JG928" s="871"/>
      <c r="JH928" s="871"/>
      <c r="JI928" s="871"/>
      <c r="JJ928" s="871"/>
      <c r="JK928" s="871"/>
      <c r="JL928" s="871"/>
      <c r="JM928" s="871"/>
      <c r="JN928" s="871"/>
      <c r="JO928" s="871"/>
      <c r="JP928" s="871"/>
      <c r="JQ928" s="871"/>
      <c r="JR928" s="871"/>
      <c r="JS928" s="871"/>
      <c r="JT928" s="871"/>
      <c r="JU928" s="871"/>
      <c r="JV928" s="871"/>
      <c r="JW928" s="871"/>
      <c r="JX928" s="871"/>
      <c r="JY928" s="871"/>
      <c r="JZ928" s="871"/>
      <c r="KA928" s="871"/>
      <c r="KB928" s="871"/>
      <c r="KC928" s="871"/>
      <c r="KD928" s="871"/>
      <c r="KE928" s="871"/>
      <c r="KF928" s="871"/>
      <c r="KG928" s="871"/>
      <c r="KH928" s="871"/>
      <c r="KI928" s="871"/>
      <c r="KJ928" s="871"/>
      <c r="KK928" s="871"/>
      <c r="KL928" s="871"/>
      <c r="KM928" s="871"/>
      <c r="KN928" s="871"/>
      <c r="KO928" s="871"/>
      <c r="KP928" s="871"/>
      <c r="KQ928" s="871"/>
      <c r="KR928" s="871"/>
      <c r="KS928" s="871"/>
      <c r="KT928" s="871"/>
      <c r="KU928" s="871"/>
      <c r="KV928" s="871"/>
      <c r="KW928" s="871"/>
      <c r="KX928" s="871"/>
      <c r="KY928" s="871"/>
      <c r="KZ928" s="871"/>
      <c r="LA928" s="871"/>
      <c r="LB928" s="871"/>
      <c r="LC928" s="871"/>
      <c r="LD928" s="871"/>
      <c r="LE928" s="871"/>
      <c r="LF928" s="871"/>
      <c r="LG928" s="871"/>
      <c r="LH928" s="871"/>
      <c r="LI928" s="871"/>
      <c r="LJ928" s="871"/>
      <c r="LK928" s="871"/>
      <c r="LL928" s="871"/>
      <c r="LM928" s="871"/>
      <c r="LN928" s="871"/>
      <c r="LO928" s="871"/>
      <c r="LP928" s="871"/>
      <c r="LQ928" s="871"/>
      <c r="LR928" s="871"/>
      <c r="LS928" s="871"/>
      <c r="LT928" s="871"/>
      <c r="LU928" s="871"/>
      <c r="LV928" s="871"/>
      <c r="LW928" s="871"/>
      <c r="LX928" s="871"/>
      <c r="LY928" s="871"/>
      <c r="LZ928" s="871"/>
      <c r="MA928" s="871"/>
      <c r="MB928" s="871"/>
      <c r="MC928" s="871"/>
      <c r="MD928" s="871"/>
      <c r="ME928" s="871"/>
      <c r="MF928" s="871"/>
      <c r="MG928" s="871"/>
      <c r="MH928" s="871"/>
      <c r="MI928" s="871"/>
      <c r="MJ928" s="871"/>
      <c r="MK928" s="871"/>
      <c r="ML928" s="871"/>
      <c r="MM928" s="871"/>
      <c r="MN928" s="871"/>
      <c r="MO928" s="871"/>
      <c r="MP928" s="871"/>
      <c r="MQ928" s="871"/>
      <c r="MR928" s="871"/>
      <c r="MS928" s="871"/>
      <c r="MT928" s="871"/>
      <c r="MU928" s="871"/>
      <c r="MV928" s="871"/>
      <c r="MW928" s="871"/>
      <c r="MX928" s="871"/>
      <c r="MY928" s="871"/>
      <c r="MZ928" s="871"/>
      <c r="NA928" s="871"/>
      <c r="NB928" s="871"/>
      <c r="NC928" s="871"/>
      <c r="ND928" s="871"/>
      <c r="NE928" s="871"/>
      <c r="NF928" s="871"/>
      <c r="NG928" s="871"/>
      <c r="NH928" s="871"/>
      <c r="NI928" s="871"/>
      <c r="NJ928" s="871"/>
      <c r="NK928" s="871"/>
      <c r="NL928" s="871"/>
      <c r="NM928" s="871"/>
      <c r="NN928" s="871"/>
      <c r="NO928" s="871"/>
      <c r="NP928" s="871"/>
      <c r="NQ928" s="871"/>
      <c r="NR928" s="871"/>
      <c r="NS928" s="871"/>
      <c r="NT928" s="871"/>
      <c r="NU928" s="871"/>
      <c r="NV928" s="871"/>
      <c r="NW928" s="871"/>
      <c r="NX928" s="871"/>
      <c r="NY928" s="871"/>
      <c r="NZ928" s="871"/>
      <c r="OA928" s="871"/>
      <c r="OB928" s="871"/>
      <c r="OC928" s="871"/>
      <c r="OD928" s="871"/>
      <c r="OE928" s="871"/>
      <c r="OF928" s="871"/>
      <c r="OG928" s="871"/>
      <c r="OH928" s="871"/>
      <c r="OI928" s="871"/>
      <c r="OJ928" s="871"/>
      <c r="OK928" s="871"/>
      <c r="OL928" s="871"/>
      <c r="OM928" s="871"/>
      <c r="ON928" s="871"/>
      <c r="OO928" s="871"/>
      <c r="OP928" s="871"/>
      <c r="OQ928" s="871"/>
      <c r="OR928" s="871"/>
      <c r="OS928" s="871"/>
      <c r="OT928" s="871"/>
      <c r="OU928" s="871"/>
      <c r="OV928" s="871"/>
      <c r="OW928" s="871"/>
      <c r="OX928" s="871"/>
      <c r="OY928" s="871"/>
      <c r="OZ928" s="871"/>
      <c r="PA928" s="871"/>
      <c r="PB928" s="871"/>
      <c r="PC928" s="871"/>
      <c r="PD928" s="871"/>
      <c r="PE928" s="871"/>
      <c r="PF928" s="871"/>
      <c r="PG928" s="871"/>
      <c r="PH928" s="871"/>
      <c r="PI928" s="871"/>
      <c r="PJ928" s="871"/>
      <c r="PK928" s="871"/>
      <c r="PL928" s="871"/>
      <c r="PM928" s="871"/>
      <c r="PN928" s="871"/>
      <c r="PO928" s="871"/>
      <c r="PP928" s="871"/>
      <c r="PQ928" s="871"/>
      <c r="PR928" s="871"/>
      <c r="PS928" s="871"/>
      <c r="PT928" s="871"/>
      <c r="PU928" s="871"/>
      <c r="PV928" s="871"/>
      <c r="PW928" s="871"/>
      <c r="PX928" s="871"/>
      <c r="PY928" s="871"/>
      <c r="PZ928" s="871"/>
      <c r="QA928" s="871"/>
      <c r="QB928" s="871"/>
      <c r="QC928" s="871"/>
      <c r="QD928" s="871"/>
      <c r="QE928" s="871"/>
      <c r="QF928" s="871"/>
      <c r="QG928" s="871"/>
      <c r="QH928" s="871"/>
      <c r="QI928" s="871"/>
      <c r="QJ928" s="871"/>
      <c r="QK928" s="871"/>
      <c r="QL928" s="871"/>
      <c r="QM928" s="871"/>
      <c r="QN928" s="871"/>
      <c r="QO928" s="871"/>
      <c r="QP928" s="871"/>
      <c r="QQ928" s="871"/>
      <c r="QR928" s="871"/>
      <c r="QS928" s="871"/>
      <c r="QT928" s="871"/>
      <c r="QU928" s="871"/>
      <c r="QV928" s="871"/>
      <c r="QW928" s="871"/>
      <c r="QX928" s="871"/>
      <c r="QY928" s="871"/>
      <c r="QZ928" s="871"/>
      <c r="RA928" s="871"/>
      <c r="RB928" s="871"/>
      <c r="RC928" s="871"/>
      <c r="RD928" s="871"/>
      <c r="RE928" s="871"/>
      <c r="RF928" s="871"/>
      <c r="RG928" s="871"/>
      <c r="RH928" s="871"/>
      <c r="RI928" s="871"/>
      <c r="RJ928" s="871"/>
      <c r="RK928" s="871"/>
      <c r="RL928" s="871"/>
      <c r="RM928" s="871"/>
      <c r="RN928" s="871"/>
      <c r="RO928" s="871"/>
      <c r="RP928" s="871"/>
      <c r="RQ928" s="871"/>
      <c r="RR928" s="871"/>
      <c r="RS928" s="871"/>
      <c r="RT928" s="871"/>
      <c r="RU928" s="871"/>
      <c r="RV928" s="871"/>
      <c r="RW928" s="871"/>
      <c r="RX928" s="871"/>
      <c r="RY928" s="871"/>
      <c r="RZ928" s="871"/>
      <c r="SA928" s="871"/>
      <c r="SB928" s="871"/>
      <c r="SC928" s="871"/>
      <c r="SD928" s="871"/>
      <c r="SE928" s="871"/>
      <c r="SF928" s="871"/>
      <c r="SG928" s="871"/>
      <c r="SH928" s="871"/>
      <c r="SI928" s="871"/>
      <c r="SJ928" s="871"/>
      <c r="SK928" s="871"/>
      <c r="SL928" s="871"/>
      <c r="SM928" s="871"/>
      <c r="SN928" s="871"/>
      <c r="SO928" s="871"/>
      <c r="SP928" s="871"/>
      <c r="SQ928" s="871"/>
      <c r="SR928" s="871"/>
      <c r="SS928" s="871"/>
      <c r="ST928" s="871"/>
      <c r="SU928" s="871"/>
      <c r="SV928" s="871"/>
      <c r="SW928" s="871"/>
      <c r="SX928" s="871"/>
      <c r="SY928" s="871"/>
      <c r="SZ928" s="871"/>
      <c r="TA928" s="871"/>
      <c r="TB928" s="871"/>
      <c r="TC928" s="871"/>
      <c r="TD928" s="871"/>
      <c r="TE928" s="871"/>
      <c r="TF928" s="871"/>
      <c r="TG928" s="871"/>
      <c r="TH928" s="871"/>
      <c r="TI928" s="871"/>
      <c r="TJ928" s="871"/>
      <c r="TK928" s="871"/>
      <c r="TL928" s="871"/>
      <c r="TM928" s="871"/>
      <c r="TN928" s="871"/>
      <c r="TO928" s="871"/>
      <c r="TP928" s="871"/>
      <c r="TQ928" s="871"/>
      <c r="TR928" s="871"/>
      <c r="TS928" s="871"/>
      <c r="TT928" s="871"/>
      <c r="TU928" s="871"/>
      <c r="TV928" s="871"/>
      <c r="TW928" s="871"/>
      <c r="TX928" s="871"/>
      <c r="TY928" s="871"/>
      <c r="TZ928" s="871"/>
      <c r="UA928" s="871"/>
      <c r="UB928" s="871"/>
      <c r="UC928" s="871"/>
      <c r="UD928" s="871"/>
      <c r="UE928" s="871"/>
      <c r="UF928" s="871"/>
      <c r="UG928" s="871"/>
      <c r="UH928" s="871"/>
      <c r="UI928" s="871"/>
      <c r="UJ928" s="871"/>
      <c r="UK928" s="871"/>
      <c r="UL928" s="871"/>
      <c r="UM928" s="871"/>
      <c r="UN928" s="871"/>
      <c r="UO928" s="871"/>
      <c r="UP928" s="871"/>
      <c r="UQ928" s="871"/>
      <c r="UR928" s="871"/>
      <c r="US928" s="871"/>
      <c r="UT928" s="871"/>
      <c r="UU928" s="871"/>
      <c r="UV928" s="871"/>
      <c r="UW928" s="871"/>
      <c r="UX928" s="871"/>
      <c r="UY928" s="871"/>
      <c r="UZ928" s="871"/>
      <c r="VA928" s="871"/>
      <c r="VB928" s="871"/>
      <c r="VC928" s="871"/>
      <c r="VD928" s="871"/>
      <c r="VE928" s="871"/>
      <c r="VF928" s="871"/>
      <c r="VG928" s="871"/>
      <c r="VH928" s="871"/>
      <c r="VI928" s="871"/>
      <c r="VJ928" s="871"/>
      <c r="VK928" s="871"/>
      <c r="VL928" s="871"/>
      <c r="VM928" s="871"/>
      <c r="VN928" s="871"/>
      <c r="VO928" s="871"/>
      <c r="VP928" s="871"/>
      <c r="VQ928" s="871"/>
      <c r="VR928" s="871"/>
      <c r="VS928" s="871"/>
      <c r="VT928" s="871"/>
      <c r="VU928" s="871"/>
      <c r="VV928" s="871"/>
      <c r="VW928" s="871"/>
      <c r="VX928" s="871"/>
      <c r="VY928" s="871"/>
      <c r="VZ928" s="871"/>
      <c r="WA928" s="871"/>
      <c r="WB928" s="871"/>
      <c r="WC928" s="871"/>
      <c r="WD928" s="871"/>
      <c r="WE928" s="871"/>
      <c r="WF928" s="871"/>
      <c r="WG928" s="871"/>
      <c r="WH928" s="871"/>
      <c r="WI928" s="871"/>
      <c r="WJ928" s="871"/>
      <c r="WK928" s="871"/>
      <c r="WL928" s="871"/>
      <c r="WM928" s="871"/>
      <c r="WN928" s="871"/>
      <c r="WO928" s="871"/>
      <c r="WP928" s="871"/>
      <c r="WQ928" s="871"/>
      <c r="WR928" s="871"/>
      <c r="WS928" s="871"/>
      <c r="WT928" s="871"/>
      <c r="WU928" s="871"/>
      <c r="WV928" s="871"/>
      <c r="WW928" s="871"/>
      <c r="WX928" s="871"/>
      <c r="WY928" s="871"/>
      <c r="WZ928" s="871"/>
      <c r="XA928" s="871"/>
      <c r="XB928" s="871"/>
      <c r="XC928" s="871"/>
      <c r="XD928" s="871"/>
      <c r="XE928" s="871"/>
      <c r="XF928" s="871"/>
      <c r="XG928" s="871"/>
      <c r="XH928" s="871"/>
      <c r="XI928" s="871"/>
      <c r="XJ928" s="871"/>
      <c r="XK928" s="871"/>
      <c r="XL928" s="871"/>
      <c r="XM928" s="871"/>
      <c r="XN928" s="871"/>
      <c r="XO928" s="871"/>
      <c r="XP928" s="871"/>
      <c r="XQ928" s="871"/>
      <c r="XR928" s="871"/>
      <c r="XS928" s="871"/>
      <c r="XT928" s="871"/>
      <c r="XU928" s="871"/>
      <c r="XV928" s="871"/>
      <c r="XW928" s="871"/>
      <c r="XX928" s="871"/>
      <c r="XY928" s="871"/>
      <c r="XZ928" s="871"/>
      <c r="YA928" s="871"/>
      <c r="YB928" s="871"/>
      <c r="YC928" s="871"/>
      <c r="YD928" s="871"/>
      <c r="YE928" s="871"/>
      <c r="YF928" s="871"/>
      <c r="YG928" s="871"/>
      <c r="YH928" s="871"/>
      <c r="YI928" s="871"/>
      <c r="YJ928" s="871"/>
      <c r="YK928" s="871"/>
      <c r="YL928" s="871"/>
      <c r="YM928" s="871"/>
      <c r="YN928" s="871"/>
      <c r="YO928" s="871"/>
      <c r="YP928" s="871"/>
      <c r="YQ928" s="871"/>
      <c r="YR928" s="871"/>
      <c r="YS928" s="871"/>
      <c r="YT928" s="871"/>
      <c r="YU928" s="871"/>
      <c r="YV928" s="871"/>
      <c r="YW928" s="871"/>
      <c r="YX928" s="871"/>
      <c r="YY928" s="871"/>
      <c r="YZ928" s="871"/>
      <c r="ZA928" s="871"/>
      <c r="ZB928" s="871"/>
      <c r="ZC928" s="871"/>
      <c r="ZD928" s="871"/>
      <c r="ZE928" s="871"/>
      <c r="ZF928" s="871"/>
      <c r="ZG928" s="871"/>
      <c r="ZH928" s="871"/>
      <c r="ZI928" s="871"/>
      <c r="ZJ928" s="871"/>
      <c r="ZK928" s="871"/>
      <c r="ZL928" s="871"/>
      <c r="ZM928" s="871"/>
      <c r="ZN928" s="871"/>
      <c r="ZO928" s="871"/>
      <c r="ZP928" s="871"/>
      <c r="ZQ928" s="871"/>
      <c r="ZR928" s="871"/>
      <c r="ZS928" s="871"/>
      <c r="ZT928" s="871"/>
      <c r="ZU928" s="871"/>
      <c r="ZV928" s="871"/>
      <c r="ZW928" s="871"/>
      <c r="ZX928" s="871"/>
      <c r="ZY928" s="871"/>
      <c r="ZZ928" s="871"/>
      <c r="AAA928" s="871"/>
      <c r="AAB928" s="871"/>
      <c r="AAC928" s="871"/>
      <c r="AAD928" s="871"/>
      <c r="AAE928" s="871"/>
      <c r="AAF928" s="871"/>
      <c r="AAG928" s="871"/>
      <c r="AAH928" s="871"/>
      <c r="AAI928" s="871"/>
      <c r="AAJ928" s="871"/>
      <c r="AAK928" s="871"/>
      <c r="AAL928" s="871"/>
      <c r="AAM928" s="871"/>
      <c r="AAN928" s="871"/>
      <c r="AAO928" s="871"/>
      <c r="AAP928" s="871"/>
      <c r="AAQ928" s="871"/>
      <c r="AAR928" s="871"/>
      <c r="AAS928" s="871"/>
      <c r="AAT928" s="871"/>
      <c r="AAU928" s="871"/>
      <c r="AAV928" s="871"/>
      <c r="AAW928" s="871"/>
      <c r="AAX928" s="871"/>
      <c r="AAY928" s="871"/>
      <c r="AAZ928" s="871"/>
      <c r="ABA928" s="871"/>
      <c r="ABB928" s="871"/>
      <c r="ABC928" s="871"/>
      <c r="ABD928" s="871"/>
      <c r="ABE928" s="871"/>
      <c r="ABF928" s="871"/>
      <c r="ABG928" s="871"/>
      <c r="ABH928" s="871"/>
      <c r="ABI928" s="871"/>
      <c r="ABJ928" s="871"/>
      <c r="ABK928" s="871"/>
      <c r="ABL928" s="871"/>
      <c r="ABM928" s="871"/>
      <c r="ABN928" s="871"/>
      <c r="ABO928" s="871"/>
      <c r="ABP928" s="871"/>
      <c r="ABQ928" s="871"/>
      <c r="ABR928" s="871"/>
      <c r="ABS928" s="871"/>
      <c r="ABT928" s="871"/>
      <c r="ABU928" s="871"/>
      <c r="ABV928" s="871"/>
      <c r="ABW928" s="871"/>
      <c r="ABX928" s="871"/>
      <c r="ABY928" s="871"/>
      <c r="ABZ928" s="871"/>
      <c r="ACA928" s="871"/>
      <c r="ACB928" s="871"/>
      <c r="ACC928" s="871"/>
      <c r="ACD928" s="871"/>
      <c r="ACE928" s="871"/>
      <c r="ACF928" s="871"/>
      <c r="ACG928" s="871"/>
      <c r="ACH928" s="871"/>
      <c r="ACI928" s="871"/>
      <c r="ACJ928" s="871"/>
      <c r="ACK928" s="871"/>
      <c r="ACL928" s="871"/>
      <c r="ACM928" s="871"/>
      <c r="ACN928" s="871"/>
      <c r="ACO928" s="871"/>
      <c r="ACP928" s="871"/>
      <c r="ACQ928" s="871"/>
      <c r="ACR928" s="871"/>
      <c r="ACS928" s="871"/>
      <c r="ACT928" s="871"/>
      <c r="ACU928" s="871"/>
      <c r="ACV928" s="871"/>
      <c r="ACW928" s="871"/>
      <c r="ACX928" s="871"/>
      <c r="ACY928" s="871"/>
      <c r="ACZ928" s="871"/>
      <c r="ADA928" s="871"/>
      <c r="ADB928" s="871"/>
      <c r="ADC928" s="871"/>
      <c r="ADD928" s="871"/>
      <c r="ADE928" s="871"/>
      <c r="ADF928" s="871"/>
      <c r="ADG928" s="871"/>
      <c r="ADH928" s="871"/>
      <c r="ADI928" s="871"/>
      <c r="ADJ928" s="871"/>
      <c r="ADK928" s="871"/>
      <c r="ADL928" s="871"/>
      <c r="ADM928" s="871"/>
      <c r="ADN928" s="871"/>
      <c r="ADO928" s="871"/>
      <c r="ADP928" s="871"/>
      <c r="ADQ928" s="871"/>
      <c r="ADR928" s="871"/>
      <c r="ADS928" s="871"/>
      <c r="ADT928" s="871"/>
      <c r="ADU928" s="871"/>
      <c r="ADV928" s="871"/>
      <c r="ADW928" s="871"/>
      <c r="ADX928" s="871"/>
      <c r="ADY928" s="871"/>
      <c r="ADZ928" s="871"/>
      <c r="AEA928" s="871"/>
      <c r="AEB928" s="871"/>
      <c r="AEC928" s="871"/>
      <c r="AED928" s="871"/>
      <c r="AEE928" s="871"/>
      <c r="AEF928" s="871"/>
      <c r="AEG928" s="871"/>
      <c r="AEH928" s="871"/>
      <c r="AEI928" s="871"/>
      <c r="AEJ928" s="871"/>
      <c r="AEK928" s="871"/>
      <c r="AEL928" s="871"/>
      <c r="AEM928" s="871"/>
      <c r="AEN928" s="871"/>
      <c r="AEO928" s="871"/>
      <c r="AEP928" s="871"/>
      <c r="AEQ928" s="871"/>
      <c r="AER928" s="871"/>
      <c r="AES928" s="871"/>
      <c r="AET928" s="871"/>
      <c r="AEU928" s="871"/>
      <c r="AEV928" s="871"/>
      <c r="AEW928" s="871"/>
      <c r="AEX928" s="871"/>
      <c r="AEY928" s="871"/>
      <c r="AEZ928" s="871"/>
      <c r="AFA928" s="871"/>
      <c r="AFB928" s="871"/>
      <c r="AFC928" s="871"/>
      <c r="AFD928" s="871"/>
      <c r="AFE928" s="871"/>
      <c r="AFF928" s="871"/>
      <c r="AFG928" s="871"/>
      <c r="AFH928" s="871"/>
      <c r="AFI928" s="871"/>
      <c r="AFJ928" s="871"/>
      <c r="AFK928" s="871"/>
      <c r="AFL928" s="871"/>
      <c r="AFM928" s="871"/>
      <c r="AFN928" s="871"/>
      <c r="AFO928" s="871"/>
      <c r="AFP928" s="871"/>
      <c r="AFQ928" s="871"/>
      <c r="AFR928" s="871"/>
      <c r="AFS928" s="871"/>
      <c r="AFT928" s="871"/>
      <c r="AFU928" s="871"/>
      <c r="AFV928" s="871"/>
      <c r="AFW928" s="871"/>
      <c r="AFX928" s="871"/>
      <c r="AFY928" s="871"/>
      <c r="AFZ928" s="871"/>
      <c r="AGA928" s="871"/>
      <c r="AGB928" s="871"/>
      <c r="AGC928" s="871"/>
      <c r="AGD928" s="871"/>
      <c r="AGE928" s="871"/>
      <c r="AGF928" s="871"/>
      <c r="AGG928" s="871"/>
      <c r="AGH928" s="871"/>
      <c r="AGI928" s="871"/>
      <c r="AGJ928" s="871"/>
      <c r="AGK928" s="871"/>
      <c r="AGL928" s="871"/>
      <c r="AGM928" s="871"/>
      <c r="AGN928" s="871"/>
      <c r="AGO928" s="871"/>
      <c r="AGP928" s="871"/>
      <c r="AGQ928" s="871"/>
      <c r="AGR928" s="871"/>
      <c r="AGS928" s="871"/>
      <c r="AGT928" s="871"/>
      <c r="AGU928" s="871"/>
      <c r="AGV928" s="871"/>
      <c r="AGW928" s="871"/>
      <c r="AGX928" s="871"/>
      <c r="AGY928" s="871"/>
      <c r="AGZ928" s="871"/>
      <c r="AHA928" s="871"/>
      <c r="AHB928" s="871"/>
      <c r="AHC928" s="871"/>
      <c r="AHD928" s="871"/>
      <c r="AHE928" s="871"/>
      <c r="AHF928" s="871"/>
      <c r="AHG928" s="871"/>
      <c r="AHH928" s="871"/>
      <c r="AHI928" s="871"/>
      <c r="AHJ928" s="871"/>
      <c r="AHK928" s="871"/>
      <c r="AHL928" s="871"/>
      <c r="AHM928" s="871"/>
      <c r="AHN928" s="871"/>
      <c r="AHO928" s="871"/>
      <c r="AHP928" s="871"/>
      <c r="AHQ928" s="871"/>
      <c r="AHR928" s="871"/>
      <c r="AHS928" s="871"/>
      <c r="AHT928" s="871"/>
      <c r="AHU928" s="871"/>
      <c r="AHV928" s="871"/>
      <c r="AHW928" s="871"/>
      <c r="AHX928" s="871"/>
      <c r="AHY928" s="871"/>
      <c r="AHZ928" s="871"/>
      <c r="AIA928" s="871"/>
      <c r="AIB928" s="871"/>
      <c r="AIC928" s="871"/>
      <c r="AID928" s="871"/>
      <c r="AIE928" s="871"/>
      <c r="AIF928" s="871"/>
      <c r="AIG928" s="871"/>
      <c r="AIH928" s="871"/>
      <c r="AII928" s="871"/>
      <c r="AIJ928" s="871"/>
      <c r="AIK928" s="871"/>
      <c r="AIL928" s="871"/>
      <c r="AIM928" s="871"/>
      <c r="AIN928" s="871"/>
      <c r="AIO928" s="871"/>
      <c r="AIP928" s="871"/>
      <c r="AIQ928" s="871"/>
      <c r="AIR928" s="871"/>
      <c r="AIS928" s="871"/>
      <c r="AIT928" s="871"/>
      <c r="AIU928" s="871"/>
      <c r="AIV928" s="871"/>
      <c r="AIW928" s="871"/>
      <c r="AIX928" s="871"/>
      <c r="AIY928" s="871"/>
      <c r="AIZ928" s="871"/>
      <c r="AJA928" s="871"/>
      <c r="AJB928" s="871"/>
      <c r="AJC928" s="871"/>
      <c r="AJD928" s="871"/>
      <c r="AJE928" s="871"/>
      <c r="AJF928" s="871"/>
      <c r="AJG928" s="871"/>
      <c r="AJH928" s="871"/>
      <c r="AJI928" s="871"/>
      <c r="AJJ928" s="871"/>
      <c r="AJK928" s="871"/>
      <c r="AJL928" s="871"/>
      <c r="AJM928" s="871"/>
      <c r="AJN928" s="871"/>
      <c r="AJO928" s="871"/>
      <c r="AJP928" s="871"/>
      <c r="AJQ928" s="871"/>
      <c r="AJR928" s="871"/>
      <c r="AJS928" s="871"/>
      <c r="AJT928" s="871"/>
      <c r="AJU928" s="871"/>
      <c r="AJV928" s="871"/>
      <c r="AJW928" s="871"/>
      <c r="AJX928" s="871"/>
      <c r="AJY928" s="871"/>
      <c r="AJZ928" s="871"/>
      <c r="AKA928" s="871"/>
      <c r="AKB928" s="871"/>
      <c r="AKC928" s="871"/>
      <c r="AKD928" s="871"/>
      <c r="AKE928" s="871"/>
      <c r="AKF928" s="871"/>
      <c r="AKG928" s="871"/>
      <c r="AKH928" s="871"/>
      <c r="AKI928" s="871"/>
      <c r="AKJ928" s="871"/>
      <c r="AKK928" s="871"/>
      <c r="AKL928" s="871"/>
      <c r="AKM928" s="871"/>
      <c r="AKN928" s="871"/>
      <c r="AKO928" s="871"/>
      <c r="AKP928" s="871"/>
      <c r="AKQ928" s="871"/>
      <c r="AKR928" s="871"/>
      <c r="AKS928" s="871"/>
      <c r="AKT928" s="871"/>
      <c r="AKU928" s="871"/>
      <c r="AKV928" s="871"/>
      <c r="AKW928" s="871"/>
      <c r="AKX928" s="871"/>
      <c r="AKY928" s="871"/>
      <c r="AKZ928" s="871"/>
      <c r="ALA928" s="871"/>
      <c r="ALB928" s="871"/>
      <c r="ALC928" s="871"/>
      <c r="ALD928" s="871"/>
      <c r="ALE928" s="871"/>
      <c r="ALF928" s="871"/>
      <c r="ALG928" s="871"/>
      <c r="ALH928" s="871"/>
      <c r="ALI928" s="871"/>
      <c r="ALJ928" s="871"/>
      <c r="ALK928" s="871"/>
      <c r="ALL928" s="871"/>
      <c r="ALM928" s="871"/>
      <c r="ALN928" s="871"/>
      <c r="ALO928" s="871"/>
      <c r="ALP928" s="871"/>
      <c r="ALQ928" s="871"/>
      <c r="ALR928" s="871"/>
      <c r="ALS928" s="871"/>
      <c r="ALT928" s="871"/>
      <c r="ALU928" s="871"/>
      <c r="ALV928" s="871"/>
      <c r="ALW928" s="871"/>
      <c r="ALX928" s="871"/>
      <c r="ALY928" s="871"/>
      <c r="ALZ928" s="871"/>
      <c r="AMA928" s="871"/>
      <c r="AMB928" s="871"/>
      <c r="AMC928" s="871"/>
      <c r="AMD928" s="871"/>
      <c r="AME928" s="871"/>
      <c r="AMF928" s="871"/>
      <c r="AMG928" s="871"/>
      <c r="AMH928" s="871"/>
      <c r="AMI928" s="871"/>
      <c r="AMJ928" s="871"/>
      <c r="AMK928" s="871"/>
    </row>
    <row r="929" spans="1:1025" ht="14.4">
      <c r="A929" s="1159"/>
      <c r="B929" s="964">
        <v>15419</v>
      </c>
      <c r="C929" s="1003">
        <v>0.1</v>
      </c>
      <c r="D929" s="954" t="s">
        <v>488</v>
      </c>
      <c r="E929" s="955">
        <v>2650000</v>
      </c>
      <c r="F929" s="1008">
        <v>0.12</v>
      </c>
      <c r="G929" s="955">
        <f t="shared" ref="G929:G944" si="45">E929*F929</f>
        <v>318000</v>
      </c>
      <c r="H929" s="1009" t="s">
        <v>94</v>
      </c>
      <c r="I929" s="875"/>
      <c r="J929" s="875"/>
      <c r="K929" s="882"/>
      <c r="L929" s="1024">
        <v>15607</v>
      </c>
      <c r="M929" s="1025" t="s">
        <v>489</v>
      </c>
      <c r="N929" s="1026">
        <v>3100000</v>
      </c>
      <c r="O929" s="1028">
        <v>0.04</v>
      </c>
      <c r="P929" s="1022">
        <f>N929*O929</f>
        <v>124000</v>
      </c>
      <c r="Q929" s="871"/>
      <c r="R929" s="871"/>
      <c r="S929" s="871"/>
      <c r="T929" s="871"/>
      <c r="U929" s="871"/>
      <c r="V929" s="871"/>
      <c r="W929" s="871"/>
      <c r="X929" s="871"/>
      <c r="Y929" s="871"/>
      <c r="Z929" s="871"/>
      <c r="AA929" s="871"/>
      <c r="AB929" s="871"/>
      <c r="AC929" s="871"/>
      <c r="AD929" s="871"/>
      <c r="AE929" s="871"/>
      <c r="AF929" s="871"/>
      <c r="AG929" s="871"/>
      <c r="AH929" s="871"/>
      <c r="AI929" s="871"/>
      <c r="AJ929" s="871"/>
      <c r="AK929" s="871"/>
      <c r="AL929" s="871"/>
      <c r="AM929" s="871"/>
      <c r="AN929" s="871"/>
      <c r="AO929" s="871"/>
      <c r="AP929" s="871"/>
      <c r="AQ929" s="871"/>
      <c r="AR929" s="871"/>
      <c r="AS929" s="871"/>
      <c r="AT929" s="871"/>
      <c r="AU929" s="871"/>
      <c r="AV929" s="871"/>
      <c r="AW929" s="871"/>
      <c r="AX929" s="871"/>
      <c r="AY929" s="871"/>
      <c r="AZ929" s="871"/>
      <c r="BA929" s="871"/>
      <c r="BB929" s="871"/>
      <c r="BC929" s="871"/>
      <c r="BD929" s="871"/>
      <c r="BE929" s="871"/>
      <c r="BF929" s="871"/>
      <c r="BG929" s="871"/>
      <c r="BH929" s="871"/>
      <c r="BI929" s="871"/>
      <c r="BJ929" s="871"/>
      <c r="BK929" s="871"/>
      <c r="BL929" s="871"/>
      <c r="BM929" s="871"/>
      <c r="BN929" s="871"/>
      <c r="BO929" s="871"/>
      <c r="BP929" s="871"/>
      <c r="BQ929" s="871"/>
      <c r="BR929" s="871"/>
      <c r="BS929" s="871"/>
      <c r="BT929" s="871"/>
      <c r="BU929" s="871"/>
      <c r="BV929" s="871"/>
      <c r="BW929" s="871"/>
      <c r="BX929" s="871"/>
      <c r="BY929" s="871"/>
      <c r="BZ929" s="871"/>
      <c r="CA929" s="871"/>
      <c r="CB929" s="871"/>
      <c r="CC929" s="871"/>
      <c r="CD929" s="871"/>
      <c r="CE929" s="871"/>
      <c r="CF929" s="871"/>
      <c r="CG929" s="871"/>
      <c r="CH929" s="871"/>
      <c r="CI929" s="871"/>
      <c r="CJ929" s="871"/>
      <c r="CK929" s="871"/>
      <c r="CL929" s="871"/>
      <c r="CM929" s="871"/>
      <c r="CN929" s="871"/>
      <c r="CO929" s="871"/>
      <c r="CP929" s="871"/>
      <c r="CQ929" s="871"/>
      <c r="CR929" s="871"/>
      <c r="CS929" s="871"/>
      <c r="CT929" s="871"/>
      <c r="CU929" s="871"/>
      <c r="CV929" s="871"/>
      <c r="CW929" s="871"/>
      <c r="CX929" s="871"/>
      <c r="CY929" s="871"/>
      <c r="CZ929" s="871"/>
      <c r="DA929" s="871"/>
      <c r="DB929" s="871"/>
      <c r="DC929" s="871"/>
      <c r="DD929" s="871"/>
      <c r="DE929" s="871"/>
      <c r="DF929" s="871"/>
      <c r="DG929" s="871"/>
      <c r="DH929" s="871"/>
      <c r="DI929" s="871"/>
      <c r="DJ929" s="871"/>
      <c r="DK929" s="871"/>
      <c r="DL929" s="871"/>
      <c r="DM929" s="871"/>
      <c r="DN929" s="871"/>
      <c r="DO929" s="871"/>
      <c r="DP929" s="871"/>
      <c r="DQ929" s="871"/>
      <c r="DR929" s="871"/>
      <c r="DS929" s="871"/>
      <c r="DT929" s="871"/>
      <c r="DU929" s="871"/>
      <c r="DV929" s="871"/>
      <c r="DW929" s="871"/>
      <c r="DX929" s="871"/>
      <c r="DY929" s="871"/>
      <c r="DZ929" s="871"/>
      <c r="EA929" s="871"/>
      <c r="EB929" s="871"/>
      <c r="EC929" s="871"/>
      <c r="ED929" s="871"/>
      <c r="EE929" s="871"/>
      <c r="EF929" s="871"/>
      <c r="EG929" s="871"/>
      <c r="EH929" s="871"/>
      <c r="EI929" s="871"/>
      <c r="EJ929" s="871"/>
      <c r="EK929" s="871"/>
      <c r="EL929" s="871"/>
      <c r="EM929" s="871"/>
      <c r="EN929" s="871"/>
      <c r="EO929" s="871"/>
      <c r="EP929" s="871"/>
      <c r="EQ929" s="871"/>
      <c r="ER929" s="871"/>
      <c r="ES929" s="871"/>
      <c r="ET929" s="871"/>
      <c r="EU929" s="871"/>
      <c r="EV929" s="871"/>
      <c r="EW929" s="871"/>
      <c r="EX929" s="871"/>
      <c r="EY929" s="871"/>
      <c r="EZ929" s="871"/>
      <c r="FA929" s="871"/>
      <c r="FB929" s="871"/>
      <c r="FC929" s="871"/>
      <c r="FD929" s="871"/>
      <c r="FE929" s="871"/>
      <c r="FF929" s="871"/>
      <c r="FG929" s="871"/>
      <c r="FH929" s="871"/>
      <c r="FI929" s="871"/>
      <c r="FJ929" s="871"/>
      <c r="FK929" s="871"/>
      <c r="FL929" s="871"/>
      <c r="FM929" s="871"/>
      <c r="FN929" s="871"/>
      <c r="FO929" s="871"/>
      <c r="FP929" s="871"/>
      <c r="FQ929" s="871"/>
      <c r="FR929" s="871"/>
      <c r="FS929" s="871"/>
      <c r="FT929" s="871"/>
      <c r="FU929" s="871"/>
      <c r="FV929" s="871"/>
      <c r="FW929" s="871"/>
      <c r="FX929" s="871"/>
      <c r="FY929" s="871"/>
      <c r="FZ929" s="871"/>
      <c r="GA929" s="871"/>
      <c r="GB929" s="871"/>
      <c r="GC929" s="871"/>
      <c r="GD929" s="871"/>
      <c r="GE929" s="871"/>
      <c r="GF929" s="871"/>
      <c r="GG929" s="871"/>
      <c r="GH929" s="871"/>
      <c r="GI929" s="871"/>
      <c r="GJ929" s="871"/>
      <c r="GK929" s="871"/>
      <c r="GL929" s="871"/>
      <c r="GM929" s="871"/>
      <c r="GN929" s="871"/>
      <c r="GO929" s="871"/>
      <c r="GP929" s="871"/>
      <c r="GQ929" s="871"/>
      <c r="GR929" s="871"/>
      <c r="GS929" s="871"/>
      <c r="GT929" s="871"/>
      <c r="GU929" s="871"/>
      <c r="GV929" s="871"/>
      <c r="GW929" s="871"/>
      <c r="GX929" s="871"/>
      <c r="GY929" s="871"/>
      <c r="GZ929" s="871"/>
      <c r="HA929" s="871"/>
      <c r="HB929" s="871"/>
      <c r="HC929" s="871"/>
      <c r="HD929" s="871"/>
      <c r="HE929" s="871"/>
      <c r="HF929" s="871"/>
      <c r="HG929" s="871"/>
      <c r="HH929" s="871"/>
      <c r="HI929" s="871"/>
      <c r="HJ929" s="871"/>
      <c r="HK929" s="871"/>
      <c r="HL929" s="871"/>
      <c r="HM929" s="871"/>
      <c r="HN929" s="871"/>
      <c r="HO929" s="871"/>
      <c r="HP929" s="871"/>
      <c r="HQ929" s="871"/>
      <c r="HR929" s="871"/>
      <c r="HS929" s="871"/>
      <c r="HT929" s="871"/>
      <c r="HU929" s="871"/>
      <c r="HV929" s="871"/>
      <c r="HW929" s="871"/>
      <c r="HX929" s="871"/>
      <c r="HY929" s="871"/>
      <c r="HZ929" s="871"/>
      <c r="IA929" s="871"/>
      <c r="IB929" s="871"/>
      <c r="IC929" s="871"/>
      <c r="ID929" s="871"/>
      <c r="IE929" s="871"/>
      <c r="IF929" s="871"/>
      <c r="IG929" s="871"/>
      <c r="IH929" s="871"/>
      <c r="II929" s="871"/>
      <c r="IJ929" s="871"/>
      <c r="IK929" s="871"/>
      <c r="IL929" s="871"/>
      <c r="IM929" s="871"/>
      <c r="IN929" s="871"/>
      <c r="IO929" s="871"/>
      <c r="IP929" s="871"/>
      <c r="IQ929" s="871"/>
      <c r="IR929" s="871"/>
      <c r="IS929" s="871"/>
      <c r="IT929" s="871"/>
      <c r="IU929" s="871"/>
      <c r="IV929" s="871"/>
      <c r="IW929" s="871"/>
      <c r="IX929" s="871"/>
      <c r="IY929" s="871"/>
      <c r="IZ929" s="871"/>
      <c r="JA929" s="871"/>
      <c r="JB929" s="871"/>
      <c r="JC929" s="871"/>
      <c r="JD929" s="871"/>
      <c r="JE929" s="871"/>
      <c r="JF929" s="871"/>
      <c r="JG929" s="871"/>
      <c r="JH929" s="871"/>
      <c r="JI929" s="871"/>
      <c r="JJ929" s="871"/>
      <c r="JK929" s="871"/>
      <c r="JL929" s="871"/>
      <c r="JM929" s="871"/>
      <c r="JN929" s="871"/>
      <c r="JO929" s="871"/>
      <c r="JP929" s="871"/>
      <c r="JQ929" s="871"/>
      <c r="JR929" s="871"/>
      <c r="JS929" s="871"/>
      <c r="JT929" s="871"/>
      <c r="JU929" s="871"/>
      <c r="JV929" s="871"/>
      <c r="JW929" s="871"/>
      <c r="JX929" s="871"/>
      <c r="JY929" s="871"/>
      <c r="JZ929" s="871"/>
      <c r="KA929" s="871"/>
      <c r="KB929" s="871"/>
      <c r="KC929" s="871"/>
      <c r="KD929" s="871"/>
      <c r="KE929" s="871"/>
      <c r="KF929" s="871"/>
      <c r="KG929" s="871"/>
      <c r="KH929" s="871"/>
      <c r="KI929" s="871"/>
      <c r="KJ929" s="871"/>
      <c r="KK929" s="871"/>
      <c r="KL929" s="871"/>
      <c r="KM929" s="871"/>
      <c r="KN929" s="871"/>
      <c r="KO929" s="871"/>
      <c r="KP929" s="871"/>
      <c r="KQ929" s="871"/>
      <c r="KR929" s="871"/>
      <c r="KS929" s="871"/>
      <c r="KT929" s="871"/>
      <c r="KU929" s="871"/>
      <c r="KV929" s="871"/>
      <c r="KW929" s="871"/>
      <c r="KX929" s="871"/>
      <c r="KY929" s="871"/>
      <c r="KZ929" s="871"/>
      <c r="LA929" s="871"/>
      <c r="LB929" s="871"/>
      <c r="LC929" s="871"/>
      <c r="LD929" s="871"/>
      <c r="LE929" s="871"/>
      <c r="LF929" s="871"/>
      <c r="LG929" s="871"/>
      <c r="LH929" s="871"/>
      <c r="LI929" s="871"/>
      <c r="LJ929" s="871"/>
      <c r="LK929" s="871"/>
      <c r="LL929" s="871"/>
      <c r="LM929" s="871"/>
      <c r="LN929" s="871"/>
      <c r="LO929" s="871"/>
      <c r="LP929" s="871"/>
      <c r="LQ929" s="871"/>
      <c r="LR929" s="871"/>
      <c r="LS929" s="871"/>
      <c r="LT929" s="871"/>
      <c r="LU929" s="871"/>
      <c r="LV929" s="871"/>
      <c r="LW929" s="871"/>
      <c r="LX929" s="871"/>
      <c r="LY929" s="871"/>
      <c r="LZ929" s="871"/>
      <c r="MA929" s="871"/>
      <c r="MB929" s="871"/>
      <c r="MC929" s="871"/>
      <c r="MD929" s="871"/>
      <c r="ME929" s="871"/>
      <c r="MF929" s="871"/>
      <c r="MG929" s="871"/>
      <c r="MH929" s="871"/>
      <c r="MI929" s="871"/>
      <c r="MJ929" s="871"/>
      <c r="MK929" s="871"/>
      <c r="ML929" s="871"/>
      <c r="MM929" s="871"/>
      <c r="MN929" s="871"/>
      <c r="MO929" s="871"/>
      <c r="MP929" s="871"/>
      <c r="MQ929" s="871"/>
      <c r="MR929" s="871"/>
      <c r="MS929" s="871"/>
      <c r="MT929" s="871"/>
      <c r="MU929" s="871"/>
      <c r="MV929" s="871"/>
      <c r="MW929" s="871"/>
      <c r="MX929" s="871"/>
      <c r="MY929" s="871"/>
      <c r="MZ929" s="871"/>
      <c r="NA929" s="871"/>
      <c r="NB929" s="871"/>
      <c r="NC929" s="871"/>
      <c r="ND929" s="871"/>
      <c r="NE929" s="871"/>
      <c r="NF929" s="871"/>
      <c r="NG929" s="871"/>
      <c r="NH929" s="871"/>
      <c r="NI929" s="871"/>
      <c r="NJ929" s="871"/>
      <c r="NK929" s="871"/>
      <c r="NL929" s="871"/>
      <c r="NM929" s="871"/>
      <c r="NN929" s="871"/>
      <c r="NO929" s="871"/>
      <c r="NP929" s="871"/>
      <c r="NQ929" s="871"/>
      <c r="NR929" s="871"/>
      <c r="NS929" s="871"/>
      <c r="NT929" s="871"/>
      <c r="NU929" s="871"/>
      <c r="NV929" s="871"/>
      <c r="NW929" s="871"/>
      <c r="NX929" s="871"/>
      <c r="NY929" s="871"/>
      <c r="NZ929" s="871"/>
      <c r="OA929" s="871"/>
      <c r="OB929" s="871"/>
      <c r="OC929" s="871"/>
      <c r="OD929" s="871"/>
      <c r="OE929" s="871"/>
      <c r="OF929" s="871"/>
      <c r="OG929" s="871"/>
      <c r="OH929" s="871"/>
      <c r="OI929" s="871"/>
      <c r="OJ929" s="871"/>
      <c r="OK929" s="871"/>
      <c r="OL929" s="871"/>
      <c r="OM929" s="871"/>
      <c r="ON929" s="871"/>
      <c r="OO929" s="871"/>
      <c r="OP929" s="871"/>
      <c r="OQ929" s="871"/>
      <c r="OR929" s="871"/>
      <c r="OS929" s="871"/>
      <c r="OT929" s="871"/>
      <c r="OU929" s="871"/>
      <c r="OV929" s="871"/>
      <c r="OW929" s="871"/>
      <c r="OX929" s="871"/>
      <c r="OY929" s="871"/>
      <c r="OZ929" s="871"/>
      <c r="PA929" s="871"/>
      <c r="PB929" s="871"/>
      <c r="PC929" s="871"/>
      <c r="PD929" s="871"/>
      <c r="PE929" s="871"/>
      <c r="PF929" s="871"/>
      <c r="PG929" s="871"/>
      <c r="PH929" s="871"/>
      <c r="PI929" s="871"/>
      <c r="PJ929" s="871"/>
      <c r="PK929" s="871"/>
      <c r="PL929" s="871"/>
      <c r="PM929" s="871"/>
      <c r="PN929" s="871"/>
      <c r="PO929" s="871"/>
      <c r="PP929" s="871"/>
      <c r="PQ929" s="871"/>
      <c r="PR929" s="871"/>
      <c r="PS929" s="871"/>
      <c r="PT929" s="871"/>
      <c r="PU929" s="871"/>
      <c r="PV929" s="871"/>
      <c r="PW929" s="871"/>
      <c r="PX929" s="871"/>
      <c r="PY929" s="871"/>
      <c r="PZ929" s="871"/>
      <c r="QA929" s="871"/>
      <c r="QB929" s="871"/>
      <c r="QC929" s="871"/>
      <c r="QD929" s="871"/>
      <c r="QE929" s="871"/>
      <c r="QF929" s="871"/>
      <c r="QG929" s="871"/>
      <c r="QH929" s="871"/>
      <c r="QI929" s="871"/>
      <c r="QJ929" s="871"/>
      <c r="QK929" s="871"/>
      <c r="QL929" s="871"/>
      <c r="QM929" s="871"/>
      <c r="QN929" s="871"/>
      <c r="QO929" s="871"/>
      <c r="QP929" s="871"/>
      <c r="QQ929" s="871"/>
      <c r="QR929" s="871"/>
      <c r="QS929" s="871"/>
      <c r="QT929" s="871"/>
      <c r="QU929" s="871"/>
      <c r="QV929" s="871"/>
      <c r="QW929" s="871"/>
      <c r="QX929" s="871"/>
      <c r="QY929" s="871"/>
      <c r="QZ929" s="871"/>
      <c r="RA929" s="871"/>
      <c r="RB929" s="871"/>
      <c r="RC929" s="871"/>
      <c r="RD929" s="871"/>
      <c r="RE929" s="871"/>
      <c r="RF929" s="871"/>
      <c r="RG929" s="871"/>
      <c r="RH929" s="871"/>
      <c r="RI929" s="871"/>
      <c r="RJ929" s="871"/>
      <c r="RK929" s="871"/>
      <c r="RL929" s="871"/>
      <c r="RM929" s="871"/>
      <c r="RN929" s="871"/>
      <c r="RO929" s="871"/>
      <c r="RP929" s="871"/>
      <c r="RQ929" s="871"/>
      <c r="RR929" s="871"/>
      <c r="RS929" s="871"/>
      <c r="RT929" s="871"/>
      <c r="RU929" s="871"/>
      <c r="RV929" s="871"/>
      <c r="RW929" s="871"/>
      <c r="RX929" s="871"/>
      <c r="RY929" s="871"/>
      <c r="RZ929" s="871"/>
      <c r="SA929" s="871"/>
      <c r="SB929" s="871"/>
      <c r="SC929" s="871"/>
      <c r="SD929" s="871"/>
      <c r="SE929" s="871"/>
      <c r="SF929" s="871"/>
      <c r="SG929" s="871"/>
      <c r="SH929" s="871"/>
      <c r="SI929" s="871"/>
      <c r="SJ929" s="871"/>
      <c r="SK929" s="871"/>
      <c r="SL929" s="871"/>
      <c r="SM929" s="871"/>
      <c r="SN929" s="871"/>
      <c r="SO929" s="871"/>
      <c r="SP929" s="871"/>
      <c r="SQ929" s="871"/>
      <c r="SR929" s="871"/>
      <c r="SS929" s="871"/>
      <c r="ST929" s="871"/>
      <c r="SU929" s="871"/>
      <c r="SV929" s="871"/>
      <c r="SW929" s="871"/>
      <c r="SX929" s="871"/>
      <c r="SY929" s="871"/>
      <c r="SZ929" s="871"/>
      <c r="TA929" s="871"/>
      <c r="TB929" s="871"/>
      <c r="TC929" s="871"/>
      <c r="TD929" s="871"/>
      <c r="TE929" s="871"/>
      <c r="TF929" s="871"/>
      <c r="TG929" s="871"/>
      <c r="TH929" s="871"/>
      <c r="TI929" s="871"/>
      <c r="TJ929" s="871"/>
      <c r="TK929" s="871"/>
      <c r="TL929" s="871"/>
      <c r="TM929" s="871"/>
      <c r="TN929" s="871"/>
      <c r="TO929" s="871"/>
      <c r="TP929" s="871"/>
      <c r="TQ929" s="871"/>
      <c r="TR929" s="871"/>
      <c r="TS929" s="871"/>
      <c r="TT929" s="871"/>
      <c r="TU929" s="871"/>
      <c r="TV929" s="871"/>
      <c r="TW929" s="871"/>
      <c r="TX929" s="871"/>
      <c r="TY929" s="871"/>
      <c r="TZ929" s="871"/>
      <c r="UA929" s="871"/>
      <c r="UB929" s="871"/>
      <c r="UC929" s="871"/>
      <c r="UD929" s="871"/>
      <c r="UE929" s="871"/>
      <c r="UF929" s="871"/>
      <c r="UG929" s="871"/>
      <c r="UH929" s="871"/>
      <c r="UI929" s="871"/>
      <c r="UJ929" s="871"/>
      <c r="UK929" s="871"/>
      <c r="UL929" s="871"/>
      <c r="UM929" s="871"/>
      <c r="UN929" s="871"/>
      <c r="UO929" s="871"/>
      <c r="UP929" s="871"/>
      <c r="UQ929" s="871"/>
      <c r="UR929" s="871"/>
      <c r="US929" s="871"/>
      <c r="UT929" s="871"/>
      <c r="UU929" s="871"/>
      <c r="UV929" s="871"/>
      <c r="UW929" s="871"/>
      <c r="UX929" s="871"/>
      <c r="UY929" s="871"/>
      <c r="UZ929" s="871"/>
      <c r="VA929" s="871"/>
      <c r="VB929" s="871"/>
      <c r="VC929" s="871"/>
      <c r="VD929" s="871"/>
      <c r="VE929" s="871"/>
      <c r="VF929" s="871"/>
      <c r="VG929" s="871"/>
      <c r="VH929" s="871"/>
      <c r="VI929" s="871"/>
      <c r="VJ929" s="871"/>
      <c r="VK929" s="871"/>
      <c r="VL929" s="871"/>
      <c r="VM929" s="871"/>
      <c r="VN929" s="871"/>
      <c r="VO929" s="871"/>
      <c r="VP929" s="871"/>
      <c r="VQ929" s="871"/>
      <c r="VR929" s="871"/>
      <c r="VS929" s="871"/>
      <c r="VT929" s="871"/>
      <c r="VU929" s="871"/>
      <c r="VV929" s="871"/>
      <c r="VW929" s="871"/>
      <c r="VX929" s="871"/>
      <c r="VY929" s="871"/>
      <c r="VZ929" s="871"/>
      <c r="WA929" s="871"/>
      <c r="WB929" s="871"/>
      <c r="WC929" s="871"/>
      <c r="WD929" s="871"/>
      <c r="WE929" s="871"/>
      <c r="WF929" s="871"/>
      <c r="WG929" s="871"/>
      <c r="WH929" s="871"/>
      <c r="WI929" s="871"/>
      <c r="WJ929" s="871"/>
      <c r="WK929" s="871"/>
      <c r="WL929" s="871"/>
      <c r="WM929" s="871"/>
      <c r="WN929" s="871"/>
      <c r="WO929" s="871"/>
      <c r="WP929" s="871"/>
      <c r="WQ929" s="871"/>
      <c r="WR929" s="871"/>
      <c r="WS929" s="871"/>
      <c r="WT929" s="871"/>
      <c r="WU929" s="871"/>
      <c r="WV929" s="871"/>
      <c r="WW929" s="871"/>
      <c r="WX929" s="871"/>
      <c r="WY929" s="871"/>
      <c r="WZ929" s="871"/>
      <c r="XA929" s="871"/>
      <c r="XB929" s="871"/>
      <c r="XC929" s="871"/>
      <c r="XD929" s="871"/>
      <c r="XE929" s="871"/>
      <c r="XF929" s="871"/>
      <c r="XG929" s="871"/>
      <c r="XH929" s="871"/>
      <c r="XI929" s="871"/>
      <c r="XJ929" s="871"/>
      <c r="XK929" s="871"/>
      <c r="XL929" s="871"/>
      <c r="XM929" s="871"/>
      <c r="XN929" s="871"/>
      <c r="XO929" s="871"/>
      <c r="XP929" s="871"/>
      <c r="XQ929" s="871"/>
      <c r="XR929" s="871"/>
      <c r="XS929" s="871"/>
      <c r="XT929" s="871"/>
      <c r="XU929" s="871"/>
      <c r="XV929" s="871"/>
      <c r="XW929" s="871"/>
      <c r="XX929" s="871"/>
      <c r="XY929" s="871"/>
      <c r="XZ929" s="871"/>
      <c r="YA929" s="871"/>
      <c r="YB929" s="871"/>
      <c r="YC929" s="871"/>
      <c r="YD929" s="871"/>
      <c r="YE929" s="871"/>
      <c r="YF929" s="871"/>
      <c r="YG929" s="871"/>
      <c r="YH929" s="871"/>
      <c r="YI929" s="871"/>
      <c r="YJ929" s="871"/>
      <c r="YK929" s="871"/>
      <c r="YL929" s="871"/>
      <c r="YM929" s="871"/>
      <c r="YN929" s="871"/>
      <c r="YO929" s="871"/>
      <c r="YP929" s="871"/>
      <c r="YQ929" s="871"/>
      <c r="YR929" s="871"/>
      <c r="YS929" s="871"/>
      <c r="YT929" s="871"/>
      <c r="YU929" s="871"/>
      <c r="YV929" s="871"/>
      <c r="YW929" s="871"/>
      <c r="YX929" s="871"/>
      <c r="YY929" s="871"/>
      <c r="YZ929" s="871"/>
      <c r="ZA929" s="871"/>
      <c r="ZB929" s="871"/>
      <c r="ZC929" s="871"/>
      <c r="ZD929" s="871"/>
      <c r="ZE929" s="871"/>
      <c r="ZF929" s="871"/>
      <c r="ZG929" s="871"/>
      <c r="ZH929" s="871"/>
      <c r="ZI929" s="871"/>
      <c r="ZJ929" s="871"/>
      <c r="ZK929" s="871"/>
      <c r="ZL929" s="871"/>
      <c r="ZM929" s="871"/>
      <c r="ZN929" s="871"/>
      <c r="ZO929" s="871"/>
      <c r="ZP929" s="871"/>
      <c r="ZQ929" s="871"/>
      <c r="ZR929" s="871"/>
      <c r="ZS929" s="871"/>
      <c r="ZT929" s="871"/>
      <c r="ZU929" s="871"/>
      <c r="ZV929" s="871"/>
      <c r="ZW929" s="871"/>
      <c r="ZX929" s="871"/>
      <c r="ZY929" s="871"/>
      <c r="ZZ929" s="871"/>
      <c r="AAA929" s="871"/>
      <c r="AAB929" s="871"/>
      <c r="AAC929" s="871"/>
      <c r="AAD929" s="871"/>
      <c r="AAE929" s="871"/>
      <c r="AAF929" s="871"/>
      <c r="AAG929" s="871"/>
      <c r="AAH929" s="871"/>
      <c r="AAI929" s="871"/>
      <c r="AAJ929" s="871"/>
      <c r="AAK929" s="871"/>
      <c r="AAL929" s="871"/>
      <c r="AAM929" s="871"/>
      <c r="AAN929" s="871"/>
      <c r="AAO929" s="871"/>
      <c r="AAP929" s="871"/>
      <c r="AAQ929" s="871"/>
      <c r="AAR929" s="871"/>
      <c r="AAS929" s="871"/>
      <c r="AAT929" s="871"/>
      <c r="AAU929" s="871"/>
      <c r="AAV929" s="871"/>
      <c r="AAW929" s="871"/>
      <c r="AAX929" s="871"/>
      <c r="AAY929" s="871"/>
      <c r="AAZ929" s="871"/>
      <c r="ABA929" s="871"/>
      <c r="ABB929" s="871"/>
      <c r="ABC929" s="871"/>
      <c r="ABD929" s="871"/>
      <c r="ABE929" s="871"/>
      <c r="ABF929" s="871"/>
      <c r="ABG929" s="871"/>
      <c r="ABH929" s="871"/>
      <c r="ABI929" s="871"/>
      <c r="ABJ929" s="871"/>
      <c r="ABK929" s="871"/>
      <c r="ABL929" s="871"/>
      <c r="ABM929" s="871"/>
      <c r="ABN929" s="871"/>
      <c r="ABO929" s="871"/>
      <c r="ABP929" s="871"/>
      <c r="ABQ929" s="871"/>
      <c r="ABR929" s="871"/>
      <c r="ABS929" s="871"/>
      <c r="ABT929" s="871"/>
      <c r="ABU929" s="871"/>
      <c r="ABV929" s="871"/>
      <c r="ABW929" s="871"/>
      <c r="ABX929" s="871"/>
      <c r="ABY929" s="871"/>
      <c r="ABZ929" s="871"/>
      <c r="ACA929" s="871"/>
      <c r="ACB929" s="871"/>
      <c r="ACC929" s="871"/>
      <c r="ACD929" s="871"/>
      <c r="ACE929" s="871"/>
      <c r="ACF929" s="871"/>
      <c r="ACG929" s="871"/>
      <c r="ACH929" s="871"/>
      <c r="ACI929" s="871"/>
      <c r="ACJ929" s="871"/>
      <c r="ACK929" s="871"/>
      <c r="ACL929" s="871"/>
      <c r="ACM929" s="871"/>
      <c r="ACN929" s="871"/>
      <c r="ACO929" s="871"/>
      <c r="ACP929" s="871"/>
      <c r="ACQ929" s="871"/>
      <c r="ACR929" s="871"/>
      <c r="ACS929" s="871"/>
      <c r="ACT929" s="871"/>
      <c r="ACU929" s="871"/>
      <c r="ACV929" s="871"/>
      <c r="ACW929" s="871"/>
      <c r="ACX929" s="871"/>
      <c r="ACY929" s="871"/>
      <c r="ACZ929" s="871"/>
      <c r="ADA929" s="871"/>
      <c r="ADB929" s="871"/>
      <c r="ADC929" s="871"/>
      <c r="ADD929" s="871"/>
      <c r="ADE929" s="871"/>
      <c r="ADF929" s="871"/>
      <c r="ADG929" s="871"/>
      <c r="ADH929" s="871"/>
      <c r="ADI929" s="871"/>
      <c r="ADJ929" s="871"/>
      <c r="ADK929" s="871"/>
      <c r="ADL929" s="871"/>
      <c r="ADM929" s="871"/>
      <c r="ADN929" s="871"/>
      <c r="ADO929" s="871"/>
      <c r="ADP929" s="871"/>
      <c r="ADQ929" s="871"/>
      <c r="ADR929" s="871"/>
      <c r="ADS929" s="871"/>
      <c r="ADT929" s="871"/>
      <c r="ADU929" s="871"/>
      <c r="ADV929" s="871"/>
      <c r="ADW929" s="871"/>
      <c r="ADX929" s="871"/>
      <c r="ADY929" s="871"/>
      <c r="ADZ929" s="871"/>
      <c r="AEA929" s="871"/>
      <c r="AEB929" s="871"/>
      <c r="AEC929" s="871"/>
      <c r="AED929" s="871"/>
      <c r="AEE929" s="871"/>
      <c r="AEF929" s="871"/>
      <c r="AEG929" s="871"/>
      <c r="AEH929" s="871"/>
      <c r="AEI929" s="871"/>
      <c r="AEJ929" s="871"/>
      <c r="AEK929" s="871"/>
      <c r="AEL929" s="871"/>
      <c r="AEM929" s="871"/>
      <c r="AEN929" s="871"/>
      <c r="AEO929" s="871"/>
      <c r="AEP929" s="871"/>
      <c r="AEQ929" s="871"/>
      <c r="AER929" s="871"/>
      <c r="AES929" s="871"/>
      <c r="AET929" s="871"/>
      <c r="AEU929" s="871"/>
      <c r="AEV929" s="871"/>
      <c r="AEW929" s="871"/>
      <c r="AEX929" s="871"/>
      <c r="AEY929" s="871"/>
      <c r="AEZ929" s="871"/>
      <c r="AFA929" s="871"/>
      <c r="AFB929" s="871"/>
      <c r="AFC929" s="871"/>
      <c r="AFD929" s="871"/>
      <c r="AFE929" s="871"/>
      <c r="AFF929" s="871"/>
      <c r="AFG929" s="871"/>
      <c r="AFH929" s="871"/>
      <c r="AFI929" s="871"/>
      <c r="AFJ929" s="871"/>
      <c r="AFK929" s="871"/>
      <c r="AFL929" s="871"/>
      <c r="AFM929" s="871"/>
      <c r="AFN929" s="871"/>
      <c r="AFO929" s="871"/>
      <c r="AFP929" s="871"/>
      <c r="AFQ929" s="871"/>
      <c r="AFR929" s="871"/>
      <c r="AFS929" s="871"/>
      <c r="AFT929" s="871"/>
      <c r="AFU929" s="871"/>
      <c r="AFV929" s="871"/>
      <c r="AFW929" s="871"/>
      <c r="AFX929" s="871"/>
      <c r="AFY929" s="871"/>
      <c r="AFZ929" s="871"/>
      <c r="AGA929" s="871"/>
      <c r="AGB929" s="871"/>
      <c r="AGC929" s="871"/>
      <c r="AGD929" s="871"/>
      <c r="AGE929" s="871"/>
      <c r="AGF929" s="871"/>
      <c r="AGG929" s="871"/>
      <c r="AGH929" s="871"/>
      <c r="AGI929" s="871"/>
      <c r="AGJ929" s="871"/>
      <c r="AGK929" s="871"/>
      <c r="AGL929" s="871"/>
      <c r="AGM929" s="871"/>
      <c r="AGN929" s="871"/>
      <c r="AGO929" s="871"/>
      <c r="AGP929" s="871"/>
      <c r="AGQ929" s="871"/>
      <c r="AGR929" s="871"/>
      <c r="AGS929" s="871"/>
      <c r="AGT929" s="871"/>
      <c r="AGU929" s="871"/>
      <c r="AGV929" s="871"/>
      <c r="AGW929" s="871"/>
      <c r="AGX929" s="871"/>
      <c r="AGY929" s="871"/>
      <c r="AGZ929" s="871"/>
      <c r="AHA929" s="871"/>
      <c r="AHB929" s="871"/>
      <c r="AHC929" s="871"/>
      <c r="AHD929" s="871"/>
      <c r="AHE929" s="871"/>
      <c r="AHF929" s="871"/>
      <c r="AHG929" s="871"/>
      <c r="AHH929" s="871"/>
      <c r="AHI929" s="871"/>
      <c r="AHJ929" s="871"/>
      <c r="AHK929" s="871"/>
      <c r="AHL929" s="871"/>
      <c r="AHM929" s="871"/>
      <c r="AHN929" s="871"/>
      <c r="AHO929" s="871"/>
      <c r="AHP929" s="871"/>
      <c r="AHQ929" s="871"/>
      <c r="AHR929" s="871"/>
      <c r="AHS929" s="871"/>
      <c r="AHT929" s="871"/>
      <c r="AHU929" s="871"/>
      <c r="AHV929" s="871"/>
      <c r="AHW929" s="871"/>
      <c r="AHX929" s="871"/>
      <c r="AHY929" s="871"/>
      <c r="AHZ929" s="871"/>
      <c r="AIA929" s="871"/>
      <c r="AIB929" s="871"/>
      <c r="AIC929" s="871"/>
      <c r="AID929" s="871"/>
      <c r="AIE929" s="871"/>
      <c r="AIF929" s="871"/>
      <c r="AIG929" s="871"/>
      <c r="AIH929" s="871"/>
      <c r="AII929" s="871"/>
      <c r="AIJ929" s="871"/>
      <c r="AIK929" s="871"/>
      <c r="AIL929" s="871"/>
      <c r="AIM929" s="871"/>
      <c r="AIN929" s="871"/>
      <c r="AIO929" s="871"/>
      <c r="AIP929" s="871"/>
      <c r="AIQ929" s="871"/>
      <c r="AIR929" s="871"/>
      <c r="AIS929" s="871"/>
      <c r="AIT929" s="871"/>
      <c r="AIU929" s="871"/>
      <c r="AIV929" s="871"/>
      <c r="AIW929" s="871"/>
      <c r="AIX929" s="871"/>
      <c r="AIY929" s="871"/>
      <c r="AIZ929" s="871"/>
      <c r="AJA929" s="871"/>
      <c r="AJB929" s="871"/>
      <c r="AJC929" s="871"/>
      <c r="AJD929" s="871"/>
      <c r="AJE929" s="871"/>
      <c r="AJF929" s="871"/>
      <c r="AJG929" s="871"/>
      <c r="AJH929" s="871"/>
      <c r="AJI929" s="871"/>
      <c r="AJJ929" s="871"/>
      <c r="AJK929" s="871"/>
      <c r="AJL929" s="871"/>
      <c r="AJM929" s="871"/>
      <c r="AJN929" s="871"/>
      <c r="AJO929" s="871"/>
      <c r="AJP929" s="871"/>
      <c r="AJQ929" s="871"/>
      <c r="AJR929" s="871"/>
      <c r="AJS929" s="871"/>
      <c r="AJT929" s="871"/>
      <c r="AJU929" s="871"/>
      <c r="AJV929" s="871"/>
      <c r="AJW929" s="871"/>
      <c r="AJX929" s="871"/>
      <c r="AJY929" s="871"/>
      <c r="AJZ929" s="871"/>
      <c r="AKA929" s="871"/>
      <c r="AKB929" s="871"/>
      <c r="AKC929" s="871"/>
      <c r="AKD929" s="871"/>
      <c r="AKE929" s="871"/>
      <c r="AKF929" s="871"/>
      <c r="AKG929" s="871"/>
      <c r="AKH929" s="871"/>
      <c r="AKI929" s="871"/>
      <c r="AKJ929" s="871"/>
      <c r="AKK929" s="871"/>
      <c r="AKL929" s="871"/>
      <c r="AKM929" s="871"/>
      <c r="AKN929" s="871"/>
      <c r="AKO929" s="871"/>
      <c r="AKP929" s="871"/>
      <c r="AKQ929" s="871"/>
      <c r="AKR929" s="871"/>
      <c r="AKS929" s="871"/>
      <c r="AKT929" s="871"/>
      <c r="AKU929" s="871"/>
      <c r="AKV929" s="871"/>
      <c r="AKW929" s="871"/>
      <c r="AKX929" s="871"/>
      <c r="AKY929" s="871"/>
      <c r="AKZ929" s="871"/>
      <c r="ALA929" s="871"/>
      <c r="ALB929" s="871"/>
      <c r="ALC929" s="871"/>
      <c r="ALD929" s="871"/>
      <c r="ALE929" s="871"/>
      <c r="ALF929" s="871"/>
      <c r="ALG929" s="871"/>
      <c r="ALH929" s="871"/>
      <c r="ALI929" s="871"/>
      <c r="ALJ929" s="871"/>
      <c r="ALK929" s="871"/>
      <c r="ALL929" s="871"/>
      <c r="ALM929" s="871"/>
      <c r="ALN929" s="871"/>
      <c r="ALO929" s="871"/>
      <c r="ALP929" s="871"/>
      <c r="ALQ929" s="871"/>
      <c r="ALR929" s="871"/>
      <c r="ALS929" s="871"/>
      <c r="ALT929" s="871"/>
      <c r="ALU929" s="871"/>
      <c r="ALV929" s="871"/>
      <c r="ALW929" s="871"/>
      <c r="ALX929" s="871"/>
      <c r="ALY929" s="871"/>
      <c r="ALZ929" s="871"/>
      <c r="AMA929" s="871"/>
      <c r="AMB929" s="871"/>
      <c r="AMC929" s="871"/>
      <c r="AMD929" s="871"/>
      <c r="AME929" s="871"/>
      <c r="AMF929" s="871"/>
      <c r="AMG929" s="871"/>
      <c r="AMH929" s="871"/>
      <c r="AMI929" s="871"/>
      <c r="AMJ929" s="871"/>
      <c r="AMK929" s="871"/>
    </row>
    <row r="930" spans="1:1025" ht="14.4">
      <c r="A930" s="1159"/>
      <c r="B930" s="964">
        <v>15509</v>
      </c>
      <c r="C930" s="1003">
        <v>0.1</v>
      </c>
      <c r="D930" s="954" t="s">
        <v>490</v>
      </c>
      <c r="E930" s="955">
        <v>1850000</v>
      </c>
      <c r="F930" s="1008">
        <v>7.0000000000000007E-2</v>
      </c>
      <c r="G930" s="955">
        <f t="shared" si="45"/>
        <v>129500.00000000001</v>
      </c>
      <c r="H930" s="1009" t="s">
        <v>485</v>
      </c>
      <c r="I930" s="875"/>
      <c r="J930" s="875"/>
      <c r="K930" s="882"/>
      <c r="L930" s="883"/>
      <c r="M930" s="884"/>
      <c r="N930" s="1017"/>
      <c r="O930" s="882"/>
      <c r="P930" s="882"/>
      <c r="Q930" s="871"/>
      <c r="R930" s="871"/>
      <c r="S930" s="871"/>
      <c r="T930" s="871"/>
      <c r="U930" s="871"/>
      <c r="V930" s="871"/>
      <c r="W930" s="871"/>
      <c r="X930" s="871"/>
      <c r="Y930" s="871"/>
      <c r="Z930" s="871"/>
      <c r="AA930" s="871"/>
      <c r="AB930" s="871"/>
      <c r="AC930" s="871"/>
      <c r="AD930" s="871"/>
      <c r="AE930" s="871"/>
      <c r="AF930" s="871"/>
      <c r="AG930" s="871"/>
      <c r="AH930" s="871"/>
      <c r="AI930" s="871"/>
      <c r="AJ930" s="871"/>
      <c r="AK930" s="871"/>
      <c r="AL930" s="871"/>
      <c r="AM930" s="871"/>
      <c r="AN930" s="871"/>
      <c r="AO930" s="871"/>
      <c r="AP930" s="871"/>
      <c r="AQ930" s="871"/>
      <c r="AR930" s="871"/>
      <c r="AS930" s="871"/>
      <c r="AT930" s="871"/>
      <c r="AU930" s="871"/>
      <c r="AV930" s="871"/>
      <c r="AW930" s="871"/>
      <c r="AX930" s="871"/>
      <c r="AY930" s="871"/>
      <c r="AZ930" s="871"/>
      <c r="BA930" s="871"/>
      <c r="BB930" s="871"/>
      <c r="BC930" s="871"/>
      <c r="BD930" s="871"/>
      <c r="BE930" s="871"/>
      <c r="BF930" s="871"/>
      <c r="BG930" s="871"/>
      <c r="BH930" s="871"/>
      <c r="BI930" s="871"/>
      <c r="BJ930" s="871"/>
      <c r="BK930" s="871"/>
      <c r="BL930" s="871"/>
      <c r="BM930" s="871"/>
      <c r="BN930" s="871"/>
      <c r="BO930" s="871"/>
      <c r="BP930" s="871"/>
      <c r="BQ930" s="871"/>
      <c r="BR930" s="871"/>
      <c r="BS930" s="871"/>
      <c r="BT930" s="871"/>
      <c r="BU930" s="871"/>
      <c r="BV930" s="871"/>
      <c r="BW930" s="871"/>
      <c r="BX930" s="871"/>
      <c r="BY930" s="871"/>
      <c r="BZ930" s="871"/>
      <c r="CA930" s="871"/>
      <c r="CB930" s="871"/>
      <c r="CC930" s="871"/>
      <c r="CD930" s="871"/>
      <c r="CE930" s="871"/>
      <c r="CF930" s="871"/>
      <c r="CG930" s="871"/>
      <c r="CH930" s="871"/>
      <c r="CI930" s="871"/>
      <c r="CJ930" s="871"/>
      <c r="CK930" s="871"/>
      <c r="CL930" s="871"/>
      <c r="CM930" s="871"/>
      <c r="CN930" s="871"/>
      <c r="CO930" s="871"/>
      <c r="CP930" s="871"/>
      <c r="CQ930" s="871"/>
      <c r="CR930" s="871"/>
      <c r="CS930" s="871"/>
      <c r="CT930" s="871"/>
      <c r="CU930" s="871"/>
      <c r="CV930" s="871"/>
      <c r="CW930" s="871"/>
      <c r="CX930" s="871"/>
      <c r="CY930" s="871"/>
      <c r="CZ930" s="871"/>
      <c r="DA930" s="871"/>
      <c r="DB930" s="871"/>
      <c r="DC930" s="871"/>
      <c r="DD930" s="871"/>
      <c r="DE930" s="871"/>
      <c r="DF930" s="871"/>
      <c r="DG930" s="871"/>
      <c r="DH930" s="871"/>
      <c r="DI930" s="871"/>
      <c r="DJ930" s="871"/>
      <c r="DK930" s="871"/>
      <c r="DL930" s="871"/>
      <c r="DM930" s="871"/>
      <c r="DN930" s="871"/>
      <c r="DO930" s="871"/>
      <c r="DP930" s="871"/>
      <c r="DQ930" s="871"/>
      <c r="DR930" s="871"/>
      <c r="DS930" s="871"/>
      <c r="DT930" s="871"/>
      <c r="DU930" s="871"/>
      <c r="DV930" s="871"/>
      <c r="DW930" s="871"/>
      <c r="DX930" s="871"/>
      <c r="DY930" s="871"/>
      <c r="DZ930" s="871"/>
      <c r="EA930" s="871"/>
      <c r="EB930" s="871"/>
      <c r="EC930" s="871"/>
      <c r="ED930" s="871"/>
      <c r="EE930" s="871"/>
      <c r="EF930" s="871"/>
      <c r="EG930" s="871"/>
      <c r="EH930" s="871"/>
      <c r="EI930" s="871"/>
      <c r="EJ930" s="871"/>
      <c r="EK930" s="871"/>
      <c r="EL930" s="871"/>
      <c r="EM930" s="871"/>
      <c r="EN930" s="871"/>
      <c r="EO930" s="871"/>
      <c r="EP930" s="871"/>
      <c r="EQ930" s="871"/>
      <c r="ER930" s="871"/>
      <c r="ES930" s="871"/>
      <c r="ET930" s="871"/>
      <c r="EU930" s="871"/>
      <c r="EV930" s="871"/>
      <c r="EW930" s="871"/>
      <c r="EX930" s="871"/>
      <c r="EY930" s="871"/>
      <c r="EZ930" s="871"/>
      <c r="FA930" s="871"/>
      <c r="FB930" s="871"/>
      <c r="FC930" s="871"/>
      <c r="FD930" s="871"/>
      <c r="FE930" s="871"/>
      <c r="FF930" s="871"/>
      <c r="FG930" s="871"/>
      <c r="FH930" s="871"/>
      <c r="FI930" s="871"/>
      <c r="FJ930" s="871"/>
      <c r="FK930" s="871"/>
      <c r="FL930" s="871"/>
      <c r="FM930" s="871"/>
      <c r="FN930" s="871"/>
      <c r="FO930" s="871"/>
      <c r="FP930" s="871"/>
      <c r="FQ930" s="871"/>
      <c r="FR930" s="871"/>
      <c r="FS930" s="871"/>
      <c r="FT930" s="871"/>
      <c r="FU930" s="871"/>
      <c r="FV930" s="871"/>
      <c r="FW930" s="871"/>
      <c r="FX930" s="871"/>
      <c r="FY930" s="871"/>
      <c r="FZ930" s="871"/>
      <c r="GA930" s="871"/>
      <c r="GB930" s="871"/>
      <c r="GC930" s="871"/>
      <c r="GD930" s="871"/>
      <c r="GE930" s="871"/>
      <c r="GF930" s="871"/>
      <c r="GG930" s="871"/>
      <c r="GH930" s="871"/>
      <c r="GI930" s="871"/>
      <c r="GJ930" s="871"/>
      <c r="GK930" s="871"/>
      <c r="GL930" s="871"/>
      <c r="GM930" s="871"/>
      <c r="GN930" s="871"/>
      <c r="GO930" s="871"/>
      <c r="GP930" s="871"/>
      <c r="GQ930" s="871"/>
      <c r="GR930" s="871"/>
      <c r="GS930" s="871"/>
      <c r="GT930" s="871"/>
      <c r="GU930" s="871"/>
      <c r="GV930" s="871"/>
      <c r="GW930" s="871"/>
      <c r="GX930" s="871"/>
      <c r="GY930" s="871"/>
      <c r="GZ930" s="871"/>
      <c r="HA930" s="871"/>
      <c r="HB930" s="871"/>
      <c r="HC930" s="871"/>
      <c r="HD930" s="871"/>
      <c r="HE930" s="871"/>
      <c r="HF930" s="871"/>
      <c r="HG930" s="871"/>
      <c r="HH930" s="871"/>
      <c r="HI930" s="871"/>
      <c r="HJ930" s="871"/>
      <c r="HK930" s="871"/>
      <c r="HL930" s="871"/>
      <c r="HM930" s="871"/>
      <c r="HN930" s="871"/>
      <c r="HO930" s="871"/>
      <c r="HP930" s="871"/>
      <c r="HQ930" s="871"/>
      <c r="HR930" s="871"/>
      <c r="HS930" s="871"/>
      <c r="HT930" s="871"/>
      <c r="HU930" s="871"/>
      <c r="HV930" s="871"/>
      <c r="HW930" s="871"/>
      <c r="HX930" s="871"/>
      <c r="HY930" s="871"/>
      <c r="HZ930" s="871"/>
      <c r="IA930" s="871"/>
      <c r="IB930" s="871"/>
      <c r="IC930" s="871"/>
      <c r="ID930" s="871"/>
      <c r="IE930" s="871"/>
      <c r="IF930" s="871"/>
      <c r="IG930" s="871"/>
      <c r="IH930" s="871"/>
      <c r="II930" s="871"/>
      <c r="IJ930" s="871"/>
      <c r="IK930" s="871"/>
      <c r="IL930" s="871"/>
      <c r="IM930" s="871"/>
      <c r="IN930" s="871"/>
      <c r="IO930" s="871"/>
      <c r="IP930" s="871"/>
      <c r="IQ930" s="871"/>
      <c r="IR930" s="871"/>
      <c r="IS930" s="871"/>
      <c r="IT930" s="871"/>
      <c r="IU930" s="871"/>
      <c r="IV930" s="871"/>
      <c r="IW930" s="871"/>
      <c r="IX930" s="871"/>
      <c r="IY930" s="871"/>
      <c r="IZ930" s="871"/>
      <c r="JA930" s="871"/>
      <c r="JB930" s="871"/>
      <c r="JC930" s="871"/>
      <c r="JD930" s="871"/>
      <c r="JE930" s="871"/>
      <c r="JF930" s="871"/>
      <c r="JG930" s="871"/>
      <c r="JH930" s="871"/>
      <c r="JI930" s="871"/>
      <c r="JJ930" s="871"/>
      <c r="JK930" s="871"/>
      <c r="JL930" s="871"/>
      <c r="JM930" s="871"/>
      <c r="JN930" s="871"/>
      <c r="JO930" s="871"/>
      <c r="JP930" s="871"/>
      <c r="JQ930" s="871"/>
      <c r="JR930" s="871"/>
      <c r="JS930" s="871"/>
      <c r="JT930" s="871"/>
      <c r="JU930" s="871"/>
      <c r="JV930" s="871"/>
      <c r="JW930" s="871"/>
      <c r="JX930" s="871"/>
      <c r="JY930" s="871"/>
      <c r="JZ930" s="871"/>
      <c r="KA930" s="871"/>
      <c r="KB930" s="871"/>
      <c r="KC930" s="871"/>
      <c r="KD930" s="871"/>
      <c r="KE930" s="871"/>
      <c r="KF930" s="871"/>
      <c r="KG930" s="871"/>
      <c r="KH930" s="871"/>
      <c r="KI930" s="871"/>
      <c r="KJ930" s="871"/>
      <c r="KK930" s="871"/>
      <c r="KL930" s="871"/>
      <c r="KM930" s="871"/>
      <c r="KN930" s="871"/>
      <c r="KO930" s="871"/>
      <c r="KP930" s="871"/>
      <c r="KQ930" s="871"/>
      <c r="KR930" s="871"/>
      <c r="KS930" s="871"/>
      <c r="KT930" s="871"/>
      <c r="KU930" s="871"/>
      <c r="KV930" s="871"/>
      <c r="KW930" s="871"/>
      <c r="KX930" s="871"/>
      <c r="KY930" s="871"/>
      <c r="KZ930" s="871"/>
      <c r="LA930" s="871"/>
      <c r="LB930" s="871"/>
      <c r="LC930" s="871"/>
      <c r="LD930" s="871"/>
      <c r="LE930" s="871"/>
      <c r="LF930" s="871"/>
      <c r="LG930" s="871"/>
      <c r="LH930" s="871"/>
      <c r="LI930" s="871"/>
      <c r="LJ930" s="871"/>
      <c r="LK930" s="871"/>
      <c r="LL930" s="871"/>
      <c r="LM930" s="871"/>
      <c r="LN930" s="871"/>
      <c r="LO930" s="871"/>
      <c r="LP930" s="871"/>
      <c r="LQ930" s="871"/>
      <c r="LR930" s="871"/>
      <c r="LS930" s="871"/>
      <c r="LT930" s="871"/>
      <c r="LU930" s="871"/>
      <c r="LV930" s="871"/>
      <c r="LW930" s="871"/>
      <c r="LX930" s="871"/>
      <c r="LY930" s="871"/>
      <c r="LZ930" s="871"/>
      <c r="MA930" s="871"/>
      <c r="MB930" s="871"/>
      <c r="MC930" s="871"/>
      <c r="MD930" s="871"/>
      <c r="ME930" s="871"/>
      <c r="MF930" s="871"/>
      <c r="MG930" s="871"/>
      <c r="MH930" s="871"/>
      <c r="MI930" s="871"/>
      <c r="MJ930" s="871"/>
      <c r="MK930" s="871"/>
      <c r="ML930" s="871"/>
      <c r="MM930" s="871"/>
      <c r="MN930" s="871"/>
      <c r="MO930" s="871"/>
      <c r="MP930" s="871"/>
      <c r="MQ930" s="871"/>
      <c r="MR930" s="871"/>
      <c r="MS930" s="871"/>
      <c r="MT930" s="871"/>
      <c r="MU930" s="871"/>
      <c r="MV930" s="871"/>
      <c r="MW930" s="871"/>
      <c r="MX930" s="871"/>
      <c r="MY930" s="871"/>
      <c r="MZ930" s="871"/>
      <c r="NA930" s="871"/>
      <c r="NB930" s="871"/>
      <c r="NC930" s="871"/>
      <c r="ND930" s="871"/>
      <c r="NE930" s="871"/>
      <c r="NF930" s="871"/>
      <c r="NG930" s="871"/>
      <c r="NH930" s="871"/>
      <c r="NI930" s="871"/>
      <c r="NJ930" s="871"/>
      <c r="NK930" s="871"/>
      <c r="NL930" s="871"/>
      <c r="NM930" s="871"/>
      <c r="NN930" s="871"/>
      <c r="NO930" s="871"/>
      <c r="NP930" s="871"/>
      <c r="NQ930" s="871"/>
      <c r="NR930" s="871"/>
      <c r="NS930" s="871"/>
      <c r="NT930" s="871"/>
      <c r="NU930" s="871"/>
      <c r="NV930" s="871"/>
      <c r="NW930" s="871"/>
      <c r="NX930" s="871"/>
      <c r="NY930" s="871"/>
      <c r="NZ930" s="871"/>
      <c r="OA930" s="871"/>
      <c r="OB930" s="871"/>
      <c r="OC930" s="871"/>
      <c r="OD930" s="871"/>
      <c r="OE930" s="871"/>
      <c r="OF930" s="871"/>
      <c r="OG930" s="871"/>
      <c r="OH930" s="871"/>
      <c r="OI930" s="871"/>
      <c r="OJ930" s="871"/>
      <c r="OK930" s="871"/>
      <c r="OL930" s="871"/>
      <c r="OM930" s="871"/>
      <c r="ON930" s="871"/>
      <c r="OO930" s="871"/>
      <c r="OP930" s="871"/>
      <c r="OQ930" s="871"/>
      <c r="OR930" s="871"/>
      <c r="OS930" s="871"/>
      <c r="OT930" s="871"/>
      <c r="OU930" s="871"/>
      <c r="OV930" s="871"/>
      <c r="OW930" s="871"/>
      <c r="OX930" s="871"/>
      <c r="OY930" s="871"/>
      <c r="OZ930" s="871"/>
      <c r="PA930" s="871"/>
      <c r="PB930" s="871"/>
      <c r="PC930" s="871"/>
      <c r="PD930" s="871"/>
      <c r="PE930" s="871"/>
      <c r="PF930" s="871"/>
      <c r="PG930" s="871"/>
      <c r="PH930" s="871"/>
      <c r="PI930" s="871"/>
      <c r="PJ930" s="871"/>
      <c r="PK930" s="871"/>
      <c r="PL930" s="871"/>
      <c r="PM930" s="871"/>
      <c r="PN930" s="871"/>
      <c r="PO930" s="871"/>
      <c r="PP930" s="871"/>
      <c r="PQ930" s="871"/>
      <c r="PR930" s="871"/>
      <c r="PS930" s="871"/>
      <c r="PT930" s="871"/>
      <c r="PU930" s="871"/>
      <c r="PV930" s="871"/>
      <c r="PW930" s="871"/>
      <c r="PX930" s="871"/>
      <c r="PY930" s="871"/>
      <c r="PZ930" s="871"/>
      <c r="QA930" s="871"/>
      <c r="QB930" s="871"/>
      <c r="QC930" s="871"/>
      <c r="QD930" s="871"/>
      <c r="QE930" s="871"/>
      <c r="QF930" s="871"/>
      <c r="QG930" s="871"/>
      <c r="QH930" s="871"/>
      <c r="QI930" s="871"/>
      <c r="QJ930" s="871"/>
      <c r="QK930" s="871"/>
      <c r="QL930" s="871"/>
      <c r="QM930" s="871"/>
      <c r="QN930" s="871"/>
      <c r="QO930" s="871"/>
      <c r="QP930" s="871"/>
      <c r="QQ930" s="871"/>
      <c r="QR930" s="871"/>
      <c r="QS930" s="871"/>
      <c r="QT930" s="871"/>
      <c r="QU930" s="871"/>
      <c r="QV930" s="871"/>
      <c r="QW930" s="871"/>
      <c r="QX930" s="871"/>
      <c r="QY930" s="871"/>
      <c r="QZ930" s="871"/>
      <c r="RA930" s="871"/>
      <c r="RB930" s="871"/>
      <c r="RC930" s="871"/>
      <c r="RD930" s="871"/>
      <c r="RE930" s="871"/>
      <c r="RF930" s="871"/>
      <c r="RG930" s="871"/>
      <c r="RH930" s="871"/>
      <c r="RI930" s="871"/>
      <c r="RJ930" s="871"/>
      <c r="RK930" s="871"/>
      <c r="RL930" s="871"/>
      <c r="RM930" s="871"/>
      <c r="RN930" s="871"/>
      <c r="RO930" s="871"/>
      <c r="RP930" s="871"/>
      <c r="RQ930" s="871"/>
      <c r="RR930" s="871"/>
      <c r="RS930" s="871"/>
      <c r="RT930" s="871"/>
      <c r="RU930" s="871"/>
      <c r="RV930" s="871"/>
      <c r="RW930" s="871"/>
      <c r="RX930" s="871"/>
      <c r="RY930" s="871"/>
      <c r="RZ930" s="871"/>
      <c r="SA930" s="871"/>
      <c r="SB930" s="871"/>
      <c r="SC930" s="871"/>
      <c r="SD930" s="871"/>
      <c r="SE930" s="871"/>
      <c r="SF930" s="871"/>
      <c r="SG930" s="871"/>
      <c r="SH930" s="871"/>
      <c r="SI930" s="871"/>
      <c r="SJ930" s="871"/>
      <c r="SK930" s="871"/>
      <c r="SL930" s="871"/>
      <c r="SM930" s="871"/>
      <c r="SN930" s="871"/>
      <c r="SO930" s="871"/>
      <c r="SP930" s="871"/>
      <c r="SQ930" s="871"/>
      <c r="SR930" s="871"/>
      <c r="SS930" s="871"/>
      <c r="ST930" s="871"/>
      <c r="SU930" s="871"/>
      <c r="SV930" s="871"/>
      <c r="SW930" s="871"/>
      <c r="SX930" s="871"/>
      <c r="SY930" s="871"/>
      <c r="SZ930" s="871"/>
      <c r="TA930" s="871"/>
      <c r="TB930" s="871"/>
      <c r="TC930" s="871"/>
      <c r="TD930" s="871"/>
      <c r="TE930" s="871"/>
      <c r="TF930" s="871"/>
      <c r="TG930" s="871"/>
      <c r="TH930" s="871"/>
      <c r="TI930" s="871"/>
      <c r="TJ930" s="871"/>
      <c r="TK930" s="871"/>
      <c r="TL930" s="871"/>
      <c r="TM930" s="871"/>
      <c r="TN930" s="871"/>
      <c r="TO930" s="871"/>
      <c r="TP930" s="871"/>
      <c r="TQ930" s="871"/>
      <c r="TR930" s="871"/>
      <c r="TS930" s="871"/>
      <c r="TT930" s="871"/>
      <c r="TU930" s="871"/>
      <c r="TV930" s="871"/>
      <c r="TW930" s="871"/>
      <c r="TX930" s="871"/>
      <c r="TY930" s="871"/>
      <c r="TZ930" s="871"/>
      <c r="UA930" s="871"/>
      <c r="UB930" s="871"/>
      <c r="UC930" s="871"/>
      <c r="UD930" s="871"/>
      <c r="UE930" s="871"/>
      <c r="UF930" s="871"/>
      <c r="UG930" s="871"/>
      <c r="UH930" s="871"/>
      <c r="UI930" s="871"/>
      <c r="UJ930" s="871"/>
      <c r="UK930" s="871"/>
      <c r="UL930" s="871"/>
      <c r="UM930" s="871"/>
      <c r="UN930" s="871"/>
      <c r="UO930" s="871"/>
      <c r="UP930" s="871"/>
      <c r="UQ930" s="871"/>
      <c r="UR930" s="871"/>
      <c r="US930" s="871"/>
      <c r="UT930" s="871"/>
      <c r="UU930" s="871"/>
      <c r="UV930" s="871"/>
      <c r="UW930" s="871"/>
      <c r="UX930" s="871"/>
      <c r="UY930" s="871"/>
      <c r="UZ930" s="871"/>
      <c r="VA930" s="871"/>
      <c r="VB930" s="871"/>
      <c r="VC930" s="871"/>
      <c r="VD930" s="871"/>
      <c r="VE930" s="871"/>
      <c r="VF930" s="871"/>
      <c r="VG930" s="871"/>
      <c r="VH930" s="871"/>
      <c r="VI930" s="871"/>
      <c r="VJ930" s="871"/>
      <c r="VK930" s="871"/>
      <c r="VL930" s="871"/>
      <c r="VM930" s="871"/>
      <c r="VN930" s="871"/>
      <c r="VO930" s="871"/>
      <c r="VP930" s="871"/>
      <c r="VQ930" s="871"/>
      <c r="VR930" s="871"/>
      <c r="VS930" s="871"/>
      <c r="VT930" s="871"/>
      <c r="VU930" s="871"/>
      <c r="VV930" s="871"/>
      <c r="VW930" s="871"/>
      <c r="VX930" s="871"/>
      <c r="VY930" s="871"/>
      <c r="VZ930" s="871"/>
      <c r="WA930" s="871"/>
      <c r="WB930" s="871"/>
      <c r="WC930" s="871"/>
      <c r="WD930" s="871"/>
      <c r="WE930" s="871"/>
      <c r="WF930" s="871"/>
      <c r="WG930" s="871"/>
      <c r="WH930" s="871"/>
      <c r="WI930" s="871"/>
      <c r="WJ930" s="871"/>
      <c r="WK930" s="871"/>
      <c r="WL930" s="871"/>
      <c r="WM930" s="871"/>
      <c r="WN930" s="871"/>
      <c r="WO930" s="871"/>
      <c r="WP930" s="871"/>
      <c r="WQ930" s="871"/>
      <c r="WR930" s="871"/>
      <c r="WS930" s="871"/>
      <c r="WT930" s="871"/>
      <c r="WU930" s="871"/>
      <c r="WV930" s="871"/>
      <c r="WW930" s="871"/>
      <c r="WX930" s="871"/>
      <c r="WY930" s="871"/>
      <c r="WZ930" s="871"/>
      <c r="XA930" s="871"/>
      <c r="XB930" s="871"/>
      <c r="XC930" s="871"/>
      <c r="XD930" s="871"/>
      <c r="XE930" s="871"/>
      <c r="XF930" s="871"/>
      <c r="XG930" s="871"/>
      <c r="XH930" s="871"/>
      <c r="XI930" s="871"/>
      <c r="XJ930" s="871"/>
      <c r="XK930" s="871"/>
      <c r="XL930" s="871"/>
      <c r="XM930" s="871"/>
      <c r="XN930" s="871"/>
      <c r="XO930" s="871"/>
      <c r="XP930" s="871"/>
      <c r="XQ930" s="871"/>
      <c r="XR930" s="871"/>
      <c r="XS930" s="871"/>
      <c r="XT930" s="871"/>
      <c r="XU930" s="871"/>
      <c r="XV930" s="871"/>
      <c r="XW930" s="871"/>
      <c r="XX930" s="871"/>
      <c r="XY930" s="871"/>
      <c r="XZ930" s="871"/>
      <c r="YA930" s="871"/>
      <c r="YB930" s="871"/>
      <c r="YC930" s="871"/>
      <c r="YD930" s="871"/>
      <c r="YE930" s="871"/>
      <c r="YF930" s="871"/>
      <c r="YG930" s="871"/>
      <c r="YH930" s="871"/>
      <c r="YI930" s="871"/>
      <c r="YJ930" s="871"/>
      <c r="YK930" s="871"/>
      <c r="YL930" s="871"/>
      <c r="YM930" s="871"/>
      <c r="YN930" s="871"/>
      <c r="YO930" s="871"/>
      <c r="YP930" s="871"/>
      <c r="YQ930" s="871"/>
      <c r="YR930" s="871"/>
      <c r="YS930" s="871"/>
      <c r="YT930" s="871"/>
      <c r="YU930" s="871"/>
      <c r="YV930" s="871"/>
      <c r="YW930" s="871"/>
      <c r="YX930" s="871"/>
      <c r="YY930" s="871"/>
      <c r="YZ930" s="871"/>
      <c r="ZA930" s="871"/>
      <c r="ZB930" s="871"/>
      <c r="ZC930" s="871"/>
      <c r="ZD930" s="871"/>
      <c r="ZE930" s="871"/>
      <c r="ZF930" s="871"/>
      <c r="ZG930" s="871"/>
      <c r="ZH930" s="871"/>
      <c r="ZI930" s="871"/>
      <c r="ZJ930" s="871"/>
      <c r="ZK930" s="871"/>
      <c r="ZL930" s="871"/>
      <c r="ZM930" s="871"/>
      <c r="ZN930" s="871"/>
      <c r="ZO930" s="871"/>
      <c r="ZP930" s="871"/>
      <c r="ZQ930" s="871"/>
      <c r="ZR930" s="871"/>
      <c r="ZS930" s="871"/>
      <c r="ZT930" s="871"/>
      <c r="ZU930" s="871"/>
      <c r="ZV930" s="871"/>
      <c r="ZW930" s="871"/>
      <c r="ZX930" s="871"/>
      <c r="ZY930" s="871"/>
      <c r="ZZ930" s="871"/>
      <c r="AAA930" s="871"/>
      <c r="AAB930" s="871"/>
      <c r="AAC930" s="871"/>
      <c r="AAD930" s="871"/>
      <c r="AAE930" s="871"/>
      <c r="AAF930" s="871"/>
      <c r="AAG930" s="871"/>
      <c r="AAH930" s="871"/>
      <c r="AAI930" s="871"/>
      <c r="AAJ930" s="871"/>
      <c r="AAK930" s="871"/>
      <c r="AAL930" s="871"/>
      <c r="AAM930" s="871"/>
      <c r="AAN930" s="871"/>
      <c r="AAO930" s="871"/>
      <c r="AAP930" s="871"/>
      <c r="AAQ930" s="871"/>
      <c r="AAR930" s="871"/>
      <c r="AAS930" s="871"/>
      <c r="AAT930" s="871"/>
      <c r="AAU930" s="871"/>
      <c r="AAV930" s="871"/>
      <c r="AAW930" s="871"/>
      <c r="AAX930" s="871"/>
      <c r="AAY930" s="871"/>
      <c r="AAZ930" s="871"/>
      <c r="ABA930" s="871"/>
      <c r="ABB930" s="871"/>
      <c r="ABC930" s="871"/>
      <c r="ABD930" s="871"/>
      <c r="ABE930" s="871"/>
      <c r="ABF930" s="871"/>
      <c r="ABG930" s="871"/>
      <c r="ABH930" s="871"/>
      <c r="ABI930" s="871"/>
      <c r="ABJ930" s="871"/>
      <c r="ABK930" s="871"/>
      <c r="ABL930" s="871"/>
      <c r="ABM930" s="871"/>
      <c r="ABN930" s="871"/>
      <c r="ABO930" s="871"/>
      <c r="ABP930" s="871"/>
      <c r="ABQ930" s="871"/>
      <c r="ABR930" s="871"/>
      <c r="ABS930" s="871"/>
      <c r="ABT930" s="871"/>
      <c r="ABU930" s="871"/>
      <c r="ABV930" s="871"/>
      <c r="ABW930" s="871"/>
      <c r="ABX930" s="871"/>
      <c r="ABY930" s="871"/>
      <c r="ABZ930" s="871"/>
      <c r="ACA930" s="871"/>
      <c r="ACB930" s="871"/>
      <c r="ACC930" s="871"/>
      <c r="ACD930" s="871"/>
      <c r="ACE930" s="871"/>
      <c r="ACF930" s="871"/>
      <c r="ACG930" s="871"/>
      <c r="ACH930" s="871"/>
      <c r="ACI930" s="871"/>
      <c r="ACJ930" s="871"/>
      <c r="ACK930" s="871"/>
      <c r="ACL930" s="871"/>
      <c r="ACM930" s="871"/>
      <c r="ACN930" s="871"/>
      <c r="ACO930" s="871"/>
      <c r="ACP930" s="871"/>
      <c r="ACQ930" s="871"/>
      <c r="ACR930" s="871"/>
      <c r="ACS930" s="871"/>
      <c r="ACT930" s="871"/>
      <c r="ACU930" s="871"/>
      <c r="ACV930" s="871"/>
      <c r="ACW930" s="871"/>
      <c r="ACX930" s="871"/>
      <c r="ACY930" s="871"/>
      <c r="ACZ930" s="871"/>
      <c r="ADA930" s="871"/>
      <c r="ADB930" s="871"/>
      <c r="ADC930" s="871"/>
      <c r="ADD930" s="871"/>
      <c r="ADE930" s="871"/>
      <c r="ADF930" s="871"/>
      <c r="ADG930" s="871"/>
      <c r="ADH930" s="871"/>
      <c r="ADI930" s="871"/>
      <c r="ADJ930" s="871"/>
      <c r="ADK930" s="871"/>
      <c r="ADL930" s="871"/>
      <c r="ADM930" s="871"/>
      <c r="ADN930" s="871"/>
      <c r="ADO930" s="871"/>
      <c r="ADP930" s="871"/>
      <c r="ADQ930" s="871"/>
      <c r="ADR930" s="871"/>
      <c r="ADS930" s="871"/>
      <c r="ADT930" s="871"/>
      <c r="ADU930" s="871"/>
      <c r="ADV930" s="871"/>
      <c r="ADW930" s="871"/>
      <c r="ADX930" s="871"/>
      <c r="ADY930" s="871"/>
      <c r="ADZ930" s="871"/>
      <c r="AEA930" s="871"/>
      <c r="AEB930" s="871"/>
      <c r="AEC930" s="871"/>
      <c r="AED930" s="871"/>
      <c r="AEE930" s="871"/>
      <c r="AEF930" s="871"/>
      <c r="AEG930" s="871"/>
      <c r="AEH930" s="871"/>
      <c r="AEI930" s="871"/>
      <c r="AEJ930" s="871"/>
      <c r="AEK930" s="871"/>
      <c r="AEL930" s="871"/>
      <c r="AEM930" s="871"/>
      <c r="AEN930" s="871"/>
      <c r="AEO930" s="871"/>
      <c r="AEP930" s="871"/>
      <c r="AEQ930" s="871"/>
      <c r="AER930" s="871"/>
      <c r="AES930" s="871"/>
      <c r="AET930" s="871"/>
      <c r="AEU930" s="871"/>
      <c r="AEV930" s="871"/>
      <c r="AEW930" s="871"/>
      <c r="AEX930" s="871"/>
      <c r="AEY930" s="871"/>
      <c r="AEZ930" s="871"/>
      <c r="AFA930" s="871"/>
      <c r="AFB930" s="871"/>
      <c r="AFC930" s="871"/>
      <c r="AFD930" s="871"/>
      <c r="AFE930" s="871"/>
      <c r="AFF930" s="871"/>
      <c r="AFG930" s="871"/>
      <c r="AFH930" s="871"/>
      <c r="AFI930" s="871"/>
      <c r="AFJ930" s="871"/>
      <c r="AFK930" s="871"/>
      <c r="AFL930" s="871"/>
      <c r="AFM930" s="871"/>
      <c r="AFN930" s="871"/>
      <c r="AFO930" s="871"/>
      <c r="AFP930" s="871"/>
      <c r="AFQ930" s="871"/>
      <c r="AFR930" s="871"/>
      <c r="AFS930" s="871"/>
      <c r="AFT930" s="871"/>
      <c r="AFU930" s="871"/>
      <c r="AFV930" s="871"/>
      <c r="AFW930" s="871"/>
      <c r="AFX930" s="871"/>
      <c r="AFY930" s="871"/>
      <c r="AFZ930" s="871"/>
      <c r="AGA930" s="871"/>
      <c r="AGB930" s="871"/>
      <c r="AGC930" s="871"/>
      <c r="AGD930" s="871"/>
      <c r="AGE930" s="871"/>
      <c r="AGF930" s="871"/>
      <c r="AGG930" s="871"/>
      <c r="AGH930" s="871"/>
      <c r="AGI930" s="871"/>
      <c r="AGJ930" s="871"/>
      <c r="AGK930" s="871"/>
      <c r="AGL930" s="871"/>
      <c r="AGM930" s="871"/>
      <c r="AGN930" s="871"/>
      <c r="AGO930" s="871"/>
      <c r="AGP930" s="871"/>
      <c r="AGQ930" s="871"/>
      <c r="AGR930" s="871"/>
      <c r="AGS930" s="871"/>
      <c r="AGT930" s="871"/>
      <c r="AGU930" s="871"/>
      <c r="AGV930" s="871"/>
      <c r="AGW930" s="871"/>
      <c r="AGX930" s="871"/>
      <c r="AGY930" s="871"/>
      <c r="AGZ930" s="871"/>
      <c r="AHA930" s="871"/>
      <c r="AHB930" s="871"/>
      <c r="AHC930" s="871"/>
      <c r="AHD930" s="871"/>
      <c r="AHE930" s="871"/>
      <c r="AHF930" s="871"/>
      <c r="AHG930" s="871"/>
      <c r="AHH930" s="871"/>
      <c r="AHI930" s="871"/>
      <c r="AHJ930" s="871"/>
      <c r="AHK930" s="871"/>
      <c r="AHL930" s="871"/>
      <c r="AHM930" s="871"/>
      <c r="AHN930" s="871"/>
      <c r="AHO930" s="871"/>
      <c r="AHP930" s="871"/>
      <c r="AHQ930" s="871"/>
      <c r="AHR930" s="871"/>
      <c r="AHS930" s="871"/>
      <c r="AHT930" s="871"/>
      <c r="AHU930" s="871"/>
      <c r="AHV930" s="871"/>
      <c r="AHW930" s="871"/>
      <c r="AHX930" s="871"/>
      <c r="AHY930" s="871"/>
      <c r="AHZ930" s="871"/>
      <c r="AIA930" s="871"/>
      <c r="AIB930" s="871"/>
      <c r="AIC930" s="871"/>
      <c r="AID930" s="871"/>
      <c r="AIE930" s="871"/>
      <c r="AIF930" s="871"/>
      <c r="AIG930" s="871"/>
      <c r="AIH930" s="871"/>
      <c r="AII930" s="871"/>
      <c r="AIJ930" s="871"/>
      <c r="AIK930" s="871"/>
      <c r="AIL930" s="871"/>
      <c r="AIM930" s="871"/>
      <c r="AIN930" s="871"/>
      <c r="AIO930" s="871"/>
      <c r="AIP930" s="871"/>
      <c r="AIQ930" s="871"/>
      <c r="AIR930" s="871"/>
      <c r="AIS930" s="871"/>
      <c r="AIT930" s="871"/>
      <c r="AIU930" s="871"/>
      <c r="AIV930" s="871"/>
      <c r="AIW930" s="871"/>
      <c r="AIX930" s="871"/>
      <c r="AIY930" s="871"/>
      <c r="AIZ930" s="871"/>
      <c r="AJA930" s="871"/>
      <c r="AJB930" s="871"/>
      <c r="AJC930" s="871"/>
      <c r="AJD930" s="871"/>
      <c r="AJE930" s="871"/>
      <c r="AJF930" s="871"/>
      <c r="AJG930" s="871"/>
      <c r="AJH930" s="871"/>
      <c r="AJI930" s="871"/>
      <c r="AJJ930" s="871"/>
      <c r="AJK930" s="871"/>
      <c r="AJL930" s="871"/>
      <c r="AJM930" s="871"/>
      <c r="AJN930" s="871"/>
      <c r="AJO930" s="871"/>
      <c r="AJP930" s="871"/>
      <c r="AJQ930" s="871"/>
      <c r="AJR930" s="871"/>
      <c r="AJS930" s="871"/>
      <c r="AJT930" s="871"/>
      <c r="AJU930" s="871"/>
      <c r="AJV930" s="871"/>
      <c r="AJW930" s="871"/>
      <c r="AJX930" s="871"/>
      <c r="AJY930" s="871"/>
      <c r="AJZ930" s="871"/>
      <c r="AKA930" s="871"/>
      <c r="AKB930" s="871"/>
      <c r="AKC930" s="871"/>
      <c r="AKD930" s="871"/>
      <c r="AKE930" s="871"/>
      <c r="AKF930" s="871"/>
      <c r="AKG930" s="871"/>
      <c r="AKH930" s="871"/>
      <c r="AKI930" s="871"/>
      <c r="AKJ930" s="871"/>
      <c r="AKK930" s="871"/>
      <c r="AKL930" s="871"/>
      <c r="AKM930" s="871"/>
      <c r="AKN930" s="871"/>
      <c r="AKO930" s="871"/>
      <c r="AKP930" s="871"/>
      <c r="AKQ930" s="871"/>
      <c r="AKR930" s="871"/>
      <c r="AKS930" s="871"/>
      <c r="AKT930" s="871"/>
      <c r="AKU930" s="871"/>
      <c r="AKV930" s="871"/>
      <c r="AKW930" s="871"/>
      <c r="AKX930" s="871"/>
      <c r="AKY930" s="871"/>
      <c r="AKZ930" s="871"/>
      <c r="ALA930" s="871"/>
      <c r="ALB930" s="871"/>
      <c r="ALC930" s="871"/>
      <c r="ALD930" s="871"/>
      <c r="ALE930" s="871"/>
      <c r="ALF930" s="871"/>
      <c r="ALG930" s="871"/>
      <c r="ALH930" s="871"/>
      <c r="ALI930" s="871"/>
      <c r="ALJ930" s="871"/>
      <c r="ALK930" s="871"/>
      <c r="ALL930" s="871"/>
      <c r="ALM930" s="871"/>
      <c r="ALN930" s="871"/>
      <c r="ALO930" s="871"/>
      <c r="ALP930" s="871"/>
      <c r="ALQ930" s="871"/>
      <c r="ALR930" s="871"/>
      <c r="ALS930" s="871"/>
      <c r="ALT930" s="871"/>
      <c r="ALU930" s="871"/>
      <c r="ALV930" s="871"/>
      <c r="ALW930" s="871"/>
      <c r="ALX930" s="871"/>
      <c r="ALY930" s="871"/>
      <c r="ALZ930" s="871"/>
      <c r="AMA930" s="871"/>
      <c r="AMB930" s="871"/>
      <c r="AMC930" s="871"/>
      <c r="AMD930" s="871"/>
      <c r="AME930" s="871"/>
      <c r="AMF930" s="871"/>
      <c r="AMG930" s="871"/>
      <c r="AMH930" s="871"/>
      <c r="AMI930" s="871"/>
      <c r="AMJ930" s="871"/>
      <c r="AMK930" s="871"/>
    </row>
    <row r="931" spans="1:1025" ht="14.4">
      <c r="A931" s="1159"/>
      <c r="B931" s="964">
        <v>15493</v>
      </c>
      <c r="C931" s="1003">
        <v>0.1</v>
      </c>
      <c r="D931" s="959" t="s">
        <v>491</v>
      </c>
      <c r="E931" s="955">
        <v>1250000</v>
      </c>
      <c r="F931" s="1008">
        <v>7.0000000000000007E-2</v>
      </c>
      <c r="G931" s="955">
        <f t="shared" si="45"/>
        <v>87500.000000000015</v>
      </c>
      <c r="H931" s="1009" t="s">
        <v>485</v>
      </c>
      <c r="I931" s="875"/>
      <c r="J931" s="875"/>
      <c r="K931" s="882"/>
      <c r="L931" s="883"/>
      <c r="M931" s="884"/>
      <c r="N931" s="1017"/>
      <c r="O931" s="882"/>
      <c r="P931" s="882"/>
      <c r="Q931" s="871"/>
      <c r="R931" s="871"/>
      <c r="S931" s="871"/>
      <c r="T931" s="871"/>
      <c r="U931" s="871"/>
      <c r="V931" s="871"/>
      <c r="W931" s="871"/>
      <c r="X931" s="871"/>
      <c r="Y931" s="871"/>
      <c r="Z931" s="871"/>
      <c r="AA931" s="871"/>
      <c r="AB931" s="871"/>
      <c r="AC931" s="871"/>
      <c r="AD931" s="871"/>
      <c r="AE931" s="871"/>
      <c r="AF931" s="871"/>
      <c r="AG931" s="871"/>
      <c r="AH931" s="871"/>
      <c r="AI931" s="871"/>
      <c r="AJ931" s="871"/>
      <c r="AK931" s="871"/>
      <c r="AL931" s="871"/>
      <c r="AM931" s="871"/>
      <c r="AN931" s="871"/>
      <c r="AO931" s="871"/>
      <c r="AP931" s="871"/>
      <c r="AQ931" s="871"/>
      <c r="AR931" s="871"/>
      <c r="AS931" s="871"/>
      <c r="AT931" s="871"/>
      <c r="AU931" s="871"/>
      <c r="AV931" s="871"/>
      <c r="AW931" s="871"/>
      <c r="AX931" s="871"/>
      <c r="AY931" s="871"/>
      <c r="AZ931" s="871"/>
      <c r="BA931" s="871"/>
      <c r="BB931" s="871"/>
      <c r="BC931" s="871"/>
      <c r="BD931" s="871"/>
      <c r="BE931" s="871"/>
      <c r="BF931" s="871"/>
      <c r="BG931" s="871"/>
      <c r="BH931" s="871"/>
      <c r="BI931" s="871"/>
      <c r="BJ931" s="871"/>
      <c r="BK931" s="871"/>
      <c r="BL931" s="871"/>
      <c r="BM931" s="871"/>
      <c r="BN931" s="871"/>
      <c r="BO931" s="871"/>
      <c r="BP931" s="871"/>
      <c r="BQ931" s="871"/>
      <c r="BR931" s="871"/>
      <c r="BS931" s="871"/>
      <c r="BT931" s="871"/>
      <c r="BU931" s="871"/>
      <c r="BV931" s="871"/>
      <c r="BW931" s="871"/>
      <c r="BX931" s="871"/>
      <c r="BY931" s="871"/>
      <c r="BZ931" s="871"/>
      <c r="CA931" s="871"/>
      <c r="CB931" s="871"/>
      <c r="CC931" s="871"/>
      <c r="CD931" s="871"/>
      <c r="CE931" s="871"/>
      <c r="CF931" s="871"/>
      <c r="CG931" s="871"/>
      <c r="CH931" s="871"/>
      <c r="CI931" s="871"/>
      <c r="CJ931" s="871"/>
      <c r="CK931" s="871"/>
      <c r="CL931" s="871"/>
      <c r="CM931" s="871"/>
      <c r="CN931" s="871"/>
      <c r="CO931" s="871"/>
      <c r="CP931" s="871"/>
      <c r="CQ931" s="871"/>
      <c r="CR931" s="871"/>
      <c r="CS931" s="871"/>
      <c r="CT931" s="871"/>
      <c r="CU931" s="871"/>
      <c r="CV931" s="871"/>
      <c r="CW931" s="871"/>
      <c r="CX931" s="871"/>
      <c r="CY931" s="871"/>
      <c r="CZ931" s="871"/>
      <c r="DA931" s="871"/>
      <c r="DB931" s="871"/>
      <c r="DC931" s="871"/>
      <c r="DD931" s="871"/>
      <c r="DE931" s="871"/>
      <c r="DF931" s="871"/>
      <c r="DG931" s="871"/>
      <c r="DH931" s="871"/>
      <c r="DI931" s="871"/>
      <c r="DJ931" s="871"/>
      <c r="DK931" s="871"/>
      <c r="DL931" s="871"/>
      <c r="DM931" s="871"/>
      <c r="DN931" s="871"/>
      <c r="DO931" s="871"/>
      <c r="DP931" s="871"/>
      <c r="DQ931" s="871"/>
      <c r="DR931" s="871"/>
      <c r="DS931" s="871"/>
      <c r="DT931" s="871"/>
      <c r="DU931" s="871"/>
      <c r="DV931" s="871"/>
      <c r="DW931" s="871"/>
      <c r="DX931" s="871"/>
      <c r="DY931" s="871"/>
      <c r="DZ931" s="871"/>
      <c r="EA931" s="871"/>
      <c r="EB931" s="871"/>
      <c r="EC931" s="871"/>
      <c r="ED931" s="871"/>
      <c r="EE931" s="871"/>
      <c r="EF931" s="871"/>
      <c r="EG931" s="871"/>
      <c r="EH931" s="871"/>
      <c r="EI931" s="871"/>
      <c r="EJ931" s="871"/>
      <c r="EK931" s="871"/>
      <c r="EL931" s="871"/>
      <c r="EM931" s="871"/>
      <c r="EN931" s="871"/>
      <c r="EO931" s="871"/>
      <c r="EP931" s="871"/>
      <c r="EQ931" s="871"/>
      <c r="ER931" s="871"/>
      <c r="ES931" s="871"/>
      <c r="ET931" s="871"/>
      <c r="EU931" s="871"/>
      <c r="EV931" s="871"/>
      <c r="EW931" s="871"/>
      <c r="EX931" s="871"/>
      <c r="EY931" s="871"/>
      <c r="EZ931" s="871"/>
      <c r="FA931" s="871"/>
      <c r="FB931" s="871"/>
      <c r="FC931" s="871"/>
      <c r="FD931" s="871"/>
      <c r="FE931" s="871"/>
      <c r="FF931" s="871"/>
      <c r="FG931" s="871"/>
      <c r="FH931" s="871"/>
      <c r="FI931" s="871"/>
      <c r="FJ931" s="871"/>
      <c r="FK931" s="871"/>
      <c r="FL931" s="871"/>
      <c r="FM931" s="871"/>
      <c r="FN931" s="871"/>
      <c r="FO931" s="871"/>
      <c r="FP931" s="871"/>
      <c r="FQ931" s="871"/>
      <c r="FR931" s="871"/>
      <c r="FS931" s="871"/>
      <c r="FT931" s="871"/>
      <c r="FU931" s="871"/>
      <c r="FV931" s="871"/>
      <c r="FW931" s="871"/>
      <c r="FX931" s="871"/>
      <c r="FY931" s="871"/>
      <c r="FZ931" s="871"/>
      <c r="GA931" s="871"/>
      <c r="GB931" s="871"/>
      <c r="GC931" s="871"/>
      <c r="GD931" s="871"/>
      <c r="GE931" s="871"/>
      <c r="GF931" s="871"/>
      <c r="GG931" s="871"/>
      <c r="GH931" s="871"/>
      <c r="GI931" s="871"/>
      <c r="GJ931" s="871"/>
      <c r="GK931" s="871"/>
      <c r="GL931" s="871"/>
      <c r="GM931" s="871"/>
      <c r="GN931" s="871"/>
      <c r="GO931" s="871"/>
      <c r="GP931" s="871"/>
      <c r="GQ931" s="871"/>
      <c r="GR931" s="871"/>
      <c r="GS931" s="871"/>
      <c r="GT931" s="871"/>
      <c r="GU931" s="871"/>
      <c r="GV931" s="871"/>
      <c r="GW931" s="871"/>
      <c r="GX931" s="871"/>
      <c r="GY931" s="871"/>
      <c r="GZ931" s="871"/>
      <c r="HA931" s="871"/>
      <c r="HB931" s="871"/>
      <c r="HC931" s="871"/>
      <c r="HD931" s="871"/>
      <c r="HE931" s="871"/>
      <c r="HF931" s="871"/>
      <c r="HG931" s="871"/>
      <c r="HH931" s="871"/>
      <c r="HI931" s="871"/>
      <c r="HJ931" s="871"/>
      <c r="HK931" s="871"/>
      <c r="HL931" s="871"/>
      <c r="HM931" s="871"/>
      <c r="HN931" s="871"/>
      <c r="HO931" s="871"/>
      <c r="HP931" s="871"/>
      <c r="HQ931" s="871"/>
      <c r="HR931" s="871"/>
      <c r="HS931" s="871"/>
      <c r="HT931" s="871"/>
      <c r="HU931" s="871"/>
      <c r="HV931" s="871"/>
      <c r="HW931" s="871"/>
      <c r="HX931" s="871"/>
      <c r="HY931" s="871"/>
      <c r="HZ931" s="871"/>
      <c r="IA931" s="871"/>
      <c r="IB931" s="871"/>
      <c r="IC931" s="871"/>
      <c r="ID931" s="871"/>
      <c r="IE931" s="871"/>
      <c r="IF931" s="871"/>
      <c r="IG931" s="871"/>
      <c r="IH931" s="871"/>
      <c r="II931" s="871"/>
      <c r="IJ931" s="871"/>
      <c r="IK931" s="871"/>
      <c r="IL931" s="871"/>
      <c r="IM931" s="871"/>
      <c r="IN931" s="871"/>
      <c r="IO931" s="871"/>
      <c r="IP931" s="871"/>
      <c r="IQ931" s="871"/>
      <c r="IR931" s="871"/>
      <c r="IS931" s="871"/>
      <c r="IT931" s="871"/>
      <c r="IU931" s="871"/>
      <c r="IV931" s="871"/>
      <c r="IW931" s="871"/>
      <c r="IX931" s="871"/>
      <c r="IY931" s="871"/>
      <c r="IZ931" s="871"/>
      <c r="JA931" s="871"/>
      <c r="JB931" s="871"/>
      <c r="JC931" s="871"/>
      <c r="JD931" s="871"/>
      <c r="JE931" s="871"/>
      <c r="JF931" s="871"/>
      <c r="JG931" s="871"/>
      <c r="JH931" s="871"/>
      <c r="JI931" s="871"/>
      <c r="JJ931" s="871"/>
      <c r="JK931" s="871"/>
      <c r="JL931" s="871"/>
      <c r="JM931" s="871"/>
      <c r="JN931" s="871"/>
      <c r="JO931" s="871"/>
      <c r="JP931" s="871"/>
      <c r="JQ931" s="871"/>
      <c r="JR931" s="871"/>
      <c r="JS931" s="871"/>
      <c r="JT931" s="871"/>
      <c r="JU931" s="871"/>
      <c r="JV931" s="871"/>
      <c r="JW931" s="871"/>
      <c r="JX931" s="871"/>
      <c r="JY931" s="871"/>
      <c r="JZ931" s="871"/>
      <c r="KA931" s="871"/>
      <c r="KB931" s="871"/>
      <c r="KC931" s="871"/>
      <c r="KD931" s="871"/>
      <c r="KE931" s="871"/>
      <c r="KF931" s="871"/>
      <c r="KG931" s="871"/>
      <c r="KH931" s="871"/>
      <c r="KI931" s="871"/>
      <c r="KJ931" s="871"/>
      <c r="KK931" s="871"/>
      <c r="KL931" s="871"/>
      <c r="KM931" s="871"/>
      <c r="KN931" s="871"/>
      <c r="KO931" s="871"/>
      <c r="KP931" s="871"/>
      <c r="KQ931" s="871"/>
      <c r="KR931" s="871"/>
      <c r="KS931" s="871"/>
      <c r="KT931" s="871"/>
      <c r="KU931" s="871"/>
      <c r="KV931" s="871"/>
      <c r="KW931" s="871"/>
      <c r="KX931" s="871"/>
      <c r="KY931" s="871"/>
      <c r="KZ931" s="871"/>
      <c r="LA931" s="871"/>
      <c r="LB931" s="871"/>
      <c r="LC931" s="871"/>
      <c r="LD931" s="871"/>
      <c r="LE931" s="871"/>
      <c r="LF931" s="871"/>
      <c r="LG931" s="871"/>
      <c r="LH931" s="871"/>
      <c r="LI931" s="871"/>
      <c r="LJ931" s="871"/>
      <c r="LK931" s="871"/>
      <c r="LL931" s="871"/>
      <c r="LM931" s="871"/>
      <c r="LN931" s="871"/>
      <c r="LO931" s="871"/>
      <c r="LP931" s="871"/>
      <c r="LQ931" s="871"/>
      <c r="LR931" s="871"/>
      <c r="LS931" s="871"/>
      <c r="LT931" s="871"/>
      <c r="LU931" s="871"/>
      <c r="LV931" s="871"/>
      <c r="LW931" s="871"/>
      <c r="LX931" s="871"/>
      <c r="LY931" s="871"/>
      <c r="LZ931" s="871"/>
      <c r="MA931" s="871"/>
      <c r="MB931" s="871"/>
      <c r="MC931" s="871"/>
      <c r="MD931" s="871"/>
      <c r="ME931" s="871"/>
      <c r="MF931" s="871"/>
      <c r="MG931" s="871"/>
      <c r="MH931" s="871"/>
      <c r="MI931" s="871"/>
      <c r="MJ931" s="871"/>
      <c r="MK931" s="871"/>
      <c r="ML931" s="871"/>
      <c r="MM931" s="871"/>
      <c r="MN931" s="871"/>
      <c r="MO931" s="871"/>
      <c r="MP931" s="871"/>
      <c r="MQ931" s="871"/>
      <c r="MR931" s="871"/>
      <c r="MS931" s="871"/>
      <c r="MT931" s="871"/>
      <c r="MU931" s="871"/>
      <c r="MV931" s="871"/>
      <c r="MW931" s="871"/>
      <c r="MX931" s="871"/>
      <c r="MY931" s="871"/>
      <c r="MZ931" s="871"/>
      <c r="NA931" s="871"/>
      <c r="NB931" s="871"/>
      <c r="NC931" s="871"/>
      <c r="ND931" s="871"/>
      <c r="NE931" s="871"/>
      <c r="NF931" s="871"/>
      <c r="NG931" s="871"/>
      <c r="NH931" s="871"/>
      <c r="NI931" s="871"/>
      <c r="NJ931" s="871"/>
      <c r="NK931" s="871"/>
      <c r="NL931" s="871"/>
      <c r="NM931" s="871"/>
      <c r="NN931" s="871"/>
      <c r="NO931" s="871"/>
      <c r="NP931" s="871"/>
      <c r="NQ931" s="871"/>
      <c r="NR931" s="871"/>
      <c r="NS931" s="871"/>
      <c r="NT931" s="871"/>
      <c r="NU931" s="871"/>
      <c r="NV931" s="871"/>
      <c r="NW931" s="871"/>
      <c r="NX931" s="871"/>
      <c r="NY931" s="871"/>
      <c r="NZ931" s="871"/>
      <c r="OA931" s="871"/>
      <c r="OB931" s="871"/>
      <c r="OC931" s="871"/>
      <c r="OD931" s="871"/>
      <c r="OE931" s="871"/>
      <c r="OF931" s="871"/>
      <c r="OG931" s="871"/>
      <c r="OH931" s="871"/>
      <c r="OI931" s="871"/>
      <c r="OJ931" s="871"/>
      <c r="OK931" s="871"/>
      <c r="OL931" s="871"/>
      <c r="OM931" s="871"/>
      <c r="ON931" s="871"/>
      <c r="OO931" s="871"/>
      <c r="OP931" s="871"/>
      <c r="OQ931" s="871"/>
      <c r="OR931" s="871"/>
      <c r="OS931" s="871"/>
      <c r="OT931" s="871"/>
      <c r="OU931" s="871"/>
      <c r="OV931" s="871"/>
      <c r="OW931" s="871"/>
      <c r="OX931" s="871"/>
      <c r="OY931" s="871"/>
      <c r="OZ931" s="871"/>
      <c r="PA931" s="871"/>
      <c r="PB931" s="871"/>
      <c r="PC931" s="871"/>
      <c r="PD931" s="871"/>
      <c r="PE931" s="871"/>
      <c r="PF931" s="871"/>
      <c r="PG931" s="871"/>
      <c r="PH931" s="871"/>
      <c r="PI931" s="871"/>
      <c r="PJ931" s="871"/>
      <c r="PK931" s="871"/>
      <c r="PL931" s="871"/>
      <c r="PM931" s="871"/>
      <c r="PN931" s="871"/>
      <c r="PO931" s="871"/>
      <c r="PP931" s="871"/>
      <c r="PQ931" s="871"/>
      <c r="PR931" s="871"/>
      <c r="PS931" s="871"/>
      <c r="PT931" s="871"/>
      <c r="PU931" s="871"/>
      <c r="PV931" s="871"/>
      <c r="PW931" s="871"/>
      <c r="PX931" s="871"/>
      <c r="PY931" s="871"/>
      <c r="PZ931" s="871"/>
      <c r="QA931" s="871"/>
      <c r="QB931" s="871"/>
      <c r="QC931" s="871"/>
      <c r="QD931" s="871"/>
      <c r="QE931" s="871"/>
      <c r="QF931" s="871"/>
      <c r="QG931" s="871"/>
      <c r="QH931" s="871"/>
      <c r="QI931" s="871"/>
      <c r="QJ931" s="871"/>
      <c r="QK931" s="871"/>
      <c r="QL931" s="871"/>
      <c r="QM931" s="871"/>
      <c r="QN931" s="871"/>
      <c r="QO931" s="871"/>
      <c r="QP931" s="871"/>
      <c r="QQ931" s="871"/>
      <c r="QR931" s="871"/>
      <c r="QS931" s="871"/>
      <c r="QT931" s="871"/>
      <c r="QU931" s="871"/>
      <c r="QV931" s="871"/>
      <c r="QW931" s="871"/>
      <c r="QX931" s="871"/>
      <c r="QY931" s="871"/>
      <c r="QZ931" s="871"/>
      <c r="RA931" s="871"/>
      <c r="RB931" s="871"/>
      <c r="RC931" s="871"/>
      <c r="RD931" s="871"/>
      <c r="RE931" s="871"/>
      <c r="RF931" s="871"/>
      <c r="RG931" s="871"/>
      <c r="RH931" s="871"/>
      <c r="RI931" s="871"/>
      <c r="RJ931" s="871"/>
      <c r="RK931" s="871"/>
      <c r="RL931" s="871"/>
      <c r="RM931" s="871"/>
      <c r="RN931" s="871"/>
      <c r="RO931" s="871"/>
      <c r="RP931" s="871"/>
      <c r="RQ931" s="871"/>
      <c r="RR931" s="871"/>
      <c r="RS931" s="871"/>
      <c r="RT931" s="871"/>
      <c r="RU931" s="871"/>
      <c r="RV931" s="871"/>
      <c r="RW931" s="871"/>
      <c r="RX931" s="871"/>
      <c r="RY931" s="871"/>
      <c r="RZ931" s="871"/>
      <c r="SA931" s="871"/>
      <c r="SB931" s="871"/>
      <c r="SC931" s="871"/>
      <c r="SD931" s="871"/>
      <c r="SE931" s="871"/>
      <c r="SF931" s="871"/>
      <c r="SG931" s="871"/>
      <c r="SH931" s="871"/>
      <c r="SI931" s="871"/>
      <c r="SJ931" s="871"/>
      <c r="SK931" s="871"/>
      <c r="SL931" s="871"/>
      <c r="SM931" s="871"/>
      <c r="SN931" s="871"/>
      <c r="SO931" s="871"/>
      <c r="SP931" s="871"/>
      <c r="SQ931" s="871"/>
      <c r="SR931" s="871"/>
      <c r="SS931" s="871"/>
      <c r="ST931" s="871"/>
      <c r="SU931" s="871"/>
      <c r="SV931" s="871"/>
      <c r="SW931" s="871"/>
      <c r="SX931" s="871"/>
      <c r="SY931" s="871"/>
      <c r="SZ931" s="871"/>
      <c r="TA931" s="871"/>
      <c r="TB931" s="871"/>
      <c r="TC931" s="871"/>
      <c r="TD931" s="871"/>
      <c r="TE931" s="871"/>
      <c r="TF931" s="871"/>
      <c r="TG931" s="871"/>
      <c r="TH931" s="871"/>
      <c r="TI931" s="871"/>
      <c r="TJ931" s="871"/>
      <c r="TK931" s="871"/>
      <c r="TL931" s="871"/>
      <c r="TM931" s="871"/>
      <c r="TN931" s="871"/>
      <c r="TO931" s="871"/>
      <c r="TP931" s="871"/>
      <c r="TQ931" s="871"/>
      <c r="TR931" s="871"/>
      <c r="TS931" s="871"/>
      <c r="TT931" s="871"/>
      <c r="TU931" s="871"/>
      <c r="TV931" s="871"/>
      <c r="TW931" s="871"/>
      <c r="TX931" s="871"/>
      <c r="TY931" s="871"/>
      <c r="TZ931" s="871"/>
      <c r="UA931" s="871"/>
      <c r="UB931" s="871"/>
      <c r="UC931" s="871"/>
      <c r="UD931" s="871"/>
      <c r="UE931" s="871"/>
      <c r="UF931" s="871"/>
      <c r="UG931" s="871"/>
      <c r="UH931" s="871"/>
      <c r="UI931" s="871"/>
      <c r="UJ931" s="871"/>
      <c r="UK931" s="871"/>
      <c r="UL931" s="871"/>
      <c r="UM931" s="871"/>
      <c r="UN931" s="871"/>
      <c r="UO931" s="871"/>
      <c r="UP931" s="871"/>
      <c r="UQ931" s="871"/>
      <c r="UR931" s="871"/>
      <c r="US931" s="871"/>
      <c r="UT931" s="871"/>
      <c r="UU931" s="871"/>
      <c r="UV931" s="871"/>
      <c r="UW931" s="871"/>
      <c r="UX931" s="871"/>
      <c r="UY931" s="871"/>
      <c r="UZ931" s="871"/>
      <c r="VA931" s="871"/>
      <c r="VB931" s="871"/>
      <c r="VC931" s="871"/>
      <c r="VD931" s="871"/>
      <c r="VE931" s="871"/>
      <c r="VF931" s="871"/>
      <c r="VG931" s="871"/>
      <c r="VH931" s="871"/>
      <c r="VI931" s="871"/>
      <c r="VJ931" s="871"/>
      <c r="VK931" s="871"/>
      <c r="VL931" s="871"/>
      <c r="VM931" s="871"/>
      <c r="VN931" s="871"/>
      <c r="VO931" s="871"/>
      <c r="VP931" s="871"/>
      <c r="VQ931" s="871"/>
      <c r="VR931" s="871"/>
      <c r="VS931" s="871"/>
      <c r="VT931" s="871"/>
      <c r="VU931" s="871"/>
      <c r="VV931" s="871"/>
      <c r="VW931" s="871"/>
      <c r="VX931" s="871"/>
      <c r="VY931" s="871"/>
      <c r="VZ931" s="871"/>
      <c r="WA931" s="871"/>
      <c r="WB931" s="871"/>
      <c r="WC931" s="871"/>
      <c r="WD931" s="871"/>
      <c r="WE931" s="871"/>
      <c r="WF931" s="871"/>
      <c r="WG931" s="871"/>
      <c r="WH931" s="871"/>
      <c r="WI931" s="871"/>
      <c r="WJ931" s="871"/>
      <c r="WK931" s="871"/>
      <c r="WL931" s="871"/>
      <c r="WM931" s="871"/>
      <c r="WN931" s="871"/>
      <c r="WO931" s="871"/>
      <c r="WP931" s="871"/>
      <c r="WQ931" s="871"/>
      <c r="WR931" s="871"/>
      <c r="WS931" s="871"/>
      <c r="WT931" s="871"/>
      <c r="WU931" s="871"/>
      <c r="WV931" s="871"/>
      <c r="WW931" s="871"/>
      <c r="WX931" s="871"/>
      <c r="WY931" s="871"/>
      <c r="WZ931" s="871"/>
      <c r="XA931" s="871"/>
      <c r="XB931" s="871"/>
      <c r="XC931" s="871"/>
      <c r="XD931" s="871"/>
      <c r="XE931" s="871"/>
      <c r="XF931" s="871"/>
      <c r="XG931" s="871"/>
      <c r="XH931" s="871"/>
      <c r="XI931" s="871"/>
      <c r="XJ931" s="871"/>
      <c r="XK931" s="871"/>
      <c r="XL931" s="871"/>
      <c r="XM931" s="871"/>
      <c r="XN931" s="871"/>
      <c r="XO931" s="871"/>
      <c r="XP931" s="871"/>
      <c r="XQ931" s="871"/>
      <c r="XR931" s="871"/>
      <c r="XS931" s="871"/>
      <c r="XT931" s="871"/>
      <c r="XU931" s="871"/>
      <c r="XV931" s="871"/>
      <c r="XW931" s="871"/>
      <c r="XX931" s="871"/>
      <c r="XY931" s="871"/>
      <c r="XZ931" s="871"/>
      <c r="YA931" s="871"/>
      <c r="YB931" s="871"/>
      <c r="YC931" s="871"/>
      <c r="YD931" s="871"/>
      <c r="YE931" s="871"/>
      <c r="YF931" s="871"/>
      <c r="YG931" s="871"/>
      <c r="YH931" s="871"/>
      <c r="YI931" s="871"/>
      <c r="YJ931" s="871"/>
      <c r="YK931" s="871"/>
      <c r="YL931" s="871"/>
      <c r="YM931" s="871"/>
      <c r="YN931" s="871"/>
      <c r="YO931" s="871"/>
      <c r="YP931" s="871"/>
      <c r="YQ931" s="871"/>
      <c r="YR931" s="871"/>
      <c r="YS931" s="871"/>
      <c r="YT931" s="871"/>
      <c r="YU931" s="871"/>
      <c r="YV931" s="871"/>
      <c r="YW931" s="871"/>
      <c r="YX931" s="871"/>
      <c r="YY931" s="871"/>
      <c r="YZ931" s="871"/>
      <c r="ZA931" s="871"/>
      <c r="ZB931" s="871"/>
      <c r="ZC931" s="871"/>
      <c r="ZD931" s="871"/>
      <c r="ZE931" s="871"/>
      <c r="ZF931" s="871"/>
      <c r="ZG931" s="871"/>
      <c r="ZH931" s="871"/>
      <c r="ZI931" s="871"/>
      <c r="ZJ931" s="871"/>
      <c r="ZK931" s="871"/>
      <c r="ZL931" s="871"/>
      <c r="ZM931" s="871"/>
      <c r="ZN931" s="871"/>
      <c r="ZO931" s="871"/>
      <c r="ZP931" s="871"/>
      <c r="ZQ931" s="871"/>
      <c r="ZR931" s="871"/>
      <c r="ZS931" s="871"/>
      <c r="ZT931" s="871"/>
      <c r="ZU931" s="871"/>
      <c r="ZV931" s="871"/>
      <c r="ZW931" s="871"/>
      <c r="ZX931" s="871"/>
      <c r="ZY931" s="871"/>
      <c r="ZZ931" s="871"/>
      <c r="AAA931" s="871"/>
      <c r="AAB931" s="871"/>
      <c r="AAC931" s="871"/>
      <c r="AAD931" s="871"/>
      <c r="AAE931" s="871"/>
      <c r="AAF931" s="871"/>
      <c r="AAG931" s="871"/>
      <c r="AAH931" s="871"/>
      <c r="AAI931" s="871"/>
      <c r="AAJ931" s="871"/>
      <c r="AAK931" s="871"/>
      <c r="AAL931" s="871"/>
      <c r="AAM931" s="871"/>
      <c r="AAN931" s="871"/>
      <c r="AAO931" s="871"/>
      <c r="AAP931" s="871"/>
      <c r="AAQ931" s="871"/>
      <c r="AAR931" s="871"/>
      <c r="AAS931" s="871"/>
      <c r="AAT931" s="871"/>
      <c r="AAU931" s="871"/>
      <c r="AAV931" s="871"/>
      <c r="AAW931" s="871"/>
      <c r="AAX931" s="871"/>
      <c r="AAY931" s="871"/>
      <c r="AAZ931" s="871"/>
      <c r="ABA931" s="871"/>
      <c r="ABB931" s="871"/>
      <c r="ABC931" s="871"/>
      <c r="ABD931" s="871"/>
      <c r="ABE931" s="871"/>
      <c r="ABF931" s="871"/>
      <c r="ABG931" s="871"/>
      <c r="ABH931" s="871"/>
      <c r="ABI931" s="871"/>
      <c r="ABJ931" s="871"/>
      <c r="ABK931" s="871"/>
      <c r="ABL931" s="871"/>
      <c r="ABM931" s="871"/>
      <c r="ABN931" s="871"/>
      <c r="ABO931" s="871"/>
      <c r="ABP931" s="871"/>
      <c r="ABQ931" s="871"/>
      <c r="ABR931" s="871"/>
      <c r="ABS931" s="871"/>
      <c r="ABT931" s="871"/>
      <c r="ABU931" s="871"/>
      <c r="ABV931" s="871"/>
      <c r="ABW931" s="871"/>
      <c r="ABX931" s="871"/>
      <c r="ABY931" s="871"/>
      <c r="ABZ931" s="871"/>
      <c r="ACA931" s="871"/>
      <c r="ACB931" s="871"/>
      <c r="ACC931" s="871"/>
      <c r="ACD931" s="871"/>
      <c r="ACE931" s="871"/>
      <c r="ACF931" s="871"/>
      <c r="ACG931" s="871"/>
      <c r="ACH931" s="871"/>
      <c r="ACI931" s="871"/>
      <c r="ACJ931" s="871"/>
      <c r="ACK931" s="871"/>
      <c r="ACL931" s="871"/>
      <c r="ACM931" s="871"/>
      <c r="ACN931" s="871"/>
      <c r="ACO931" s="871"/>
      <c r="ACP931" s="871"/>
      <c r="ACQ931" s="871"/>
      <c r="ACR931" s="871"/>
      <c r="ACS931" s="871"/>
      <c r="ACT931" s="871"/>
      <c r="ACU931" s="871"/>
      <c r="ACV931" s="871"/>
      <c r="ACW931" s="871"/>
      <c r="ACX931" s="871"/>
      <c r="ACY931" s="871"/>
      <c r="ACZ931" s="871"/>
      <c r="ADA931" s="871"/>
      <c r="ADB931" s="871"/>
      <c r="ADC931" s="871"/>
      <c r="ADD931" s="871"/>
      <c r="ADE931" s="871"/>
      <c r="ADF931" s="871"/>
      <c r="ADG931" s="871"/>
      <c r="ADH931" s="871"/>
      <c r="ADI931" s="871"/>
      <c r="ADJ931" s="871"/>
      <c r="ADK931" s="871"/>
      <c r="ADL931" s="871"/>
      <c r="ADM931" s="871"/>
      <c r="ADN931" s="871"/>
      <c r="ADO931" s="871"/>
      <c r="ADP931" s="871"/>
      <c r="ADQ931" s="871"/>
      <c r="ADR931" s="871"/>
      <c r="ADS931" s="871"/>
      <c r="ADT931" s="871"/>
      <c r="ADU931" s="871"/>
      <c r="ADV931" s="871"/>
      <c r="ADW931" s="871"/>
      <c r="ADX931" s="871"/>
      <c r="ADY931" s="871"/>
      <c r="ADZ931" s="871"/>
      <c r="AEA931" s="871"/>
      <c r="AEB931" s="871"/>
      <c r="AEC931" s="871"/>
      <c r="AED931" s="871"/>
      <c r="AEE931" s="871"/>
      <c r="AEF931" s="871"/>
      <c r="AEG931" s="871"/>
      <c r="AEH931" s="871"/>
      <c r="AEI931" s="871"/>
      <c r="AEJ931" s="871"/>
      <c r="AEK931" s="871"/>
      <c r="AEL931" s="871"/>
      <c r="AEM931" s="871"/>
      <c r="AEN931" s="871"/>
      <c r="AEO931" s="871"/>
      <c r="AEP931" s="871"/>
      <c r="AEQ931" s="871"/>
      <c r="AER931" s="871"/>
      <c r="AES931" s="871"/>
      <c r="AET931" s="871"/>
      <c r="AEU931" s="871"/>
      <c r="AEV931" s="871"/>
      <c r="AEW931" s="871"/>
      <c r="AEX931" s="871"/>
      <c r="AEY931" s="871"/>
      <c r="AEZ931" s="871"/>
      <c r="AFA931" s="871"/>
      <c r="AFB931" s="871"/>
      <c r="AFC931" s="871"/>
      <c r="AFD931" s="871"/>
      <c r="AFE931" s="871"/>
      <c r="AFF931" s="871"/>
      <c r="AFG931" s="871"/>
      <c r="AFH931" s="871"/>
      <c r="AFI931" s="871"/>
      <c r="AFJ931" s="871"/>
      <c r="AFK931" s="871"/>
      <c r="AFL931" s="871"/>
      <c r="AFM931" s="871"/>
      <c r="AFN931" s="871"/>
      <c r="AFO931" s="871"/>
      <c r="AFP931" s="871"/>
      <c r="AFQ931" s="871"/>
      <c r="AFR931" s="871"/>
      <c r="AFS931" s="871"/>
      <c r="AFT931" s="871"/>
      <c r="AFU931" s="871"/>
      <c r="AFV931" s="871"/>
      <c r="AFW931" s="871"/>
      <c r="AFX931" s="871"/>
      <c r="AFY931" s="871"/>
      <c r="AFZ931" s="871"/>
      <c r="AGA931" s="871"/>
      <c r="AGB931" s="871"/>
      <c r="AGC931" s="871"/>
      <c r="AGD931" s="871"/>
      <c r="AGE931" s="871"/>
      <c r="AGF931" s="871"/>
      <c r="AGG931" s="871"/>
      <c r="AGH931" s="871"/>
      <c r="AGI931" s="871"/>
      <c r="AGJ931" s="871"/>
      <c r="AGK931" s="871"/>
      <c r="AGL931" s="871"/>
      <c r="AGM931" s="871"/>
      <c r="AGN931" s="871"/>
      <c r="AGO931" s="871"/>
      <c r="AGP931" s="871"/>
      <c r="AGQ931" s="871"/>
      <c r="AGR931" s="871"/>
      <c r="AGS931" s="871"/>
      <c r="AGT931" s="871"/>
      <c r="AGU931" s="871"/>
      <c r="AGV931" s="871"/>
      <c r="AGW931" s="871"/>
      <c r="AGX931" s="871"/>
      <c r="AGY931" s="871"/>
      <c r="AGZ931" s="871"/>
      <c r="AHA931" s="871"/>
      <c r="AHB931" s="871"/>
      <c r="AHC931" s="871"/>
      <c r="AHD931" s="871"/>
      <c r="AHE931" s="871"/>
      <c r="AHF931" s="871"/>
      <c r="AHG931" s="871"/>
      <c r="AHH931" s="871"/>
      <c r="AHI931" s="871"/>
      <c r="AHJ931" s="871"/>
      <c r="AHK931" s="871"/>
      <c r="AHL931" s="871"/>
      <c r="AHM931" s="871"/>
      <c r="AHN931" s="871"/>
      <c r="AHO931" s="871"/>
      <c r="AHP931" s="871"/>
      <c r="AHQ931" s="871"/>
      <c r="AHR931" s="871"/>
      <c r="AHS931" s="871"/>
      <c r="AHT931" s="871"/>
      <c r="AHU931" s="871"/>
      <c r="AHV931" s="871"/>
      <c r="AHW931" s="871"/>
      <c r="AHX931" s="871"/>
      <c r="AHY931" s="871"/>
      <c r="AHZ931" s="871"/>
      <c r="AIA931" s="871"/>
      <c r="AIB931" s="871"/>
      <c r="AIC931" s="871"/>
      <c r="AID931" s="871"/>
      <c r="AIE931" s="871"/>
      <c r="AIF931" s="871"/>
      <c r="AIG931" s="871"/>
      <c r="AIH931" s="871"/>
      <c r="AII931" s="871"/>
      <c r="AIJ931" s="871"/>
      <c r="AIK931" s="871"/>
      <c r="AIL931" s="871"/>
      <c r="AIM931" s="871"/>
      <c r="AIN931" s="871"/>
      <c r="AIO931" s="871"/>
      <c r="AIP931" s="871"/>
      <c r="AIQ931" s="871"/>
      <c r="AIR931" s="871"/>
      <c r="AIS931" s="871"/>
      <c r="AIT931" s="871"/>
      <c r="AIU931" s="871"/>
      <c r="AIV931" s="871"/>
      <c r="AIW931" s="871"/>
      <c r="AIX931" s="871"/>
      <c r="AIY931" s="871"/>
      <c r="AIZ931" s="871"/>
      <c r="AJA931" s="871"/>
      <c r="AJB931" s="871"/>
      <c r="AJC931" s="871"/>
      <c r="AJD931" s="871"/>
      <c r="AJE931" s="871"/>
      <c r="AJF931" s="871"/>
      <c r="AJG931" s="871"/>
      <c r="AJH931" s="871"/>
      <c r="AJI931" s="871"/>
      <c r="AJJ931" s="871"/>
      <c r="AJK931" s="871"/>
      <c r="AJL931" s="871"/>
      <c r="AJM931" s="871"/>
      <c r="AJN931" s="871"/>
      <c r="AJO931" s="871"/>
      <c r="AJP931" s="871"/>
      <c r="AJQ931" s="871"/>
      <c r="AJR931" s="871"/>
      <c r="AJS931" s="871"/>
      <c r="AJT931" s="871"/>
      <c r="AJU931" s="871"/>
      <c r="AJV931" s="871"/>
      <c r="AJW931" s="871"/>
      <c r="AJX931" s="871"/>
      <c r="AJY931" s="871"/>
      <c r="AJZ931" s="871"/>
      <c r="AKA931" s="871"/>
      <c r="AKB931" s="871"/>
      <c r="AKC931" s="871"/>
      <c r="AKD931" s="871"/>
      <c r="AKE931" s="871"/>
      <c r="AKF931" s="871"/>
      <c r="AKG931" s="871"/>
      <c r="AKH931" s="871"/>
      <c r="AKI931" s="871"/>
      <c r="AKJ931" s="871"/>
      <c r="AKK931" s="871"/>
      <c r="AKL931" s="871"/>
      <c r="AKM931" s="871"/>
      <c r="AKN931" s="871"/>
      <c r="AKO931" s="871"/>
      <c r="AKP931" s="871"/>
      <c r="AKQ931" s="871"/>
      <c r="AKR931" s="871"/>
      <c r="AKS931" s="871"/>
      <c r="AKT931" s="871"/>
      <c r="AKU931" s="871"/>
      <c r="AKV931" s="871"/>
      <c r="AKW931" s="871"/>
      <c r="AKX931" s="871"/>
      <c r="AKY931" s="871"/>
      <c r="AKZ931" s="871"/>
      <c r="ALA931" s="871"/>
      <c r="ALB931" s="871"/>
      <c r="ALC931" s="871"/>
      <c r="ALD931" s="871"/>
      <c r="ALE931" s="871"/>
      <c r="ALF931" s="871"/>
      <c r="ALG931" s="871"/>
      <c r="ALH931" s="871"/>
      <c r="ALI931" s="871"/>
      <c r="ALJ931" s="871"/>
      <c r="ALK931" s="871"/>
      <c r="ALL931" s="871"/>
      <c r="ALM931" s="871"/>
      <c r="ALN931" s="871"/>
      <c r="ALO931" s="871"/>
      <c r="ALP931" s="871"/>
      <c r="ALQ931" s="871"/>
      <c r="ALR931" s="871"/>
      <c r="ALS931" s="871"/>
      <c r="ALT931" s="871"/>
      <c r="ALU931" s="871"/>
      <c r="ALV931" s="871"/>
      <c r="ALW931" s="871"/>
      <c r="ALX931" s="871"/>
      <c r="ALY931" s="871"/>
      <c r="ALZ931" s="871"/>
      <c r="AMA931" s="871"/>
      <c r="AMB931" s="871"/>
      <c r="AMC931" s="871"/>
      <c r="AMD931" s="871"/>
      <c r="AME931" s="871"/>
      <c r="AMF931" s="871"/>
      <c r="AMG931" s="871"/>
      <c r="AMH931" s="871"/>
      <c r="AMI931" s="871"/>
      <c r="AMJ931" s="871"/>
      <c r="AMK931" s="871"/>
    </row>
    <row r="932" spans="1:1025" ht="15.75" customHeight="1">
      <c r="A932" s="1159"/>
      <c r="B932" s="964">
        <v>15633</v>
      </c>
      <c r="C932" s="1003">
        <v>0.1</v>
      </c>
      <c r="D932" s="954" t="s">
        <v>492</v>
      </c>
      <c r="E932" s="955">
        <v>1600000</v>
      </c>
      <c r="F932" s="1008">
        <v>7.0000000000000007E-2</v>
      </c>
      <c r="G932" s="955">
        <f t="shared" si="45"/>
        <v>112000.00000000001</v>
      </c>
      <c r="H932" s="1009" t="s">
        <v>485</v>
      </c>
      <c r="I932" s="874"/>
      <c r="J932" s="875"/>
      <c r="K932" s="882"/>
      <c r="L932" s="883"/>
      <c r="M932" s="884"/>
      <c r="N932" s="1017"/>
      <c r="O932" s="882"/>
      <c r="P932" s="882"/>
      <c r="Q932" s="871"/>
      <c r="R932" s="871"/>
      <c r="S932" s="871"/>
      <c r="T932" s="871"/>
      <c r="U932" s="871"/>
      <c r="V932" s="871"/>
      <c r="W932" s="871"/>
      <c r="X932" s="871"/>
      <c r="Y932" s="871"/>
      <c r="Z932" s="871"/>
      <c r="AA932" s="871"/>
      <c r="AB932" s="871"/>
      <c r="AC932" s="871"/>
      <c r="AD932" s="871"/>
      <c r="AE932" s="871"/>
      <c r="AF932" s="871"/>
      <c r="AG932" s="871"/>
      <c r="AH932" s="871"/>
      <c r="AI932" s="871"/>
      <c r="AJ932" s="871"/>
      <c r="AK932" s="871"/>
      <c r="AL932" s="871"/>
      <c r="AM932" s="871"/>
      <c r="AN932" s="871"/>
      <c r="AO932" s="871"/>
      <c r="AP932" s="871"/>
      <c r="AQ932" s="871"/>
      <c r="AR932" s="871"/>
      <c r="AS932" s="871"/>
      <c r="AT932" s="871"/>
      <c r="AU932" s="871"/>
      <c r="AV932" s="871"/>
      <c r="AW932" s="871"/>
      <c r="AX932" s="871"/>
      <c r="AY932" s="871"/>
      <c r="AZ932" s="871"/>
      <c r="BA932" s="871"/>
      <c r="BB932" s="871"/>
      <c r="BC932" s="871"/>
      <c r="BD932" s="871"/>
      <c r="BE932" s="871"/>
      <c r="BF932" s="871"/>
      <c r="BG932" s="871"/>
      <c r="BH932" s="871"/>
      <c r="BI932" s="871"/>
      <c r="BJ932" s="871"/>
      <c r="BK932" s="871"/>
      <c r="BL932" s="871"/>
      <c r="BM932" s="871"/>
      <c r="BN932" s="871"/>
      <c r="BO932" s="871"/>
      <c r="BP932" s="871"/>
      <c r="BQ932" s="871"/>
      <c r="BR932" s="871"/>
      <c r="BS932" s="871"/>
      <c r="BT932" s="871"/>
      <c r="BU932" s="871"/>
      <c r="BV932" s="871"/>
      <c r="BW932" s="871"/>
      <c r="BX932" s="871"/>
      <c r="BY932" s="871"/>
      <c r="BZ932" s="871"/>
      <c r="CA932" s="871"/>
      <c r="CB932" s="871"/>
      <c r="CC932" s="871"/>
      <c r="CD932" s="871"/>
      <c r="CE932" s="871"/>
      <c r="CF932" s="871"/>
      <c r="CG932" s="871"/>
      <c r="CH932" s="871"/>
      <c r="CI932" s="871"/>
      <c r="CJ932" s="871"/>
      <c r="CK932" s="871"/>
      <c r="CL932" s="871"/>
      <c r="CM932" s="871"/>
      <c r="CN932" s="871"/>
      <c r="CO932" s="871"/>
      <c r="CP932" s="871"/>
      <c r="CQ932" s="871"/>
      <c r="CR932" s="871"/>
      <c r="CS932" s="871"/>
      <c r="CT932" s="871"/>
      <c r="CU932" s="871"/>
      <c r="CV932" s="871"/>
      <c r="CW932" s="871"/>
      <c r="CX932" s="871"/>
      <c r="CY932" s="871"/>
      <c r="CZ932" s="871"/>
      <c r="DA932" s="871"/>
      <c r="DB932" s="871"/>
      <c r="DC932" s="871"/>
      <c r="DD932" s="871"/>
      <c r="DE932" s="871"/>
      <c r="DF932" s="871"/>
      <c r="DG932" s="871"/>
      <c r="DH932" s="871"/>
      <c r="DI932" s="871"/>
      <c r="DJ932" s="871"/>
      <c r="DK932" s="871"/>
      <c r="DL932" s="871"/>
      <c r="DM932" s="871"/>
      <c r="DN932" s="871"/>
      <c r="DO932" s="871"/>
      <c r="DP932" s="871"/>
      <c r="DQ932" s="871"/>
      <c r="DR932" s="871"/>
      <c r="DS932" s="871"/>
      <c r="DT932" s="871"/>
      <c r="DU932" s="871"/>
      <c r="DV932" s="871"/>
      <c r="DW932" s="871"/>
      <c r="DX932" s="871"/>
      <c r="DY932" s="871"/>
      <c r="DZ932" s="871"/>
      <c r="EA932" s="871"/>
      <c r="EB932" s="871"/>
      <c r="EC932" s="871"/>
      <c r="ED932" s="871"/>
      <c r="EE932" s="871"/>
      <c r="EF932" s="871"/>
      <c r="EG932" s="871"/>
      <c r="EH932" s="871"/>
      <c r="EI932" s="871"/>
      <c r="EJ932" s="871"/>
      <c r="EK932" s="871"/>
      <c r="EL932" s="871"/>
      <c r="EM932" s="871"/>
      <c r="EN932" s="871"/>
      <c r="EO932" s="871"/>
      <c r="EP932" s="871"/>
      <c r="EQ932" s="871"/>
      <c r="ER932" s="871"/>
      <c r="ES932" s="871"/>
      <c r="ET932" s="871"/>
      <c r="EU932" s="871"/>
      <c r="EV932" s="871"/>
      <c r="EW932" s="871"/>
      <c r="EX932" s="871"/>
      <c r="EY932" s="871"/>
      <c r="EZ932" s="871"/>
      <c r="FA932" s="871"/>
      <c r="FB932" s="871"/>
      <c r="FC932" s="871"/>
      <c r="FD932" s="871"/>
      <c r="FE932" s="871"/>
      <c r="FF932" s="871"/>
      <c r="FG932" s="871"/>
      <c r="FH932" s="871"/>
      <c r="FI932" s="871"/>
      <c r="FJ932" s="871"/>
      <c r="FK932" s="871"/>
      <c r="FL932" s="871"/>
      <c r="FM932" s="871"/>
      <c r="FN932" s="871"/>
      <c r="FO932" s="871"/>
      <c r="FP932" s="871"/>
      <c r="FQ932" s="871"/>
      <c r="FR932" s="871"/>
      <c r="FS932" s="871"/>
      <c r="FT932" s="871"/>
      <c r="FU932" s="871"/>
      <c r="FV932" s="871"/>
      <c r="FW932" s="871"/>
      <c r="FX932" s="871"/>
      <c r="FY932" s="871"/>
      <c r="FZ932" s="871"/>
      <c r="GA932" s="871"/>
      <c r="GB932" s="871"/>
      <c r="GC932" s="871"/>
      <c r="GD932" s="871"/>
      <c r="GE932" s="871"/>
      <c r="GF932" s="871"/>
      <c r="GG932" s="871"/>
      <c r="GH932" s="871"/>
      <c r="GI932" s="871"/>
      <c r="GJ932" s="871"/>
      <c r="GK932" s="871"/>
      <c r="GL932" s="871"/>
      <c r="GM932" s="871"/>
      <c r="GN932" s="871"/>
      <c r="GO932" s="871"/>
      <c r="GP932" s="871"/>
      <c r="GQ932" s="871"/>
      <c r="GR932" s="871"/>
      <c r="GS932" s="871"/>
      <c r="GT932" s="871"/>
      <c r="GU932" s="871"/>
      <c r="GV932" s="871"/>
      <c r="GW932" s="871"/>
      <c r="GX932" s="871"/>
      <c r="GY932" s="871"/>
      <c r="GZ932" s="871"/>
      <c r="HA932" s="871"/>
      <c r="HB932" s="871"/>
      <c r="HC932" s="871"/>
      <c r="HD932" s="871"/>
      <c r="HE932" s="871"/>
      <c r="HF932" s="871"/>
      <c r="HG932" s="871"/>
      <c r="HH932" s="871"/>
      <c r="HI932" s="871"/>
      <c r="HJ932" s="871"/>
      <c r="HK932" s="871"/>
      <c r="HL932" s="871"/>
      <c r="HM932" s="871"/>
      <c r="HN932" s="871"/>
      <c r="HO932" s="871"/>
      <c r="HP932" s="871"/>
      <c r="HQ932" s="871"/>
      <c r="HR932" s="871"/>
      <c r="HS932" s="871"/>
      <c r="HT932" s="871"/>
      <c r="HU932" s="871"/>
      <c r="HV932" s="871"/>
      <c r="HW932" s="871"/>
      <c r="HX932" s="871"/>
      <c r="HY932" s="871"/>
      <c r="HZ932" s="871"/>
      <c r="IA932" s="871"/>
      <c r="IB932" s="871"/>
      <c r="IC932" s="871"/>
      <c r="ID932" s="871"/>
      <c r="IE932" s="871"/>
      <c r="IF932" s="871"/>
      <c r="IG932" s="871"/>
      <c r="IH932" s="871"/>
      <c r="II932" s="871"/>
      <c r="IJ932" s="871"/>
      <c r="IK932" s="871"/>
      <c r="IL932" s="871"/>
      <c r="IM932" s="871"/>
      <c r="IN932" s="871"/>
      <c r="IO932" s="871"/>
      <c r="IP932" s="871"/>
      <c r="IQ932" s="871"/>
      <c r="IR932" s="871"/>
      <c r="IS932" s="871"/>
      <c r="IT932" s="871"/>
      <c r="IU932" s="871"/>
      <c r="IV932" s="871"/>
      <c r="IW932" s="871"/>
      <c r="IX932" s="871"/>
      <c r="IY932" s="871"/>
      <c r="IZ932" s="871"/>
      <c r="JA932" s="871"/>
      <c r="JB932" s="871"/>
      <c r="JC932" s="871"/>
      <c r="JD932" s="871"/>
      <c r="JE932" s="871"/>
      <c r="JF932" s="871"/>
      <c r="JG932" s="871"/>
      <c r="JH932" s="871"/>
      <c r="JI932" s="871"/>
      <c r="JJ932" s="871"/>
      <c r="JK932" s="871"/>
      <c r="JL932" s="871"/>
      <c r="JM932" s="871"/>
      <c r="JN932" s="871"/>
      <c r="JO932" s="871"/>
      <c r="JP932" s="871"/>
      <c r="JQ932" s="871"/>
      <c r="JR932" s="871"/>
      <c r="JS932" s="871"/>
      <c r="JT932" s="871"/>
      <c r="JU932" s="871"/>
      <c r="JV932" s="871"/>
      <c r="JW932" s="871"/>
      <c r="JX932" s="871"/>
      <c r="JY932" s="871"/>
      <c r="JZ932" s="871"/>
      <c r="KA932" s="871"/>
      <c r="KB932" s="871"/>
      <c r="KC932" s="871"/>
      <c r="KD932" s="871"/>
      <c r="KE932" s="871"/>
      <c r="KF932" s="871"/>
      <c r="KG932" s="871"/>
      <c r="KH932" s="871"/>
      <c r="KI932" s="871"/>
      <c r="KJ932" s="871"/>
      <c r="KK932" s="871"/>
      <c r="KL932" s="871"/>
      <c r="KM932" s="871"/>
      <c r="KN932" s="871"/>
      <c r="KO932" s="871"/>
      <c r="KP932" s="871"/>
      <c r="KQ932" s="871"/>
      <c r="KR932" s="871"/>
      <c r="KS932" s="871"/>
      <c r="KT932" s="871"/>
      <c r="KU932" s="871"/>
      <c r="KV932" s="871"/>
      <c r="KW932" s="871"/>
      <c r="KX932" s="871"/>
      <c r="KY932" s="871"/>
      <c r="KZ932" s="871"/>
      <c r="LA932" s="871"/>
      <c r="LB932" s="871"/>
      <c r="LC932" s="871"/>
      <c r="LD932" s="871"/>
      <c r="LE932" s="871"/>
      <c r="LF932" s="871"/>
      <c r="LG932" s="871"/>
      <c r="LH932" s="871"/>
      <c r="LI932" s="871"/>
      <c r="LJ932" s="871"/>
      <c r="LK932" s="871"/>
      <c r="LL932" s="871"/>
      <c r="LM932" s="871"/>
      <c r="LN932" s="871"/>
      <c r="LO932" s="871"/>
      <c r="LP932" s="871"/>
      <c r="LQ932" s="871"/>
      <c r="LR932" s="871"/>
      <c r="LS932" s="871"/>
      <c r="LT932" s="871"/>
      <c r="LU932" s="871"/>
      <c r="LV932" s="871"/>
      <c r="LW932" s="871"/>
      <c r="LX932" s="871"/>
      <c r="LY932" s="871"/>
      <c r="LZ932" s="871"/>
      <c r="MA932" s="871"/>
      <c r="MB932" s="871"/>
      <c r="MC932" s="871"/>
      <c r="MD932" s="871"/>
      <c r="ME932" s="871"/>
      <c r="MF932" s="871"/>
      <c r="MG932" s="871"/>
      <c r="MH932" s="871"/>
      <c r="MI932" s="871"/>
      <c r="MJ932" s="871"/>
      <c r="MK932" s="871"/>
      <c r="ML932" s="871"/>
      <c r="MM932" s="871"/>
      <c r="MN932" s="871"/>
      <c r="MO932" s="871"/>
      <c r="MP932" s="871"/>
      <c r="MQ932" s="871"/>
      <c r="MR932" s="871"/>
      <c r="MS932" s="871"/>
      <c r="MT932" s="871"/>
      <c r="MU932" s="871"/>
      <c r="MV932" s="871"/>
      <c r="MW932" s="871"/>
      <c r="MX932" s="871"/>
      <c r="MY932" s="871"/>
      <c r="MZ932" s="871"/>
      <c r="NA932" s="871"/>
      <c r="NB932" s="871"/>
      <c r="NC932" s="871"/>
      <c r="ND932" s="871"/>
      <c r="NE932" s="871"/>
      <c r="NF932" s="871"/>
      <c r="NG932" s="871"/>
      <c r="NH932" s="871"/>
      <c r="NI932" s="871"/>
      <c r="NJ932" s="871"/>
      <c r="NK932" s="871"/>
      <c r="NL932" s="871"/>
      <c r="NM932" s="871"/>
      <c r="NN932" s="871"/>
      <c r="NO932" s="871"/>
      <c r="NP932" s="871"/>
      <c r="NQ932" s="871"/>
      <c r="NR932" s="871"/>
      <c r="NS932" s="871"/>
      <c r="NT932" s="871"/>
      <c r="NU932" s="871"/>
      <c r="NV932" s="871"/>
      <c r="NW932" s="871"/>
      <c r="NX932" s="871"/>
      <c r="NY932" s="871"/>
      <c r="NZ932" s="871"/>
      <c r="OA932" s="871"/>
      <c r="OB932" s="871"/>
      <c r="OC932" s="871"/>
      <c r="OD932" s="871"/>
      <c r="OE932" s="871"/>
      <c r="OF932" s="871"/>
      <c r="OG932" s="871"/>
      <c r="OH932" s="871"/>
      <c r="OI932" s="871"/>
      <c r="OJ932" s="871"/>
      <c r="OK932" s="871"/>
      <c r="OL932" s="871"/>
      <c r="OM932" s="871"/>
      <c r="ON932" s="871"/>
      <c r="OO932" s="871"/>
      <c r="OP932" s="871"/>
      <c r="OQ932" s="871"/>
      <c r="OR932" s="871"/>
      <c r="OS932" s="871"/>
      <c r="OT932" s="871"/>
      <c r="OU932" s="871"/>
      <c r="OV932" s="871"/>
      <c r="OW932" s="871"/>
      <c r="OX932" s="871"/>
      <c r="OY932" s="871"/>
      <c r="OZ932" s="871"/>
      <c r="PA932" s="871"/>
      <c r="PB932" s="871"/>
      <c r="PC932" s="871"/>
      <c r="PD932" s="871"/>
      <c r="PE932" s="871"/>
      <c r="PF932" s="871"/>
      <c r="PG932" s="871"/>
      <c r="PH932" s="871"/>
      <c r="PI932" s="871"/>
      <c r="PJ932" s="871"/>
      <c r="PK932" s="871"/>
      <c r="PL932" s="871"/>
      <c r="PM932" s="871"/>
      <c r="PN932" s="871"/>
      <c r="PO932" s="871"/>
      <c r="PP932" s="871"/>
      <c r="PQ932" s="871"/>
      <c r="PR932" s="871"/>
      <c r="PS932" s="871"/>
      <c r="PT932" s="871"/>
      <c r="PU932" s="871"/>
      <c r="PV932" s="871"/>
      <c r="PW932" s="871"/>
      <c r="PX932" s="871"/>
      <c r="PY932" s="871"/>
      <c r="PZ932" s="871"/>
      <c r="QA932" s="871"/>
      <c r="QB932" s="871"/>
      <c r="QC932" s="871"/>
      <c r="QD932" s="871"/>
      <c r="QE932" s="871"/>
      <c r="QF932" s="871"/>
      <c r="QG932" s="871"/>
      <c r="QH932" s="871"/>
      <c r="QI932" s="871"/>
      <c r="QJ932" s="871"/>
      <c r="QK932" s="871"/>
      <c r="QL932" s="871"/>
      <c r="QM932" s="871"/>
      <c r="QN932" s="871"/>
      <c r="QO932" s="871"/>
      <c r="QP932" s="871"/>
      <c r="QQ932" s="871"/>
      <c r="QR932" s="871"/>
      <c r="QS932" s="871"/>
      <c r="QT932" s="871"/>
      <c r="QU932" s="871"/>
      <c r="QV932" s="871"/>
      <c r="QW932" s="871"/>
      <c r="QX932" s="871"/>
      <c r="QY932" s="871"/>
      <c r="QZ932" s="871"/>
      <c r="RA932" s="871"/>
      <c r="RB932" s="871"/>
      <c r="RC932" s="871"/>
      <c r="RD932" s="871"/>
      <c r="RE932" s="871"/>
      <c r="RF932" s="871"/>
      <c r="RG932" s="871"/>
      <c r="RH932" s="871"/>
      <c r="RI932" s="871"/>
      <c r="RJ932" s="871"/>
      <c r="RK932" s="871"/>
      <c r="RL932" s="871"/>
      <c r="RM932" s="871"/>
      <c r="RN932" s="871"/>
      <c r="RO932" s="871"/>
      <c r="RP932" s="871"/>
      <c r="RQ932" s="871"/>
      <c r="RR932" s="871"/>
      <c r="RS932" s="871"/>
      <c r="RT932" s="871"/>
      <c r="RU932" s="871"/>
      <c r="RV932" s="871"/>
      <c r="RW932" s="871"/>
      <c r="RX932" s="871"/>
      <c r="RY932" s="871"/>
      <c r="RZ932" s="871"/>
      <c r="SA932" s="871"/>
      <c r="SB932" s="871"/>
      <c r="SC932" s="871"/>
      <c r="SD932" s="871"/>
      <c r="SE932" s="871"/>
      <c r="SF932" s="871"/>
      <c r="SG932" s="871"/>
      <c r="SH932" s="871"/>
      <c r="SI932" s="871"/>
      <c r="SJ932" s="871"/>
      <c r="SK932" s="871"/>
      <c r="SL932" s="871"/>
      <c r="SM932" s="871"/>
      <c r="SN932" s="871"/>
      <c r="SO932" s="871"/>
      <c r="SP932" s="871"/>
      <c r="SQ932" s="871"/>
      <c r="SR932" s="871"/>
      <c r="SS932" s="871"/>
      <c r="ST932" s="871"/>
      <c r="SU932" s="871"/>
      <c r="SV932" s="871"/>
      <c r="SW932" s="871"/>
      <c r="SX932" s="871"/>
      <c r="SY932" s="871"/>
      <c r="SZ932" s="871"/>
      <c r="TA932" s="871"/>
      <c r="TB932" s="871"/>
      <c r="TC932" s="871"/>
      <c r="TD932" s="871"/>
      <c r="TE932" s="871"/>
      <c r="TF932" s="871"/>
      <c r="TG932" s="871"/>
      <c r="TH932" s="871"/>
      <c r="TI932" s="871"/>
      <c r="TJ932" s="871"/>
      <c r="TK932" s="871"/>
      <c r="TL932" s="871"/>
      <c r="TM932" s="871"/>
      <c r="TN932" s="871"/>
      <c r="TO932" s="871"/>
      <c r="TP932" s="871"/>
      <c r="TQ932" s="871"/>
      <c r="TR932" s="871"/>
      <c r="TS932" s="871"/>
      <c r="TT932" s="871"/>
      <c r="TU932" s="871"/>
      <c r="TV932" s="871"/>
      <c r="TW932" s="871"/>
      <c r="TX932" s="871"/>
      <c r="TY932" s="871"/>
      <c r="TZ932" s="871"/>
      <c r="UA932" s="871"/>
      <c r="UB932" s="871"/>
      <c r="UC932" s="871"/>
      <c r="UD932" s="871"/>
      <c r="UE932" s="871"/>
      <c r="UF932" s="871"/>
      <c r="UG932" s="871"/>
      <c r="UH932" s="871"/>
      <c r="UI932" s="871"/>
      <c r="UJ932" s="871"/>
      <c r="UK932" s="871"/>
      <c r="UL932" s="871"/>
      <c r="UM932" s="871"/>
      <c r="UN932" s="871"/>
      <c r="UO932" s="871"/>
      <c r="UP932" s="871"/>
      <c r="UQ932" s="871"/>
      <c r="UR932" s="871"/>
      <c r="US932" s="871"/>
      <c r="UT932" s="871"/>
      <c r="UU932" s="871"/>
      <c r="UV932" s="871"/>
      <c r="UW932" s="871"/>
      <c r="UX932" s="871"/>
      <c r="UY932" s="871"/>
      <c r="UZ932" s="871"/>
      <c r="VA932" s="871"/>
      <c r="VB932" s="871"/>
      <c r="VC932" s="871"/>
      <c r="VD932" s="871"/>
      <c r="VE932" s="871"/>
      <c r="VF932" s="871"/>
      <c r="VG932" s="871"/>
      <c r="VH932" s="871"/>
      <c r="VI932" s="871"/>
      <c r="VJ932" s="871"/>
      <c r="VK932" s="871"/>
      <c r="VL932" s="871"/>
      <c r="VM932" s="871"/>
      <c r="VN932" s="871"/>
      <c r="VO932" s="871"/>
      <c r="VP932" s="871"/>
      <c r="VQ932" s="871"/>
      <c r="VR932" s="871"/>
      <c r="VS932" s="871"/>
      <c r="VT932" s="871"/>
      <c r="VU932" s="871"/>
      <c r="VV932" s="871"/>
      <c r="VW932" s="871"/>
      <c r="VX932" s="871"/>
      <c r="VY932" s="871"/>
      <c r="VZ932" s="871"/>
      <c r="WA932" s="871"/>
      <c r="WB932" s="871"/>
      <c r="WC932" s="871"/>
      <c r="WD932" s="871"/>
      <c r="WE932" s="871"/>
      <c r="WF932" s="871"/>
      <c r="WG932" s="871"/>
      <c r="WH932" s="871"/>
      <c r="WI932" s="871"/>
      <c r="WJ932" s="871"/>
      <c r="WK932" s="871"/>
      <c r="WL932" s="871"/>
      <c r="WM932" s="871"/>
      <c r="WN932" s="871"/>
      <c r="WO932" s="871"/>
      <c r="WP932" s="871"/>
      <c r="WQ932" s="871"/>
      <c r="WR932" s="871"/>
      <c r="WS932" s="871"/>
      <c r="WT932" s="871"/>
      <c r="WU932" s="871"/>
      <c r="WV932" s="871"/>
      <c r="WW932" s="871"/>
      <c r="WX932" s="871"/>
      <c r="WY932" s="871"/>
      <c r="WZ932" s="871"/>
      <c r="XA932" s="871"/>
      <c r="XB932" s="871"/>
      <c r="XC932" s="871"/>
      <c r="XD932" s="871"/>
      <c r="XE932" s="871"/>
      <c r="XF932" s="871"/>
      <c r="XG932" s="871"/>
      <c r="XH932" s="871"/>
      <c r="XI932" s="871"/>
      <c r="XJ932" s="871"/>
      <c r="XK932" s="871"/>
      <c r="XL932" s="871"/>
      <c r="XM932" s="871"/>
      <c r="XN932" s="871"/>
      <c r="XO932" s="871"/>
      <c r="XP932" s="871"/>
      <c r="XQ932" s="871"/>
      <c r="XR932" s="871"/>
      <c r="XS932" s="871"/>
      <c r="XT932" s="871"/>
      <c r="XU932" s="871"/>
      <c r="XV932" s="871"/>
      <c r="XW932" s="871"/>
      <c r="XX932" s="871"/>
      <c r="XY932" s="871"/>
      <c r="XZ932" s="871"/>
      <c r="YA932" s="871"/>
      <c r="YB932" s="871"/>
      <c r="YC932" s="871"/>
      <c r="YD932" s="871"/>
      <c r="YE932" s="871"/>
      <c r="YF932" s="871"/>
      <c r="YG932" s="871"/>
      <c r="YH932" s="871"/>
      <c r="YI932" s="871"/>
      <c r="YJ932" s="871"/>
      <c r="YK932" s="871"/>
      <c r="YL932" s="871"/>
      <c r="YM932" s="871"/>
      <c r="YN932" s="871"/>
      <c r="YO932" s="871"/>
      <c r="YP932" s="871"/>
      <c r="YQ932" s="871"/>
      <c r="YR932" s="871"/>
      <c r="YS932" s="871"/>
      <c r="YT932" s="871"/>
      <c r="YU932" s="871"/>
      <c r="YV932" s="871"/>
      <c r="YW932" s="871"/>
      <c r="YX932" s="871"/>
      <c r="YY932" s="871"/>
      <c r="YZ932" s="871"/>
      <c r="ZA932" s="871"/>
      <c r="ZB932" s="871"/>
      <c r="ZC932" s="871"/>
      <c r="ZD932" s="871"/>
      <c r="ZE932" s="871"/>
      <c r="ZF932" s="871"/>
      <c r="ZG932" s="871"/>
      <c r="ZH932" s="871"/>
      <c r="ZI932" s="871"/>
      <c r="ZJ932" s="871"/>
      <c r="ZK932" s="871"/>
      <c r="ZL932" s="871"/>
      <c r="ZM932" s="871"/>
      <c r="ZN932" s="871"/>
      <c r="ZO932" s="871"/>
      <c r="ZP932" s="871"/>
      <c r="ZQ932" s="871"/>
      <c r="ZR932" s="871"/>
      <c r="ZS932" s="871"/>
      <c r="ZT932" s="871"/>
      <c r="ZU932" s="871"/>
      <c r="ZV932" s="871"/>
      <c r="ZW932" s="871"/>
      <c r="ZX932" s="871"/>
      <c r="ZY932" s="871"/>
      <c r="ZZ932" s="871"/>
      <c r="AAA932" s="871"/>
      <c r="AAB932" s="871"/>
      <c r="AAC932" s="871"/>
      <c r="AAD932" s="871"/>
      <c r="AAE932" s="871"/>
      <c r="AAF932" s="871"/>
      <c r="AAG932" s="871"/>
      <c r="AAH932" s="871"/>
      <c r="AAI932" s="871"/>
      <c r="AAJ932" s="871"/>
      <c r="AAK932" s="871"/>
      <c r="AAL932" s="871"/>
      <c r="AAM932" s="871"/>
      <c r="AAN932" s="871"/>
      <c r="AAO932" s="871"/>
      <c r="AAP932" s="871"/>
      <c r="AAQ932" s="871"/>
      <c r="AAR932" s="871"/>
      <c r="AAS932" s="871"/>
      <c r="AAT932" s="871"/>
      <c r="AAU932" s="871"/>
      <c r="AAV932" s="871"/>
      <c r="AAW932" s="871"/>
      <c r="AAX932" s="871"/>
      <c r="AAY932" s="871"/>
      <c r="AAZ932" s="871"/>
      <c r="ABA932" s="871"/>
      <c r="ABB932" s="871"/>
      <c r="ABC932" s="871"/>
      <c r="ABD932" s="871"/>
      <c r="ABE932" s="871"/>
      <c r="ABF932" s="871"/>
      <c r="ABG932" s="871"/>
      <c r="ABH932" s="871"/>
      <c r="ABI932" s="871"/>
      <c r="ABJ932" s="871"/>
      <c r="ABK932" s="871"/>
      <c r="ABL932" s="871"/>
      <c r="ABM932" s="871"/>
      <c r="ABN932" s="871"/>
      <c r="ABO932" s="871"/>
      <c r="ABP932" s="871"/>
      <c r="ABQ932" s="871"/>
      <c r="ABR932" s="871"/>
      <c r="ABS932" s="871"/>
      <c r="ABT932" s="871"/>
      <c r="ABU932" s="871"/>
      <c r="ABV932" s="871"/>
      <c r="ABW932" s="871"/>
      <c r="ABX932" s="871"/>
      <c r="ABY932" s="871"/>
      <c r="ABZ932" s="871"/>
      <c r="ACA932" s="871"/>
      <c r="ACB932" s="871"/>
      <c r="ACC932" s="871"/>
      <c r="ACD932" s="871"/>
      <c r="ACE932" s="871"/>
      <c r="ACF932" s="871"/>
      <c r="ACG932" s="871"/>
      <c r="ACH932" s="871"/>
      <c r="ACI932" s="871"/>
      <c r="ACJ932" s="871"/>
      <c r="ACK932" s="871"/>
      <c r="ACL932" s="871"/>
      <c r="ACM932" s="871"/>
      <c r="ACN932" s="871"/>
      <c r="ACO932" s="871"/>
      <c r="ACP932" s="871"/>
      <c r="ACQ932" s="871"/>
      <c r="ACR932" s="871"/>
      <c r="ACS932" s="871"/>
      <c r="ACT932" s="871"/>
      <c r="ACU932" s="871"/>
      <c r="ACV932" s="871"/>
      <c r="ACW932" s="871"/>
      <c r="ACX932" s="871"/>
      <c r="ACY932" s="871"/>
      <c r="ACZ932" s="871"/>
      <c r="ADA932" s="871"/>
      <c r="ADB932" s="871"/>
      <c r="ADC932" s="871"/>
      <c r="ADD932" s="871"/>
      <c r="ADE932" s="871"/>
      <c r="ADF932" s="871"/>
      <c r="ADG932" s="871"/>
      <c r="ADH932" s="871"/>
      <c r="ADI932" s="871"/>
      <c r="ADJ932" s="871"/>
      <c r="ADK932" s="871"/>
      <c r="ADL932" s="871"/>
      <c r="ADM932" s="871"/>
      <c r="ADN932" s="871"/>
      <c r="ADO932" s="871"/>
      <c r="ADP932" s="871"/>
      <c r="ADQ932" s="871"/>
      <c r="ADR932" s="871"/>
      <c r="ADS932" s="871"/>
      <c r="ADT932" s="871"/>
      <c r="ADU932" s="871"/>
      <c r="ADV932" s="871"/>
      <c r="ADW932" s="871"/>
      <c r="ADX932" s="871"/>
      <c r="ADY932" s="871"/>
      <c r="ADZ932" s="871"/>
      <c r="AEA932" s="871"/>
      <c r="AEB932" s="871"/>
      <c r="AEC932" s="871"/>
      <c r="AED932" s="871"/>
      <c r="AEE932" s="871"/>
      <c r="AEF932" s="871"/>
      <c r="AEG932" s="871"/>
      <c r="AEH932" s="871"/>
      <c r="AEI932" s="871"/>
      <c r="AEJ932" s="871"/>
      <c r="AEK932" s="871"/>
      <c r="AEL932" s="871"/>
      <c r="AEM932" s="871"/>
      <c r="AEN932" s="871"/>
      <c r="AEO932" s="871"/>
      <c r="AEP932" s="871"/>
      <c r="AEQ932" s="871"/>
      <c r="AER932" s="871"/>
      <c r="AES932" s="871"/>
      <c r="AET932" s="871"/>
      <c r="AEU932" s="871"/>
      <c r="AEV932" s="871"/>
      <c r="AEW932" s="871"/>
      <c r="AEX932" s="871"/>
      <c r="AEY932" s="871"/>
      <c r="AEZ932" s="871"/>
      <c r="AFA932" s="871"/>
      <c r="AFB932" s="871"/>
      <c r="AFC932" s="871"/>
      <c r="AFD932" s="871"/>
      <c r="AFE932" s="871"/>
      <c r="AFF932" s="871"/>
      <c r="AFG932" s="871"/>
      <c r="AFH932" s="871"/>
      <c r="AFI932" s="871"/>
      <c r="AFJ932" s="871"/>
      <c r="AFK932" s="871"/>
      <c r="AFL932" s="871"/>
      <c r="AFM932" s="871"/>
      <c r="AFN932" s="871"/>
      <c r="AFO932" s="871"/>
      <c r="AFP932" s="871"/>
      <c r="AFQ932" s="871"/>
      <c r="AFR932" s="871"/>
      <c r="AFS932" s="871"/>
      <c r="AFT932" s="871"/>
      <c r="AFU932" s="871"/>
      <c r="AFV932" s="871"/>
      <c r="AFW932" s="871"/>
      <c r="AFX932" s="871"/>
      <c r="AFY932" s="871"/>
      <c r="AFZ932" s="871"/>
      <c r="AGA932" s="871"/>
      <c r="AGB932" s="871"/>
      <c r="AGC932" s="871"/>
      <c r="AGD932" s="871"/>
      <c r="AGE932" s="871"/>
      <c r="AGF932" s="871"/>
      <c r="AGG932" s="871"/>
      <c r="AGH932" s="871"/>
      <c r="AGI932" s="871"/>
      <c r="AGJ932" s="871"/>
      <c r="AGK932" s="871"/>
      <c r="AGL932" s="871"/>
      <c r="AGM932" s="871"/>
      <c r="AGN932" s="871"/>
      <c r="AGO932" s="871"/>
      <c r="AGP932" s="871"/>
      <c r="AGQ932" s="871"/>
      <c r="AGR932" s="871"/>
      <c r="AGS932" s="871"/>
      <c r="AGT932" s="871"/>
      <c r="AGU932" s="871"/>
      <c r="AGV932" s="871"/>
      <c r="AGW932" s="871"/>
      <c r="AGX932" s="871"/>
      <c r="AGY932" s="871"/>
      <c r="AGZ932" s="871"/>
      <c r="AHA932" s="871"/>
      <c r="AHB932" s="871"/>
      <c r="AHC932" s="871"/>
      <c r="AHD932" s="871"/>
      <c r="AHE932" s="871"/>
      <c r="AHF932" s="871"/>
      <c r="AHG932" s="871"/>
      <c r="AHH932" s="871"/>
      <c r="AHI932" s="871"/>
      <c r="AHJ932" s="871"/>
      <c r="AHK932" s="871"/>
      <c r="AHL932" s="871"/>
      <c r="AHM932" s="871"/>
      <c r="AHN932" s="871"/>
      <c r="AHO932" s="871"/>
      <c r="AHP932" s="871"/>
      <c r="AHQ932" s="871"/>
      <c r="AHR932" s="871"/>
      <c r="AHS932" s="871"/>
      <c r="AHT932" s="871"/>
      <c r="AHU932" s="871"/>
      <c r="AHV932" s="871"/>
      <c r="AHW932" s="871"/>
      <c r="AHX932" s="871"/>
      <c r="AHY932" s="871"/>
      <c r="AHZ932" s="871"/>
      <c r="AIA932" s="871"/>
      <c r="AIB932" s="871"/>
      <c r="AIC932" s="871"/>
      <c r="AID932" s="871"/>
      <c r="AIE932" s="871"/>
      <c r="AIF932" s="871"/>
      <c r="AIG932" s="871"/>
      <c r="AIH932" s="871"/>
      <c r="AII932" s="871"/>
      <c r="AIJ932" s="871"/>
      <c r="AIK932" s="871"/>
      <c r="AIL932" s="871"/>
      <c r="AIM932" s="871"/>
      <c r="AIN932" s="871"/>
      <c r="AIO932" s="871"/>
      <c r="AIP932" s="871"/>
      <c r="AIQ932" s="871"/>
      <c r="AIR932" s="871"/>
      <c r="AIS932" s="871"/>
      <c r="AIT932" s="871"/>
      <c r="AIU932" s="871"/>
      <c r="AIV932" s="871"/>
      <c r="AIW932" s="871"/>
      <c r="AIX932" s="871"/>
      <c r="AIY932" s="871"/>
      <c r="AIZ932" s="871"/>
      <c r="AJA932" s="871"/>
      <c r="AJB932" s="871"/>
      <c r="AJC932" s="871"/>
      <c r="AJD932" s="871"/>
      <c r="AJE932" s="871"/>
      <c r="AJF932" s="871"/>
      <c r="AJG932" s="871"/>
      <c r="AJH932" s="871"/>
      <c r="AJI932" s="871"/>
      <c r="AJJ932" s="871"/>
      <c r="AJK932" s="871"/>
      <c r="AJL932" s="871"/>
      <c r="AJM932" s="871"/>
      <c r="AJN932" s="871"/>
      <c r="AJO932" s="871"/>
      <c r="AJP932" s="871"/>
      <c r="AJQ932" s="871"/>
      <c r="AJR932" s="871"/>
      <c r="AJS932" s="871"/>
      <c r="AJT932" s="871"/>
      <c r="AJU932" s="871"/>
      <c r="AJV932" s="871"/>
      <c r="AJW932" s="871"/>
      <c r="AJX932" s="871"/>
      <c r="AJY932" s="871"/>
      <c r="AJZ932" s="871"/>
      <c r="AKA932" s="871"/>
      <c r="AKB932" s="871"/>
      <c r="AKC932" s="871"/>
      <c r="AKD932" s="871"/>
      <c r="AKE932" s="871"/>
      <c r="AKF932" s="871"/>
      <c r="AKG932" s="871"/>
      <c r="AKH932" s="871"/>
      <c r="AKI932" s="871"/>
      <c r="AKJ932" s="871"/>
      <c r="AKK932" s="871"/>
      <c r="AKL932" s="871"/>
      <c r="AKM932" s="871"/>
      <c r="AKN932" s="871"/>
      <c r="AKO932" s="871"/>
      <c r="AKP932" s="871"/>
      <c r="AKQ932" s="871"/>
      <c r="AKR932" s="871"/>
      <c r="AKS932" s="871"/>
      <c r="AKT932" s="871"/>
      <c r="AKU932" s="871"/>
      <c r="AKV932" s="871"/>
      <c r="AKW932" s="871"/>
      <c r="AKX932" s="871"/>
      <c r="AKY932" s="871"/>
      <c r="AKZ932" s="871"/>
      <c r="ALA932" s="871"/>
      <c r="ALB932" s="871"/>
      <c r="ALC932" s="871"/>
      <c r="ALD932" s="871"/>
      <c r="ALE932" s="871"/>
      <c r="ALF932" s="871"/>
      <c r="ALG932" s="871"/>
      <c r="ALH932" s="871"/>
      <c r="ALI932" s="871"/>
      <c r="ALJ932" s="871"/>
      <c r="ALK932" s="871"/>
      <c r="ALL932" s="871"/>
      <c r="ALM932" s="871"/>
      <c r="ALN932" s="871"/>
      <c r="ALO932" s="871"/>
      <c r="ALP932" s="871"/>
      <c r="ALQ932" s="871"/>
      <c r="ALR932" s="871"/>
      <c r="ALS932" s="871"/>
      <c r="ALT932" s="871"/>
      <c r="ALU932" s="871"/>
      <c r="ALV932" s="871"/>
      <c r="ALW932" s="871"/>
      <c r="ALX932" s="871"/>
      <c r="ALY932" s="871"/>
      <c r="ALZ932" s="871"/>
      <c r="AMA932" s="871"/>
      <c r="AMB932" s="871"/>
      <c r="AMC932" s="871"/>
      <c r="AMD932" s="871"/>
      <c r="AME932" s="871"/>
      <c r="AMF932" s="871"/>
      <c r="AMG932" s="871"/>
      <c r="AMH932" s="871"/>
      <c r="AMI932" s="871"/>
      <c r="AMJ932" s="871"/>
      <c r="AMK932" s="871"/>
    </row>
    <row r="933" spans="1:1025" ht="15.75" customHeight="1">
      <c r="A933" s="1159"/>
      <c r="B933" s="964">
        <v>15485</v>
      </c>
      <c r="C933" s="1003">
        <v>0.1</v>
      </c>
      <c r="D933" s="954" t="s">
        <v>493</v>
      </c>
      <c r="E933" s="955">
        <v>1650000</v>
      </c>
      <c r="F933" s="1008">
        <v>0.12</v>
      </c>
      <c r="G933" s="955">
        <f t="shared" si="45"/>
        <v>198000</v>
      </c>
      <c r="H933" s="1009" t="s">
        <v>94</v>
      </c>
      <c r="I933" s="886"/>
      <c r="J933" s="875"/>
      <c r="K933" s="882"/>
      <c r="L933" s="883"/>
      <c r="M933" s="884"/>
      <c r="N933" s="1017"/>
      <c r="O933" s="882"/>
      <c r="P933" s="882"/>
      <c r="Q933" s="871"/>
      <c r="R933" s="871"/>
      <c r="S933" s="871"/>
      <c r="T933" s="871"/>
      <c r="U933" s="871"/>
      <c r="V933" s="871"/>
      <c r="W933" s="871"/>
      <c r="X933" s="871"/>
      <c r="Y933" s="871"/>
      <c r="Z933" s="871"/>
      <c r="AA933" s="871"/>
      <c r="AB933" s="871"/>
      <c r="AC933" s="871"/>
      <c r="AD933" s="871"/>
      <c r="AE933" s="871"/>
      <c r="AF933" s="871"/>
      <c r="AG933" s="871"/>
      <c r="AH933" s="871"/>
      <c r="AI933" s="871"/>
      <c r="AJ933" s="871"/>
      <c r="AK933" s="871"/>
      <c r="AL933" s="871"/>
      <c r="AM933" s="871"/>
      <c r="AN933" s="871"/>
      <c r="AO933" s="871"/>
      <c r="AP933" s="871"/>
      <c r="AQ933" s="871"/>
      <c r="AR933" s="871"/>
      <c r="AS933" s="871"/>
      <c r="AT933" s="871"/>
      <c r="AU933" s="871"/>
      <c r="AV933" s="871"/>
      <c r="AW933" s="871"/>
      <c r="AX933" s="871"/>
      <c r="AY933" s="871"/>
      <c r="AZ933" s="871"/>
      <c r="BA933" s="871"/>
      <c r="BB933" s="871"/>
      <c r="BC933" s="871"/>
      <c r="BD933" s="871"/>
      <c r="BE933" s="871"/>
      <c r="BF933" s="871"/>
      <c r="BG933" s="871"/>
      <c r="BH933" s="871"/>
      <c r="BI933" s="871"/>
      <c r="BJ933" s="871"/>
      <c r="BK933" s="871"/>
      <c r="BL933" s="871"/>
      <c r="BM933" s="871"/>
      <c r="BN933" s="871"/>
      <c r="BO933" s="871"/>
      <c r="BP933" s="871"/>
      <c r="BQ933" s="871"/>
      <c r="BR933" s="871"/>
      <c r="BS933" s="871"/>
      <c r="BT933" s="871"/>
      <c r="BU933" s="871"/>
      <c r="BV933" s="871"/>
      <c r="BW933" s="871"/>
      <c r="BX933" s="871"/>
      <c r="BY933" s="871"/>
      <c r="BZ933" s="871"/>
      <c r="CA933" s="871"/>
      <c r="CB933" s="871"/>
      <c r="CC933" s="871"/>
      <c r="CD933" s="871"/>
      <c r="CE933" s="871"/>
      <c r="CF933" s="871"/>
      <c r="CG933" s="871"/>
      <c r="CH933" s="871"/>
      <c r="CI933" s="871"/>
      <c r="CJ933" s="871"/>
      <c r="CK933" s="871"/>
      <c r="CL933" s="871"/>
      <c r="CM933" s="871"/>
      <c r="CN933" s="871"/>
      <c r="CO933" s="871"/>
      <c r="CP933" s="871"/>
      <c r="CQ933" s="871"/>
      <c r="CR933" s="871"/>
      <c r="CS933" s="871"/>
      <c r="CT933" s="871"/>
      <c r="CU933" s="871"/>
      <c r="CV933" s="871"/>
      <c r="CW933" s="871"/>
      <c r="CX933" s="871"/>
      <c r="CY933" s="871"/>
      <c r="CZ933" s="871"/>
      <c r="DA933" s="871"/>
      <c r="DB933" s="871"/>
      <c r="DC933" s="871"/>
      <c r="DD933" s="871"/>
      <c r="DE933" s="871"/>
      <c r="DF933" s="871"/>
      <c r="DG933" s="871"/>
      <c r="DH933" s="871"/>
      <c r="DI933" s="871"/>
      <c r="DJ933" s="871"/>
      <c r="DK933" s="871"/>
      <c r="DL933" s="871"/>
      <c r="DM933" s="871"/>
      <c r="DN933" s="871"/>
      <c r="DO933" s="871"/>
      <c r="DP933" s="871"/>
      <c r="DQ933" s="871"/>
      <c r="DR933" s="871"/>
      <c r="DS933" s="871"/>
      <c r="DT933" s="871"/>
      <c r="DU933" s="871"/>
      <c r="DV933" s="871"/>
      <c r="DW933" s="871"/>
      <c r="DX933" s="871"/>
      <c r="DY933" s="871"/>
      <c r="DZ933" s="871"/>
      <c r="EA933" s="871"/>
      <c r="EB933" s="871"/>
      <c r="EC933" s="871"/>
      <c r="ED933" s="871"/>
      <c r="EE933" s="871"/>
      <c r="EF933" s="871"/>
      <c r="EG933" s="871"/>
      <c r="EH933" s="871"/>
      <c r="EI933" s="871"/>
      <c r="EJ933" s="871"/>
      <c r="EK933" s="871"/>
      <c r="EL933" s="871"/>
      <c r="EM933" s="871"/>
      <c r="EN933" s="871"/>
      <c r="EO933" s="871"/>
      <c r="EP933" s="871"/>
      <c r="EQ933" s="871"/>
      <c r="ER933" s="871"/>
      <c r="ES933" s="871"/>
      <c r="ET933" s="871"/>
      <c r="EU933" s="871"/>
      <c r="EV933" s="871"/>
      <c r="EW933" s="871"/>
      <c r="EX933" s="871"/>
      <c r="EY933" s="871"/>
      <c r="EZ933" s="871"/>
      <c r="FA933" s="871"/>
      <c r="FB933" s="871"/>
      <c r="FC933" s="871"/>
      <c r="FD933" s="871"/>
      <c r="FE933" s="871"/>
      <c r="FF933" s="871"/>
      <c r="FG933" s="871"/>
      <c r="FH933" s="871"/>
      <c r="FI933" s="871"/>
      <c r="FJ933" s="871"/>
      <c r="FK933" s="871"/>
      <c r="FL933" s="871"/>
      <c r="FM933" s="871"/>
      <c r="FN933" s="871"/>
      <c r="FO933" s="871"/>
      <c r="FP933" s="871"/>
      <c r="FQ933" s="871"/>
      <c r="FR933" s="871"/>
      <c r="FS933" s="871"/>
      <c r="FT933" s="871"/>
      <c r="FU933" s="871"/>
      <c r="FV933" s="871"/>
      <c r="FW933" s="871"/>
      <c r="FX933" s="871"/>
      <c r="FY933" s="871"/>
      <c r="FZ933" s="871"/>
      <c r="GA933" s="871"/>
      <c r="GB933" s="871"/>
      <c r="GC933" s="871"/>
      <c r="GD933" s="871"/>
      <c r="GE933" s="871"/>
      <c r="GF933" s="871"/>
      <c r="GG933" s="871"/>
      <c r="GH933" s="871"/>
      <c r="GI933" s="871"/>
      <c r="GJ933" s="871"/>
      <c r="GK933" s="871"/>
      <c r="GL933" s="871"/>
      <c r="GM933" s="871"/>
      <c r="GN933" s="871"/>
      <c r="GO933" s="871"/>
      <c r="GP933" s="871"/>
      <c r="GQ933" s="871"/>
      <c r="GR933" s="871"/>
      <c r="GS933" s="871"/>
      <c r="GT933" s="871"/>
      <c r="GU933" s="871"/>
      <c r="GV933" s="871"/>
      <c r="GW933" s="871"/>
      <c r="GX933" s="871"/>
      <c r="GY933" s="871"/>
      <c r="GZ933" s="871"/>
      <c r="HA933" s="871"/>
      <c r="HB933" s="871"/>
      <c r="HC933" s="871"/>
      <c r="HD933" s="871"/>
      <c r="HE933" s="871"/>
      <c r="HF933" s="871"/>
      <c r="HG933" s="871"/>
      <c r="HH933" s="871"/>
      <c r="HI933" s="871"/>
      <c r="HJ933" s="871"/>
      <c r="HK933" s="871"/>
      <c r="HL933" s="871"/>
      <c r="HM933" s="871"/>
      <c r="HN933" s="871"/>
      <c r="HO933" s="871"/>
      <c r="HP933" s="871"/>
      <c r="HQ933" s="871"/>
      <c r="HR933" s="871"/>
      <c r="HS933" s="871"/>
      <c r="HT933" s="871"/>
      <c r="HU933" s="871"/>
      <c r="HV933" s="871"/>
      <c r="HW933" s="871"/>
      <c r="HX933" s="871"/>
      <c r="HY933" s="871"/>
      <c r="HZ933" s="871"/>
      <c r="IA933" s="871"/>
      <c r="IB933" s="871"/>
      <c r="IC933" s="871"/>
      <c r="ID933" s="871"/>
      <c r="IE933" s="871"/>
      <c r="IF933" s="871"/>
      <c r="IG933" s="871"/>
      <c r="IH933" s="871"/>
      <c r="II933" s="871"/>
      <c r="IJ933" s="871"/>
      <c r="IK933" s="871"/>
      <c r="IL933" s="871"/>
      <c r="IM933" s="871"/>
      <c r="IN933" s="871"/>
      <c r="IO933" s="871"/>
      <c r="IP933" s="871"/>
      <c r="IQ933" s="871"/>
      <c r="IR933" s="871"/>
      <c r="IS933" s="871"/>
      <c r="IT933" s="871"/>
      <c r="IU933" s="871"/>
      <c r="IV933" s="871"/>
      <c r="IW933" s="871"/>
      <c r="IX933" s="871"/>
      <c r="IY933" s="871"/>
      <c r="IZ933" s="871"/>
      <c r="JA933" s="871"/>
      <c r="JB933" s="871"/>
      <c r="JC933" s="871"/>
      <c r="JD933" s="871"/>
      <c r="JE933" s="871"/>
      <c r="JF933" s="871"/>
      <c r="JG933" s="871"/>
      <c r="JH933" s="871"/>
      <c r="JI933" s="871"/>
      <c r="JJ933" s="871"/>
      <c r="JK933" s="871"/>
      <c r="JL933" s="871"/>
      <c r="JM933" s="871"/>
      <c r="JN933" s="871"/>
      <c r="JO933" s="871"/>
      <c r="JP933" s="871"/>
      <c r="JQ933" s="871"/>
      <c r="JR933" s="871"/>
      <c r="JS933" s="871"/>
      <c r="JT933" s="871"/>
      <c r="JU933" s="871"/>
      <c r="JV933" s="871"/>
      <c r="JW933" s="871"/>
      <c r="JX933" s="871"/>
      <c r="JY933" s="871"/>
      <c r="JZ933" s="871"/>
      <c r="KA933" s="871"/>
      <c r="KB933" s="871"/>
      <c r="KC933" s="871"/>
      <c r="KD933" s="871"/>
      <c r="KE933" s="871"/>
      <c r="KF933" s="871"/>
      <c r="KG933" s="871"/>
      <c r="KH933" s="871"/>
      <c r="KI933" s="871"/>
      <c r="KJ933" s="871"/>
      <c r="KK933" s="871"/>
      <c r="KL933" s="871"/>
      <c r="KM933" s="871"/>
      <c r="KN933" s="871"/>
      <c r="KO933" s="871"/>
      <c r="KP933" s="871"/>
      <c r="KQ933" s="871"/>
      <c r="KR933" s="871"/>
      <c r="KS933" s="871"/>
      <c r="KT933" s="871"/>
      <c r="KU933" s="871"/>
      <c r="KV933" s="871"/>
      <c r="KW933" s="871"/>
      <c r="KX933" s="871"/>
      <c r="KY933" s="871"/>
      <c r="KZ933" s="871"/>
      <c r="LA933" s="871"/>
      <c r="LB933" s="871"/>
      <c r="LC933" s="871"/>
      <c r="LD933" s="871"/>
      <c r="LE933" s="871"/>
      <c r="LF933" s="871"/>
      <c r="LG933" s="871"/>
      <c r="LH933" s="871"/>
      <c r="LI933" s="871"/>
      <c r="LJ933" s="871"/>
      <c r="LK933" s="871"/>
      <c r="LL933" s="871"/>
      <c r="LM933" s="871"/>
      <c r="LN933" s="871"/>
      <c r="LO933" s="871"/>
      <c r="LP933" s="871"/>
      <c r="LQ933" s="871"/>
      <c r="LR933" s="871"/>
      <c r="LS933" s="871"/>
      <c r="LT933" s="871"/>
      <c r="LU933" s="871"/>
      <c r="LV933" s="871"/>
      <c r="LW933" s="871"/>
      <c r="LX933" s="871"/>
      <c r="LY933" s="871"/>
      <c r="LZ933" s="871"/>
      <c r="MA933" s="871"/>
      <c r="MB933" s="871"/>
      <c r="MC933" s="871"/>
      <c r="MD933" s="871"/>
      <c r="ME933" s="871"/>
      <c r="MF933" s="871"/>
      <c r="MG933" s="871"/>
      <c r="MH933" s="871"/>
      <c r="MI933" s="871"/>
      <c r="MJ933" s="871"/>
      <c r="MK933" s="871"/>
      <c r="ML933" s="871"/>
      <c r="MM933" s="871"/>
      <c r="MN933" s="871"/>
      <c r="MO933" s="871"/>
      <c r="MP933" s="871"/>
      <c r="MQ933" s="871"/>
      <c r="MR933" s="871"/>
      <c r="MS933" s="871"/>
      <c r="MT933" s="871"/>
      <c r="MU933" s="871"/>
      <c r="MV933" s="871"/>
      <c r="MW933" s="871"/>
      <c r="MX933" s="871"/>
      <c r="MY933" s="871"/>
      <c r="MZ933" s="871"/>
      <c r="NA933" s="871"/>
      <c r="NB933" s="871"/>
      <c r="NC933" s="871"/>
      <c r="ND933" s="871"/>
      <c r="NE933" s="871"/>
      <c r="NF933" s="871"/>
      <c r="NG933" s="871"/>
      <c r="NH933" s="871"/>
      <c r="NI933" s="871"/>
      <c r="NJ933" s="871"/>
      <c r="NK933" s="871"/>
      <c r="NL933" s="871"/>
      <c r="NM933" s="871"/>
      <c r="NN933" s="871"/>
      <c r="NO933" s="871"/>
      <c r="NP933" s="871"/>
      <c r="NQ933" s="871"/>
      <c r="NR933" s="871"/>
      <c r="NS933" s="871"/>
      <c r="NT933" s="871"/>
      <c r="NU933" s="871"/>
      <c r="NV933" s="871"/>
      <c r="NW933" s="871"/>
      <c r="NX933" s="871"/>
      <c r="NY933" s="871"/>
      <c r="NZ933" s="871"/>
      <c r="OA933" s="871"/>
      <c r="OB933" s="871"/>
      <c r="OC933" s="871"/>
      <c r="OD933" s="871"/>
      <c r="OE933" s="871"/>
      <c r="OF933" s="871"/>
      <c r="OG933" s="871"/>
      <c r="OH933" s="871"/>
      <c r="OI933" s="871"/>
      <c r="OJ933" s="871"/>
      <c r="OK933" s="871"/>
      <c r="OL933" s="871"/>
      <c r="OM933" s="871"/>
      <c r="ON933" s="871"/>
      <c r="OO933" s="871"/>
      <c r="OP933" s="871"/>
      <c r="OQ933" s="871"/>
      <c r="OR933" s="871"/>
      <c r="OS933" s="871"/>
      <c r="OT933" s="871"/>
      <c r="OU933" s="871"/>
      <c r="OV933" s="871"/>
      <c r="OW933" s="871"/>
      <c r="OX933" s="871"/>
      <c r="OY933" s="871"/>
      <c r="OZ933" s="871"/>
      <c r="PA933" s="871"/>
      <c r="PB933" s="871"/>
      <c r="PC933" s="871"/>
      <c r="PD933" s="871"/>
      <c r="PE933" s="871"/>
      <c r="PF933" s="871"/>
      <c r="PG933" s="871"/>
      <c r="PH933" s="871"/>
      <c r="PI933" s="871"/>
      <c r="PJ933" s="871"/>
      <c r="PK933" s="871"/>
      <c r="PL933" s="871"/>
      <c r="PM933" s="871"/>
      <c r="PN933" s="871"/>
      <c r="PO933" s="871"/>
      <c r="PP933" s="871"/>
      <c r="PQ933" s="871"/>
      <c r="PR933" s="871"/>
      <c r="PS933" s="871"/>
      <c r="PT933" s="871"/>
      <c r="PU933" s="871"/>
      <c r="PV933" s="871"/>
      <c r="PW933" s="871"/>
      <c r="PX933" s="871"/>
      <c r="PY933" s="871"/>
      <c r="PZ933" s="871"/>
      <c r="QA933" s="871"/>
      <c r="QB933" s="871"/>
      <c r="QC933" s="871"/>
      <c r="QD933" s="871"/>
      <c r="QE933" s="871"/>
      <c r="QF933" s="871"/>
      <c r="QG933" s="871"/>
      <c r="QH933" s="871"/>
      <c r="QI933" s="871"/>
      <c r="QJ933" s="871"/>
      <c r="QK933" s="871"/>
      <c r="QL933" s="871"/>
      <c r="QM933" s="871"/>
      <c r="QN933" s="871"/>
      <c r="QO933" s="871"/>
      <c r="QP933" s="871"/>
      <c r="QQ933" s="871"/>
      <c r="QR933" s="871"/>
      <c r="QS933" s="871"/>
      <c r="QT933" s="871"/>
      <c r="QU933" s="871"/>
      <c r="QV933" s="871"/>
      <c r="QW933" s="871"/>
      <c r="QX933" s="871"/>
      <c r="QY933" s="871"/>
      <c r="QZ933" s="871"/>
      <c r="RA933" s="871"/>
      <c r="RB933" s="871"/>
      <c r="RC933" s="871"/>
      <c r="RD933" s="871"/>
      <c r="RE933" s="871"/>
      <c r="RF933" s="871"/>
      <c r="RG933" s="871"/>
      <c r="RH933" s="871"/>
      <c r="RI933" s="871"/>
      <c r="RJ933" s="871"/>
      <c r="RK933" s="871"/>
      <c r="RL933" s="871"/>
      <c r="RM933" s="871"/>
      <c r="RN933" s="871"/>
      <c r="RO933" s="871"/>
      <c r="RP933" s="871"/>
      <c r="RQ933" s="871"/>
      <c r="RR933" s="871"/>
      <c r="RS933" s="871"/>
      <c r="RT933" s="871"/>
      <c r="RU933" s="871"/>
      <c r="RV933" s="871"/>
      <c r="RW933" s="871"/>
      <c r="RX933" s="871"/>
      <c r="RY933" s="871"/>
      <c r="RZ933" s="871"/>
      <c r="SA933" s="871"/>
      <c r="SB933" s="871"/>
      <c r="SC933" s="871"/>
      <c r="SD933" s="871"/>
      <c r="SE933" s="871"/>
      <c r="SF933" s="871"/>
      <c r="SG933" s="871"/>
      <c r="SH933" s="871"/>
      <c r="SI933" s="871"/>
      <c r="SJ933" s="871"/>
      <c r="SK933" s="871"/>
      <c r="SL933" s="871"/>
      <c r="SM933" s="871"/>
      <c r="SN933" s="871"/>
      <c r="SO933" s="871"/>
      <c r="SP933" s="871"/>
      <c r="SQ933" s="871"/>
      <c r="SR933" s="871"/>
      <c r="SS933" s="871"/>
      <c r="ST933" s="871"/>
      <c r="SU933" s="871"/>
      <c r="SV933" s="871"/>
      <c r="SW933" s="871"/>
      <c r="SX933" s="871"/>
      <c r="SY933" s="871"/>
      <c r="SZ933" s="871"/>
      <c r="TA933" s="871"/>
      <c r="TB933" s="871"/>
      <c r="TC933" s="871"/>
      <c r="TD933" s="871"/>
      <c r="TE933" s="871"/>
      <c r="TF933" s="871"/>
      <c r="TG933" s="871"/>
      <c r="TH933" s="871"/>
      <c r="TI933" s="871"/>
      <c r="TJ933" s="871"/>
      <c r="TK933" s="871"/>
      <c r="TL933" s="871"/>
      <c r="TM933" s="871"/>
      <c r="TN933" s="871"/>
      <c r="TO933" s="871"/>
      <c r="TP933" s="871"/>
      <c r="TQ933" s="871"/>
      <c r="TR933" s="871"/>
      <c r="TS933" s="871"/>
      <c r="TT933" s="871"/>
      <c r="TU933" s="871"/>
      <c r="TV933" s="871"/>
      <c r="TW933" s="871"/>
      <c r="TX933" s="871"/>
      <c r="TY933" s="871"/>
      <c r="TZ933" s="871"/>
      <c r="UA933" s="871"/>
      <c r="UB933" s="871"/>
      <c r="UC933" s="871"/>
      <c r="UD933" s="871"/>
      <c r="UE933" s="871"/>
      <c r="UF933" s="871"/>
      <c r="UG933" s="871"/>
      <c r="UH933" s="871"/>
      <c r="UI933" s="871"/>
      <c r="UJ933" s="871"/>
      <c r="UK933" s="871"/>
      <c r="UL933" s="871"/>
      <c r="UM933" s="871"/>
      <c r="UN933" s="871"/>
      <c r="UO933" s="871"/>
      <c r="UP933" s="871"/>
      <c r="UQ933" s="871"/>
      <c r="UR933" s="871"/>
      <c r="US933" s="871"/>
      <c r="UT933" s="871"/>
      <c r="UU933" s="871"/>
      <c r="UV933" s="871"/>
      <c r="UW933" s="871"/>
      <c r="UX933" s="871"/>
      <c r="UY933" s="871"/>
      <c r="UZ933" s="871"/>
      <c r="VA933" s="871"/>
      <c r="VB933" s="871"/>
      <c r="VC933" s="871"/>
      <c r="VD933" s="871"/>
      <c r="VE933" s="871"/>
      <c r="VF933" s="871"/>
      <c r="VG933" s="871"/>
      <c r="VH933" s="871"/>
      <c r="VI933" s="871"/>
      <c r="VJ933" s="871"/>
      <c r="VK933" s="871"/>
      <c r="VL933" s="871"/>
      <c r="VM933" s="871"/>
      <c r="VN933" s="871"/>
      <c r="VO933" s="871"/>
      <c r="VP933" s="871"/>
      <c r="VQ933" s="871"/>
      <c r="VR933" s="871"/>
      <c r="VS933" s="871"/>
      <c r="VT933" s="871"/>
      <c r="VU933" s="871"/>
      <c r="VV933" s="871"/>
      <c r="VW933" s="871"/>
      <c r="VX933" s="871"/>
      <c r="VY933" s="871"/>
      <c r="VZ933" s="871"/>
      <c r="WA933" s="871"/>
      <c r="WB933" s="871"/>
      <c r="WC933" s="871"/>
      <c r="WD933" s="871"/>
      <c r="WE933" s="871"/>
      <c r="WF933" s="871"/>
      <c r="WG933" s="871"/>
      <c r="WH933" s="871"/>
      <c r="WI933" s="871"/>
      <c r="WJ933" s="871"/>
      <c r="WK933" s="871"/>
      <c r="WL933" s="871"/>
      <c r="WM933" s="871"/>
      <c r="WN933" s="871"/>
      <c r="WO933" s="871"/>
      <c r="WP933" s="871"/>
      <c r="WQ933" s="871"/>
      <c r="WR933" s="871"/>
      <c r="WS933" s="871"/>
      <c r="WT933" s="871"/>
      <c r="WU933" s="871"/>
      <c r="WV933" s="871"/>
      <c r="WW933" s="871"/>
      <c r="WX933" s="871"/>
      <c r="WY933" s="871"/>
      <c r="WZ933" s="871"/>
      <c r="XA933" s="871"/>
      <c r="XB933" s="871"/>
      <c r="XC933" s="871"/>
      <c r="XD933" s="871"/>
      <c r="XE933" s="871"/>
      <c r="XF933" s="871"/>
      <c r="XG933" s="871"/>
      <c r="XH933" s="871"/>
      <c r="XI933" s="871"/>
      <c r="XJ933" s="871"/>
      <c r="XK933" s="871"/>
      <c r="XL933" s="871"/>
      <c r="XM933" s="871"/>
      <c r="XN933" s="871"/>
      <c r="XO933" s="871"/>
      <c r="XP933" s="871"/>
      <c r="XQ933" s="871"/>
      <c r="XR933" s="871"/>
      <c r="XS933" s="871"/>
      <c r="XT933" s="871"/>
      <c r="XU933" s="871"/>
      <c r="XV933" s="871"/>
      <c r="XW933" s="871"/>
      <c r="XX933" s="871"/>
      <c r="XY933" s="871"/>
      <c r="XZ933" s="871"/>
      <c r="YA933" s="871"/>
      <c r="YB933" s="871"/>
      <c r="YC933" s="871"/>
      <c r="YD933" s="871"/>
      <c r="YE933" s="871"/>
      <c r="YF933" s="871"/>
      <c r="YG933" s="871"/>
      <c r="YH933" s="871"/>
      <c r="YI933" s="871"/>
      <c r="YJ933" s="871"/>
      <c r="YK933" s="871"/>
      <c r="YL933" s="871"/>
      <c r="YM933" s="871"/>
      <c r="YN933" s="871"/>
      <c r="YO933" s="871"/>
      <c r="YP933" s="871"/>
      <c r="YQ933" s="871"/>
      <c r="YR933" s="871"/>
      <c r="YS933" s="871"/>
      <c r="YT933" s="871"/>
      <c r="YU933" s="871"/>
      <c r="YV933" s="871"/>
      <c r="YW933" s="871"/>
      <c r="YX933" s="871"/>
      <c r="YY933" s="871"/>
      <c r="YZ933" s="871"/>
      <c r="ZA933" s="871"/>
      <c r="ZB933" s="871"/>
      <c r="ZC933" s="871"/>
      <c r="ZD933" s="871"/>
      <c r="ZE933" s="871"/>
      <c r="ZF933" s="871"/>
      <c r="ZG933" s="871"/>
      <c r="ZH933" s="871"/>
      <c r="ZI933" s="871"/>
      <c r="ZJ933" s="871"/>
      <c r="ZK933" s="871"/>
      <c r="ZL933" s="871"/>
      <c r="ZM933" s="871"/>
      <c r="ZN933" s="871"/>
      <c r="ZO933" s="871"/>
      <c r="ZP933" s="871"/>
      <c r="ZQ933" s="871"/>
      <c r="ZR933" s="871"/>
      <c r="ZS933" s="871"/>
      <c r="ZT933" s="871"/>
      <c r="ZU933" s="871"/>
      <c r="ZV933" s="871"/>
      <c r="ZW933" s="871"/>
      <c r="ZX933" s="871"/>
      <c r="ZY933" s="871"/>
      <c r="ZZ933" s="871"/>
      <c r="AAA933" s="871"/>
      <c r="AAB933" s="871"/>
      <c r="AAC933" s="871"/>
      <c r="AAD933" s="871"/>
      <c r="AAE933" s="871"/>
      <c r="AAF933" s="871"/>
      <c r="AAG933" s="871"/>
      <c r="AAH933" s="871"/>
      <c r="AAI933" s="871"/>
      <c r="AAJ933" s="871"/>
      <c r="AAK933" s="871"/>
      <c r="AAL933" s="871"/>
      <c r="AAM933" s="871"/>
      <c r="AAN933" s="871"/>
      <c r="AAO933" s="871"/>
      <c r="AAP933" s="871"/>
      <c r="AAQ933" s="871"/>
      <c r="AAR933" s="871"/>
      <c r="AAS933" s="871"/>
      <c r="AAT933" s="871"/>
      <c r="AAU933" s="871"/>
      <c r="AAV933" s="871"/>
      <c r="AAW933" s="871"/>
      <c r="AAX933" s="871"/>
      <c r="AAY933" s="871"/>
      <c r="AAZ933" s="871"/>
      <c r="ABA933" s="871"/>
      <c r="ABB933" s="871"/>
      <c r="ABC933" s="871"/>
      <c r="ABD933" s="871"/>
      <c r="ABE933" s="871"/>
      <c r="ABF933" s="871"/>
      <c r="ABG933" s="871"/>
      <c r="ABH933" s="871"/>
      <c r="ABI933" s="871"/>
      <c r="ABJ933" s="871"/>
      <c r="ABK933" s="871"/>
      <c r="ABL933" s="871"/>
      <c r="ABM933" s="871"/>
      <c r="ABN933" s="871"/>
      <c r="ABO933" s="871"/>
      <c r="ABP933" s="871"/>
      <c r="ABQ933" s="871"/>
      <c r="ABR933" s="871"/>
      <c r="ABS933" s="871"/>
      <c r="ABT933" s="871"/>
      <c r="ABU933" s="871"/>
      <c r="ABV933" s="871"/>
      <c r="ABW933" s="871"/>
      <c r="ABX933" s="871"/>
      <c r="ABY933" s="871"/>
      <c r="ABZ933" s="871"/>
      <c r="ACA933" s="871"/>
      <c r="ACB933" s="871"/>
      <c r="ACC933" s="871"/>
      <c r="ACD933" s="871"/>
      <c r="ACE933" s="871"/>
      <c r="ACF933" s="871"/>
      <c r="ACG933" s="871"/>
      <c r="ACH933" s="871"/>
      <c r="ACI933" s="871"/>
      <c r="ACJ933" s="871"/>
      <c r="ACK933" s="871"/>
      <c r="ACL933" s="871"/>
      <c r="ACM933" s="871"/>
      <c r="ACN933" s="871"/>
      <c r="ACO933" s="871"/>
      <c r="ACP933" s="871"/>
      <c r="ACQ933" s="871"/>
      <c r="ACR933" s="871"/>
      <c r="ACS933" s="871"/>
      <c r="ACT933" s="871"/>
      <c r="ACU933" s="871"/>
      <c r="ACV933" s="871"/>
      <c r="ACW933" s="871"/>
      <c r="ACX933" s="871"/>
      <c r="ACY933" s="871"/>
      <c r="ACZ933" s="871"/>
      <c r="ADA933" s="871"/>
      <c r="ADB933" s="871"/>
      <c r="ADC933" s="871"/>
      <c r="ADD933" s="871"/>
      <c r="ADE933" s="871"/>
      <c r="ADF933" s="871"/>
      <c r="ADG933" s="871"/>
      <c r="ADH933" s="871"/>
      <c r="ADI933" s="871"/>
      <c r="ADJ933" s="871"/>
      <c r="ADK933" s="871"/>
      <c r="ADL933" s="871"/>
      <c r="ADM933" s="871"/>
      <c r="ADN933" s="871"/>
      <c r="ADO933" s="871"/>
      <c r="ADP933" s="871"/>
      <c r="ADQ933" s="871"/>
      <c r="ADR933" s="871"/>
      <c r="ADS933" s="871"/>
      <c r="ADT933" s="871"/>
      <c r="ADU933" s="871"/>
      <c r="ADV933" s="871"/>
      <c r="ADW933" s="871"/>
      <c r="ADX933" s="871"/>
      <c r="ADY933" s="871"/>
      <c r="ADZ933" s="871"/>
      <c r="AEA933" s="871"/>
      <c r="AEB933" s="871"/>
      <c r="AEC933" s="871"/>
      <c r="AED933" s="871"/>
      <c r="AEE933" s="871"/>
      <c r="AEF933" s="871"/>
      <c r="AEG933" s="871"/>
      <c r="AEH933" s="871"/>
      <c r="AEI933" s="871"/>
      <c r="AEJ933" s="871"/>
      <c r="AEK933" s="871"/>
      <c r="AEL933" s="871"/>
      <c r="AEM933" s="871"/>
      <c r="AEN933" s="871"/>
      <c r="AEO933" s="871"/>
      <c r="AEP933" s="871"/>
      <c r="AEQ933" s="871"/>
      <c r="AER933" s="871"/>
      <c r="AES933" s="871"/>
      <c r="AET933" s="871"/>
      <c r="AEU933" s="871"/>
      <c r="AEV933" s="871"/>
      <c r="AEW933" s="871"/>
      <c r="AEX933" s="871"/>
      <c r="AEY933" s="871"/>
      <c r="AEZ933" s="871"/>
      <c r="AFA933" s="871"/>
      <c r="AFB933" s="871"/>
      <c r="AFC933" s="871"/>
      <c r="AFD933" s="871"/>
      <c r="AFE933" s="871"/>
      <c r="AFF933" s="871"/>
      <c r="AFG933" s="871"/>
      <c r="AFH933" s="871"/>
      <c r="AFI933" s="871"/>
      <c r="AFJ933" s="871"/>
      <c r="AFK933" s="871"/>
      <c r="AFL933" s="871"/>
      <c r="AFM933" s="871"/>
      <c r="AFN933" s="871"/>
      <c r="AFO933" s="871"/>
      <c r="AFP933" s="871"/>
      <c r="AFQ933" s="871"/>
      <c r="AFR933" s="871"/>
      <c r="AFS933" s="871"/>
      <c r="AFT933" s="871"/>
      <c r="AFU933" s="871"/>
      <c r="AFV933" s="871"/>
      <c r="AFW933" s="871"/>
      <c r="AFX933" s="871"/>
      <c r="AFY933" s="871"/>
      <c r="AFZ933" s="871"/>
      <c r="AGA933" s="871"/>
      <c r="AGB933" s="871"/>
      <c r="AGC933" s="871"/>
      <c r="AGD933" s="871"/>
      <c r="AGE933" s="871"/>
      <c r="AGF933" s="871"/>
      <c r="AGG933" s="871"/>
      <c r="AGH933" s="871"/>
      <c r="AGI933" s="871"/>
      <c r="AGJ933" s="871"/>
      <c r="AGK933" s="871"/>
      <c r="AGL933" s="871"/>
      <c r="AGM933" s="871"/>
      <c r="AGN933" s="871"/>
      <c r="AGO933" s="871"/>
      <c r="AGP933" s="871"/>
      <c r="AGQ933" s="871"/>
      <c r="AGR933" s="871"/>
      <c r="AGS933" s="871"/>
      <c r="AGT933" s="871"/>
      <c r="AGU933" s="871"/>
      <c r="AGV933" s="871"/>
      <c r="AGW933" s="871"/>
      <c r="AGX933" s="871"/>
      <c r="AGY933" s="871"/>
      <c r="AGZ933" s="871"/>
      <c r="AHA933" s="871"/>
      <c r="AHB933" s="871"/>
      <c r="AHC933" s="871"/>
      <c r="AHD933" s="871"/>
      <c r="AHE933" s="871"/>
      <c r="AHF933" s="871"/>
      <c r="AHG933" s="871"/>
      <c r="AHH933" s="871"/>
      <c r="AHI933" s="871"/>
      <c r="AHJ933" s="871"/>
      <c r="AHK933" s="871"/>
      <c r="AHL933" s="871"/>
      <c r="AHM933" s="871"/>
      <c r="AHN933" s="871"/>
      <c r="AHO933" s="871"/>
      <c r="AHP933" s="871"/>
      <c r="AHQ933" s="871"/>
      <c r="AHR933" s="871"/>
      <c r="AHS933" s="871"/>
      <c r="AHT933" s="871"/>
      <c r="AHU933" s="871"/>
      <c r="AHV933" s="871"/>
      <c r="AHW933" s="871"/>
      <c r="AHX933" s="871"/>
      <c r="AHY933" s="871"/>
      <c r="AHZ933" s="871"/>
      <c r="AIA933" s="871"/>
      <c r="AIB933" s="871"/>
      <c r="AIC933" s="871"/>
      <c r="AID933" s="871"/>
      <c r="AIE933" s="871"/>
      <c r="AIF933" s="871"/>
      <c r="AIG933" s="871"/>
      <c r="AIH933" s="871"/>
      <c r="AII933" s="871"/>
      <c r="AIJ933" s="871"/>
      <c r="AIK933" s="871"/>
      <c r="AIL933" s="871"/>
      <c r="AIM933" s="871"/>
      <c r="AIN933" s="871"/>
      <c r="AIO933" s="871"/>
      <c r="AIP933" s="871"/>
      <c r="AIQ933" s="871"/>
      <c r="AIR933" s="871"/>
      <c r="AIS933" s="871"/>
      <c r="AIT933" s="871"/>
      <c r="AIU933" s="871"/>
      <c r="AIV933" s="871"/>
      <c r="AIW933" s="871"/>
      <c r="AIX933" s="871"/>
      <c r="AIY933" s="871"/>
      <c r="AIZ933" s="871"/>
      <c r="AJA933" s="871"/>
      <c r="AJB933" s="871"/>
      <c r="AJC933" s="871"/>
      <c r="AJD933" s="871"/>
      <c r="AJE933" s="871"/>
      <c r="AJF933" s="871"/>
      <c r="AJG933" s="871"/>
      <c r="AJH933" s="871"/>
      <c r="AJI933" s="871"/>
      <c r="AJJ933" s="871"/>
      <c r="AJK933" s="871"/>
      <c r="AJL933" s="871"/>
      <c r="AJM933" s="871"/>
      <c r="AJN933" s="871"/>
      <c r="AJO933" s="871"/>
      <c r="AJP933" s="871"/>
      <c r="AJQ933" s="871"/>
      <c r="AJR933" s="871"/>
      <c r="AJS933" s="871"/>
      <c r="AJT933" s="871"/>
      <c r="AJU933" s="871"/>
      <c r="AJV933" s="871"/>
      <c r="AJW933" s="871"/>
      <c r="AJX933" s="871"/>
      <c r="AJY933" s="871"/>
      <c r="AJZ933" s="871"/>
      <c r="AKA933" s="871"/>
      <c r="AKB933" s="871"/>
      <c r="AKC933" s="871"/>
      <c r="AKD933" s="871"/>
      <c r="AKE933" s="871"/>
      <c r="AKF933" s="871"/>
      <c r="AKG933" s="871"/>
      <c r="AKH933" s="871"/>
      <c r="AKI933" s="871"/>
      <c r="AKJ933" s="871"/>
      <c r="AKK933" s="871"/>
      <c r="AKL933" s="871"/>
      <c r="AKM933" s="871"/>
      <c r="AKN933" s="871"/>
      <c r="AKO933" s="871"/>
      <c r="AKP933" s="871"/>
      <c r="AKQ933" s="871"/>
      <c r="AKR933" s="871"/>
      <c r="AKS933" s="871"/>
      <c r="AKT933" s="871"/>
      <c r="AKU933" s="871"/>
      <c r="AKV933" s="871"/>
      <c r="AKW933" s="871"/>
      <c r="AKX933" s="871"/>
      <c r="AKY933" s="871"/>
      <c r="AKZ933" s="871"/>
      <c r="ALA933" s="871"/>
      <c r="ALB933" s="871"/>
      <c r="ALC933" s="871"/>
      <c r="ALD933" s="871"/>
      <c r="ALE933" s="871"/>
      <c r="ALF933" s="871"/>
      <c r="ALG933" s="871"/>
      <c r="ALH933" s="871"/>
      <c r="ALI933" s="871"/>
      <c r="ALJ933" s="871"/>
      <c r="ALK933" s="871"/>
      <c r="ALL933" s="871"/>
      <c r="ALM933" s="871"/>
      <c r="ALN933" s="871"/>
      <c r="ALO933" s="871"/>
      <c r="ALP933" s="871"/>
      <c r="ALQ933" s="871"/>
      <c r="ALR933" s="871"/>
      <c r="ALS933" s="871"/>
      <c r="ALT933" s="871"/>
      <c r="ALU933" s="871"/>
      <c r="ALV933" s="871"/>
      <c r="ALW933" s="871"/>
      <c r="ALX933" s="871"/>
      <c r="ALY933" s="871"/>
      <c r="ALZ933" s="871"/>
      <c r="AMA933" s="871"/>
      <c r="AMB933" s="871"/>
      <c r="AMC933" s="871"/>
      <c r="AMD933" s="871"/>
      <c r="AME933" s="871"/>
      <c r="AMF933" s="871"/>
      <c r="AMG933" s="871"/>
      <c r="AMH933" s="871"/>
      <c r="AMI933" s="871"/>
      <c r="AMJ933" s="871"/>
      <c r="AMK933" s="871"/>
    </row>
    <row r="934" spans="1:1025" ht="15.75" customHeight="1">
      <c r="A934" s="1159"/>
      <c r="B934" s="964">
        <v>15504</v>
      </c>
      <c r="C934" s="1003">
        <v>0.1</v>
      </c>
      <c r="D934" s="954" t="s">
        <v>494</v>
      </c>
      <c r="E934" s="955">
        <v>1400000</v>
      </c>
      <c r="F934" s="1008">
        <v>7.0000000000000007E-2</v>
      </c>
      <c r="G934" s="955">
        <f t="shared" si="45"/>
        <v>98000.000000000015</v>
      </c>
      <c r="H934" s="1009" t="s">
        <v>485</v>
      </c>
      <c r="I934" s="874"/>
      <c r="J934" s="875"/>
      <c r="K934" s="882"/>
      <c r="L934" s="883"/>
      <c r="M934" s="884"/>
      <c r="N934" s="1017"/>
      <c r="O934" s="882"/>
      <c r="P934" s="882"/>
      <c r="Q934" s="871"/>
      <c r="R934" s="871"/>
      <c r="S934" s="871"/>
      <c r="T934" s="871"/>
      <c r="U934" s="871"/>
      <c r="V934" s="871"/>
      <c r="W934" s="871"/>
      <c r="X934" s="871"/>
      <c r="Y934" s="871"/>
      <c r="Z934" s="871"/>
      <c r="AA934" s="871"/>
      <c r="AB934" s="871"/>
      <c r="AC934" s="871"/>
      <c r="AD934" s="871"/>
      <c r="AE934" s="871"/>
      <c r="AF934" s="871"/>
      <c r="AG934" s="871"/>
      <c r="AH934" s="871"/>
      <c r="AI934" s="871"/>
      <c r="AJ934" s="871"/>
      <c r="AK934" s="871"/>
      <c r="AL934" s="871"/>
      <c r="AM934" s="871"/>
      <c r="AN934" s="871"/>
      <c r="AO934" s="871"/>
      <c r="AP934" s="871"/>
      <c r="AQ934" s="871"/>
      <c r="AR934" s="871"/>
      <c r="AS934" s="871"/>
      <c r="AT934" s="871"/>
      <c r="AU934" s="871"/>
      <c r="AV934" s="871"/>
      <c r="AW934" s="871"/>
      <c r="AX934" s="871"/>
      <c r="AY934" s="871"/>
      <c r="AZ934" s="871"/>
      <c r="BA934" s="871"/>
      <c r="BB934" s="871"/>
      <c r="BC934" s="871"/>
      <c r="BD934" s="871"/>
      <c r="BE934" s="871"/>
      <c r="BF934" s="871"/>
      <c r="BG934" s="871"/>
      <c r="BH934" s="871"/>
      <c r="BI934" s="871"/>
      <c r="BJ934" s="871"/>
      <c r="BK934" s="871"/>
      <c r="BL934" s="871"/>
      <c r="BM934" s="871"/>
      <c r="BN934" s="871"/>
      <c r="BO934" s="871"/>
      <c r="BP934" s="871"/>
      <c r="BQ934" s="871"/>
      <c r="BR934" s="871"/>
      <c r="BS934" s="871"/>
      <c r="BT934" s="871"/>
      <c r="BU934" s="871"/>
      <c r="BV934" s="871"/>
      <c r="BW934" s="871"/>
      <c r="BX934" s="871"/>
      <c r="BY934" s="871"/>
      <c r="BZ934" s="871"/>
      <c r="CA934" s="871"/>
      <c r="CB934" s="871"/>
      <c r="CC934" s="871"/>
      <c r="CD934" s="871"/>
      <c r="CE934" s="871"/>
      <c r="CF934" s="871"/>
      <c r="CG934" s="871"/>
      <c r="CH934" s="871"/>
      <c r="CI934" s="871"/>
      <c r="CJ934" s="871"/>
      <c r="CK934" s="871"/>
      <c r="CL934" s="871"/>
      <c r="CM934" s="871"/>
      <c r="CN934" s="871"/>
      <c r="CO934" s="871"/>
      <c r="CP934" s="871"/>
      <c r="CQ934" s="871"/>
      <c r="CR934" s="871"/>
      <c r="CS934" s="871"/>
      <c r="CT934" s="871"/>
      <c r="CU934" s="871"/>
      <c r="CV934" s="871"/>
      <c r="CW934" s="871"/>
      <c r="CX934" s="871"/>
      <c r="CY934" s="871"/>
      <c r="CZ934" s="871"/>
      <c r="DA934" s="871"/>
      <c r="DB934" s="871"/>
      <c r="DC934" s="871"/>
      <c r="DD934" s="871"/>
      <c r="DE934" s="871"/>
      <c r="DF934" s="871"/>
      <c r="DG934" s="871"/>
      <c r="DH934" s="871"/>
      <c r="DI934" s="871"/>
      <c r="DJ934" s="871"/>
      <c r="DK934" s="871"/>
      <c r="DL934" s="871"/>
      <c r="DM934" s="871"/>
      <c r="DN934" s="871"/>
      <c r="DO934" s="871"/>
      <c r="DP934" s="871"/>
      <c r="DQ934" s="871"/>
      <c r="DR934" s="871"/>
      <c r="DS934" s="871"/>
      <c r="DT934" s="871"/>
      <c r="DU934" s="871"/>
      <c r="DV934" s="871"/>
      <c r="DW934" s="871"/>
      <c r="DX934" s="871"/>
      <c r="DY934" s="871"/>
      <c r="DZ934" s="871"/>
      <c r="EA934" s="871"/>
      <c r="EB934" s="871"/>
      <c r="EC934" s="871"/>
      <c r="ED934" s="871"/>
      <c r="EE934" s="871"/>
      <c r="EF934" s="871"/>
      <c r="EG934" s="871"/>
      <c r="EH934" s="871"/>
      <c r="EI934" s="871"/>
      <c r="EJ934" s="871"/>
      <c r="EK934" s="871"/>
      <c r="EL934" s="871"/>
      <c r="EM934" s="871"/>
      <c r="EN934" s="871"/>
      <c r="EO934" s="871"/>
      <c r="EP934" s="871"/>
      <c r="EQ934" s="871"/>
      <c r="ER934" s="871"/>
      <c r="ES934" s="871"/>
      <c r="ET934" s="871"/>
      <c r="EU934" s="871"/>
      <c r="EV934" s="871"/>
      <c r="EW934" s="871"/>
      <c r="EX934" s="871"/>
      <c r="EY934" s="871"/>
      <c r="EZ934" s="871"/>
      <c r="FA934" s="871"/>
      <c r="FB934" s="871"/>
      <c r="FC934" s="871"/>
      <c r="FD934" s="871"/>
      <c r="FE934" s="871"/>
      <c r="FF934" s="871"/>
      <c r="FG934" s="871"/>
      <c r="FH934" s="871"/>
      <c r="FI934" s="871"/>
      <c r="FJ934" s="871"/>
      <c r="FK934" s="871"/>
      <c r="FL934" s="871"/>
      <c r="FM934" s="871"/>
      <c r="FN934" s="871"/>
      <c r="FO934" s="871"/>
      <c r="FP934" s="871"/>
      <c r="FQ934" s="871"/>
      <c r="FR934" s="871"/>
      <c r="FS934" s="871"/>
      <c r="FT934" s="871"/>
      <c r="FU934" s="871"/>
      <c r="FV934" s="871"/>
      <c r="FW934" s="871"/>
      <c r="FX934" s="871"/>
      <c r="FY934" s="871"/>
      <c r="FZ934" s="871"/>
      <c r="GA934" s="871"/>
      <c r="GB934" s="871"/>
      <c r="GC934" s="871"/>
      <c r="GD934" s="871"/>
      <c r="GE934" s="871"/>
      <c r="GF934" s="871"/>
      <c r="GG934" s="871"/>
      <c r="GH934" s="871"/>
      <c r="GI934" s="871"/>
      <c r="GJ934" s="871"/>
      <c r="GK934" s="871"/>
      <c r="GL934" s="871"/>
      <c r="GM934" s="871"/>
      <c r="GN934" s="871"/>
      <c r="GO934" s="871"/>
      <c r="GP934" s="871"/>
      <c r="GQ934" s="871"/>
      <c r="GR934" s="871"/>
      <c r="GS934" s="871"/>
      <c r="GT934" s="871"/>
      <c r="GU934" s="871"/>
      <c r="GV934" s="871"/>
      <c r="GW934" s="871"/>
      <c r="GX934" s="871"/>
      <c r="GY934" s="871"/>
      <c r="GZ934" s="871"/>
      <c r="HA934" s="871"/>
      <c r="HB934" s="871"/>
      <c r="HC934" s="871"/>
      <c r="HD934" s="871"/>
      <c r="HE934" s="871"/>
      <c r="HF934" s="871"/>
      <c r="HG934" s="871"/>
      <c r="HH934" s="871"/>
      <c r="HI934" s="871"/>
      <c r="HJ934" s="871"/>
      <c r="HK934" s="871"/>
      <c r="HL934" s="871"/>
      <c r="HM934" s="871"/>
      <c r="HN934" s="871"/>
      <c r="HO934" s="871"/>
      <c r="HP934" s="871"/>
      <c r="HQ934" s="871"/>
      <c r="HR934" s="871"/>
      <c r="HS934" s="871"/>
      <c r="HT934" s="871"/>
      <c r="HU934" s="871"/>
      <c r="HV934" s="871"/>
      <c r="HW934" s="871"/>
      <c r="HX934" s="871"/>
      <c r="HY934" s="871"/>
      <c r="HZ934" s="871"/>
      <c r="IA934" s="871"/>
      <c r="IB934" s="871"/>
      <c r="IC934" s="871"/>
      <c r="ID934" s="871"/>
      <c r="IE934" s="871"/>
      <c r="IF934" s="871"/>
      <c r="IG934" s="871"/>
      <c r="IH934" s="871"/>
      <c r="II934" s="871"/>
      <c r="IJ934" s="871"/>
      <c r="IK934" s="871"/>
      <c r="IL934" s="871"/>
      <c r="IM934" s="871"/>
      <c r="IN934" s="871"/>
      <c r="IO934" s="871"/>
      <c r="IP934" s="871"/>
      <c r="IQ934" s="871"/>
      <c r="IR934" s="871"/>
      <c r="IS934" s="871"/>
      <c r="IT934" s="871"/>
      <c r="IU934" s="871"/>
      <c r="IV934" s="871"/>
      <c r="IW934" s="871"/>
      <c r="IX934" s="871"/>
      <c r="IY934" s="871"/>
      <c r="IZ934" s="871"/>
      <c r="JA934" s="871"/>
      <c r="JB934" s="871"/>
      <c r="JC934" s="871"/>
      <c r="JD934" s="871"/>
      <c r="JE934" s="871"/>
      <c r="JF934" s="871"/>
      <c r="JG934" s="871"/>
      <c r="JH934" s="871"/>
      <c r="JI934" s="871"/>
      <c r="JJ934" s="871"/>
      <c r="JK934" s="871"/>
      <c r="JL934" s="871"/>
      <c r="JM934" s="871"/>
      <c r="JN934" s="871"/>
      <c r="JO934" s="871"/>
      <c r="JP934" s="871"/>
      <c r="JQ934" s="871"/>
      <c r="JR934" s="871"/>
      <c r="JS934" s="871"/>
      <c r="JT934" s="871"/>
      <c r="JU934" s="871"/>
      <c r="JV934" s="871"/>
      <c r="JW934" s="871"/>
      <c r="JX934" s="871"/>
      <c r="JY934" s="871"/>
      <c r="JZ934" s="871"/>
      <c r="KA934" s="871"/>
      <c r="KB934" s="871"/>
      <c r="KC934" s="871"/>
      <c r="KD934" s="871"/>
      <c r="KE934" s="871"/>
      <c r="KF934" s="871"/>
      <c r="KG934" s="871"/>
      <c r="KH934" s="871"/>
      <c r="KI934" s="871"/>
      <c r="KJ934" s="871"/>
      <c r="KK934" s="871"/>
      <c r="KL934" s="871"/>
      <c r="KM934" s="871"/>
      <c r="KN934" s="871"/>
      <c r="KO934" s="871"/>
      <c r="KP934" s="871"/>
      <c r="KQ934" s="871"/>
      <c r="KR934" s="871"/>
      <c r="KS934" s="871"/>
      <c r="KT934" s="871"/>
      <c r="KU934" s="871"/>
      <c r="KV934" s="871"/>
      <c r="KW934" s="871"/>
      <c r="KX934" s="871"/>
      <c r="KY934" s="871"/>
      <c r="KZ934" s="871"/>
      <c r="LA934" s="871"/>
      <c r="LB934" s="871"/>
      <c r="LC934" s="871"/>
      <c r="LD934" s="871"/>
      <c r="LE934" s="871"/>
      <c r="LF934" s="871"/>
      <c r="LG934" s="871"/>
      <c r="LH934" s="871"/>
      <c r="LI934" s="871"/>
      <c r="LJ934" s="871"/>
      <c r="LK934" s="871"/>
      <c r="LL934" s="871"/>
      <c r="LM934" s="871"/>
      <c r="LN934" s="871"/>
      <c r="LO934" s="871"/>
      <c r="LP934" s="871"/>
      <c r="LQ934" s="871"/>
      <c r="LR934" s="871"/>
      <c r="LS934" s="871"/>
      <c r="LT934" s="871"/>
      <c r="LU934" s="871"/>
      <c r="LV934" s="871"/>
      <c r="LW934" s="871"/>
      <c r="LX934" s="871"/>
      <c r="LY934" s="871"/>
      <c r="LZ934" s="871"/>
      <c r="MA934" s="871"/>
      <c r="MB934" s="871"/>
      <c r="MC934" s="871"/>
      <c r="MD934" s="871"/>
      <c r="ME934" s="871"/>
      <c r="MF934" s="871"/>
      <c r="MG934" s="871"/>
      <c r="MH934" s="871"/>
      <c r="MI934" s="871"/>
      <c r="MJ934" s="871"/>
      <c r="MK934" s="871"/>
      <c r="ML934" s="871"/>
      <c r="MM934" s="871"/>
      <c r="MN934" s="871"/>
      <c r="MO934" s="871"/>
      <c r="MP934" s="871"/>
      <c r="MQ934" s="871"/>
      <c r="MR934" s="871"/>
      <c r="MS934" s="871"/>
      <c r="MT934" s="871"/>
      <c r="MU934" s="871"/>
      <c r="MV934" s="871"/>
      <c r="MW934" s="871"/>
      <c r="MX934" s="871"/>
      <c r="MY934" s="871"/>
      <c r="MZ934" s="871"/>
      <c r="NA934" s="871"/>
      <c r="NB934" s="871"/>
      <c r="NC934" s="871"/>
      <c r="ND934" s="871"/>
      <c r="NE934" s="871"/>
      <c r="NF934" s="871"/>
      <c r="NG934" s="871"/>
      <c r="NH934" s="871"/>
      <c r="NI934" s="871"/>
      <c r="NJ934" s="871"/>
      <c r="NK934" s="871"/>
      <c r="NL934" s="871"/>
      <c r="NM934" s="871"/>
      <c r="NN934" s="871"/>
      <c r="NO934" s="871"/>
      <c r="NP934" s="871"/>
      <c r="NQ934" s="871"/>
      <c r="NR934" s="871"/>
      <c r="NS934" s="871"/>
      <c r="NT934" s="871"/>
      <c r="NU934" s="871"/>
      <c r="NV934" s="871"/>
      <c r="NW934" s="871"/>
      <c r="NX934" s="871"/>
      <c r="NY934" s="871"/>
      <c r="NZ934" s="871"/>
      <c r="OA934" s="871"/>
      <c r="OB934" s="871"/>
      <c r="OC934" s="871"/>
      <c r="OD934" s="871"/>
      <c r="OE934" s="871"/>
      <c r="OF934" s="871"/>
      <c r="OG934" s="871"/>
      <c r="OH934" s="871"/>
      <c r="OI934" s="871"/>
      <c r="OJ934" s="871"/>
      <c r="OK934" s="871"/>
      <c r="OL934" s="871"/>
      <c r="OM934" s="871"/>
      <c r="ON934" s="871"/>
      <c r="OO934" s="871"/>
      <c r="OP934" s="871"/>
      <c r="OQ934" s="871"/>
      <c r="OR934" s="871"/>
      <c r="OS934" s="871"/>
      <c r="OT934" s="871"/>
      <c r="OU934" s="871"/>
      <c r="OV934" s="871"/>
      <c r="OW934" s="871"/>
      <c r="OX934" s="871"/>
      <c r="OY934" s="871"/>
      <c r="OZ934" s="871"/>
      <c r="PA934" s="871"/>
      <c r="PB934" s="871"/>
      <c r="PC934" s="871"/>
      <c r="PD934" s="871"/>
      <c r="PE934" s="871"/>
      <c r="PF934" s="871"/>
      <c r="PG934" s="871"/>
      <c r="PH934" s="871"/>
      <c r="PI934" s="871"/>
      <c r="PJ934" s="871"/>
      <c r="PK934" s="871"/>
      <c r="PL934" s="871"/>
      <c r="PM934" s="871"/>
      <c r="PN934" s="871"/>
      <c r="PO934" s="871"/>
      <c r="PP934" s="871"/>
      <c r="PQ934" s="871"/>
      <c r="PR934" s="871"/>
      <c r="PS934" s="871"/>
      <c r="PT934" s="871"/>
      <c r="PU934" s="871"/>
      <c r="PV934" s="871"/>
      <c r="PW934" s="871"/>
      <c r="PX934" s="871"/>
      <c r="PY934" s="871"/>
      <c r="PZ934" s="871"/>
      <c r="QA934" s="871"/>
      <c r="QB934" s="871"/>
      <c r="QC934" s="871"/>
      <c r="QD934" s="871"/>
      <c r="QE934" s="871"/>
      <c r="QF934" s="871"/>
      <c r="QG934" s="871"/>
      <c r="QH934" s="871"/>
      <c r="QI934" s="871"/>
      <c r="QJ934" s="871"/>
      <c r="QK934" s="871"/>
      <c r="QL934" s="871"/>
      <c r="QM934" s="871"/>
      <c r="QN934" s="871"/>
      <c r="QO934" s="871"/>
      <c r="QP934" s="871"/>
      <c r="QQ934" s="871"/>
      <c r="QR934" s="871"/>
      <c r="QS934" s="871"/>
      <c r="QT934" s="871"/>
      <c r="QU934" s="871"/>
      <c r="QV934" s="871"/>
      <c r="QW934" s="871"/>
      <c r="QX934" s="871"/>
      <c r="QY934" s="871"/>
      <c r="QZ934" s="871"/>
      <c r="RA934" s="871"/>
      <c r="RB934" s="871"/>
      <c r="RC934" s="871"/>
      <c r="RD934" s="871"/>
      <c r="RE934" s="871"/>
      <c r="RF934" s="871"/>
      <c r="RG934" s="871"/>
      <c r="RH934" s="871"/>
      <c r="RI934" s="871"/>
      <c r="RJ934" s="871"/>
      <c r="RK934" s="871"/>
      <c r="RL934" s="871"/>
      <c r="RM934" s="871"/>
      <c r="RN934" s="871"/>
      <c r="RO934" s="871"/>
      <c r="RP934" s="871"/>
      <c r="RQ934" s="871"/>
      <c r="RR934" s="871"/>
      <c r="RS934" s="871"/>
      <c r="RT934" s="871"/>
      <c r="RU934" s="871"/>
      <c r="RV934" s="871"/>
      <c r="RW934" s="871"/>
      <c r="RX934" s="871"/>
      <c r="RY934" s="871"/>
      <c r="RZ934" s="871"/>
      <c r="SA934" s="871"/>
      <c r="SB934" s="871"/>
      <c r="SC934" s="871"/>
      <c r="SD934" s="871"/>
      <c r="SE934" s="871"/>
      <c r="SF934" s="871"/>
      <c r="SG934" s="871"/>
      <c r="SH934" s="871"/>
      <c r="SI934" s="871"/>
      <c r="SJ934" s="871"/>
      <c r="SK934" s="871"/>
      <c r="SL934" s="871"/>
      <c r="SM934" s="871"/>
      <c r="SN934" s="871"/>
      <c r="SO934" s="871"/>
      <c r="SP934" s="871"/>
      <c r="SQ934" s="871"/>
      <c r="SR934" s="871"/>
      <c r="SS934" s="871"/>
      <c r="ST934" s="871"/>
      <c r="SU934" s="871"/>
      <c r="SV934" s="871"/>
      <c r="SW934" s="871"/>
      <c r="SX934" s="871"/>
      <c r="SY934" s="871"/>
      <c r="SZ934" s="871"/>
      <c r="TA934" s="871"/>
      <c r="TB934" s="871"/>
      <c r="TC934" s="871"/>
      <c r="TD934" s="871"/>
      <c r="TE934" s="871"/>
      <c r="TF934" s="871"/>
      <c r="TG934" s="871"/>
      <c r="TH934" s="871"/>
      <c r="TI934" s="871"/>
      <c r="TJ934" s="871"/>
      <c r="TK934" s="871"/>
      <c r="TL934" s="871"/>
      <c r="TM934" s="871"/>
      <c r="TN934" s="871"/>
      <c r="TO934" s="871"/>
      <c r="TP934" s="871"/>
      <c r="TQ934" s="871"/>
      <c r="TR934" s="871"/>
      <c r="TS934" s="871"/>
      <c r="TT934" s="871"/>
      <c r="TU934" s="871"/>
      <c r="TV934" s="871"/>
      <c r="TW934" s="871"/>
      <c r="TX934" s="871"/>
      <c r="TY934" s="871"/>
      <c r="TZ934" s="871"/>
      <c r="UA934" s="871"/>
      <c r="UB934" s="871"/>
      <c r="UC934" s="871"/>
      <c r="UD934" s="871"/>
      <c r="UE934" s="871"/>
      <c r="UF934" s="871"/>
      <c r="UG934" s="871"/>
      <c r="UH934" s="871"/>
      <c r="UI934" s="871"/>
      <c r="UJ934" s="871"/>
      <c r="UK934" s="871"/>
      <c r="UL934" s="871"/>
      <c r="UM934" s="871"/>
      <c r="UN934" s="871"/>
      <c r="UO934" s="871"/>
      <c r="UP934" s="871"/>
      <c r="UQ934" s="871"/>
      <c r="UR934" s="871"/>
      <c r="US934" s="871"/>
      <c r="UT934" s="871"/>
      <c r="UU934" s="871"/>
      <c r="UV934" s="871"/>
      <c r="UW934" s="871"/>
      <c r="UX934" s="871"/>
      <c r="UY934" s="871"/>
      <c r="UZ934" s="871"/>
      <c r="VA934" s="871"/>
      <c r="VB934" s="871"/>
      <c r="VC934" s="871"/>
      <c r="VD934" s="871"/>
      <c r="VE934" s="871"/>
      <c r="VF934" s="871"/>
      <c r="VG934" s="871"/>
      <c r="VH934" s="871"/>
      <c r="VI934" s="871"/>
      <c r="VJ934" s="871"/>
      <c r="VK934" s="871"/>
      <c r="VL934" s="871"/>
      <c r="VM934" s="871"/>
      <c r="VN934" s="871"/>
      <c r="VO934" s="871"/>
      <c r="VP934" s="871"/>
      <c r="VQ934" s="871"/>
      <c r="VR934" s="871"/>
      <c r="VS934" s="871"/>
      <c r="VT934" s="871"/>
      <c r="VU934" s="871"/>
      <c r="VV934" s="871"/>
      <c r="VW934" s="871"/>
      <c r="VX934" s="871"/>
      <c r="VY934" s="871"/>
      <c r="VZ934" s="871"/>
      <c r="WA934" s="871"/>
      <c r="WB934" s="871"/>
      <c r="WC934" s="871"/>
      <c r="WD934" s="871"/>
      <c r="WE934" s="871"/>
      <c r="WF934" s="871"/>
      <c r="WG934" s="871"/>
      <c r="WH934" s="871"/>
      <c r="WI934" s="871"/>
      <c r="WJ934" s="871"/>
      <c r="WK934" s="871"/>
      <c r="WL934" s="871"/>
      <c r="WM934" s="871"/>
      <c r="WN934" s="871"/>
      <c r="WO934" s="871"/>
      <c r="WP934" s="871"/>
      <c r="WQ934" s="871"/>
      <c r="WR934" s="871"/>
      <c r="WS934" s="871"/>
      <c r="WT934" s="871"/>
      <c r="WU934" s="871"/>
      <c r="WV934" s="871"/>
      <c r="WW934" s="871"/>
      <c r="WX934" s="871"/>
      <c r="WY934" s="871"/>
      <c r="WZ934" s="871"/>
      <c r="XA934" s="871"/>
      <c r="XB934" s="871"/>
      <c r="XC934" s="871"/>
      <c r="XD934" s="871"/>
      <c r="XE934" s="871"/>
      <c r="XF934" s="871"/>
      <c r="XG934" s="871"/>
      <c r="XH934" s="871"/>
      <c r="XI934" s="871"/>
      <c r="XJ934" s="871"/>
      <c r="XK934" s="871"/>
      <c r="XL934" s="871"/>
      <c r="XM934" s="871"/>
      <c r="XN934" s="871"/>
      <c r="XO934" s="871"/>
      <c r="XP934" s="871"/>
      <c r="XQ934" s="871"/>
      <c r="XR934" s="871"/>
      <c r="XS934" s="871"/>
      <c r="XT934" s="871"/>
      <c r="XU934" s="871"/>
      <c r="XV934" s="871"/>
      <c r="XW934" s="871"/>
      <c r="XX934" s="871"/>
      <c r="XY934" s="871"/>
      <c r="XZ934" s="871"/>
      <c r="YA934" s="871"/>
      <c r="YB934" s="871"/>
      <c r="YC934" s="871"/>
      <c r="YD934" s="871"/>
      <c r="YE934" s="871"/>
      <c r="YF934" s="871"/>
      <c r="YG934" s="871"/>
      <c r="YH934" s="871"/>
      <c r="YI934" s="871"/>
      <c r="YJ934" s="871"/>
      <c r="YK934" s="871"/>
      <c r="YL934" s="871"/>
      <c r="YM934" s="871"/>
      <c r="YN934" s="871"/>
      <c r="YO934" s="871"/>
      <c r="YP934" s="871"/>
      <c r="YQ934" s="871"/>
      <c r="YR934" s="871"/>
      <c r="YS934" s="871"/>
      <c r="YT934" s="871"/>
      <c r="YU934" s="871"/>
      <c r="YV934" s="871"/>
      <c r="YW934" s="871"/>
      <c r="YX934" s="871"/>
      <c r="YY934" s="871"/>
      <c r="YZ934" s="871"/>
      <c r="ZA934" s="871"/>
      <c r="ZB934" s="871"/>
      <c r="ZC934" s="871"/>
      <c r="ZD934" s="871"/>
      <c r="ZE934" s="871"/>
      <c r="ZF934" s="871"/>
      <c r="ZG934" s="871"/>
      <c r="ZH934" s="871"/>
      <c r="ZI934" s="871"/>
      <c r="ZJ934" s="871"/>
      <c r="ZK934" s="871"/>
      <c r="ZL934" s="871"/>
      <c r="ZM934" s="871"/>
      <c r="ZN934" s="871"/>
      <c r="ZO934" s="871"/>
      <c r="ZP934" s="871"/>
      <c r="ZQ934" s="871"/>
      <c r="ZR934" s="871"/>
      <c r="ZS934" s="871"/>
      <c r="ZT934" s="871"/>
      <c r="ZU934" s="871"/>
      <c r="ZV934" s="871"/>
      <c r="ZW934" s="871"/>
      <c r="ZX934" s="871"/>
      <c r="ZY934" s="871"/>
      <c r="ZZ934" s="871"/>
      <c r="AAA934" s="871"/>
      <c r="AAB934" s="871"/>
      <c r="AAC934" s="871"/>
      <c r="AAD934" s="871"/>
      <c r="AAE934" s="871"/>
      <c r="AAF934" s="871"/>
      <c r="AAG934" s="871"/>
      <c r="AAH934" s="871"/>
      <c r="AAI934" s="871"/>
      <c r="AAJ934" s="871"/>
      <c r="AAK934" s="871"/>
      <c r="AAL934" s="871"/>
      <c r="AAM934" s="871"/>
      <c r="AAN934" s="871"/>
      <c r="AAO934" s="871"/>
      <c r="AAP934" s="871"/>
      <c r="AAQ934" s="871"/>
      <c r="AAR934" s="871"/>
      <c r="AAS934" s="871"/>
      <c r="AAT934" s="871"/>
      <c r="AAU934" s="871"/>
      <c r="AAV934" s="871"/>
      <c r="AAW934" s="871"/>
      <c r="AAX934" s="871"/>
      <c r="AAY934" s="871"/>
      <c r="AAZ934" s="871"/>
      <c r="ABA934" s="871"/>
      <c r="ABB934" s="871"/>
      <c r="ABC934" s="871"/>
      <c r="ABD934" s="871"/>
      <c r="ABE934" s="871"/>
      <c r="ABF934" s="871"/>
      <c r="ABG934" s="871"/>
      <c r="ABH934" s="871"/>
      <c r="ABI934" s="871"/>
      <c r="ABJ934" s="871"/>
      <c r="ABK934" s="871"/>
      <c r="ABL934" s="871"/>
      <c r="ABM934" s="871"/>
      <c r="ABN934" s="871"/>
      <c r="ABO934" s="871"/>
      <c r="ABP934" s="871"/>
      <c r="ABQ934" s="871"/>
      <c r="ABR934" s="871"/>
      <c r="ABS934" s="871"/>
      <c r="ABT934" s="871"/>
      <c r="ABU934" s="871"/>
      <c r="ABV934" s="871"/>
      <c r="ABW934" s="871"/>
      <c r="ABX934" s="871"/>
      <c r="ABY934" s="871"/>
      <c r="ABZ934" s="871"/>
      <c r="ACA934" s="871"/>
      <c r="ACB934" s="871"/>
      <c r="ACC934" s="871"/>
      <c r="ACD934" s="871"/>
      <c r="ACE934" s="871"/>
      <c r="ACF934" s="871"/>
      <c r="ACG934" s="871"/>
      <c r="ACH934" s="871"/>
      <c r="ACI934" s="871"/>
      <c r="ACJ934" s="871"/>
      <c r="ACK934" s="871"/>
      <c r="ACL934" s="871"/>
      <c r="ACM934" s="871"/>
      <c r="ACN934" s="871"/>
      <c r="ACO934" s="871"/>
      <c r="ACP934" s="871"/>
      <c r="ACQ934" s="871"/>
      <c r="ACR934" s="871"/>
      <c r="ACS934" s="871"/>
      <c r="ACT934" s="871"/>
      <c r="ACU934" s="871"/>
      <c r="ACV934" s="871"/>
      <c r="ACW934" s="871"/>
      <c r="ACX934" s="871"/>
      <c r="ACY934" s="871"/>
      <c r="ACZ934" s="871"/>
      <c r="ADA934" s="871"/>
      <c r="ADB934" s="871"/>
      <c r="ADC934" s="871"/>
      <c r="ADD934" s="871"/>
      <c r="ADE934" s="871"/>
      <c r="ADF934" s="871"/>
      <c r="ADG934" s="871"/>
      <c r="ADH934" s="871"/>
      <c r="ADI934" s="871"/>
      <c r="ADJ934" s="871"/>
      <c r="ADK934" s="871"/>
      <c r="ADL934" s="871"/>
      <c r="ADM934" s="871"/>
      <c r="ADN934" s="871"/>
      <c r="ADO934" s="871"/>
      <c r="ADP934" s="871"/>
      <c r="ADQ934" s="871"/>
      <c r="ADR934" s="871"/>
      <c r="ADS934" s="871"/>
      <c r="ADT934" s="871"/>
      <c r="ADU934" s="871"/>
      <c r="ADV934" s="871"/>
      <c r="ADW934" s="871"/>
      <c r="ADX934" s="871"/>
      <c r="ADY934" s="871"/>
      <c r="ADZ934" s="871"/>
      <c r="AEA934" s="871"/>
      <c r="AEB934" s="871"/>
      <c r="AEC934" s="871"/>
      <c r="AED934" s="871"/>
      <c r="AEE934" s="871"/>
      <c r="AEF934" s="871"/>
      <c r="AEG934" s="871"/>
      <c r="AEH934" s="871"/>
      <c r="AEI934" s="871"/>
      <c r="AEJ934" s="871"/>
      <c r="AEK934" s="871"/>
      <c r="AEL934" s="871"/>
      <c r="AEM934" s="871"/>
      <c r="AEN934" s="871"/>
      <c r="AEO934" s="871"/>
      <c r="AEP934" s="871"/>
      <c r="AEQ934" s="871"/>
      <c r="AER934" s="871"/>
      <c r="AES934" s="871"/>
      <c r="AET934" s="871"/>
      <c r="AEU934" s="871"/>
      <c r="AEV934" s="871"/>
      <c r="AEW934" s="871"/>
      <c r="AEX934" s="871"/>
      <c r="AEY934" s="871"/>
      <c r="AEZ934" s="871"/>
      <c r="AFA934" s="871"/>
      <c r="AFB934" s="871"/>
      <c r="AFC934" s="871"/>
      <c r="AFD934" s="871"/>
      <c r="AFE934" s="871"/>
      <c r="AFF934" s="871"/>
      <c r="AFG934" s="871"/>
      <c r="AFH934" s="871"/>
      <c r="AFI934" s="871"/>
      <c r="AFJ934" s="871"/>
      <c r="AFK934" s="871"/>
      <c r="AFL934" s="871"/>
      <c r="AFM934" s="871"/>
      <c r="AFN934" s="871"/>
      <c r="AFO934" s="871"/>
      <c r="AFP934" s="871"/>
      <c r="AFQ934" s="871"/>
      <c r="AFR934" s="871"/>
      <c r="AFS934" s="871"/>
      <c r="AFT934" s="871"/>
      <c r="AFU934" s="871"/>
      <c r="AFV934" s="871"/>
      <c r="AFW934" s="871"/>
      <c r="AFX934" s="871"/>
      <c r="AFY934" s="871"/>
      <c r="AFZ934" s="871"/>
      <c r="AGA934" s="871"/>
      <c r="AGB934" s="871"/>
      <c r="AGC934" s="871"/>
      <c r="AGD934" s="871"/>
      <c r="AGE934" s="871"/>
      <c r="AGF934" s="871"/>
      <c r="AGG934" s="871"/>
      <c r="AGH934" s="871"/>
      <c r="AGI934" s="871"/>
      <c r="AGJ934" s="871"/>
      <c r="AGK934" s="871"/>
      <c r="AGL934" s="871"/>
      <c r="AGM934" s="871"/>
      <c r="AGN934" s="871"/>
      <c r="AGO934" s="871"/>
      <c r="AGP934" s="871"/>
      <c r="AGQ934" s="871"/>
      <c r="AGR934" s="871"/>
      <c r="AGS934" s="871"/>
      <c r="AGT934" s="871"/>
      <c r="AGU934" s="871"/>
      <c r="AGV934" s="871"/>
      <c r="AGW934" s="871"/>
      <c r="AGX934" s="871"/>
      <c r="AGY934" s="871"/>
      <c r="AGZ934" s="871"/>
      <c r="AHA934" s="871"/>
      <c r="AHB934" s="871"/>
      <c r="AHC934" s="871"/>
      <c r="AHD934" s="871"/>
      <c r="AHE934" s="871"/>
      <c r="AHF934" s="871"/>
      <c r="AHG934" s="871"/>
      <c r="AHH934" s="871"/>
      <c r="AHI934" s="871"/>
      <c r="AHJ934" s="871"/>
      <c r="AHK934" s="871"/>
      <c r="AHL934" s="871"/>
      <c r="AHM934" s="871"/>
      <c r="AHN934" s="871"/>
      <c r="AHO934" s="871"/>
      <c r="AHP934" s="871"/>
      <c r="AHQ934" s="871"/>
      <c r="AHR934" s="871"/>
      <c r="AHS934" s="871"/>
      <c r="AHT934" s="871"/>
      <c r="AHU934" s="871"/>
      <c r="AHV934" s="871"/>
      <c r="AHW934" s="871"/>
      <c r="AHX934" s="871"/>
      <c r="AHY934" s="871"/>
      <c r="AHZ934" s="871"/>
      <c r="AIA934" s="871"/>
      <c r="AIB934" s="871"/>
      <c r="AIC934" s="871"/>
      <c r="AID934" s="871"/>
      <c r="AIE934" s="871"/>
      <c r="AIF934" s="871"/>
      <c r="AIG934" s="871"/>
      <c r="AIH934" s="871"/>
      <c r="AII934" s="871"/>
      <c r="AIJ934" s="871"/>
      <c r="AIK934" s="871"/>
      <c r="AIL934" s="871"/>
      <c r="AIM934" s="871"/>
      <c r="AIN934" s="871"/>
      <c r="AIO934" s="871"/>
      <c r="AIP934" s="871"/>
      <c r="AIQ934" s="871"/>
      <c r="AIR934" s="871"/>
      <c r="AIS934" s="871"/>
      <c r="AIT934" s="871"/>
      <c r="AIU934" s="871"/>
      <c r="AIV934" s="871"/>
      <c r="AIW934" s="871"/>
      <c r="AIX934" s="871"/>
      <c r="AIY934" s="871"/>
      <c r="AIZ934" s="871"/>
      <c r="AJA934" s="871"/>
      <c r="AJB934" s="871"/>
      <c r="AJC934" s="871"/>
      <c r="AJD934" s="871"/>
      <c r="AJE934" s="871"/>
      <c r="AJF934" s="871"/>
      <c r="AJG934" s="871"/>
      <c r="AJH934" s="871"/>
      <c r="AJI934" s="871"/>
      <c r="AJJ934" s="871"/>
      <c r="AJK934" s="871"/>
      <c r="AJL934" s="871"/>
      <c r="AJM934" s="871"/>
      <c r="AJN934" s="871"/>
      <c r="AJO934" s="871"/>
      <c r="AJP934" s="871"/>
      <c r="AJQ934" s="871"/>
      <c r="AJR934" s="871"/>
      <c r="AJS934" s="871"/>
      <c r="AJT934" s="871"/>
      <c r="AJU934" s="871"/>
      <c r="AJV934" s="871"/>
      <c r="AJW934" s="871"/>
      <c r="AJX934" s="871"/>
      <c r="AJY934" s="871"/>
      <c r="AJZ934" s="871"/>
      <c r="AKA934" s="871"/>
      <c r="AKB934" s="871"/>
      <c r="AKC934" s="871"/>
      <c r="AKD934" s="871"/>
      <c r="AKE934" s="871"/>
      <c r="AKF934" s="871"/>
      <c r="AKG934" s="871"/>
      <c r="AKH934" s="871"/>
      <c r="AKI934" s="871"/>
      <c r="AKJ934" s="871"/>
      <c r="AKK934" s="871"/>
      <c r="AKL934" s="871"/>
      <c r="AKM934" s="871"/>
      <c r="AKN934" s="871"/>
      <c r="AKO934" s="871"/>
      <c r="AKP934" s="871"/>
      <c r="AKQ934" s="871"/>
      <c r="AKR934" s="871"/>
      <c r="AKS934" s="871"/>
      <c r="AKT934" s="871"/>
      <c r="AKU934" s="871"/>
      <c r="AKV934" s="871"/>
      <c r="AKW934" s="871"/>
      <c r="AKX934" s="871"/>
      <c r="AKY934" s="871"/>
      <c r="AKZ934" s="871"/>
      <c r="ALA934" s="871"/>
      <c r="ALB934" s="871"/>
      <c r="ALC934" s="871"/>
      <c r="ALD934" s="871"/>
      <c r="ALE934" s="871"/>
      <c r="ALF934" s="871"/>
      <c r="ALG934" s="871"/>
      <c r="ALH934" s="871"/>
      <c r="ALI934" s="871"/>
      <c r="ALJ934" s="871"/>
      <c r="ALK934" s="871"/>
      <c r="ALL934" s="871"/>
      <c r="ALM934" s="871"/>
      <c r="ALN934" s="871"/>
      <c r="ALO934" s="871"/>
      <c r="ALP934" s="871"/>
      <c r="ALQ934" s="871"/>
      <c r="ALR934" s="871"/>
      <c r="ALS934" s="871"/>
      <c r="ALT934" s="871"/>
      <c r="ALU934" s="871"/>
      <c r="ALV934" s="871"/>
      <c r="ALW934" s="871"/>
      <c r="ALX934" s="871"/>
      <c r="ALY934" s="871"/>
      <c r="ALZ934" s="871"/>
      <c r="AMA934" s="871"/>
      <c r="AMB934" s="871"/>
      <c r="AMC934" s="871"/>
      <c r="AMD934" s="871"/>
      <c r="AME934" s="871"/>
      <c r="AMF934" s="871"/>
      <c r="AMG934" s="871"/>
      <c r="AMH934" s="871"/>
      <c r="AMI934" s="871"/>
      <c r="AMJ934" s="871"/>
      <c r="AMK934" s="871"/>
    </row>
    <row r="935" spans="1:1025" ht="15" customHeight="1">
      <c r="A935" s="1159"/>
      <c r="B935" s="964">
        <v>15518</v>
      </c>
      <c r="C935" s="1003">
        <v>0.1</v>
      </c>
      <c r="D935" s="959" t="s">
        <v>495</v>
      </c>
      <c r="E935" s="955">
        <v>4650000</v>
      </c>
      <c r="F935" s="1008">
        <v>0.12</v>
      </c>
      <c r="G935" s="955">
        <f t="shared" si="45"/>
        <v>558000</v>
      </c>
      <c r="H935" s="1009" t="s">
        <v>94</v>
      </c>
      <c r="I935" s="875"/>
      <c r="J935" s="875"/>
      <c r="K935" s="882"/>
      <c r="L935" s="883"/>
      <c r="M935" s="884"/>
      <c r="N935" s="1017"/>
      <c r="O935" s="882"/>
      <c r="P935" s="882"/>
      <c r="Q935" s="871"/>
      <c r="R935" s="871"/>
      <c r="S935" s="871"/>
      <c r="T935" s="871"/>
      <c r="U935" s="871"/>
      <c r="V935" s="871"/>
      <c r="W935" s="871"/>
      <c r="X935" s="871"/>
      <c r="Y935" s="871"/>
      <c r="Z935" s="871"/>
      <c r="AA935" s="871"/>
      <c r="AB935" s="871"/>
      <c r="AC935" s="871"/>
      <c r="AD935" s="871"/>
      <c r="AE935" s="871"/>
      <c r="AF935" s="871"/>
      <c r="AG935" s="871"/>
      <c r="AH935" s="871"/>
      <c r="AI935" s="871"/>
      <c r="AJ935" s="871"/>
      <c r="AK935" s="871"/>
      <c r="AL935" s="871"/>
      <c r="AM935" s="871"/>
      <c r="AN935" s="871"/>
      <c r="AO935" s="871"/>
      <c r="AP935" s="871"/>
      <c r="AQ935" s="871"/>
      <c r="AR935" s="871"/>
      <c r="AS935" s="871"/>
      <c r="AT935" s="871"/>
      <c r="AU935" s="871"/>
      <c r="AV935" s="871"/>
      <c r="AW935" s="871"/>
      <c r="AX935" s="871"/>
      <c r="AY935" s="871"/>
      <c r="AZ935" s="871"/>
      <c r="BA935" s="871"/>
      <c r="BB935" s="871"/>
      <c r="BC935" s="871"/>
      <c r="BD935" s="871"/>
      <c r="BE935" s="871"/>
      <c r="BF935" s="871"/>
      <c r="BG935" s="871"/>
      <c r="BH935" s="871"/>
      <c r="BI935" s="871"/>
      <c r="BJ935" s="871"/>
      <c r="BK935" s="871"/>
      <c r="BL935" s="871"/>
      <c r="BM935" s="871"/>
      <c r="BN935" s="871"/>
      <c r="BO935" s="871"/>
      <c r="BP935" s="871"/>
      <c r="BQ935" s="871"/>
      <c r="BR935" s="871"/>
      <c r="BS935" s="871"/>
      <c r="BT935" s="871"/>
      <c r="BU935" s="871"/>
      <c r="BV935" s="871"/>
      <c r="BW935" s="871"/>
      <c r="BX935" s="871"/>
      <c r="BY935" s="871"/>
      <c r="BZ935" s="871"/>
      <c r="CA935" s="871"/>
      <c r="CB935" s="871"/>
      <c r="CC935" s="871"/>
      <c r="CD935" s="871"/>
      <c r="CE935" s="871"/>
      <c r="CF935" s="871"/>
      <c r="CG935" s="871"/>
      <c r="CH935" s="871"/>
      <c r="CI935" s="871"/>
      <c r="CJ935" s="871"/>
      <c r="CK935" s="871"/>
      <c r="CL935" s="871"/>
      <c r="CM935" s="871"/>
      <c r="CN935" s="871"/>
      <c r="CO935" s="871"/>
      <c r="CP935" s="871"/>
      <c r="CQ935" s="871"/>
      <c r="CR935" s="871"/>
      <c r="CS935" s="871"/>
      <c r="CT935" s="871"/>
      <c r="CU935" s="871"/>
      <c r="CV935" s="871"/>
      <c r="CW935" s="871"/>
      <c r="CX935" s="871"/>
      <c r="CY935" s="871"/>
      <c r="CZ935" s="871"/>
      <c r="DA935" s="871"/>
      <c r="DB935" s="871"/>
      <c r="DC935" s="871"/>
      <c r="DD935" s="871"/>
      <c r="DE935" s="871"/>
      <c r="DF935" s="871"/>
      <c r="DG935" s="871"/>
      <c r="DH935" s="871"/>
      <c r="DI935" s="871"/>
      <c r="DJ935" s="871"/>
      <c r="DK935" s="871"/>
      <c r="DL935" s="871"/>
      <c r="DM935" s="871"/>
      <c r="DN935" s="871"/>
      <c r="DO935" s="871"/>
      <c r="DP935" s="871"/>
      <c r="DQ935" s="871"/>
      <c r="DR935" s="871"/>
      <c r="DS935" s="871"/>
      <c r="DT935" s="871"/>
      <c r="DU935" s="871"/>
      <c r="DV935" s="871"/>
      <c r="DW935" s="871"/>
      <c r="DX935" s="871"/>
      <c r="DY935" s="871"/>
      <c r="DZ935" s="871"/>
      <c r="EA935" s="871"/>
      <c r="EB935" s="871"/>
      <c r="EC935" s="871"/>
      <c r="ED935" s="871"/>
      <c r="EE935" s="871"/>
      <c r="EF935" s="871"/>
      <c r="EG935" s="871"/>
      <c r="EH935" s="871"/>
      <c r="EI935" s="871"/>
      <c r="EJ935" s="871"/>
      <c r="EK935" s="871"/>
      <c r="EL935" s="871"/>
      <c r="EM935" s="871"/>
      <c r="EN935" s="871"/>
      <c r="EO935" s="871"/>
      <c r="EP935" s="871"/>
      <c r="EQ935" s="871"/>
      <c r="ER935" s="871"/>
      <c r="ES935" s="871"/>
      <c r="ET935" s="871"/>
      <c r="EU935" s="871"/>
      <c r="EV935" s="871"/>
      <c r="EW935" s="871"/>
      <c r="EX935" s="871"/>
      <c r="EY935" s="871"/>
      <c r="EZ935" s="871"/>
      <c r="FA935" s="871"/>
      <c r="FB935" s="871"/>
      <c r="FC935" s="871"/>
      <c r="FD935" s="871"/>
      <c r="FE935" s="871"/>
      <c r="FF935" s="871"/>
      <c r="FG935" s="871"/>
      <c r="FH935" s="871"/>
      <c r="FI935" s="871"/>
      <c r="FJ935" s="871"/>
      <c r="FK935" s="871"/>
      <c r="FL935" s="871"/>
      <c r="FM935" s="871"/>
      <c r="FN935" s="871"/>
      <c r="FO935" s="871"/>
      <c r="FP935" s="871"/>
      <c r="FQ935" s="871"/>
      <c r="FR935" s="871"/>
      <c r="FS935" s="871"/>
      <c r="FT935" s="871"/>
      <c r="FU935" s="871"/>
      <c r="FV935" s="871"/>
      <c r="FW935" s="871"/>
      <c r="FX935" s="871"/>
      <c r="FY935" s="871"/>
      <c r="FZ935" s="871"/>
      <c r="GA935" s="871"/>
      <c r="GB935" s="871"/>
      <c r="GC935" s="871"/>
      <c r="GD935" s="871"/>
      <c r="GE935" s="871"/>
      <c r="GF935" s="871"/>
      <c r="GG935" s="871"/>
      <c r="GH935" s="871"/>
      <c r="GI935" s="871"/>
      <c r="GJ935" s="871"/>
      <c r="GK935" s="871"/>
      <c r="GL935" s="871"/>
      <c r="GM935" s="871"/>
      <c r="GN935" s="871"/>
      <c r="GO935" s="871"/>
      <c r="GP935" s="871"/>
      <c r="GQ935" s="871"/>
      <c r="GR935" s="871"/>
      <c r="GS935" s="871"/>
      <c r="GT935" s="871"/>
      <c r="GU935" s="871"/>
      <c r="GV935" s="871"/>
      <c r="GW935" s="871"/>
      <c r="GX935" s="871"/>
      <c r="GY935" s="871"/>
      <c r="GZ935" s="871"/>
      <c r="HA935" s="871"/>
      <c r="HB935" s="871"/>
      <c r="HC935" s="871"/>
      <c r="HD935" s="871"/>
      <c r="HE935" s="871"/>
      <c r="HF935" s="871"/>
      <c r="HG935" s="871"/>
      <c r="HH935" s="871"/>
      <c r="HI935" s="871"/>
      <c r="HJ935" s="871"/>
      <c r="HK935" s="871"/>
      <c r="HL935" s="871"/>
      <c r="HM935" s="871"/>
      <c r="HN935" s="871"/>
      <c r="HO935" s="871"/>
      <c r="HP935" s="871"/>
      <c r="HQ935" s="871"/>
      <c r="HR935" s="871"/>
      <c r="HS935" s="871"/>
      <c r="HT935" s="871"/>
      <c r="HU935" s="871"/>
      <c r="HV935" s="871"/>
      <c r="HW935" s="871"/>
      <c r="HX935" s="871"/>
      <c r="HY935" s="871"/>
      <c r="HZ935" s="871"/>
      <c r="IA935" s="871"/>
      <c r="IB935" s="871"/>
      <c r="IC935" s="871"/>
      <c r="ID935" s="871"/>
      <c r="IE935" s="871"/>
      <c r="IF935" s="871"/>
      <c r="IG935" s="871"/>
      <c r="IH935" s="871"/>
      <c r="II935" s="871"/>
      <c r="IJ935" s="871"/>
      <c r="IK935" s="871"/>
      <c r="IL935" s="871"/>
      <c r="IM935" s="871"/>
      <c r="IN935" s="871"/>
      <c r="IO935" s="871"/>
      <c r="IP935" s="871"/>
      <c r="IQ935" s="871"/>
      <c r="IR935" s="871"/>
      <c r="IS935" s="871"/>
      <c r="IT935" s="871"/>
      <c r="IU935" s="871"/>
      <c r="IV935" s="871"/>
      <c r="IW935" s="871"/>
      <c r="IX935" s="871"/>
      <c r="IY935" s="871"/>
      <c r="IZ935" s="871"/>
      <c r="JA935" s="871"/>
      <c r="JB935" s="871"/>
      <c r="JC935" s="871"/>
      <c r="JD935" s="871"/>
      <c r="JE935" s="871"/>
      <c r="JF935" s="871"/>
      <c r="JG935" s="871"/>
      <c r="JH935" s="871"/>
      <c r="JI935" s="871"/>
      <c r="JJ935" s="871"/>
      <c r="JK935" s="871"/>
      <c r="JL935" s="871"/>
      <c r="JM935" s="871"/>
      <c r="JN935" s="871"/>
      <c r="JO935" s="871"/>
      <c r="JP935" s="871"/>
      <c r="JQ935" s="871"/>
      <c r="JR935" s="871"/>
      <c r="JS935" s="871"/>
      <c r="JT935" s="871"/>
      <c r="JU935" s="871"/>
      <c r="JV935" s="871"/>
      <c r="JW935" s="871"/>
      <c r="JX935" s="871"/>
      <c r="JY935" s="871"/>
      <c r="JZ935" s="871"/>
      <c r="KA935" s="871"/>
      <c r="KB935" s="871"/>
      <c r="KC935" s="871"/>
      <c r="KD935" s="871"/>
      <c r="KE935" s="871"/>
      <c r="KF935" s="871"/>
      <c r="KG935" s="871"/>
      <c r="KH935" s="871"/>
      <c r="KI935" s="871"/>
      <c r="KJ935" s="871"/>
      <c r="KK935" s="871"/>
      <c r="KL935" s="871"/>
      <c r="KM935" s="871"/>
      <c r="KN935" s="871"/>
      <c r="KO935" s="871"/>
      <c r="KP935" s="871"/>
      <c r="KQ935" s="871"/>
      <c r="KR935" s="871"/>
      <c r="KS935" s="871"/>
      <c r="KT935" s="871"/>
      <c r="KU935" s="871"/>
      <c r="KV935" s="871"/>
      <c r="KW935" s="871"/>
      <c r="KX935" s="871"/>
      <c r="KY935" s="871"/>
      <c r="KZ935" s="871"/>
      <c r="LA935" s="871"/>
      <c r="LB935" s="871"/>
      <c r="LC935" s="871"/>
      <c r="LD935" s="871"/>
      <c r="LE935" s="871"/>
      <c r="LF935" s="871"/>
      <c r="LG935" s="871"/>
      <c r="LH935" s="871"/>
      <c r="LI935" s="871"/>
      <c r="LJ935" s="871"/>
      <c r="LK935" s="871"/>
      <c r="LL935" s="871"/>
      <c r="LM935" s="871"/>
      <c r="LN935" s="871"/>
      <c r="LO935" s="871"/>
      <c r="LP935" s="871"/>
      <c r="LQ935" s="871"/>
      <c r="LR935" s="871"/>
      <c r="LS935" s="871"/>
      <c r="LT935" s="871"/>
      <c r="LU935" s="871"/>
      <c r="LV935" s="871"/>
      <c r="LW935" s="871"/>
      <c r="LX935" s="871"/>
      <c r="LY935" s="871"/>
      <c r="LZ935" s="871"/>
      <c r="MA935" s="871"/>
      <c r="MB935" s="871"/>
      <c r="MC935" s="871"/>
      <c r="MD935" s="871"/>
      <c r="ME935" s="871"/>
      <c r="MF935" s="871"/>
      <c r="MG935" s="871"/>
      <c r="MH935" s="871"/>
      <c r="MI935" s="871"/>
      <c r="MJ935" s="871"/>
      <c r="MK935" s="871"/>
      <c r="ML935" s="871"/>
      <c r="MM935" s="871"/>
      <c r="MN935" s="871"/>
      <c r="MO935" s="871"/>
      <c r="MP935" s="871"/>
      <c r="MQ935" s="871"/>
      <c r="MR935" s="871"/>
      <c r="MS935" s="871"/>
      <c r="MT935" s="871"/>
      <c r="MU935" s="871"/>
      <c r="MV935" s="871"/>
      <c r="MW935" s="871"/>
      <c r="MX935" s="871"/>
      <c r="MY935" s="871"/>
      <c r="MZ935" s="871"/>
      <c r="NA935" s="871"/>
      <c r="NB935" s="871"/>
      <c r="NC935" s="871"/>
      <c r="ND935" s="871"/>
      <c r="NE935" s="871"/>
      <c r="NF935" s="871"/>
      <c r="NG935" s="871"/>
      <c r="NH935" s="871"/>
      <c r="NI935" s="871"/>
      <c r="NJ935" s="871"/>
      <c r="NK935" s="871"/>
      <c r="NL935" s="871"/>
      <c r="NM935" s="871"/>
      <c r="NN935" s="871"/>
      <c r="NO935" s="871"/>
      <c r="NP935" s="871"/>
      <c r="NQ935" s="871"/>
      <c r="NR935" s="871"/>
      <c r="NS935" s="871"/>
      <c r="NT935" s="871"/>
      <c r="NU935" s="871"/>
      <c r="NV935" s="871"/>
      <c r="NW935" s="871"/>
      <c r="NX935" s="871"/>
      <c r="NY935" s="871"/>
      <c r="NZ935" s="871"/>
      <c r="OA935" s="871"/>
      <c r="OB935" s="871"/>
      <c r="OC935" s="871"/>
      <c r="OD935" s="871"/>
      <c r="OE935" s="871"/>
      <c r="OF935" s="871"/>
      <c r="OG935" s="871"/>
      <c r="OH935" s="871"/>
      <c r="OI935" s="871"/>
      <c r="OJ935" s="871"/>
      <c r="OK935" s="871"/>
      <c r="OL935" s="871"/>
      <c r="OM935" s="871"/>
      <c r="ON935" s="871"/>
      <c r="OO935" s="871"/>
      <c r="OP935" s="871"/>
      <c r="OQ935" s="871"/>
      <c r="OR935" s="871"/>
      <c r="OS935" s="871"/>
      <c r="OT935" s="871"/>
      <c r="OU935" s="871"/>
      <c r="OV935" s="871"/>
      <c r="OW935" s="871"/>
      <c r="OX935" s="871"/>
      <c r="OY935" s="871"/>
      <c r="OZ935" s="871"/>
      <c r="PA935" s="871"/>
      <c r="PB935" s="871"/>
      <c r="PC935" s="871"/>
      <c r="PD935" s="871"/>
      <c r="PE935" s="871"/>
      <c r="PF935" s="871"/>
      <c r="PG935" s="871"/>
      <c r="PH935" s="871"/>
      <c r="PI935" s="871"/>
      <c r="PJ935" s="871"/>
      <c r="PK935" s="871"/>
      <c r="PL935" s="871"/>
      <c r="PM935" s="871"/>
      <c r="PN935" s="871"/>
      <c r="PO935" s="871"/>
      <c r="PP935" s="871"/>
      <c r="PQ935" s="871"/>
      <c r="PR935" s="871"/>
      <c r="PS935" s="871"/>
      <c r="PT935" s="871"/>
      <c r="PU935" s="871"/>
      <c r="PV935" s="871"/>
      <c r="PW935" s="871"/>
      <c r="PX935" s="871"/>
      <c r="PY935" s="871"/>
      <c r="PZ935" s="871"/>
      <c r="QA935" s="871"/>
      <c r="QB935" s="871"/>
      <c r="QC935" s="871"/>
      <c r="QD935" s="871"/>
      <c r="QE935" s="871"/>
      <c r="QF935" s="871"/>
      <c r="QG935" s="871"/>
      <c r="QH935" s="871"/>
      <c r="QI935" s="871"/>
      <c r="QJ935" s="871"/>
      <c r="QK935" s="871"/>
      <c r="QL935" s="871"/>
      <c r="QM935" s="871"/>
      <c r="QN935" s="871"/>
      <c r="QO935" s="871"/>
      <c r="QP935" s="871"/>
      <c r="QQ935" s="871"/>
      <c r="QR935" s="871"/>
      <c r="QS935" s="871"/>
      <c r="QT935" s="871"/>
      <c r="QU935" s="871"/>
      <c r="QV935" s="871"/>
      <c r="QW935" s="871"/>
      <c r="QX935" s="871"/>
      <c r="QY935" s="871"/>
      <c r="QZ935" s="871"/>
      <c r="RA935" s="871"/>
      <c r="RB935" s="871"/>
      <c r="RC935" s="871"/>
      <c r="RD935" s="871"/>
      <c r="RE935" s="871"/>
      <c r="RF935" s="871"/>
      <c r="RG935" s="871"/>
      <c r="RH935" s="871"/>
      <c r="RI935" s="871"/>
      <c r="RJ935" s="871"/>
      <c r="RK935" s="871"/>
      <c r="RL935" s="871"/>
      <c r="RM935" s="871"/>
      <c r="RN935" s="871"/>
      <c r="RO935" s="871"/>
      <c r="RP935" s="871"/>
      <c r="RQ935" s="871"/>
      <c r="RR935" s="871"/>
      <c r="RS935" s="871"/>
      <c r="RT935" s="871"/>
      <c r="RU935" s="871"/>
      <c r="RV935" s="871"/>
      <c r="RW935" s="871"/>
      <c r="RX935" s="871"/>
      <c r="RY935" s="871"/>
      <c r="RZ935" s="871"/>
      <c r="SA935" s="871"/>
      <c r="SB935" s="871"/>
      <c r="SC935" s="871"/>
      <c r="SD935" s="871"/>
      <c r="SE935" s="871"/>
      <c r="SF935" s="871"/>
      <c r="SG935" s="871"/>
      <c r="SH935" s="871"/>
      <c r="SI935" s="871"/>
      <c r="SJ935" s="871"/>
      <c r="SK935" s="871"/>
      <c r="SL935" s="871"/>
      <c r="SM935" s="871"/>
      <c r="SN935" s="871"/>
      <c r="SO935" s="871"/>
      <c r="SP935" s="871"/>
      <c r="SQ935" s="871"/>
      <c r="SR935" s="871"/>
      <c r="SS935" s="871"/>
      <c r="ST935" s="871"/>
      <c r="SU935" s="871"/>
      <c r="SV935" s="871"/>
      <c r="SW935" s="871"/>
      <c r="SX935" s="871"/>
      <c r="SY935" s="871"/>
      <c r="SZ935" s="871"/>
      <c r="TA935" s="871"/>
      <c r="TB935" s="871"/>
      <c r="TC935" s="871"/>
      <c r="TD935" s="871"/>
      <c r="TE935" s="871"/>
      <c r="TF935" s="871"/>
      <c r="TG935" s="871"/>
      <c r="TH935" s="871"/>
      <c r="TI935" s="871"/>
      <c r="TJ935" s="871"/>
      <c r="TK935" s="871"/>
      <c r="TL935" s="871"/>
      <c r="TM935" s="871"/>
      <c r="TN935" s="871"/>
      <c r="TO935" s="871"/>
      <c r="TP935" s="871"/>
      <c r="TQ935" s="871"/>
      <c r="TR935" s="871"/>
      <c r="TS935" s="871"/>
      <c r="TT935" s="871"/>
      <c r="TU935" s="871"/>
      <c r="TV935" s="871"/>
      <c r="TW935" s="871"/>
      <c r="TX935" s="871"/>
      <c r="TY935" s="871"/>
      <c r="TZ935" s="871"/>
      <c r="UA935" s="871"/>
      <c r="UB935" s="871"/>
      <c r="UC935" s="871"/>
      <c r="UD935" s="871"/>
      <c r="UE935" s="871"/>
      <c r="UF935" s="871"/>
      <c r="UG935" s="871"/>
      <c r="UH935" s="871"/>
      <c r="UI935" s="871"/>
      <c r="UJ935" s="871"/>
      <c r="UK935" s="871"/>
      <c r="UL935" s="871"/>
      <c r="UM935" s="871"/>
      <c r="UN935" s="871"/>
      <c r="UO935" s="871"/>
      <c r="UP935" s="871"/>
      <c r="UQ935" s="871"/>
      <c r="UR935" s="871"/>
      <c r="US935" s="871"/>
      <c r="UT935" s="871"/>
      <c r="UU935" s="871"/>
      <c r="UV935" s="871"/>
      <c r="UW935" s="871"/>
      <c r="UX935" s="871"/>
      <c r="UY935" s="871"/>
      <c r="UZ935" s="871"/>
      <c r="VA935" s="871"/>
      <c r="VB935" s="871"/>
      <c r="VC935" s="871"/>
      <c r="VD935" s="871"/>
      <c r="VE935" s="871"/>
      <c r="VF935" s="871"/>
      <c r="VG935" s="871"/>
      <c r="VH935" s="871"/>
      <c r="VI935" s="871"/>
      <c r="VJ935" s="871"/>
      <c r="VK935" s="871"/>
      <c r="VL935" s="871"/>
      <c r="VM935" s="871"/>
      <c r="VN935" s="871"/>
      <c r="VO935" s="871"/>
      <c r="VP935" s="871"/>
      <c r="VQ935" s="871"/>
      <c r="VR935" s="871"/>
      <c r="VS935" s="871"/>
      <c r="VT935" s="871"/>
      <c r="VU935" s="871"/>
      <c r="VV935" s="871"/>
      <c r="VW935" s="871"/>
      <c r="VX935" s="871"/>
      <c r="VY935" s="871"/>
      <c r="VZ935" s="871"/>
      <c r="WA935" s="871"/>
      <c r="WB935" s="871"/>
      <c r="WC935" s="871"/>
      <c r="WD935" s="871"/>
      <c r="WE935" s="871"/>
      <c r="WF935" s="871"/>
      <c r="WG935" s="871"/>
      <c r="WH935" s="871"/>
      <c r="WI935" s="871"/>
      <c r="WJ935" s="871"/>
      <c r="WK935" s="871"/>
      <c r="WL935" s="871"/>
      <c r="WM935" s="871"/>
      <c r="WN935" s="871"/>
      <c r="WO935" s="871"/>
      <c r="WP935" s="871"/>
      <c r="WQ935" s="871"/>
      <c r="WR935" s="871"/>
      <c r="WS935" s="871"/>
      <c r="WT935" s="871"/>
      <c r="WU935" s="871"/>
      <c r="WV935" s="871"/>
      <c r="WW935" s="871"/>
      <c r="WX935" s="871"/>
      <c r="WY935" s="871"/>
      <c r="WZ935" s="871"/>
      <c r="XA935" s="871"/>
      <c r="XB935" s="871"/>
      <c r="XC935" s="871"/>
      <c r="XD935" s="871"/>
      <c r="XE935" s="871"/>
      <c r="XF935" s="871"/>
      <c r="XG935" s="871"/>
      <c r="XH935" s="871"/>
      <c r="XI935" s="871"/>
      <c r="XJ935" s="871"/>
      <c r="XK935" s="871"/>
      <c r="XL935" s="871"/>
      <c r="XM935" s="871"/>
      <c r="XN935" s="871"/>
      <c r="XO935" s="871"/>
      <c r="XP935" s="871"/>
      <c r="XQ935" s="871"/>
      <c r="XR935" s="871"/>
      <c r="XS935" s="871"/>
      <c r="XT935" s="871"/>
      <c r="XU935" s="871"/>
      <c r="XV935" s="871"/>
      <c r="XW935" s="871"/>
      <c r="XX935" s="871"/>
      <c r="XY935" s="871"/>
      <c r="XZ935" s="871"/>
      <c r="YA935" s="871"/>
      <c r="YB935" s="871"/>
      <c r="YC935" s="871"/>
      <c r="YD935" s="871"/>
      <c r="YE935" s="871"/>
      <c r="YF935" s="871"/>
      <c r="YG935" s="871"/>
      <c r="YH935" s="871"/>
      <c r="YI935" s="871"/>
      <c r="YJ935" s="871"/>
      <c r="YK935" s="871"/>
      <c r="YL935" s="871"/>
      <c r="YM935" s="871"/>
      <c r="YN935" s="871"/>
      <c r="YO935" s="871"/>
      <c r="YP935" s="871"/>
      <c r="YQ935" s="871"/>
      <c r="YR935" s="871"/>
      <c r="YS935" s="871"/>
      <c r="YT935" s="871"/>
      <c r="YU935" s="871"/>
      <c r="YV935" s="871"/>
      <c r="YW935" s="871"/>
      <c r="YX935" s="871"/>
      <c r="YY935" s="871"/>
      <c r="YZ935" s="871"/>
      <c r="ZA935" s="871"/>
      <c r="ZB935" s="871"/>
      <c r="ZC935" s="871"/>
      <c r="ZD935" s="871"/>
      <c r="ZE935" s="871"/>
      <c r="ZF935" s="871"/>
      <c r="ZG935" s="871"/>
      <c r="ZH935" s="871"/>
      <c r="ZI935" s="871"/>
      <c r="ZJ935" s="871"/>
      <c r="ZK935" s="871"/>
      <c r="ZL935" s="871"/>
      <c r="ZM935" s="871"/>
      <c r="ZN935" s="871"/>
      <c r="ZO935" s="871"/>
      <c r="ZP935" s="871"/>
      <c r="ZQ935" s="871"/>
      <c r="ZR935" s="871"/>
      <c r="ZS935" s="871"/>
      <c r="ZT935" s="871"/>
      <c r="ZU935" s="871"/>
      <c r="ZV935" s="871"/>
      <c r="ZW935" s="871"/>
      <c r="ZX935" s="871"/>
      <c r="ZY935" s="871"/>
      <c r="ZZ935" s="871"/>
      <c r="AAA935" s="871"/>
      <c r="AAB935" s="871"/>
      <c r="AAC935" s="871"/>
      <c r="AAD935" s="871"/>
      <c r="AAE935" s="871"/>
      <c r="AAF935" s="871"/>
      <c r="AAG935" s="871"/>
      <c r="AAH935" s="871"/>
      <c r="AAI935" s="871"/>
      <c r="AAJ935" s="871"/>
      <c r="AAK935" s="871"/>
      <c r="AAL935" s="871"/>
      <c r="AAM935" s="871"/>
      <c r="AAN935" s="871"/>
      <c r="AAO935" s="871"/>
      <c r="AAP935" s="871"/>
      <c r="AAQ935" s="871"/>
      <c r="AAR935" s="871"/>
      <c r="AAS935" s="871"/>
      <c r="AAT935" s="871"/>
      <c r="AAU935" s="871"/>
      <c r="AAV935" s="871"/>
      <c r="AAW935" s="871"/>
      <c r="AAX935" s="871"/>
      <c r="AAY935" s="871"/>
      <c r="AAZ935" s="871"/>
      <c r="ABA935" s="871"/>
      <c r="ABB935" s="871"/>
      <c r="ABC935" s="871"/>
      <c r="ABD935" s="871"/>
      <c r="ABE935" s="871"/>
      <c r="ABF935" s="871"/>
      <c r="ABG935" s="871"/>
      <c r="ABH935" s="871"/>
      <c r="ABI935" s="871"/>
      <c r="ABJ935" s="871"/>
      <c r="ABK935" s="871"/>
      <c r="ABL935" s="871"/>
      <c r="ABM935" s="871"/>
      <c r="ABN935" s="871"/>
      <c r="ABO935" s="871"/>
      <c r="ABP935" s="871"/>
      <c r="ABQ935" s="871"/>
      <c r="ABR935" s="871"/>
      <c r="ABS935" s="871"/>
      <c r="ABT935" s="871"/>
      <c r="ABU935" s="871"/>
      <c r="ABV935" s="871"/>
      <c r="ABW935" s="871"/>
      <c r="ABX935" s="871"/>
      <c r="ABY935" s="871"/>
      <c r="ABZ935" s="871"/>
      <c r="ACA935" s="871"/>
      <c r="ACB935" s="871"/>
      <c r="ACC935" s="871"/>
      <c r="ACD935" s="871"/>
      <c r="ACE935" s="871"/>
      <c r="ACF935" s="871"/>
      <c r="ACG935" s="871"/>
      <c r="ACH935" s="871"/>
      <c r="ACI935" s="871"/>
      <c r="ACJ935" s="871"/>
      <c r="ACK935" s="871"/>
      <c r="ACL935" s="871"/>
      <c r="ACM935" s="871"/>
      <c r="ACN935" s="871"/>
      <c r="ACO935" s="871"/>
      <c r="ACP935" s="871"/>
      <c r="ACQ935" s="871"/>
      <c r="ACR935" s="871"/>
      <c r="ACS935" s="871"/>
      <c r="ACT935" s="871"/>
      <c r="ACU935" s="871"/>
      <c r="ACV935" s="871"/>
      <c r="ACW935" s="871"/>
      <c r="ACX935" s="871"/>
      <c r="ACY935" s="871"/>
      <c r="ACZ935" s="871"/>
      <c r="ADA935" s="871"/>
      <c r="ADB935" s="871"/>
      <c r="ADC935" s="871"/>
      <c r="ADD935" s="871"/>
      <c r="ADE935" s="871"/>
      <c r="ADF935" s="871"/>
      <c r="ADG935" s="871"/>
      <c r="ADH935" s="871"/>
      <c r="ADI935" s="871"/>
      <c r="ADJ935" s="871"/>
      <c r="ADK935" s="871"/>
      <c r="ADL935" s="871"/>
      <c r="ADM935" s="871"/>
      <c r="ADN935" s="871"/>
      <c r="ADO935" s="871"/>
      <c r="ADP935" s="871"/>
      <c r="ADQ935" s="871"/>
      <c r="ADR935" s="871"/>
      <c r="ADS935" s="871"/>
      <c r="ADT935" s="871"/>
      <c r="ADU935" s="871"/>
      <c r="ADV935" s="871"/>
      <c r="ADW935" s="871"/>
      <c r="ADX935" s="871"/>
      <c r="ADY935" s="871"/>
      <c r="ADZ935" s="871"/>
      <c r="AEA935" s="871"/>
      <c r="AEB935" s="871"/>
      <c r="AEC935" s="871"/>
      <c r="AED935" s="871"/>
      <c r="AEE935" s="871"/>
      <c r="AEF935" s="871"/>
      <c r="AEG935" s="871"/>
      <c r="AEH935" s="871"/>
      <c r="AEI935" s="871"/>
      <c r="AEJ935" s="871"/>
      <c r="AEK935" s="871"/>
      <c r="AEL935" s="871"/>
      <c r="AEM935" s="871"/>
      <c r="AEN935" s="871"/>
      <c r="AEO935" s="871"/>
      <c r="AEP935" s="871"/>
      <c r="AEQ935" s="871"/>
      <c r="AER935" s="871"/>
      <c r="AES935" s="871"/>
      <c r="AET935" s="871"/>
      <c r="AEU935" s="871"/>
      <c r="AEV935" s="871"/>
      <c r="AEW935" s="871"/>
      <c r="AEX935" s="871"/>
      <c r="AEY935" s="871"/>
      <c r="AEZ935" s="871"/>
      <c r="AFA935" s="871"/>
      <c r="AFB935" s="871"/>
      <c r="AFC935" s="871"/>
      <c r="AFD935" s="871"/>
      <c r="AFE935" s="871"/>
      <c r="AFF935" s="871"/>
      <c r="AFG935" s="871"/>
      <c r="AFH935" s="871"/>
      <c r="AFI935" s="871"/>
      <c r="AFJ935" s="871"/>
      <c r="AFK935" s="871"/>
      <c r="AFL935" s="871"/>
      <c r="AFM935" s="871"/>
      <c r="AFN935" s="871"/>
      <c r="AFO935" s="871"/>
      <c r="AFP935" s="871"/>
      <c r="AFQ935" s="871"/>
      <c r="AFR935" s="871"/>
      <c r="AFS935" s="871"/>
      <c r="AFT935" s="871"/>
      <c r="AFU935" s="871"/>
      <c r="AFV935" s="871"/>
      <c r="AFW935" s="871"/>
      <c r="AFX935" s="871"/>
      <c r="AFY935" s="871"/>
      <c r="AFZ935" s="871"/>
      <c r="AGA935" s="871"/>
      <c r="AGB935" s="871"/>
      <c r="AGC935" s="871"/>
      <c r="AGD935" s="871"/>
      <c r="AGE935" s="871"/>
      <c r="AGF935" s="871"/>
      <c r="AGG935" s="871"/>
      <c r="AGH935" s="871"/>
      <c r="AGI935" s="871"/>
      <c r="AGJ935" s="871"/>
      <c r="AGK935" s="871"/>
      <c r="AGL935" s="871"/>
      <c r="AGM935" s="871"/>
      <c r="AGN935" s="871"/>
      <c r="AGO935" s="871"/>
      <c r="AGP935" s="871"/>
      <c r="AGQ935" s="871"/>
      <c r="AGR935" s="871"/>
      <c r="AGS935" s="871"/>
      <c r="AGT935" s="871"/>
      <c r="AGU935" s="871"/>
      <c r="AGV935" s="871"/>
      <c r="AGW935" s="871"/>
      <c r="AGX935" s="871"/>
      <c r="AGY935" s="871"/>
      <c r="AGZ935" s="871"/>
      <c r="AHA935" s="871"/>
      <c r="AHB935" s="871"/>
      <c r="AHC935" s="871"/>
      <c r="AHD935" s="871"/>
      <c r="AHE935" s="871"/>
      <c r="AHF935" s="871"/>
      <c r="AHG935" s="871"/>
      <c r="AHH935" s="871"/>
      <c r="AHI935" s="871"/>
      <c r="AHJ935" s="871"/>
      <c r="AHK935" s="871"/>
      <c r="AHL935" s="871"/>
      <c r="AHM935" s="871"/>
      <c r="AHN935" s="871"/>
      <c r="AHO935" s="871"/>
      <c r="AHP935" s="871"/>
      <c r="AHQ935" s="871"/>
      <c r="AHR935" s="871"/>
      <c r="AHS935" s="871"/>
      <c r="AHT935" s="871"/>
      <c r="AHU935" s="871"/>
      <c r="AHV935" s="871"/>
      <c r="AHW935" s="871"/>
      <c r="AHX935" s="871"/>
      <c r="AHY935" s="871"/>
      <c r="AHZ935" s="871"/>
      <c r="AIA935" s="871"/>
      <c r="AIB935" s="871"/>
      <c r="AIC935" s="871"/>
      <c r="AID935" s="871"/>
      <c r="AIE935" s="871"/>
      <c r="AIF935" s="871"/>
      <c r="AIG935" s="871"/>
      <c r="AIH935" s="871"/>
      <c r="AII935" s="871"/>
      <c r="AIJ935" s="871"/>
      <c r="AIK935" s="871"/>
      <c r="AIL935" s="871"/>
      <c r="AIM935" s="871"/>
      <c r="AIN935" s="871"/>
      <c r="AIO935" s="871"/>
      <c r="AIP935" s="871"/>
      <c r="AIQ935" s="871"/>
      <c r="AIR935" s="871"/>
      <c r="AIS935" s="871"/>
      <c r="AIT935" s="871"/>
      <c r="AIU935" s="871"/>
      <c r="AIV935" s="871"/>
      <c r="AIW935" s="871"/>
      <c r="AIX935" s="871"/>
      <c r="AIY935" s="871"/>
      <c r="AIZ935" s="871"/>
      <c r="AJA935" s="871"/>
      <c r="AJB935" s="871"/>
      <c r="AJC935" s="871"/>
      <c r="AJD935" s="871"/>
      <c r="AJE935" s="871"/>
      <c r="AJF935" s="871"/>
      <c r="AJG935" s="871"/>
      <c r="AJH935" s="871"/>
      <c r="AJI935" s="871"/>
      <c r="AJJ935" s="871"/>
      <c r="AJK935" s="871"/>
      <c r="AJL935" s="871"/>
      <c r="AJM935" s="871"/>
      <c r="AJN935" s="871"/>
      <c r="AJO935" s="871"/>
      <c r="AJP935" s="871"/>
      <c r="AJQ935" s="871"/>
      <c r="AJR935" s="871"/>
      <c r="AJS935" s="871"/>
      <c r="AJT935" s="871"/>
      <c r="AJU935" s="871"/>
      <c r="AJV935" s="871"/>
      <c r="AJW935" s="871"/>
      <c r="AJX935" s="871"/>
      <c r="AJY935" s="871"/>
      <c r="AJZ935" s="871"/>
      <c r="AKA935" s="871"/>
      <c r="AKB935" s="871"/>
      <c r="AKC935" s="871"/>
      <c r="AKD935" s="871"/>
      <c r="AKE935" s="871"/>
      <c r="AKF935" s="871"/>
      <c r="AKG935" s="871"/>
      <c r="AKH935" s="871"/>
      <c r="AKI935" s="871"/>
      <c r="AKJ935" s="871"/>
      <c r="AKK935" s="871"/>
      <c r="AKL935" s="871"/>
      <c r="AKM935" s="871"/>
      <c r="AKN935" s="871"/>
      <c r="AKO935" s="871"/>
      <c r="AKP935" s="871"/>
      <c r="AKQ935" s="871"/>
      <c r="AKR935" s="871"/>
      <c r="AKS935" s="871"/>
      <c r="AKT935" s="871"/>
      <c r="AKU935" s="871"/>
      <c r="AKV935" s="871"/>
      <c r="AKW935" s="871"/>
      <c r="AKX935" s="871"/>
      <c r="AKY935" s="871"/>
      <c r="AKZ935" s="871"/>
      <c r="ALA935" s="871"/>
      <c r="ALB935" s="871"/>
      <c r="ALC935" s="871"/>
      <c r="ALD935" s="871"/>
      <c r="ALE935" s="871"/>
      <c r="ALF935" s="871"/>
      <c r="ALG935" s="871"/>
      <c r="ALH935" s="871"/>
      <c r="ALI935" s="871"/>
      <c r="ALJ935" s="871"/>
      <c r="ALK935" s="871"/>
      <c r="ALL935" s="871"/>
      <c r="ALM935" s="871"/>
      <c r="ALN935" s="871"/>
      <c r="ALO935" s="871"/>
      <c r="ALP935" s="871"/>
      <c r="ALQ935" s="871"/>
      <c r="ALR935" s="871"/>
      <c r="ALS935" s="871"/>
      <c r="ALT935" s="871"/>
      <c r="ALU935" s="871"/>
      <c r="ALV935" s="871"/>
      <c r="ALW935" s="871"/>
      <c r="ALX935" s="871"/>
      <c r="ALY935" s="871"/>
      <c r="ALZ935" s="871"/>
      <c r="AMA935" s="871"/>
      <c r="AMB935" s="871"/>
      <c r="AMC935" s="871"/>
      <c r="AMD935" s="871"/>
      <c r="AME935" s="871"/>
      <c r="AMF935" s="871"/>
      <c r="AMG935" s="871"/>
      <c r="AMH935" s="871"/>
      <c r="AMI935" s="871"/>
      <c r="AMJ935" s="871"/>
      <c r="AMK935" s="871"/>
    </row>
    <row r="936" spans="1:1025" ht="15" customHeight="1">
      <c r="A936" s="1159"/>
      <c r="B936" s="964">
        <v>15586</v>
      </c>
      <c r="C936" s="1004">
        <v>0.08</v>
      </c>
      <c r="D936" s="959" t="s">
        <v>496</v>
      </c>
      <c r="E936" s="955">
        <v>1570000</v>
      </c>
      <c r="F936" s="1010">
        <v>0.1</v>
      </c>
      <c r="G936" s="955">
        <f t="shared" si="45"/>
        <v>157000</v>
      </c>
      <c r="H936" s="1009" t="s">
        <v>94</v>
      </c>
      <c r="I936" s="875"/>
      <c r="J936" s="875"/>
      <c r="K936" s="882"/>
      <c r="L936" s="883"/>
      <c r="M936" s="884"/>
      <c r="N936" s="1017"/>
      <c r="O936" s="882"/>
      <c r="P936" s="882"/>
      <c r="Q936" s="871"/>
      <c r="R936" s="871"/>
      <c r="S936" s="871"/>
      <c r="T936" s="871"/>
      <c r="U936" s="871"/>
      <c r="V936" s="871"/>
      <c r="W936" s="871"/>
      <c r="X936" s="871"/>
      <c r="Y936" s="871"/>
      <c r="Z936" s="871"/>
      <c r="AA936" s="871"/>
      <c r="AB936" s="871"/>
      <c r="AC936" s="871"/>
      <c r="AD936" s="871"/>
      <c r="AE936" s="871"/>
      <c r="AF936" s="871"/>
      <c r="AG936" s="871"/>
      <c r="AH936" s="871"/>
      <c r="AI936" s="871"/>
      <c r="AJ936" s="871"/>
      <c r="AK936" s="871"/>
      <c r="AL936" s="871"/>
      <c r="AM936" s="871"/>
      <c r="AN936" s="871"/>
      <c r="AO936" s="871"/>
      <c r="AP936" s="871"/>
      <c r="AQ936" s="871"/>
      <c r="AR936" s="871"/>
      <c r="AS936" s="871"/>
      <c r="AT936" s="871"/>
      <c r="AU936" s="871"/>
      <c r="AV936" s="871"/>
      <c r="AW936" s="871"/>
      <c r="AX936" s="871"/>
      <c r="AY936" s="871"/>
      <c r="AZ936" s="871"/>
      <c r="BA936" s="871"/>
      <c r="BB936" s="871"/>
      <c r="BC936" s="871"/>
      <c r="BD936" s="871"/>
      <c r="BE936" s="871"/>
      <c r="BF936" s="871"/>
      <c r="BG936" s="871"/>
      <c r="BH936" s="871"/>
      <c r="BI936" s="871"/>
      <c r="BJ936" s="871"/>
      <c r="BK936" s="871"/>
      <c r="BL936" s="871"/>
      <c r="BM936" s="871"/>
      <c r="BN936" s="871"/>
      <c r="BO936" s="871"/>
      <c r="BP936" s="871"/>
      <c r="BQ936" s="871"/>
      <c r="BR936" s="871"/>
      <c r="BS936" s="871"/>
      <c r="BT936" s="871"/>
      <c r="BU936" s="871"/>
      <c r="BV936" s="871"/>
      <c r="BW936" s="871"/>
      <c r="BX936" s="871"/>
      <c r="BY936" s="871"/>
      <c r="BZ936" s="871"/>
      <c r="CA936" s="871"/>
      <c r="CB936" s="871"/>
      <c r="CC936" s="871"/>
      <c r="CD936" s="871"/>
      <c r="CE936" s="871"/>
      <c r="CF936" s="871"/>
      <c r="CG936" s="871"/>
      <c r="CH936" s="871"/>
      <c r="CI936" s="871"/>
      <c r="CJ936" s="871"/>
      <c r="CK936" s="871"/>
      <c r="CL936" s="871"/>
      <c r="CM936" s="871"/>
      <c r="CN936" s="871"/>
      <c r="CO936" s="871"/>
      <c r="CP936" s="871"/>
      <c r="CQ936" s="871"/>
      <c r="CR936" s="871"/>
      <c r="CS936" s="871"/>
      <c r="CT936" s="871"/>
      <c r="CU936" s="871"/>
      <c r="CV936" s="871"/>
      <c r="CW936" s="871"/>
      <c r="CX936" s="871"/>
      <c r="CY936" s="871"/>
      <c r="CZ936" s="871"/>
      <c r="DA936" s="871"/>
      <c r="DB936" s="871"/>
      <c r="DC936" s="871"/>
      <c r="DD936" s="871"/>
      <c r="DE936" s="871"/>
      <c r="DF936" s="871"/>
      <c r="DG936" s="871"/>
      <c r="DH936" s="871"/>
      <c r="DI936" s="871"/>
      <c r="DJ936" s="871"/>
      <c r="DK936" s="871"/>
      <c r="DL936" s="871"/>
      <c r="DM936" s="871"/>
      <c r="DN936" s="871"/>
      <c r="DO936" s="871"/>
      <c r="DP936" s="871"/>
      <c r="DQ936" s="871"/>
      <c r="DR936" s="871"/>
      <c r="DS936" s="871"/>
      <c r="DT936" s="871"/>
      <c r="DU936" s="871"/>
      <c r="DV936" s="871"/>
      <c r="DW936" s="871"/>
      <c r="DX936" s="871"/>
      <c r="DY936" s="871"/>
      <c r="DZ936" s="871"/>
      <c r="EA936" s="871"/>
      <c r="EB936" s="871"/>
      <c r="EC936" s="871"/>
      <c r="ED936" s="871"/>
      <c r="EE936" s="871"/>
      <c r="EF936" s="871"/>
      <c r="EG936" s="871"/>
      <c r="EH936" s="871"/>
      <c r="EI936" s="871"/>
      <c r="EJ936" s="871"/>
      <c r="EK936" s="871"/>
      <c r="EL936" s="871"/>
      <c r="EM936" s="871"/>
      <c r="EN936" s="871"/>
      <c r="EO936" s="871"/>
      <c r="EP936" s="871"/>
      <c r="EQ936" s="871"/>
      <c r="ER936" s="871"/>
      <c r="ES936" s="871"/>
      <c r="ET936" s="871"/>
      <c r="EU936" s="871"/>
      <c r="EV936" s="871"/>
      <c r="EW936" s="871"/>
      <c r="EX936" s="871"/>
      <c r="EY936" s="871"/>
      <c r="EZ936" s="871"/>
      <c r="FA936" s="871"/>
      <c r="FB936" s="871"/>
      <c r="FC936" s="871"/>
      <c r="FD936" s="871"/>
      <c r="FE936" s="871"/>
      <c r="FF936" s="871"/>
      <c r="FG936" s="871"/>
      <c r="FH936" s="871"/>
      <c r="FI936" s="871"/>
      <c r="FJ936" s="871"/>
      <c r="FK936" s="871"/>
      <c r="FL936" s="871"/>
      <c r="FM936" s="871"/>
      <c r="FN936" s="871"/>
      <c r="FO936" s="871"/>
      <c r="FP936" s="871"/>
      <c r="FQ936" s="871"/>
      <c r="FR936" s="871"/>
      <c r="FS936" s="871"/>
      <c r="FT936" s="871"/>
      <c r="FU936" s="871"/>
      <c r="FV936" s="871"/>
      <c r="FW936" s="871"/>
      <c r="FX936" s="871"/>
      <c r="FY936" s="871"/>
      <c r="FZ936" s="871"/>
      <c r="GA936" s="871"/>
      <c r="GB936" s="871"/>
      <c r="GC936" s="871"/>
      <c r="GD936" s="871"/>
      <c r="GE936" s="871"/>
      <c r="GF936" s="871"/>
      <c r="GG936" s="871"/>
      <c r="GH936" s="871"/>
      <c r="GI936" s="871"/>
      <c r="GJ936" s="871"/>
      <c r="GK936" s="871"/>
      <c r="GL936" s="871"/>
      <c r="GM936" s="871"/>
      <c r="GN936" s="871"/>
      <c r="GO936" s="871"/>
      <c r="GP936" s="871"/>
      <c r="GQ936" s="871"/>
      <c r="GR936" s="871"/>
      <c r="GS936" s="871"/>
      <c r="GT936" s="871"/>
      <c r="GU936" s="871"/>
      <c r="GV936" s="871"/>
      <c r="GW936" s="871"/>
      <c r="GX936" s="871"/>
      <c r="GY936" s="871"/>
      <c r="GZ936" s="871"/>
      <c r="HA936" s="871"/>
      <c r="HB936" s="871"/>
      <c r="HC936" s="871"/>
      <c r="HD936" s="871"/>
      <c r="HE936" s="871"/>
      <c r="HF936" s="871"/>
      <c r="HG936" s="871"/>
      <c r="HH936" s="871"/>
      <c r="HI936" s="871"/>
      <c r="HJ936" s="871"/>
      <c r="HK936" s="871"/>
      <c r="HL936" s="871"/>
      <c r="HM936" s="871"/>
      <c r="HN936" s="871"/>
      <c r="HO936" s="871"/>
      <c r="HP936" s="871"/>
      <c r="HQ936" s="871"/>
      <c r="HR936" s="871"/>
      <c r="HS936" s="871"/>
      <c r="HT936" s="871"/>
      <c r="HU936" s="871"/>
      <c r="HV936" s="871"/>
      <c r="HW936" s="871"/>
      <c r="HX936" s="871"/>
      <c r="HY936" s="871"/>
      <c r="HZ936" s="871"/>
      <c r="IA936" s="871"/>
      <c r="IB936" s="871"/>
      <c r="IC936" s="871"/>
      <c r="ID936" s="871"/>
      <c r="IE936" s="871"/>
      <c r="IF936" s="871"/>
      <c r="IG936" s="871"/>
      <c r="IH936" s="871"/>
      <c r="II936" s="871"/>
      <c r="IJ936" s="871"/>
      <c r="IK936" s="871"/>
      <c r="IL936" s="871"/>
      <c r="IM936" s="871"/>
      <c r="IN936" s="871"/>
      <c r="IO936" s="871"/>
      <c r="IP936" s="871"/>
      <c r="IQ936" s="871"/>
      <c r="IR936" s="871"/>
      <c r="IS936" s="871"/>
      <c r="IT936" s="871"/>
      <c r="IU936" s="871"/>
      <c r="IV936" s="871"/>
      <c r="IW936" s="871"/>
      <c r="IX936" s="871"/>
      <c r="IY936" s="871"/>
      <c r="IZ936" s="871"/>
      <c r="JA936" s="871"/>
      <c r="JB936" s="871"/>
      <c r="JC936" s="871"/>
      <c r="JD936" s="871"/>
      <c r="JE936" s="871"/>
      <c r="JF936" s="871"/>
      <c r="JG936" s="871"/>
      <c r="JH936" s="871"/>
      <c r="JI936" s="871"/>
      <c r="JJ936" s="871"/>
      <c r="JK936" s="871"/>
      <c r="JL936" s="871"/>
      <c r="JM936" s="871"/>
      <c r="JN936" s="871"/>
      <c r="JO936" s="871"/>
      <c r="JP936" s="871"/>
      <c r="JQ936" s="871"/>
      <c r="JR936" s="871"/>
      <c r="JS936" s="871"/>
      <c r="JT936" s="871"/>
      <c r="JU936" s="871"/>
      <c r="JV936" s="871"/>
      <c r="JW936" s="871"/>
      <c r="JX936" s="871"/>
      <c r="JY936" s="871"/>
      <c r="JZ936" s="871"/>
      <c r="KA936" s="871"/>
      <c r="KB936" s="871"/>
      <c r="KC936" s="871"/>
      <c r="KD936" s="871"/>
      <c r="KE936" s="871"/>
      <c r="KF936" s="871"/>
      <c r="KG936" s="871"/>
      <c r="KH936" s="871"/>
      <c r="KI936" s="871"/>
      <c r="KJ936" s="871"/>
      <c r="KK936" s="871"/>
      <c r="KL936" s="871"/>
      <c r="KM936" s="871"/>
      <c r="KN936" s="871"/>
      <c r="KO936" s="871"/>
      <c r="KP936" s="871"/>
      <c r="KQ936" s="871"/>
      <c r="KR936" s="871"/>
      <c r="KS936" s="871"/>
      <c r="KT936" s="871"/>
      <c r="KU936" s="871"/>
      <c r="KV936" s="871"/>
      <c r="KW936" s="871"/>
      <c r="KX936" s="871"/>
      <c r="KY936" s="871"/>
      <c r="KZ936" s="871"/>
      <c r="LA936" s="871"/>
      <c r="LB936" s="871"/>
      <c r="LC936" s="871"/>
      <c r="LD936" s="871"/>
      <c r="LE936" s="871"/>
      <c r="LF936" s="871"/>
      <c r="LG936" s="871"/>
      <c r="LH936" s="871"/>
      <c r="LI936" s="871"/>
      <c r="LJ936" s="871"/>
      <c r="LK936" s="871"/>
      <c r="LL936" s="871"/>
      <c r="LM936" s="871"/>
      <c r="LN936" s="871"/>
      <c r="LO936" s="871"/>
      <c r="LP936" s="871"/>
      <c r="LQ936" s="871"/>
      <c r="LR936" s="871"/>
      <c r="LS936" s="871"/>
      <c r="LT936" s="871"/>
      <c r="LU936" s="871"/>
      <c r="LV936" s="871"/>
      <c r="LW936" s="871"/>
      <c r="LX936" s="871"/>
      <c r="LY936" s="871"/>
      <c r="LZ936" s="871"/>
      <c r="MA936" s="871"/>
      <c r="MB936" s="871"/>
      <c r="MC936" s="871"/>
      <c r="MD936" s="871"/>
      <c r="ME936" s="871"/>
      <c r="MF936" s="871"/>
      <c r="MG936" s="871"/>
      <c r="MH936" s="871"/>
      <c r="MI936" s="871"/>
      <c r="MJ936" s="871"/>
      <c r="MK936" s="871"/>
      <c r="ML936" s="871"/>
      <c r="MM936" s="871"/>
      <c r="MN936" s="871"/>
      <c r="MO936" s="871"/>
      <c r="MP936" s="871"/>
      <c r="MQ936" s="871"/>
      <c r="MR936" s="871"/>
      <c r="MS936" s="871"/>
      <c r="MT936" s="871"/>
      <c r="MU936" s="871"/>
      <c r="MV936" s="871"/>
      <c r="MW936" s="871"/>
      <c r="MX936" s="871"/>
      <c r="MY936" s="871"/>
      <c r="MZ936" s="871"/>
      <c r="NA936" s="871"/>
      <c r="NB936" s="871"/>
      <c r="NC936" s="871"/>
      <c r="ND936" s="871"/>
      <c r="NE936" s="871"/>
      <c r="NF936" s="871"/>
      <c r="NG936" s="871"/>
      <c r="NH936" s="871"/>
      <c r="NI936" s="871"/>
      <c r="NJ936" s="871"/>
      <c r="NK936" s="871"/>
      <c r="NL936" s="871"/>
      <c r="NM936" s="871"/>
      <c r="NN936" s="871"/>
      <c r="NO936" s="871"/>
      <c r="NP936" s="871"/>
      <c r="NQ936" s="871"/>
      <c r="NR936" s="871"/>
      <c r="NS936" s="871"/>
      <c r="NT936" s="871"/>
      <c r="NU936" s="871"/>
      <c r="NV936" s="871"/>
      <c r="NW936" s="871"/>
      <c r="NX936" s="871"/>
      <c r="NY936" s="871"/>
      <c r="NZ936" s="871"/>
      <c r="OA936" s="871"/>
      <c r="OB936" s="871"/>
      <c r="OC936" s="871"/>
      <c r="OD936" s="871"/>
      <c r="OE936" s="871"/>
      <c r="OF936" s="871"/>
      <c r="OG936" s="871"/>
      <c r="OH936" s="871"/>
      <c r="OI936" s="871"/>
      <c r="OJ936" s="871"/>
      <c r="OK936" s="871"/>
      <c r="OL936" s="871"/>
      <c r="OM936" s="871"/>
      <c r="ON936" s="871"/>
      <c r="OO936" s="871"/>
      <c r="OP936" s="871"/>
      <c r="OQ936" s="871"/>
      <c r="OR936" s="871"/>
      <c r="OS936" s="871"/>
      <c r="OT936" s="871"/>
      <c r="OU936" s="871"/>
      <c r="OV936" s="871"/>
      <c r="OW936" s="871"/>
      <c r="OX936" s="871"/>
      <c r="OY936" s="871"/>
      <c r="OZ936" s="871"/>
      <c r="PA936" s="871"/>
      <c r="PB936" s="871"/>
      <c r="PC936" s="871"/>
      <c r="PD936" s="871"/>
      <c r="PE936" s="871"/>
      <c r="PF936" s="871"/>
      <c r="PG936" s="871"/>
      <c r="PH936" s="871"/>
      <c r="PI936" s="871"/>
      <c r="PJ936" s="871"/>
      <c r="PK936" s="871"/>
      <c r="PL936" s="871"/>
      <c r="PM936" s="871"/>
      <c r="PN936" s="871"/>
      <c r="PO936" s="871"/>
      <c r="PP936" s="871"/>
      <c r="PQ936" s="871"/>
      <c r="PR936" s="871"/>
      <c r="PS936" s="871"/>
      <c r="PT936" s="871"/>
      <c r="PU936" s="871"/>
      <c r="PV936" s="871"/>
      <c r="PW936" s="871"/>
      <c r="PX936" s="871"/>
      <c r="PY936" s="871"/>
      <c r="PZ936" s="871"/>
      <c r="QA936" s="871"/>
      <c r="QB936" s="871"/>
      <c r="QC936" s="871"/>
      <c r="QD936" s="871"/>
      <c r="QE936" s="871"/>
      <c r="QF936" s="871"/>
      <c r="QG936" s="871"/>
      <c r="QH936" s="871"/>
      <c r="QI936" s="871"/>
      <c r="QJ936" s="871"/>
      <c r="QK936" s="871"/>
      <c r="QL936" s="871"/>
      <c r="QM936" s="871"/>
      <c r="QN936" s="871"/>
      <c r="QO936" s="871"/>
      <c r="QP936" s="871"/>
      <c r="QQ936" s="871"/>
      <c r="QR936" s="871"/>
      <c r="QS936" s="871"/>
      <c r="QT936" s="871"/>
      <c r="QU936" s="871"/>
      <c r="QV936" s="871"/>
      <c r="QW936" s="871"/>
      <c r="QX936" s="871"/>
      <c r="QY936" s="871"/>
      <c r="QZ936" s="871"/>
      <c r="RA936" s="871"/>
      <c r="RB936" s="871"/>
      <c r="RC936" s="871"/>
      <c r="RD936" s="871"/>
      <c r="RE936" s="871"/>
      <c r="RF936" s="871"/>
      <c r="RG936" s="871"/>
      <c r="RH936" s="871"/>
      <c r="RI936" s="871"/>
      <c r="RJ936" s="871"/>
      <c r="RK936" s="871"/>
      <c r="RL936" s="871"/>
      <c r="RM936" s="871"/>
      <c r="RN936" s="871"/>
      <c r="RO936" s="871"/>
      <c r="RP936" s="871"/>
      <c r="RQ936" s="871"/>
      <c r="RR936" s="871"/>
      <c r="RS936" s="871"/>
      <c r="RT936" s="871"/>
      <c r="RU936" s="871"/>
      <c r="RV936" s="871"/>
      <c r="RW936" s="871"/>
      <c r="RX936" s="871"/>
      <c r="RY936" s="871"/>
      <c r="RZ936" s="871"/>
      <c r="SA936" s="871"/>
      <c r="SB936" s="871"/>
      <c r="SC936" s="871"/>
      <c r="SD936" s="871"/>
      <c r="SE936" s="871"/>
      <c r="SF936" s="871"/>
      <c r="SG936" s="871"/>
      <c r="SH936" s="871"/>
      <c r="SI936" s="871"/>
      <c r="SJ936" s="871"/>
      <c r="SK936" s="871"/>
      <c r="SL936" s="871"/>
      <c r="SM936" s="871"/>
      <c r="SN936" s="871"/>
      <c r="SO936" s="871"/>
      <c r="SP936" s="871"/>
      <c r="SQ936" s="871"/>
      <c r="SR936" s="871"/>
      <c r="SS936" s="871"/>
      <c r="ST936" s="871"/>
      <c r="SU936" s="871"/>
      <c r="SV936" s="871"/>
      <c r="SW936" s="871"/>
      <c r="SX936" s="871"/>
      <c r="SY936" s="871"/>
      <c r="SZ936" s="871"/>
      <c r="TA936" s="871"/>
      <c r="TB936" s="871"/>
      <c r="TC936" s="871"/>
      <c r="TD936" s="871"/>
      <c r="TE936" s="871"/>
      <c r="TF936" s="871"/>
      <c r="TG936" s="871"/>
      <c r="TH936" s="871"/>
      <c r="TI936" s="871"/>
      <c r="TJ936" s="871"/>
      <c r="TK936" s="871"/>
      <c r="TL936" s="871"/>
      <c r="TM936" s="871"/>
      <c r="TN936" s="871"/>
      <c r="TO936" s="871"/>
      <c r="TP936" s="871"/>
      <c r="TQ936" s="871"/>
      <c r="TR936" s="871"/>
      <c r="TS936" s="871"/>
      <c r="TT936" s="871"/>
      <c r="TU936" s="871"/>
      <c r="TV936" s="871"/>
      <c r="TW936" s="871"/>
      <c r="TX936" s="871"/>
      <c r="TY936" s="871"/>
      <c r="TZ936" s="871"/>
      <c r="UA936" s="871"/>
      <c r="UB936" s="871"/>
      <c r="UC936" s="871"/>
      <c r="UD936" s="871"/>
      <c r="UE936" s="871"/>
      <c r="UF936" s="871"/>
      <c r="UG936" s="871"/>
      <c r="UH936" s="871"/>
      <c r="UI936" s="871"/>
      <c r="UJ936" s="871"/>
      <c r="UK936" s="871"/>
      <c r="UL936" s="871"/>
      <c r="UM936" s="871"/>
      <c r="UN936" s="871"/>
      <c r="UO936" s="871"/>
      <c r="UP936" s="871"/>
      <c r="UQ936" s="871"/>
      <c r="UR936" s="871"/>
      <c r="US936" s="871"/>
      <c r="UT936" s="871"/>
      <c r="UU936" s="871"/>
      <c r="UV936" s="871"/>
      <c r="UW936" s="871"/>
      <c r="UX936" s="871"/>
      <c r="UY936" s="871"/>
      <c r="UZ936" s="871"/>
      <c r="VA936" s="871"/>
      <c r="VB936" s="871"/>
      <c r="VC936" s="871"/>
      <c r="VD936" s="871"/>
      <c r="VE936" s="871"/>
      <c r="VF936" s="871"/>
      <c r="VG936" s="871"/>
      <c r="VH936" s="871"/>
      <c r="VI936" s="871"/>
      <c r="VJ936" s="871"/>
      <c r="VK936" s="871"/>
      <c r="VL936" s="871"/>
      <c r="VM936" s="871"/>
      <c r="VN936" s="871"/>
      <c r="VO936" s="871"/>
      <c r="VP936" s="871"/>
      <c r="VQ936" s="871"/>
      <c r="VR936" s="871"/>
      <c r="VS936" s="871"/>
      <c r="VT936" s="871"/>
      <c r="VU936" s="871"/>
      <c r="VV936" s="871"/>
      <c r="VW936" s="871"/>
      <c r="VX936" s="871"/>
      <c r="VY936" s="871"/>
      <c r="VZ936" s="871"/>
      <c r="WA936" s="871"/>
      <c r="WB936" s="871"/>
      <c r="WC936" s="871"/>
      <c r="WD936" s="871"/>
      <c r="WE936" s="871"/>
      <c r="WF936" s="871"/>
      <c r="WG936" s="871"/>
      <c r="WH936" s="871"/>
      <c r="WI936" s="871"/>
      <c r="WJ936" s="871"/>
      <c r="WK936" s="871"/>
      <c r="WL936" s="871"/>
      <c r="WM936" s="871"/>
      <c r="WN936" s="871"/>
      <c r="WO936" s="871"/>
      <c r="WP936" s="871"/>
      <c r="WQ936" s="871"/>
      <c r="WR936" s="871"/>
      <c r="WS936" s="871"/>
      <c r="WT936" s="871"/>
      <c r="WU936" s="871"/>
      <c r="WV936" s="871"/>
      <c r="WW936" s="871"/>
      <c r="WX936" s="871"/>
      <c r="WY936" s="871"/>
      <c r="WZ936" s="871"/>
      <c r="XA936" s="871"/>
      <c r="XB936" s="871"/>
      <c r="XC936" s="871"/>
      <c r="XD936" s="871"/>
      <c r="XE936" s="871"/>
      <c r="XF936" s="871"/>
      <c r="XG936" s="871"/>
      <c r="XH936" s="871"/>
      <c r="XI936" s="871"/>
      <c r="XJ936" s="871"/>
      <c r="XK936" s="871"/>
      <c r="XL936" s="871"/>
      <c r="XM936" s="871"/>
      <c r="XN936" s="871"/>
      <c r="XO936" s="871"/>
      <c r="XP936" s="871"/>
      <c r="XQ936" s="871"/>
      <c r="XR936" s="871"/>
      <c r="XS936" s="871"/>
      <c r="XT936" s="871"/>
      <c r="XU936" s="871"/>
      <c r="XV936" s="871"/>
      <c r="XW936" s="871"/>
      <c r="XX936" s="871"/>
      <c r="XY936" s="871"/>
      <c r="XZ936" s="871"/>
      <c r="YA936" s="871"/>
      <c r="YB936" s="871"/>
      <c r="YC936" s="871"/>
      <c r="YD936" s="871"/>
      <c r="YE936" s="871"/>
      <c r="YF936" s="871"/>
      <c r="YG936" s="871"/>
      <c r="YH936" s="871"/>
      <c r="YI936" s="871"/>
      <c r="YJ936" s="871"/>
      <c r="YK936" s="871"/>
      <c r="YL936" s="871"/>
      <c r="YM936" s="871"/>
      <c r="YN936" s="871"/>
      <c r="YO936" s="871"/>
      <c r="YP936" s="871"/>
      <c r="YQ936" s="871"/>
      <c r="YR936" s="871"/>
      <c r="YS936" s="871"/>
      <c r="YT936" s="871"/>
      <c r="YU936" s="871"/>
      <c r="YV936" s="871"/>
      <c r="YW936" s="871"/>
      <c r="YX936" s="871"/>
      <c r="YY936" s="871"/>
      <c r="YZ936" s="871"/>
      <c r="ZA936" s="871"/>
      <c r="ZB936" s="871"/>
      <c r="ZC936" s="871"/>
      <c r="ZD936" s="871"/>
      <c r="ZE936" s="871"/>
      <c r="ZF936" s="871"/>
      <c r="ZG936" s="871"/>
      <c r="ZH936" s="871"/>
      <c r="ZI936" s="871"/>
      <c r="ZJ936" s="871"/>
      <c r="ZK936" s="871"/>
      <c r="ZL936" s="871"/>
      <c r="ZM936" s="871"/>
      <c r="ZN936" s="871"/>
      <c r="ZO936" s="871"/>
      <c r="ZP936" s="871"/>
      <c r="ZQ936" s="871"/>
      <c r="ZR936" s="871"/>
      <c r="ZS936" s="871"/>
      <c r="ZT936" s="871"/>
      <c r="ZU936" s="871"/>
      <c r="ZV936" s="871"/>
      <c r="ZW936" s="871"/>
      <c r="ZX936" s="871"/>
      <c r="ZY936" s="871"/>
      <c r="ZZ936" s="871"/>
      <c r="AAA936" s="871"/>
      <c r="AAB936" s="871"/>
      <c r="AAC936" s="871"/>
      <c r="AAD936" s="871"/>
      <c r="AAE936" s="871"/>
      <c r="AAF936" s="871"/>
      <c r="AAG936" s="871"/>
      <c r="AAH936" s="871"/>
      <c r="AAI936" s="871"/>
      <c r="AAJ936" s="871"/>
      <c r="AAK936" s="871"/>
      <c r="AAL936" s="871"/>
      <c r="AAM936" s="871"/>
      <c r="AAN936" s="871"/>
      <c r="AAO936" s="871"/>
      <c r="AAP936" s="871"/>
      <c r="AAQ936" s="871"/>
      <c r="AAR936" s="871"/>
      <c r="AAS936" s="871"/>
      <c r="AAT936" s="871"/>
      <c r="AAU936" s="871"/>
      <c r="AAV936" s="871"/>
      <c r="AAW936" s="871"/>
      <c r="AAX936" s="871"/>
      <c r="AAY936" s="871"/>
      <c r="AAZ936" s="871"/>
      <c r="ABA936" s="871"/>
      <c r="ABB936" s="871"/>
      <c r="ABC936" s="871"/>
      <c r="ABD936" s="871"/>
      <c r="ABE936" s="871"/>
      <c r="ABF936" s="871"/>
      <c r="ABG936" s="871"/>
      <c r="ABH936" s="871"/>
      <c r="ABI936" s="871"/>
      <c r="ABJ936" s="871"/>
      <c r="ABK936" s="871"/>
      <c r="ABL936" s="871"/>
      <c r="ABM936" s="871"/>
      <c r="ABN936" s="871"/>
      <c r="ABO936" s="871"/>
      <c r="ABP936" s="871"/>
      <c r="ABQ936" s="871"/>
      <c r="ABR936" s="871"/>
      <c r="ABS936" s="871"/>
      <c r="ABT936" s="871"/>
      <c r="ABU936" s="871"/>
      <c r="ABV936" s="871"/>
      <c r="ABW936" s="871"/>
      <c r="ABX936" s="871"/>
      <c r="ABY936" s="871"/>
      <c r="ABZ936" s="871"/>
      <c r="ACA936" s="871"/>
      <c r="ACB936" s="871"/>
      <c r="ACC936" s="871"/>
      <c r="ACD936" s="871"/>
      <c r="ACE936" s="871"/>
      <c r="ACF936" s="871"/>
      <c r="ACG936" s="871"/>
      <c r="ACH936" s="871"/>
      <c r="ACI936" s="871"/>
      <c r="ACJ936" s="871"/>
      <c r="ACK936" s="871"/>
      <c r="ACL936" s="871"/>
      <c r="ACM936" s="871"/>
      <c r="ACN936" s="871"/>
      <c r="ACO936" s="871"/>
      <c r="ACP936" s="871"/>
      <c r="ACQ936" s="871"/>
      <c r="ACR936" s="871"/>
      <c r="ACS936" s="871"/>
      <c r="ACT936" s="871"/>
      <c r="ACU936" s="871"/>
      <c r="ACV936" s="871"/>
      <c r="ACW936" s="871"/>
      <c r="ACX936" s="871"/>
      <c r="ACY936" s="871"/>
      <c r="ACZ936" s="871"/>
      <c r="ADA936" s="871"/>
      <c r="ADB936" s="871"/>
      <c r="ADC936" s="871"/>
      <c r="ADD936" s="871"/>
      <c r="ADE936" s="871"/>
      <c r="ADF936" s="871"/>
      <c r="ADG936" s="871"/>
      <c r="ADH936" s="871"/>
      <c r="ADI936" s="871"/>
      <c r="ADJ936" s="871"/>
      <c r="ADK936" s="871"/>
      <c r="ADL936" s="871"/>
      <c r="ADM936" s="871"/>
      <c r="ADN936" s="871"/>
      <c r="ADO936" s="871"/>
      <c r="ADP936" s="871"/>
      <c r="ADQ936" s="871"/>
      <c r="ADR936" s="871"/>
      <c r="ADS936" s="871"/>
      <c r="ADT936" s="871"/>
      <c r="ADU936" s="871"/>
      <c r="ADV936" s="871"/>
      <c r="ADW936" s="871"/>
      <c r="ADX936" s="871"/>
      <c r="ADY936" s="871"/>
      <c r="ADZ936" s="871"/>
      <c r="AEA936" s="871"/>
      <c r="AEB936" s="871"/>
      <c r="AEC936" s="871"/>
      <c r="AED936" s="871"/>
      <c r="AEE936" s="871"/>
      <c r="AEF936" s="871"/>
      <c r="AEG936" s="871"/>
      <c r="AEH936" s="871"/>
      <c r="AEI936" s="871"/>
      <c r="AEJ936" s="871"/>
      <c r="AEK936" s="871"/>
      <c r="AEL936" s="871"/>
      <c r="AEM936" s="871"/>
      <c r="AEN936" s="871"/>
      <c r="AEO936" s="871"/>
      <c r="AEP936" s="871"/>
      <c r="AEQ936" s="871"/>
      <c r="AER936" s="871"/>
      <c r="AES936" s="871"/>
      <c r="AET936" s="871"/>
      <c r="AEU936" s="871"/>
      <c r="AEV936" s="871"/>
      <c r="AEW936" s="871"/>
      <c r="AEX936" s="871"/>
      <c r="AEY936" s="871"/>
      <c r="AEZ936" s="871"/>
      <c r="AFA936" s="871"/>
      <c r="AFB936" s="871"/>
      <c r="AFC936" s="871"/>
      <c r="AFD936" s="871"/>
      <c r="AFE936" s="871"/>
      <c r="AFF936" s="871"/>
      <c r="AFG936" s="871"/>
      <c r="AFH936" s="871"/>
      <c r="AFI936" s="871"/>
      <c r="AFJ936" s="871"/>
      <c r="AFK936" s="871"/>
      <c r="AFL936" s="871"/>
      <c r="AFM936" s="871"/>
      <c r="AFN936" s="871"/>
      <c r="AFO936" s="871"/>
      <c r="AFP936" s="871"/>
      <c r="AFQ936" s="871"/>
      <c r="AFR936" s="871"/>
      <c r="AFS936" s="871"/>
      <c r="AFT936" s="871"/>
      <c r="AFU936" s="871"/>
      <c r="AFV936" s="871"/>
      <c r="AFW936" s="871"/>
      <c r="AFX936" s="871"/>
      <c r="AFY936" s="871"/>
      <c r="AFZ936" s="871"/>
      <c r="AGA936" s="871"/>
      <c r="AGB936" s="871"/>
      <c r="AGC936" s="871"/>
      <c r="AGD936" s="871"/>
      <c r="AGE936" s="871"/>
      <c r="AGF936" s="871"/>
      <c r="AGG936" s="871"/>
      <c r="AGH936" s="871"/>
      <c r="AGI936" s="871"/>
      <c r="AGJ936" s="871"/>
      <c r="AGK936" s="871"/>
      <c r="AGL936" s="871"/>
      <c r="AGM936" s="871"/>
      <c r="AGN936" s="871"/>
      <c r="AGO936" s="871"/>
      <c r="AGP936" s="871"/>
      <c r="AGQ936" s="871"/>
      <c r="AGR936" s="871"/>
      <c r="AGS936" s="871"/>
      <c r="AGT936" s="871"/>
      <c r="AGU936" s="871"/>
      <c r="AGV936" s="871"/>
      <c r="AGW936" s="871"/>
      <c r="AGX936" s="871"/>
      <c r="AGY936" s="871"/>
      <c r="AGZ936" s="871"/>
      <c r="AHA936" s="871"/>
      <c r="AHB936" s="871"/>
      <c r="AHC936" s="871"/>
      <c r="AHD936" s="871"/>
      <c r="AHE936" s="871"/>
      <c r="AHF936" s="871"/>
      <c r="AHG936" s="871"/>
      <c r="AHH936" s="871"/>
      <c r="AHI936" s="871"/>
      <c r="AHJ936" s="871"/>
      <c r="AHK936" s="871"/>
      <c r="AHL936" s="871"/>
      <c r="AHM936" s="871"/>
      <c r="AHN936" s="871"/>
      <c r="AHO936" s="871"/>
      <c r="AHP936" s="871"/>
      <c r="AHQ936" s="871"/>
      <c r="AHR936" s="871"/>
      <c r="AHS936" s="871"/>
      <c r="AHT936" s="871"/>
      <c r="AHU936" s="871"/>
      <c r="AHV936" s="871"/>
      <c r="AHW936" s="871"/>
      <c r="AHX936" s="871"/>
      <c r="AHY936" s="871"/>
      <c r="AHZ936" s="871"/>
      <c r="AIA936" s="871"/>
      <c r="AIB936" s="871"/>
      <c r="AIC936" s="871"/>
      <c r="AID936" s="871"/>
      <c r="AIE936" s="871"/>
      <c r="AIF936" s="871"/>
      <c r="AIG936" s="871"/>
      <c r="AIH936" s="871"/>
      <c r="AII936" s="871"/>
      <c r="AIJ936" s="871"/>
      <c r="AIK936" s="871"/>
      <c r="AIL936" s="871"/>
      <c r="AIM936" s="871"/>
      <c r="AIN936" s="871"/>
      <c r="AIO936" s="871"/>
      <c r="AIP936" s="871"/>
      <c r="AIQ936" s="871"/>
      <c r="AIR936" s="871"/>
      <c r="AIS936" s="871"/>
      <c r="AIT936" s="871"/>
      <c r="AIU936" s="871"/>
      <c r="AIV936" s="871"/>
      <c r="AIW936" s="871"/>
      <c r="AIX936" s="871"/>
      <c r="AIY936" s="871"/>
      <c r="AIZ936" s="871"/>
      <c r="AJA936" s="871"/>
      <c r="AJB936" s="871"/>
      <c r="AJC936" s="871"/>
      <c r="AJD936" s="871"/>
      <c r="AJE936" s="871"/>
      <c r="AJF936" s="871"/>
      <c r="AJG936" s="871"/>
      <c r="AJH936" s="871"/>
      <c r="AJI936" s="871"/>
      <c r="AJJ936" s="871"/>
      <c r="AJK936" s="871"/>
      <c r="AJL936" s="871"/>
      <c r="AJM936" s="871"/>
      <c r="AJN936" s="871"/>
      <c r="AJO936" s="871"/>
      <c r="AJP936" s="871"/>
      <c r="AJQ936" s="871"/>
      <c r="AJR936" s="871"/>
      <c r="AJS936" s="871"/>
      <c r="AJT936" s="871"/>
      <c r="AJU936" s="871"/>
      <c r="AJV936" s="871"/>
      <c r="AJW936" s="871"/>
      <c r="AJX936" s="871"/>
      <c r="AJY936" s="871"/>
      <c r="AJZ936" s="871"/>
      <c r="AKA936" s="871"/>
      <c r="AKB936" s="871"/>
      <c r="AKC936" s="871"/>
      <c r="AKD936" s="871"/>
      <c r="AKE936" s="871"/>
      <c r="AKF936" s="871"/>
      <c r="AKG936" s="871"/>
      <c r="AKH936" s="871"/>
      <c r="AKI936" s="871"/>
      <c r="AKJ936" s="871"/>
      <c r="AKK936" s="871"/>
      <c r="AKL936" s="871"/>
      <c r="AKM936" s="871"/>
      <c r="AKN936" s="871"/>
      <c r="AKO936" s="871"/>
      <c r="AKP936" s="871"/>
      <c r="AKQ936" s="871"/>
      <c r="AKR936" s="871"/>
      <c r="AKS936" s="871"/>
      <c r="AKT936" s="871"/>
      <c r="AKU936" s="871"/>
      <c r="AKV936" s="871"/>
      <c r="AKW936" s="871"/>
      <c r="AKX936" s="871"/>
      <c r="AKY936" s="871"/>
      <c r="AKZ936" s="871"/>
      <c r="ALA936" s="871"/>
      <c r="ALB936" s="871"/>
      <c r="ALC936" s="871"/>
      <c r="ALD936" s="871"/>
      <c r="ALE936" s="871"/>
      <c r="ALF936" s="871"/>
      <c r="ALG936" s="871"/>
      <c r="ALH936" s="871"/>
      <c r="ALI936" s="871"/>
      <c r="ALJ936" s="871"/>
      <c r="ALK936" s="871"/>
      <c r="ALL936" s="871"/>
      <c r="ALM936" s="871"/>
      <c r="ALN936" s="871"/>
      <c r="ALO936" s="871"/>
      <c r="ALP936" s="871"/>
      <c r="ALQ936" s="871"/>
      <c r="ALR936" s="871"/>
      <c r="ALS936" s="871"/>
      <c r="ALT936" s="871"/>
      <c r="ALU936" s="871"/>
      <c r="ALV936" s="871"/>
      <c r="ALW936" s="871"/>
      <c r="ALX936" s="871"/>
      <c r="ALY936" s="871"/>
      <c r="ALZ936" s="871"/>
      <c r="AMA936" s="871"/>
      <c r="AMB936" s="871"/>
      <c r="AMC936" s="871"/>
      <c r="AMD936" s="871"/>
      <c r="AME936" s="871"/>
      <c r="AMF936" s="871"/>
      <c r="AMG936" s="871"/>
      <c r="AMH936" s="871"/>
      <c r="AMI936" s="871"/>
      <c r="AMJ936" s="871"/>
      <c r="AMK936" s="871"/>
    </row>
    <row r="937" spans="1:1025" ht="15" customHeight="1">
      <c r="A937" s="1159"/>
      <c r="B937" s="964">
        <v>15596</v>
      </c>
      <c r="C937" s="1003">
        <v>0.1</v>
      </c>
      <c r="D937" s="959" t="s">
        <v>497</v>
      </c>
      <c r="E937" s="955">
        <v>1200000</v>
      </c>
      <c r="F937" s="1008">
        <v>0.12</v>
      </c>
      <c r="G937" s="955">
        <f t="shared" si="45"/>
        <v>144000</v>
      </c>
      <c r="H937" s="1009" t="s">
        <v>94</v>
      </c>
      <c r="I937" s="875"/>
      <c r="J937" s="875"/>
      <c r="K937" s="882"/>
      <c r="L937" s="883"/>
      <c r="M937" s="884"/>
      <c r="N937" s="882"/>
      <c r="O937" s="882"/>
      <c r="P937" s="882"/>
      <c r="Q937" s="871"/>
      <c r="R937" s="871"/>
      <c r="S937" s="871"/>
      <c r="T937" s="871"/>
      <c r="U937" s="871"/>
      <c r="V937" s="871"/>
      <c r="W937" s="871"/>
      <c r="X937" s="871"/>
      <c r="Y937" s="871"/>
      <c r="Z937" s="871"/>
      <c r="AA937" s="871"/>
      <c r="AB937" s="871"/>
      <c r="AC937" s="871"/>
      <c r="AD937" s="871"/>
      <c r="AE937" s="871"/>
      <c r="AF937" s="871"/>
      <c r="AG937" s="871"/>
      <c r="AH937" s="871"/>
      <c r="AI937" s="871"/>
      <c r="AJ937" s="871"/>
      <c r="AK937" s="871"/>
      <c r="AL937" s="871"/>
      <c r="AM937" s="871"/>
      <c r="AN937" s="871"/>
      <c r="AO937" s="871"/>
      <c r="AP937" s="871"/>
      <c r="AQ937" s="871"/>
      <c r="AR937" s="871"/>
      <c r="AS937" s="871"/>
      <c r="AT937" s="871"/>
      <c r="AU937" s="871"/>
      <c r="AV937" s="871"/>
      <c r="AW937" s="871"/>
      <c r="AX937" s="871"/>
      <c r="AY937" s="871"/>
      <c r="AZ937" s="871"/>
      <c r="BA937" s="871"/>
      <c r="BB937" s="871"/>
      <c r="BC937" s="871"/>
      <c r="BD937" s="871"/>
      <c r="BE937" s="871"/>
      <c r="BF937" s="871"/>
      <c r="BG937" s="871"/>
      <c r="BH937" s="871"/>
      <c r="BI937" s="871"/>
      <c r="BJ937" s="871"/>
      <c r="BK937" s="871"/>
      <c r="BL937" s="871"/>
      <c r="BM937" s="871"/>
      <c r="BN937" s="871"/>
      <c r="BO937" s="871"/>
      <c r="BP937" s="871"/>
      <c r="BQ937" s="871"/>
      <c r="BR937" s="871"/>
      <c r="BS937" s="871"/>
      <c r="BT937" s="871"/>
      <c r="BU937" s="871"/>
      <c r="BV937" s="871"/>
      <c r="BW937" s="871"/>
      <c r="BX937" s="871"/>
      <c r="BY937" s="871"/>
      <c r="BZ937" s="871"/>
      <c r="CA937" s="871"/>
      <c r="CB937" s="871"/>
      <c r="CC937" s="871"/>
      <c r="CD937" s="871"/>
      <c r="CE937" s="871"/>
      <c r="CF937" s="871"/>
      <c r="CG937" s="871"/>
      <c r="CH937" s="871"/>
      <c r="CI937" s="871"/>
      <c r="CJ937" s="871"/>
      <c r="CK937" s="871"/>
      <c r="CL937" s="871"/>
      <c r="CM937" s="871"/>
      <c r="CN937" s="871"/>
      <c r="CO937" s="871"/>
      <c r="CP937" s="871"/>
      <c r="CQ937" s="871"/>
      <c r="CR937" s="871"/>
      <c r="CS937" s="871"/>
      <c r="CT937" s="871"/>
      <c r="CU937" s="871"/>
      <c r="CV937" s="871"/>
      <c r="CW937" s="871"/>
      <c r="CX937" s="871"/>
      <c r="CY937" s="871"/>
      <c r="CZ937" s="871"/>
      <c r="DA937" s="871"/>
      <c r="DB937" s="871"/>
      <c r="DC937" s="871"/>
      <c r="DD937" s="871"/>
      <c r="DE937" s="871"/>
      <c r="DF937" s="871"/>
      <c r="DG937" s="871"/>
      <c r="DH937" s="871"/>
      <c r="DI937" s="871"/>
      <c r="DJ937" s="871"/>
      <c r="DK937" s="871"/>
      <c r="DL937" s="871"/>
      <c r="DM937" s="871"/>
      <c r="DN937" s="871"/>
      <c r="DO937" s="871"/>
      <c r="DP937" s="871"/>
      <c r="DQ937" s="871"/>
      <c r="DR937" s="871"/>
      <c r="DS937" s="871"/>
      <c r="DT937" s="871"/>
      <c r="DU937" s="871"/>
      <c r="DV937" s="871"/>
      <c r="DW937" s="871"/>
      <c r="DX937" s="871"/>
      <c r="DY937" s="871"/>
      <c r="DZ937" s="871"/>
      <c r="EA937" s="871"/>
      <c r="EB937" s="871"/>
      <c r="EC937" s="871"/>
      <c r="ED937" s="871"/>
      <c r="EE937" s="871"/>
      <c r="EF937" s="871"/>
      <c r="EG937" s="871"/>
      <c r="EH937" s="871"/>
      <c r="EI937" s="871"/>
      <c r="EJ937" s="871"/>
      <c r="EK937" s="871"/>
      <c r="EL937" s="871"/>
      <c r="EM937" s="871"/>
      <c r="EN937" s="871"/>
      <c r="EO937" s="871"/>
      <c r="EP937" s="871"/>
      <c r="EQ937" s="871"/>
      <c r="ER937" s="871"/>
      <c r="ES937" s="871"/>
      <c r="ET937" s="871"/>
      <c r="EU937" s="871"/>
      <c r="EV937" s="871"/>
      <c r="EW937" s="871"/>
      <c r="EX937" s="871"/>
      <c r="EY937" s="871"/>
      <c r="EZ937" s="871"/>
      <c r="FA937" s="871"/>
      <c r="FB937" s="871"/>
      <c r="FC937" s="871"/>
      <c r="FD937" s="871"/>
      <c r="FE937" s="871"/>
      <c r="FF937" s="871"/>
      <c r="FG937" s="871"/>
      <c r="FH937" s="871"/>
      <c r="FI937" s="871"/>
      <c r="FJ937" s="871"/>
      <c r="FK937" s="871"/>
      <c r="FL937" s="871"/>
      <c r="FM937" s="871"/>
      <c r="FN937" s="871"/>
      <c r="FO937" s="871"/>
      <c r="FP937" s="871"/>
      <c r="FQ937" s="871"/>
      <c r="FR937" s="871"/>
      <c r="FS937" s="871"/>
      <c r="FT937" s="871"/>
      <c r="FU937" s="871"/>
      <c r="FV937" s="871"/>
      <c r="FW937" s="871"/>
      <c r="FX937" s="871"/>
      <c r="FY937" s="871"/>
      <c r="FZ937" s="871"/>
      <c r="GA937" s="871"/>
      <c r="GB937" s="871"/>
      <c r="GC937" s="871"/>
      <c r="GD937" s="871"/>
      <c r="GE937" s="871"/>
      <c r="GF937" s="871"/>
      <c r="GG937" s="871"/>
      <c r="GH937" s="871"/>
      <c r="GI937" s="871"/>
      <c r="GJ937" s="871"/>
      <c r="GK937" s="871"/>
      <c r="GL937" s="871"/>
      <c r="GM937" s="871"/>
      <c r="GN937" s="871"/>
      <c r="GO937" s="871"/>
      <c r="GP937" s="871"/>
      <c r="GQ937" s="871"/>
      <c r="GR937" s="871"/>
      <c r="GS937" s="871"/>
      <c r="GT937" s="871"/>
      <c r="GU937" s="871"/>
      <c r="GV937" s="871"/>
      <c r="GW937" s="871"/>
      <c r="GX937" s="871"/>
      <c r="GY937" s="871"/>
      <c r="GZ937" s="871"/>
      <c r="HA937" s="871"/>
      <c r="HB937" s="871"/>
      <c r="HC937" s="871"/>
      <c r="HD937" s="871"/>
      <c r="HE937" s="871"/>
      <c r="HF937" s="871"/>
      <c r="HG937" s="871"/>
      <c r="HH937" s="871"/>
      <c r="HI937" s="871"/>
      <c r="HJ937" s="871"/>
      <c r="HK937" s="871"/>
      <c r="HL937" s="871"/>
      <c r="HM937" s="871"/>
      <c r="HN937" s="871"/>
      <c r="HO937" s="871"/>
      <c r="HP937" s="871"/>
      <c r="HQ937" s="871"/>
      <c r="HR937" s="871"/>
      <c r="HS937" s="871"/>
      <c r="HT937" s="871"/>
      <c r="HU937" s="871"/>
      <c r="HV937" s="871"/>
      <c r="HW937" s="871"/>
      <c r="HX937" s="871"/>
      <c r="HY937" s="871"/>
      <c r="HZ937" s="871"/>
      <c r="IA937" s="871"/>
      <c r="IB937" s="871"/>
      <c r="IC937" s="871"/>
      <c r="ID937" s="871"/>
      <c r="IE937" s="871"/>
      <c r="IF937" s="871"/>
      <c r="IG937" s="871"/>
      <c r="IH937" s="871"/>
      <c r="II937" s="871"/>
      <c r="IJ937" s="871"/>
      <c r="IK937" s="871"/>
      <c r="IL937" s="871"/>
      <c r="IM937" s="871"/>
      <c r="IN937" s="871"/>
      <c r="IO937" s="871"/>
      <c r="IP937" s="871"/>
      <c r="IQ937" s="871"/>
      <c r="IR937" s="871"/>
      <c r="IS937" s="871"/>
      <c r="IT937" s="871"/>
      <c r="IU937" s="871"/>
      <c r="IV937" s="871"/>
      <c r="IW937" s="871"/>
      <c r="IX937" s="871"/>
      <c r="IY937" s="871"/>
      <c r="IZ937" s="871"/>
      <c r="JA937" s="871"/>
      <c r="JB937" s="871"/>
      <c r="JC937" s="871"/>
      <c r="JD937" s="871"/>
      <c r="JE937" s="871"/>
      <c r="JF937" s="871"/>
      <c r="JG937" s="871"/>
      <c r="JH937" s="871"/>
      <c r="JI937" s="871"/>
      <c r="JJ937" s="871"/>
      <c r="JK937" s="871"/>
      <c r="JL937" s="871"/>
      <c r="JM937" s="871"/>
      <c r="JN937" s="871"/>
      <c r="JO937" s="871"/>
      <c r="JP937" s="871"/>
      <c r="JQ937" s="871"/>
      <c r="JR937" s="871"/>
      <c r="JS937" s="871"/>
      <c r="JT937" s="871"/>
      <c r="JU937" s="871"/>
      <c r="JV937" s="871"/>
      <c r="JW937" s="871"/>
      <c r="JX937" s="871"/>
      <c r="JY937" s="871"/>
      <c r="JZ937" s="871"/>
      <c r="KA937" s="871"/>
      <c r="KB937" s="871"/>
      <c r="KC937" s="871"/>
      <c r="KD937" s="871"/>
      <c r="KE937" s="871"/>
      <c r="KF937" s="871"/>
      <c r="KG937" s="871"/>
      <c r="KH937" s="871"/>
      <c r="KI937" s="871"/>
      <c r="KJ937" s="871"/>
      <c r="KK937" s="871"/>
      <c r="KL937" s="871"/>
      <c r="KM937" s="871"/>
      <c r="KN937" s="871"/>
      <c r="KO937" s="871"/>
      <c r="KP937" s="871"/>
      <c r="KQ937" s="871"/>
      <c r="KR937" s="871"/>
      <c r="KS937" s="871"/>
      <c r="KT937" s="871"/>
      <c r="KU937" s="871"/>
      <c r="KV937" s="871"/>
      <c r="KW937" s="871"/>
      <c r="KX937" s="871"/>
      <c r="KY937" s="871"/>
      <c r="KZ937" s="871"/>
      <c r="LA937" s="871"/>
      <c r="LB937" s="871"/>
      <c r="LC937" s="871"/>
      <c r="LD937" s="871"/>
      <c r="LE937" s="871"/>
      <c r="LF937" s="871"/>
      <c r="LG937" s="871"/>
      <c r="LH937" s="871"/>
      <c r="LI937" s="871"/>
      <c r="LJ937" s="871"/>
      <c r="LK937" s="871"/>
      <c r="LL937" s="871"/>
      <c r="LM937" s="871"/>
      <c r="LN937" s="871"/>
      <c r="LO937" s="871"/>
      <c r="LP937" s="871"/>
      <c r="LQ937" s="871"/>
      <c r="LR937" s="871"/>
      <c r="LS937" s="871"/>
      <c r="LT937" s="871"/>
      <c r="LU937" s="871"/>
      <c r="LV937" s="871"/>
      <c r="LW937" s="871"/>
      <c r="LX937" s="871"/>
      <c r="LY937" s="871"/>
      <c r="LZ937" s="871"/>
      <c r="MA937" s="871"/>
      <c r="MB937" s="871"/>
      <c r="MC937" s="871"/>
      <c r="MD937" s="871"/>
      <c r="ME937" s="871"/>
      <c r="MF937" s="871"/>
      <c r="MG937" s="871"/>
      <c r="MH937" s="871"/>
      <c r="MI937" s="871"/>
      <c r="MJ937" s="871"/>
      <c r="MK937" s="871"/>
      <c r="ML937" s="871"/>
      <c r="MM937" s="871"/>
      <c r="MN937" s="871"/>
      <c r="MO937" s="871"/>
      <c r="MP937" s="871"/>
      <c r="MQ937" s="871"/>
      <c r="MR937" s="871"/>
      <c r="MS937" s="871"/>
      <c r="MT937" s="871"/>
      <c r="MU937" s="871"/>
      <c r="MV937" s="871"/>
      <c r="MW937" s="871"/>
      <c r="MX937" s="871"/>
      <c r="MY937" s="871"/>
      <c r="MZ937" s="871"/>
      <c r="NA937" s="871"/>
      <c r="NB937" s="871"/>
      <c r="NC937" s="871"/>
      <c r="ND937" s="871"/>
      <c r="NE937" s="871"/>
      <c r="NF937" s="871"/>
      <c r="NG937" s="871"/>
      <c r="NH937" s="871"/>
      <c r="NI937" s="871"/>
      <c r="NJ937" s="871"/>
      <c r="NK937" s="871"/>
      <c r="NL937" s="871"/>
      <c r="NM937" s="871"/>
      <c r="NN937" s="871"/>
      <c r="NO937" s="871"/>
      <c r="NP937" s="871"/>
      <c r="NQ937" s="871"/>
      <c r="NR937" s="871"/>
      <c r="NS937" s="871"/>
      <c r="NT937" s="871"/>
      <c r="NU937" s="871"/>
      <c r="NV937" s="871"/>
      <c r="NW937" s="871"/>
      <c r="NX937" s="871"/>
      <c r="NY937" s="871"/>
      <c r="NZ937" s="871"/>
      <c r="OA937" s="871"/>
      <c r="OB937" s="871"/>
      <c r="OC937" s="871"/>
      <c r="OD937" s="871"/>
      <c r="OE937" s="871"/>
      <c r="OF937" s="871"/>
      <c r="OG937" s="871"/>
      <c r="OH937" s="871"/>
      <c r="OI937" s="871"/>
      <c r="OJ937" s="871"/>
      <c r="OK937" s="871"/>
      <c r="OL937" s="871"/>
      <c r="OM937" s="871"/>
      <c r="ON937" s="871"/>
      <c r="OO937" s="871"/>
      <c r="OP937" s="871"/>
      <c r="OQ937" s="871"/>
      <c r="OR937" s="871"/>
      <c r="OS937" s="871"/>
      <c r="OT937" s="871"/>
      <c r="OU937" s="871"/>
      <c r="OV937" s="871"/>
      <c r="OW937" s="871"/>
      <c r="OX937" s="871"/>
      <c r="OY937" s="871"/>
      <c r="OZ937" s="871"/>
      <c r="PA937" s="871"/>
      <c r="PB937" s="871"/>
      <c r="PC937" s="871"/>
      <c r="PD937" s="871"/>
      <c r="PE937" s="871"/>
      <c r="PF937" s="871"/>
      <c r="PG937" s="871"/>
      <c r="PH937" s="871"/>
      <c r="PI937" s="871"/>
      <c r="PJ937" s="871"/>
      <c r="PK937" s="871"/>
      <c r="PL937" s="871"/>
      <c r="PM937" s="871"/>
      <c r="PN937" s="871"/>
      <c r="PO937" s="871"/>
      <c r="PP937" s="871"/>
      <c r="PQ937" s="871"/>
      <c r="PR937" s="871"/>
      <c r="PS937" s="871"/>
      <c r="PT937" s="871"/>
      <c r="PU937" s="871"/>
      <c r="PV937" s="871"/>
      <c r="PW937" s="871"/>
      <c r="PX937" s="871"/>
      <c r="PY937" s="871"/>
      <c r="PZ937" s="871"/>
      <c r="QA937" s="871"/>
      <c r="QB937" s="871"/>
      <c r="QC937" s="871"/>
      <c r="QD937" s="871"/>
      <c r="QE937" s="871"/>
      <c r="QF937" s="871"/>
      <c r="QG937" s="871"/>
      <c r="QH937" s="871"/>
      <c r="QI937" s="871"/>
      <c r="QJ937" s="871"/>
      <c r="QK937" s="871"/>
      <c r="QL937" s="871"/>
      <c r="QM937" s="871"/>
      <c r="QN937" s="871"/>
      <c r="QO937" s="871"/>
      <c r="QP937" s="871"/>
      <c r="QQ937" s="871"/>
      <c r="QR937" s="871"/>
      <c r="QS937" s="871"/>
      <c r="QT937" s="871"/>
      <c r="QU937" s="871"/>
      <c r="QV937" s="871"/>
      <c r="QW937" s="871"/>
      <c r="QX937" s="871"/>
      <c r="QY937" s="871"/>
      <c r="QZ937" s="871"/>
      <c r="RA937" s="871"/>
      <c r="RB937" s="871"/>
      <c r="RC937" s="871"/>
      <c r="RD937" s="871"/>
      <c r="RE937" s="871"/>
      <c r="RF937" s="871"/>
      <c r="RG937" s="871"/>
      <c r="RH937" s="871"/>
      <c r="RI937" s="871"/>
      <c r="RJ937" s="871"/>
      <c r="RK937" s="871"/>
      <c r="RL937" s="871"/>
      <c r="RM937" s="871"/>
      <c r="RN937" s="871"/>
      <c r="RO937" s="871"/>
      <c r="RP937" s="871"/>
      <c r="RQ937" s="871"/>
      <c r="RR937" s="871"/>
      <c r="RS937" s="871"/>
      <c r="RT937" s="871"/>
      <c r="RU937" s="871"/>
      <c r="RV937" s="871"/>
      <c r="RW937" s="871"/>
      <c r="RX937" s="871"/>
      <c r="RY937" s="871"/>
      <c r="RZ937" s="871"/>
      <c r="SA937" s="871"/>
      <c r="SB937" s="871"/>
      <c r="SC937" s="871"/>
      <c r="SD937" s="871"/>
      <c r="SE937" s="871"/>
      <c r="SF937" s="871"/>
      <c r="SG937" s="871"/>
      <c r="SH937" s="871"/>
      <c r="SI937" s="871"/>
      <c r="SJ937" s="871"/>
      <c r="SK937" s="871"/>
      <c r="SL937" s="871"/>
      <c r="SM937" s="871"/>
      <c r="SN937" s="871"/>
      <c r="SO937" s="871"/>
      <c r="SP937" s="871"/>
      <c r="SQ937" s="871"/>
      <c r="SR937" s="871"/>
      <c r="SS937" s="871"/>
      <c r="ST937" s="871"/>
      <c r="SU937" s="871"/>
      <c r="SV937" s="871"/>
      <c r="SW937" s="871"/>
      <c r="SX937" s="871"/>
      <c r="SY937" s="871"/>
      <c r="SZ937" s="871"/>
      <c r="TA937" s="871"/>
      <c r="TB937" s="871"/>
      <c r="TC937" s="871"/>
      <c r="TD937" s="871"/>
      <c r="TE937" s="871"/>
      <c r="TF937" s="871"/>
      <c r="TG937" s="871"/>
      <c r="TH937" s="871"/>
      <c r="TI937" s="871"/>
      <c r="TJ937" s="871"/>
      <c r="TK937" s="871"/>
      <c r="TL937" s="871"/>
      <c r="TM937" s="871"/>
      <c r="TN937" s="871"/>
      <c r="TO937" s="871"/>
      <c r="TP937" s="871"/>
      <c r="TQ937" s="871"/>
      <c r="TR937" s="871"/>
      <c r="TS937" s="871"/>
      <c r="TT937" s="871"/>
      <c r="TU937" s="871"/>
      <c r="TV937" s="871"/>
      <c r="TW937" s="871"/>
      <c r="TX937" s="871"/>
      <c r="TY937" s="871"/>
      <c r="TZ937" s="871"/>
      <c r="UA937" s="871"/>
      <c r="UB937" s="871"/>
      <c r="UC937" s="871"/>
      <c r="UD937" s="871"/>
      <c r="UE937" s="871"/>
      <c r="UF937" s="871"/>
      <c r="UG937" s="871"/>
      <c r="UH937" s="871"/>
      <c r="UI937" s="871"/>
      <c r="UJ937" s="871"/>
      <c r="UK937" s="871"/>
      <c r="UL937" s="871"/>
      <c r="UM937" s="871"/>
      <c r="UN937" s="871"/>
      <c r="UO937" s="871"/>
      <c r="UP937" s="871"/>
      <c r="UQ937" s="871"/>
      <c r="UR937" s="871"/>
      <c r="US937" s="871"/>
      <c r="UT937" s="871"/>
      <c r="UU937" s="871"/>
      <c r="UV937" s="871"/>
      <c r="UW937" s="871"/>
      <c r="UX937" s="871"/>
      <c r="UY937" s="871"/>
      <c r="UZ937" s="871"/>
      <c r="VA937" s="871"/>
      <c r="VB937" s="871"/>
      <c r="VC937" s="871"/>
      <c r="VD937" s="871"/>
      <c r="VE937" s="871"/>
      <c r="VF937" s="871"/>
      <c r="VG937" s="871"/>
      <c r="VH937" s="871"/>
      <c r="VI937" s="871"/>
      <c r="VJ937" s="871"/>
      <c r="VK937" s="871"/>
      <c r="VL937" s="871"/>
      <c r="VM937" s="871"/>
      <c r="VN937" s="871"/>
      <c r="VO937" s="871"/>
      <c r="VP937" s="871"/>
      <c r="VQ937" s="871"/>
      <c r="VR937" s="871"/>
      <c r="VS937" s="871"/>
      <c r="VT937" s="871"/>
      <c r="VU937" s="871"/>
      <c r="VV937" s="871"/>
      <c r="VW937" s="871"/>
      <c r="VX937" s="871"/>
      <c r="VY937" s="871"/>
      <c r="VZ937" s="871"/>
      <c r="WA937" s="871"/>
      <c r="WB937" s="871"/>
      <c r="WC937" s="871"/>
      <c r="WD937" s="871"/>
      <c r="WE937" s="871"/>
      <c r="WF937" s="871"/>
      <c r="WG937" s="871"/>
      <c r="WH937" s="871"/>
      <c r="WI937" s="871"/>
      <c r="WJ937" s="871"/>
      <c r="WK937" s="871"/>
      <c r="WL937" s="871"/>
      <c r="WM937" s="871"/>
      <c r="WN937" s="871"/>
      <c r="WO937" s="871"/>
      <c r="WP937" s="871"/>
      <c r="WQ937" s="871"/>
      <c r="WR937" s="871"/>
      <c r="WS937" s="871"/>
      <c r="WT937" s="871"/>
      <c r="WU937" s="871"/>
      <c r="WV937" s="871"/>
      <c r="WW937" s="871"/>
      <c r="WX937" s="871"/>
      <c r="WY937" s="871"/>
      <c r="WZ937" s="871"/>
      <c r="XA937" s="871"/>
      <c r="XB937" s="871"/>
      <c r="XC937" s="871"/>
      <c r="XD937" s="871"/>
      <c r="XE937" s="871"/>
      <c r="XF937" s="871"/>
      <c r="XG937" s="871"/>
      <c r="XH937" s="871"/>
      <c r="XI937" s="871"/>
      <c r="XJ937" s="871"/>
      <c r="XK937" s="871"/>
      <c r="XL937" s="871"/>
      <c r="XM937" s="871"/>
      <c r="XN937" s="871"/>
      <c r="XO937" s="871"/>
      <c r="XP937" s="871"/>
      <c r="XQ937" s="871"/>
      <c r="XR937" s="871"/>
      <c r="XS937" s="871"/>
      <c r="XT937" s="871"/>
      <c r="XU937" s="871"/>
      <c r="XV937" s="871"/>
      <c r="XW937" s="871"/>
      <c r="XX937" s="871"/>
      <c r="XY937" s="871"/>
      <c r="XZ937" s="871"/>
      <c r="YA937" s="871"/>
      <c r="YB937" s="871"/>
      <c r="YC937" s="871"/>
      <c r="YD937" s="871"/>
      <c r="YE937" s="871"/>
      <c r="YF937" s="871"/>
      <c r="YG937" s="871"/>
      <c r="YH937" s="871"/>
      <c r="YI937" s="871"/>
      <c r="YJ937" s="871"/>
      <c r="YK937" s="871"/>
      <c r="YL937" s="871"/>
      <c r="YM937" s="871"/>
      <c r="YN937" s="871"/>
      <c r="YO937" s="871"/>
      <c r="YP937" s="871"/>
      <c r="YQ937" s="871"/>
      <c r="YR937" s="871"/>
      <c r="YS937" s="871"/>
      <c r="YT937" s="871"/>
      <c r="YU937" s="871"/>
      <c r="YV937" s="871"/>
      <c r="YW937" s="871"/>
      <c r="YX937" s="871"/>
      <c r="YY937" s="871"/>
      <c r="YZ937" s="871"/>
      <c r="ZA937" s="871"/>
      <c r="ZB937" s="871"/>
      <c r="ZC937" s="871"/>
      <c r="ZD937" s="871"/>
      <c r="ZE937" s="871"/>
      <c r="ZF937" s="871"/>
      <c r="ZG937" s="871"/>
      <c r="ZH937" s="871"/>
      <c r="ZI937" s="871"/>
      <c r="ZJ937" s="871"/>
      <c r="ZK937" s="871"/>
      <c r="ZL937" s="871"/>
      <c r="ZM937" s="871"/>
      <c r="ZN937" s="871"/>
      <c r="ZO937" s="871"/>
      <c r="ZP937" s="871"/>
      <c r="ZQ937" s="871"/>
      <c r="ZR937" s="871"/>
      <c r="ZS937" s="871"/>
      <c r="ZT937" s="871"/>
      <c r="ZU937" s="871"/>
      <c r="ZV937" s="871"/>
      <c r="ZW937" s="871"/>
      <c r="ZX937" s="871"/>
      <c r="ZY937" s="871"/>
      <c r="ZZ937" s="871"/>
      <c r="AAA937" s="871"/>
      <c r="AAB937" s="871"/>
      <c r="AAC937" s="871"/>
      <c r="AAD937" s="871"/>
      <c r="AAE937" s="871"/>
      <c r="AAF937" s="871"/>
      <c r="AAG937" s="871"/>
      <c r="AAH937" s="871"/>
      <c r="AAI937" s="871"/>
      <c r="AAJ937" s="871"/>
      <c r="AAK937" s="871"/>
      <c r="AAL937" s="871"/>
      <c r="AAM937" s="871"/>
      <c r="AAN937" s="871"/>
      <c r="AAO937" s="871"/>
      <c r="AAP937" s="871"/>
      <c r="AAQ937" s="871"/>
      <c r="AAR937" s="871"/>
      <c r="AAS937" s="871"/>
      <c r="AAT937" s="871"/>
      <c r="AAU937" s="871"/>
      <c r="AAV937" s="871"/>
      <c r="AAW937" s="871"/>
      <c r="AAX937" s="871"/>
      <c r="AAY937" s="871"/>
      <c r="AAZ937" s="871"/>
      <c r="ABA937" s="871"/>
      <c r="ABB937" s="871"/>
      <c r="ABC937" s="871"/>
      <c r="ABD937" s="871"/>
      <c r="ABE937" s="871"/>
      <c r="ABF937" s="871"/>
      <c r="ABG937" s="871"/>
      <c r="ABH937" s="871"/>
      <c r="ABI937" s="871"/>
      <c r="ABJ937" s="871"/>
      <c r="ABK937" s="871"/>
      <c r="ABL937" s="871"/>
      <c r="ABM937" s="871"/>
      <c r="ABN937" s="871"/>
      <c r="ABO937" s="871"/>
      <c r="ABP937" s="871"/>
      <c r="ABQ937" s="871"/>
      <c r="ABR937" s="871"/>
      <c r="ABS937" s="871"/>
      <c r="ABT937" s="871"/>
      <c r="ABU937" s="871"/>
      <c r="ABV937" s="871"/>
      <c r="ABW937" s="871"/>
      <c r="ABX937" s="871"/>
      <c r="ABY937" s="871"/>
      <c r="ABZ937" s="871"/>
      <c r="ACA937" s="871"/>
      <c r="ACB937" s="871"/>
      <c r="ACC937" s="871"/>
      <c r="ACD937" s="871"/>
      <c r="ACE937" s="871"/>
      <c r="ACF937" s="871"/>
      <c r="ACG937" s="871"/>
      <c r="ACH937" s="871"/>
      <c r="ACI937" s="871"/>
      <c r="ACJ937" s="871"/>
      <c r="ACK937" s="871"/>
      <c r="ACL937" s="871"/>
      <c r="ACM937" s="871"/>
      <c r="ACN937" s="871"/>
      <c r="ACO937" s="871"/>
      <c r="ACP937" s="871"/>
      <c r="ACQ937" s="871"/>
      <c r="ACR937" s="871"/>
      <c r="ACS937" s="871"/>
      <c r="ACT937" s="871"/>
      <c r="ACU937" s="871"/>
      <c r="ACV937" s="871"/>
      <c r="ACW937" s="871"/>
      <c r="ACX937" s="871"/>
      <c r="ACY937" s="871"/>
      <c r="ACZ937" s="871"/>
      <c r="ADA937" s="871"/>
      <c r="ADB937" s="871"/>
      <c r="ADC937" s="871"/>
      <c r="ADD937" s="871"/>
      <c r="ADE937" s="871"/>
      <c r="ADF937" s="871"/>
      <c r="ADG937" s="871"/>
      <c r="ADH937" s="871"/>
      <c r="ADI937" s="871"/>
      <c r="ADJ937" s="871"/>
      <c r="ADK937" s="871"/>
      <c r="ADL937" s="871"/>
      <c r="ADM937" s="871"/>
      <c r="ADN937" s="871"/>
      <c r="ADO937" s="871"/>
      <c r="ADP937" s="871"/>
      <c r="ADQ937" s="871"/>
      <c r="ADR937" s="871"/>
      <c r="ADS937" s="871"/>
      <c r="ADT937" s="871"/>
      <c r="ADU937" s="871"/>
      <c r="ADV937" s="871"/>
      <c r="ADW937" s="871"/>
      <c r="ADX937" s="871"/>
      <c r="ADY937" s="871"/>
      <c r="ADZ937" s="871"/>
      <c r="AEA937" s="871"/>
      <c r="AEB937" s="871"/>
      <c r="AEC937" s="871"/>
      <c r="AED937" s="871"/>
      <c r="AEE937" s="871"/>
      <c r="AEF937" s="871"/>
      <c r="AEG937" s="871"/>
      <c r="AEH937" s="871"/>
      <c r="AEI937" s="871"/>
      <c r="AEJ937" s="871"/>
      <c r="AEK937" s="871"/>
      <c r="AEL937" s="871"/>
      <c r="AEM937" s="871"/>
      <c r="AEN937" s="871"/>
      <c r="AEO937" s="871"/>
      <c r="AEP937" s="871"/>
      <c r="AEQ937" s="871"/>
      <c r="AER937" s="871"/>
      <c r="AES937" s="871"/>
      <c r="AET937" s="871"/>
      <c r="AEU937" s="871"/>
      <c r="AEV937" s="871"/>
      <c r="AEW937" s="871"/>
      <c r="AEX937" s="871"/>
      <c r="AEY937" s="871"/>
      <c r="AEZ937" s="871"/>
      <c r="AFA937" s="871"/>
      <c r="AFB937" s="871"/>
      <c r="AFC937" s="871"/>
      <c r="AFD937" s="871"/>
      <c r="AFE937" s="871"/>
      <c r="AFF937" s="871"/>
      <c r="AFG937" s="871"/>
      <c r="AFH937" s="871"/>
      <c r="AFI937" s="871"/>
      <c r="AFJ937" s="871"/>
      <c r="AFK937" s="871"/>
      <c r="AFL937" s="871"/>
      <c r="AFM937" s="871"/>
      <c r="AFN937" s="871"/>
      <c r="AFO937" s="871"/>
      <c r="AFP937" s="871"/>
      <c r="AFQ937" s="871"/>
      <c r="AFR937" s="871"/>
      <c r="AFS937" s="871"/>
      <c r="AFT937" s="871"/>
      <c r="AFU937" s="871"/>
      <c r="AFV937" s="871"/>
      <c r="AFW937" s="871"/>
      <c r="AFX937" s="871"/>
      <c r="AFY937" s="871"/>
      <c r="AFZ937" s="871"/>
      <c r="AGA937" s="871"/>
      <c r="AGB937" s="871"/>
      <c r="AGC937" s="871"/>
      <c r="AGD937" s="871"/>
      <c r="AGE937" s="871"/>
      <c r="AGF937" s="871"/>
      <c r="AGG937" s="871"/>
      <c r="AGH937" s="871"/>
      <c r="AGI937" s="871"/>
      <c r="AGJ937" s="871"/>
      <c r="AGK937" s="871"/>
      <c r="AGL937" s="871"/>
      <c r="AGM937" s="871"/>
      <c r="AGN937" s="871"/>
      <c r="AGO937" s="871"/>
      <c r="AGP937" s="871"/>
      <c r="AGQ937" s="871"/>
      <c r="AGR937" s="871"/>
      <c r="AGS937" s="871"/>
      <c r="AGT937" s="871"/>
      <c r="AGU937" s="871"/>
      <c r="AGV937" s="871"/>
      <c r="AGW937" s="871"/>
      <c r="AGX937" s="871"/>
      <c r="AGY937" s="871"/>
      <c r="AGZ937" s="871"/>
      <c r="AHA937" s="871"/>
      <c r="AHB937" s="871"/>
      <c r="AHC937" s="871"/>
      <c r="AHD937" s="871"/>
      <c r="AHE937" s="871"/>
      <c r="AHF937" s="871"/>
      <c r="AHG937" s="871"/>
      <c r="AHH937" s="871"/>
      <c r="AHI937" s="871"/>
      <c r="AHJ937" s="871"/>
      <c r="AHK937" s="871"/>
      <c r="AHL937" s="871"/>
      <c r="AHM937" s="871"/>
      <c r="AHN937" s="871"/>
      <c r="AHO937" s="871"/>
      <c r="AHP937" s="871"/>
      <c r="AHQ937" s="871"/>
      <c r="AHR937" s="871"/>
      <c r="AHS937" s="871"/>
      <c r="AHT937" s="871"/>
      <c r="AHU937" s="871"/>
      <c r="AHV937" s="871"/>
      <c r="AHW937" s="871"/>
      <c r="AHX937" s="871"/>
      <c r="AHY937" s="871"/>
      <c r="AHZ937" s="871"/>
      <c r="AIA937" s="871"/>
      <c r="AIB937" s="871"/>
      <c r="AIC937" s="871"/>
      <c r="AID937" s="871"/>
      <c r="AIE937" s="871"/>
      <c r="AIF937" s="871"/>
      <c r="AIG937" s="871"/>
      <c r="AIH937" s="871"/>
      <c r="AII937" s="871"/>
      <c r="AIJ937" s="871"/>
      <c r="AIK937" s="871"/>
      <c r="AIL937" s="871"/>
      <c r="AIM937" s="871"/>
      <c r="AIN937" s="871"/>
      <c r="AIO937" s="871"/>
      <c r="AIP937" s="871"/>
      <c r="AIQ937" s="871"/>
      <c r="AIR937" s="871"/>
      <c r="AIS937" s="871"/>
      <c r="AIT937" s="871"/>
      <c r="AIU937" s="871"/>
      <c r="AIV937" s="871"/>
      <c r="AIW937" s="871"/>
      <c r="AIX937" s="871"/>
      <c r="AIY937" s="871"/>
      <c r="AIZ937" s="871"/>
      <c r="AJA937" s="871"/>
      <c r="AJB937" s="871"/>
      <c r="AJC937" s="871"/>
      <c r="AJD937" s="871"/>
      <c r="AJE937" s="871"/>
      <c r="AJF937" s="871"/>
      <c r="AJG937" s="871"/>
      <c r="AJH937" s="871"/>
      <c r="AJI937" s="871"/>
      <c r="AJJ937" s="871"/>
      <c r="AJK937" s="871"/>
      <c r="AJL937" s="871"/>
      <c r="AJM937" s="871"/>
      <c r="AJN937" s="871"/>
      <c r="AJO937" s="871"/>
      <c r="AJP937" s="871"/>
      <c r="AJQ937" s="871"/>
      <c r="AJR937" s="871"/>
      <c r="AJS937" s="871"/>
      <c r="AJT937" s="871"/>
      <c r="AJU937" s="871"/>
      <c r="AJV937" s="871"/>
      <c r="AJW937" s="871"/>
      <c r="AJX937" s="871"/>
      <c r="AJY937" s="871"/>
      <c r="AJZ937" s="871"/>
      <c r="AKA937" s="871"/>
      <c r="AKB937" s="871"/>
      <c r="AKC937" s="871"/>
      <c r="AKD937" s="871"/>
      <c r="AKE937" s="871"/>
      <c r="AKF937" s="871"/>
      <c r="AKG937" s="871"/>
      <c r="AKH937" s="871"/>
      <c r="AKI937" s="871"/>
      <c r="AKJ937" s="871"/>
      <c r="AKK937" s="871"/>
      <c r="AKL937" s="871"/>
      <c r="AKM937" s="871"/>
      <c r="AKN937" s="871"/>
      <c r="AKO937" s="871"/>
      <c r="AKP937" s="871"/>
      <c r="AKQ937" s="871"/>
      <c r="AKR937" s="871"/>
      <c r="AKS937" s="871"/>
      <c r="AKT937" s="871"/>
      <c r="AKU937" s="871"/>
      <c r="AKV937" s="871"/>
      <c r="AKW937" s="871"/>
      <c r="AKX937" s="871"/>
      <c r="AKY937" s="871"/>
      <c r="AKZ937" s="871"/>
      <c r="ALA937" s="871"/>
      <c r="ALB937" s="871"/>
      <c r="ALC937" s="871"/>
      <c r="ALD937" s="871"/>
      <c r="ALE937" s="871"/>
      <c r="ALF937" s="871"/>
      <c r="ALG937" s="871"/>
      <c r="ALH937" s="871"/>
      <c r="ALI937" s="871"/>
      <c r="ALJ937" s="871"/>
      <c r="ALK937" s="871"/>
      <c r="ALL937" s="871"/>
      <c r="ALM937" s="871"/>
      <c r="ALN937" s="871"/>
      <c r="ALO937" s="871"/>
      <c r="ALP937" s="871"/>
      <c r="ALQ937" s="871"/>
      <c r="ALR937" s="871"/>
      <c r="ALS937" s="871"/>
      <c r="ALT937" s="871"/>
      <c r="ALU937" s="871"/>
      <c r="ALV937" s="871"/>
      <c r="ALW937" s="871"/>
      <c r="ALX937" s="871"/>
      <c r="ALY937" s="871"/>
      <c r="ALZ937" s="871"/>
      <c r="AMA937" s="871"/>
      <c r="AMB937" s="871"/>
      <c r="AMC937" s="871"/>
      <c r="AMD937" s="871"/>
      <c r="AME937" s="871"/>
      <c r="AMF937" s="871"/>
      <c r="AMG937" s="871"/>
      <c r="AMH937" s="871"/>
      <c r="AMI937" s="871"/>
      <c r="AMJ937" s="871"/>
      <c r="AMK937" s="871"/>
    </row>
    <row r="938" spans="1:1025" ht="15" customHeight="1">
      <c r="A938" s="1159"/>
      <c r="B938" s="964">
        <v>15549</v>
      </c>
      <c r="C938" s="1004">
        <v>0.08</v>
      </c>
      <c r="D938" s="959" t="s">
        <v>498</v>
      </c>
      <c r="E938" s="955">
        <v>2500000</v>
      </c>
      <c r="F938" s="1010">
        <v>0.1</v>
      </c>
      <c r="G938" s="955">
        <f t="shared" si="45"/>
        <v>250000</v>
      </c>
      <c r="H938" s="1009" t="s">
        <v>94</v>
      </c>
      <c r="I938" s="875"/>
      <c r="J938" s="875"/>
      <c r="K938" s="882"/>
      <c r="L938" s="883"/>
      <c r="M938" s="884"/>
      <c r="N938" s="882"/>
      <c r="O938" s="882"/>
      <c r="P938" s="882"/>
      <c r="Q938" s="871"/>
      <c r="R938" s="871"/>
      <c r="S938" s="871"/>
      <c r="T938" s="871"/>
      <c r="U938" s="871"/>
      <c r="V938" s="871"/>
      <c r="W938" s="871"/>
      <c r="X938" s="871"/>
      <c r="Y938" s="871"/>
      <c r="Z938" s="871"/>
      <c r="AA938" s="871"/>
      <c r="AB938" s="871"/>
      <c r="AC938" s="871"/>
      <c r="AD938" s="871"/>
      <c r="AE938" s="871"/>
      <c r="AF938" s="871"/>
      <c r="AG938" s="871"/>
      <c r="AH938" s="871"/>
      <c r="AI938" s="871"/>
      <c r="AJ938" s="871"/>
      <c r="AK938" s="871"/>
      <c r="AL938" s="871"/>
      <c r="AM938" s="871"/>
      <c r="AN938" s="871"/>
      <c r="AO938" s="871"/>
      <c r="AP938" s="871"/>
      <c r="AQ938" s="871"/>
      <c r="AR938" s="871"/>
      <c r="AS938" s="871"/>
      <c r="AT938" s="871"/>
      <c r="AU938" s="871"/>
      <c r="AV938" s="871"/>
      <c r="AW938" s="871"/>
      <c r="AX938" s="871"/>
      <c r="AY938" s="871"/>
      <c r="AZ938" s="871"/>
      <c r="BA938" s="871"/>
      <c r="BB938" s="871"/>
      <c r="BC938" s="871"/>
      <c r="BD938" s="871"/>
      <c r="BE938" s="871"/>
      <c r="BF938" s="871"/>
      <c r="BG938" s="871"/>
      <c r="BH938" s="871"/>
      <c r="BI938" s="871"/>
      <c r="BJ938" s="871"/>
      <c r="BK938" s="871"/>
      <c r="BL938" s="871"/>
      <c r="BM938" s="871"/>
      <c r="BN938" s="871"/>
      <c r="BO938" s="871"/>
      <c r="BP938" s="871"/>
      <c r="BQ938" s="871"/>
      <c r="BR938" s="871"/>
      <c r="BS938" s="871"/>
      <c r="BT938" s="871"/>
      <c r="BU938" s="871"/>
      <c r="BV938" s="871"/>
      <c r="BW938" s="871"/>
      <c r="BX938" s="871"/>
      <c r="BY938" s="871"/>
      <c r="BZ938" s="871"/>
      <c r="CA938" s="871"/>
      <c r="CB938" s="871"/>
      <c r="CC938" s="871"/>
      <c r="CD938" s="871"/>
      <c r="CE938" s="871"/>
      <c r="CF938" s="871"/>
      <c r="CG938" s="871"/>
      <c r="CH938" s="871"/>
      <c r="CI938" s="871"/>
      <c r="CJ938" s="871"/>
      <c r="CK938" s="871"/>
      <c r="CL938" s="871"/>
      <c r="CM938" s="871"/>
      <c r="CN938" s="871"/>
      <c r="CO938" s="871"/>
      <c r="CP938" s="871"/>
      <c r="CQ938" s="871"/>
      <c r="CR938" s="871"/>
      <c r="CS938" s="871"/>
      <c r="CT938" s="871"/>
      <c r="CU938" s="871"/>
      <c r="CV938" s="871"/>
      <c r="CW938" s="871"/>
      <c r="CX938" s="871"/>
      <c r="CY938" s="871"/>
      <c r="CZ938" s="871"/>
      <c r="DA938" s="871"/>
      <c r="DB938" s="871"/>
      <c r="DC938" s="871"/>
      <c r="DD938" s="871"/>
      <c r="DE938" s="871"/>
      <c r="DF938" s="871"/>
      <c r="DG938" s="871"/>
      <c r="DH938" s="871"/>
      <c r="DI938" s="871"/>
      <c r="DJ938" s="871"/>
      <c r="DK938" s="871"/>
      <c r="DL938" s="871"/>
      <c r="DM938" s="871"/>
      <c r="DN938" s="871"/>
      <c r="DO938" s="871"/>
      <c r="DP938" s="871"/>
      <c r="DQ938" s="871"/>
      <c r="DR938" s="871"/>
      <c r="DS938" s="871"/>
      <c r="DT938" s="871"/>
      <c r="DU938" s="871"/>
      <c r="DV938" s="871"/>
      <c r="DW938" s="871"/>
      <c r="DX938" s="871"/>
      <c r="DY938" s="871"/>
      <c r="DZ938" s="871"/>
      <c r="EA938" s="871"/>
      <c r="EB938" s="871"/>
      <c r="EC938" s="871"/>
      <c r="ED938" s="871"/>
      <c r="EE938" s="871"/>
      <c r="EF938" s="871"/>
      <c r="EG938" s="871"/>
      <c r="EH938" s="871"/>
      <c r="EI938" s="871"/>
      <c r="EJ938" s="871"/>
      <c r="EK938" s="871"/>
      <c r="EL938" s="871"/>
      <c r="EM938" s="871"/>
      <c r="EN938" s="871"/>
      <c r="EO938" s="871"/>
      <c r="EP938" s="871"/>
      <c r="EQ938" s="871"/>
      <c r="ER938" s="871"/>
      <c r="ES938" s="871"/>
      <c r="ET938" s="871"/>
      <c r="EU938" s="871"/>
      <c r="EV938" s="871"/>
      <c r="EW938" s="871"/>
      <c r="EX938" s="871"/>
      <c r="EY938" s="871"/>
      <c r="EZ938" s="871"/>
      <c r="FA938" s="871"/>
      <c r="FB938" s="871"/>
      <c r="FC938" s="871"/>
      <c r="FD938" s="871"/>
      <c r="FE938" s="871"/>
      <c r="FF938" s="871"/>
      <c r="FG938" s="871"/>
      <c r="FH938" s="871"/>
      <c r="FI938" s="871"/>
      <c r="FJ938" s="871"/>
      <c r="FK938" s="871"/>
      <c r="FL938" s="871"/>
      <c r="FM938" s="871"/>
      <c r="FN938" s="871"/>
      <c r="FO938" s="871"/>
      <c r="FP938" s="871"/>
      <c r="FQ938" s="871"/>
      <c r="FR938" s="871"/>
      <c r="FS938" s="871"/>
      <c r="FT938" s="871"/>
      <c r="FU938" s="871"/>
      <c r="FV938" s="871"/>
      <c r="FW938" s="871"/>
      <c r="FX938" s="871"/>
      <c r="FY938" s="871"/>
      <c r="FZ938" s="871"/>
      <c r="GA938" s="871"/>
      <c r="GB938" s="871"/>
      <c r="GC938" s="871"/>
      <c r="GD938" s="871"/>
      <c r="GE938" s="871"/>
      <c r="GF938" s="871"/>
      <c r="GG938" s="871"/>
      <c r="GH938" s="871"/>
      <c r="GI938" s="871"/>
      <c r="GJ938" s="871"/>
      <c r="GK938" s="871"/>
      <c r="GL938" s="871"/>
      <c r="GM938" s="871"/>
      <c r="GN938" s="871"/>
      <c r="GO938" s="871"/>
      <c r="GP938" s="871"/>
      <c r="GQ938" s="871"/>
      <c r="GR938" s="871"/>
      <c r="GS938" s="871"/>
      <c r="GT938" s="871"/>
      <c r="GU938" s="871"/>
      <c r="GV938" s="871"/>
      <c r="GW938" s="871"/>
      <c r="GX938" s="871"/>
      <c r="GY938" s="871"/>
      <c r="GZ938" s="871"/>
      <c r="HA938" s="871"/>
      <c r="HB938" s="871"/>
      <c r="HC938" s="871"/>
      <c r="HD938" s="871"/>
      <c r="HE938" s="871"/>
      <c r="HF938" s="871"/>
      <c r="HG938" s="871"/>
      <c r="HH938" s="871"/>
      <c r="HI938" s="871"/>
      <c r="HJ938" s="871"/>
      <c r="HK938" s="871"/>
      <c r="HL938" s="871"/>
      <c r="HM938" s="871"/>
      <c r="HN938" s="871"/>
      <c r="HO938" s="871"/>
      <c r="HP938" s="871"/>
      <c r="HQ938" s="871"/>
      <c r="HR938" s="871"/>
      <c r="HS938" s="871"/>
      <c r="HT938" s="871"/>
      <c r="HU938" s="871"/>
      <c r="HV938" s="871"/>
      <c r="HW938" s="871"/>
      <c r="HX938" s="871"/>
      <c r="HY938" s="871"/>
      <c r="HZ938" s="871"/>
      <c r="IA938" s="871"/>
      <c r="IB938" s="871"/>
      <c r="IC938" s="871"/>
      <c r="ID938" s="871"/>
      <c r="IE938" s="871"/>
      <c r="IF938" s="871"/>
      <c r="IG938" s="871"/>
      <c r="IH938" s="871"/>
      <c r="II938" s="871"/>
      <c r="IJ938" s="871"/>
      <c r="IK938" s="871"/>
      <c r="IL938" s="871"/>
      <c r="IM938" s="871"/>
      <c r="IN938" s="871"/>
      <c r="IO938" s="871"/>
      <c r="IP938" s="871"/>
      <c r="IQ938" s="871"/>
      <c r="IR938" s="871"/>
      <c r="IS938" s="871"/>
      <c r="IT938" s="871"/>
      <c r="IU938" s="871"/>
      <c r="IV938" s="871"/>
      <c r="IW938" s="871"/>
      <c r="IX938" s="871"/>
      <c r="IY938" s="871"/>
      <c r="IZ938" s="871"/>
      <c r="JA938" s="871"/>
      <c r="JB938" s="871"/>
      <c r="JC938" s="871"/>
      <c r="JD938" s="871"/>
      <c r="JE938" s="871"/>
      <c r="JF938" s="871"/>
      <c r="JG938" s="871"/>
      <c r="JH938" s="871"/>
      <c r="JI938" s="871"/>
      <c r="JJ938" s="871"/>
      <c r="JK938" s="871"/>
      <c r="JL938" s="871"/>
      <c r="JM938" s="871"/>
      <c r="JN938" s="871"/>
      <c r="JO938" s="871"/>
      <c r="JP938" s="871"/>
      <c r="JQ938" s="871"/>
      <c r="JR938" s="871"/>
      <c r="JS938" s="871"/>
      <c r="JT938" s="871"/>
      <c r="JU938" s="871"/>
      <c r="JV938" s="871"/>
      <c r="JW938" s="871"/>
      <c r="JX938" s="871"/>
      <c r="JY938" s="871"/>
      <c r="JZ938" s="871"/>
      <c r="KA938" s="871"/>
      <c r="KB938" s="871"/>
      <c r="KC938" s="871"/>
      <c r="KD938" s="871"/>
      <c r="KE938" s="871"/>
      <c r="KF938" s="871"/>
      <c r="KG938" s="871"/>
      <c r="KH938" s="871"/>
      <c r="KI938" s="871"/>
      <c r="KJ938" s="871"/>
      <c r="KK938" s="871"/>
      <c r="KL938" s="871"/>
      <c r="KM938" s="871"/>
      <c r="KN938" s="871"/>
      <c r="KO938" s="871"/>
      <c r="KP938" s="871"/>
      <c r="KQ938" s="871"/>
      <c r="KR938" s="871"/>
      <c r="KS938" s="871"/>
      <c r="KT938" s="871"/>
      <c r="KU938" s="871"/>
      <c r="KV938" s="871"/>
      <c r="KW938" s="871"/>
      <c r="KX938" s="871"/>
      <c r="KY938" s="871"/>
      <c r="KZ938" s="871"/>
      <c r="LA938" s="871"/>
      <c r="LB938" s="871"/>
      <c r="LC938" s="871"/>
      <c r="LD938" s="871"/>
      <c r="LE938" s="871"/>
      <c r="LF938" s="871"/>
      <c r="LG938" s="871"/>
      <c r="LH938" s="871"/>
      <c r="LI938" s="871"/>
      <c r="LJ938" s="871"/>
      <c r="LK938" s="871"/>
      <c r="LL938" s="871"/>
      <c r="LM938" s="871"/>
      <c r="LN938" s="871"/>
      <c r="LO938" s="871"/>
      <c r="LP938" s="871"/>
      <c r="LQ938" s="871"/>
      <c r="LR938" s="871"/>
      <c r="LS938" s="871"/>
      <c r="LT938" s="871"/>
      <c r="LU938" s="871"/>
      <c r="LV938" s="871"/>
      <c r="LW938" s="871"/>
      <c r="LX938" s="871"/>
      <c r="LY938" s="871"/>
      <c r="LZ938" s="871"/>
      <c r="MA938" s="871"/>
      <c r="MB938" s="871"/>
      <c r="MC938" s="871"/>
      <c r="MD938" s="871"/>
      <c r="ME938" s="871"/>
      <c r="MF938" s="871"/>
      <c r="MG938" s="871"/>
      <c r="MH938" s="871"/>
      <c r="MI938" s="871"/>
      <c r="MJ938" s="871"/>
      <c r="MK938" s="871"/>
      <c r="ML938" s="871"/>
      <c r="MM938" s="871"/>
      <c r="MN938" s="871"/>
      <c r="MO938" s="871"/>
      <c r="MP938" s="871"/>
      <c r="MQ938" s="871"/>
      <c r="MR938" s="871"/>
      <c r="MS938" s="871"/>
      <c r="MT938" s="871"/>
      <c r="MU938" s="871"/>
      <c r="MV938" s="871"/>
      <c r="MW938" s="871"/>
      <c r="MX938" s="871"/>
      <c r="MY938" s="871"/>
      <c r="MZ938" s="871"/>
      <c r="NA938" s="871"/>
      <c r="NB938" s="871"/>
      <c r="NC938" s="871"/>
      <c r="ND938" s="871"/>
      <c r="NE938" s="871"/>
      <c r="NF938" s="871"/>
      <c r="NG938" s="871"/>
      <c r="NH938" s="871"/>
      <c r="NI938" s="871"/>
      <c r="NJ938" s="871"/>
      <c r="NK938" s="871"/>
      <c r="NL938" s="871"/>
      <c r="NM938" s="871"/>
      <c r="NN938" s="871"/>
      <c r="NO938" s="871"/>
      <c r="NP938" s="871"/>
      <c r="NQ938" s="871"/>
      <c r="NR938" s="871"/>
      <c r="NS938" s="871"/>
      <c r="NT938" s="871"/>
      <c r="NU938" s="871"/>
      <c r="NV938" s="871"/>
      <c r="NW938" s="871"/>
      <c r="NX938" s="871"/>
      <c r="NY938" s="871"/>
      <c r="NZ938" s="871"/>
      <c r="OA938" s="871"/>
      <c r="OB938" s="871"/>
      <c r="OC938" s="871"/>
      <c r="OD938" s="871"/>
      <c r="OE938" s="871"/>
      <c r="OF938" s="871"/>
      <c r="OG938" s="871"/>
      <c r="OH938" s="871"/>
      <c r="OI938" s="871"/>
      <c r="OJ938" s="871"/>
      <c r="OK938" s="871"/>
      <c r="OL938" s="871"/>
      <c r="OM938" s="871"/>
      <c r="ON938" s="871"/>
      <c r="OO938" s="871"/>
      <c r="OP938" s="871"/>
      <c r="OQ938" s="871"/>
      <c r="OR938" s="871"/>
      <c r="OS938" s="871"/>
      <c r="OT938" s="871"/>
      <c r="OU938" s="871"/>
      <c r="OV938" s="871"/>
      <c r="OW938" s="871"/>
      <c r="OX938" s="871"/>
      <c r="OY938" s="871"/>
      <c r="OZ938" s="871"/>
      <c r="PA938" s="871"/>
      <c r="PB938" s="871"/>
      <c r="PC938" s="871"/>
      <c r="PD938" s="871"/>
      <c r="PE938" s="871"/>
      <c r="PF938" s="871"/>
      <c r="PG938" s="871"/>
      <c r="PH938" s="871"/>
      <c r="PI938" s="871"/>
      <c r="PJ938" s="871"/>
      <c r="PK938" s="871"/>
      <c r="PL938" s="871"/>
      <c r="PM938" s="871"/>
      <c r="PN938" s="871"/>
      <c r="PO938" s="871"/>
      <c r="PP938" s="871"/>
      <c r="PQ938" s="871"/>
      <c r="PR938" s="871"/>
      <c r="PS938" s="871"/>
      <c r="PT938" s="871"/>
      <c r="PU938" s="871"/>
      <c r="PV938" s="871"/>
      <c r="PW938" s="871"/>
      <c r="PX938" s="871"/>
      <c r="PY938" s="871"/>
      <c r="PZ938" s="871"/>
      <c r="QA938" s="871"/>
      <c r="QB938" s="871"/>
      <c r="QC938" s="871"/>
      <c r="QD938" s="871"/>
      <c r="QE938" s="871"/>
      <c r="QF938" s="871"/>
      <c r="QG938" s="871"/>
      <c r="QH938" s="871"/>
      <c r="QI938" s="871"/>
      <c r="QJ938" s="871"/>
      <c r="QK938" s="871"/>
      <c r="QL938" s="871"/>
      <c r="QM938" s="871"/>
      <c r="QN938" s="871"/>
      <c r="QO938" s="871"/>
      <c r="QP938" s="871"/>
      <c r="QQ938" s="871"/>
      <c r="QR938" s="871"/>
      <c r="QS938" s="871"/>
      <c r="QT938" s="871"/>
      <c r="QU938" s="871"/>
      <c r="QV938" s="871"/>
      <c r="QW938" s="871"/>
      <c r="QX938" s="871"/>
      <c r="QY938" s="871"/>
      <c r="QZ938" s="871"/>
      <c r="RA938" s="871"/>
      <c r="RB938" s="871"/>
      <c r="RC938" s="871"/>
      <c r="RD938" s="871"/>
      <c r="RE938" s="871"/>
      <c r="RF938" s="871"/>
      <c r="RG938" s="871"/>
      <c r="RH938" s="871"/>
      <c r="RI938" s="871"/>
      <c r="RJ938" s="871"/>
      <c r="RK938" s="871"/>
      <c r="RL938" s="871"/>
      <c r="RM938" s="871"/>
      <c r="RN938" s="871"/>
      <c r="RO938" s="871"/>
      <c r="RP938" s="871"/>
      <c r="RQ938" s="871"/>
      <c r="RR938" s="871"/>
      <c r="RS938" s="871"/>
      <c r="RT938" s="871"/>
      <c r="RU938" s="871"/>
      <c r="RV938" s="871"/>
      <c r="RW938" s="871"/>
      <c r="RX938" s="871"/>
      <c r="RY938" s="871"/>
      <c r="RZ938" s="871"/>
      <c r="SA938" s="871"/>
      <c r="SB938" s="871"/>
      <c r="SC938" s="871"/>
      <c r="SD938" s="871"/>
      <c r="SE938" s="871"/>
      <c r="SF938" s="871"/>
      <c r="SG938" s="871"/>
      <c r="SH938" s="871"/>
      <c r="SI938" s="871"/>
      <c r="SJ938" s="871"/>
      <c r="SK938" s="871"/>
      <c r="SL938" s="871"/>
      <c r="SM938" s="871"/>
      <c r="SN938" s="871"/>
      <c r="SO938" s="871"/>
      <c r="SP938" s="871"/>
      <c r="SQ938" s="871"/>
      <c r="SR938" s="871"/>
      <c r="SS938" s="871"/>
      <c r="ST938" s="871"/>
      <c r="SU938" s="871"/>
      <c r="SV938" s="871"/>
      <c r="SW938" s="871"/>
      <c r="SX938" s="871"/>
      <c r="SY938" s="871"/>
      <c r="SZ938" s="871"/>
      <c r="TA938" s="871"/>
      <c r="TB938" s="871"/>
      <c r="TC938" s="871"/>
      <c r="TD938" s="871"/>
      <c r="TE938" s="871"/>
      <c r="TF938" s="871"/>
      <c r="TG938" s="871"/>
      <c r="TH938" s="871"/>
      <c r="TI938" s="871"/>
      <c r="TJ938" s="871"/>
      <c r="TK938" s="871"/>
      <c r="TL938" s="871"/>
      <c r="TM938" s="871"/>
      <c r="TN938" s="871"/>
      <c r="TO938" s="871"/>
      <c r="TP938" s="871"/>
      <c r="TQ938" s="871"/>
      <c r="TR938" s="871"/>
      <c r="TS938" s="871"/>
      <c r="TT938" s="871"/>
      <c r="TU938" s="871"/>
      <c r="TV938" s="871"/>
      <c r="TW938" s="871"/>
      <c r="TX938" s="871"/>
      <c r="TY938" s="871"/>
      <c r="TZ938" s="871"/>
      <c r="UA938" s="871"/>
      <c r="UB938" s="871"/>
      <c r="UC938" s="871"/>
      <c r="UD938" s="871"/>
      <c r="UE938" s="871"/>
      <c r="UF938" s="871"/>
      <c r="UG938" s="871"/>
      <c r="UH938" s="871"/>
      <c r="UI938" s="871"/>
      <c r="UJ938" s="871"/>
      <c r="UK938" s="871"/>
      <c r="UL938" s="871"/>
      <c r="UM938" s="871"/>
      <c r="UN938" s="871"/>
      <c r="UO938" s="871"/>
      <c r="UP938" s="871"/>
      <c r="UQ938" s="871"/>
      <c r="UR938" s="871"/>
      <c r="US938" s="871"/>
      <c r="UT938" s="871"/>
      <c r="UU938" s="871"/>
      <c r="UV938" s="871"/>
      <c r="UW938" s="871"/>
      <c r="UX938" s="871"/>
      <c r="UY938" s="871"/>
      <c r="UZ938" s="871"/>
      <c r="VA938" s="871"/>
      <c r="VB938" s="871"/>
      <c r="VC938" s="871"/>
      <c r="VD938" s="871"/>
      <c r="VE938" s="871"/>
      <c r="VF938" s="871"/>
      <c r="VG938" s="871"/>
      <c r="VH938" s="871"/>
      <c r="VI938" s="871"/>
      <c r="VJ938" s="871"/>
      <c r="VK938" s="871"/>
      <c r="VL938" s="871"/>
      <c r="VM938" s="871"/>
      <c r="VN938" s="871"/>
      <c r="VO938" s="871"/>
      <c r="VP938" s="871"/>
      <c r="VQ938" s="871"/>
      <c r="VR938" s="871"/>
      <c r="VS938" s="871"/>
      <c r="VT938" s="871"/>
      <c r="VU938" s="871"/>
      <c r="VV938" s="871"/>
      <c r="VW938" s="871"/>
      <c r="VX938" s="871"/>
      <c r="VY938" s="871"/>
      <c r="VZ938" s="871"/>
      <c r="WA938" s="871"/>
      <c r="WB938" s="871"/>
      <c r="WC938" s="871"/>
      <c r="WD938" s="871"/>
      <c r="WE938" s="871"/>
      <c r="WF938" s="871"/>
      <c r="WG938" s="871"/>
      <c r="WH938" s="871"/>
      <c r="WI938" s="871"/>
      <c r="WJ938" s="871"/>
      <c r="WK938" s="871"/>
      <c r="WL938" s="871"/>
      <c r="WM938" s="871"/>
      <c r="WN938" s="871"/>
      <c r="WO938" s="871"/>
      <c r="WP938" s="871"/>
      <c r="WQ938" s="871"/>
      <c r="WR938" s="871"/>
      <c r="WS938" s="871"/>
      <c r="WT938" s="871"/>
      <c r="WU938" s="871"/>
      <c r="WV938" s="871"/>
      <c r="WW938" s="871"/>
      <c r="WX938" s="871"/>
      <c r="WY938" s="871"/>
      <c r="WZ938" s="871"/>
      <c r="XA938" s="871"/>
      <c r="XB938" s="871"/>
      <c r="XC938" s="871"/>
      <c r="XD938" s="871"/>
      <c r="XE938" s="871"/>
      <c r="XF938" s="871"/>
      <c r="XG938" s="871"/>
      <c r="XH938" s="871"/>
      <c r="XI938" s="871"/>
      <c r="XJ938" s="871"/>
      <c r="XK938" s="871"/>
      <c r="XL938" s="871"/>
      <c r="XM938" s="871"/>
      <c r="XN938" s="871"/>
      <c r="XO938" s="871"/>
      <c r="XP938" s="871"/>
      <c r="XQ938" s="871"/>
      <c r="XR938" s="871"/>
      <c r="XS938" s="871"/>
      <c r="XT938" s="871"/>
      <c r="XU938" s="871"/>
      <c r="XV938" s="871"/>
      <c r="XW938" s="871"/>
      <c r="XX938" s="871"/>
      <c r="XY938" s="871"/>
      <c r="XZ938" s="871"/>
      <c r="YA938" s="871"/>
      <c r="YB938" s="871"/>
      <c r="YC938" s="871"/>
      <c r="YD938" s="871"/>
      <c r="YE938" s="871"/>
      <c r="YF938" s="871"/>
      <c r="YG938" s="871"/>
      <c r="YH938" s="871"/>
      <c r="YI938" s="871"/>
      <c r="YJ938" s="871"/>
      <c r="YK938" s="871"/>
      <c r="YL938" s="871"/>
      <c r="YM938" s="871"/>
      <c r="YN938" s="871"/>
      <c r="YO938" s="871"/>
      <c r="YP938" s="871"/>
      <c r="YQ938" s="871"/>
      <c r="YR938" s="871"/>
      <c r="YS938" s="871"/>
      <c r="YT938" s="871"/>
      <c r="YU938" s="871"/>
      <c r="YV938" s="871"/>
      <c r="YW938" s="871"/>
      <c r="YX938" s="871"/>
      <c r="YY938" s="871"/>
      <c r="YZ938" s="871"/>
      <c r="ZA938" s="871"/>
      <c r="ZB938" s="871"/>
      <c r="ZC938" s="871"/>
      <c r="ZD938" s="871"/>
      <c r="ZE938" s="871"/>
      <c r="ZF938" s="871"/>
      <c r="ZG938" s="871"/>
      <c r="ZH938" s="871"/>
      <c r="ZI938" s="871"/>
      <c r="ZJ938" s="871"/>
      <c r="ZK938" s="871"/>
      <c r="ZL938" s="871"/>
      <c r="ZM938" s="871"/>
      <c r="ZN938" s="871"/>
      <c r="ZO938" s="871"/>
      <c r="ZP938" s="871"/>
      <c r="ZQ938" s="871"/>
      <c r="ZR938" s="871"/>
      <c r="ZS938" s="871"/>
      <c r="ZT938" s="871"/>
      <c r="ZU938" s="871"/>
      <c r="ZV938" s="871"/>
      <c r="ZW938" s="871"/>
      <c r="ZX938" s="871"/>
      <c r="ZY938" s="871"/>
      <c r="ZZ938" s="871"/>
      <c r="AAA938" s="871"/>
      <c r="AAB938" s="871"/>
      <c r="AAC938" s="871"/>
      <c r="AAD938" s="871"/>
      <c r="AAE938" s="871"/>
      <c r="AAF938" s="871"/>
      <c r="AAG938" s="871"/>
      <c r="AAH938" s="871"/>
      <c r="AAI938" s="871"/>
      <c r="AAJ938" s="871"/>
      <c r="AAK938" s="871"/>
      <c r="AAL938" s="871"/>
      <c r="AAM938" s="871"/>
      <c r="AAN938" s="871"/>
      <c r="AAO938" s="871"/>
      <c r="AAP938" s="871"/>
      <c r="AAQ938" s="871"/>
      <c r="AAR938" s="871"/>
      <c r="AAS938" s="871"/>
      <c r="AAT938" s="871"/>
      <c r="AAU938" s="871"/>
      <c r="AAV938" s="871"/>
      <c r="AAW938" s="871"/>
      <c r="AAX938" s="871"/>
      <c r="AAY938" s="871"/>
      <c r="AAZ938" s="871"/>
      <c r="ABA938" s="871"/>
      <c r="ABB938" s="871"/>
      <c r="ABC938" s="871"/>
      <c r="ABD938" s="871"/>
      <c r="ABE938" s="871"/>
      <c r="ABF938" s="871"/>
      <c r="ABG938" s="871"/>
      <c r="ABH938" s="871"/>
      <c r="ABI938" s="871"/>
      <c r="ABJ938" s="871"/>
      <c r="ABK938" s="871"/>
      <c r="ABL938" s="871"/>
      <c r="ABM938" s="871"/>
      <c r="ABN938" s="871"/>
      <c r="ABO938" s="871"/>
      <c r="ABP938" s="871"/>
      <c r="ABQ938" s="871"/>
      <c r="ABR938" s="871"/>
      <c r="ABS938" s="871"/>
      <c r="ABT938" s="871"/>
      <c r="ABU938" s="871"/>
      <c r="ABV938" s="871"/>
      <c r="ABW938" s="871"/>
      <c r="ABX938" s="871"/>
      <c r="ABY938" s="871"/>
      <c r="ABZ938" s="871"/>
      <c r="ACA938" s="871"/>
      <c r="ACB938" s="871"/>
      <c r="ACC938" s="871"/>
      <c r="ACD938" s="871"/>
      <c r="ACE938" s="871"/>
      <c r="ACF938" s="871"/>
      <c r="ACG938" s="871"/>
      <c r="ACH938" s="871"/>
      <c r="ACI938" s="871"/>
      <c r="ACJ938" s="871"/>
      <c r="ACK938" s="871"/>
      <c r="ACL938" s="871"/>
      <c r="ACM938" s="871"/>
      <c r="ACN938" s="871"/>
      <c r="ACO938" s="871"/>
      <c r="ACP938" s="871"/>
      <c r="ACQ938" s="871"/>
      <c r="ACR938" s="871"/>
      <c r="ACS938" s="871"/>
      <c r="ACT938" s="871"/>
      <c r="ACU938" s="871"/>
      <c r="ACV938" s="871"/>
      <c r="ACW938" s="871"/>
      <c r="ACX938" s="871"/>
      <c r="ACY938" s="871"/>
      <c r="ACZ938" s="871"/>
      <c r="ADA938" s="871"/>
      <c r="ADB938" s="871"/>
      <c r="ADC938" s="871"/>
      <c r="ADD938" s="871"/>
      <c r="ADE938" s="871"/>
      <c r="ADF938" s="871"/>
      <c r="ADG938" s="871"/>
      <c r="ADH938" s="871"/>
      <c r="ADI938" s="871"/>
      <c r="ADJ938" s="871"/>
      <c r="ADK938" s="871"/>
      <c r="ADL938" s="871"/>
      <c r="ADM938" s="871"/>
      <c r="ADN938" s="871"/>
      <c r="ADO938" s="871"/>
      <c r="ADP938" s="871"/>
      <c r="ADQ938" s="871"/>
      <c r="ADR938" s="871"/>
      <c r="ADS938" s="871"/>
      <c r="ADT938" s="871"/>
      <c r="ADU938" s="871"/>
      <c r="ADV938" s="871"/>
      <c r="ADW938" s="871"/>
      <c r="ADX938" s="871"/>
      <c r="ADY938" s="871"/>
      <c r="ADZ938" s="871"/>
      <c r="AEA938" s="871"/>
      <c r="AEB938" s="871"/>
      <c r="AEC938" s="871"/>
      <c r="AED938" s="871"/>
      <c r="AEE938" s="871"/>
      <c r="AEF938" s="871"/>
      <c r="AEG938" s="871"/>
      <c r="AEH938" s="871"/>
      <c r="AEI938" s="871"/>
      <c r="AEJ938" s="871"/>
      <c r="AEK938" s="871"/>
      <c r="AEL938" s="871"/>
      <c r="AEM938" s="871"/>
      <c r="AEN938" s="871"/>
      <c r="AEO938" s="871"/>
      <c r="AEP938" s="871"/>
      <c r="AEQ938" s="871"/>
      <c r="AER938" s="871"/>
      <c r="AES938" s="871"/>
      <c r="AET938" s="871"/>
      <c r="AEU938" s="871"/>
      <c r="AEV938" s="871"/>
      <c r="AEW938" s="871"/>
      <c r="AEX938" s="871"/>
      <c r="AEY938" s="871"/>
      <c r="AEZ938" s="871"/>
      <c r="AFA938" s="871"/>
      <c r="AFB938" s="871"/>
      <c r="AFC938" s="871"/>
      <c r="AFD938" s="871"/>
      <c r="AFE938" s="871"/>
      <c r="AFF938" s="871"/>
      <c r="AFG938" s="871"/>
      <c r="AFH938" s="871"/>
      <c r="AFI938" s="871"/>
      <c r="AFJ938" s="871"/>
      <c r="AFK938" s="871"/>
      <c r="AFL938" s="871"/>
      <c r="AFM938" s="871"/>
      <c r="AFN938" s="871"/>
      <c r="AFO938" s="871"/>
      <c r="AFP938" s="871"/>
      <c r="AFQ938" s="871"/>
      <c r="AFR938" s="871"/>
      <c r="AFS938" s="871"/>
      <c r="AFT938" s="871"/>
      <c r="AFU938" s="871"/>
      <c r="AFV938" s="871"/>
      <c r="AFW938" s="871"/>
      <c r="AFX938" s="871"/>
      <c r="AFY938" s="871"/>
      <c r="AFZ938" s="871"/>
      <c r="AGA938" s="871"/>
      <c r="AGB938" s="871"/>
      <c r="AGC938" s="871"/>
      <c r="AGD938" s="871"/>
      <c r="AGE938" s="871"/>
      <c r="AGF938" s="871"/>
      <c r="AGG938" s="871"/>
      <c r="AGH938" s="871"/>
      <c r="AGI938" s="871"/>
      <c r="AGJ938" s="871"/>
      <c r="AGK938" s="871"/>
      <c r="AGL938" s="871"/>
      <c r="AGM938" s="871"/>
      <c r="AGN938" s="871"/>
      <c r="AGO938" s="871"/>
      <c r="AGP938" s="871"/>
      <c r="AGQ938" s="871"/>
      <c r="AGR938" s="871"/>
      <c r="AGS938" s="871"/>
      <c r="AGT938" s="871"/>
      <c r="AGU938" s="871"/>
      <c r="AGV938" s="871"/>
      <c r="AGW938" s="871"/>
      <c r="AGX938" s="871"/>
      <c r="AGY938" s="871"/>
      <c r="AGZ938" s="871"/>
      <c r="AHA938" s="871"/>
      <c r="AHB938" s="871"/>
      <c r="AHC938" s="871"/>
      <c r="AHD938" s="871"/>
      <c r="AHE938" s="871"/>
      <c r="AHF938" s="871"/>
      <c r="AHG938" s="871"/>
      <c r="AHH938" s="871"/>
      <c r="AHI938" s="871"/>
      <c r="AHJ938" s="871"/>
      <c r="AHK938" s="871"/>
      <c r="AHL938" s="871"/>
      <c r="AHM938" s="871"/>
      <c r="AHN938" s="871"/>
      <c r="AHO938" s="871"/>
      <c r="AHP938" s="871"/>
      <c r="AHQ938" s="871"/>
      <c r="AHR938" s="871"/>
      <c r="AHS938" s="871"/>
      <c r="AHT938" s="871"/>
      <c r="AHU938" s="871"/>
      <c r="AHV938" s="871"/>
      <c r="AHW938" s="871"/>
      <c r="AHX938" s="871"/>
      <c r="AHY938" s="871"/>
      <c r="AHZ938" s="871"/>
      <c r="AIA938" s="871"/>
      <c r="AIB938" s="871"/>
      <c r="AIC938" s="871"/>
      <c r="AID938" s="871"/>
      <c r="AIE938" s="871"/>
      <c r="AIF938" s="871"/>
      <c r="AIG938" s="871"/>
      <c r="AIH938" s="871"/>
      <c r="AII938" s="871"/>
      <c r="AIJ938" s="871"/>
      <c r="AIK938" s="871"/>
      <c r="AIL938" s="871"/>
      <c r="AIM938" s="871"/>
      <c r="AIN938" s="871"/>
      <c r="AIO938" s="871"/>
      <c r="AIP938" s="871"/>
      <c r="AIQ938" s="871"/>
      <c r="AIR938" s="871"/>
      <c r="AIS938" s="871"/>
      <c r="AIT938" s="871"/>
      <c r="AIU938" s="871"/>
      <c r="AIV938" s="871"/>
      <c r="AIW938" s="871"/>
      <c r="AIX938" s="871"/>
      <c r="AIY938" s="871"/>
      <c r="AIZ938" s="871"/>
      <c r="AJA938" s="871"/>
      <c r="AJB938" s="871"/>
      <c r="AJC938" s="871"/>
      <c r="AJD938" s="871"/>
      <c r="AJE938" s="871"/>
      <c r="AJF938" s="871"/>
      <c r="AJG938" s="871"/>
      <c r="AJH938" s="871"/>
      <c r="AJI938" s="871"/>
      <c r="AJJ938" s="871"/>
      <c r="AJK938" s="871"/>
      <c r="AJL938" s="871"/>
      <c r="AJM938" s="871"/>
      <c r="AJN938" s="871"/>
      <c r="AJO938" s="871"/>
      <c r="AJP938" s="871"/>
      <c r="AJQ938" s="871"/>
      <c r="AJR938" s="871"/>
      <c r="AJS938" s="871"/>
      <c r="AJT938" s="871"/>
      <c r="AJU938" s="871"/>
      <c r="AJV938" s="871"/>
      <c r="AJW938" s="871"/>
      <c r="AJX938" s="871"/>
      <c r="AJY938" s="871"/>
      <c r="AJZ938" s="871"/>
      <c r="AKA938" s="871"/>
      <c r="AKB938" s="871"/>
      <c r="AKC938" s="871"/>
      <c r="AKD938" s="871"/>
      <c r="AKE938" s="871"/>
      <c r="AKF938" s="871"/>
      <c r="AKG938" s="871"/>
      <c r="AKH938" s="871"/>
      <c r="AKI938" s="871"/>
      <c r="AKJ938" s="871"/>
      <c r="AKK938" s="871"/>
      <c r="AKL938" s="871"/>
      <c r="AKM938" s="871"/>
      <c r="AKN938" s="871"/>
      <c r="AKO938" s="871"/>
      <c r="AKP938" s="871"/>
      <c r="AKQ938" s="871"/>
      <c r="AKR938" s="871"/>
      <c r="AKS938" s="871"/>
      <c r="AKT938" s="871"/>
      <c r="AKU938" s="871"/>
      <c r="AKV938" s="871"/>
      <c r="AKW938" s="871"/>
      <c r="AKX938" s="871"/>
      <c r="AKY938" s="871"/>
      <c r="AKZ938" s="871"/>
      <c r="ALA938" s="871"/>
      <c r="ALB938" s="871"/>
      <c r="ALC938" s="871"/>
      <c r="ALD938" s="871"/>
      <c r="ALE938" s="871"/>
      <c r="ALF938" s="871"/>
      <c r="ALG938" s="871"/>
      <c r="ALH938" s="871"/>
      <c r="ALI938" s="871"/>
      <c r="ALJ938" s="871"/>
      <c r="ALK938" s="871"/>
      <c r="ALL938" s="871"/>
      <c r="ALM938" s="871"/>
      <c r="ALN938" s="871"/>
      <c r="ALO938" s="871"/>
      <c r="ALP938" s="871"/>
      <c r="ALQ938" s="871"/>
      <c r="ALR938" s="871"/>
      <c r="ALS938" s="871"/>
      <c r="ALT938" s="871"/>
      <c r="ALU938" s="871"/>
      <c r="ALV938" s="871"/>
      <c r="ALW938" s="871"/>
      <c r="ALX938" s="871"/>
      <c r="ALY938" s="871"/>
      <c r="ALZ938" s="871"/>
      <c r="AMA938" s="871"/>
      <c r="AMB938" s="871"/>
      <c r="AMC938" s="871"/>
      <c r="AMD938" s="871"/>
      <c r="AME938" s="871"/>
      <c r="AMF938" s="871"/>
      <c r="AMG938" s="871"/>
      <c r="AMH938" s="871"/>
      <c r="AMI938" s="871"/>
      <c r="AMJ938" s="871"/>
      <c r="AMK938" s="871"/>
    </row>
    <row r="939" spans="1:1025" ht="15" customHeight="1">
      <c r="A939" s="1159"/>
      <c r="B939" s="964">
        <v>15552</v>
      </c>
      <c r="C939" s="1003">
        <v>0.1</v>
      </c>
      <c r="D939" s="959" t="s">
        <v>499</v>
      </c>
      <c r="E939" s="955">
        <v>1700000</v>
      </c>
      <c r="F939" s="1008">
        <v>7.0000000000000007E-2</v>
      </c>
      <c r="G939" s="955">
        <f t="shared" si="45"/>
        <v>119000.00000000001</v>
      </c>
      <c r="H939" s="1009" t="s">
        <v>485</v>
      </c>
      <c r="I939" s="875"/>
      <c r="J939" s="875"/>
      <c r="K939" s="882"/>
      <c r="L939" s="883"/>
      <c r="M939" s="884"/>
      <c r="N939" s="882"/>
      <c r="O939" s="882"/>
      <c r="P939" s="882"/>
      <c r="Q939" s="871"/>
      <c r="R939" s="871"/>
      <c r="S939" s="871"/>
      <c r="T939" s="871"/>
      <c r="U939" s="871"/>
      <c r="V939" s="871"/>
      <c r="W939" s="871"/>
      <c r="X939" s="871"/>
      <c r="Y939" s="871"/>
      <c r="Z939" s="871"/>
      <c r="AA939" s="871"/>
      <c r="AB939" s="871"/>
      <c r="AC939" s="871"/>
      <c r="AD939" s="871"/>
      <c r="AE939" s="871"/>
      <c r="AF939" s="871"/>
      <c r="AG939" s="871"/>
      <c r="AH939" s="871"/>
      <c r="AI939" s="871"/>
      <c r="AJ939" s="871"/>
      <c r="AK939" s="871"/>
      <c r="AL939" s="871"/>
      <c r="AM939" s="871"/>
      <c r="AN939" s="871"/>
      <c r="AO939" s="871"/>
      <c r="AP939" s="871"/>
      <c r="AQ939" s="871"/>
      <c r="AR939" s="871"/>
      <c r="AS939" s="871"/>
      <c r="AT939" s="871"/>
      <c r="AU939" s="871"/>
      <c r="AV939" s="871"/>
      <c r="AW939" s="871"/>
      <c r="AX939" s="871"/>
      <c r="AY939" s="871"/>
      <c r="AZ939" s="871"/>
      <c r="BA939" s="871"/>
      <c r="BB939" s="871"/>
      <c r="BC939" s="871"/>
      <c r="BD939" s="871"/>
      <c r="BE939" s="871"/>
      <c r="BF939" s="871"/>
      <c r="BG939" s="871"/>
      <c r="BH939" s="871"/>
      <c r="BI939" s="871"/>
      <c r="BJ939" s="871"/>
      <c r="BK939" s="871"/>
      <c r="BL939" s="871"/>
      <c r="BM939" s="871"/>
      <c r="BN939" s="871"/>
      <c r="BO939" s="871"/>
      <c r="BP939" s="871"/>
      <c r="BQ939" s="871"/>
      <c r="BR939" s="871"/>
      <c r="BS939" s="871"/>
      <c r="BT939" s="871"/>
      <c r="BU939" s="871"/>
      <c r="BV939" s="871"/>
      <c r="BW939" s="871"/>
      <c r="BX939" s="871"/>
      <c r="BY939" s="871"/>
      <c r="BZ939" s="871"/>
      <c r="CA939" s="871"/>
      <c r="CB939" s="871"/>
      <c r="CC939" s="871"/>
      <c r="CD939" s="871"/>
      <c r="CE939" s="871"/>
      <c r="CF939" s="871"/>
      <c r="CG939" s="871"/>
      <c r="CH939" s="871"/>
      <c r="CI939" s="871"/>
      <c r="CJ939" s="871"/>
      <c r="CK939" s="871"/>
      <c r="CL939" s="871"/>
      <c r="CM939" s="871"/>
      <c r="CN939" s="871"/>
      <c r="CO939" s="871"/>
      <c r="CP939" s="871"/>
      <c r="CQ939" s="871"/>
      <c r="CR939" s="871"/>
      <c r="CS939" s="871"/>
      <c r="CT939" s="871"/>
      <c r="CU939" s="871"/>
      <c r="CV939" s="871"/>
      <c r="CW939" s="871"/>
      <c r="CX939" s="871"/>
      <c r="CY939" s="871"/>
      <c r="CZ939" s="871"/>
      <c r="DA939" s="871"/>
      <c r="DB939" s="871"/>
      <c r="DC939" s="871"/>
      <c r="DD939" s="871"/>
      <c r="DE939" s="871"/>
      <c r="DF939" s="871"/>
      <c r="DG939" s="871"/>
      <c r="DH939" s="871"/>
      <c r="DI939" s="871"/>
      <c r="DJ939" s="871"/>
      <c r="DK939" s="871"/>
      <c r="DL939" s="871"/>
      <c r="DM939" s="871"/>
      <c r="DN939" s="871"/>
      <c r="DO939" s="871"/>
      <c r="DP939" s="871"/>
      <c r="DQ939" s="871"/>
      <c r="DR939" s="871"/>
      <c r="DS939" s="871"/>
      <c r="DT939" s="871"/>
      <c r="DU939" s="871"/>
      <c r="DV939" s="871"/>
      <c r="DW939" s="871"/>
      <c r="DX939" s="871"/>
      <c r="DY939" s="871"/>
      <c r="DZ939" s="871"/>
      <c r="EA939" s="871"/>
      <c r="EB939" s="871"/>
      <c r="EC939" s="871"/>
      <c r="ED939" s="871"/>
      <c r="EE939" s="871"/>
      <c r="EF939" s="871"/>
      <c r="EG939" s="871"/>
      <c r="EH939" s="871"/>
      <c r="EI939" s="871"/>
      <c r="EJ939" s="871"/>
      <c r="EK939" s="871"/>
      <c r="EL939" s="871"/>
      <c r="EM939" s="871"/>
      <c r="EN939" s="871"/>
      <c r="EO939" s="871"/>
      <c r="EP939" s="871"/>
      <c r="EQ939" s="871"/>
      <c r="ER939" s="871"/>
      <c r="ES939" s="871"/>
      <c r="ET939" s="871"/>
      <c r="EU939" s="871"/>
      <c r="EV939" s="871"/>
      <c r="EW939" s="871"/>
      <c r="EX939" s="871"/>
      <c r="EY939" s="871"/>
      <c r="EZ939" s="871"/>
      <c r="FA939" s="871"/>
      <c r="FB939" s="871"/>
      <c r="FC939" s="871"/>
      <c r="FD939" s="871"/>
      <c r="FE939" s="871"/>
      <c r="FF939" s="871"/>
      <c r="FG939" s="871"/>
      <c r="FH939" s="871"/>
      <c r="FI939" s="871"/>
      <c r="FJ939" s="871"/>
      <c r="FK939" s="871"/>
      <c r="FL939" s="871"/>
      <c r="FM939" s="871"/>
      <c r="FN939" s="871"/>
      <c r="FO939" s="871"/>
      <c r="FP939" s="871"/>
      <c r="FQ939" s="871"/>
      <c r="FR939" s="871"/>
      <c r="FS939" s="871"/>
      <c r="FT939" s="871"/>
      <c r="FU939" s="871"/>
      <c r="FV939" s="871"/>
      <c r="FW939" s="871"/>
      <c r="FX939" s="871"/>
      <c r="FY939" s="871"/>
      <c r="FZ939" s="871"/>
      <c r="GA939" s="871"/>
      <c r="GB939" s="871"/>
      <c r="GC939" s="871"/>
      <c r="GD939" s="871"/>
      <c r="GE939" s="871"/>
      <c r="GF939" s="871"/>
      <c r="GG939" s="871"/>
      <c r="GH939" s="871"/>
      <c r="GI939" s="871"/>
      <c r="GJ939" s="871"/>
      <c r="GK939" s="871"/>
      <c r="GL939" s="871"/>
      <c r="GM939" s="871"/>
      <c r="GN939" s="871"/>
      <c r="GO939" s="871"/>
      <c r="GP939" s="871"/>
      <c r="GQ939" s="871"/>
      <c r="GR939" s="871"/>
      <c r="GS939" s="871"/>
      <c r="GT939" s="871"/>
      <c r="GU939" s="871"/>
      <c r="GV939" s="871"/>
      <c r="GW939" s="871"/>
      <c r="GX939" s="871"/>
      <c r="GY939" s="871"/>
      <c r="GZ939" s="871"/>
      <c r="HA939" s="871"/>
      <c r="HB939" s="871"/>
      <c r="HC939" s="871"/>
      <c r="HD939" s="871"/>
      <c r="HE939" s="871"/>
      <c r="HF939" s="871"/>
      <c r="HG939" s="871"/>
      <c r="HH939" s="871"/>
      <c r="HI939" s="871"/>
      <c r="HJ939" s="871"/>
      <c r="HK939" s="871"/>
      <c r="HL939" s="871"/>
      <c r="HM939" s="871"/>
      <c r="HN939" s="871"/>
      <c r="HO939" s="871"/>
      <c r="HP939" s="871"/>
      <c r="HQ939" s="871"/>
      <c r="HR939" s="871"/>
      <c r="HS939" s="871"/>
      <c r="HT939" s="871"/>
      <c r="HU939" s="871"/>
      <c r="HV939" s="871"/>
      <c r="HW939" s="871"/>
      <c r="HX939" s="871"/>
      <c r="HY939" s="871"/>
      <c r="HZ939" s="871"/>
      <c r="IA939" s="871"/>
      <c r="IB939" s="871"/>
      <c r="IC939" s="871"/>
      <c r="ID939" s="871"/>
      <c r="IE939" s="871"/>
      <c r="IF939" s="871"/>
      <c r="IG939" s="871"/>
      <c r="IH939" s="871"/>
      <c r="II939" s="871"/>
      <c r="IJ939" s="871"/>
      <c r="IK939" s="871"/>
      <c r="IL939" s="871"/>
      <c r="IM939" s="871"/>
      <c r="IN939" s="871"/>
      <c r="IO939" s="871"/>
      <c r="IP939" s="871"/>
      <c r="IQ939" s="871"/>
      <c r="IR939" s="871"/>
      <c r="IS939" s="871"/>
      <c r="IT939" s="871"/>
      <c r="IU939" s="871"/>
      <c r="IV939" s="871"/>
      <c r="IW939" s="871"/>
      <c r="IX939" s="871"/>
      <c r="IY939" s="871"/>
      <c r="IZ939" s="871"/>
      <c r="JA939" s="871"/>
      <c r="JB939" s="871"/>
      <c r="JC939" s="871"/>
      <c r="JD939" s="871"/>
      <c r="JE939" s="871"/>
      <c r="JF939" s="871"/>
      <c r="JG939" s="871"/>
      <c r="JH939" s="871"/>
      <c r="JI939" s="871"/>
      <c r="JJ939" s="871"/>
      <c r="JK939" s="871"/>
      <c r="JL939" s="871"/>
      <c r="JM939" s="871"/>
      <c r="JN939" s="871"/>
      <c r="JO939" s="871"/>
      <c r="JP939" s="871"/>
      <c r="JQ939" s="871"/>
      <c r="JR939" s="871"/>
      <c r="JS939" s="871"/>
      <c r="JT939" s="871"/>
      <c r="JU939" s="871"/>
      <c r="JV939" s="871"/>
      <c r="JW939" s="871"/>
      <c r="JX939" s="871"/>
      <c r="JY939" s="871"/>
      <c r="JZ939" s="871"/>
      <c r="KA939" s="871"/>
      <c r="KB939" s="871"/>
      <c r="KC939" s="871"/>
      <c r="KD939" s="871"/>
      <c r="KE939" s="871"/>
      <c r="KF939" s="871"/>
      <c r="KG939" s="871"/>
      <c r="KH939" s="871"/>
      <c r="KI939" s="871"/>
      <c r="KJ939" s="871"/>
      <c r="KK939" s="871"/>
      <c r="KL939" s="871"/>
      <c r="KM939" s="871"/>
      <c r="KN939" s="871"/>
      <c r="KO939" s="871"/>
      <c r="KP939" s="871"/>
      <c r="KQ939" s="871"/>
      <c r="KR939" s="871"/>
      <c r="KS939" s="871"/>
      <c r="KT939" s="871"/>
      <c r="KU939" s="871"/>
      <c r="KV939" s="871"/>
      <c r="KW939" s="871"/>
      <c r="KX939" s="871"/>
      <c r="KY939" s="871"/>
      <c r="KZ939" s="871"/>
      <c r="LA939" s="871"/>
      <c r="LB939" s="871"/>
      <c r="LC939" s="871"/>
      <c r="LD939" s="871"/>
      <c r="LE939" s="871"/>
      <c r="LF939" s="871"/>
      <c r="LG939" s="871"/>
      <c r="LH939" s="871"/>
      <c r="LI939" s="871"/>
      <c r="LJ939" s="871"/>
      <c r="LK939" s="871"/>
      <c r="LL939" s="871"/>
      <c r="LM939" s="871"/>
      <c r="LN939" s="871"/>
      <c r="LO939" s="871"/>
      <c r="LP939" s="871"/>
      <c r="LQ939" s="871"/>
      <c r="LR939" s="871"/>
      <c r="LS939" s="871"/>
      <c r="LT939" s="871"/>
      <c r="LU939" s="871"/>
      <c r="LV939" s="871"/>
      <c r="LW939" s="871"/>
      <c r="LX939" s="871"/>
      <c r="LY939" s="871"/>
      <c r="LZ939" s="871"/>
      <c r="MA939" s="871"/>
      <c r="MB939" s="871"/>
      <c r="MC939" s="871"/>
      <c r="MD939" s="871"/>
      <c r="ME939" s="871"/>
      <c r="MF939" s="871"/>
      <c r="MG939" s="871"/>
      <c r="MH939" s="871"/>
      <c r="MI939" s="871"/>
      <c r="MJ939" s="871"/>
      <c r="MK939" s="871"/>
      <c r="ML939" s="871"/>
      <c r="MM939" s="871"/>
      <c r="MN939" s="871"/>
      <c r="MO939" s="871"/>
      <c r="MP939" s="871"/>
      <c r="MQ939" s="871"/>
      <c r="MR939" s="871"/>
      <c r="MS939" s="871"/>
      <c r="MT939" s="871"/>
      <c r="MU939" s="871"/>
      <c r="MV939" s="871"/>
      <c r="MW939" s="871"/>
      <c r="MX939" s="871"/>
      <c r="MY939" s="871"/>
      <c r="MZ939" s="871"/>
      <c r="NA939" s="871"/>
      <c r="NB939" s="871"/>
      <c r="NC939" s="871"/>
      <c r="ND939" s="871"/>
      <c r="NE939" s="871"/>
      <c r="NF939" s="871"/>
      <c r="NG939" s="871"/>
      <c r="NH939" s="871"/>
      <c r="NI939" s="871"/>
      <c r="NJ939" s="871"/>
      <c r="NK939" s="871"/>
      <c r="NL939" s="871"/>
      <c r="NM939" s="871"/>
      <c r="NN939" s="871"/>
      <c r="NO939" s="871"/>
      <c r="NP939" s="871"/>
      <c r="NQ939" s="871"/>
      <c r="NR939" s="871"/>
      <c r="NS939" s="871"/>
      <c r="NT939" s="871"/>
      <c r="NU939" s="871"/>
      <c r="NV939" s="871"/>
      <c r="NW939" s="871"/>
      <c r="NX939" s="871"/>
      <c r="NY939" s="871"/>
      <c r="NZ939" s="871"/>
      <c r="OA939" s="871"/>
      <c r="OB939" s="871"/>
      <c r="OC939" s="871"/>
      <c r="OD939" s="871"/>
      <c r="OE939" s="871"/>
      <c r="OF939" s="871"/>
      <c r="OG939" s="871"/>
      <c r="OH939" s="871"/>
      <c r="OI939" s="871"/>
      <c r="OJ939" s="871"/>
      <c r="OK939" s="871"/>
      <c r="OL939" s="871"/>
      <c r="OM939" s="871"/>
      <c r="ON939" s="871"/>
      <c r="OO939" s="871"/>
      <c r="OP939" s="871"/>
      <c r="OQ939" s="871"/>
      <c r="OR939" s="871"/>
      <c r="OS939" s="871"/>
      <c r="OT939" s="871"/>
      <c r="OU939" s="871"/>
      <c r="OV939" s="871"/>
      <c r="OW939" s="871"/>
      <c r="OX939" s="871"/>
      <c r="OY939" s="871"/>
      <c r="OZ939" s="871"/>
      <c r="PA939" s="871"/>
      <c r="PB939" s="871"/>
      <c r="PC939" s="871"/>
      <c r="PD939" s="871"/>
      <c r="PE939" s="871"/>
      <c r="PF939" s="871"/>
      <c r="PG939" s="871"/>
      <c r="PH939" s="871"/>
      <c r="PI939" s="871"/>
      <c r="PJ939" s="871"/>
      <c r="PK939" s="871"/>
      <c r="PL939" s="871"/>
      <c r="PM939" s="871"/>
      <c r="PN939" s="871"/>
      <c r="PO939" s="871"/>
      <c r="PP939" s="871"/>
      <c r="PQ939" s="871"/>
      <c r="PR939" s="871"/>
      <c r="PS939" s="871"/>
      <c r="PT939" s="871"/>
      <c r="PU939" s="871"/>
      <c r="PV939" s="871"/>
      <c r="PW939" s="871"/>
      <c r="PX939" s="871"/>
      <c r="PY939" s="871"/>
      <c r="PZ939" s="871"/>
      <c r="QA939" s="871"/>
      <c r="QB939" s="871"/>
      <c r="QC939" s="871"/>
      <c r="QD939" s="871"/>
      <c r="QE939" s="871"/>
      <c r="QF939" s="871"/>
      <c r="QG939" s="871"/>
      <c r="QH939" s="871"/>
      <c r="QI939" s="871"/>
      <c r="QJ939" s="871"/>
      <c r="QK939" s="871"/>
      <c r="QL939" s="871"/>
      <c r="QM939" s="871"/>
      <c r="QN939" s="871"/>
      <c r="QO939" s="871"/>
      <c r="QP939" s="871"/>
      <c r="QQ939" s="871"/>
      <c r="QR939" s="871"/>
      <c r="QS939" s="871"/>
      <c r="QT939" s="871"/>
      <c r="QU939" s="871"/>
      <c r="QV939" s="871"/>
      <c r="QW939" s="871"/>
      <c r="QX939" s="871"/>
      <c r="QY939" s="871"/>
      <c r="QZ939" s="871"/>
      <c r="RA939" s="871"/>
      <c r="RB939" s="871"/>
      <c r="RC939" s="871"/>
      <c r="RD939" s="871"/>
      <c r="RE939" s="871"/>
      <c r="RF939" s="871"/>
      <c r="RG939" s="871"/>
      <c r="RH939" s="871"/>
      <c r="RI939" s="871"/>
      <c r="RJ939" s="871"/>
      <c r="RK939" s="871"/>
      <c r="RL939" s="871"/>
      <c r="RM939" s="871"/>
      <c r="RN939" s="871"/>
      <c r="RO939" s="871"/>
      <c r="RP939" s="871"/>
      <c r="RQ939" s="871"/>
      <c r="RR939" s="871"/>
      <c r="RS939" s="871"/>
      <c r="RT939" s="871"/>
      <c r="RU939" s="871"/>
      <c r="RV939" s="871"/>
      <c r="RW939" s="871"/>
      <c r="RX939" s="871"/>
      <c r="RY939" s="871"/>
      <c r="RZ939" s="871"/>
      <c r="SA939" s="871"/>
      <c r="SB939" s="871"/>
      <c r="SC939" s="871"/>
      <c r="SD939" s="871"/>
      <c r="SE939" s="871"/>
      <c r="SF939" s="871"/>
      <c r="SG939" s="871"/>
      <c r="SH939" s="871"/>
      <c r="SI939" s="871"/>
      <c r="SJ939" s="871"/>
      <c r="SK939" s="871"/>
      <c r="SL939" s="871"/>
      <c r="SM939" s="871"/>
      <c r="SN939" s="871"/>
      <c r="SO939" s="871"/>
      <c r="SP939" s="871"/>
      <c r="SQ939" s="871"/>
      <c r="SR939" s="871"/>
      <c r="SS939" s="871"/>
      <c r="ST939" s="871"/>
      <c r="SU939" s="871"/>
      <c r="SV939" s="871"/>
      <c r="SW939" s="871"/>
      <c r="SX939" s="871"/>
      <c r="SY939" s="871"/>
      <c r="SZ939" s="871"/>
      <c r="TA939" s="871"/>
      <c r="TB939" s="871"/>
      <c r="TC939" s="871"/>
      <c r="TD939" s="871"/>
      <c r="TE939" s="871"/>
      <c r="TF939" s="871"/>
      <c r="TG939" s="871"/>
      <c r="TH939" s="871"/>
      <c r="TI939" s="871"/>
      <c r="TJ939" s="871"/>
      <c r="TK939" s="871"/>
      <c r="TL939" s="871"/>
      <c r="TM939" s="871"/>
      <c r="TN939" s="871"/>
      <c r="TO939" s="871"/>
      <c r="TP939" s="871"/>
      <c r="TQ939" s="871"/>
      <c r="TR939" s="871"/>
      <c r="TS939" s="871"/>
      <c r="TT939" s="871"/>
      <c r="TU939" s="871"/>
      <c r="TV939" s="871"/>
      <c r="TW939" s="871"/>
      <c r="TX939" s="871"/>
      <c r="TY939" s="871"/>
      <c r="TZ939" s="871"/>
      <c r="UA939" s="871"/>
      <c r="UB939" s="871"/>
      <c r="UC939" s="871"/>
      <c r="UD939" s="871"/>
      <c r="UE939" s="871"/>
      <c r="UF939" s="871"/>
      <c r="UG939" s="871"/>
      <c r="UH939" s="871"/>
      <c r="UI939" s="871"/>
      <c r="UJ939" s="871"/>
      <c r="UK939" s="871"/>
      <c r="UL939" s="871"/>
      <c r="UM939" s="871"/>
      <c r="UN939" s="871"/>
      <c r="UO939" s="871"/>
      <c r="UP939" s="871"/>
      <c r="UQ939" s="871"/>
      <c r="UR939" s="871"/>
      <c r="US939" s="871"/>
      <c r="UT939" s="871"/>
      <c r="UU939" s="871"/>
      <c r="UV939" s="871"/>
      <c r="UW939" s="871"/>
      <c r="UX939" s="871"/>
      <c r="UY939" s="871"/>
      <c r="UZ939" s="871"/>
      <c r="VA939" s="871"/>
      <c r="VB939" s="871"/>
      <c r="VC939" s="871"/>
      <c r="VD939" s="871"/>
      <c r="VE939" s="871"/>
      <c r="VF939" s="871"/>
      <c r="VG939" s="871"/>
      <c r="VH939" s="871"/>
      <c r="VI939" s="871"/>
      <c r="VJ939" s="871"/>
      <c r="VK939" s="871"/>
      <c r="VL939" s="871"/>
      <c r="VM939" s="871"/>
      <c r="VN939" s="871"/>
      <c r="VO939" s="871"/>
      <c r="VP939" s="871"/>
      <c r="VQ939" s="871"/>
      <c r="VR939" s="871"/>
      <c r="VS939" s="871"/>
      <c r="VT939" s="871"/>
      <c r="VU939" s="871"/>
      <c r="VV939" s="871"/>
      <c r="VW939" s="871"/>
      <c r="VX939" s="871"/>
      <c r="VY939" s="871"/>
      <c r="VZ939" s="871"/>
      <c r="WA939" s="871"/>
      <c r="WB939" s="871"/>
      <c r="WC939" s="871"/>
      <c r="WD939" s="871"/>
      <c r="WE939" s="871"/>
      <c r="WF939" s="871"/>
      <c r="WG939" s="871"/>
      <c r="WH939" s="871"/>
      <c r="WI939" s="871"/>
      <c r="WJ939" s="871"/>
      <c r="WK939" s="871"/>
      <c r="WL939" s="871"/>
      <c r="WM939" s="871"/>
      <c r="WN939" s="871"/>
      <c r="WO939" s="871"/>
      <c r="WP939" s="871"/>
      <c r="WQ939" s="871"/>
      <c r="WR939" s="871"/>
      <c r="WS939" s="871"/>
      <c r="WT939" s="871"/>
      <c r="WU939" s="871"/>
      <c r="WV939" s="871"/>
      <c r="WW939" s="871"/>
      <c r="WX939" s="871"/>
      <c r="WY939" s="871"/>
      <c r="WZ939" s="871"/>
      <c r="XA939" s="871"/>
      <c r="XB939" s="871"/>
      <c r="XC939" s="871"/>
      <c r="XD939" s="871"/>
      <c r="XE939" s="871"/>
      <c r="XF939" s="871"/>
      <c r="XG939" s="871"/>
      <c r="XH939" s="871"/>
      <c r="XI939" s="871"/>
      <c r="XJ939" s="871"/>
      <c r="XK939" s="871"/>
      <c r="XL939" s="871"/>
      <c r="XM939" s="871"/>
      <c r="XN939" s="871"/>
      <c r="XO939" s="871"/>
      <c r="XP939" s="871"/>
      <c r="XQ939" s="871"/>
      <c r="XR939" s="871"/>
      <c r="XS939" s="871"/>
      <c r="XT939" s="871"/>
      <c r="XU939" s="871"/>
      <c r="XV939" s="871"/>
      <c r="XW939" s="871"/>
      <c r="XX939" s="871"/>
      <c r="XY939" s="871"/>
      <c r="XZ939" s="871"/>
      <c r="YA939" s="871"/>
      <c r="YB939" s="871"/>
      <c r="YC939" s="871"/>
      <c r="YD939" s="871"/>
      <c r="YE939" s="871"/>
      <c r="YF939" s="871"/>
      <c r="YG939" s="871"/>
      <c r="YH939" s="871"/>
      <c r="YI939" s="871"/>
      <c r="YJ939" s="871"/>
      <c r="YK939" s="871"/>
      <c r="YL939" s="871"/>
      <c r="YM939" s="871"/>
      <c r="YN939" s="871"/>
      <c r="YO939" s="871"/>
      <c r="YP939" s="871"/>
      <c r="YQ939" s="871"/>
      <c r="YR939" s="871"/>
      <c r="YS939" s="871"/>
      <c r="YT939" s="871"/>
      <c r="YU939" s="871"/>
      <c r="YV939" s="871"/>
      <c r="YW939" s="871"/>
      <c r="YX939" s="871"/>
      <c r="YY939" s="871"/>
      <c r="YZ939" s="871"/>
      <c r="ZA939" s="871"/>
      <c r="ZB939" s="871"/>
      <c r="ZC939" s="871"/>
      <c r="ZD939" s="871"/>
      <c r="ZE939" s="871"/>
      <c r="ZF939" s="871"/>
      <c r="ZG939" s="871"/>
      <c r="ZH939" s="871"/>
      <c r="ZI939" s="871"/>
      <c r="ZJ939" s="871"/>
      <c r="ZK939" s="871"/>
      <c r="ZL939" s="871"/>
      <c r="ZM939" s="871"/>
      <c r="ZN939" s="871"/>
      <c r="ZO939" s="871"/>
      <c r="ZP939" s="871"/>
      <c r="ZQ939" s="871"/>
      <c r="ZR939" s="871"/>
      <c r="ZS939" s="871"/>
      <c r="ZT939" s="871"/>
      <c r="ZU939" s="871"/>
      <c r="ZV939" s="871"/>
      <c r="ZW939" s="871"/>
      <c r="ZX939" s="871"/>
      <c r="ZY939" s="871"/>
      <c r="ZZ939" s="871"/>
      <c r="AAA939" s="871"/>
      <c r="AAB939" s="871"/>
      <c r="AAC939" s="871"/>
      <c r="AAD939" s="871"/>
      <c r="AAE939" s="871"/>
      <c r="AAF939" s="871"/>
      <c r="AAG939" s="871"/>
      <c r="AAH939" s="871"/>
      <c r="AAI939" s="871"/>
      <c r="AAJ939" s="871"/>
      <c r="AAK939" s="871"/>
      <c r="AAL939" s="871"/>
      <c r="AAM939" s="871"/>
      <c r="AAN939" s="871"/>
      <c r="AAO939" s="871"/>
      <c r="AAP939" s="871"/>
      <c r="AAQ939" s="871"/>
      <c r="AAR939" s="871"/>
      <c r="AAS939" s="871"/>
      <c r="AAT939" s="871"/>
      <c r="AAU939" s="871"/>
      <c r="AAV939" s="871"/>
      <c r="AAW939" s="871"/>
      <c r="AAX939" s="871"/>
      <c r="AAY939" s="871"/>
      <c r="AAZ939" s="871"/>
      <c r="ABA939" s="871"/>
      <c r="ABB939" s="871"/>
      <c r="ABC939" s="871"/>
      <c r="ABD939" s="871"/>
      <c r="ABE939" s="871"/>
      <c r="ABF939" s="871"/>
      <c r="ABG939" s="871"/>
      <c r="ABH939" s="871"/>
      <c r="ABI939" s="871"/>
      <c r="ABJ939" s="871"/>
      <c r="ABK939" s="871"/>
      <c r="ABL939" s="871"/>
      <c r="ABM939" s="871"/>
      <c r="ABN939" s="871"/>
      <c r="ABO939" s="871"/>
      <c r="ABP939" s="871"/>
      <c r="ABQ939" s="871"/>
      <c r="ABR939" s="871"/>
      <c r="ABS939" s="871"/>
      <c r="ABT939" s="871"/>
      <c r="ABU939" s="871"/>
      <c r="ABV939" s="871"/>
      <c r="ABW939" s="871"/>
      <c r="ABX939" s="871"/>
      <c r="ABY939" s="871"/>
      <c r="ABZ939" s="871"/>
      <c r="ACA939" s="871"/>
      <c r="ACB939" s="871"/>
      <c r="ACC939" s="871"/>
      <c r="ACD939" s="871"/>
      <c r="ACE939" s="871"/>
      <c r="ACF939" s="871"/>
      <c r="ACG939" s="871"/>
      <c r="ACH939" s="871"/>
      <c r="ACI939" s="871"/>
      <c r="ACJ939" s="871"/>
      <c r="ACK939" s="871"/>
      <c r="ACL939" s="871"/>
      <c r="ACM939" s="871"/>
      <c r="ACN939" s="871"/>
      <c r="ACO939" s="871"/>
      <c r="ACP939" s="871"/>
      <c r="ACQ939" s="871"/>
      <c r="ACR939" s="871"/>
      <c r="ACS939" s="871"/>
      <c r="ACT939" s="871"/>
      <c r="ACU939" s="871"/>
      <c r="ACV939" s="871"/>
      <c r="ACW939" s="871"/>
      <c r="ACX939" s="871"/>
      <c r="ACY939" s="871"/>
      <c r="ACZ939" s="871"/>
      <c r="ADA939" s="871"/>
      <c r="ADB939" s="871"/>
      <c r="ADC939" s="871"/>
      <c r="ADD939" s="871"/>
      <c r="ADE939" s="871"/>
      <c r="ADF939" s="871"/>
      <c r="ADG939" s="871"/>
      <c r="ADH939" s="871"/>
      <c r="ADI939" s="871"/>
      <c r="ADJ939" s="871"/>
      <c r="ADK939" s="871"/>
      <c r="ADL939" s="871"/>
      <c r="ADM939" s="871"/>
      <c r="ADN939" s="871"/>
      <c r="ADO939" s="871"/>
      <c r="ADP939" s="871"/>
      <c r="ADQ939" s="871"/>
      <c r="ADR939" s="871"/>
      <c r="ADS939" s="871"/>
      <c r="ADT939" s="871"/>
      <c r="ADU939" s="871"/>
      <c r="ADV939" s="871"/>
      <c r="ADW939" s="871"/>
      <c r="ADX939" s="871"/>
      <c r="ADY939" s="871"/>
      <c r="ADZ939" s="871"/>
      <c r="AEA939" s="871"/>
      <c r="AEB939" s="871"/>
      <c r="AEC939" s="871"/>
      <c r="AED939" s="871"/>
      <c r="AEE939" s="871"/>
      <c r="AEF939" s="871"/>
      <c r="AEG939" s="871"/>
      <c r="AEH939" s="871"/>
      <c r="AEI939" s="871"/>
      <c r="AEJ939" s="871"/>
      <c r="AEK939" s="871"/>
      <c r="AEL939" s="871"/>
      <c r="AEM939" s="871"/>
      <c r="AEN939" s="871"/>
      <c r="AEO939" s="871"/>
      <c r="AEP939" s="871"/>
      <c r="AEQ939" s="871"/>
      <c r="AER939" s="871"/>
      <c r="AES939" s="871"/>
      <c r="AET939" s="871"/>
      <c r="AEU939" s="871"/>
      <c r="AEV939" s="871"/>
      <c r="AEW939" s="871"/>
      <c r="AEX939" s="871"/>
      <c r="AEY939" s="871"/>
      <c r="AEZ939" s="871"/>
      <c r="AFA939" s="871"/>
      <c r="AFB939" s="871"/>
      <c r="AFC939" s="871"/>
      <c r="AFD939" s="871"/>
      <c r="AFE939" s="871"/>
      <c r="AFF939" s="871"/>
      <c r="AFG939" s="871"/>
      <c r="AFH939" s="871"/>
      <c r="AFI939" s="871"/>
      <c r="AFJ939" s="871"/>
      <c r="AFK939" s="871"/>
      <c r="AFL939" s="871"/>
      <c r="AFM939" s="871"/>
      <c r="AFN939" s="871"/>
      <c r="AFO939" s="871"/>
      <c r="AFP939" s="871"/>
      <c r="AFQ939" s="871"/>
      <c r="AFR939" s="871"/>
      <c r="AFS939" s="871"/>
      <c r="AFT939" s="871"/>
      <c r="AFU939" s="871"/>
      <c r="AFV939" s="871"/>
      <c r="AFW939" s="871"/>
      <c r="AFX939" s="871"/>
      <c r="AFY939" s="871"/>
      <c r="AFZ939" s="871"/>
      <c r="AGA939" s="871"/>
      <c r="AGB939" s="871"/>
      <c r="AGC939" s="871"/>
      <c r="AGD939" s="871"/>
      <c r="AGE939" s="871"/>
      <c r="AGF939" s="871"/>
      <c r="AGG939" s="871"/>
      <c r="AGH939" s="871"/>
      <c r="AGI939" s="871"/>
      <c r="AGJ939" s="871"/>
      <c r="AGK939" s="871"/>
      <c r="AGL939" s="871"/>
      <c r="AGM939" s="871"/>
      <c r="AGN939" s="871"/>
      <c r="AGO939" s="871"/>
      <c r="AGP939" s="871"/>
      <c r="AGQ939" s="871"/>
      <c r="AGR939" s="871"/>
      <c r="AGS939" s="871"/>
      <c r="AGT939" s="871"/>
      <c r="AGU939" s="871"/>
      <c r="AGV939" s="871"/>
      <c r="AGW939" s="871"/>
      <c r="AGX939" s="871"/>
      <c r="AGY939" s="871"/>
      <c r="AGZ939" s="871"/>
      <c r="AHA939" s="871"/>
      <c r="AHB939" s="871"/>
      <c r="AHC939" s="871"/>
      <c r="AHD939" s="871"/>
      <c r="AHE939" s="871"/>
      <c r="AHF939" s="871"/>
      <c r="AHG939" s="871"/>
      <c r="AHH939" s="871"/>
      <c r="AHI939" s="871"/>
      <c r="AHJ939" s="871"/>
      <c r="AHK939" s="871"/>
      <c r="AHL939" s="871"/>
      <c r="AHM939" s="871"/>
      <c r="AHN939" s="871"/>
      <c r="AHO939" s="871"/>
      <c r="AHP939" s="871"/>
      <c r="AHQ939" s="871"/>
      <c r="AHR939" s="871"/>
      <c r="AHS939" s="871"/>
      <c r="AHT939" s="871"/>
      <c r="AHU939" s="871"/>
      <c r="AHV939" s="871"/>
      <c r="AHW939" s="871"/>
      <c r="AHX939" s="871"/>
      <c r="AHY939" s="871"/>
      <c r="AHZ939" s="871"/>
      <c r="AIA939" s="871"/>
      <c r="AIB939" s="871"/>
      <c r="AIC939" s="871"/>
      <c r="AID939" s="871"/>
      <c r="AIE939" s="871"/>
      <c r="AIF939" s="871"/>
      <c r="AIG939" s="871"/>
      <c r="AIH939" s="871"/>
      <c r="AII939" s="871"/>
      <c r="AIJ939" s="871"/>
      <c r="AIK939" s="871"/>
      <c r="AIL939" s="871"/>
      <c r="AIM939" s="871"/>
      <c r="AIN939" s="871"/>
      <c r="AIO939" s="871"/>
      <c r="AIP939" s="871"/>
      <c r="AIQ939" s="871"/>
      <c r="AIR939" s="871"/>
      <c r="AIS939" s="871"/>
      <c r="AIT939" s="871"/>
      <c r="AIU939" s="871"/>
      <c r="AIV939" s="871"/>
      <c r="AIW939" s="871"/>
      <c r="AIX939" s="871"/>
      <c r="AIY939" s="871"/>
      <c r="AIZ939" s="871"/>
      <c r="AJA939" s="871"/>
      <c r="AJB939" s="871"/>
      <c r="AJC939" s="871"/>
      <c r="AJD939" s="871"/>
      <c r="AJE939" s="871"/>
      <c r="AJF939" s="871"/>
      <c r="AJG939" s="871"/>
      <c r="AJH939" s="871"/>
      <c r="AJI939" s="871"/>
      <c r="AJJ939" s="871"/>
      <c r="AJK939" s="871"/>
      <c r="AJL939" s="871"/>
      <c r="AJM939" s="871"/>
      <c r="AJN939" s="871"/>
      <c r="AJO939" s="871"/>
      <c r="AJP939" s="871"/>
      <c r="AJQ939" s="871"/>
      <c r="AJR939" s="871"/>
      <c r="AJS939" s="871"/>
      <c r="AJT939" s="871"/>
      <c r="AJU939" s="871"/>
      <c r="AJV939" s="871"/>
      <c r="AJW939" s="871"/>
      <c r="AJX939" s="871"/>
      <c r="AJY939" s="871"/>
      <c r="AJZ939" s="871"/>
      <c r="AKA939" s="871"/>
      <c r="AKB939" s="871"/>
      <c r="AKC939" s="871"/>
      <c r="AKD939" s="871"/>
      <c r="AKE939" s="871"/>
      <c r="AKF939" s="871"/>
      <c r="AKG939" s="871"/>
      <c r="AKH939" s="871"/>
      <c r="AKI939" s="871"/>
      <c r="AKJ939" s="871"/>
      <c r="AKK939" s="871"/>
      <c r="AKL939" s="871"/>
      <c r="AKM939" s="871"/>
      <c r="AKN939" s="871"/>
      <c r="AKO939" s="871"/>
      <c r="AKP939" s="871"/>
      <c r="AKQ939" s="871"/>
      <c r="AKR939" s="871"/>
      <c r="AKS939" s="871"/>
      <c r="AKT939" s="871"/>
      <c r="AKU939" s="871"/>
      <c r="AKV939" s="871"/>
      <c r="AKW939" s="871"/>
      <c r="AKX939" s="871"/>
      <c r="AKY939" s="871"/>
      <c r="AKZ939" s="871"/>
      <c r="ALA939" s="871"/>
      <c r="ALB939" s="871"/>
      <c r="ALC939" s="871"/>
      <c r="ALD939" s="871"/>
      <c r="ALE939" s="871"/>
      <c r="ALF939" s="871"/>
      <c r="ALG939" s="871"/>
      <c r="ALH939" s="871"/>
      <c r="ALI939" s="871"/>
      <c r="ALJ939" s="871"/>
      <c r="ALK939" s="871"/>
      <c r="ALL939" s="871"/>
      <c r="ALM939" s="871"/>
      <c r="ALN939" s="871"/>
      <c r="ALO939" s="871"/>
      <c r="ALP939" s="871"/>
      <c r="ALQ939" s="871"/>
      <c r="ALR939" s="871"/>
      <c r="ALS939" s="871"/>
      <c r="ALT939" s="871"/>
      <c r="ALU939" s="871"/>
      <c r="ALV939" s="871"/>
      <c r="ALW939" s="871"/>
      <c r="ALX939" s="871"/>
      <c r="ALY939" s="871"/>
      <c r="ALZ939" s="871"/>
      <c r="AMA939" s="871"/>
      <c r="AMB939" s="871"/>
      <c r="AMC939" s="871"/>
      <c r="AMD939" s="871"/>
      <c r="AME939" s="871"/>
      <c r="AMF939" s="871"/>
      <c r="AMG939" s="871"/>
      <c r="AMH939" s="871"/>
      <c r="AMI939" s="871"/>
      <c r="AMJ939" s="871"/>
      <c r="AMK939" s="871"/>
    </row>
    <row r="940" spans="1:1025" ht="15" customHeight="1">
      <c r="A940" s="1159"/>
      <c r="B940" s="964">
        <v>15558</v>
      </c>
      <c r="C940" s="1003">
        <v>0.1</v>
      </c>
      <c r="D940" s="959" t="s">
        <v>500</v>
      </c>
      <c r="E940" s="955">
        <v>1250000</v>
      </c>
      <c r="F940" s="1008">
        <v>0.12</v>
      </c>
      <c r="G940" s="955">
        <f t="shared" si="45"/>
        <v>150000</v>
      </c>
      <c r="H940" s="1009" t="s">
        <v>94</v>
      </c>
      <c r="I940" s="875"/>
      <c r="J940" s="875"/>
      <c r="K940" s="882"/>
      <c r="L940" s="883"/>
      <c r="M940" s="884"/>
      <c r="N940" s="882"/>
      <c r="O940" s="882"/>
      <c r="P940" s="882"/>
      <c r="Q940" s="871"/>
      <c r="R940" s="871"/>
      <c r="S940" s="871"/>
      <c r="T940" s="871"/>
      <c r="U940" s="871"/>
      <c r="V940" s="871"/>
      <c r="W940" s="871"/>
      <c r="X940" s="871"/>
      <c r="Y940" s="871"/>
      <c r="Z940" s="871"/>
      <c r="AA940" s="871"/>
      <c r="AB940" s="871"/>
      <c r="AC940" s="871"/>
      <c r="AD940" s="871"/>
      <c r="AE940" s="871"/>
      <c r="AF940" s="871"/>
      <c r="AG940" s="871"/>
      <c r="AH940" s="871"/>
      <c r="AI940" s="871"/>
      <c r="AJ940" s="871"/>
      <c r="AK940" s="871"/>
      <c r="AL940" s="871"/>
      <c r="AM940" s="871"/>
      <c r="AN940" s="871"/>
      <c r="AO940" s="871"/>
      <c r="AP940" s="871"/>
      <c r="AQ940" s="871"/>
      <c r="AR940" s="871"/>
      <c r="AS940" s="871"/>
      <c r="AT940" s="871"/>
      <c r="AU940" s="871"/>
      <c r="AV940" s="871"/>
      <c r="AW940" s="871"/>
      <c r="AX940" s="871"/>
      <c r="AY940" s="871"/>
      <c r="AZ940" s="871"/>
      <c r="BA940" s="871"/>
      <c r="BB940" s="871"/>
      <c r="BC940" s="871"/>
      <c r="BD940" s="871"/>
      <c r="BE940" s="871"/>
      <c r="BF940" s="871"/>
      <c r="BG940" s="871"/>
      <c r="BH940" s="871"/>
      <c r="BI940" s="871"/>
      <c r="BJ940" s="871"/>
      <c r="BK940" s="871"/>
      <c r="BL940" s="871"/>
      <c r="BM940" s="871"/>
      <c r="BN940" s="871"/>
      <c r="BO940" s="871"/>
      <c r="BP940" s="871"/>
      <c r="BQ940" s="871"/>
      <c r="BR940" s="871"/>
      <c r="BS940" s="871"/>
      <c r="BT940" s="871"/>
      <c r="BU940" s="871"/>
      <c r="BV940" s="871"/>
      <c r="BW940" s="871"/>
      <c r="BX940" s="871"/>
      <c r="BY940" s="871"/>
      <c r="BZ940" s="871"/>
      <c r="CA940" s="871"/>
      <c r="CB940" s="871"/>
      <c r="CC940" s="871"/>
      <c r="CD940" s="871"/>
      <c r="CE940" s="871"/>
      <c r="CF940" s="871"/>
      <c r="CG940" s="871"/>
      <c r="CH940" s="871"/>
      <c r="CI940" s="871"/>
      <c r="CJ940" s="871"/>
      <c r="CK940" s="871"/>
      <c r="CL940" s="871"/>
      <c r="CM940" s="871"/>
      <c r="CN940" s="871"/>
      <c r="CO940" s="871"/>
      <c r="CP940" s="871"/>
      <c r="CQ940" s="871"/>
      <c r="CR940" s="871"/>
      <c r="CS940" s="871"/>
      <c r="CT940" s="871"/>
      <c r="CU940" s="871"/>
      <c r="CV940" s="871"/>
      <c r="CW940" s="871"/>
      <c r="CX940" s="871"/>
      <c r="CY940" s="871"/>
      <c r="CZ940" s="871"/>
      <c r="DA940" s="871"/>
      <c r="DB940" s="871"/>
      <c r="DC940" s="871"/>
      <c r="DD940" s="871"/>
      <c r="DE940" s="871"/>
      <c r="DF940" s="871"/>
      <c r="DG940" s="871"/>
      <c r="DH940" s="871"/>
      <c r="DI940" s="871"/>
      <c r="DJ940" s="871"/>
      <c r="DK940" s="871"/>
      <c r="DL940" s="871"/>
      <c r="DM940" s="871"/>
      <c r="DN940" s="871"/>
      <c r="DO940" s="871"/>
      <c r="DP940" s="871"/>
      <c r="DQ940" s="871"/>
      <c r="DR940" s="871"/>
      <c r="DS940" s="871"/>
      <c r="DT940" s="871"/>
      <c r="DU940" s="871"/>
      <c r="DV940" s="871"/>
      <c r="DW940" s="871"/>
      <c r="DX940" s="871"/>
      <c r="DY940" s="871"/>
      <c r="DZ940" s="871"/>
      <c r="EA940" s="871"/>
      <c r="EB940" s="871"/>
      <c r="EC940" s="871"/>
      <c r="ED940" s="871"/>
      <c r="EE940" s="871"/>
      <c r="EF940" s="871"/>
      <c r="EG940" s="871"/>
      <c r="EH940" s="871"/>
      <c r="EI940" s="871"/>
      <c r="EJ940" s="871"/>
      <c r="EK940" s="871"/>
      <c r="EL940" s="871"/>
      <c r="EM940" s="871"/>
      <c r="EN940" s="871"/>
      <c r="EO940" s="871"/>
      <c r="EP940" s="871"/>
      <c r="EQ940" s="871"/>
      <c r="ER940" s="871"/>
      <c r="ES940" s="871"/>
      <c r="ET940" s="871"/>
      <c r="EU940" s="871"/>
      <c r="EV940" s="871"/>
      <c r="EW940" s="871"/>
      <c r="EX940" s="871"/>
      <c r="EY940" s="871"/>
      <c r="EZ940" s="871"/>
      <c r="FA940" s="871"/>
      <c r="FB940" s="871"/>
      <c r="FC940" s="871"/>
      <c r="FD940" s="871"/>
      <c r="FE940" s="871"/>
      <c r="FF940" s="871"/>
      <c r="FG940" s="871"/>
      <c r="FH940" s="871"/>
      <c r="FI940" s="871"/>
      <c r="FJ940" s="871"/>
      <c r="FK940" s="871"/>
      <c r="FL940" s="871"/>
      <c r="FM940" s="871"/>
      <c r="FN940" s="871"/>
      <c r="FO940" s="871"/>
      <c r="FP940" s="871"/>
      <c r="FQ940" s="871"/>
      <c r="FR940" s="871"/>
      <c r="FS940" s="871"/>
      <c r="FT940" s="871"/>
      <c r="FU940" s="871"/>
      <c r="FV940" s="871"/>
      <c r="FW940" s="871"/>
      <c r="FX940" s="871"/>
      <c r="FY940" s="871"/>
      <c r="FZ940" s="871"/>
      <c r="GA940" s="871"/>
      <c r="GB940" s="871"/>
      <c r="GC940" s="871"/>
      <c r="GD940" s="871"/>
      <c r="GE940" s="871"/>
      <c r="GF940" s="871"/>
      <c r="GG940" s="871"/>
      <c r="GH940" s="871"/>
      <c r="GI940" s="871"/>
      <c r="GJ940" s="871"/>
      <c r="GK940" s="871"/>
      <c r="GL940" s="871"/>
      <c r="GM940" s="871"/>
      <c r="GN940" s="871"/>
      <c r="GO940" s="871"/>
      <c r="GP940" s="871"/>
      <c r="GQ940" s="871"/>
      <c r="GR940" s="871"/>
      <c r="GS940" s="871"/>
      <c r="GT940" s="871"/>
      <c r="GU940" s="871"/>
      <c r="GV940" s="871"/>
      <c r="GW940" s="871"/>
      <c r="GX940" s="871"/>
      <c r="GY940" s="871"/>
      <c r="GZ940" s="871"/>
      <c r="HA940" s="871"/>
      <c r="HB940" s="871"/>
      <c r="HC940" s="871"/>
      <c r="HD940" s="871"/>
      <c r="HE940" s="871"/>
      <c r="HF940" s="871"/>
      <c r="HG940" s="871"/>
      <c r="HH940" s="871"/>
      <c r="HI940" s="871"/>
      <c r="HJ940" s="871"/>
      <c r="HK940" s="871"/>
      <c r="HL940" s="871"/>
      <c r="HM940" s="871"/>
      <c r="HN940" s="871"/>
      <c r="HO940" s="871"/>
      <c r="HP940" s="871"/>
      <c r="HQ940" s="871"/>
      <c r="HR940" s="871"/>
      <c r="HS940" s="871"/>
      <c r="HT940" s="871"/>
      <c r="HU940" s="871"/>
      <c r="HV940" s="871"/>
      <c r="HW940" s="871"/>
      <c r="HX940" s="871"/>
      <c r="HY940" s="871"/>
      <c r="HZ940" s="871"/>
      <c r="IA940" s="871"/>
      <c r="IB940" s="871"/>
      <c r="IC940" s="871"/>
      <c r="ID940" s="871"/>
      <c r="IE940" s="871"/>
      <c r="IF940" s="871"/>
      <c r="IG940" s="871"/>
      <c r="IH940" s="871"/>
      <c r="II940" s="871"/>
      <c r="IJ940" s="871"/>
      <c r="IK940" s="871"/>
      <c r="IL940" s="871"/>
      <c r="IM940" s="871"/>
      <c r="IN940" s="871"/>
      <c r="IO940" s="871"/>
      <c r="IP940" s="871"/>
      <c r="IQ940" s="871"/>
      <c r="IR940" s="871"/>
      <c r="IS940" s="871"/>
      <c r="IT940" s="871"/>
      <c r="IU940" s="871"/>
      <c r="IV940" s="871"/>
      <c r="IW940" s="871"/>
      <c r="IX940" s="871"/>
      <c r="IY940" s="871"/>
      <c r="IZ940" s="871"/>
      <c r="JA940" s="871"/>
      <c r="JB940" s="871"/>
      <c r="JC940" s="871"/>
      <c r="JD940" s="871"/>
      <c r="JE940" s="871"/>
      <c r="JF940" s="871"/>
      <c r="JG940" s="871"/>
      <c r="JH940" s="871"/>
      <c r="JI940" s="871"/>
      <c r="JJ940" s="871"/>
      <c r="JK940" s="871"/>
      <c r="JL940" s="871"/>
      <c r="JM940" s="871"/>
      <c r="JN940" s="871"/>
      <c r="JO940" s="871"/>
      <c r="JP940" s="871"/>
      <c r="JQ940" s="871"/>
      <c r="JR940" s="871"/>
      <c r="JS940" s="871"/>
      <c r="JT940" s="871"/>
      <c r="JU940" s="871"/>
      <c r="JV940" s="871"/>
      <c r="JW940" s="871"/>
      <c r="JX940" s="871"/>
      <c r="JY940" s="871"/>
      <c r="JZ940" s="871"/>
      <c r="KA940" s="871"/>
      <c r="KB940" s="871"/>
      <c r="KC940" s="871"/>
      <c r="KD940" s="871"/>
      <c r="KE940" s="871"/>
      <c r="KF940" s="871"/>
      <c r="KG940" s="871"/>
      <c r="KH940" s="871"/>
      <c r="KI940" s="871"/>
      <c r="KJ940" s="871"/>
      <c r="KK940" s="871"/>
      <c r="KL940" s="871"/>
      <c r="KM940" s="871"/>
      <c r="KN940" s="871"/>
      <c r="KO940" s="871"/>
      <c r="KP940" s="871"/>
      <c r="KQ940" s="871"/>
      <c r="KR940" s="871"/>
      <c r="KS940" s="871"/>
      <c r="KT940" s="871"/>
      <c r="KU940" s="871"/>
      <c r="KV940" s="871"/>
      <c r="KW940" s="871"/>
      <c r="KX940" s="871"/>
      <c r="KY940" s="871"/>
      <c r="KZ940" s="871"/>
      <c r="LA940" s="871"/>
      <c r="LB940" s="871"/>
      <c r="LC940" s="871"/>
      <c r="LD940" s="871"/>
      <c r="LE940" s="871"/>
      <c r="LF940" s="871"/>
      <c r="LG940" s="871"/>
      <c r="LH940" s="871"/>
      <c r="LI940" s="871"/>
      <c r="LJ940" s="871"/>
      <c r="LK940" s="871"/>
      <c r="LL940" s="871"/>
      <c r="LM940" s="871"/>
      <c r="LN940" s="871"/>
      <c r="LO940" s="871"/>
      <c r="LP940" s="871"/>
      <c r="LQ940" s="871"/>
      <c r="LR940" s="871"/>
      <c r="LS940" s="871"/>
      <c r="LT940" s="871"/>
      <c r="LU940" s="871"/>
      <c r="LV940" s="871"/>
      <c r="LW940" s="871"/>
      <c r="LX940" s="871"/>
      <c r="LY940" s="871"/>
      <c r="LZ940" s="871"/>
      <c r="MA940" s="871"/>
      <c r="MB940" s="871"/>
      <c r="MC940" s="871"/>
      <c r="MD940" s="871"/>
      <c r="ME940" s="871"/>
      <c r="MF940" s="871"/>
      <c r="MG940" s="871"/>
      <c r="MH940" s="871"/>
      <c r="MI940" s="871"/>
      <c r="MJ940" s="871"/>
      <c r="MK940" s="871"/>
      <c r="ML940" s="871"/>
      <c r="MM940" s="871"/>
      <c r="MN940" s="871"/>
      <c r="MO940" s="871"/>
      <c r="MP940" s="871"/>
      <c r="MQ940" s="871"/>
      <c r="MR940" s="871"/>
      <c r="MS940" s="871"/>
      <c r="MT940" s="871"/>
      <c r="MU940" s="871"/>
      <c r="MV940" s="871"/>
      <c r="MW940" s="871"/>
      <c r="MX940" s="871"/>
      <c r="MY940" s="871"/>
      <c r="MZ940" s="871"/>
      <c r="NA940" s="871"/>
      <c r="NB940" s="871"/>
      <c r="NC940" s="871"/>
      <c r="ND940" s="871"/>
      <c r="NE940" s="871"/>
      <c r="NF940" s="871"/>
      <c r="NG940" s="871"/>
      <c r="NH940" s="871"/>
      <c r="NI940" s="871"/>
      <c r="NJ940" s="871"/>
      <c r="NK940" s="871"/>
      <c r="NL940" s="871"/>
      <c r="NM940" s="871"/>
      <c r="NN940" s="871"/>
      <c r="NO940" s="871"/>
      <c r="NP940" s="871"/>
      <c r="NQ940" s="871"/>
      <c r="NR940" s="871"/>
      <c r="NS940" s="871"/>
      <c r="NT940" s="871"/>
      <c r="NU940" s="871"/>
      <c r="NV940" s="871"/>
      <c r="NW940" s="871"/>
      <c r="NX940" s="871"/>
      <c r="NY940" s="871"/>
      <c r="NZ940" s="871"/>
      <c r="OA940" s="871"/>
      <c r="OB940" s="871"/>
      <c r="OC940" s="871"/>
      <c r="OD940" s="871"/>
      <c r="OE940" s="871"/>
      <c r="OF940" s="871"/>
      <c r="OG940" s="871"/>
      <c r="OH940" s="871"/>
      <c r="OI940" s="871"/>
      <c r="OJ940" s="871"/>
      <c r="OK940" s="871"/>
      <c r="OL940" s="871"/>
      <c r="OM940" s="871"/>
      <c r="ON940" s="871"/>
      <c r="OO940" s="871"/>
      <c r="OP940" s="871"/>
      <c r="OQ940" s="871"/>
      <c r="OR940" s="871"/>
      <c r="OS940" s="871"/>
      <c r="OT940" s="871"/>
      <c r="OU940" s="871"/>
      <c r="OV940" s="871"/>
      <c r="OW940" s="871"/>
      <c r="OX940" s="871"/>
      <c r="OY940" s="871"/>
      <c r="OZ940" s="871"/>
      <c r="PA940" s="871"/>
      <c r="PB940" s="871"/>
      <c r="PC940" s="871"/>
      <c r="PD940" s="871"/>
      <c r="PE940" s="871"/>
      <c r="PF940" s="871"/>
      <c r="PG940" s="871"/>
      <c r="PH940" s="871"/>
      <c r="PI940" s="871"/>
      <c r="PJ940" s="871"/>
      <c r="PK940" s="871"/>
      <c r="PL940" s="871"/>
      <c r="PM940" s="871"/>
      <c r="PN940" s="871"/>
      <c r="PO940" s="871"/>
      <c r="PP940" s="871"/>
      <c r="PQ940" s="871"/>
      <c r="PR940" s="871"/>
      <c r="PS940" s="871"/>
      <c r="PT940" s="871"/>
      <c r="PU940" s="871"/>
      <c r="PV940" s="871"/>
      <c r="PW940" s="871"/>
      <c r="PX940" s="871"/>
      <c r="PY940" s="871"/>
      <c r="PZ940" s="871"/>
      <c r="QA940" s="871"/>
      <c r="QB940" s="871"/>
      <c r="QC940" s="871"/>
      <c r="QD940" s="871"/>
      <c r="QE940" s="871"/>
      <c r="QF940" s="871"/>
      <c r="QG940" s="871"/>
      <c r="QH940" s="871"/>
      <c r="QI940" s="871"/>
      <c r="QJ940" s="871"/>
      <c r="QK940" s="871"/>
      <c r="QL940" s="871"/>
      <c r="QM940" s="871"/>
      <c r="QN940" s="871"/>
      <c r="QO940" s="871"/>
      <c r="QP940" s="871"/>
      <c r="QQ940" s="871"/>
      <c r="QR940" s="871"/>
      <c r="QS940" s="871"/>
      <c r="QT940" s="871"/>
      <c r="QU940" s="871"/>
      <c r="QV940" s="871"/>
      <c r="QW940" s="871"/>
      <c r="QX940" s="871"/>
      <c r="QY940" s="871"/>
      <c r="QZ940" s="871"/>
      <c r="RA940" s="871"/>
      <c r="RB940" s="871"/>
      <c r="RC940" s="871"/>
      <c r="RD940" s="871"/>
      <c r="RE940" s="871"/>
      <c r="RF940" s="871"/>
      <c r="RG940" s="871"/>
      <c r="RH940" s="871"/>
      <c r="RI940" s="871"/>
      <c r="RJ940" s="871"/>
      <c r="RK940" s="871"/>
      <c r="RL940" s="871"/>
      <c r="RM940" s="871"/>
      <c r="RN940" s="871"/>
      <c r="RO940" s="871"/>
      <c r="RP940" s="871"/>
      <c r="RQ940" s="871"/>
      <c r="RR940" s="871"/>
      <c r="RS940" s="871"/>
      <c r="RT940" s="871"/>
      <c r="RU940" s="871"/>
      <c r="RV940" s="871"/>
      <c r="RW940" s="871"/>
      <c r="RX940" s="871"/>
      <c r="RY940" s="871"/>
      <c r="RZ940" s="871"/>
      <c r="SA940" s="871"/>
      <c r="SB940" s="871"/>
      <c r="SC940" s="871"/>
      <c r="SD940" s="871"/>
      <c r="SE940" s="871"/>
      <c r="SF940" s="871"/>
      <c r="SG940" s="871"/>
      <c r="SH940" s="871"/>
      <c r="SI940" s="871"/>
      <c r="SJ940" s="871"/>
      <c r="SK940" s="871"/>
      <c r="SL940" s="871"/>
      <c r="SM940" s="871"/>
      <c r="SN940" s="871"/>
      <c r="SO940" s="871"/>
      <c r="SP940" s="871"/>
      <c r="SQ940" s="871"/>
      <c r="SR940" s="871"/>
      <c r="SS940" s="871"/>
      <c r="ST940" s="871"/>
      <c r="SU940" s="871"/>
      <c r="SV940" s="871"/>
      <c r="SW940" s="871"/>
      <c r="SX940" s="871"/>
      <c r="SY940" s="871"/>
      <c r="SZ940" s="871"/>
      <c r="TA940" s="871"/>
      <c r="TB940" s="871"/>
      <c r="TC940" s="871"/>
      <c r="TD940" s="871"/>
      <c r="TE940" s="871"/>
      <c r="TF940" s="871"/>
      <c r="TG940" s="871"/>
      <c r="TH940" s="871"/>
      <c r="TI940" s="871"/>
      <c r="TJ940" s="871"/>
      <c r="TK940" s="871"/>
      <c r="TL940" s="871"/>
      <c r="TM940" s="871"/>
      <c r="TN940" s="871"/>
      <c r="TO940" s="871"/>
      <c r="TP940" s="871"/>
      <c r="TQ940" s="871"/>
      <c r="TR940" s="871"/>
      <c r="TS940" s="871"/>
      <c r="TT940" s="871"/>
      <c r="TU940" s="871"/>
      <c r="TV940" s="871"/>
      <c r="TW940" s="871"/>
      <c r="TX940" s="871"/>
      <c r="TY940" s="871"/>
      <c r="TZ940" s="871"/>
      <c r="UA940" s="871"/>
      <c r="UB940" s="871"/>
      <c r="UC940" s="871"/>
      <c r="UD940" s="871"/>
      <c r="UE940" s="871"/>
      <c r="UF940" s="871"/>
      <c r="UG940" s="871"/>
      <c r="UH940" s="871"/>
      <c r="UI940" s="871"/>
      <c r="UJ940" s="871"/>
      <c r="UK940" s="871"/>
      <c r="UL940" s="871"/>
      <c r="UM940" s="871"/>
      <c r="UN940" s="871"/>
      <c r="UO940" s="871"/>
      <c r="UP940" s="871"/>
      <c r="UQ940" s="871"/>
      <c r="UR940" s="871"/>
      <c r="US940" s="871"/>
      <c r="UT940" s="871"/>
      <c r="UU940" s="871"/>
      <c r="UV940" s="871"/>
      <c r="UW940" s="871"/>
      <c r="UX940" s="871"/>
      <c r="UY940" s="871"/>
      <c r="UZ940" s="871"/>
      <c r="VA940" s="871"/>
      <c r="VB940" s="871"/>
      <c r="VC940" s="871"/>
      <c r="VD940" s="871"/>
      <c r="VE940" s="871"/>
      <c r="VF940" s="871"/>
      <c r="VG940" s="871"/>
      <c r="VH940" s="871"/>
      <c r="VI940" s="871"/>
      <c r="VJ940" s="871"/>
      <c r="VK940" s="871"/>
      <c r="VL940" s="871"/>
      <c r="VM940" s="871"/>
      <c r="VN940" s="871"/>
      <c r="VO940" s="871"/>
      <c r="VP940" s="871"/>
      <c r="VQ940" s="871"/>
      <c r="VR940" s="871"/>
      <c r="VS940" s="871"/>
      <c r="VT940" s="871"/>
      <c r="VU940" s="871"/>
      <c r="VV940" s="871"/>
      <c r="VW940" s="871"/>
      <c r="VX940" s="871"/>
      <c r="VY940" s="871"/>
      <c r="VZ940" s="871"/>
      <c r="WA940" s="871"/>
      <c r="WB940" s="871"/>
      <c r="WC940" s="871"/>
      <c r="WD940" s="871"/>
      <c r="WE940" s="871"/>
      <c r="WF940" s="871"/>
      <c r="WG940" s="871"/>
      <c r="WH940" s="871"/>
      <c r="WI940" s="871"/>
      <c r="WJ940" s="871"/>
      <c r="WK940" s="871"/>
      <c r="WL940" s="871"/>
      <c r="WM940" s="871"/>
      <c r="WN940" s="871"/>
      <c r="WO940" s="871"/>
      <c r="WP940" s="871"/>
      <c r="WQ940" s="871"/>
      <c r="WR940" s="871"/>
      <c r="WS940" s="871"/>
      <c r="WT940" s="871"/>
      <c r="WU940" s="871"/>
      <c r="WV940" s="871"/>
      <c r="WW940" s="871"/>
      <c r="WX940" s="871"/>
      <c r="WY940" s="871"/>
      <c r="WZ940" s="871"/>
      <c r="XA940" s="871"/>
      <c r="XB940" s="871"/>
      <c r="XC940" s="871"/>
      <c r="XD940" s="871"/>
      <c r="XE940" s="871"/>
      <c r="XF940" s="871"/>
      <c r="XG940" s="871"/>
      <c r="XH940" s="871"/>
      <c r="XI940" s="871"/>
      <c r="XJ940" s="871"/>
      <c r="XK940" s="871"/>
      <c r="XL940" s="871"/>
      <c r="XM940" s="871"/>
      <c r="XN940" s="871"/>
      <c r="XO940" s="871"/>
      <c r="XP940" s="871"/>
      <c r="XQ940" s="871"/>
      <c r="XR940" s="871"/>
      <c r="XS940" s="871"/>
      <c r="XT940" s="871"/>
      <c r="XU940" s="871"/>
      <c r="XV940" s="871"/>
      <c r="XW940" s="871"/>
      <c r="XX940" s="871"/>
      <c r="XY940" s="871"/>
      <c r="XZ940" s="871"/>
      <c r="YA940" s="871"/>
      <c r="YB940" s="871"/>
      <c r="YC940" s="871"/>
      <c r="YD940" s="871"/>
      <c r="YE940" s="871"/>
      <c r="YF940" s="871"/>
      <c r="YG940" s="871"/>
      <c r="YH940" s="871"/>
      <c r="YI940" s="871"/>
      <c r="YJ940" s="871"/>
      <c r="YK940" s="871"/>
      <c r="YL940" s="871"/>
      <c r="YM940" s="871"/>
      <c r="YN940" s="871"/>
      <c r="YO940" s="871"/>
      <c r="YP940" s="871"/>
      <c r="YQ940" s="871"/>
      <c r="YR940" s="871"/>
      <c r="YS940" s="871"/>
      <c r="YT940" s="871"/>
      <c r="YU940" s="871"/>
      <c r="YV940" s="871"/>
      <c r="YW940" s="871"/>
      <c r="YX940" s="871"/>
      <c r="YY940" s="871"/>
      <c r="YZ940" s="871"/>
      <c r="ZA940" s="871"/>
      <c r="ZB940" s="871"/>
      <c r="ZC940" s="871"/>
      <c r="ZD940" s="871"/>
      <c r="ZE940" s="871"/>
      <c r="ZF940" s="871"/>
      <c r="ZG940" s="871"/>
      <c r="ZH940" s="871"/>
      <c r="ZI940" s="871"/>
      <c r="ZJ940" s="871"/>
      <c r="ZK940" s="871"/>
      <c r="ZL940" s="871"/>
      <c r="ZM940" s="871"/>
      <c r="ZN940" s="871"/>
      <c r="ZO940" s="871"/>
      <c r="ZP940" s="871"/>
      <c r="ZQ940" s="871"/>
      <c r="ZR940" s="871"/>
      <c r="ZS940" s="871"/>
      <c r="ZT940" s="871"/>
      <c r="ZU940" s="871"/>
      <c r="ZV940" s="871"/>
      <c r="ZW940" s="871"/>
      <c r="ZX940" s="871"/>
      <c r="ZY940" s="871"/>
      <c r="ZZ940" s="871"/>
      <c r="AAA940" s="871"/>
      <c r="AAB940" s="871"/>
      <c r="AAC940" s="871"/>
      <c r="AAD940" s="871"/>
      <c r="AAE940" s="871"/>
      <c r="AAF940" s="871"/>
      <c r="AAG940" s="871"/>
      <c r="AAH940" s="871"/>
      <c r="AAI940" s="871"/>
      <c r="AAJ940" s="871"/>
      <c r="AAK940" s="871"/>
      <c r="AAL940" s="871"/>
      <c r="AAM940" s="871"/>
      <c r="AAN940" s="871"/>
      <c r="AAO940" s="871"/>
      <c r="AAP940" s="871"/>
      <c r="AAQ940" s="871"/>
      <c r="AAR940" s="871"/>
      <c r="AAS940" s="871"/>
      <c r="AAT940" s="871"/>
      <c r="AAU940" s="871"/>
      <c r="AAV940" s="871"/>
      <c r="AAW940" s="871"/>
      <c r="AAX940" s="871"/>
      <c r="AAY940" s="871"/>
      <c r="AAZ940" s="871"/>
      <c r="ABA940" s="871"/>
      <c r="ABB940" s="871"/>
      <c r="ABC940" s="871"/>
      <c r="ABD940" s="871"/>
      <c r="ABE940" s="871"/>
      <c r="ABF940" s="871"/>
      <c r="ABG940" s="871"/>
      <c r="ABH940" s="871"/>
      <c r="ABI940" s="871"/>
      <c r="ABJ940" s="871"/>
      <c r="ABK940" s="871"/>
      <c r="ABL940" s="871"/>
      <c r="ABM940" s="871"/>
      <c r="ABN940" s="871"/>
      <c r="ABO940" s="871"/>
      <c r="ABP940" s="871"/>
      <c r="ABQ940" s="871"/>
      <c r="ABR940" s="871"/>
      <c r="ABS940" s="871"/>
      <c r="ABT940" s="871"/>
      <c r="ABU940" s="871"/>
      <c r="ABV940" s="871"/>
      <c r="ABW940" s="871"/>
      <c r="ABX940" s="871"/>
      <c r="ABY940" s="871"/>
      <c r="ABZ940" s="871"/>
      <c r="ACA940" s="871"/>
      <c r="ACB940" s="871"/>
      <c r="ACC940" s="871"/>
      <c r="ACD940" s="871"/>
      <c r="ACE940" s="871"/>
      <c r="ACF940" s="871"/>
      <c r="ACG940" s="871"/>
      <c r="ACH940" s="871"/>
      <c r="ACI940" s="871"/>
      <c r="ACJ940" s="871"/>
      <c r="ACK940" s="871"/>
      <c r="ACL940" s="871"/>
      <c r="ACM940" s="871"/>
      <c r="ACN940" s="871"/>
      <c r="ACO940" s="871"/>
      <c r="ACP940" s="871"/>
      <c r="ACQ940" s="871"/>
      <c r="ACR940" s="871"/>
      <c r="ACS940" s="871"/>
      <c r="ACT940" s="871"/>
      <c r="ACU940" s="871"/>
      <c r="ACV940" s="871"/>
      <c r="ACW940" s="871"/>
      <c r="ACX940" s="871"/>
      <c r="ACY940" s="871"/>
      <c r="ACZ940" s="871"/>
      <c r="ADA940" s="871"/>
      <c r="ADB940" s="871"/>
      <c r="ADC940" s="871"/>
      <c r="ADD940" s="871"/>
      <c r="ADE940" s="871"/>
      <c r="ADF940" s="871"/>
      <c r="ADG940" s="871"/>
      <c r="ADH940" s="871"/>
      <c r="ADI940" s="871"/>
      <c r="ADJ940" s="871"/>
      <c r="ADK940" s="871"/>
      <c r="ADL940" s="871"/>
      <c r="ADM940" s="871"/>
      <c r="ADN940" s="871"/>
      <c r="ADO940" s="871"/>
      <c r="ADP940" s="871"/>
      <c r="ADQ940" s="871"/>
      <c r="ADR940" s="871"/>
      <c r="ADS940" s="871"/>
      <c r="ADT940" s="871"/>
      <c r="ADU940" s="871"/>
      <c r="ADV940" s="871"/>
      <c r="ADW940" s="871"/>
      <c r="ADX940" s="871"/>
      <c r="ADY940" s="871"/>
      <c r="ADZ940" s="871"/>
      <c r="AEA940" s="871"/>
      <c r="AEB940" s="871"/>
      <c r="AEC940" s="871"/>
      <c r="AED940" s="871"/>
      <c r="AEE940" s="871"/>
      <c r="AEF940" s="871"/>
      <c r="AEG940" s="871"/>
      <c r="AEH940" s="871"/>
      <c r="AEI940" s="871"/>
      <c r="AEJ940" s="871"/>
      <c r="AEK940" s="871"/>
      <c r="AEL940" s="871"/>
      <c r="AEM940" s="871"/>
      <c r="AEN940" s="871"/>
      <c r="AEO940" s="871"/>
      <c r="AEP940" s="871"/>
      <c r="AEQ940" s="871"/>
      <c r="AER940" s="871"/>
      <c r="AES940" s="871"/>
      <c r="AET940" s="871"/>
      <c r="AEU940" s="871"/>
      <c r="AEV940" s="871"/>
      <c r="AEW940" s="871"/>
      <c r="AEX940" s="871"/>
      <c r="AEY940" s="871"/>
      <c r="AEZ940" s="871"/>
      <c r="AFA940" s="871"/>
      <c r="AFB940" s="871"/>
      <c r="AFC940" s="871"/>
      <c r="AFD940" s="871"/>
      <c r="AFE940" s="871"/>
      <c r="AFF940" s="871"/>
      <c r="AFG940" s="871"/>
      <c r="AFH940" s="871"/>
      <c r="AFI940" s="871"/>
      <c r="AFJ940" s="871"/>
      <c r="AFK940" s="871"/>
      <c r="AFL940" s="871"/>
      <c r="AFM940" s="871"/>
      <c r="AFN940" s="871"/>
      <c r="AFO940" s="871"/>
      <c r="AFP940" s="871"/>
      <c r="AFQ940" s="871"/>
      <c r="AFR940" s="871"/>
      <c r="AFS940" s="871"/>
      <c r="AFT940" s="871"/>
      <c r="AFU940" s="871"/>
      <c r="AFV940" s="871"/>
      <c r="AFW940" s="871"/>
      <c r="AFX940" s="871"/>
      <c r="AFY940" s="871"/>
      <c r="AFZ940" s="871"/>
      <c r="AGA940" s="871"/>
      <c r="AGB940" s="871"/>
      <c r="AGC940" s="871"/>
      <c r="AGD940" s="871"/>
      <c r="AGE940" s="871"/>
      <c r="AGF940" s="871"/>
      <c r="AGG940" s="871"/>
      <c r="AGH940" s="871"/>
      <c r="AGI940" s="871"/>
      <c r="AGJ940" s="871"/>
      <c r="AGK940" s="871"/>
      <c r="AGL940" s="871"/>
      <c r="AGM940" s="871"/>
      <c r="AGN940" s="871"/>
      <c r="AGO940" s="871"/>
      <c r="AGP940" s="871"/>
      <c r="AGQ940" s="871"/>
      <c r="AGR940" s="871"/>
      <c r="AGS940" s="871"/>
      <c r="AGT940" s="871"/>
      <c r="AGU940" s="871"/>
      <c r="AGV940" s="871"/>
      <c r="AGW940" s="871"/>
      <c r="AGX940" s="871"/>
      <c r="AGY940" s="871"/>
      <c r="AGZ940" s="871"/>
      <c r="AHA940" s="871"/>
      <c r="AHB940" s="871"/>
      <c r="AHC940" s="871"/>
      <c r="AHD940" s="871"/>
      <c r="AHE940" s="871"/>
      <c r="AHF940" s="871"/>
      <c r="AHG940" s="871"/>
      <c r="AHH940" s="871"/>
      <c r="AHI940" s="871"/>
      <c r="AHJ940" s="871"/>
      <c r="AHK940" s="871"/>
      <c r="AHL940" s="871"/>
      <c r="AHM940" s="871"/>
      <c r="AHN940" s="871"/>
      <c r="AHO940" s="871"/>
      <c r="AHP940" s="871"/>
      <c r="AHQ940" s="871"/>
      <c r="AHR940" s="871"/>
      <c r="AHS940" s="871"/>
      <c r="AHT940" s="871"/>
      <c r="AHU940" s="871"/>
      <c r="AHV940" s="871"/>
      <c r="AHW940" s="871"/>
      <c r="AHX940" s="871"/>
      <c r="AHY940" s="871"/>
      <c r="AHZ940" s="871"/>
      <c r="AIA940" s="871"/>
      <c r="AIB940" s="871"/>
      <c r="AIC940" s="871"/>
      <c r="AID940" s="871"/>
      <c r="AIE940" s="871"/>
      <c r="AIF940" s="871"/>
      <c r="AIG940" s="871"/>
      <c r="AIH940" s="871"/>
      <c r="AII940" s="871"/>
      <c r="AIJ940" s="871"/>
      <c r="AIK940" s="871"/>
      <c r="AIL940" s="871"/>
      <c r="AIM940" s="871"/>
      <c r="AIN940" s="871"/>
      <c r="AIO940" s="871"/>
      <c r="AIP940" s="871"/>
      <c r="AIQ940" s="871"/>
      <c r="AIR940" s="871"/>
      <c r="AIS940" s="871"/>
      <c r="AIT940" s="871"/>
      <c r="AIU940" s="871"/>
      <c r="AIV940" s="871"/>
      <c r="AIW940" s="871"/>
      <c r="AIX940" s="871"/>
      <c r="AIY940" s="871"/>
      <c r="AIZ940" s="871"/>
      <c r="AJA940" s="871"/>
      <c r="AJB940" s="871"/>
      <c r="AJC940" s="871"/>
      <c r="AJD940" s="871"/>
      <c r="AJE940" s="871"/>
      <c r="AJF940" s="871"/>
      <c r="AJG940" s="871"/>
      <c r="AJH940" s="871"/>
      <c r="AJI940" s="871"/>
      <c r="AJJ940" s="871"/>
      <c r="AJK940" s="871"/>
      <c r="AJL940" s="871"/>
      <c r="AJM940" s="871"/>
      <c r="AJN940" s="871"/>
      <c r="AJO940" s="871"/>
      <c r="AJP940" s="871"/>
      <c r="AJQ940" s="871"/>
      <c r="AJR940" s="871"/>
      <c r="AJS940" s="871"/>
      <c r="AJT940" s="871"/>
      <c r="AJU940" s="871"/>
      <c r="AJV940" s="871"/>
      <c r="AJW940" s="871"/>
      <c r="AJX940" s="871"/>
      <c r="AJY940" s="871"/>
      <c r="AJZ940" s="871"/>
      <c r="AKA940" s="871"/>
      <c r="AKB940" s="871"/>
      <c r="AKC940" s="871"/>
      <c r="AKD940" s="871"/>
      <c r="AKE940" s="871"/>
      <c r="AKF940" s="871"/>
      <c r="AKG940" s="871"/>
      <c r="AKH940" s="871"/>
      <c r="AKI940" s="871"/>
      <c r="AKJ940" s="871"/>
      <c r="AKK940" s="871"/>
      <c r="AKL940" s="871"/>
      <c r="AKM940" s="871"/>
      <c r="AKN940" s="871"/>
      <c r="AKO940" s="871"/>
      <c r="AKP940" s="871"/>
      <c r="AKQ940" s="871"/>
      <c r="AKR940" s="871"/>
      <c r="AKS940" s="871"/>
      <c r="AKT940" s="871"/>
      <c r="AKU940" s="871"/>
      <c r="AKV940" s="871"/>
      <c r="AKW940" s="871"/>
      <c r="AKX940" s="871"/>
      <c r="AKY940" s="871"/>
      <c r="AKZ940" s="871"/>
      <c r="ALA940" s="871"/>
      <c r="ALB940" s="871"/>
      <c r="ALC940" s="871"/>
      <c r="ALD940" s="871"/>
      <c r="ALE940" s="871"/>
      <c r="ALF940" s="871"/>
      <c r="ALG940" s="871"/>
      <c r="ALH940" s="871"/>
      <c r="ALI940" s="871"/>
      <c r="ALJ940" s="871"/>
      <c r="ALK940" s="871"/>
      <c r="ALL940" s="871"/>
      <c r="ALM940" s="871"/>
      <c r="ALN940" s="871"/>
      <c r="ALO940" s="871"/>
      <c r="ALP940" s="871"/>
      <c r="ALQ940" s="871"/>
      <c r="ALR940" s="871"/>
      <c r="ALS940" s="871"/>
      <c r="ALT940" s="871"/>
      <c r="ALU940" s="871"/>
      <c r="ALV940" s="871"/>
      <c r="ALW940" s="871"/>
      <c r="ALX940" s="871"/>
      <c r="ALY940" s="871"/>
      <c r="ALZ940" s="871"/>
      <c r="AMA940" s="871"/>
      <c r="AMB940" s="871"/>
      <c r="AMC940" s="871"/>
      <c r="AMD940" s="871"/>
      <c r="AME940" s="871"/>
      <c r="AMF940" s="871"/>
      <c r="AMG940" s="871"/>
      <c r="AMH940" s="871"/>
      <c r="AMI940" s="871"/>
      <c r="AMJ940" s="871"/>
      <c r="AMK940" s="871"/>
    </row>
    <row r="941" spans="1:1025" ht="15" customHeight="1">
      <c r="A941" s="1159"/>
      <c r="B941" s="964">
        <v>15582</v>
      </c>
      <c r="C941" s="1003">
        <v>0.1</v>
      </c>
      <c r="D941" s="959" t="s">
        <v>501</v>
      </c>
      <c r="E941" s="955">
        <v>1500000</v>
      </c>
      <c r="F941" s="1008">
        <v>0.12</v>
      </c>
      <c r="G941" s="955">
        <f t="shared" si="45"/>
        <v>180000</v>
      </c>
      <c r="H941" s="1009" t="s">
        <v>94</v>
      </c>
      <c r="I941" s="875"/>
      <c r="J941" s="875"/>
      <c r="K941" s="882"/>
      <c r="L941" s="883"/>
      <c r="M941" s="884"/>
      <c r="N941" s="882"/>
      <c r="O941" s="882"/>
      <c r="P941" s="882"/>
      <c r="Q941" s="871"/>
      <c r="R941" s="871"/>
      <c r="S941" s="871"/>
      <c r="T941" s="871"/>
      <c r="U941" s="871"/>
      <c r="V941" s="871"/>
      <c r="W941" s="871"/>
      <c r="X941" s="871"/>
      <c r="Y941" s="871"/>
      <c r="Z941" s="871"/>
      <c r="AA941" s="871"/>
      <c r="AB941" s="871"/>
      <c r="AC941" s="871"/>
      <c r="AD941" s="871"/>
      <c r="AE941" s="871"/>
      <c r="AF941" s="871"/>
      <c r="AG941" s="871"/>
      <c r="AH941" s="871"/>
      <c r="AI941" s="871"/>
      <c r="AJ941" s="871"/>
      <c r="AK941" s="871"/>
      <c r="AL941" s="871"/>
      <c r="AM941" s="871"/>
      <c r="AN941" s="871"/>
      <c r="AO941" s="871"/>
      <c r="AP941" s="871"/>
      <c r="AQ941" s="871"/>
      <c r="AR941" s="871"/>
      <c r="AS941" s="871"/>
      <c r="AT941" s="871"/>
      <c r="AU941" s="871"/>
      <c r="AV941" s="871"/>
      <c r="AW941" s="871"/>
      <c r="AX941" s="871"/>
      <c r="AY941" s="871"/>
      <c r="AZ941" s="871"/>
      <c r="BA941" s="871"/>
      <c r="BB941" s="871"/>
      <c r="BC941" s="871"/>
      <c r="BD941" s="871"/>
      <c r="BE941" s="871"/>
      <c r="BF941" s="871"/>
      <c r="BG941" s="871"/>
      <c r="BH941" s="871"/>
      <c r="BI941" s="871"/>
      <c r="BJ941" s="871"/>
      <c r="BK941" s="871"/>
      <c r="BL941" s="871"/>
      <c r="BM941" s="871"/>
      <c r="BN941" s="871"/>
      <c r="BO941" s="871"/>
      <c r="BP941" s="871"/>
      <c r="BQ941" s="871"/>
      <c r="BR941" s="871"/>
      <c r="BS941" s="871"/>
      <c r="BT941" s="871"/>
      <c r="BU941" s="871"/>
      <c r="BV941" s="871"/>
      <c r="BW941" s="871"/>
      <c r="BX941" s="871"/>
      <c r="BY941" s="871"/>
      <c r="BZ941" s="871"/>
      <c r="CA941" s="871"/>
      <c r="CB941" s="871"/>
      <c r="CC941" s="871"/>
      <c r="CD941" s="871"/>
      <c r="CE941" s="871"/>
      <c r="CF941" s="871"/>
      <c r="CG941" s="871"/>
      <c r="CH941" s="871"/>
      <c r="CI941" s="871"/>
      <c r="CJ941" s="871"/>
      <c r="CK941" s="871"/>
      <c r="CL941" s="871"/>
      <c r="CM941" s="871"/>
      <c r="CN941" s="871"/>
      <c r="CO941" s="871"/>
      <c r="CP941" s="871"/>
      <c r="CQ941" s="871"/>
      <c r="CR941" s="871"/>
      <c r="CS941" s="871"/>
      <c r="CT941" s="871"/>
      <c r="CU941" s="871"/>
      <c r="CV941" s="871"/>
      <c r="CW941" s="871"/>
      <c r="CX941" s="871"/>
      <c r="CY941" s="871"/>
      <c r="CZ941" s="871"/>
      <c r="DA941" s="871"/>
      <c r="DB941" s="871"/>
      <c r="DC941" s="871"/>
      <c r="DD941" s="871"/>
      <c r="DE941" s="871"/>
      <c r="DF941" s="871"/>
      <c r="DG941" s="871"/>
      <c r="DH941" s="871"/>
      <c r="DI941" s="871"/>
      <c r="DJ941" s="871"/>
      <c r="DK941" s="871"/>
      <c r="DL941" s="871"/>
      <c r="DM941" s="871"/>
      <c r="DN941" s="871"/>
      <c r="DO941" s="871"/>
      <c r="DP941" s="871"/>
      <c r="DQ941" s="871"/>
      <c r="DR941" s="871"/>
      <c r="DS941" s="871"/>
      <c r="DT941" s="871"/>
      <c r="DU941" s="871"/>
      <c r="DV941" s="871"/>
      <c r="DW941" s="871"/>
      <c r="DX941" s="871"/>
      <c r="DY941" s="871"/>
      <c r="DZ941" s="871"/>
      <c r="EA941" s="871"/>
      <c r="EB941" s="871"/>
      <c r="EC941" s="871"/>
      <c r="ED941" s="871"/>
      <c r="EE941" s="871"/>
      <c r="EF941" s="871"/>
      <c r="EG941" s="871"/>
      <c r="EH941" s="871"/>
      <c r="EI941" s="871"/>
      <c r="EJ941" s="871"/>
      <c r="EK941" s="871"/>
      <c r="EL941" s="871"/>
      <c r="EM941" s="871"/>
      <c r="EN941" s="871"/>
      <c r="EO941" s="871"/>
      <c r="EP941" s="871"/>
      <c r="EQ941" s="871"/>
      <c r="ER941" s="871"/>
      <c r="ES941" s="871"/>
      <c r="ET941" s="871"/>
      <c r="EU941" s="871"/>
      <c r="EV941" s="871"/>
      <c r="EW941" s="871"/>
      <c r="EX941" s="871"/>
      <c r="EY941" s="871"/>
      <c r="EZ941" s="871"/>
      <c r="FA941" s="871"/>
      <c r="FB941" s="871"/>
      <c r="FC941" s="871"/>
      <c r="FD941" s="871"/>
      <c r="FE941" s="871"/>
      <c r="FF941" s="871"/>
      <c r="FG941" s="871"/>
      <c r="FH941" s="871"/>
      <c r="FI941" s="871"/>
      <c r="FJ941" s="871"/>
      <c r="FK941" s="871"/>
      <c r="FL941" s="871"/>
      <c r="FM941" s="871"/>
      <c r="FN941" s="871"/>
      <c r="FO941" s="871"/>
      <c r="FP941" s="871"/>
      <c r="FQ941" s="871"/>
      <c r="FR941" s="871"/>
      <c r="FS941" s="871"/>
      <c r="FT941" s="871"/>
      <c r="FU941" s="871"/>
      <c r="FV941" s="871"/>
      <c r="FW941" s="871"/>
      <c r="FX941" s="871"/>
      <c r="FY941" s="871"/>
      <c r="FZ941" s="871"/>
      <c r="GA941" s="871"/>
      <c r="GB941" s="871"/>
      <c r="GC941" s="871"/>
      <c r="GD941" s="871"/>
      <c r="GE941" s="871"/>
      <c r="GF941" s="871"/>
      <c r="GG941" s="871"/>
      <c r="GH941" s="871"/>
      <c r="GI941" s="871"/>
      <c r="GJ941" s="871"/>
      <c r="GK941" s="871"/>
      <c r="GL941" s="871"/>
      <c r="GM941" s="871"/>
      <c r="GN941" s="871"/>
      <c r="GO941" s="871"/>
      <c r="GP941" s="871"/>
      <c r="GQ941" s="871"/>
      <c r="GR941" s="871"/>
      <c r="GS941" s="871"/>
      <c r="GT941" s="871"/>
      <c r="GU941" s="871"/>
      <c r="GV941" s="871"/>
      <c r="GW941" s="871"/>
      <c r="GX941" s="871"/>
      <c r="GY941" s="871"/>
      <c r="GZ941" s="871"/>
      <c r="HA941" s="871"/>
      <c r="HB941" s="871"/>
      <c r="HC941" s="871"/>
      <c r="HD941" s="871"/>
      <c r="HE941" s="871"/>
      <c r="HF941" s="871"/>
      <c r="HG941" s="871"/>
      <c r="HH941" s="871"/>
      <c r="HI941" s="871"/>
      <c r="HJ941" s="871"/>
      <c r="HK941" s="871"/>
      <c r="HL941" s="871"/>
      <c r="HM941" s="871"/>
      <c r="HN941" s="871"/>
      <c r="HO941" s="871"/>
      <c r="HP941" s="871"/>
      <c r="HQ941" s="871"/>
      <c r="HR941" s="871"/>
      <c r="HS941" s="871"/>
      <c r="HT941" s="871"/>
      <c r="HU941" s="871"/>
      <c r="HV941" s="871"/>
      <c r="HW941" s="871"/>
      <c r="HX941" s="871"/>
      <c r="HY941" s="871"/>
      <c r="HZ941" s="871"/>
      <c r="IA941" s="871"/>
      <c r="IB941" s="871"/>
      <c r="IC941" s="871"/>
      <c r="ID941" s="871"/>
      <c r="IE941" s="871"/>
      <c r="IF941" s="871"/>
      <c r="IG941" s="871"/>
      <c r="IH941" s="871"/>
      <c r="II941" s="871"/>
      <c r="IJ941" s="871"/>
      <c r="IK941" s="871"/>
      <c r="IL941" s="871"/>
      <c r="IM941" s="871"/>
      <c r="IN941" s="871"/>
      <c r="IO941" s="871"/>
      <c r="IP941" s="871"/>
      <c r="IQ941" s="871"/>
      <c r="IR941" s="871"/>
      <c r="IS941" s="871"/>
      <c r="IT941" s="871"/>
      <c r="IU941" s="871"/>
      <c r="IV941" s="871"/>
      <c r="IW941" s="871"/>
      <c r="IX941" s="871"/>
      <c r="IY941" s="871"/>
      <c r="IZ941" s="871"/>
      <c r="JA941" s="871"/>
      <c r="JB941" s="871"/>
      <c r="JC941" s="871"/>
      <c r="JD941" s="871"/>
      <c r="JE941" s="871"/>
      <c r="JF941" s="871"/>
      <c r="JG941" s="871"/>
      <c r="JH941" s="871"/>
      <c r="JI941" s="871"/>
      <c r="JJ941" s="871"/>
      <c r="JK941" s="871"/>
      <c r="JL941" s="871"/>
      <c r="JM941" s="871"/>
      <c r="JN941" s="871"/>
      <c r="JO941" s="871"/>
      <c r="JP941" s="871"/>
      <c r="JQ941" s="871"/>
      <c r="JR941" s="871"/>
      <c r="JS941" s="871"/>
      <c r="JT941" s="871"/>
      <c r="JU941" s="871"/>
      <c r="JV941" s="871"/>
      <c r="JW941" s="871"/>
      <c r="JX941" s="871"/>
      <c r="JY941" s="871"/>
      <c r="JZ941" s="871"/>
      <c r="KA941" s="871"/>
      <c r="KB941" s="871"/>
      <c r="KC941" s="871"/>
      <c r="KD941" s="871"/>
      <c r="KE941" s="871"/>
      <c r="KF941" s="871"/>
      <c r="KG941" s="871"/>
      <c r="KH941" s="871"/>
      <c r="KI941" s="871"/>
      <c r="KJ941" s="871"/>
      <c r="KK941" s="871"/>
      <c r="KL941" s="871"/>
      <c r="KM941" s="871"/>
      <c r="KN941" s="871"/>
      <c r="KO941" s="871"/>
      <c r="KP941" s="871"/>
      <c r="KQ941" s="871"/>
      <c r="KR941" s="871"/>
      <c r="KS941" s="871"/>
      <c r="KT941" s="871"/>
      <c r="KU941" s="871"/>
      <c r="KV941" s="871"/>
      <c r="KW941" s="871"/>
      <c r="KX941" s="871"/>
      <c r="KY941" s="871"/>
      <c r="KZ941" s="871"/>
      <c r="LA941" s="871"/>
      <c r="LB941" s="871"/>
      <c r="LC941" s="871"/>
      <c r="LD941" s="871"/>
      <c r="LE941" s="871"/>
      <c r="LF941" s="871"/>
      <c r="LG941" s="871"/>
      <c r="LH941" s="871"/>
      <c r="LI941" s="871"/>
      <c r="LJ941" s="871"/>
      <c r="LK941" s="871"/>
      <c r="LL941" s="871"/>
      <c r="LM941" s="871"/>
      <c r="LN941" s="871"/>
      <c r="LO941" s="871"/>
      <c r="LP941" s="871"/>
      <c r="LQ941" s="871"/>
      <c r="LR941" s="871"/>
      <c r="LS941" s="871"/>
      <c r="LT941" s="871"/>
      <c r="LU941" s="871"/>
      <c r="LV941" s="871"/>
      <c r="LW941" s="871"/>
      <c r="LX941" s="871"/>
      <c r="LY941" s="871"/>
      <c r="LZ941" s="871"/>
      <c r="MA941" s="871"/>
      <c r="MB941" s="871"/>
      <c r="MC941" s="871"/>
      <c r="MD941" s="871"/>
      <c r="ME941" s="871"/>
      <c r="MF941" s="871"/>
      <c r="MG941" s="871"/>
      <c r="MH941" s="871"/>
      <c r="MI941" s="871"/>
      <c r="MJ941" s="871"/>
      <c r="MK941" s="871"/>
      <c r="ML941" s="871"/>
      <c r="MM941" s="871"/>
      <c r="MN941" s="871"/>
      <c r="MO941" s="871"/>
      <c r="MP941" s="871"/>
      <c r="MQ941" s="871"/>
      <c r="MR941" s="871"/>
      <c r="MS941" s="871"/>
      <c r="MT941" s="871"/>
      <c r="MU941" s="871"/>
      <c r="MV941" s="871"/>
      <c r="MW941" s="871"/>
      <c r="MX941" s="871"/>
      <c r="MY941" s="871"/>
      <c r="MZ941" s="871"/>
      <c r="NA941" s="871"/>
      <c r="NB941" s="871"/>
      <c r="NC941" s="871"/>
      <c r="ND941" s="871"/>
      <c r="NE941" s="871"/>
      <c r="NF941" s="871"/>
      <c r="NG941" s="871"/>
      <c r="NH941" s="871"/>
      <c r="NI941" s="871"/>
      <c r="NJ941" s="871"/>
      <c r="NK941" s="871"/>
      <c r="NL941" s="871"/>
      <c r="NM941" s="871"/>
      <c r="NN941" s="871"/>
      <c r="NO941" s="871"/>
      <c r="NP941" s="871"/>
      <c r="NQ941" s="871"/>
      <c r="NR941" s="871"/>
      <c r="NS941" s="871"/>
      <c r="NT941" s="871"/>
      <c r="NU941" s="871"/>
      <c r="NV941" s="871"/>
      <c r="NW941" s="871"/>
      <c r="NX941" s="871"/>
      <c r="NY941" s="871"/>
      <c r="NZ941" s="871"/>
      <c r="OA941" s="871"/>
      <c r="OB941" s="871"/>
      <c r="OC941" s="871"/>
      <c r="OD941" s="871"/>
      <c r="OE941" s="871"/>
      <c r="OF941" s="871"/>
      <c r="OG941" s="871"/>
      <c r="OH941" s="871"/>
      <c r="OI941" s="871"/>
      <c r="OJ941" s="871"/>
      <c r="OK941" s="871"/>
      <c r="OL941" s="871"/>
      <c r="OM941" s="871"/>
      <c r="ON941" s="871"/>
      <c r="OO941" s="871"/>
      <c r="OP941" s="871"/>
      <c r="OQ941" s="871"/>
      <c r="OR941" s="871"/>
      <c r="OS941" s="871"/>
      <c r="OT941" s="871"/>
      <c r="OU941" s="871"/>
      <c r="OV941" s="871"/>
      <c r="OW941" s="871"/>
      <c r="OX941" s="871"/>
      <c r="OY941" s="871"/>
      <c r="OZ941" s="871"/>
      <c r="PA941" s="871"/>
      <c r="PB941" s="871"/>
      <c r="PC941" s="871"/>
      <c r="PD941" s="871"/>
      <c r="PE941" s="871"/>
      <c r="PF941" s="871"/>
      <c r="PG941" s="871"/>
      <c r="PH941" s="871"/>
      <c r="PI941" s="871"/>
      <c r="PJ941" s="871"/>
      <c r="PK941" s="871"/>
      <c r="PL941" s="871"/>
      <c r="PM941" s="871"/>
      <c r="PN941" s="871"/>
      <c r="PO941" s="871"/>
      <c r="PP941" s="871"/>
      <c r="PQ941" s="871"/>
      <c r="PR941" s="871"/>
      <c r="PS941" s="871"/>
      <c r="PT941" s="871"/>
      <c r="PU941" s="871"/>
      <c r="PV941" s="871"/>
      <c r="PW941" s="871"/>
      <c r="PX941" s="871"/>
      <c r="PY941" s="871"/>
      <c r="PZ941" s="871"/>
      <c r="QA941" s="871"/>
      <c r="QB941" s="871"/>
      <c r="QC941" s="871"/>
      <c r="QD941" s="871"/>
      <c r="QE941" s="871"/>
      <c r="QF941" s="871"/>
      <c r="QG941" s="871"/>
      <c r="QH941" s="871"/>
      <c r="QI941" s="871"/>
      <c r="QJ941" s="871"/>
      <c r="QK941" s="871"/>
      <c r="QL941" s="871"/>
      <c r="QM941" s="871"/>
      <c r="QN941" s="871"/>
      <c r="QO941" s="871"/>
      <c r="QP941" s="871"/>
      <c r="QQ941" s="871"/>
      <c r="QR941" s="871"/>
      <c r="QS941" s="871"/>
      <c r="QT941" s="871"/>
      <c r="QU941" s="871"/>
      <c r="QV941" s="871"/>
      <c r="QW941" s="871"/>
      <c r="QX941" s="871"/>
      <c r="QY941" s="871"/>
      <c r="QZ941" s="871"/>
      <c r="RA941" s="871"/>
      <c r="RB941" s="871"/>
      <c r="RC941" s="871"/>
      <c r="RD941" s="871"/>
      <c r="RE941" s="871"/>
      <c r="RF941" s="871"/>
      <c r="RG941" s="871"/>
      <c r="RH941" s="871"/>
      <c r="RI941" s="871"/>
      <c r="RJ941" s="871"/>
      <c r="RK941" s="871"/>
      <c r="RL941" s="871"/>
      <c r="RM941" s="871"/>
      <c r="RN941" s="871"/>
      <c r="RO941" s="871"/>
      <c r="RP941" s="871"/>
      <c r="RQ941" s="871"/>
      <c r="RR941" s="871"/>
      <c r="RS941" s="871"/>
      <c r="RT941" s="871"/>
      <c r="RU941" s="871"/>
      <c r="RV941" s="871"/>
      <c r="RW941" s="871"/>
      <c r="RX941" s="871"/>
      <c r="RY941" s="871"/>
      <c r="RZ941" s="871"/>
      <c r="SA941" s="871"/>
      <c r="SB941" s="871"/>
      <c r="SC941" s="871"/>
      <c r="SD941" s="871"/>
      <c r="SE941" s="871"/>
      <c r="SF941" s="871"/>
      <c r="SG941" s="871"/>
      <c r="SH941" s="871"/>
      <c r="SI941" s="871"/>
      <c r="SJ941" s="871"/>
      <c r="SK941" s="871"/>
      <c r="SL941" s="871"/>
      <c r="SM941" s="871"/>
      <c r="SN941" s="871"/>
      <c r="SO941" s="871"/>
      <c r="SP941" s="871"/>
      <c r="SQ941" s="871"/>
      <c r="SR941" s="871"/>
      <c r="SS941" s="871"/>
      <c r="ST941" s="871"/>
      <c r="SU941" s="871"/>
      <c r="SV941" s="871"/>
      <c r="SW941" s="871"/>
      <c r="SX941" s="871"/>
      <c r="SY941" s="871"/>
      <c r="SZ941" s="871"/>
      <c r="TA941" s="871"/>
      <c r="TB941" s="871"/>
      <c r="TC941" s="871"/>
      <c r="TD941" s="871"/>
      <c r="TE941" s="871"/>
      <c r="TF941" s="871"/>
      <c r="TG941" s="871"/>
      <c r="TH941" s="871"/>
      <c r="TI941" s="871"/>
      <c r="TJ941" s="871"/>
      <c r="TK941" s="871"/>
      <c r="TL941" s="871"/>
      <c r="TM941" s="871"/>
      <c r="TN941" s="871"/>
      <c r="TO941" s="871"/>
      <c r="TP941" s="871"/>
      <c r="TQ941" s="871"/>
      <c r="TR941" s="871"/>
      <c r="TS941" s="871"/>
      <c r="TT941" s="871"/>
      <c r="TU941" s="871"/>
      <c r="TV941" s="871"/>
      <c r="TW941" s="871"/>
      <c r="TX941" s="871"/>
      <c r="TY941" s="871"/>
      <c r="TZ941" s="871"/>
      <c r="UA941" s="871"/>
      <c r="UB941" s="871"/>
      <c r="UC941" s="871"/>
      <c r="UD941" s="871"/>
      <c r="UE941" s="871"/>
      <c r="UF941" s="871"/>
      <c r="UG941" s="871"/>
      <c r="UH941" s="871"/>
      <c r="UI941" s="871"/>
      <c r="UJ941" s="871"/>
      <c r="UK941" s="871"/>
      <c r="UL941" s="871"/>
      <c r="UM941" s="871"/>
      <c r="UN941" s="871"/>
      <c r="UO941" s="871"/>
      <c r="UP941" s="871"/>
      <c r="UQ941" s="871"/>
      <c r="UR941" s="871"/>
      <c r="US941" s="871"/>
      <c r="UT941" s="871"/>
      <c r="UU941" s="871"/>
      <c r="UV941" s="871"/>
      <c r="UW941" s="871"/>
      <c r="UX941" s="871"/>
      <c r="UY941" s="871"/>
      <c r="UZ941" s="871"/>
      <c r="VA941" s="871"/>
      <c r="VB941" s="871"/>
      <c r="VC941" s="871"/>
      <c r="VD941" s="871"/>
      <c r="VE941" s="871"/>
      <c r="VF941" s="871"/>
      <c r="VG941" s="871"/>
      <c r="VH941" s="871"/>
      <c r="VI941" s="871"/>
      <c r="VJ941" s="871"/>
      <c r="VK941" s="871"/>
      <c r="VL941" s="871"/>
      <c r="VM941" s="871"/>
      <c r="VN941" s="871"/>
      <c r="VO941" s="871"/>
      <c r="VP941" s="871"/>
      <c r="VQ941" s="871"/>
      <c r="VR941" s="871"/>
      <c r="VS941" s="871"/>
      <c r="VT941" s="871"/>
      <c r="VU941" s="871"/>
      <c r="VV941" s="871"/>
      <c r="VW941" s="871"/>
      <c r="VX941" s="871"/>
      <c r="VY941" s="871"/>
      <c r="VZ941" s="871"/>
      <c r="WA941" s="871"/>
      <c r="WB941" s="871"/>
      <c r="WC941" s="871"/>
      <c r="WD941" s="871"/>
      <c r="WE941" s="871"/>
      <c r="WF941" s="871"/>
      <c r="WG941" s="871"/>
      <c r="WH941" s="871"/>
      <c r="WI941" s="871"/>
      <c r="WJ941" s="871"/>
      <c r="WK941" s="871"/>
      <c r="WL941" s="871"/>
      <c r="WM941" s="871"/>
      <c r="WN941" s="871"/>
      <c r="WO941" s="871"/>
      <c r="WP941" s="871"/>
      <c r="WQ941" s="871"/>
      <c r="WR941" s="871"/>
      <c r="WS941" s="871"/>
      <c r="WT941" s="871"/>
      <c r="WU941" s="871"/>
      <c r="WV941" s="871"/>
      <c r="WW941" s="871"/>
      <c r="WX941" s="871"/>
      <c r="WY941" s="871"/>
      <c r="WZ941" s="871"/>
      <c r="XA941" s="871"/>
      <c r="XB941" s="871"/>
      <c r="XC941" s="871"/>
      <c r="XD941" s="871"/>
      <c r="XE941" s="871"/>
      <c r="XF941" s="871"/>
      <c r="XG941" s="871"/>
      <c r="XH941" s="871"/>
      <c r="XI941" s="871"/>
      <c r="XJ941" s="871"/>
      <c r="XK941" s="871"/>
      <c r="XL941" s="871"/>
      <c r="XM941" s="871"/>
      <c r="XN941" s="871"/>
      <c r="XO941" s="871"/>
      <c r="XP941" s="871"/>
      <c r="XQ941" s="871"/>
      <c r="XR941" s="871"/>
      <c r="XS941" s="871"/>
      <c r="XT941" s="871"/>
      <c r="XU941" s="871"/>
      <c r="XV941" s="871"/>
      <c r="XW941" s="871"/>
      <c r="XX941" s="871"/>
      <c r="XY941" s="871"/>
      <c r="XZ941" s="871"/>
      <c r="YA941" s="871"/>
      <c r="YB941" s="871"/>
      <c r="YC941" s="871"/>
      <c r="YD941" s="871"/>
      <c r="YE941" s="871"/>
      <c r="YF941" s="871"/>
      <c r="YG941" s="871"/>
      <c r="YH941" s="871"/>
      <c r="YI941" s="871"/>
      <c r="YJ941" s="871"/>
      <c r="YK941" s="871"/>
      <c r="YL941" s="871"/>
      <c r="YM941" s="871"/>
      <c r="YN941" s="871"/>
      <c r="YO941" s="871"/>
      <c r="YP941" s="871"/>
      <c r="YQ941" s="871"/>
      <c r="YR941" s="871"/>
      <c r="YS941" s="871"/>
      <c r="YT941" s="871"/>
      <c r="YU941" s="871"/>
      <c r="YV941" s="871"/>
      <c r="YW941" s="871"/>
      <c r="YX941" s="871"/>
      <c r="YY941" s="871"/>
      <c r="YZ941" s="871"/>
      <c r="ZA941" s="871"/>
      <c r="ZB941" s="871"/>
      <c r="ZC941" s="871"/>
      <c r="ZD941" s="871"/>
      <c r="ZE941" s="871"/>
      <c r="ZF941" s="871"/>
      <c r="ZG941" s="871"/>
      <c r="ZH941" s="871"/>
      <c r="ZI941" s="871"/>
      <c r="ZJ941" s="871"/>
      <c r="ZK941" s="871"/>
      <c r="ZL941" s="871"/>
      <c r="ZM941" s="871"/>
      <c r="ZN941" s="871"/>
      <c r="ZO941" s="871"/>
      <c r="ZP941" s="871"/>
      <c r="ZQ941" s="871"/>
      <c r="ZR941" s="871"/>
      <c r="ZS941" s="871"/>
      <c r="ZT941" s="871"/>
      <c r="ZU941" s="871"/>
      <c r="ZV941" s="871"/>
      <c r="ZW941" s="871"/>
      <c r="ZX941" s="871"/>
      <c r="ZY941" s="871"/>
      <c r="ZZ941" s="871"/>
      <c r="AAA941" s="871"/>
      <c r="AAB941" s="871"/>
      <c r="AAC941" s="871"/>
      <c r="AAD941" s="871"/>
      <c r="AAE941" s="871"/>
      <c r="AAF941" s="871"/>
      <c r="AAG941" s="871"/>
      <c r="AAH941" s="871"/>
      <c r="AAI941" s="871"/>
      <c r="AAJ941" s="871"/>
      <c r="AAK941" s="871"/>
      <c r="AAL941" s="871"/>
      <c r="AAM941" s="871"/>
      <c r="AAN941" s="871"/>
      <c r="AAO941" s="871"/>
      <c r="AAP941" s="871"/>
      <c r="AAQ941" s="871"/>
      <c r="AAR941" s="871"/>
      <c r="AAS941" s="871"/>
      <c r="AAT941" s="871"/>
      <c r="AAU941" s="871"/>
      <c r="AAV941" s="871"/>
      <c r="AAW941" s="871"/>
      <c r="AAX941" s="871"/>
      <c r="AAY941" s="871"/>
      <c r="AAZ941" s="871"/>
      <c r="ABA941" s="871"/>
      <c r="ABB941" s="871"/>
      <c r="ABC941" s="871"/>
      <c r="ABD941" s="871"/>
      <c r="ABE941" s="871"/>
      <c r="ABF941" s="871"/>
      <c r="ABG941" s="871"/>
      <c r="ABH941" s="871"/>
      <c r="ABI941" s="871"/>
      <c r="ABJ941" s="871"/>
      <c r="ABK941" s="871"/>
      <c r="ABL941" s="871"/>
      <c r="ABM941" s="871"/>
      <c r="ABN941" s="871"/>
      <c r="ABO941" s="871"/>
      <c r="ABP941" s="871"/>
      <c r="ABQ941" s="871"/>
      <c r="ABR941" s="871"/>
      <c r="ABS941" s="871"/>
      <c r="ABT941" s="871"/>
      <c r="ABU941" s="871"/>
      <c r="ABV941" s="871"/>
      <c r="ABW941" s="871"/>
      <c r="ABX941" s="871"/>
      <c r="ABY941" s="871"/>
      <c r="ABZ941" s="871"/>
      <c r="ACA941" s="871"/>
      <c r="ACB941" s="871"/>
      <c r="ACC941" s="871"/>
      <c r="ACD941" s="871"/>
      <c r="ACE941" s="871"/>
      <c r="ACF941" s="871"/>
      <c r="ACG941" s="871"/>
      <c r="ACH941" s="871"/>
      <c r="ACI941" s="871"/>
      <c r="ACJ941" s="871"/>
      <c r="ACK941" s="871"/>
      <c r="ACL941" s="871"/>
      <c r="ACM941" s="871"/>
      <c r="ACN941" s="871"/>
      <c r="ACO941" s="871"/>
      <c r="ACP941" s="871"/>
      <c r="ACQ941" s="871"/>
      <c r="ACR941" s="871"/>
      <c r="ACS941" s="871"/>
      <c r="ACT941" s="871"/>
      <c r="ACU941" s="871"/>
      <c r="ACV941" s="871"/>
      <c r="ACW941" s="871"/>
      <c r="ACX941" s="871"/>
      <c r="ACY941" s="871"/>
      <c r="ACZ941" s="871"/>
      <c r="ADA941" s="871"/>
      <c r="ADB941" s="871"/>
      <c r="ADC941" s="871"/>
      <c r="ADD941" s="871"/>
      <c r="ADE941" s="871"/>
      <c r="ADF941" s="871"/>
      <c r="ADG941" s="871"/>
      <c r="ADH941" s="871"/>
      <c r="ADI941" s="871"/>
      <c r="ADJ941" s="871"/>
      <c r="ADK941" s="871"/>
      <c r="ADL941" s="871"/>
      <c r="ADM941" s="871"/>
      <c r="ADN941" s="871"/>
      <c r="ADO941" s="871"/>
      <c r="ADP941" s="871"/>
      <c r="ADQ941" s="871"/>
      <c r="ADR941" s="871"/>
      <c r="ADS941" s="871"/>
      <c r="ADT941" s="871"/>
      <c r="ADU941" s="871"/>
      <c r="ADV941" s="871"/>
      <c r="ADW941" s="871"/>
      <c r="ADX941" s="871"/>
      <c r="ADY941" s="871"/>
      <c r="ADZ941" s="871"/>
      <c r="AEA941" s="871"/>
      <c r="AEB941" s="871"/>
      <c r="AEC941" s="871"/>
      <c r="AED941" s="871"/>
      <c r="AEE941" s="871"/>
      <c r="AEF941" s="871"/>
      <c r="AEG941" s="871"/>
      <c r="AEH941" s="871"/>
      <c r="AEI941" s="871"/>
      <c r="AEJ941" s="871"/>
      <c r="AEK941" s="871"/>
      <c r="AEL941" s="871"/>
      <c r="AEM941" s="871"/>
      <c r="AEN941" s="871"/>
      <c r="AEO941" s="871"/>
      <c r="AEP941" s="871"/>
      <c r="AEQ941" s="871"/>
      <c r="AER941" s="871"/>
      <c r="AES941" s="871"/>
      <c r="AET941" s="871"/>
      <c r="AEU941" s="871"/>
      <c r="AEV941" s="871"/>
      <c r="AEW941" s="871"/>
      <c r="AEX941" s="871"/>
      <c r="AEY941" s="871"/>
      <c r="AEZ941" s="871"/>
      <c r="AFA941" s="871"/>
      <c r="AFB941" s="871"/>
      <c r="AFC941" s="871"/>
      <c r="AFD941" s="871"/>
      <c r="AFE941" s="871"/>
      <c r="AFF941" s="871"/>
      <c r="AFG941" s="871"/>
      <c r="AFH941" s="871"/>
      <c r="AFI941" s="871"/>
      <c r="AFJ941" s="871"/>
      <c r="AFK941" s="871"/>
      <c r="AFL941" s="871"/>
      <c r="AFM941" s="871"/>
      <c r="AFN941" s="871"/>
      <c r="AFO941" s="871"/>
      <c r="AFP941" s="871"/>
      <c r="AFQ941" s="871"/>
      <c r="AFR941" s="871"/>
      <c r="AFS941" s="871"/>
      <c r="AFT941" s="871"/>
      <c r="AFU941" s="871"/>
      <c r="AFV941" s="871"/>
      <c r="AFW941" s="871"/>
      <c r="AFX941" s="871"/>
      <c r="AFY941" s="871"/>
      <c r="AFZ941" s="871"/>
      <c r="AGA941" s="871"/>
      <c r="AGB941" s="871"/>
      <c r="AGC941" s="871"/>
      <c r="AGD941" s="871"/>
      <c r="AGE941" s="871"/>
      <c r="AGF941" s="871"/>
      <c r="AGG941" s="871"/>
      <c r="AGH941" s="871"/>
      <c r="AGI941" s="871"/>
      <c r="AGJ941" s="871"/>
      <c r="AGK941" s="871"/>
      <c r="AGL941" s="871"/>
      <c r="AGM941" s="871"/>
      <c r="AGN941" s="871"/>
      <c r="AGO941" s="871"/>
      <c r="AGP941" s="871"/>
      <c r="AGQ941" s="871"/>
      <c r="AGR941" s="871"/>
      <c r="AGS941" s="871"/>
      <c r="AGT941" s="871"/>
      <c r="AGU941" s="871"/>
      <c r="AGV941" s="871"/>
      <c r="AGW941" s="871"/>
      <c r="AGX941" s="871"/>
      <c r="AGY941" s="871"/>
      <c r="AGZ941" s="871"/>
      <c r="AHA941" s="871"/>
      <c r="AHB941" s="871"/>
      <c r="AHC941" s="871"/>
      <c r="AHD941" s="871"/>
      <c r="AHE941" s="871"/>
      <c r="AHF941" s="871"/>
      <c r="AHG941" s="871"/>
      <c r="AHH941" s="871"/>
      <c r="AHI941" s="871"/>
      <c r="AHJ941" s="871"/>
      <c r="AHK941" s="871"/>
      <c r="AHL941" s="871"/>
      <c r="AHM941" s="871"/>
      <c r="AHN941" s="871"/>
      <c r="AHO941" s="871"/>
      <c r="AHP941" s="871"/>
      <c r="AHQ941" s="871"/>
      <c r="AHR941" s="871"/>
      <c r="AHS941" s="871"/>
      <c r="AHT941" s="871"/>
      <c r="AHU941" s="871"/>
      <c r="AHV941" s="871"/>
      <c r="AHW941" s="871"/>
      <c r="AHX941" s="871"/>
      <c r="AHY941" s="871"/>
      <c r="AHZ941" s="871"/>
      <c r="AIA941" s="871"/>
      <c r="AIB941" s="871"/>
      <c r="AIC941" s="871"/>
      <c r="AID941" s="871"/>
      <c r="AIE941" s="871"/>
      <c r="AIF941" s="871"/>
      <c r="AIG941" s="871"/>
      <c r="AIH941" s="871"/>
      <c r="AII941" s="871"/>
      <c r="AIJ941" s="871"/>
      <c r="AIK941" s="871"/>
      <c r="AIL941" s="871"/>
      <c r="AIM941" s="871"/>
      <c r="AIN941" s="871"/>
      <c r="AIO941" s="871"/>
      <c r="AIP941" s="871"/>
      <c r="AIQ941" s="871"/>
      <c r="AIR941" s="871"/>
      <c r="AIS941" s="871"/>
      <c r="AIT941" s="871"/>
      <c r="AIU941" s="871"/>
      <c r="AIV941" s="871"/>
      <c r="AIW941" s="871"/>
      <c r="AIX941" s="871"/>
      <c r="AIY941" s="871"/>
      <c r="AIZ941" s="871"/>
      <c r="AJA941" s="871"/>
      <c r="AJB941" s="871"/>
      <c r="AJC941" s="871"/>
      <c r="AJD941" s="871"/>
      <c r="AJE941" s="871"/>
      <c r="AJF941" s="871"/>
      <c r="AJG941" s="871"/>
      <c r="AJH941" s="871"/>
      <c r="AJI941" s="871"/>
      <c r="AJJ941" s="871"/>
      <c r="AJK941" s="871"/>
      <c r="AJL941" s="871"/>
      <c r="AJM941" s="871"/>
      <c r="AJN941" s="871"/>
      <c r="AJO941" s="871"/>
      <c r="AJP941" s="871"/>
      <c r="AJQ941" s="871"/>
      <c r="AJR941" s="871"/>
      <c r="AJS941" s="871"/>
      <c r="AJT941" s="871"/>
      <c r="AJU941" s="871"/>
      <c r="AJV941" s="871"/>
      <c r="AJW941" s="871"/>
      <c r="AJX941" s="871"/>
      <c r="AJY941" s="871"/>
      <c r="AJZ941" s="871"/>
      <c r="AKA941" s="871"/>
      <c r="AKB941" s="871"/>
      <c r="AKC941" s="871"/>
      <c r="AKD941" s="871"/>
      <c r="AKE941" s="871"/>
      <c r="AKF941" s="871"/>
      <c r="AKG941" s="871"/>
      <c r="AKH941" s="871"/>
      <c r="AKI941" s="871"/>
      <c r="AKJ941" s="871"/>
      <c r="AKK941" s="871"/>
      <c r="AKL941" s="871"/>
      <c r="AKM941" s="871"/>
      <c r="AKN941" s="871"/>
      <c r="AKO941" s="871"/>
      <c r="AKP941" s="871"/>
      <c r="AKQ941" s="871"/>
      <c r="AKR941" s="871"/>
      <c r="AKS941" s="871"/>
      <c r="AKT941" s="871"/>
      <c r="AKU941" s="871"/>
      <c r="AKV941" s="871"/>
      <c r="AKW941" s="871"/>
      <c r="AKX941" s="871"/>
      <c r="AKY941" s="871"/>
      <c r="AKZ941" s="871"/>
      <c r="ALA941" s="871"/>
      <c r="ALB941" s="871"/>
      <c r="ALC941" s="871"/>
      <c r="ALD941" s="871"/>
      <c r="ALE941" s="871"/>
      <c r="ALF941" s="871"/>
      <c r="ALG941" s="871"/>
      <c r="ALH941" s="871"/>
      <c r="ALI941" s="871"/>
      <c r="ALJ941" s="871"/>
      <c r="ALK941" s="871"/>
      <c r="ALL941" s="871"/>
      <c r="ALM941" s="871"/>
      <c r="ALN941" s="871"/>
      <c r="ALO941" s="871"/>
      <c r="ALP941" s="871"/>
      <c r="ALQ941" s="871"/>
      <c r="ALR941" s="871"/>
      <c r="ALS941" s="871"/>
      <c r="ALT941" s="871"/>
      <c r="ALU941" s="871"/>
      <c r="ALV941" s="871"/>
      <c r="ALW941" s="871"/>
      <c r="ALX941" s="871"/>
      <c r="ALY941" s="871"/>
      <c r="ALZ941" s="871"/>
      <c r="AMA941" s="871"/>
      <c r="AMB941" s="871"/>
      <c r="AMC941" s="871"/>
      <c r="AMD941" s="871"/>
      <c r="AME941" s="871"/>
      <c r="AMF941" s="871"/>
      <c r="AMG941" s="871"/>
      <c r="AMH941" s="871"/>
      <c r="AMI941" s="871"/>
      <c r="AMJ941" s="871"/>
      <c r="AMK941" s="871"/>
    </row>
    <row r="942" spans="1:1025" ht="15" customHeight="1">
      <c r="A942" s="1159"/>
      <c r="B942" s="1039">
        <v>15649</v>
      </c>
      <c r="C942" s="1003">
        <v>0.1</v>
      </c>
      <c r="D942" s="959" t="s">
        <v>502</v>
      </c>
      <c r="E942" s="955">
        <v>2000000</v>
      </c>
      <c r="F942" s="1008">
        <v>7.0000000000000007E-2</v>
      </c>
      <c r="G942" s="955">
        <f t="shared" si="45"/>
        <v>140000</v>
      </c>
      <c r="H942" s="1009" t="s">
        <v>503</v>
      </c>
      <c r="I942" s="875"/>
      <c r="J942" s="875"/>
      <c r="K942" s="882"/>
      <c r="L942" s="883"/>
      <c r="M942" s="884"/>
      <c r="N942" s="882"/>
      <c r="O942" s="882"/>
      <c r="P942" s="882"/>
      <c r="Q942" s="871"/>
      <c r="R942" s="871"/>
      <c r="S942" s="871"/>
      <c r="T942" s="871"/>
      <c r="U942" s="871"/>
      <c r="V942" s="871"/>
      <c r="W942" s="871"/>
      <c r="X942" s="871"/>
      <c r="Y942" s="871"/>
      <c r="Z942" s="871"/>
      <c r="AA942" s="871"/>
      <c r="AB942" s="871"/>
      <c r="AC942" s="871"/>
      <c r="AD942" s="871"/>
      <c r="AE942" s="871"/>
      <c r="AF942" s="871"/>
      <c r="AG942" s="871"/>
      <c r="AH942" s="871"/>
      <c r="AI942" s="871"/>
      <c r="AJ942" s="871"/>
      <c r="AK942" s="871"/>
      <c r="AL942" s="871"/>
      <c r="AM942" s="871"/>
      <c r="AN942" s="871"/>
      <c r="AO942" s="871"/>
      <c r="AP942" s="871"/>
      <c r="AQ942" s="871"/>
      <c r="AR942" s="871"/>
      <c r="AS942" s="871"/>
      <c r="AT942" s="871"/>
      <c r="AU942" s="871"/>
      <c r="AV942" s="871"/>
      <c r="AW942" s="871"/>
      <c r="AX942" s="871"/>
      <c r="AY942" s="871"/>
      <c r="AZ942" s="871"/>
      <c r="BA942" s="871"/>
      <c r="BB942" s="871"/>
      <c r="BC942" s="871"/>
      <c r="BD942" s="871"/>
      <c r="BE942" s="871"/>
      <c r="BF942" s="871"/>
      <c r="BG942" s="871"/>
      <c r="BH942" s="871"/>
      <c r="BI942" s="871"/>
      <c r="BJ942" s="871"/>
      <c r="BK942" s="871"/>
      <c r="BL942" s="871"/>
      <c r="BM942" s="871"/>
      <c r="BN942" s="871"/>
      <c r="BO942" s="871"/>
      <c r="BP942" s="871"/>
      <c r="BQ942" s="871"/>
      <c r="BR942" s="871"/>
      <c r="BS942" s="871"/>
      <c r="BT942" s="871"/>
      <c r="BU942" s="871"/>
      <c r="BV942" s="871"/>
      <c r="BW942" s="871"/>
      <c r="BX942" s="871"/>
      <c r="BY942" s="871"/>
      <c r="BZ942" s="871"/>
      <c r="CA942" s="871"/>
      <c r="CB942" s="871"/>
      <c r="CC942" s="871"/>
      <c r="CD942" s="871"/>
      <c r="CE942" s="871"/>
      <c r="CF942" s="871"/>
      <c r="CG942" s="871"/>
      <c r="CH942" s="871"/>
      <c r="CI942" s="871"/>
      <c r="CJ942" s="871"/>
      <c r="CK942" s="871"/>
      <c r="CL942" s="871"/>
      <c r="CM942" s="871"/>
      <c r="CN942" s="871"/>
      <c r="CO942" s="871"/>
      <c r="CP942" s="871"/>
      <c r="CQ942" s="871"/>
      <c r="CR942" s="871"/>
      <c r="CS942" s="871"/>
      <c r="CT942" s="871"/>
      <c r="CU942" s="871"/>
      <c r="CV942" s="871"/>
      <c r="CW942" s="871"/>
      <c r="CX942" s="871"/>
      <c r="CY942" s="871"/>
      <c r="CZ942" s="871"/>
      <c r="DA942" s="871"/>
      <c r="DB942" s="871"/>
      <c r="DC942" s="871"/>
      <c r="DD942" s="871"/>
      <c r="DE942" s="871"/>
      <c r="DF942" s="871"/>
      <c r="DG942" s="871"/>
      <c r="DH942" s="871"/>
      <c r="DI942" s="871"/>
      <c r="DJ942" s="871"/>
      <c r="DK942" s="871"/>
      <c r="DL942" s="871"/>
      <c r="DM942" s="871"/>
      <c r="DN942" s="871"/>
      <c r="DO942" s="871"/>
      <c r="DP942" s="871"/>
      <c r="DQ942" s="871"/>
      <c r="DR942" s="871"/>
      <c r="DS942" s="871"/>
      <c r="DT942" s="871"/>
      <c r="DU942" s="871"/>
      <c r="DV942" s="871"/>
      <c r="DW942" s="871"/>
      <c r="DX942" s="871"/>
      <c r="DY942" s="871"/>
      <c r="DZ942" s="871"/>
      <c r="EA942" s="871"/>
      <c r="EB942" s="871"/>
      <c r="EC942" s="871"/>
      <c r="ED942" s="871"/>
      <c r="EE942" s="871"/>
      <c r="EF942" s="871"/>
      <c r="EG942" s="871"/>
      <c r="EH942" s="871"/>
      <c r="EI942" s="871"/>
      <c r="EJ942" s="871"/>
      <c r="EK942" s="871"/>
      <c r="EL942" s="871"/>
      <c r="EM942" s="871"/>
      <c r="EN942" s="871"/>
      <c r="EO942" s="871"/>
      <c r="EP942" s="871"/>
      <c r="EQ942" s="871"/>
      <c r="ER942" s="871"/>
      <c r="ES942" s="871"/>
      <c r="ET942" s="871"/>
      <c r="EU942" s="871"/>
      <c r="EV942" s="871"/>
      <c r="EW942" s="871"/>
      <c r="EX942" s="871"/>
      <c r="EY942" s="871"/>
      <c r="EZ942" s="871"/>
      <c r="FA942" s="871"/>
      <c r="FB942" s="871"/>
      <c r="FC942" s="871"/>
      <c r="FD942" s="871"/>
      <c r="FE942" s="871"/>
      <c r="FF942" s="871"/>
      <c r="FG942" s="871"/>
      <c r="FH942" s="871"/>
      <c r="FI942" s="871"/>
      <c r="FJ942" s="871"/>
      <c r="FK942" s="871"/>
      <c r="FL942" s="871"/>
      <c r="FM942" s="871"/>
      <c r="FN942" s="871"/>
      <c r="FO942" s="871"/>
      <c r="FP942" s="871"/>
      <c r="FQ942" s="871"/>
      <c r="FR942" s="871"/>
      <c r="FS942" s="871"/>
      <c r="FT942" s="871"/>
      <c r="FU942" s="871"/>
      <c r="FV942" s="871"/>
      <c r="FW942" s="871"/>
      <c r="FX942" s="871"/>
      <c r="FY942" s="871"/>
      <c r="FZ942" s="871"/>
      <c r="GA942" s="871"/>
      <c r="GB942" s="871"/>
      <c r="GC942" s="871"/>
      <c r="GD942" s="871"/>
      <c r="GE942" s="871"/>
      <c r="GF942" s="871"/>
      <c r="GG942" s="871"/>
      <c r="GH942" s="871"/>
      <c r="GI942" s="871"/>
      <c r="GJ942" s="871"/>
      <c r="GK942" s="871"/>
      <c r="GL942" s="871"/>
      <c r="GM942" s="871"/>
      <c r="GN942" s="871"/>
      <c r="GO942" s="871"/>
      <c r="GP942" s="871"/>
      <c r="GQ942" s="871"/>
      <c r="GR942" s="871"/>
      <c r="GS942" s="871"/>
      <c r="GT942" s="871"/>
      <c r="GU942" s="871"/>
      <c r="GV942" s="871"/>
      <c r="GW942" s="871"/>
      <c r="GX942" s="871"/>
      <c r="GY942" s="871"/>
      <c r="GZ942" s="871"/>
      <c r="HA942" s="871"/>
      <c r="HB942" s="871"/>
      <c r="HC942" s="871"/>
      <c r="HD942" s="871"/>
      <c r="HE942" s="871"/>
      <c r="HF942" s="871"/>
      <c r="HG942" s="871"/>
      <c r="HH942" s="871"/>
      <c r="HI942" s="871"/>
      <c r="HJ942" s="871"/>
      <c r="HK942" s="871"/>
      <c r="HL942" s="871"/>
      <c r="HM942" s="871"/>
      <c r="HN942" s="871"/>
      <c r="HO942" s="871"/>
      <c r="HP942" s="871"/>
      <c r="HQ942" s="871"/>
      <c r="HR942" s="871"/>
      <c r="HS942" s="871"/>
      <c r="HT942" s="871"/>
      <c r="HU942" s="871"/>
      <c r="HV942" s="871"/>
      <c r="HW942" s="871"/>
      <c r="HX942" s="871"/>
      <c r="HY942" s="871"/>
      <c r="HZ942" s="871"/>
      <c r="IA942" s="871"/>
      <c r="IB942" s="871"/>
      <c r="IC942" s="871"/>
      <c r="ID942" s="871"/>
      <c r="IE942" s="871"/>
      <c r="IF942" s="871"/>
      <c r="IG942" s="871"/>
      <c r="IH942" s="871"/>
      <c r="II942" s="871"/>
      <c r="IJ942" s="871"/>
      <c r="IK942" s="871"/>
      <c r="IL942" s="871"/>
      <c r="IM942" s="871"/>
      <c r="IN942" s="871"/>
      <c r="IO942" s="871"/>
      <c r="IP942" s="871"/>
      <c r="IQ942" s="871"/>
      <c r="IR942" s="871"/>
      <c r="IS942" s="871"/>
      <c r="IT942" s="871"/>
      <c r="IU942" s="871"/>
      <c r="IV942" s="871"/>
      <c r="IW942" s="871"/>
      <c r="IX942" s="871"/>
      <c r="IY942" s="871"/>
      <c r="IZ942" s="871"/>
      <c r="JA942" s="871"/>
      <c r="JB942" s="871"/>
      <c r="JC942" s="871"/>
      <c r="JD942" s="871"/>
      <c r="JE942" s="871"/>
      <c r="JF942" s="871"/>
      <c r="JG942" s="871"/>
      <c r="JH942" s="871"/>
      <c r="JI942" s="871"/>
      <c r="JJ942" s="871"/>
      <c r="JK942" s="871"/>
      <c r="JL942" s="871"/>
      <c r="JM942" s="871"/>
      <c r="JN942" s="871"/>
      <c r="JO942" s="871"/>
      <c r="JP942" s="871"/>
      <c r="JQ942" s="871"/>
      <c r="JR942" s="871"/>
      <c r="JS942" s="871"/>
      <c r="JT942" s="871"/>
      <c r="JU942" s="871"/>
      <c r="JV942" s="871"/>
      <c r="JW942" s="871"/>
      <c r="JX942" s="871"/>
      <c r="JY942" s="871"/>
      <c r="JZ942" s="871"/>
      <c r="KA942" s="871"/>
      <c r="KB942" s="871"/>
      <c r="KC942" s="871"/>
      <c r="KD942" s="871"/>
      <c r="KE942" s="871"/>
      <c r="KF942" s="871"/>
      <c r="KG942" s="871"/>
      <c r="KH942" s="871"/>
      <c r="KI942" s="871"/>
      <c r="KJ942" s="871"/>
      <c r="KK942" s="871"/>
      <c r="KL942" s="871"/>
      <c r="KM942" s="871"/>
      <c r="KN942" s="871"/>
      <c r="KO942" s="871"/>
      <c r="KP942" s="871"/>
      <c r="KQ942" s="871"/>
      <c r="KR942" s="871"/>
      <c r="KS942" s="871"/>
      <c r="KT942" s="871"/>
      <c r="KU942" s="871"/>
      <c r="KV942" s="871"/>
      <c r="KW942" s="871"/>
      <c r="KX942" s="871"/>
      <c r="KY942" s="871"/>
      <c r="KZ942" s="871"/>
      <c r="LA942" s="871"/>
      <c r="LB942" s="871"/>
      <c r="LC942" s="871"/>
      <c r="LD942" s="871"/>
      <c r="LE942" s="871"/>
      <c r="LF942" s="871"/>
      <c r="LG942" s="871"/>
      <c r="LH942" s="871"/>
      <c r="LI942" s="871"/>
      <c r="LJ942" s="871"/>
      <c r="LK942" s="871"/>
      <c r="LL942" s="871"/>
      <c r="LM942" s="871"/>
      <c r="LN942" s="871"/>
      <c r="LO942" s="871"/>
      <c r="LP942" s="871"/>
      <c r="LQ942" s="871"/>
      <c r="LR942" s="871"/>
      <c r="LS942" s="871"/>
      <c r="LT942" s="871"/>
      <c r="LU942" s="871"/>
      <c r="LV942" s="871"/>
      <c r="LW942" s="871"/>
      <c r="LX942" s="871"/>
      <c r="LY942" s="871"/>
      <c r="LZ942" s="871"/>
      <c r="MA942" s="871"/>
      <c r="MB942" s="871"/>
      <c r="MC942" s="871"/>
      <c r="MD942" s="871"/>
      <c r="ME942" s="871"/>
      <c r="MF942" s="871"/>
      <c r="MG942" s="871"/>
      <c r="MH942" s="871"/>
      <c r="MI942" s="871"/>
      <c r="MJ942" s="871"/>
      <c r="MK942" s="871"/>
      <c r="ML942" s="871"/>
      <c r="MM942" s="871"/>
      <c r="MN942" s="871"/>
      <c r="MO942" s="871"/>
      <c r="MP942" s="871"/>
      <c r="MQ942" s="871"/>
      <c r="MR942" s="871"/>
      <c r="MS942" s="871"/>
      <c r="MT942" s="871"/>
      <c r="MU942" s="871"/>
      <c r="MV942" s="871"/>
      <c r="MW942" s="871"/>
      <c r="MX942" s="871"/>
      <c r="MY942" s="871"/>
      <c r="MZ942" s="871"/>
      <c r="NA942" s="871"/>
      <c r="NB942" s="871"/>
      <c r="NC942" s="871"/>
      <c r="ND942" s="871"/>
      <c r="NE942" s="871"/>
      <c r="NF942" s="871"/>
      <c r="NG942" s="871"/>
      <c r="NH942" s="871"/>
      <c r="NI942" s="871"/>
      <c r="NJ942" s="871"/>
      <c r="NK942" s="871"/>
      <c r="NL942" s="871"/>
      <c r="NM942" s="871"/>
      <c r="NN942" s="871"/>
      <c r="NO942" s="871"/>
      <c r="NP942" s="871"/>
      <c r="NQ942" s="871"/>
      <c r="NR942" s="871"/>
      <c r="NS942" s="871"/>
      <c r="NT942" s="871"/>
      <c r="NU942" s="871"/>
      <c r="NV942" s="871"/>
      <c r="NW942" s="871"/>
      <c r="NX942" s="871"/>
      <c r="NY942" s="871"/>
      <c r="NZ942" s="871"/>
      <c r="OA942" s="871"/>
      <c r="OB942" s="871"/>
      <c r="OC942" s="871"/>
      <c r="OD942" s="871"/>
      <c r="OE942" s="871"/>
      <c r="OF942" s="871"/>
      <c r="OG942" s="871"/>
      <c r="OH942" s="871"/>
      <c r="OI942" s="871"/>
      <c r="OJ942" s="871"/>
      <c r="OK942" s="871"/>
      <c r="OL942" s="871"/>
      <c r="OM942" s="871"/>
      <c r="ON942" s="871"/>
      <c r="OO942" s="871"/>
      <c r="OP942" s="871"/>
      <c r="OQ942" s="871"/>
      <c r="OR942" s="871"/>
      <c r="OS942" s="871"/>
      <c r="OT942" s="871"/>
      <c r="OU942" s="871"/>
      <c r="OV942" s="871"/>
      <c r="OW942" s="871"/>
      <c r="OX942" s="871"/>
      <c r="OY942" s="871"/>
      <c r="OZ942" s="871"/>
      <c r="PA942" s="871"/>
      <c r="PB942" s="871"/>
      <c r="PC942" s="871"/>
      <c r="PD942" s="871"/>
      <c r="PE942" s="871"/>
      <c r="PF942" s="871"/>
      <c r="PG942" s="871"/>
      <c r="PH942" s="871"/>
      <c r="PI942" s="871"/>
      <c r="PJ942" s="871"/>
      <c r="PK942" s="871"/>
      <c r="PL942" s="871"/>
      <c r="PM942" s="871"/>
      <c r="PN942" s="871"/>
      <c r="PO942" s="871"/>
      <c r="PP942" s="871"/>
      <c r="PQ942" s="871"/>
      <c r="PR942" s="871"/>
      <c r="PS942" s="871"/>
      <c r="PT942" s="871"/>
      <c r="PU942" s="871"/>
      <c r="PV942" s="871"/>
      <c r="PW942" s="871"/>
      <c r="PX942" s="871"/>
      <c r="PY942" s="871"/>
      <c r="PZ942" s="871"/>
      <c r="QA942" s="871"/>
      <c r="QB942" s="871"/>
      <c r="QC942" s="871"/>
      <c r="QD942" s="871"/>
      <c r="QE942" s="871"/>
      <c r="QF942" s="871"/>
      <c r="QG942" s="871"/>
      <c r="QH942" s="871"/>
      <c r="QI942" s="871"/>
      <c r="QJ942" s="871"/>
      <c r="QK942" s="871"/>
      <c r="QL942" s="871"/>
      <c r="QM942" s="871"/>
      <c r="QN942" s="871"/>
      <c r="QO942" s="871"/>
      <c r="QP942" s="871"/>
      <c r="QQ942" s="871"/>
      <c r="QR942" s="871"/>
      <c r="QS942" s="871"/>
      <c r="QT942" s="871"/>
      <c r="QU942" s="871"/>
      <c r="QV942" s="871"/>
      <c r="QW942" s="871"/>
      <c r="QX942" s="871"/>
      <c r="QY942" s="871"/>
      <c r="QZ942" s="871"/>
      <c r="RA942" s="871"/>
      <c r="RB942" s="871"/>
      <c r="RC942" s="871"/>
      <c r="RD942" s="871"/>
      <c r="RE942" s="871"/>
      <c r="RF942" s="871"/>
      <c r="RG942" s="871"/>
      <c r="RH942" s="871"/>
      <c r="RI942" s="871"/>
      <c r="RJ942" s="871"/>
      <c r="RK942" s="871"/>
      <c r="RL942" s="871"/>
      <c r="RM942" s="871"/>
      <c r="RN942" s="871"/>
      <c r="RO942" s="871"/>
      <c r="RP942" s="871"/>
      <c r="RQ942" s="871"/>
      <c r="RR942" s="871"/>
      <c r="RS942" s="871"/>
      <c r="RT942" s="871"/>
      <c r="RU942" s="871"/>
      <c r="RV942" s="871"/>
      <c r="RW942" s="871"/>
      <c r="RX942" s="871"/>
      <c r="RY942" s="871"/>
      <c r="RZ942" s="871"/>
      <c r="SA942" s="871"/>
      <c r="SB942" s="871"/>
      <c r="SC942" s="871"/>
      <c r="SD942" s="871"/>
      <c r="SE942" s="871"/>
      <c r="SF942" s="871"/>
      <c r="SG942" s="871"/>
      <c r="SH942" s="871"/>
      <c r="SI942" s="871"/>
      <c r="SJ942" s="871"/>
      <c r="SK942" s="871"/>
      <c r="SL942" s="871"/>
      <c r="SM942" s="871"/>
      <c r="SN942" s="871"/>
      <c r="SO942" s="871"/>
      <c r="SP942" s="871"/>
      <c r="SQ942" s="871"/>
      <c r="SR942" s="871"/>
      <c r="SS942" s="871"/>
      <c r="ST942" s="871"/>
      <c r="SU942" s="871"/>
      <c r="SV942" s="871"/>
      <c r="SW942" s="871"/>
      <c r="SX942" s="871"/>
      <c r="SY942" s="871"/>
      <c r="SZ942" s="871"/>
      <c r="TA942" s="871"/>
      <c r="TB942" s="871"/>
      <c r="TC942" s="871"/>
      <c r="TD942" s="871"/>
      <c r="TE942" s="871"/>
      <c r="TF942" s="871"/>
      <c r="TG942" s="871"/>
      <c r="TH942" s="871"/>
      <c r="TI942" s="871"/>
      <c r="TJ942" s="871"/>
      <c r="TK942" s="871"/>
      <c r="TL942" s="871"/>
      <c r="TM942" s="871"/>
      <c r="TN942" s="871"/>
      <c r="TO942" s="871"/>
      <c r="TP942" s="871"/>
      <c r="TQ942" s="871"/>
      <c r="TR942" s="871"/>
      <c r="TS942" s="871"/>
      <c r="TT942" s="871"/>
      <c r="TU942" s="871"/>
      <c r="TV942" s="871"/>
      <c r="TW942" s="871"/>
      <c r="TX942" s="871"/>
      <c r="TY942" s="871"/>
      <c r="TZ942" s="871"/>
      <c r="UA942" s="871"/>
      <c r="UB942" s="871"/>
      <c r="UC942" s="871"/>
      <c r="UD942" s="871"/>
      <c r="UE942" s="871"/>
      <c r="UF942" s="871"/>
      <c r="UG942" s="871"/>
      <c r="UH942" s="871"/>
      <c r="UI942" s="871"/>
      <c r="UJ942" s="871"/>
      <c r="UK942" s="871"/>
      <c r="UL942" s="871"/>
      <c r="UM942" s="871"/>
      <c r="UN942" s="871"/>
      <c r="UO942" s="871"/>
      <c r="UP942" s="871"/>
      <c r="UQ942" s="871"/>
      <c r="UR942" s="871"/>
      <c r="US942" s="871"/>
      <c r="UT942" s="871"/>
      <c r="UU942" s="871"/>
      <c r="UV942" s="871"/>
      <c r="UW942" s="871"/>
      <c r="UX942" s="871"/>
      <c r="UY942" s="871"/>
      <c r="UZ942" s="871"/>
      <c r="VA942" s="871"/>
      <c r="VB942" s="871"/>
      <c r="VC942" s="871"/>
      <c r="VD942" s="871"/>
      <c r="VE942" s="871"/>
      <c r="VF942" s="871"/>
      <c r="VG942" s="871"/>
      <c r="VH942" s="871"/>
      <c r="VI942" s="871"/>
      <c r="VJ942" s="871"/>
      <c r="VK942" s="871"/>
      <c r="VL942" s="871"/>
      <c r="VM942" s="871"/>
      <c r="VN942" s="871"/>
      <c r="VO942" s="871"/>
      <c r="VP942" s="871"/>
      <c r="VQ942" s="871"/>
      <c r="VR942" s="871"/>
      <c r="VS942" s="871"/>
      <c r="VT942" s="871"/>
      <c r="VU942" s="871"/>
      <c r="VV942" s="871"/>
      <c r="VW942" s="871"/>
      <c r="VX942" s="871"/>
      <c r="VY942" s="871"/>
      <c r="VZ942" s="871"/>
      <c r="WA942" s="871"/>
      <c r="WB942" s="871"/>
      <c r="WC942" s="871"/>
      <c r="WD942" s="871"/>
      <c r="WE942" s="871"/>
      <c r="WF942" s="871"/>
      <c r="WG942" s="871"/>
      <c r="WH942" s="871"/>
      <c r="WI942" s="871"/>
      <c r="WJ942" s="871"/>
      <c r="WK942" s="871"/>
      <c r="WL942" s="871"/>
      <c r="WM942" s="871"/>
      <c r="WN942" s="871"/>
      <c r="WO942" s="871"/>
      <c r="WP942" s="871"/>
      <c r="WQ942" s="871"/>
      <c r="WR942" s="871"/>
      <c r="WS942" s="871"/>
      <c r="WT942" s="871"/>
      <c r="WU942" s="871"/>
      <c r="WV942" s="871"/>
      <c r="WW942" s="871"/>
      <c r="WX942" s="871"/>
      <c r="WY942" s="871"/>
      <c r="WZ942" s="871"/>
      <c r="XA942" s="871"/>
      <c r="XB942" s="871"/>
      <c r="XC942" s="871"/>
      <c r="XD942" s="871"/>
      <c r="XE942" s="871"/>
      <c r="XF942" s="871"/>
      <c r="XG942" s="871"/>
      <c r="XH942" s="871"/>
      <c r="XI942" s="871"/>
      <c r="XJ942" s="871"/>
      <c r="XK942" s="871"/>
      <c r="XL942" s="871"/>
      <c r="XM942" s="871"/>
      <c r="XN942" s="871"/>
      <c r="XO942" s="871"/>
      <c r="XP942" s="871"/>
      <c r="XQ942" s="871"/>
      <c r="XR942" s="871"/>
      <c r="XS942" s="871"/>
      <c r="XT942" s="871"/>
      <c r="XU942" s="871"/>
      <c r="XV942" s="871"/>
      <c r="XW942" s="871"/>
      <c r="XX942" s="871"/>
      <c r="XY942" s="871"/>
      <c r="XZ942" s="871"/>
      <c r="YA942" s="871"/>
      <c r="YB942" s="871"/>
      <c r="YC942" s="871"/>
      <c r="YD942" s="871"/>
      <c r="YE942" s="871"/>
      <c r="YF942" s="871"/>
      <c r="YG942" s="871"/>
      <c r="YH942" s="871"/>
      <c r="YI942" s="871"/>
      <c r="YJ942" s="871"/>
      <c r="YK942" s="871"/>
      <c r="YL942" s="871"/>
      <c r="YM942" s="871"/>
      <c r="YN942" s="871"/>
      <c r="YO942" s="871"/>
      <c r="YP942" s="871"/>
      <c r="YQ942" s="871"/>
      <c r="YR942" s="871"/>
      <c r="YS942" s="871"/>
      <c r="YT942" s="871"/>
      <c r="YU942" s="871"/>
      <c r="YV942" s="871"/>
      <c r="YW942" s="871"/>
      <c r="YX942" s="871"/>
      <c r="YY942" s="871"/>
      <c r="YZ942" s="871"/>
      <c r="ZA942" s="871"/>
      <c r="ZB942" s="871"/>
      <c r="ZC942" s="871"/>
      <c r="ZD942" s="871"/>
      <c r="ZE942" s="871"/>
      <c r="ZF942" s="871"/>
      <c r="ZG942" s="871"/>
      <c r="ZH942" s="871"/>
      <c r="ZI942" s="871"/>
      <c r="ZJ942" s="871"/>
      <c r="ZK942" s="871"/>
      <c r="ZL942" s="871"/>
      <c r="ZM942" s="871"/>
      <c r="ZN942" s="871"/>
      <c r="ZO942" s="871"/>
      <c r="ZP942" s="871"/>
      <c r="ZQ942" s="871"/>
      <c r="ZR942" s="871"/>
      <c r="ZS942" s="871"/>
      <c r="ZT942" s="871"/>
      <c r="ZU942" s="871"/>
      <c r="ZV942" s="871"/>
      <c r="ZW942" s="871"/>
      <c r="ZX942" s="871"/>
      <c r="ZY942" s="871"/>
      <c r="ZZ942" s="871"/>
      <c r="AAA942" s="871"/>
      <c r="AAB942" s="871"/>
      <c r="AAC942" s="871"/>
      <c r="AAD942" s="871"/>
      <c r="AAE942" s="871"/>
      <c r="AAF942" s="871"/>
      <c r="AAG942" s="871"/>
      <c r="AAH942" s="871"/>
      <c r="AAI942" s="871"/>
      <c r="AAJ942" s="871"/>
      <c r="AAK942" s="871"/>
      <c r="AAL942" s="871"/>
      <c r="AAM942" s="871"/>
      <c r="AAN942" s="871"/>
      <c r="AAO942" s="871"/>
      <c r="AAP942" s="871"/>
      <c r="AAQ942" s="871"/>
      <c r="AAR942" s="871"/>
      <c r="AAS942" s="871"/>
      <c r="AAT942" s="871"/>
      <c r="AAU942" s="871"/>
      <c r="AAV942" s="871"/>
      <c r="AAW942" s="871"/>
      <c r="AAX942" s="871"/>
      <c r="AAY942" s="871"/>
      <c r="AAZ942" s="871"/>
      <c r="ABA942" s="871"/>
      <c r="ABB942" s="871"/>
      <c r="ABC942" s="871"/>
      <c r="ABD942" s="871"/>
      <c r="ABE942" s="871"/>
      <c r="ABF942" s="871"/>
      <c r="ABG942" s="871"/>
      <c r="ABH942" s="871"/>
      <c r="ABI942" s="871"/>
      <c r="ABJ942" s="871"/>
      <c r="ABK942" s="871"/>
      <c r="ABL942" s="871"/>
      <c r="ABM942" s="871"/>
      <c r="ABN942" s="871"/>
      <c r="ABO942" s="871"/>
      <c r="ABP942" s="871"/>
      <c r="ABQ942" s="871"/>
      <c r="ABR942" s="871"/>
      <c r="ABS942" s="871"/>
      <c r="ABT942" s="871"/>
      <c r="ABU942" s="871"/>
      <c r="ABV942" s="871"/>
      <c r="ABW942" s="871"/>
      <c r="ABX942" s="871"/>
      <c r="ABY942" s="871"/>
      <c r="ABZ942" s="871"/>
      <c r="ACA942" s="871"/>
      <c r="ACB942" s="871"/>
      <c r="ACC942" s="871"/>
      <c r="ACD942" s="871"/>
      <c r="ACE942" s="871"/>
      <c r="ACF942" s="871"/>
      <c r="ACG942" s="871"/>
      <c r="ACH942" s="871"/>
      <c r="ACI942" s="871"/>
      <c r="ACJ942" s="871"/>
      <c r="ACK942" s="871"/>
      <c r="ACL942" s="871"/>
      <c r="ACM942" s="871"/>
      <c r="ACN942" s="871"/>
      <c r="ACO942" s="871"/>
      <c r="ACP942" s="871"/>
      <c r="ACQ942" s="871"/>
      <c r="ACR942" s="871"/>
      <c r="ACS942" s="871"/>
      <c r="ACT942" s="871"/>
      <c r="ACU942" s="871"/>
      <c r="ACV942" s="871"/>
      <c r="ACW942" s="871"/>
      <c r="ACX942" s="871"/>
      <c r="ACY942" s="871"/>
      <c r="ACZ942" s="871"/>
      <c r="ADA942" s="871"/>
      <c r="ADB942" s="871"/>
      <c r="ADC942" s="871"/>
      <c r="ADD942" s="871"/>
      <c r="ADE942" s="871"/>
      <c r="ADF942" s="871"/>
      <c r="ADG942" s="871"/>
      <c r="ADH942" s="871"/>
      <c r="ADI942" s="871"/>
      <c r="ADJ942" s="871"/>
      <c r="ADK942" s="871"/>
      <c r="ADL942" s="871"/>
      <c r="ADM942" s="871"/>
      <c r="ADN942" s="871"/>
      <c r="ADO942" s="871"/>
      <c r="ADP942" s="871"/>
      <c r="ADQ942" s="871"/>
      <c r="ADR942" s="871"/>
      <c r="ADS942" s="871"/>
      <c r="ADT942" s="871"/>
      <c r="ADU942" s="871"/>
      <c r="ADV942" s="871"/>
      <c r="ADW942" s="871"/>
      <c r="ADX942" s="871"/>
      <c r="ADY942" s="871"/>
      <c r="ADZ942" s="871"/>
      <c r="AEA942" s="871"/>
      <c r="AEB942" s="871"/>
      <c r="AEC942" s="871"/>
      <c r="AED942" s="871"/>
      <c r="AEE942" s="871"/>
      <c r="AEF942" s="871"/>
      <c r="AEG942" s="871"/>
      <c r="AEH942" s="871"/>
      <c r="AEI942" s="871"/>
      <c r="AEJ942" s="871"/>
      <c r="AEK942" s="871"/>
      <c r="AEL942" s="871"/>
      <c r="AEM942" s="871"/>
      <c r="AEN942" s="871"/>
      <c r="AEO942" s="871"/>
      <c r="AEP942" s="871"/>
      <c r="AEQ942" s="871"/>
      <c r="AER942" s="871"/>
      <c r="AES942" s="871"/>
      <c r="AET942" s="871"/>
      <c r="AEU942" s="871"/>
      <c r="AEV942" s="871"/>
      <c r="AEW942" s="871"/>
      <c r="AEX942" s="871"/>
      <c r="AEY942" s="871"/>
      <c r="AEZ942" s="871"/>
      <c r="AFA942" s="871"/>
      <c r="AFB942" s="871"/>
      <c r="AFC942" s="871"/>
      <c r="AFD942" s="871"/>
      <c r="AFE942" s="871"/>
      <c r="AFF942" s="871"/>
      <c r="AFG942" s="871"/>
      <c r="AFH942" s="871"/>
      <c r="AFI942" s="871"/>
      <c r="AFJ942" s="871"/>
      <c r="AFK942" s="871"/>
      <c r="AFL942" s="871"/>
      <c r="AFM942" s="871"/>
      <c r="AFN942" s="871"/>
      <c r="AFO942" s="871"/>
      <c r="AFP942" s="871"/>
      <c r="AFQ942" s="871"/>
      <c r="AFR942" s="871"/>
      <c r="AFS942" s="871"/>
      <c r="AFT942" s="871"/>
      <c r="AFU942" s="871"/>
      <c r="AFV942" s="871"/>
      <c r="AFW942" s="871"/>
      <c r="AFX942" s="871"/>
      <c r="AFY942" s="871"/>
      <c r="AFZ942" s="871"/>
      <c r="AGA942" s="871"/>
      <c r="AGB942" s="871"/>
      <c r="AGC942" s="871"/>
      <c r="AGD942" s="871"/>
      <c r="AGE942" s="871"/>
      <c r="AGF942" s="871"/>
      <c r="AGG942" s="871"/>
      <c r="AGH942" s="871"/>
      <c r="AGI942" s="871"/>
      <c r="AGJ942" s="871"/>
      <c r="AGK942" s="871"/>
      <c r="AGL942" s="871"/>
      <c r="AGM942" s="871"/>
      <c r="AGN942" s="871"/>
      <c r="AGO942" s="871"/>
      <c r="AGP942" s="871"/>
      <c r="AGQ942" s="871"/>
      <c r="AGR942" s="871"/>
      <c r="AGS942" s="871"/>
      <c r="AGT942" s="871"/>
      <c r="AGU942" s="871"/>
      <c r="AGV942" s="871"/>
      <c r="AGW942" s="871"/>
      <c r="AGX942" s="871"/>
      <c r="AGY942" s="871"/>
      <c r="AGZ942" s="871"/>
      <c r="AHA942" s="871"/>
      <c r="AHB942" s="871"/>
      <c r="AHC942" s="871"/>
      <c r="AHD942" s="871"/>
      <c r="AHE942" s="871"/>
      <c r="AHF942" s="871"/>
      <c r="AHG942" s="871"/>
      <c r="AHH942" s="871"/>
      <c r="AHI942" s="871"/>
      <c r="AHJ942" s="871"/>
      <c r="AHK942" s="871"/>
      <c r="AHL942" s="871"/>
      <c r="AHM942" s="871"/>
      <c r="AHN942" s="871"/>
      <c r="AHO942" s="871"/>
      <c r="AHP942" s="871"/>
      <c r="AHQ942" s="871"/>
      <c r="AHR942" s="871"/>
      <c r="AHS942" s="871"/>
      <c r="AHT942" s="871"/>
      <c r="AHU942" s="871"/>
      <c r="AHV942" s="871"/>
      <c r="AHW942" s="871"/>
      <c r="AHX942" s="871"/>
      <c r="AHY942" s="871"/>
      <c r="AHZ942" s="871"/>
      <c r="AIA942" s="871"/>
      <c r="AIB942" s="871"/>
      <c r="AIC942" s="871"/>
      <c r="AID942" s="871"/>
      <c r="AIE942" s="871"/>
      <c r="AIF942" s="871"/>
      <c r="AIG942" s="871"/>
      <c r="AIH942" s="871"/>
      <c r="AII942" s="871"/>
      <c r="AIJ942" s="871"/>
      <c r="AIK942" s="871"/>
      <c r="AIL942" s="871"/>
      <c r="AIM942" s="871"/>
      <c r="AIN942" s="871"/>
      <c r="AIO942" s="871"/>
      <c r="AIP942" s="871"/>
      <c r="AIQ942" s="871"/>
      <c r="AIR942" s="871"/>
      <c r="AIS942" s="871"/>
      <c r="AIT942" s="871"/>
      <c r="AIU942" s="871"/>
      <c r="AIV942" s="871"/>
      <c r="AIW942" s="871"/>
      <c r="AIX942" s="871"/>
      <c r="AIY942" s="871"/>
      <c r="AIZ942" s="871"/>
      <c r="AJA942" s="871"/>
      <c r="AJB942" s="871"/>
      <c r="AJC942" s="871"/>
      <c r="AJD942" s="871"/>
      <c r="AJE942" s="871"/>
      <c r="AJF942" s="871"/>
      <c r="AJG942" s="871"/>
      <c r="AJH942" s="871"/>
      <c r="AJI942" s="871"/>
      <c r="AJJ942" s="871"/>
      <c r="AJK942" s="871"/>
      <c r="AJL942" s="871"/>
      <c r="AJM942" s="871"/>
      <c r="AJN942" s="871"/>
      <c r="AJO942" s="871"/>
      <c r="AJP942" s="871"/>
      <c r="AJQ942" s="871"/>
      <c r="AJR942" s="871"/>
      <c r="AJS942" s="871"/>
      <c r="AJT942" s="871"/>
      <c r="AJU942" s="871"/>
      <c r="AJV942" s="871"/>
      <c r="AJW942" s="871"/>
      <c r="AJX942" s="871"/>
      <c r="AJY942" s="871"/>
      <c r="AJZ942" s="871"/>
      <c r="AKA942" s="871"/>
      <c r="AKB942" s="871"/>
      <c r="AKC942" s="871"/>
      <c r="AKD942" s="871"/>
      <c r="AKE942" s="871"/>
      <c r="AKF942" s="871"/>
      <c r="AKG942" s="871"/>
      <c r="AKH942" s="871"/>
      <c r="AKI942" s="871"/>
      <c r="AKJ942" s="871"/>
      <c r="AKK942" s="871"/>
      <c r="AKL942" s="871"/>
      <c r="AKM942" s="871"/>
      <c r="AKN942" s="871"/>
      <c r="AKO942" s="871"/>
      <c r="AKP942" s="871"/>
      <c r="AKQ942" s="871"/>
      <c r="AKR942" s="871"/>
      <c r="AKS942" s="871"/>
      <c r="AKT942" s="871"/>
      <c r="AKU942" s="871"/>
      <c r="AKV942" s="871"/>
      <c r="AKW942" s="871"/>
      <c r="AKX942" s="871"/>
      <c r="AKY942" s="871"/>
      <c r="AKZ942" s="871"/>
      <c r="ALA942" s="871"/>
      <c r="ALB942" s="871"/>
      <c r="ALC942" s="871"/>
      <c r="ALD942" s="871"/>
      <c r="ALE942" s="871"/>
      <c r="ALF942" s="871"/>
      <c r="ALG942" s="871"/>
      <c r="ALH942" s="871"/>
      <c r="ALI942" s="871"/>
      <c r="ALJ942" s="871"/>
      <c r="ALK942" s="871"/>
      <c r="ALL942" s="871"/>
      <c r="ALM942" s="871"/>
      <c r="ALN942" s="871"/>
      <c r="ALO942" s="871"/>
      <c r="ALP942" s="871"/>
      <c r="ALQ942" s="871"/>
      <c r="ALR942" s="871"/>
      <c r="ALS942" s="871"/>
      <c r="ALT942" s="871"/>
      <c r="ALU942" s="871"/>
      <c r="ALV942" s="871"/>
      <c r="ALW942" s="871"/>
      <c r="ALX942" s="871"/>
      <c r="ALY942" s="871"/>
      <c r="ALZ942" s="871"/>
      <c r="AMA942" s="871"/>
      <c r="AMB942" s="871"/>
      <c r="AMC942" s="871"/>
      <c r="AMD942" s="871"/>
      <c r="AME942" s="871"/>
      <c r="AMF942" s="871"/>
      <c r="AMG942" s="871"/>
      <c r="AMH942" s="871"/>
      <c r="AMI942" s="871"/>
      <c r="AMJ942" s="871"/>
      <c r="AMK942" s="871"/>
    </row>
    <row r="943" spans="1:1025" ht="15" customHeight="1">
      <c r="A943" s="1159"/>
      <c r="B943" s="968">
        <v>15665</v>
      </c>
      <c r="C943" s="1003">
        <v>0.1</v>
      </c>
      <c r="D943" s="959" t="s">
        <v>504</v>
      </c>
      <c r="E943" s="955">
        <v>2900000</v>
      </c>
      <c r="F943" s="1011">
        <v>0.12</v>
      </c>
      <c r="G943" s="1012">
        <f t="shared" si="45"/>
        <v>348000</v>
      </c>
      <c r="H943" s="1009" t="s">
        <v>94</v>
      </c>
      <c r="I943" s="875"/>
      <c r="J943" s="875"/>
      <c r="K943" s="882"/>
      <c r="L943" s="883"/>
      <c r="M943" s="884"/>
      <c r="N943" s="882"/>
      <c r="O943" s="882"/>
      <c r="P943" s="882"/>
      <c r="Q943" s="871"/>
      <c r="R943" s="871"/>
      <c r="S943" s="871"/>
      <c r="T943" s="871"/>
      <c r="U943" s="871"/>
      <c r="V943" s="871"/>
      <c r="W943" s="871"/>
      <c r="X943" s="871"/>
      <c r="Y943" s="871"/>
      <c r="Z943" s="871"/>
      <c r="AA943" s="871"/>
      <c r="AB943" s="871"/>
      <c r="AC943" s="871"/>
      <c r="AD943" s="871"/>
      <c r="AE943" s="871"/>
      <c r="AF943" s="871"/>
      <c r="AG943" s="871"/>
      <c r="AH943" s="871"/>
      <c r="AI943" s="871"/>
      <c r="AJ943" s="871"/>
      <c r="AK943" s="871"/>
      <c r="AL943" s="871"/>
      <c r="AM943" s="871"/>
      <c r="AN943" s="871"/>
      <c r="AO943" s="871"/>
      <c r="AP943" s="871"/>
      <c r="AQ943" s="871"/>
      <c r="AR943" s="871"/>
      <c r="AS943" s="871"/>
      <c r="AT943" s="871"/>
      <c r="AU943" s="871"/>
      <c r="AV943" s="871"/>
      <c r="AW943" s="871"/>
      <c r="AX943" s="871"/>
      <c r="AY943" s="871"/>
      <c r="AZ943" s="871"/>
      <c r="BA943" s="871"/>
      <c r="BB943" s="871"/>
      <c r="BC943" s="871"/>
      <c r="BD943" s="871"/>
      <c r="BE943" s="871"/>
      <c r="BF943" s="871"/>
      <c r="BG943" s="871"/>
      <c r="BH943" s="871"/>
      <c r="BI943" s="871"/>
      <c r="BJ943" s="871"/>
      <c r="BK943" s="871"/>
      <c r="BL943" s="871"/>
      <c r="BM943" s="871"/>
      <c r="BN943" s="871"/>
      <c r="BO943" s="871"/>
      <c r="BP943" s="871"/>
      <c r="BQ943" s="871"/>
      <c r="BR943" s="871"/>
      <c r="BS943" s="871"/>
      <c r="BT943" s="871"/>
      <c r="BU943" s="871"/>
      <c r="BV943" s="871"/>
      <c r="BW943" s="871"/>
      <c r="BX943" s="871"/>
      <c r="BY943" s="871"/>
      <c r="BZ943" s="871"/>
      <c r="CA943" s="871"/>
      <c r="CB943" s="871"/>
      <c r="CC943" s="871"/>
      <c r="CD943" s="871"/>
      <c r="CE943" s="871"/>
      <c r="CF943" s="871"/>
      <c r="CG943" s="871"/>
      <c r="CH943" s="871"/>
      <c r="CI943" s="871"/>
      <c r="CJ943" s="871"/>
      <c r="CK943" s="871"/>
      <c r="CL943" s="871"/>
      <c r="CM943" s="871"/>
      <c r="CN943" s="871"/>
      <c r="CO943" s="871"/>
      <c r="CP943" s="871"/>
      <c r="CQ943" s="871"/>
      <c r="CR943" s="871"/>
      <c r="CS943" s="871"/>
      <c r="CT943" s="871"/>
      <c r="CU943" s="871"/>
      <c r="CV943" s="871"/>
      <c r="CW943" s="871"/>
      <c r="CX943" s="871"/>
      <c r="CY943" s="871"/>
      <c r="CZ943" s="871"/>
      <c r="DA943" s="871"/>
      <c r="DB943" s="871"/>
      <c r="DC943" s="871"/>
      <c r="DD943" s="871"/>
      <c r="DE943" s="871"/>
      <c r="DF943" s="871"/>
      <c r="DG943" s="871"/>
      <c r="DH943" s="871"/>
      <c r="DI943" s="871"/>
      <c r="DJ943" s="871"/>
      <c r="DK943" s="871"/>
      <c r="DL943" s="871"/>
      <c r="DM943" s="871"/>
      <c r="DN943" s="871"/>
      <c r="DO943" s="871"/>
      <c r="DP943" s="871"/>
      <c r="DQ943" s="871"/>
      <c r="DR943" s="871"/>
      <c r="DS943" s="871"/>
      <c r="DT943" s="871"/>
      <c r="DU943" s="871"/>
      <c r="DV943" s="871"/>
      <c r="DW943" s="871"/>
      <c r="DX943" s="871"/>
      <c r="DY943" s="871"/>
      <c r="DZ943" s="871"/>
      <c r="EA943" s="871"/>
      <c r="EB943" s="871"/>
      <c r="EC943" s="871"/>
      <c r="ED943" s="871"/>
      <c r="EE943" s="871"/>
      <c r="EF943" s="871"/>
      <c r="EG943" s="871"/>
      <c r="EH943" s="871"/>
      <c r="EI943" s="871"/>
      <c r="EJ943" s="871"/>
      <c r="EK943" s="871"/>
      <c r="EL943" s="871"/>
      <c r="EM943" s="871"/>
      <c r="EN943" s="871"/>
      <c r="EO943" s="871"/>
      <c r="EP943" s="871"/>
      <c r="EQ943" s="871"/>
      <c r="ER943" s="871"/>
      <c r="ES943" s="871"/>
      <c r="ET943" s="871"/>
      <c r="EU943" s="871"/>
      <c r="EV943" s="871"/>
      <c r="EW943" s="871"/>
      <c r="EX943" s="871"/>
      <c r="EY943" s="871"/>
      <c r="EZ943" s="871"/>
      <c r="FA943" s="871"/>
      <c r="FB943" s="871"/>
      <c r="FC943" s="871"/>
      <c r="FD943" s="871"/>
      <c r="FE943" s="871"/>
      <c r="FF943" s="871"/>
      <c r="FG943" s="871"/>
      <c r="FH943" s="871"/>
      <c r="FI943" s="871"/>
      <c r="FJ943" s="871"/>
      <c r="FK943" s="871"/>
      <c r="FL943" s="871"/>
      <c r="FM943" s="871"/>
      <c r="FN943" s="871"/>
      <c r="FO943" s="871"/>
      <c r="FP943" s="871"/>
      <c r="FQ943" s="871"/>
      <c r="FR943" s="871"/>
      <c r="FS943" s="871"/>
      <c r="FT943" s="871"/>
      <c r="FU943" s="871"/>
      <c r="FV943" s="871"/>
      <c r="FW943" s="871"/>
      <c r="FX943" s="871"/>
      <c r="FY943" s="871"/>
      <c r="FZ943" s="871"/>
      <c r="GA943" s="871"/>
      <c r="GB943" s="871"/>
      <c r="GC943" s="871"/>
      <c r="GD943" s="871"/>
      <c r="GE943" s="871"/>
      <c r="GF943" s="871"/>
      <c r="GG943" s="871"/>
      <c r="GH943" s="871"/>
      <c r="GI943" s="871"/>
      <c r="GJ943" s="871"/>
      <c r="GK943" s="871"/>
      <c r="GL943" s="871"/>
      <c r="GM943" s="871"/>
      <c r="GN943" s="871"/>
      <c r="GO943" s="871"/>
      <c r="GP943" s="871"/>
      <c r="GQ943" s="871"/>
      <c r="GR943" s="871"/>
      <c r="GS943" s="871"/>
      <c r="GT943" s="871"/>
      <c r="GU943" s="871"/>
      <c r="GV943" s="871"/>
      <c r="GW943" s="871"/>
      <c r="GX943" s="871"/>
      <c r="GY943" s="871"/>
      <c r="GZ943" s="871"/>
      <c r="HA943" s="871"/>
      <c r="HB943" s="871"/>
      <c r="HC943" s="871"/>
      <c r="HD943" s="871"/>
      <c r="HE943" s="871"/>
      <c r="HF943" s="871"/>
      <c r="HG943" s="871"/>
      <c r="HH943" s="871"/>
      <c r="HI943" s="871"/>
      <c r="HJ943" s="871"/>
      <c r="HK943" s="871"/>
      <c r="HL943" s="871"/>
      <c r="HM943" s="871"/>
      <c r="HN943" s="871"/>
      <c r="HO943" s="871"/>
      <c r="HP943" s="871"/>
      <c r="HQ943" s="871"/>
      <c r="HR943" s="871"/>
      <c r="HS943" s="871"/>
      <c r="HT943" s="871"/>
      <c r="HU943" s="871"/>
      <c r="HV943" s="871"/>
      <c r="HW943" s="871"/>
      <c r="HX943" s="871"/>
      <c r="HY943" s="871"/>
      <c r="HZ943" s="871"/>
      <c r="IA943" s="871"/>
      <c r="IB943" s="871"/>
      <c r="IC943" s="871"/>
      <c r="ID943" s="871"/>
      <c r="IE943" s="871"/>
      <c r="IF943" s="871"/>
      <c r="IG943" s="871"/>
      <c r="IH943" s="871"/>
      <c r="II943" s="871"/>
      <c r="IJ943" s="871"/>
      <c r="IK943" s="871"/>
      <c r="IL943" s="871"/>
      <c r="IM943" s="871"/>
      <c r="IN943" s="871"/>
      <c r="IO943" s="871"/>
      <c r="IP943" s="871"/>
      <c r="IQ943" s="871"/>
      <c r="IR943" s="871"/>
      <c r="IS943" s="871"/>
      <c r="IT943" s="871"/>
      <c r="IU943" s="871"/>
      <c r="IV943" s="871"/>
      <c r="IW943" s="871"/>
      <c r="IX943" s="871"/>
      <c r="IY943" s="871"/>
      <c r="IZ943" s="871"/>
      <c r="JA943" s="871"/>
      <c r="JB943" s="871"/>
      <c r="JC943" s="871"/>
      <c r="JD943" s="871"/>
      <c r="JE943" s="871"/>
      <c r="JF943" s="871"/>
      <c r="JG943" s="871"/>
      <c r="JH943" s="871"/>
      <c r="JI943" s="871"/>
      <c r="JJ943" s="871"/>
      <c r="JK943" s="871"/>
      <c r="JL943" s="871"/>
      <c r="JM943" s="871"/>
      <c r="JN943" s="871"/>
      <c r="JO943" s="871"/>
      <c r="JP943" s="871"/>
      <c r="JQ943" s="871"/>
      <c r="JR943" s="871"/>
      <c r="JS943" s="871"/>
      <c r="JT943" s="871"/>
      <c r="JU943" s="871"/>
      <c r="JV943" s="871"/>
      <c r="JW943" s="871"/>
      <c r="JX943" s="871"/>
      <c r="JY943" s="871"/>
      <c r="JZ943" s="871"/>
      <c r="KA943" s="871"/>
      <c r="KB943" s="871"/>
      <c r="KC943" s="871"/>
      <c r="KD943" s="871"/>
      <c r="KE943" s="871"/>
      <c r="KF943" s="871"/>
      <c r="KG943" s="871"/>
      <c r="KH943" s="871"/>
      <c r="KI943" s="871"/>
      <c r="KJ943" s="871"/>
      <c r="KK943" s="871"/>
      <c r="KL943" s="871"/>
      <c r="KM943" s="871"/>
      <c r="KN943" s="871"/>
      <c r="KO943" s="871"/>
      <c r="KP943" s="871"/>
      <c r="KQ943" s="871"/>
      <c r="KR943" s="871"/>
      <c r="KS943" s="871"/>
      <c r="KT943" s="871"/>
      <c r="KU943" s="871"/>
      <c r="KV943" s="871"/>
      <c r="KW943" s="871"/>
      <c r="KX943" s="871"/>
      <c r="KY943" s="871"/>
      <c r="KZ943" s="871"/>
      <c r="LA943" s="871"/>
      <c r="LB943" s="871"/>
      <c r="LC943" s="871"/>
      <c r="LD943" s="871"/>
      <c r="LE943" s="871"/>
      <c r="LF943" s="871"/>
      <c r="LG943" s="871"/>
      <c r="LH943" s="871"/>
      <c r="LI943" s="871"/>
      <c r="LJ943" s="871"/>
      <c r="LK943" s="871"/>
      <c r="LL943" s="871"/>
      <c r="LM943" s="871"/>
      <c r="LN943" s="871"/>
      <c r="LO943" s="871"/>
      <c r="LP943" s="871"/>
      <c r="LQ943" s="871"/>
      <c r="LR943" s="871"/>
      <c r="LS943" s="871"/>
      <c r="LT943" s="871"/>
      <c r="LU943" s="871"/>
      <c r="LV943" s="871"/>
      <c r="LW943" s="871"/>
      <c r="LX943" s="871"/>
      <c r="LY943" s="871"/>
      <c r="LZ943" s="871"/>
      <c r="MA943" s="871"/>
      <c r="MB943" s="871"/>
      <c r="MC943" s="871"/>
      <c r="MD943" s="871"/>
      <c r="ME943" s="871"/>
      <c r="MF943" s="871"/>
      <c r="MG943" s="871"/>
      <c r="MH943" s="871"/>
      <c r="MI943" s="871"/>
      <c r="MJ943" s="871"/>
      <c r="MK943" s="871"/>
      <c r="ML943" s="871"/>
      <c r="MM943" s="871"/>
      <c r="MN943" s="871"/>
      <c r="MO943" s="871"/>
      <c r="MP943" s="871"/>
      <c r="MQ943" s="871"/>
      <c r="MR943" s="871"/>
      <c r="MS943" s="871"/>
      <c r="MT943" s="871"/>
      <c r="MU943" s="871"/>
      <c r="MV943" s="871"/>
      <c r="MW943" s="871"/>
      <c r="MX943" s="871"/>
      <c r="MY943" s="871"/>
      <c r="MZ943" s="871"/>
      <c r="NA943" s="871"/>
      <c r="NB943" s="871"/>
      <c r="NC943" s="871"/>
      <c r="ND943" s="871"/>
      <c r="NE943" s="871"/>
      <c r="NF943" s="871"/>
      <c r="NG943" s="871"/>
      <c r="NH943" s="871"/>
      <c r="NI943" s="871"/>
      <c r="NJ943" s="871"/>
      <c r="NK943" s="871"/>
      <c r="NL943" s="871"/>
      <c r="NM943" s="871"/>
      <c r="NN943" s="871"/>
      <c r="NO943" s="871"/>
      <c r="NP943" s="871"/>
      <c r="NQ943" s="871"/>
      <c r="NR943" s="871"/>
      <c r="NS943" s="871"/>
      <c r="NT943" s="871"/>
      <c r="NU943" s="871"/>
      <c r="NV943" s="871"/>
      <c r="NW943" s="871"/>
      <c r="NX943" s="871"/>
      <c r="NY943" s="871"/>
      <c r="NZ943" s="871"/>
      <c r="OA943" s="871"/>
      <c r="OB943" s="871"/>
      <c r="OC943" s="871"/>
      <c r="OD943" s="871"/>
      <c r="OE943" s="871"/>
      <c r="OF943" s="871"/>
      <c r="OG943" s="871"/>
      <c r="OH943" s="871"/>
      <c r="OI943" s="871"/>
      <c r="OJ943" s="871"/>
      <c r="OK943" s="871"/>
      <c r="OL943" s="871"/>
      <c r="OM943" s="871"/>
      <c r="ON943" s="871"/>
      <c r="OO943" s="871"/>
      <c r="OP943" s="871"/>
      <c r="OQ943" s="871"/>
      <c r="OR943" s="871"/>
      <c r="OS943" s="871"/>
      <c r="OT943" s="871"/>
      <c r="OU943" s="871"/>
      <c r="OV943" s="871"/>
      <c r="OW943" s="871"/>
      <c r="OX943" s="871"/>
      <c r="OY943" s="871"/>
      <c r="OZ943" s="871"/>
      <c r="PA943" s="871"/>
      <c r="PB943" s="871"/>
      <c r="PC943" s="871"/>
      <c r="PD943" s="871"/>
      <c r="PE943" s="871"/>
      <c r="PF943" s="871"/>
      <c r="PG943" s="871"/>
      <c r="PH943" s="871"/>
      <c r="PI943" s="871"/>
      <c r="PJ943" s="871"/>
      <c r="PK943" s="871"/>
      <c r="PL943" s="871"/>
      <c r="PM943" s="871"/>
      <c r="PN943" s="871"/>
      <c r="PO943" s="871"/>
      <c r="PP943" s="871"/>
      <c r="PQ943" s="871"/>
      <c r="PR943" s="871"/>
      <c r="PS943" s="871"/>
      <c r="PT943" s="871"/>
      <c r="PU943" s="871"/>
      <c r="PV943" s="871"/>
      <c r="PW943" s="871"/>
      <c r="PX943" s="871"/>
      <c r="PY943" s="871"/>
      <c r="PZ943" s="871"/>
      <c r="QA943" s="871"/>
      <c r="QB943" s="871"/>
      <c r="QC943" s="871"/>
      <c r="QD943" s="871"/>
      <c r="QE943" s="871"/>
      <c r="QF943" s="871"/>
      <c r="QG943" s="871"/>
      <c r="QH943" s="871"/>
      <c r="QI943" s="871"/>
      <c r="QJ943" s="871"/>
      <c r="QK943" s="871"/>
      <c r="QL943" s="871"/>
      <c r="QM943" s="871"/>
      <c r="QN943" s="871"/>
      <c r="QO943" s="871"/>
      <c r="QP943" s="871"/>
      <c r="QQ943" s="871"/>
      <c r="QR943" s="871"/>
      <c r="QS943" s="871"/>
      <c r="QT943" s="871"/>
      <c r="QU943" s="871"/>
      <c r="QV943" s="871"/>
      <c r="QW943" s="871"/>
      <c r="QX943" s="871"/>
      <c r="QY943" s="871"/>
      <c r="QZ943" s="871"/>
      <c r="RA943" s="871"/>
      <c r="RB943" s="871"/>
      <c r="RC943" s="871"/>
      <c r="RD943" s="871"/>
      <c r="RE943" s="871"/>
      <c r="RF943" s="871"/>
      <c r="RG943" s="871"/>
      <c r="RH943" s="871"/>
      <c r="RI943" s="871"/>
      <c r="RJ943" s="871"/>
      <c r="RK943" s="871"/>
      <c r="RL943" s="871"/>
      <c r="RM943" s="871"/>
      <c r="RN943" s="871"/>
      <c r="RO943" s="871"/>
      <c r="RP943" s="871"/>
      <c r="RQ943" s="871"/>
      <c r="RR943" s="871"/>
      <c r="RS943" s="871"/>
      <c r="RT943" s="871"/>
      <c r="RU943" s="871"/>
      <c r="RV943" s="871"/>
      <c r="RW943" s="871"/>
      <c r="RX943" s="871"/>
      <c r="RY943" s="871"/>
      <c r="RZ943" s="871"/>
      <c r="SA943" s="871"/>
      <c r="SB943" s="871"/>
      <c r="SC943" s="871"/>
      <c r="SD943" s="871"/>
      <c r="SE943" s="871"/>
      <c r="SF943" s="871"/>
      <c r="SG943" s="871"/>
      <c r="SH943" s="871"/>
      <c r="SI943" s="871"/>
      <c r="SJ943" s="871"/>
      <c r="SK943" s="871"/>
      <c r="SL943" s="871"/>
      <c r="SM943" s="871"/>
      <c r="SN943" s="871"/>
      <c r="SO943" s="871"/>
      <c r="SP943" s="871"/>
      <c r="SQ943" s="871"/>
      <c r="SR943" s="871"/>
      <c r="SS943" s="871"/>
      <c r="ST943" s="871"/>
      <c r="SU943" s="871"/>
      <c r="SV943" s="871"/>
      <c r="SW943" s="871"/>
      <c r="SX943" s="871"/>
      <c r="SY943" s="871"/>
      <c r="SZ943" s="871"/>
      <c r="TA943" s="871"/>
      <c r="TB943" s="871"/>
      <c r="TC943" s="871"/>
      <c r="TD943" s="871"/>
      <c r="TE943" s="871"/>
      <c r="TF943" s="871"/>
      <c r="TG943" s="871"/>
      <c r="TH943" s="871"/>
      <c r="TI943" s="871"/>
      <c r="TJ943" s="871"/>
      <c r="TK943" s="871"/>
      <c r="TL943" s="871"/>
      <c r="TM943" s="871"/>
      <c r="TN943" s="871"/>
      <c r="TO943" s="871"/>
      <c r="TP943" s="871"/>
      <c r="TQ943" s="871"/>
      <c r="TR943" s="871"/>
      <c r="TS943" s="871"/>
      <c r="TT943" s="871"/>
      <c r="TU943" s="871"/>
      <c r="TV943" s="871"/>
      <c r="TW943" s="871"/>
      <c r="TX943" s="871"/>
      <c r="TY943" s="871"/>
      <c r="TZ943" s="871"/>
      <c r="UA943" s="871"/>
      <c r="UB943" s="871"/>
      <c r="UC943" s="871"/>
      <c r="UD943" s="871"/>
      <c r="UE943" s="871"/>
      <c r="UF943" s="871"/>
      <c r="UG943" s="871"/>
      <c r="UH943" s="871"/>
      <c r="UI943" s="871"/>
      <c r="UJ943" s="871"/>
      <c r="UK943" s="871"/>
      <c r="UL943" s="871"/>
      <c r="UM943" s="871"/>
      <c r="UN943" s="871"/>
      <c r="UO943" s="871"/>
      <c r="UP943" s="871"/>
      <c r="UQ943" s="871"/>
      <c r="UR943" s="871"/>
      <c r="US943" s="871"/>
      <c r="UT943" s="871"/>
      <c r="UU943" s="871"/>
      <c r="UV943" s="871"/>
      <c r="UW943" s="871"/>
      <c r="UX943" s="871"/>
      <c r="UY943" s="871"/>
      <c r="UZ943" s="871"/>
      <c r="VA943" s="871"/>
      <c r="VB943" s="871"/>
      <c r="VC943" s="871"/>
      <c r="VD943" s="871"/>
      <c r="VE943" s="871"/>
      <c r="VF943" s="871"/>
      <c r="VG943" s="871"/>
      <c r="VH943" s="871"/>
      <c r="VI943" s="871"/>
      <c r="VJ943" s="871"/>
      <c r="VK943" s="871"/>
      <c r="VL943" s="871"/>
      <c r="VM943" s="871"/>
      <c r="VN943" s="871"/>
      <c r="VO943" s="871"/>
      <c r="VP943" s="871"/>
      <c r="VQ943" s="871"/>
      <c r="VR943" s="871"/>
      <c r="VS943" s="871"/>
      <c r="VT943" s="871"/>
      <c r="VU943" s="871"/>
      <c r="VV943" s="871"/>
      <c r="VW943" s="871"/>
      <c r="VX943" s="871"/>
      <c r="VY943" s="871"/>
      <c r="VZ943" s="871"/>
      <c r="WA943" s="871"/>
      <c r="WB943" s="871"/>
      <c r="WC943" s="871"/>
      <c r="WD943" s="871"/>
      <c r="WE943" s="871"/>
      <c r="WF943" s="871"/>
      <c r="WG943" s="871"/>
      <c r="WH943" s="871"/>
      <c r="WI943" s="871"/>
      <c r="WJ943" s="871"/>
      <c r="WK943" s="871"/>
      <c r="WL943" s="871"/>
      <c r="WM943" s="871"/>
      <c r="WN943" s="871"/>
      <c r="WO943" s="871"/>
      <c r="WP943" s="871"/>
      <c r="WQ943" s="871"/>
      <c r="WR943" s="871"/>
      <c r="WS943" s="871"/>
      <c r="WT943" s="871"/>
      <c r="WU943" s="871"/>
      <c r="WV943" s="871"/>
      <c r="WW943" s="871"/>
      <c r="WX943" s="871"/>
      <c r="WY943" s="871"/>
      <c r="WZ943" s="871"/>
      <c r="XA943" s="871"/>
      <c r="XB943" s="871"/>
      <c r="XC943" s="871"/>
      <c r="XD943" s="871"/>
      <c r="XE943" s="871"/>
      <c r="XF943" s="871"/>
      <c r="XG943" s="871"/>
      <c r="XH943" s="871"/>
      <c r="XI943" s="871"/>
      <c r="XJ943" s="871"/>
      <c r="XK943" s="871"/>
      <c r="XL943" s="871"/>
      <c r="XM943" s="871"/>
      <c r="XN943" s="871"/>
      <c r="XO943" s="871"/>
      <c r="XP943" s="871"/>
      <c r="XQ943" s="871"/>
      <c r="XR943" s="871"/>
      <c r="XS943" s="871"/>
      <c r="XT943" s="871"/>
      <c r="XU943" s="871"/>
      <c r="XV943" s="871"/>
      <c r="XW943" s="871"/>
      <c r="XX943" s="871"/>
      <c r="XY943" s="871"/>
      <c r="XZ943" s="871"/>
      <c r="YA943" s="871"/>
      <c r="YB943" s="871"/>
      <c r="YC943" s="871"/>
      <c r="YD943" s="871"/>
      <c r="YE943" s="871"/>
      <c r="YF943" s="871"/>
      <c r="YG943" s="871"/>
      <c r="YH943" s="871"/>
      <c r="YI943" s="871"/>
      <c r="YJ943" s="871"/>
      <c r="YK943" s="871"/>
      <c r="YL943" s="871"/>
      <c r="YM943" s="871"/>
      <c r="YN943" s="871"/>
      <c r="YO943" s="871"/>
      <c r="YP943" s="871"/>
      <c r="YQ943" s="871"/>
      <c r="YR943" s="871"/>
      <c r="YS943" s="871"/>
      <c r="YT943" s="871"/>
      <c r="YU943" s="871"/>
      <c r="YV943" s="871"/>
      <c r="YW943" s="871"/>
      <c r="YX943" s="871"/>
      <c r="YY943" s="871"/>
      <c r="YZ943" s="871"/>
      <c r="ZA943" s="871"/>
      <c r="ZB943" s="871"/>
      <c r="ZC943" s="871"/>
      <c r="ZD943" s="871"/>
      <c r="ZE943" s="871"/>
      <c r="ZF943" s="871"/>
      <c r="ZG943" s="871"/>
      <c r="ZH943" s="871"/>
      <c r="ZI943" s="871"/>
      <c r="ZJ943" s="871"/>
      <c r="ZK943" s="871"/>
      <c r="ZL943" s="871"/>
      <c r="ZM943" s="871"/>
      <c r="ZN943" s="871"/>
      <c r="ZO943" s="871"/>
      <c r="ZP943" s="871"/>
      <c r="ZQ943" s="871"/>
      <c r="ZR943" s="871"/>
      <c r="ZS943" s="871"/>
      <c r="ZT943" s="871"/>
      <c r="ZU943" s="871"/>
      <c r="ZV943" s="871"/>
      <c r="ZW943" s="871"/>
      <c r="ZX943" s="871"/>
      <c r="ZY943" s="871"/>
      <c r="ZZ943" s="871"/>
      <c r="AAA943" s="871"/>
      <c r="AAB943" s="871"/>
      <c r="AAC943" s="871"/>
      <c r="AAD943" s="871"/>
      <c r="AAE943" s="871"/>
      <c r="AAF943" s="871"/>
      <c r="AAG943" s="871"/>
      <c r="AAH943" s="871"/>
      <c r="AAI943" s="871"/>
      <c r="AAJ943" s="871"/>
      <c r="AAK943" s="871"/>
      <c r="AAL943" s="871"/>
      <c r="AAM943" s="871"/>
      <c r="AAN943" s="871"/>
      <c r="AAO943" s="871"/>
      <c r="AAP943" s="871"/>
      <c r="AAQ943" s="871"/>
      <c r="AAR943" s="871"/>
      <c r="AAS943" s="871"/>
      <c r="AAT943" s="871"/>
      <c r="AAU943" s="871"/>
      <c r="AAV943" s="871"/>
      <c r="AAW943" s="871"/>
      <c r="AAX943" s="871"/>
      <c r="AAY943" s="871"/>
      <c r="AAZ943" s="871"/>
      <c r="ABA943" s="871"/>
      <c r="ABB943" s="871"/>
      <c r="ABC943" s="871"/>
      <c r="ABD943" s="871"/>
      <c r="ABE943" s="871"/>
      <c r="ABF943" s="871"/>
      <c r="ABG943" s="871"/>
      <c r="ABH943" s="871"/>
      <c r="ABI943" s="871"/>
      <c r="ABJ943" s="871"/>
      <c r="ABK943" s="871"/>
      <c r="ABL943" s="871"/>
      <c r="ABM943" s="871"/>
      <c r="ABN943" s="871"/>
      <c r="ABO943" s="871"/>
      <c r="ABP943" s="871"/>
      <c r="ABQ943" s="871"/>
      <c r="ABR943" s="871"/>
      <c r="ABS943" s="871"/>
      <c r="ABT943" s="871"/>
      <c r="ABU943" s="871"/>
      <c r="ABV943" s="871"/>
      <c r="ABW943" s="871"/>
      <c r="ABX943" s="871"/>
      <c r="ABY943" s="871"/>
      <c r="ABZ943" s="871"/>
      <c r="ACA943" s="871"/>
      <c r="ACB943" s="871"/>
      <c r="ACC943" s="871"/>
      <c r="ACD943" s="871"/>
      <c r="ACE943" s="871"/>
      <c r="ACF943" s="871"/>
      <c r="ACG943" s="871"/>
      <c r="ACH943" s="871"/>
      <c r="ACI943" s="871"/>
      <c r="ACJ943" s="871"/>
      <c r="ACK943" s="871"/>
      <c r="ACL943" s="871"/>
      <c r="ACM943" s="871"/>
      <c r="ACN943" s="871"/>
      <c r="ACO943" s="871"/>
      <c r="ACP943" s="871"/>
      <c r="ACQ943" s="871"/>
      <c r="ACR943" s="871"/>
      <c r="ACS943" s="871"/>
      <c r="ACT943" s="871"/>
      <c r="ACU943" s="871"/>
      <c r="ACV943" s="871"/>
      <c r="ACW943" s="871"/>
      <c r="ACX943" s="871"/>
      <c r="ACY943" s="871"/>
      <c r="ACZ943" s="871"/>
      <c r="ADA943" s="871"/>
      <c r="ADB943" s="871"/>
      <c r="ADC943" s="871"/>
      <c r="ADD943" s="871"/>
      <c r="ADE943" s="871"/>
      <c r="ADF943" s="871"/>
      <c r="ADG943" s="871"/>
      <c r="ADH943" s="871"/>
      <c r="ADI943" s="871"/>
      <c r="ADJ943" s="871"/>
      <c r="ADK943" s="871"/>
      <c r="ADL943" s="871"/>
      <c r="ADM943" s="871"/>
      <c r="ADN943" s="871"/>
      <c r="ADO943" s="871"/>
      <c r="ADP943" s="871"/>
      <c r="ADQ943" s="871"/>
      <c r="ADR943" s="871"/>
      <c r="ADS943" s="871"/>
      <c r="ADT943" s="871"/>
      <c r="ADU943" s="871"/>
      <c r="ADV943" s="871"/>
      <c r="ADW943" s="871"/>
      <c r="ADX943" s="871"/>
      <c r="ADY943" s="871"/>
      <c r="ADZ943" s="871"/>
      <c r="AEA943" s="871"/>
      <c r="AEB943" s="871"/>
      <c r="AEC943" s="871"/>
      <c r="AED943" s="871"/>
      <c r="AEE943" s="871"/>
      <c r="AEF943" s="871"/>
      <c r="AEG943" s="871"/>
      <c r="AEH943" s="871"/>
      <c r="AEI943" s="871"/>
      <c r="AEJ943" s="871"/>
      <c r="AEK943" s="871"/>
      <c r="AEL943" s="871"/>
      <c r="AEM943" s="871"/>
      <c r="AEN943" s="871"/>
      <c r="AEO943" s="871"/>
      <c r="AEP943" s="871"/>
      <c r="AEQ943" s="871"/>
      <c r="AER943" s="871"/>
      <c r="AES943" s="871"/>
      <c r="AET943" s="871"/>
      <c r="AEU943" s="871"/>
      <c r="AEV943" s="871"/>
      <c r="AEW943" s="871"/>
      <c r="AEX943" s="871"/>
      <c r="AEY943" s="871"/>
      <c r="AEZ943" s="871"/>
      <c r="AFA943" s="871"/>
      <c r="AFB943" s="871"/>
      <c r="AFC943" s="871"/>
      <c r="AFD943" s="871"/>
      <c r="AFE943" s="871"/>
      <c r="AFF943" s="871"/>
      <c r="AFG943" s="871"/>
      <c r="AFH943" s="871"/>
      <c r="AFI943" s="871"/>
      <c r="AFJ943" s="871"/>
      <c r="AFK943" s="871"/>
      <c r="AFL943" s="871"/>
      <c r="AFM943" s="871"/>
      <c r="AFN943" s="871"/>
      <c r="AFO943" s="871"/>
      <c r="AFP943" s="871"/>
      <c r="AFQ943" s="871"/>
      <c r="AFR943" s="871"/>
      <c r="AFS943" s="871"/>
      <c r="AFT943" s="871"/>
      <c r="AFU943" s="871"/>
      <c r="AFV943" s="871"/>
      <c r="AFW943" s="871"/>
      <c r="AFX943" s="871"/>
      <c r="AFY943" s="871"/>
      <c r="AFZ943" s="871"/>
      <c r="AGA943" s="871"/>
      <c r="AGB943" s="871"/>
      <c r="AGC943" s="871"/>
      <c r="AGD943" s="871"/>
      <c r="AGE943" s="871"/>
      <c r="AGF943" s="871"/>
      <c r="AGG943" s="871"/>
      <c r="AGH943" s="871"/>
      <c r="AGI943" s="871"/>
      <c r="AGJ943" s="871"/>
      <c r="AGK943" s="871"/>
      <c r="AGL943" s="871"/>
      <c r="AGM943" s="871"/>
      <c r="AGN943" s="871"/>
      <c r="AGO943" s="871"/>
      <c r="AGP943" s="871"/>
      <c r="AGQ943" s="871"/>
      <c r="AGR943" s="871"/>
      <c r="AGS943" s="871"/>
      <c r="AGT943" s="871"/>
      <c r="AGU943" s="871"/>
      <c r="AGV943" s="871"/>
      <c r="AGW943" s="871"/>
      <c r="AGX943" s="871"/>
      <c r="AGY943" s="871"/>
      <c r="AGZ943" s="871"/>
      <c r="AHA943" s="871"/>
      <c r="AHB943" s="871"/>
      <c r="AHC943" s="871"/>
      <c r="AHD943" s="871"/>
      <c r="AHE943" s="871"/>
      <c r="AHF943" s="871"/>
      <c r="AHG943" s="871"/>
      <c r="AHH943" s="871"/>
      <c r="AHI943" s="871"/>
      <c r="AHJ943" s="871"/>
      <c r="AHK943" s="871"/>
      <c r="AHL943" s="871"/>
      <c r="AHM943" s="871"/>
      <c r="AHN943" s="871"/>
      <c r="AHO943" s="871"/>
      <c r="AHP943" s="871"/>
      <c r="AHQ943" s="871"/>
      <c r="AHR943" s="871"/>
      <c r="AHS943" s="871"/>
      <c r="AHT943" s="871"/>
      <c r="AHU943" s="871"/>
      <c r="AHV943" s="871"/>
      <c r="AHW943" s="871"/>
      <c r="AHX943" s="871"/>
      <c r="AHY943" s="871"/>
      <c r="AHZ943" s="871"/>
      <c r="AIA943" s="871"/>
      <c r="AIB943" s="871"/>
      <c r="AIC943" s="871"/>
      <c r="AID943" s="871"/>
      <c r="AIE943" s="871"/>
      <c r="AIF943" s="871"/>
      <c r="AIG943" s="871"/>
      <c r="AIH943" s="871"/>
      <c r="AII943" s="871"/>
      <c r="AIJ943" s="871"/>
      <c r="AIK943" s="871"/>
      <c r="AIL943" s="871"/>
      <c r="AIM943" s="871"/>
      <c r="AIN943" s="871"/>
      <c r="AIO943" s="871"/>
      <c r="AIP943" s="871"/>
      <c r="AIQ943" s="871"/>
      <c r="AIR943" s="871"/>
      <c r="AIS943" s="871"/>
      <c r="AIT943" s="871"/>
      <c r="AIU943" s="871"/>
      <c r="AIV943" s="871"/>
      <c r="AIW943" s="871"/>
      <c r="AIX943" s="871"/>
      <c r="AIY943" s="871"/>
      <c r="AIZ943" s="871"/>
      <c r="AJA943" s="871"/>
      <c r="AJB943" s="871"/>
      <c r="AJC943" s="871"/>
      <c r="AJD943" s="871"/>
      <c r="AJE943" s="871"/>
      <c r="AJF943" s="871"/>
      <c r="AJG943" s="871"/>
      <c r="AJH943" s="871"/>
      <c r="AJI943" s="871"/>
      <c r="AJJ943" s="871"/>
      <c r="AJK943" s="871"/>
      <c r="AJL943" s="871"/>
      <c r="AJM943" s="871"/>
      <c r="AJN943" s="871"/>
      <c r="AJO943" s="871"/>
      <c r="AJP943" s="871"/>
      <c r="AJQ943" s="871"/>
      <c r="AJR943" s="871"/>
      <c r="AJS943" s="871"/>
      <c r="AJT943" s="871"/>
      <c r="AJU943" s="871"/>
      <c r="AJV943" s="871"/>
      <c r="AJW943" s="871"/>
      <c r="AJX943" s="871"/>
      <c r="AJY943" s="871"/>
      <c r="AJZ943" s="871"/>
      <c r="AKA943" s="871"/>
      <c r="AKB943" s="871"/>
      <c r="AKC943" s="871"/>
      <c r="AKD943" s="871"/>
      <c r="AKE943" s="871"/>
      <c r="AKF943" s="871"/>
      <c r="AKG943" s="871"/>
      <c r="AKH943" s="871"/>
      <c r="AKI943" s="871"/>
      <c r="AKJ943" s="871"/>
      <c r="AKK943" s="871"/>
      <c r="AKL943" s="871"/>
      <c r="AKM943" s="871"/>
      <c r="AKN943" s="871"/>
      <c r="AKO943" s="871"/>
      <c r="AKP943" s="871"/>
      <c r="AKQ943" s="871"/>
      <c r="AKR943" s="871"/>
      <c r="AKS943" s="871"/>
      <c r="AKT943" s="871"/>
      <c r="AKU943" s="871"/>
      <c r="AKV943" s="871"/>
      <c r="AKW943" s="871"/>
      <c r="AKX943" s="871"/>
      <c r="AKY943" s="871"/>
      <c r="AKZ943" s="871"/>
      <c r="ALA943" s="871"/>
      <c r="ALB943" s="871"/>
      <c r="ALC943" s="871"/>
      <c r="ALD943" s="871"/>
      <c r="ALE943" s="871"/>
      <c r="ALF943" s="871"/>
      <c r="ALG943" s="871"/>
      <c r="ALH943" s="871"/>
      <c r="ALI943" s="871"/>
      <c r="ALJ943" s="871"/>
      <c r="ALK943" s="871"/>
      <c r="ALL943" s="871"/>
      <c r="ALM943" s="871"/>
      <c r="ALN943" s="871"/>
      <c r="ALO943" s="871"/>
      <c r="ALP943" s="871"/>
      <c r="ALQ943" s="871"/>
      <c r="ALR943" s="871"/>
      <c r="ALS943" s="871"/>
      <c r="ALT943" s="871"/>
      <c r="ALU943" s="871"/>
      <c r="ALV943" s="871"/>
      <c r="ALW943" s="871"/>
      <c r="ALX943" s="871"/>
      <c r="ALY943" s="871"/>
      <c r="ALZ943" s="871"/>
      <c r="AMA943" s="871"/>
      <c r="AMB943" s="871"/>
      <c r="AMC943" s="871"/>
      <c r="AMD943" s="871"/>
      <c r="AME943" s="871"/>
      <c r="AMF943" s="871"/>
      <c r="AMG943" s="871"/>
      <c r="AMH943" s="871"/>
      <c r="AMI943" s="871"/>
      <c r="AMJ943" s="871"/>
      <c r="AMK943" s="871"/>
    </row>
    <row r="944" spans="1:1025" ht="15" customHeight="1">
      <c r="A944" s="1159"/>
      <c r="B944" s="968">
        <v>15668</v>
      </c>
      <c r="C944" s="1003">
        <v>0.1</v>
      </c>
      <c r="D944" s="959" t="s">
        <v>505</v>
      </c>
      <c r="E944" s="1040">
        <v>2100000</v>
      </c>
      <c r="F944" s="985">
        <v>0.12</v>
      </c>
      <c r="G944" s="955">
        <f t="shared" si="45"/>
        <v>252000</v>
      </c>
      <c r="H944" s="1013" t="s">
        <v>94</v>
      </c>
      <c r="I944" s="875"/>
      <c r="J944" s="875"/>
      <c r="K944" s="882"/>
      <c r="L944" s="883"/>
      <c r="M944" s="884"/>
      <c r="N944" s="882"/>
      <c r="O944" s="989"/>
      <c r="P944" s="882"/>
      <c r="Q944" s="871"/>
      <c r="R944" s="871"/>
      <c r="S944" s="871"/>
      <c r="T944" s="871"/>
      <c r="U944" s="871"/>
      <c r="V944" s="871"/>
      <c r="W944" s="871"/>
      <c r="X944" s="871"/>
      <c r="Y944" s="871"/>
      <c r="Z944" s="871"/>
      <c r="AA944" s="871"/>
      <c r="AB944" s="871"/>
      <c r="AC944" s="871"/>
      <c r="AD944" s="871"/>
      <c r="AE944" s="871"/>
      <c r="AF944" s="871"/>
      <c r="AG944" s="871"/>
      <c r="AH944" s="871"/>
      <c r="AI944" s="871"/>
      <c r="AJ944" s="871"/>
      <c r="AK944" s="871"/>
      <c r="AL944" s="871"/>
      <c r="AM944" s="871"/>
      <c r="AN944" s="871"/>
      <c r="AO944" s="871"/>
      <c r="AP944" s="871"/>
      <c r="AQ944" s="871"/>
      <c r="AR944" s="871"/>
      <c r="AS944" s="871"/>
      <c r="AT944" s="871"/>
      <c r="AU944" s="871"/>
      <c r="AV944" s="871"/>
      <c r="AW944" s="871"/>
      <c r="AX944" s="871"/>
      <c r="AY944" s="871"/>
      <c r="AZ944" s="871"/>
      <c r="BA944" s="871"/>
      <c r="BB944" s="871"/>
      <c r="BC944" s="871"/>
      <c r="BD944" s="871"/>
      <c r="BE944" s="871"/>
      <c r="BF944" s="871"/>
      <c r="BG944" s="871"/>
      <c r="BH944" s="871"/>
      <c r="BI944" s="871"/>
      <c r="BJ944" s="871"/>
      <c r="BK944" s="871"/>
      <c r="BL944" s="871"/>
      <c r="BM944" s="871"/>
      <c r="BN944" s="871"/>
      <c r="BO944" s="871"/>
      <c r="BP944" s="871"/>
      <c r="BQ944" s="871"/>
      <c r="BR944" s="871"/>
      <c r="BS944" s="871"/>
      <c r="BT944" s="871"/>
      <c r="BU944" s="871"/>
      <c r="BV944" s="871"/>
      <c r="BW944" s="871"/>
      <c r="BX944" s="871"/>
      <c r="BY944" s="871"/>
      <c r="BZ944" s="871"/>
      <c r="CA944" s="871"/>
      <c r="CB944" s="871"/>
      <c r="CC944" s="871"/>
      <c r="CD944" s="871"/>
      <c r="CE944" s="871"/>
      <c r="CF944" s="871"/>
      <c r="CG944" s="871"/>
      <c r="CH944" s="871"/>
      <c r="CI944" s="871"/>
      <c r="CJ944" s="871"/>
      <c r="CK944" s="871"/>
      <c r="CL944" s="871"/>
      <c r="CM944" s="871"/>
      <c r="CN944" s="871"/>
      <c r="CO944" s="871"/>
      <c r="CP944" s="871"/>
      <c r="CQ944" s="871"/>
      <c r="CR944" s="871"/>
      <c r="CS944" s="871"/>
      <c r="CT944" s="871"/>
      <c r="CU944" s="871"/>
      <c r="CV944" s="871"/>
      <c r="CW944" s="871"/>
      <c r="CX944" s="871"/>
      <c r="CY944" s="871"/>
      <c r="CZ944" s="871"/>
      <c r="DA944" s="871"/>
      <c r="DB944" s="871"/>
      <c r="DC944" s="871"/>
      <c r="DD944" s="871"/>
      <c r="DE944" s="871"/>
      <c r="DF944" s="871"/>
      <c r="DG944" s="871"/>
      <c r="DH944" s="871"/>
      <c r="DI944" s="871"/>
      <c r="DJ944" s="871"/>
      <c r="DK944" s="871"/>
      <c r="DL944" s="871"/>
      <c r="DM944" s="871"/>
      <c r="DN944" s="871"/>
      <c r="DO944" s="871"/>
      <c r="DP944" s="871"/>
      <c r="DQ944" s="871"/>
      <c r="DR944" s="871"/>
      <c r="DS944" s="871"/>
      <c r="DT944" s="871"/>
      <c r="DU944" s="871"/>
      <c r="DV944" s="871"/>
      <c r="DW944" s="871"/>
      <c r="DX944" s="871"/>
      <c r="DY944" s="871"/>
      <c r="DZ944" s="871"/>
      <c r="EA944" s="871"/>
      <c r="EB944" s="871"/>
      <c r="EC944" s="871"/>
      <c r="ED944" s="871"/>
      <c r="EE944" s="871"/>
      <c r="EF944" s="871"/>
      <c r="EG944" s="871"/>
      <c r="EH944" s="871"/>
      <c r="EI944" s="871"/>
      <c r="EJ944" s="871"/>
      <c r="EK944" s="871"/>
      <c r="EL944" s="871"/>
      <c r="EM944" s="871"/>
      <c r="EN944" s="871"/>
      <c r="EO944" s="871"/>
      <c r="EP944" s="871"/>
      <c r="EQ944" s="871"/>
      <c r="ER944" s="871"/>
      <c r="ES944" s="871"/>
      <c r="ET944" s="871"/>
      <c r="EU944" s="871"/>
      <c r="EV944" s="871"/>
      <c r="EW944" s="871"/>
      <c r="EX944" s="871"/>
      <c r="EY944" s="871"/>
      <c r="EZ944" s="871"/>
      <c r="FA944" s="871"/>
      <c r="FB944" s="871"/>
      <c r="FC944" s="871"/>
      <c r="FD944" s="871"/>
      <c r="FE944" s="871"/>
      <c r="FF944" s="871"/>
      <c r="FG944" s="871"/>
      <c r="FH944" s="871"/>
      <c r="FI944" s="871"/>
      <c r="FJ944" s="871"/>
      <c r="FK944" s="871"/>
      <c r="FL944" s="871"/>
      <c r="FM944" s="871"/>
      <c r="FN944" s="871"/>
      <c r="FO944" s="871"/>
      <c r="FP944" s="871"/>
      <c r="FQ944" s="871"/>
      <c r="FR944" s="871"/>
      <c r="FS944" s="871"/>
      <c r="FT944" s="871"/>
      <c r="FU944" s="871"/>
      <c r="FV944" s="871"/>
      <c r="FW944" s="871"/>
      <c r="FX944" s="871"/>
      <c r="FY944" s="871"/>
      <c r="FZ944" s="871"/>
      <c r="GA944" s="871"/>
      <c r="GB944" s="871"/>
      <c r="GC944" s="871"/>
      <c r="GD944" s="871"/>
      <c r="GE944" s="871"/>
      <c r="GF944" s="871"/>
      <c r="GG944" s="871"/>
      <c r="GH944" s="871"/>
      <c r="GI944" s="871"/>
      <c r="GJ944" s="871"/>
      <c r="GK944" s="871"/>
      <c r="GL944" s="871"/>
      <c r="GM944" s="871"/>
      <c r="GN944" s="871"/>
      <c r="GO944" s="871"/>
      <c r="GP944" s="871"/>
      <c r="GQ944" s="871"/>
      <c r="GR944" s="871"/>
      <c r="GS944" s="871"/>
      <c r="GT944" s="871"/>
      <c r="GU944" s="871"/>
      <c r="GV944" s="871"/>
      <c r="GW944" s="871"/>
      <c r="GX944" s="871"/>
      <c r="GY944" s="871"/>
      <c r="GZ944" s="871"/>
      <c r="HA944" s="871"/>
      <c r="HB944" s="871"/>
      <c r="HC944" s="871"/>
      <c r="HD944" s="871"/>
      <c r="HE944" s="871"/>
      <c r="HF944" s="871"/>
      <c r="HG944" s="871"/>
      <c r="HH944" s="871"/>
      <c r="HI944" s="871"/>
      <c r="HJ944" s="871"/>
      <c r="HK944" s="871"/>
      <c r="HL944" s="871"/>
      <c r="HM944" s="871"/>
      <c r="HN944" s="871"/>
      <c r="HO944" s="871"/>
      <c r="HP944" s="871"/>
      <c r="HQ944" s="871"/>
      <c r="HR944" s="871"/>
      <c r="HS944" s="871"/>
      <c r="HT944" s="871"/>
      <c r="HU944" s="871"/>
      <c r="HV944" s="871"/>
      <c r="HW944" s="871"/>
      <c r="HX944" s="871"/>
      <c r="HY944" s="871"/>
      <c r="HZ944" s="871"/>
      <c r="IA944" s="871"/>
      <c r="IB944" s="871"/>
      <c r="IC944" s="871"/>
      <c r="ID944" s="871"/>
      <c r="IE944" s="871"/>
      <c r="IF944" s="871"/>
      <c r="IG944" s="871"/>
      <c r="IH944" s="871"/>
      <c r="II944" s="871"/>
      <c r="IJ944" s="871"/>
      <c r="IK944" s="871"/>
      <c r="IL944" s="871"/>
      <c r="IM944" s="871"/>
      <c r="IN944" s="871"/>
      <c r="IO944" s="871"/>
      <c r="IP944" s="871"/>
      <c r="IQ944" s="871"/>
      <c r="IR944" s="871"/>
      <c r="IS944" s="871"/>
      <c r="IT944" s="871"/>
      <c r="IU944" s="871"/>
      <c r="IV944" s="871"/>
      <c r="IW944" s="871"/>
      <c r="IX944" s="871"/>
      <c r="IY944" s="871"/>
      <c r="IZ944" s="871"/>
      <c r="JA944" s="871"/>
      <c r="JB944" s="871"/>
      <c r="JC944" s="871"/>
      <c r="JD944" s="871"/>
      <c r="JE944" s="871"/>
      <c r="JF944" s="871"/>
      <c r="JG944" s="871"/>
      <c r="JH944" s="871"/>
      <c r="JI944" s="871"/>
      <c r="JJ944" s="871"/>
      <c r="JK944" s="871"/>
      <c r="JL944" s="871"/>
      <c r="JM944" s="871"/>
      <c r="JN944" s="871"/>
      <c r="JO944" s="871"/>
      <c r="JP944" s="871"/>
      <c r="JQ944" s="871"/>
      <c r="JR944" s="871"/>
      <c r="JS944" s="871"/>
      <c r="JT944" s="871"/>
      <c r="JU944" s="871"/>
      <c r="JV944" s="871"/>
      <c r="JW944" s="871"/>
      <c r="JX944" s="871"/>
      <c r="JY944" s="871"/>
      <c r="JZ944" s="871"/>
      <c r="KA944" s="871"/>
      <c r="KB944" s="871"/>
      <c r="KC944" s="871"/>
      <c r="KD944" s="871"/>
      <c r="KE944" s="871"/>
      <c r="KF944" s="871"/>
      <c r="KG944" s="871"/>
      <c r="KH944" s="871"/>
      <c r="KI944" s="871"/>
      <c r="KJ944" s="871"/>
      <c r="KK944" s="871"/>
      <c r="KL944" s="871"/>
      <c r="KM944" s="871"/>
      <c r="KN944" s="871"/>
      <c r="KO944" s="871"/>
      <c r="KP944" s="871"/>
      <c r="KQ944" s="871"/>
      <c r="KR944" s="871"/>
      <c r="KS944" s="871"/>
      <c r="KT944" s="871"/>
      <c r="KU944" s="871"/>
      <c r="KV944" s="871"/>
      <c r="KW944" s="871"/>
      <c r="KX944" s="871"/>
      <c r="KY944" s="871"/>
      <c r="KZ944" s="871"/>
      <c r="LA944" s="871"/>
      <c r="LB944" s="871"/>
      <c r="LC944" s="871"/>
      <c r="LD944" s="871"/>
      <c r="LE944" s="871"/>
      <c r="LF944" s="871"/>
      <c r="LG944" s="871"/>
      <c r="LH944" s="871"/>
      <c r="LI944" s="871"/>
      <c r="LJ944" s="871"/>
      <c r="LK944" s="871"/>
      <c r="LL944" s="871"/>
      <c r="LM944" s="871"/>
      <c r="LN944" s="871"/>
      <c r="LO944" s="871"/>
      <c r="LP944" s="871"/>
      <c r="LQ944" s="871"/>
      <c r="LR944" s="871"/>
      <c r="LS944" s="871"/>
      <c r="LT944" s="871"/>
      <c r="LU944" s="871"/>
      <c r="LV944" s="871"/>
      <c r="LW944" s="871"/>
      <c r="LX944" s="871"/>
      <c r="LY944" s="871"/>
      <c r="LZ944" s="871"/>
      <c r="MA944" s="871"/>
      <c r="MB944" s="871"/>
      <c r="MC944" s="871"/>
      <c r="MD944" s="871"/>
      <c r="ME944" s="871"/>
      <c r="MF944" s="871"/>
      <c r="MG944" s="871"/>
      <c r="MH944" s="871"/>
      <c r="MI944" s="871"/>
      <c r="MJ944" s="871"/>
      <c r="MK944" s="871"/>
      <c r="ML944" s="871"/>
      <c r="MM944" s="871"/>
      <c r="MN944" s="871"/>
      <c r="MO944" s="871"/>
      <c r="MP944" s="871"/>
      <c r="MQ944" s="871"/>
      <c r="MR944" s="871"/>
      <c r="MS944" s="871"/>
      <c r="MT944" s="871"/>
      <c r="MU944" s="871"/>
      <c r="MV944" s="871"/>
      <c r="MW944" s="871"/>
      <c r="MX944" s="871"/>
      <c r="MY944" s="871"/>
      <c r="MZ944" s="871"/>
      <c r="NA944" s="871"/>
      <c r="NB944" s="871"/>
      <c r="NC944" s="871"/>
      <c r="ND944" s="871"/>
      <c r="NE944" s="871"/>
      <c r="NF944" s="871"/>
      <c r="NG944" s="871"/>
      <c r="NH944" s="871"/>
      <c r="NI944" s="871"/>
      <c r="NJ944" s="871"/>
      <c r="NK944" s="871"/>
      <c r="NL944" s="871"/>
      <c r="NM944" s="871"/>
      <c r="NN944" s="871"/>
      <c r="NO944" s="871"/>
      <c r="NP944" s="871"/>
      <c r="NQ944" s="871"/>
      <c r="NR944" s="871"/>
      <c r="NS944" s="871"/>
      <c r="NT944" s="871"/>
      <c r="NU944" s="871"/>
      <c r="NV944" s="871"/>
      <c r="NW944" s="871"/>
      <c r="NX944" s="871"/>
      <c r="NY944" s="871"/>
      <c r="NZ944" s="871"/>
      <c r="OA944" s="871"/>
      <c r="OB944" s="871"/>
      <c r="OC944" s="871"/>
      <c r="OD944" s="871"/>
      <c r="OE944" s="871"/>
      <c r="OF944" s="871"/>
      <c r="OG944" s="871"/>
      <c r="OH944" s="871"/>
      <c r="OI944" s="871"/>
      <c r="OJ944" s="871"/>
      <c r="OK944" s="871"/>
      <c r="OL944" s="871"/>
      <c r="OM944" s="871"/>
      <c r="ON944" s="871"/>
      <c r="OO944" s="871"/>
      <c r="OP944" s="871"/>
      <c r="OQ944" s="871"/>
      <c r="OR944" s="871"/>
      <c r="OS944" s="871"/>
      <c r="OT944" s="871"/>
      <c r="OU944" s="871"/>
      <c r="OV944" s="871"/>
      <c r="OW944" s="871"/>
      <c r="OX944" s="871"/>
      <c r="OY944" s="871"/>
      <c r="OZ944" s="871"/>
      <c r="PA944" s="871"/>
      <c r="PB944" s="871"/>
      <c r="PC944" s="871"/>
      <c r="PD944" s="871"/>
      <c r="PE944" s="871"/>
      <c r="PF944" s="871"/>
      <c r="PG944" s="871"/>
      <c r="PH944" s="871"/>
      <c r="PI944" s="871"/>
      <c r="PJ944" s="871"/>
      <c r="PK944" s="871"/>
      <c r="PL944" s="871"/>
      <c r="PM944" s="871"/>
      <c r="PN944" s="871"/>
      <c r="PO944" s="871"/>
      <c r="PP944" s="871"/>
      <c r="PQ944" s="871"/>
      <c r="PR944" s="871"/>
      <c r="PS944" s="871"/>
      <c r="PT944" s="871"/>
      <c r="PU944" s="871"/>
      <c r="PV944" s="871"/>
      <c r="PW944" s="871"/>
      <c r="PX944" s="871"/>
      <c r="PY944" s="871"/>
      <c r="PZ944" s="871"/>
      <c r="QA944" s="871"/>
      <c r="QB944" s="871"/>
      <c r="QC944" s="871"/>
      <c r="QD944" s="871"/>
      <c r="QE944" s="871"/>
      <c r="QF944" s="871"/>
      <c r="QG944" s="871"/>
      <c r="QH944" s="871"/>
      <c r="QI944" s="871"/>
      <c r="QJ944" s="871"/>
      <c r="QK944" s="871"/>
      <c r="QL944" s="871"/>
      <c r="QM944" s="871"/>
      <c r="QN944" s="871"/>
      <c r="QO944" s="871"/>
      <c r="QP944" s="871"/>
      <c r="QQ944" s="871"/>
      <c r="QR944" s="871"/>
      <c r="QS944" s="871"/>
      <c r="QT944" s="871"/>
      <c r="QU944" s="871"/>
      <c r="QV944" s="871"/>
      <c r="QW944" s="871"/>
      <c r="QX944" s="871"/>
      <c r="QY944" s="871"/>
      <c r="QZ944" s="871"/>
      <c r="RA944" s="871"/>
      <c r="RB944" s="871"/>
      <c r="RC944" s="871"/>
      <c r="RD944" s="871"/>
      <c r="RE944" s="871"/>
      <c r="RF944" s="871"/>
      <c r="RG944" s="871"/>
      <c r="RH944" s="871"/>
      <c r="RI944" s="871"/>
      <c r="RJ944" s="871"/>
      <c r="RK944" s="871"/>
      <c r="RL944" s="871"/>
      <c r="RM944" s="871"/>
      <c r="RN944" s="871"/>
      <c r="RO944" s="871"/>
      <c r="RP944" s="871"/>
      <c r="RQ944" s="871"/>
      <c r="RR944" s="871"/>
      <c r="RS944" s="871"/>
      <c r="RT944" s="871"/>
      <c r="RU944" s="871"/>
      <c r="RV944" s="871"/>
      <c r="RW944" s="871"/>
      <c r="RX944" s="871"/>
      <c r="RY944" s="871"/>
      <c r="RZ944" s="871"/>
      <c r="SA944" s="871"/>
      <c r="SB944" s="871"/>
      <c r="SC944" s="871"/>
      <c r="SD944" s="871"/>
      <c r="SE944" s="871"/>
      <c r="SF944" s="871"/>
      <c r="SG944" s="871"/>
      <c r="SH944" s="871"/>
      <c r="SI944" s="871"/>
      <c r="SJ944" s="871"/>
      <c r="SK944" s="871"/>
      <c r="SL944" s="871"/>
      <c r="SM944" s="871"/>
      <c r="SN944" s="871"/>
      <c r="SO944" s="871"/>
      <c r="SP944" s="871"/>
      <c r="SQ944" s="871"/>
      <c r="SR944" s="871"/>
      <c r="SS944" s="871"/>
      <c r="ST944" s="871"/>
      <c r="SU944" s="871"/>
      <c r="SV944" s="871"/>
      <c r="SW944" s="871"/>
      <c r="SX944" s="871"/>
      <c r="SY944" s="871"/>
      <c r="SZ944" s="871"/>
      <c r="TA944" s="871"/>
      <c r="TB944" s="871"/>
      <c r="TC944" s="871"/>
      <c r="TD944" s="871"/>
      <c r="TE944" s="871"/>
      <c r="TF944" s="871"/>
      <c r="TG944" s="871"/>
      <c r="TH944" s="871"/>
      <c r="TI944" s="871"/>
      <c r="TJ944" s="871"/>
      <c r="TK944" s="871"/>
      <c r="TL944" s="871"/>
      <c r="TM944" s="871"/>
      <c r="TN944" s="871"/>
      <c r="TO944" s="871"/>
      <c r="TP944" s="871"/>
      <c r="TQ944" s="871"/>
      <c r="TR944" s="871"/>
      <c r="TS944" s="871"/>
      <c r="TT944" s="871"/>
      <c r="TU944" s="871"/>
      <c r="TV944" s="871"/>
      <c r="TW944" s="871"/>
      <c r="TX944" s="871"/>
      <c r="TY944" s="871"/>
      <c r="TZ944" s="871"/>
      <c r="UA944" s="871"/>
      <c r="UB944" s="871"/>
      <c r="UC944" s="871"/>
      <c r="UD944" s="871"/>
      <c r="UE944" s="871"/>
      <c r="UF944" s="871"/>
      <c r="UG944" s="871"/>
      <c r="UH944" s="871"/>
      <c r="UI944" s="871"/>
      <c r="UJ944" s="871"/>
      <c r="UK944" s="871"/>
      <c r="UL944" s="871"/>
      <c r="UM944" s="871"/>
      <c r="UN944" s="871"/>
      <c r="UO944" s="871"/>
      <c r="UP944" s="871"/>
      <c r="UQ944" s="871"/>
      <c r="UR944" s="871"/>
      <c r="US944" s="871"/>
      <c r="UT944" s="871"/>
      <c r="UU944" s="871"/>
      <c r="UV944" s="871"/>
      <c r="UW944" s="871"/>
      <c r="UX944" s="871"/>
      <c r="UY944" s="871"/>
      <c r="UZ944" s="871"/>
      <c r="VA944" s="871"/>
      <c r="VB944" s="871"/>
      <c r="VC944" s="871"/>
      <c r="VD944" s="871"/>
      <c r="VE944" s="871"/>
      <c r="VF944" s="871"/>
      <c r="VG944" s="871"/>
      <c r="VH944" s="871"/>
      <c r="VI944" s="871"/>
      <c r="VJ944" s="871"/>
      <c r="VK944" s="871"/>
      <c r="VL944" s="871"/>
      <c r="VM944" s="871"/>
      <c r="VN944" s="871"/>
      <c r="VO944" s="871"/>
      <c r="VP944" s="871"/>
      <c r="VQ944" s="871"/>
      <c r="VR944" s="871"/>
      <c r="VS944" s="871"/>
      <c r="VT944" s="871"/>
      <c r="VU944" s="871"/>
      <c r="VV944" s="871"/>
      <c r="VW944" s="871"/>
      <c r="VX944" s="871"/>
      <c r="VY944" s="871"/>
      <c r="VZ944" s="871"/>
      <c r="WA944" s="871"/>
      <c r="WB944" s="871"/>
      <c r="WC944" s="871"/>
      <c r="WD944" s="871"/>
      <c r="WE944" s="871"/>
      <c r="WF944" s="871"/>
      <c r="WG944" s="871"/>
      <c r="WH944" s="871"/>
      <c r="WI944" s="871"/>
      <c r="WJ944" s="871"/>
      <c r="WK944" s="871"/>
      <c r="WL944" s="871"/>
      <c r="WM944" s="871"/>
      <c r="WN944" s="871"/>
      <c r="WO944" s="871"/>
      <c r="WP944" s="871"/>
      <c r="WQ944" s="871"/>
      <c r="WR944" s="871"/>
      <c r="WS944" s="871"/>
      <c r="WT944" s="871"/>
      <c r="WU944" s="871"/>
      <c r="WV944" s="871"/>
      <c r="WW944" s="871"/>
      <c r="WX944" s="871"/>
      <c r="WY944" s="871"/>
      <c r="WZ944" s="871"/>
      <c r="XA944" s="871"/>
      <c r="XB944" s="871"/>
      <c r="XC944" s="871"/>
      <c r="XD944" s="871"/>
      <c r="XE944" s="871"/>
      <c r="XF944" s="871"/>
      <c r="XG944" s="871"/>
      <c r="XH944" s="871"/>
      <c r="XI944" s="871"/>
      <c r="XJ944" s="871"/>
      <c r="XK944" s="871"/>
      <c r="XL944" s="871"/>
      <c r="XM944" s="871"/>
      <c r="XN944" s="871"/>
      <c r="XO944" s="871"/>
      <c r="XP944" s="871"/>
      <c r="XQ944" s="871"/>
      <c r="XR944" s="871"/>
      <c r="XS944" s="871"/>
      <c r="XT944" s="871"/>
      <c r="XU944" s="871"/>
      <c r="XV944" s="871"/>
      <c r="XW944" s="871"/>
      <c r="XX944" s="871"/>
      <c r="XY944" s="871"/>
      <c r="XZ944" s="871"/>
      <c r="YA944" s="871"/>
      <c r="YB944" s="871"/>
      <c r="YC944" s="871"/>
      <c r="YD944" s="871"/>
      <c r="YE944" s="871"/>
      <c r="YF944" s="871"/>
      <c r="YG944" s="871"/>
      <c r="YH944" s="871"/>
      <c r="YI944" s="871"/>
      <c r="YJ944" s="871"/>
      <c r="YK944" s="871"/>
      <c r="YL944" s="871"/>
      <c r="YM944" s="871"/>
      <c r="YN944" s="871"/>
      <c r="YO944" s="871"/>
      <c r="YP944" s="871"/>
      <c r="YQ944" s="871"/>
      <c r="YR944" s="871"/>
      <c r="YS944" s="871"/>
      <c r="YT944" s="871"/>
      <c r="YU944" s="871"/>
      <c r="YV944" s="871"/>
      <c r="YW944" s="871"/>
      <c r="YX944" s="871"/>
      <c r="YY944" s="871"/>
      <c r="YZ944" s="871"/>
      <c r="ZA944" s="871"/>
      <c r="ZB944" s="871"/>
      <c r="ZC944" s="871"/>
      <c r="ZD944" s="871"/>
      <c r="ZE944" s="871"/>
      <c r="ZF944" s="871"/>
      <c r="ZG944" s="871"/>
      <c r="ZH944" s="871"/>
      <c r="ZI944" s="871"/>
      <c r="ZJ944" s="871"/>
      <c r="ZK944" s="871"/>
      <c r="ZL944" s="871"/>
      <c r="ZM944" s="871"/>
      <c r="ZN944" s="871"/>
      <c r="ZO944" s="871"/>
      <c r="ZP944" s="871"/>
      <c r="ZQ944" s="871"/>
      <c r="ZR944" s="871"/>
      <c r="ZS944" s="871"/>
      <c r="ZT944" s="871"/>
      <c r="ZU944" s="871"/>
      <c r="ZV944" s="871"/>
      <c r="ZW944" s="871"/>
      <c r="ZX944" s="871"/>
      <c r="ZY944" s="871"/>
      <c r="ZZ944" s="871"/>
      <c r="AAA944" s="871"/>
      <c r="AAB944" s="871"/>
      <c r="AAC944" s="871"/>
      <c r="AAD944" s="871"/>
      <c r="AAE944" s="871"/>
      <c r="AAF944" s="871"/>
      <c r="AAG944" s="871"/>
      <c r="AAH944" s="871"/>
      <c r="AAI944" s="871"/>
      <c r="AAJ944" s="871"/>
      <c r="AAK944" s="871"/>
      <c r="AAL944" s="871"/>
      <c r="AAM944" s="871"/>
      <c r="AAN944" s="871"/>
      <c r="AAO944" s="871"/>
      <c r="AAP944" s="871"/>
      <c r="AAQ944" s="871"/>
      <c r="AAR944" s="871"/>
      <c r="AAS944" s="871"/>
      <c r="AAT944" s="871"/>
      <c r="AAU944" s="871"/>
      <c r="AAV944" s="871"/>
      <c r="AAW944" s="871"/>
      <c r="AAX944" s="871"/>
      <c r="AAY944" s="871"/>
      <c r="AAZ944" s="871"/>
      <c r="ABA944" s="871"/>
      <c r="ABB944" s="871"/>
      <c r="ABC944" s="871"/>
      <c r="ABD944" s="871"/>
      <c r="ABE944" s="871"/>
      <c r="ABF944" s="871"/>
      <c r="ABG944" s="871"/>
      <c r="ABH944" s="871"/>
      <c r="ABI944" s="871"/>
      <c r="ABJ944" s="871"/>
      <c r="ABK944" s="871"/>
      <c r="ABL944" s="871"/>
      <c r="ABM944" s="871"/>
      <c r="ABN944" s="871"/>
      <c r="ABO944" s="871"/>
      <c r="ABP944" s="871"/>
      <c r="ABQ944" s="871"/>
      <c r="ABR944" s="871"/>
      <c r="ABS944" s="871"/>
      <c r="ABT944" s="871"/>
      <c r="ABU944" s="871"/>
      <c r="ABV944" s="871"/>
      <c r="ABW944" s="871"/>
      <c r="ABX944" s="871"/>
      <c r="ABY944" s="871"/>
      <c r="ABZ944" s="871"/>
      <c r="ACA944" s="871"/>
      <c r="ACB944" s="871"/>
      <c r="ACC944" s="871"/>
      <c r="ACD944" s="871"/>
      <c r="ACE944" s="871"/>
      <c r="ACF944" s="871"/>
      <c r="ACG944" s="871"/>
      <c r="ACH944" s="871"/>
      <c r="ACI944" s="871"/>
      <c r="ACJ944" s="871"/>
      <c r="ACK944" s="871"/>
      <c r="ACL944" s="871"/>
      <c r="ACM944" s="871"/>
      <c r="ACN944" s="871"/>
      <c r="ACO944" s="871"/>
      <c r="ACP944" s="871"/>
      <c r="ACQ944" s="871"/>
      <c r="ACR944" s="871"/>
      <c r="ACS944" s="871"/>
      <c r="ACT944" s="871"/>
      <c r="ACU944" s="871"/>
      <c r="ACV944" s="871"/>
      <c r="ACW944" s="871"/>
      <c r="ACX944" s="871"/>
      <c r="ACY944" s="871"/>
      <c r="ACZ944" s="871"/>
      <c r="ADA944" s="871"/>
      <c r="ADB944" s="871"/>
      <c r="ADC944" s="871"/>
      <c r="ADD944" s="871"/>
      <c r="ADE944" s="871"/>
      <c r="ADF944" s="871"/>
      <c r="ADG944" s="871"/>
      <c r="ADH944" s="871"/>
      <c r="ADI944" s="871"/>
      <c r="ADJ944" s="871"/>
      <c r="ADK944" s="871"/>
      <c r="ADL944" s="871"/>
      <c r="ADM944" s="871"/>
      <c r="ADN944" s="871"/>
      <c r="ADO944" s="871"/>
      <c r="ADP944" s="871"/>
      <c r="ADQ944" s="871"/>
      <c r="ADR944" s="871"/>
      <c r="ADS944" s="871"/>
      <c r="ADT944" s="871"/>
      <c r="ADU944" s="871"/>
      <c r="ADV944" s="871"/>
      <c r="ADW944" s="871"/>
      <c r="ADX944" s="871"/>
      <c r="ADY944" s="871"/>
      <c r="ADZ944" s="871"/>
      <c r="AEA944" s="871"/>
      <c r="AEB944" s="871"/>
      <c r="AEC944" s="871"/>
      <c r="AED944" s="871"/>
      <c r="AEE944" s="871"/>
      <c r="AEF944" s="871"/>
      <c r="AEG944" s="871"/>
      <c r="AEH944" s="871"/>
      <c r="AEI944" s="871"/>
      <c r="AEJ944" s="871"/>
      <c r="AEK944" s="871"/>
      <c r="AEL944" s="871"/>
      <c r="AEM944" s="871"/>
      <c r="AEN944" s="871"/>
      <c r="AEO944" s="871"/>
      <c r="AEP944" s="871"/>
      <c r="AEQ944" s="871"/>
      <c r="AER944" s="871"/>
      <c r="AES944" s="871"/>
      <c r="AET944" s="871"/>
      <c r="AEU944" s="871"/>
      <c r="AEV944" s="871"/>
      <c r="AEW944" s="871"/>
      <c r="AEX944" s="871"/>
      <c r="AEY944" s="871"/>
      <c r="AEZ944" s="871"/>
      <c r="AFA944" s="871"/>
      <c r="AFB944" s="871"/>
      <c r="AFC944" s="871"/>
      <c r="AFD944" s="871"/>
      <c r="AFE944" s="871"/>
      <c r="AFF944" s="871"/>
      <c r="AFG944" s="871"/>
      <c r="AFH944" s="871"/>
      <c r="AFI944" s="871"/>
      <c r="AFJ944" s="871"/>
      <c r="AFK944" s="871"/>
      <c r="AFL944" s="871"/>
      <c r="AFM944" s="871"/>
      <c r="AFN944" s="871"/>
      <c r="AFO944" s="871"/>
      <c r="AFP944" s="871"/>
      <c r="AFQ944" s="871"/>
      <c r="AFR944" s="871"/>
      <c r="AFS944" s="871"/>
      <c r="AFT944" s="871"/>
      <c r="AFU944" s="871"/>
      <c r="AFV944" s="871"/>
      <c r="AFW944" s="871"/>
      <c r="AFX944" s="871"/>
      <c r="AFY944" s="871"/>
      <c r="AFZ944" s="871"/>
      <c r="AGA944" s="871"/>
      <c r="AGB944" s="871"/>
      <c r="AGC944" s="871"/>
      <c r="AGD944" s="871"/>
      <c r="AGE944" s="871"/>
      <c r="AGF944" s="871"/>
      <c r="AGG944" s="871"/>
      <c r="AGH944" s="871"/>
      <c r="AGI944" s="871"/>
      <c r="AGJ944" s="871"/>
      <c r="AGK944" s="871"/>
      <c r="AGL944" s="871"/>
      <c r="AGM944" s="871"/>
      <c r="AGN944" s="871"/>
      <c r="AGO944" s="871"/>
      <c r="AGP944" s="871"/>
      <c r="AGQ944" s="871"/>
      <c r="AGR944" s="871"/>
      <c r="AGS944" s="871"/>
      <c r="AGT944" s="871"/>
      <c r="AGU944" s="871"/>
      <c r="AGV944" s="871"/>
      <c r="AGW944" s="871"/>
      <c r="AGX944" s="871"/>
      <c r="AGY944" s="871"/>
      <c r="AGZ944" s="871"/>
      <c r="AHA944" s="871"/>
      <c r="AHB944" s="871"/>
      <c r="AHC944" s="871"/>
      <c r="AHD944" s="871"/>
      <c r="AHE944" s="871"/>
      <c r="AHF944" s="871"/>
      <c r="AHG944" s="871"/>
      <c r="AHH944" s="871"/>
      <c r="AHI944" s="871"/>
      <c r="AHJ944" s="871"/>
      <c r="AHK944" s="871"/>
      <c r="AHL944" s="871"/>
      <c r="AHM944" s="871"/>
      <c r="AHN944" s="871"/>
      <c r="AHO944" s="871"/>
      <c r="AHP944" s="871"/>
      <c r="AHQ944" s="871"/>
      <c r="AHR944" s="871"/>
      <c r="AHS944" s="871"/>
      <c r="AHT944" s="871"/>
      <c r="AHU944" s="871"/>
      <c r="AHV944" s="871"/>
      <c r="AHW944" s="871"/>
      <c r="AHX944" s="871"/>
      <c r="AHY944" s="871"/>
      <c r="AHZ944" s="871"/>
      <c r="AIA944" s="871"/>
      <c r="AIB944" s="871"/>
      <c r="AIC944" s="871"/>
      <c r="AID944" s="871"/>
      <c r="AIE944" s="871"/>
      <c r="AIF944" s="871"/>
      <c r="AIG944" s="871"/>
      <c r="AIH944" s="871"/>
      <c r="AII944" s="871"/>
      <c r="AIJ944" s="871"/>
      <c r="AIK944" s="871"/>
      <c r="AIL944" s="871"/>
      <c r="AIM944" s="871"/>
      <c r="AIN944" s="871"/>
      <c r="AIO944" s="871"/>
      <c r="AIP944" s="871"/>
      <c r="AIQ944" s="871"/>
      <c r="AIR944" s="871"/>
      <c r="AIS944" s="871"/>
      <c r="AIT944" s="871"/>
      <c r="AIU944" s="871"/>
      <c r="AIV944" s="871"/>
      <c r="AIW944" s="871"/>
      <c r="AIX944" s="871"/>
      <c r="AIY944" s="871"/>
      <c r="AIZ944" s="871"/>
      <c r="AJA944" s="871"/>
      <c r="AJB944" s="871"/>
      <c r="AJC944" s="871"/>
      <c r="AJD944" s="871"/>
      <c r="AJE944" s="871"/>
      <c r="AJF944" s="871"/>
      <c r="AJG944" s="871"/>
      <c r="AJH944" s="871"/>
      <c r="AJI944" s="871"/>
      <c r="AJJ944" s="871"/>
      <c r="AJK944" s="871"/>
      <c r="AJL944" s="871"/>
      <c r="AJM944" s="871"/>
      <c r="AJN944" s="871"/>
      <c r="AJO944" s="871"/>
      <c r="AJP944" s="871"/>
      <c r="AJQ944" s="871"/>
      <c r="AJR944" s="871"/>
      <c r="AJS944" s="871"/>
      <c r="AJT944" s="871"/>
      <c r="AJU944" s="871"/>
      <c r="AJV944" s="871"/>
      <c r="AJW944" s="871"/>
      <c r="AJX944" s="871"/>
      <c r="AJY944" s="871"/>
      <c r="AJZ944" s="871"/>
      <c r="AKA944" s="871"/>
      <c r="AKB944" s="871"/>
      <c r="AKC944" s="871"/>
      <c r="AKD944" s="871"/>
      <c r="AKE944" s="871"/>
      <c r="AKF944" s="871"/>
      <c r="AKG944" s="871"/>
      <c r="AKH944" s="871"/>
      <c r="AKI944" s="871"/>
      <c r="AKJ944" s="871"/>
      <c r="AKK944" s="871"/>
      <c r="AKL944" s="871"/>
      <c r="AKM944" s="871"/>
      <c r="AKN944" s="871"/>
      <c r="AKO944" s="871"/>
      <c r="AKP944" s="871"/>
      <c r="AKQ944" s="871"/>
      <c r="AKR944" s="871"/>
      <c r="AKS944" s="871"/>
      <c r="AKT944" s="871"/>
      <c r="AKU944" s="871"/>
      <c r="AKV944" s="871"/>
      <c r="AKW944" s="871"/>
      <c r="AKX944" s="871"/>
      <c r="AKY944" s="871"/>
      <c r="AKZ944" s="871"/>
      <c r="ALA944" s="871"/>
      <c r="ALB944" s="871"/>
      <c r="ALC944" s="871"/>
      <c r="ALD944" s="871"/>
      <c r="ALE944" s="871"/>
      <c r="ALF944" s="871"/>
      <c r="ALG944" s="871"/>
      <c r="ALH944" s="871"/>
      <c r="ALI944" s="871"/>
      <c r="ALJ944" s="871"/>
      <c r="ALK944" s="871"/>
      <c r="ALL944" s="871"/>
      <c r="ALM944" s="871"/>
      <c r="ALN944" s="871"/>
      <c r="ALO944" s="871"/>
      <c r="ALP944" s="871"/>
      <c r="ALQ944" s="871"/>
      <c r="ALR944" s="871"/>
      <c r="ALS944" s="871"/>
      <c r="ALT944" s="871"/>
      <c r="ALU944" s="871"/>
      <c r="ALV944" s="871"/>
      <c r="ALW944" s="871"/>
      <c r="ALX944" s="871"/>
      <c r="ALY944" s="871"/>
      <c r="ALZ944" s="871"/>
      <c r="AMA944" s="871"/>
      <c r="AMB944" s="871"/>
      <c r="AMC944" s="871"/>
      <c r="AMD944" s="871"/>
      <c r="AME944" s="871"/>
      <c r="AMF944" s="871"/>
      <c r="AMG944" s="871"/>
      <c r="AMH944" s="871"/>
      <c r="AMI944" s="871"/>
      <c r="AMJ944" s="871"/>
      <c r="AMK944" s="871"/>
    </row>
    <row r="945" spans="1:1025" ht="15" customHeight="1">
      <c r="A945" s="1159"/>
      <c r="B945" s="874"/>
      <c r="C945" s="877"/>
      <c r="D945" s="874"/>
      <c r="E945" s="1005"/>
      <c r="F945" s="888"/>
      <c r="G945" s="888"/>
      <c r="H945" s="1007"/>
      <c r="I945" s="875"/>
      <c r="J945" s="875"/>
      <c r="K945" s="882"/>
      <c r="L945" s="883"/>
      <c r="M945" s="874" t="s">
        <v>26</v>
      </c>
      <c r="N945" s="952">
        <f>SUM(N927:N929)</f>
        <v>6200000</v>
      </c>
      <c r="O945" s="885" t="s">
        <v>26</v>
      </c>
      <c r="P945" s="952">
        <f>SUM(P927:P937)</f>
        <v>279000</v>
      </c>
      <c r="Q945" s="871"/>
      <c r="R945" s="871"/>
      <c r="S945" s="871"/>
      <c r="T945" s="871"/>
      <c r="U945" s="871"/>
      <c r="V945" s="871"/>
      <c r="W945" s="871"/>
      <c r="X945" s="871"/>
      <c r="Y945" s="871"/>
      <c r="Z945" s="871"/>
      <c r="AA945" s="871"/>
      <c r="AB945" s="871"/>
      <c r="AC945" s="871"/>
      <c r="AD945" s="871"/>
      <c r="AE945" s="871"/>
      <c r="AF945" s="871"/>
      <c r="AG945" s="871"/>
      <c r="AH945" s="871"/>
      <c r="AI945" s="871"/>
      <c r="AJ945" s="871"/>
      <c r="AK945" s="871"/>
      <c r="AL945" s="871"/>
      <c r="AM945" s="871"/>
      <c r="AN945" s="871"/>
      <c r="AO945" s="871"/>
      <c r="AP945" s="871"/>
      <c r="AQ945" s="871"/>
      <c r="AR945" s="871"/>
      <c r="AS945" s="871"/>
      <c r="AT945" s="871"/>
      <c r="AU945" s="871"/>
      <c r="AV945" s="871"/>
      <c r="AW945" s="871"/>
      <c r="AX945" s="871"/>
      <c r="AY945" s="871"/>
      <c r="AZ945" s="871"/>
      <c r="BA945" s="871"/>
      <c r="BB945" s="871"/>
      <c r="BC945" s="871"/>
      <c r="BD945" s="871"/>
      <c r="BE945" s="871"/>
      <c r="BF945" s="871"/>
      <c r="BG945" s="871"/>
      <c r="BH945" s="871"/>
      <c r="BI945" s="871"/>
      <c r="BJ945" s="871"/>
      <c r="BK945" s="871"/>
      <c r="BL945" s="871"/>
      <c r="BM945" s="871"/>
      <c r="BN945" s="871"/>
      <c r="BO945" s="871"/>
      <c r="BP945" s="871"/>
      <c r="BQ945" s="871"/>
      <c r="BR945" s="871"/>
      <c r="BS945" s="871"/>
      <c r="BT945" s="871"/>
      <c r="BU945" s="871"/>
      <c r="BV945" s="871"/>
      <c r="BW945" s="871"/>
      <c r="BX945" s="871"/>
      <c r="BY945" s="871"/>
      <c r="BZ945" s="871"/>
      <c r="CA945" s="871"/>
      <c r="CB945" s="871"/>
      <c r="CC945" s="871"/>
      <c r="CD945" s="871"/>
      <c r="CE945" s="871"/>
      <c r="CF945" s="871"/>
      <c r="CG945" s="871"/>
      <c r="CH945" s="871"/>
      <c r="CI945" s="871"/>
      <c r="CJ945" s="871"/>
      <c r="CK945" s="871"/>
      <c r="CL945" s="871"/>
      <c r="CM945" s="871"/>
      <c r="CN945" s="871"/>
      <c r="CO945" s="871"/>
      <c r="CP945" s="871"/>
      <c r="CQ945" s="871"/>
      <c r="CR945" s="871"/>
      <c r="CS945" s="871"/>
      <c r="CT945" s="871"/>
      <c r="CU945" s="871"/>
      <c r="CV945" s="871"/>
      <c r="CW945" s="871"/>
      <c r="CX945" s="871"/>
      <c r="CY945" s="871"/>
      <c r="CZ945" s="871"/>
      <c r="DA945" s="871"/>
      <c r="DB945" s="871"/>
      <c r="DC945" s="871"/>
      <c r="DD945" s="871"/>
      <c r="DE945" s="871"/>
      <c r="DF945" s="871"/>
      <c r="DG945" s="871"/>
      <c r="DH945" s="871"/>
      <c r="DI945" s="871"/>
      <c r="DJ945" s="871"/>
      <c r="DK945" s="871"/>
      <c r="DL945" s="871"/>
      <c r="DM945" s="871"/>
      <c r="DN945" s="871"/>
      <c r="DO945" s="871"/>
      <c r="DP945" s="871"/>
      <c r="DQ945" s="871"/>
      <c r="DR945" s="871"/>
      <c r="DS945" s="871"/>
      <c r="DT945" s="871"/>
      <c r="DU945" s="871"/>
      <c r="DV945" s="871"/>
      <c r="DW945" s="871"/>
      <c r="DX945" s="871"/>
      <c r="DY945" s="871"/>
      <c r="DZ945" s="871"/>
      <c r="EA945" s="871"/>
      <c r="EB945" s="871"/>
      <c r="EC945" s="871"/>
      <c r="ED945" s="871"/>
      <c r="EE945" s="871"/>
      <c r="EF945" s="871"/>
      <c r="EG945" s="871"/>
      <c r="EH945" s="871"/>
      <c r="EI945" s="871"/>
      <c r="EJ945" s="871"/>
      <c r="EK945" s="871"/>
      <c r="EL945" s="871"/>
      <c r="EM945" s="871"/>
      <c r="EN945" s="871"/>
      <c r="EO945" s="871"/>
      <c r="EP945" s="871"/>
      <c r="EQ945" s="871"/>
      <c r="ER945" s="871"/>
      <c r="ES945" s="871"/>
      <c r="ET945" s="871"/>
      <c r="EU945" s="871"/>
      <c r="EV945" s="871"/>
      <c r="EW945" s="871"/>
      <c r="EX945" s="871"/>
      <c r="EY945" s="871"/>
      <c r="EZ945" s="871"/>
      <c r="FA945" s="871"/>
      <c r="FB945" s="871"/>
      <c r="FC945" s="871"/>
      <c r="FD945" s="871"/>
      <c r="FE945" s="871"/>
      <c r="FF945" s="871"/>
      <c r="FG945" s="871"/>
      <c r="FH945" s="871"/>
      <c r="FI945" s="871"/>
      <c r="FJ945" s="871"/>
      <c r="FK945" s="871"/>
      <c r="FL945" s="871"/>
      <c r="FM945" s="871"/>
      <c r="FN945" s="871"/>
      <c r="FO945" s="871"/>
      <c r="FP945" s="871"/>
      <c r="FQ945" s="871"/>
      <c r="FR945" s="871"/>
      <c r="FS945" s="871"/>
      <c r="FT945" s="871"/>
      <c r="FU945" s="871"/>
      <c r="FV945" s="871"/>
      <c r="FW945" s="871"/>
      <c r="FX945" s="871"/>
      <c r="FY945" s="871"/>
      <c r="FZ945" s="871"/>
      <c r="GA945" s="871"/>
      <c r="GB945" s="871"/>
      <c r="GC945" s="871"/>
      <c r="GD945" s="871"/>
      <c r="GE945" s="871"/>
      <c r="GF945" s="871"/>
      <c r="GG945" s="871"/>
      <c r="GH945" s="871"/>
      <c r="GI945" s="871"/>
      <c r="GJ945" s="871"/>
      <c r="GK945" s="871"/>
      <c r="GL945" s="871"/>
      <c r="GM945" s="871"/>
      <c r="GN945" s="871"/>
      <c r="GO945" s="871"/>
      <c r="GP945" s="871"/>
      <c r="GQ945" s="871"/>
      <c r="GR945" s="871"/>
      <c r="GS945" s="871"/>
      <c r="GT945" s="871"/>
      <c r="GU945" s="871"/>
      <c r="GV945" s="871"/>
      <c r="GW945" s="871"/>
      <c r="GX945" s="871"/>
      <c r="GY945" s="871"/>
      <c r="GZ945" s="871"/>
      <c r="HA945" s="871"/>
      <c r="HB945" s="871"/>
      <c r="HC945" s="871"/>
      <c r="HD945" s="871"/>
      <c r="HE945" s="871"/>
      <c r="HF945" s="871"/>
      <c r="HG945" s="871"/>
      <c r="HH945" s="871"/>
      <c r="HI945" s="871"/>
      <c r="HJ945" s="871"/>
      <c r="HK945" s="871"/>
      <c r="HL945" s="871"/>
      <c r="HM945" s="871"/>
      <c r="HN945" s="871"/>
      <c r="HO945" s="871"/>
      <c r="HP945" s="871"/>
      <c r="HQ945" s="871"/>
      <c r="HR945" s="871"/>
      <c r="HS945" s="871"/>
      <c r="HT945" s="871"/>
      <c r="HU945" s="871"/>
      <c r="HV945" s="871"/>
      <c r="HW945" s="871"/>
      <c r="HX945" s="871"/>
      <c r="HY945" s="871"/>
      <c r="HZ945" s="871"/>
      <c r="IA945" s="871"/>
      <c r="IB945" s="871"/>
      <c r="IC945" s="871"/>
      <c r="ID945" s="871"/>
      <c r="IE945" s="871"/>
      <c r="IF945" s="871"/>
      <c r="IG945" s="871"/>
      <c r="IH945" s="871"/>
      <c r="II945" s="871"/>
      <c r="IJ945" s="871"/>
      <c r="IK945" s="871"/>
      <c r="IL945" s="871"/>
      <c r="IM945" s="871"/>
      <c r="IN945" s="871"/>
      <c r="IO945" s="871"/>
      <c r="IP945" s="871"/>
      <c r="IQ945" s="871"/>
      <c r="IR945" s="871"/>
      <c r="IS945" s="871"/>
      <c r="IT945" s="871"/>
      <c r="IU945" s="871"/>
      <c r="IV945" s="871"/>
      <c r="IW945" s="871"/>
      <c r="IX945" s="871"/>
      <c r="IY945" s="871"/>
      <c r="IZ945" s="871"/>
      <c r="JA945" s="871"/>
      <c r="JB945" s="871"/>
      <c r="JC945" s="871"/>
      <c r="JD945" s="871"/>
      <c r="JE945" s="871"/>
      <c r="JF945" s="871"/>
      <c r="JG945" s="871"/>
      <c r="JH945" s="871"/>
      <c r="JI945" s="871"/>
      <c r="JJ945" s="871"/>
      <c r="JK945" s="871"/>
      <c r="JL945" s="871"/>
      <c r="JM945" s="871"/>
      <c r="JN945" s="871"/>
      <c r="JO945" s="871"/>
      <c r="JP945" s="871"/>
      <c r="JQ945" s="871"/>
      <c r="JR945" s="871"/>
      <c r="JS945" s="871"/>
      <c r="JT945" s="871"/>
      <c r="JU945" s="871"/>
      <c r="JV945" s="871"/>
      <c r="JW945" s="871"/>
      <c r="JX945" s="871"/>
      <c r="JY945" s="871"/>
      <c r="JZ945" s="871"/>
      <c r="KA945" s="871"/>
      <c r="KB945" s="871"/>
      <c r="KC945" s="871"/>
      <c r="KD945" s="871"/>
      <c r="KE945" s="871"/>
      <c r="KF945" s="871"/>
      <c r="KG945" s="871"/>
      <c r="KH945" s="871"/>
      <c r="KI945" s="871"/>
      <c r="KJ945" s="871"/>
      <c r="KK945" s="871"/>
      <c r="KL945" s="871"/>
      <c r="KM945" s="871"/>
      <c r="KN945" s="871"/>
      <c r="KO945" s="871"/>
      <c r="KP945" s="871"/>
      <c r="KQ945" s="871"/>
      <c r="KR945" s="871"/>
      <c r="KS945" s="871"/>
      <c r="KT945" s="871"/>
      <c r="KU945" s="871"/>
      <c r="KV945" s="871"/>
      <c r="KW945" s="871"/>
      <c r="KX945" s="871"/>
      <c r="KY945" s="871"/>
      <c r="KZ945" s="871"/>
      <c r="LA945" s="871"/>
      <c r="LB945" s="871"/>
      <c r="LC945" s="871"/>
      <c r="LD945" s="871"/>
      <c r="LE945" s="871"/>
      <c r="LF945" s="871"/>
      <c r="LG945" s="871"/>
      <c r="LH945" s="871"/>
      <c r="LI945" s="871"/>
      <c r="LJ945" s="871"/>
      <c r="LK945" s="871"/>
      <c r="LL945" s="871"/>
      <c r="LM945" s="871"/>
      <c r="LN945" s="871"/>
      <c r="LO945" s="871"/>
      <c r="LP945" s="871"/>
      <c r="LQ945" s="871"/>
      <c r="LR945" s="871"/>
      <c r="LS945" s="871"/>
      <c r="LT945" s="871"/>
      <c r="LU945" s="871"/>
      <c r="LV945" s="871"/>
      <c r="LW945" s="871"/>
      <c r="LX945" s="871"/>
      <c r="LY945" s="871"/>
      <c r="LZ945" s="871"/>
      <c r="MA945" s="871"/>
      <c r="MB945" s="871"/>
      <c r="MC945" s="871"/>
      <c r="MD945" s="871"/>
      <c r="ME945" s="871"/>
      <c r="MF945" s="871"/>
      <c r="MG945" s="871"/>
      <c r="MH945" s="871"/>
      <c r="MI945" s="871"/>
      <c r="MJ945" s="871"/>
      <c r="MK945" s="871"/>
      <c r="ML945" s="871"/>
      <c r="MM945" s="871"/>
      <c r="MN945" s="871"/>
      <c r="MO945" s="871"/>
      <c r="MP945" s="871"/>
      <c r="MQ945" s="871"/>
      <c r="MR945" s="871"/>
      <c r="MS945" s="871"/>
      <c r="MT945" s="871"/>
      <c r="MU945" s="871"/>
      <c r="MV945" s="871"/>
      <c r="MW945" s="871"/>
      <c r="MX945" s="871"/>
      <c r="MY945" s="871"/>
      <c r="MZ945" s="871"/>
      <c r="NA945" s="871"/>
      <c r="NB945" s="871"/>
      <c r="NC945" s="871"/>
      <c r="ND945" s="871"/>
      <c r="NE945" s="871"/>
      <c r="NF945" s="871"/>
      <c r="NG945" s="871"/>
      <c r="NH945" s="871"/>
      <c r="NI945" s="871"/>
      <c r="NJ945" s="871"/>
      <c r="NK945" s="871"/>
      <c r="NL945" s="871"/>
      <c r="NM945" s="871"/>
      <c r="NN945" s="871"/>
      <c r="NO945" s="871"/>
      <c r="NP945" s="871"/>
      <c r="NQ945" s="871"/>
      <c r="NR945" s="871"/>
      <c r="NS945" s="871"/>
      <c r="NT945" s="871"/>
      <c r="NU945" s="871"/>
      <c r="NV945" s="871"/>
      <c r="NW945" s="871"/>
      <c r="NX945" s="871"/>
      <c r="NY945" s="871"/>
      <c r="NZ945" s="871"/>
      <c r="OA945" s="871"/>
      <c r="OB945" s="871"/>
      <c r="OC945" s="871"/>
      <c r="OD945" s="871"/>
      <c r="OE945" s="871"/>
      <c r="OF945" s="871"/>
      <c r="OG945" s="871"/>
      <c r="OH945" s="871"/>
      <c r="OI945" s="871"/>
      <c r="OJ945" s="871"/>
      <c r="OK945" s="871"/>
      <c r="OL945" s="871"/>
      <c r="OM945" s="871"/>
      <c r="ON945" s="871"/>
      <c r="OO945" s="871"/>
      <c r="OP945" s="871"/>
      <c r="OQ945" s="871"/>
      <c r="OR945" s="871"/>
      <c r="OS945" s="871"/>
      <c r="OT945" s="871"/>
      <c r="OU945" s="871"/>
      <c r="OV945" s="871"/>
      <c r="OW945" s="871"/>
      <c r="OX945" s="871"/>
      <c r="OY945" s="871"/>
      <c r="OZ945" s="871"/>
      <c r="PA945" s="871"/>
      <c r="PB945" s="871"/>
      <c r="PC945" s="871"/>
      <c r="PD945" s="871"/>
      <c r="PE945" s="871"/>
      <c r="PF945" s="871"/>
      <c r="PG945" s="871"/>
      <c r="PH945" s="871"/>
      <c r="PI945" s="871"/>
      <c r="PJ945" s="871"/>
      <c r="PK945" s="871"/>
      <c r="PL945" s="871"/>
      <c r="PM945" s="871"/>
      <c r="PN945" s="871"/>
      <c r="PO945" s="871"/>
      <c r="PP945" s="871"/>
      <c r="PQ945" s="871"/>
      <c r="PR945" s="871"/>
      <c r="PS945" s="871"/>
      <c r="PT945" s="871"/>
      <c r="PU945" s="871"/>
      <c r="PV945" s="871"/>
      <c r="PW945" s="871"/>
      <c r="PX945" s="871"/>
      <c r="PY945" s="871"/>
      <c r="PZ945" s="871"/>
      <c r="QA945" s="871"/>
      <c r="QB945" s="871"/>
      <c r="QC945" s="871"/>
      <c r="QD945" s="871"/>
      <c r="QE945" s="871"/>
      <c r="QF945" s="871"/>
      <c r="QG945" s="871"/>
      <c r="QH945" s="871"/>
      <c r="QI945" s="871"/>
      <c r="QJ945" s="871"/>
      <c r="QK945" s="871"/>
      <c r="QL945" s="871"/>
      <c r="QM945" s="871"/>
      <c r="QN945" s="871"/>
      <c r="QO945" s="871"/>
      <c r="QP945" s="871"/>
      <c r="QQ945" s="871"/>
      <c r="QR945" s="871"/>
      <c r="QS945" s="871"/>
      <c r="QT945" s="871"/>
      <c r="QU945" s="871"/>
      <c r="QV945" s="871"/>
      <c r="QW945" s="871"/>
      <c r="QX945" s="871"/>
      <c r="QY945" s="871"/>
      <c r="QZ945" s="871"/>
      <c r="RA945" s="871"/>
      <c r="RB945" s="871"/>
      <c r="RC945" s="871"/>
      <c r="RD945" s="871"/>
      <c r="RE945" s="871"/>
      <c r="RF945" s="871"/>
      <c r="RG945" s="871"/>
      <c r="RH945" s="871"/>
      <c r="RI945" s="871"/>
      <c r="RJ945" s="871"/>
      <c r="RK945" s="871"/>
      <c r="RL945" s="871"/>
      <c r="RM945" s="871"/>
      <c r="RN945" s="871"/>
      <c r="RO945" s="871"/>
      <c r="RP945" s="871"/>
      <c r="RQ945" s="871"/>
      <c r="RR945" s="871"/>
      <c r="RS945" s="871"/>
      <c r="RT945" s="871"/>
      <c r="RU945" s="871"/>
      <c r="RV945" s="871"/>
      <c r="RW945" s="871"/>
      <c r="RX945" s="871"/>
      <c r="RY945" s="871"/>
      <c r="RZ945" s="871"/>
      <c r="SA945" s="871"/>
      <c r="SB945" s="871"/>
      <c r="SC945" s="871"/>
      <c r="SD945" s="871"/>
      <c r="SE945" s="871"/>
      <c r="SF945" s="871"/>
      <c r="SG945" s="871"/>
      <c r="SH945" s="871"/>
      <c r="SI945" s="871"/>
      <c r="SJ945" s="871"/>
      <c r="SK945" s="871"/>
      <c r="SL945" s="871"/>
      <c r="SM945" s="871"/>
      <c r="SN945" s="871"/>
      <c r="SO945" s="871"/>
      <c r="SP945" s="871"/>
      <c r="SQ945" s="871"/>
      <c r="SR945" s="871"/>
      <c r="SS945" s="871"/>
      <c r="ST945" s="871"/>
      <c r="SU945" s="871"/>
      <c r="SV945" s="871"/>
      <c r="SW945" s="871"/>
      <c r="SX945" s="871"/>
      <c r="SY945" s="871"/>
      <c r="SZ945" s="871"/>
      <c r="TA945" s="871"/>
      <c r="TB945" s="871"/>
      <c r="TC945" s="871"/>
      <c r="TD945" s="871"/>
      <c r="TE945" s="871"/>
      <c r="TF945" s="871"/>
      <c r="TG945" s="871"/>
      <c r="TH945" s="871"/>
      <c r="TI945" s="871"/>
      <c r="TJ945" s="871"/>
      <c r="TK945" s="871"/>
      <c r="TL945" s="871"/>
      <c r="TM945" s="871"/>
      <c r="TN945" s="871"/>
      <c r="TO945" s="871"/>
      <c r="TP945" s="871"/>
      <c r="TQ945" s="871"/>
      <c r="TR945" s="871"/>
      <c r="TS945" s="871"/>
      <c r="TT945" s="871"/>
      <c r="TU945" s="871"/>
      <c r="TV945" s="871"/>
      <c r="TW945" s="871"/>
      <c r="TX945" s="871"/>
      <c r="TY945" s="871"/>
      <c r="TZ945" s="871"/>
      <c r="UA945" s="871"/>
      <c r="UB945" s="871"/>
      <c r="UC945" s="871"/>
      <c r="UD945" s="871"/>
      <c r="UE945" s="871"/>
      <c r="UF945" s="871"/>
      <c r="UG945" s="871"/>
      <c r="UH945" s="871"/>
      <c r="UI945" s="871"/>
      <c r="UJ945" s="871"/>
      <c r="UK945" s="871"/>
      <c r="UL945" s="871"/>
      <c r="UM945" s="871"/>
      <c r="UN945" s="871"/>
      <c r="UO945" s="871"/>
      <c r="UP945" s="871"/>
      <c r="UQ945" s="871"/>
      <c r="UR945" s="871"/>
      <c r="US945" s="871"/>
      <c r="UT945" s="871"/>
      <c r="UU945" s="871"/>
      <c r="UV945" s="871"/>
      <c r="UW945" s="871"/>
      <c r="UX945" s="871"/>
      <c r="UY945" s="871"/>
      <c r="UZ945" s="871"/>
      <c r="VA945" s="871"/>
      <c r="VB945" s="871"/>
      <c r="VC945" s="871"/>
      <c r="VD945" s="871"/>
      <c r="VE945" s="871"/>
      <c r="VF945" s="871"/>
      <c r="VG945" s="871"/>
      <c r="VH945" s="871"/>
      <c r="VI945" s="871"/>
      <c r="VJ945" s="871"/>
      <c r="VK945" s="871"/>
      <c r="VL945" s="871"/>
      <c r="VM945" s="871"/>
      <c r="VN945" s="871"/>
      <c r="VO945" s="871"/>
      <c r="VP945" s="871"/>
      <c r="VQ945" s="871"/>
      <c r="VR945" s="871"/>
      <c r="VS945" s="871"/>
      <c r="VT945" s="871"/>
      <c r="VU945" s="871"/>
      <c r="VV945" s="871"/>
      <c r="VW945" s="871"/>
      <c r="VX945" s="871"/>
      <c r="VY945" s="871"/>
      <c r="VZ945" s="871"/>
      <c r="WA945" s="871"/>
      <c r="WB945" s="871"/>
      <c r="WC945" s="871"/>
      <c r="WD945" s="871"/>
      <c r="WE945" s="871"/>
      <c r="WF945" s="871"/>
      <c r="WG945" s="871"/>
      <c r="WH945" s="871"/>
      <c r="WI945" s="871"/>
      <c r="WJ945" s="871"/>
      <c r="WK945" s="871"/>
      <c r="WL945" s="871"/>
      <c r="WM945" s="871"/>
      <c r="WN945" s="871"/>
      <c r="WO945" s="871"/>
      <c r="WP945" s="871"/>
      <c r="WQ945" s="871"/>
      <c r="WR945" s="871"/>
      <c r="WS945" s="871"/>
      <c r="WT945" s="871"/>
      <c r="WU945" s="871"/>
      <c r="WV945" s="871"/>
      <c r="WW945" s="871"/>
      <c r="WX945" s="871"/>
      <c r="WY945" s="871"/>
      <c r="WZ945" s="871"/>
      <c r="XA945" s="871"/>
      <c r="XB945" s="871"/>
      <c r="XC945" s="871"/>
      <c r="XD945" s="871"/>
      <c r="XE945" s="871"/>
      <c r="XF945" s="871"/>
      <c r="XG945" s="871"/>
      <c r="XH945" s="871"/>
      <c r="XI945" s="871"/>
      <c r="XJ945" s="871"/>
      <c r="XK945" s="871"/>
      <c r="XL945" s="871"/>
      <c r="XM945" s="871"/>
      <c r="XN945" s="871"/>
      <c r="XO945" s="871"/>
      <c r="XP945" s="871"/>
      <c r="XQ945" s="871"/>
      <c r="XR945" s="871"/>
      <c r="XS945" s="871"/>
      <c r="XT945" s="871"/>
      <c r="XU945" s="871"/>
      <c r="XV945" s="871"/>
      <c r="XW945" s="871"/>
      <c r="XX945" s="871"/>
      <c r="XY945" s="871"/>
      <c r="XZ945" s="871"/>
      <c r="YA945" s="871"/>
      <c r="YB945" s="871"/>
      <c r="YC945" s="871"/>
      <c r="YD945" s="871"/>
      <c r="YE945" s="871"/>
      <c r="YF945" s="871"/>
      <c r="YG945" s="871"/>
      <c r="YH945" s="871"/>
      <c r="YI945" s="871"/>
      <c r="YJ945" s="871"/>
      <c r="YK945" s="871"/>
      <c r="YL945" s="871"/>
      <c r="YM945" s="871"/>
      <c r="YN945" s="871"/>
      <c r="YO945" s="871"/>
      <c r="YP945" s="871"/>
      <c r="YQ945" s="871"/>
      <c r="YR945" s="871"/>
      <c r="YS945" s="871"/>
      <c r="YT945" s="871"/>
      <c r="YU945" s="871"/>
      <c r="YV945" s="871"/>
      <c r="YW945" s="871"/>
      <c r="YX945" s="871"/>
      <c r="YY945" s="871"/>
      <c r="YZ945" s="871"/>
      <c r="ZA945" s="871"/>
      <c r="ZB945" s="871"/>
      <c r="ZC945" s="871"/>
      <c r="ZD945" s="871"/>
      <c r="ZE945" s="871"/>
      <c r="ZF945" s="871"/>
      <c r="ZG945" s="871"/>
      <c r="ZH945" s="871"/>
      <c r="ZI945" s="871"/>
      <c r="ZJ945" s="871"/>
      <c r="ZK945" s="871"/>
      <c r="ZL945" s="871"/>
      <c r="ZM945" s="871"/>
      <c r="ZN945" s="871"/>
      <c r="ZO945" s="871"/>
      <c r="ZP945" s="871"/>
      <c r="ZQ945" s="871"/>
      <c r="ZR945" s="871"/>
      <c r="ZS945" s="871"/>
      <c r="ZT945" s="871"/>
      <c r="ZU945" s="871"/>
      <c r="ZV945" s="871"/>
      <c r="ZW945" s="871"/>
      <c r="ZX945" s="871"/>
      <c r="ZY945" s="871"/>
      <c r="ZZ945" s="871"/>
      <c r="AAA945" s="871"/>
      <c r="AAB945" s="871"/>
      <c r="AAC945" s="871"/>
      <c r="AAD945" s="871"/>
      <c r="AAE945" s="871"/>
      <c r="AAF945" s="871"/>
      <c r="AAG945" s="871"/>
      <c r="AAH945" s="871"/>
      <c r="AAI945" s="871"/>
      <c r="AAJ945" s="871"/>
      <c r="AAK945" s="871"/>
      <c r="AAL945" s="871"/>
      <c r="AAM945" s="871"/>
      <c r="AAN945" s="871"/>
      <c r="AAO945" s="871"/>
      <c r="AAP945" s="871"/>
      <c r="AAQ945" s="871"/>
      <c r="AAR945" s="871"/>
      <c r="AAS945" s="871"/>
      <c r="AAT945" s="871"/>
      <c r="AAU945" s="871"/>
      <c r="AAV945" s="871"/>
      <c r="AAW945" s="871"/>
      <c r="AAX945" s="871"/>
      <c r="AAY945" s="871"/>
      <c r="AAZ945" s="871"/>
      <c r="ABA945" s="871"/>
      <c r="ABB945" s="871"/>
      <c r="ABC945" s="871"/>
      <c r="ABD945" s="871"/>
      <c r="ABE945" s="871"/>
      <c r="ABF945" s="871"/>
      <c r="ABG945" s="871"/>
      <c r="ABH945" s="871"/>
      <c r="ABI945" s="871"/>
      <c r="ABJ945" s="871"/>
      <c r="ABK945" s="871"/>
      <c r="ABL945" s="871"/>
      <c r="ABM945" s="871"/>
      <c r="ABN945" s="871"/>
      <c r="ABO945" s="871"/>
      <c r="ABP945" s="871"/>
      <c r="ABQ945" s="871"/>
      <c r="ABR945" s="871"/>
      <c r="ABS945" s="871"/>
      <c r="ABT945" s="871"/>
      <c r="ABU945" s="871"/>
      <c r="ABV945" s="871"/>
      <c r="ABW945" s="871"/>
      <c r="ABX945" s="871"/>
      <c r="ABY945" s="871"/>
      <c r="ABZ945" s="871"/>
      <c r="ACA945" s="871"/>
      <c r="ACB945" s="871"/>
      <c r="ACC945" s="871"/>
      <c r="ACD945" s="871"/>
      <c r="ACE945" s="871"/>
      <c r="ACF945" s="871"/>
      <c r="ACG945" s="871"/>
      <c r="ACH945" s="871"/>
      <c r="ACI945" s="871"/>
      <c r="ACJ945" s="871"/>
      <c r="ACK945" s="871"/>
      <c r="ACL945" s="871"/>
      <c r="ACM945" s="871"/>
      <c r="ACN945" s="871"/>
      <c r="ACO945" s="871"/>
      <c r="ACP945" s="871"/>
      <c r="ACQ945" s="871"/>
      <c r="ACR945" s="871"/>
      <c r="ACS945" s="871"/>
      <c r="ACT945" s="871"/>
      <c r="ACU945" s="871"/>
      <c r="ACV945" s="871"/>
      <c r="ACW945" s="871"/>
      <c r="ACX945" s="871"/>
      <c r="ACY945" s="871"/>
      <c r="ACZ945" s="871"/>
      <c r="ADA945" s="871"/>
      <c r="ADB945" s="871"/>
      <c r="ADC945" s="871"/>
      <c r="ADD945" s="871"/>
      <c r="ADE945" s="871"/>
      <c r="ADF945" s="871"/>
      <c r="ADG945" s="871"/>
      <c r="ADH945" s="871"/>
      <c r="ADI945" s="871"/>
      <c r="ADJ945" s="871"/>
      <c r="ADK945" s="871"/>
      <c r="ADL945" s="871"/>
      <c r="ADM945" s="871"/>
      <c r="ADN945" s="871"/>
      <c r="ADO945" s="871"/>
      <c r="ADP945" s="871"/>
      <c r="ADQ945" s="871"/>
      <c r="ADR945" s="871"/>
      <c r="ADS945" s="871"/>
      <c r="ADT945" s="871"/>
      <c r="ADU945" s="871"/>
      <c r="ADV945" s="871"/>
      <c r="ADW945" s="871"/>
      <c r="ADX945" s="871"/>
      <c r="ADY945" s="871"/>
      <c r="ADZ945" s="871"/>
      <c r="AEA945" s="871"/>
      <c r="AEB945" s="871"/>
      <c r="AEC945" s="871"/>
      <c r="AED945" s="871"/>
      <c r="AEE945" s="871"/>
      <c r="AEF945" s="871"/>
      <c r="AEG945" s="871"/>
      <c r="AEH945" s="871"/>
      <c r="AEI945" s="871"/>
      <c r="AEJ945" s="871"/>
      <c r="AEK945" s="871"/>
      <c r="AEL945" s="871"/>
      <c r="AEM945" s="871"/>
      <c r="AEN945" s="871"/>
      <c r="AEO945" s="871"/>
      <c r="AEP945" s="871"/>
      <c r="AEQ945" s="871"/>
      <c r="AER945" s="871"/>
      <c r="AES945" s="871"/>
      <c r="AET945" s="871"/>
      <c r="AEU945" s="871"/>
      <c r="AEV945" s="871"/>
      <c r="AEW945" s="871"/>
      <c r="AEX945" s="871"/>
      <c r="AEY945" s="871"/>
      <c r="AEZ945" s="871"/>
      <c r="AFA945" s="871"/>
      <c r="AFB945" s="871"/>
      <c r="AFC945" s="871"/>
      <c r="AFD945" s="871"/>
      <c r="AFE945" s="871"/>
      <c r="AFF945" s="871"/>
      <c r="AFG945" s="871"/>
      <c r="AFH945" s="871"/>
      <c r="AFI945" s="871"/>
      <c r="AFJ945" s="871"/>
      <c r="AFK945" s="871"/>
      <c r="AFL945" s="871"/>
      <c r="AFM945" s="871"/>
      <c r="AFN945" s="871"/>
      <c r="AFO945" s="871"/>
      <c r="AFP945" s="871"/>
      <c r="AFQ945" s="871"/>
      <c r="AFR945" s="871"/>
      <c r="AFS945" s="871"/>
      <c r="AFT945" s="871"/>
      <c r="AFU945" s="871"/>
      <c r="AFV945" s="871"/>
      <c r="AFW945" s="871"/>
      <c r="AFX945" s="871"/>
      <c r="AFY945" s="871"/>
      <c r="AFZ945" s="871"/>
      <c r="AGA945" s="871"/>
      <c r="AGB945" s="871"/>
      <c r="AGC945" s="871"/>
      <c r="AGD945" s="871"/>
      <c r="AGE945" s="871"/>
      <c r="AGF945" s="871"/>
      <c r="AGG945" s="871"/>
      <c r="AGH945" s="871"/>
      <c r="AGI945" s="871"/>
      <c r="AGJ945" s="871"/>
      <c r="AGK945" s="871"/>
      <c r="AGL945" s="871"/>
      <c r="AGM945" s="871"/>
      <c r="AGN945" s="871"/>
      <c r="AGO945" s="871"/>
      <c r="AGP945" s="871"/>
      <c r="AGQ945" s="871"/>
      <c r="AGR945" s="871"/>
      <c r="AGS945" s="871"/>
      <c r="AGT945" s="871"/>
      <c r="AGU945" s="871"/>
      <c r="AGV945" s="871"/>
      <c r="AGW945" s="871"/>
      <c r="AGX945" s="871"/>
      <c r="AGY945" s="871"/>
      <c r="AGZ945" s="871"/>
      <c r="AHA945" s="871"/>
      <c r="AHB945" s="871"/>
      <c r="AHC945" s="871"/>
      <c r="AHD945" s="871"/>
      <c r="AHE945" s="871"/>
      <c r="AHF945" s="871"/>
      <c r="AHG945" s="871"/>
      <c r="AHH945" s="871"/>
      <c r="AHI945" s="871"/>
      <c r="AHJ945" s="871"/>
      <c r="AHK945" s="871"/>
      <c r="AHL945" s="871"/>
      <c r="AHM945" s="871"/>
      <c r="AHN945" s="871"/>
      <c r="AHO945" s="871"/>
      <c r="AHP945" s="871"/>
      <c r="AHQ945" s="871"/>
      <c r="AHR945" s="871"/>
      <c r="AHS945" s="871"/>
      <c r="AHT945" s="871"/>
      <c r="AHU945" s="871"/>
      <c r="AHV945" s="871"/>
      <c r="AHW945" s="871"/>
      <c r="AHX945" s="871"/>
      <c r="AHY945" s="871"/>
      <c r="AHZ945" s="871"/>
      <c r="AIA945" s="871"/>
      <c r="AIB945" s="871"/>
      <c r="AIC945" s="871"/>
      <c r="AID945" s="871"/>
      <c r="AIE945" s="871"/>
      <c r="AIF945" s="871"/>
      <c r="AIG945" s="871"/>
      <c r="AIH945" s="871"/>
      <c r="AII945" s="871"/>
      <c r="AIJ945" s="871"/>
      <c r="AIK945" s="871"/>
      <c r="AIL945" s="871"/>
      <c r="AIM945" s="871"/>
      <c r="AIN945" s="871"/>
      <c r="AIO945" s="871"/>
      <c r="AIP945" s="871"/>
      <c r="AIQ945" s="871"/>
      <c r="AIR945" s="871"/>
      <c r="AIS945" s="871"/>
      <c r="AIT945" s="871"/>
      <c r="AIU945" s="871"/>
      <c r="AIV945" s="871"/>
      <c r="AIW945" s="871"/>
      <c r="AIX945" s="871"/>
      <c r="AIY945" s="871"/>
      <c r="AIZ945" s="871"/>
      <c r="AJA945" s="871"/>
      <c r="AJB945" s="871"/>
      <c r="AJC945" s="871"/>
      <c r="AJD945" s="871"/>
      <c r="AJE945" s="871"/>
      <c r="AJF945" s="871"/>
      <c r="AJG945" s="871"/>
      <c r="AJH945" s="871"/>
      <c r="AJI945" s="871"/>
      <c r="AJJ945" s="871"/>
      <c r="AJK945" s="871"/>
      <c r="AJL945" s="871"/>
      <c r="AJM945" s="871"/>
      <c r="AJN945" s="871"/>
      <c r="AJO945" s="871"/>
      <c r="AJP945" s="871"/>
      <c r="AJQ945" s="871"/>
      <c r="AJR945" s="871"/>
      <c r="AJS945" s="871"/>
      <c r="AJT945" s="871"/>
      <c r="AJU945" s="871"/>
      <c r="AJV945" s="871"/>
      <c r="AJW945" s="871"/>
      <c r="AJX945" s="871"/>
      <c r="AJY945" s="871"/>
      <c r="AJZ945" s="871"/>
      <c r="AKA945" s="871"/>
      <c r="AKB945" s="871"/>
      <c r="AKC945" s="871"/>
      <c r="AKD945" s="871"/>
      <c r="AKE945" s="871"/>
      <c r="AKF945" s="871"/>
      <c r="AKG945" s="871"/>
      <c r="AKH945" s="871"/>
      <c r="AKI945" s="871"/>
      <c r="AKJ945" s="871"/>
      <c r="AKK945" s="871"/>
      <c r="AKL945" s="871"/>
      <c r="AKM945" s="871"/>
      <c r="AKN945" s="871"/>
      <c r="AKO945" s="871"/>
      <c r="AKP945" s="871"/>
      <c r="AKQ945" s="871"/>
      <c r="AKR945" s="871"/>
      <c r="AKS945" s="871"/>
      <c r="AKT945" s="871"/>
      <c r="AKU945" s="871"/>
      <c r="AKV945" s="871"/>
      <c r="AKW945" s="871"/>
      <c r="AKX945" s="871"/>
      <c r="AKY945" s="871"/>
      <c r="AKZ945" s="871"/>
      <c r="ALA945" s="871"/>
      <c r="ALB945" s="871"/>
      <c r="ALC945" s="871"/>
      <c r="ALD945" s="871"/>
      <c r="ALE945" s="871"/>
      <c r="ALF945" s="871"/>
      <c r="ALG945" s="871"/>
      <c r="ALH945" s="871"/>
      <c r="ALI945" s="871"/>
      <c r="ALJ945" s="871"/>
      <c r="ALK945" s="871"/>
      <c r="ALL945" s="871"/>
      <c r="ALM945" s="871"/>
      <c r="ALN945" s="871"/>
      <c r="ALO945" s="871"/>
      <c r="ALP945" s="871"/>
      <c r="ALQ945" s="871"/>
      <c r="ALR945" s="871"/>
      <c r="ALS945" s="871"/>
      <c r="ALT945" s="871"/>
      <c r="ALU945" s="871"/>
      <c r="ALV945" s="871"/>
      <c r="ALW945" s="871"/>
      <c r="ALX945" s="871"/>
      <c r="ALY945" s="871"/>
      <c r="ALZ945" s="871"/>
      <c r="AMA945" s="871"/>
      <c r="AMB945" s="871"/>
      <c r="AMC945" s="871"/>
      <c r="AMD945" s="871"/>
      <c r="AME945" s="871"/>
      <c r="AMF945" s="871"/>
      <c r="AMG945" s="871"/>
      <c r="AMH945" s="871"/>
      <c r="AMI945" s="871"/>
      <c r="AMJ945" s="871"/>
      <c r="AMK945" s="871"/>
    </row>
    <row r="946" spans="1:1025" ht="15" customHeight="1">
      <c r="A946" s="1160"/>
      <c r="B946" s="1082"/>
      <c r="C946" s="890"/>
      <c r="D946" s="891" t="s">
        <v>26</v>
      </c>
      <c r="E946" s="1006">
        <f>SUM(E927:E945)</f>
        <v>35920000</v>
      </c>
      <c r="F946" s="874" t="s">
        <v>26</v>
      </c>
      <c r="G946" s="1077">
        <f>SUM(G927:G945)</f>
        <v>3656500</v>
      </c>
      <c r="H946" s="889"/>
      <c r="I946" s="890"/>
      <c r="J946" s="890"/>
      <c r="K946" s="892" t="s">
        <v>27</v>
      </c>
      <c r="L946" s="893"/>
      <c r="M946" s="893"/>
      <c r="N946" s="894"/>
      <c r="O946" s="895" t="s">
        <v>506</v>
      </c>
      <c r="P946" s="1018">
        <f>G946+P945</f>
        <v>3935500</v>
      </c>
      <c r="Q946" s="871"/>
      <c r="R946" s="871"/>
      <c r="S946" s="871"/>
      <c r="T946" s="871"/>
      <c r="U946" s="871"/>
      <c r="V946" s="871"/>
      <c r="W946" s="871"/>
      <c r="X946" s="871"/>
      <c r="Y946" s="871"/>
      <c r="Z946" s="871"/>
      <c r="AA946" s="871"/>
      <c r="AB946" s="871"/>
      <c r="AC946" s="871"/>
      <c r="AD946" s="871"/>
      <c r="AE946" s="871"/>
      <c r="AF946" s="871"/>
      <c r="AG946" s="871"/>
      <c r="AH946" s="871"/>
      <c r="AI946" s="871"/>
      <c r="AJ946" s="871"/>
      <c r="AK946" s="871"/>
      <c r="AL946" s="871"/>
      <c r="AM946" s="871"/>
      <c r="AN946" s="871"/>
      <c r="AO946" s="871"/>
      <c r="AP946" s="871"/>
      <c r="AQ946" s="871"/>
      <c r="AR946" s="871"/>
      <c r="AS946" s="871"/>
      <c r="AT946" s="871"/>
      <c r="AU946" s="871"/>
      <c r="AV946" s="871"/>
      <c r="AW946" s="871"/>
      <c r="AX946" s="871"/>
      <c r="AY946" s="871"/>
      <c r="AZ946" s="871"/>
      <c r="BA946" s="871"/>
      <c r="BB946" s="871"/>
      <c r="BC946" s="871"/>
      <c r="BD946" s="871"/>
      <c r="BE946" s="871"/>
      <c r="BF946" s="871"/>
      <c r="BG946" s="871"/>
      <c r="BH946" s="871"/>
      <c r="BI946" s="871"/>
      <c r="BJ946" s="871"/>
      <c r="BK946" s="871"/>
      <c r="BL946" s="871"/>
      <c r="BM946" s="871"/>
      <c r="BN946" s="871"/>
      <c r="BO946" s="871"/>
      <c r="BP946" s="871"/>
      <c r="BQ946" s="871"/>
      <c r="BR946" s="871"/>
      <c r="BS946" s="871"/>
      <c r="BT946" s="871"/>
      <c r="BU946" s="871"/>
      <c r="BV946" s="871"/>
      <c r="BW946" s="871"/>
      <c r="BX946" s="871"/>
      <c r="BY946" s="871"/>
      <c r="BZ946" s="871"/>
      <c r="CA946" s="871"/>
      <c r="CB946" s="871"/>
      <c r="CC946" s="871"/>
      <c r="CD946" s="871"/>
      <c r="CE946" s="871"/>
      <c r="CF946" s="871"/>
      <c r="CG946" s="871"/>
      <c r="CH946" s="871"/>
      <c r="CI946" s="871"/>
      <c r="CJ946" s="871"/>
      <c r="CK946" s="871"/>
      <c r="CL946" s="871"/>
      <c r="CM946" s="871"/>
      <c r="CN946" s="871"/>
      <c r="CO946" s="871"/>
      <c r="CP946" s="871"/>
      <c r="CQ946" s="871"/>
      <c r="CR946" s="871"/>
      <c r="CS946" s="871"/>
      <c r="CT946" s="871"/>
      <c r="CU946" s="871"/>
      <c r="CV946" s="871"/>
      <c r="CW946" s="871"/>
      <c r="CX946" s="871"/>
      <c r="CY946" s="871"/>
      <c r="CZ946" s="871"/>
      <c r="DA946" s="871"/>
      <c r="DB946" s="871"/>
      <c r="DC946" s="871"/>
      <c r="DD946" s="871"/>
      <c r="DE946" s="871"/>
      <c r="DF946" s="871"/>
      <c r="DG946" s="871"/>
      <c r="DH946" s="871"/>
      <c r="DI946" s="871"/>
      <c r="DJ946" s="871"/>
      <c r="DK946" s="871"/>
      <c r="DL946" s="871"/>
      <c r="DM946" s="871"/>
      <c r="DN946" s="871"/>
      <c r="DO946" s="871"/>
      <c r="DP946" s="871"/>
      <c r="DQ946" s="871"/>
      <c r="DR946" s="871"/>
      <c r="DS946" s="871"/>
      <c r="DT946" s="871"/>
      <c r="DU946" s="871"/>
      <c r="DV946" s="871"/>
      <c r="DW946" s="871"/>
      <c r="DX946" s="871"/>
      <c r="DY946" s="871"/>
      <c r="DZ946" s="871"/>
      <c r="EA946" s="871"/>
      <c r="EB946" s="871"/>
      <c r="EC946" s="871"/>
      <c r="ED946" s="871"/>
      <c r="EE946" s="871"/>
      <c r="EF946" s="871"/>
      <c r="EG946" s="871"/>
      <c r="EH946" s="871"/>
      <c r="EI946" s="871"/>
      <c r="EJ946" s="871"/>
      <c r="EK946" s="871"/>
      <c r="EL946" s="871"/>
      <c r="EM946" s="871"/>
      <c r="EN946" s="871"/>
      <c r="EO946" s="871"/>
      <c r="EP946" s="871"/>
      <c r="EQ946" s="871"/>
      <c r="ER946" s="871"/>
      <c r="ES946" s="871"/>
      <c r="ET946" s="871"/>
      <c r="EU946" s="871"/>
      <c r="EV946" s="871"/>
      <c r="EW946" s="871"/>
      <c r="EX946" s="871"/>
      <c r="EY946" s="871"/>
      <c r="EZ946" s="871"/>
      <c r="FA946" s="871"/>
      <c r="FB946" s="871"/>
      <c r="FC946" s="871"/>
      <c r="FD946" s="871"/>
      <c r="FE946" s="871"/>
      <c r="FF946" s="871"/>
      <c r="FG946" s="871"/>
      <c r="FH946" s="871"/>
      <c r="FI946" s="871"/>
      <c r="FJ946" s="871"/>
      <c r="FK946" s="871"/>
      <c r="FL946" s="871"/>
      <c r="FM946" s="871"/>
      <c r="FN946" s="871"/>
      <c r="FO946" s="871"/>
      <c r="FP946" s="871"/>
      <c r="FQ946" s="871"/>
      <c r="FR946" s="871"/>
      <c r="FS946" s="871"/>
      <c r="FT946" s="871"/>
      <c r="FU946" s="871"/>
      <c r="FV946" s="871"/>
      <c r="FW946" s="871"/>
      <c r="FX946" s="871"/>
      <c r="FY946" s="871"/>
      <c r="FZ946" s="871"/>
      <c r="GA946" s="871"/>
      <c r="GB946" s="871"/>
      <c r="GC946" s="871"/>
      <c r="GD946" s="871"/>
      <c r="GE946" s="871"/>
      <c r="GF946" s="871"/>
      <c r="GG946" s="871"/>
      <c r="GH946" s="871"/>
      <c r="GI946" s="871"/>
      <c r="GJ946" s="871"/>
      <c r="GK946" s="871"/>
      <c r="GL946" s="871"/>
      <c r="GM946" s="871"/>
      <c r="GN946" s="871"/>
      <c r="GO946" s="871"/>
      <c r="GP946" s="871"/>
      <c r="GQ946" s="871"/>
      <c r="GR946" s="871"/>
      <c r="GS946" s="871"/>
      <c r="GT946" s="871"/>
      <c r="GU946" s="871"/>
      <c r="GV946" s="871"/>
      <c r="GW946" s="871"/>
      <c r="GX946" s="871"/>
      <c r="GY946" s="871"/>
      <c r="GZ946" s="871"/>
      <c r="HA946" s="871"/>
      <c r="HB946" s="871"/>
      <c r="HC946" s="871"/>
      <c r="HD946" s="871"/>
      <c r="HE946" s="871"/>
      <c r="HF946" s="871"/>
      <c r="HG946" s="871"/>
      <c r="HH946" s="871"/>
      <c r="HI946" s="871"/>
      <c r="HJ946" s="871"/>
      <c r="HK946" s="871"/>
      <c r="HL946" s="871"/>
      <c r="HM946" s="871"/>
      <c r="HN946" s="871"/>
      <c r="HO946" s="871"/>
      <c r="HP946" s="871"/>
      <c r="HQ946" s="871"/>
      <c r="HR946" s="871"/>
      <c r="HS946" s="871"/>
      <c r="HT946" s="871"/>
      <c r="HU946" s="871"/>
      <c r="HV946" s="871"/>
      <c r="HW946" s="871"/>
      <c r="HX946" s="871"/>
      <c r="HY946" s="871"/>
      <c r="HZ946" s="871"/>
      <c r="IA946" s="871"/>
      <c r="IB946" s="871"/>
      <c r="IC946" s="871"/>
      <c r="ID946" s="871"/>
      <c r="IE946" s="871"/>
      <c r="IF946" s="871"/>
      <c r="IG946" s="871"/>
      <c r="IH946" s="871"/>
      <c r="II946" s="871"/>
      <c r="IJ946" s="871"/>
      <c r="IK946" s="871"/>
      <c r="IL946" s="871"/>
      <c r="IM946" s="871"/>
      <c r="IN946" s="871"/>
      <c r="IO946" s="871"/>
      <c r="IP946" s="871"/>
      <c r="IQ946" s="871"/>
      <c r="IR946" s="871"/>
      <c r="IS946" s="871"/>
      <c r="IT946" s="871"/>
      <c r="IU946" s="871"/>
      <c r="IV946" s="871"/>
      <c r="IW946" s="871"/>
      <c r="IX946" s="871"/>
      <c r="IY946" s="871"/>
      <c r="IZ946" s="871"/>
      <c r="JA946" s="871"/>
      <c r="JB946" s="871"/>
      <c r="JC946" s="871"/>
      <c r="JD946" s="871"/>
      <c r="JE946" s="871"/>
      <c r="JF946" s="871"/>
      <c r="JG946" s="871"/>
      <c r="JH946" s="871"/>
      <c r="JI946" s="871"/>
      <c r="JJ946" s="871"/>
      <c r="JK946" s="871"/>
      <c r="JL946" s="871"/>
      <c r="JM946" s="871"/>
      <c r="JN946" s="871"/>
      <c r="JO946" s="871"/>
      <c r="JP946" s="871"/>
      <c r="JQ946" s="871"/>
      <c r="JR946" s="871"/>
      <c r="JS946" s="871"/>
      <c r="JT946" s="871"/>
      <c r="JU946" s="871"/>
      <c r="JV946" s="871"/>
      <c r="JW946" s="871"/>
      <c r="JX946" s="871"/>
      <c r="JY946" s="871"/>
      <c r="JZ946" s="871"/>
      <c r="KA946" s="871"/>
      <c r="KB946" s="871"/>
      <c r="KC946" s="871"/>
      <c r="KD946" s="871"/>
      <c r="KE946" s="871"/>
      <c r="KF946" s="871"/>
      <c r="KG946" s="871"/>
      <c r="KH946" s="871"/>
      <c r="KI946" s="871"/>
      <c r="KJ946" s="871"/>
      <c r="KK946" s="871"/>
      <c r="KL946" s="871"/>
      <c r="KM946" s="871"/>
      <c r="KN946" s="871"/>
      <c r="KO946" s="871"/>
      <c r="KP946" s="871"/>
      <c r="KQ946" s="871"/>
      <c r="KR946" s="871"/>
      <c r="KS946" s="871"/>
      <c r="KT946" s="871"/>
      <c r="KU946" s="871"/>
      <c r="KV946" s="871"/>
      <c r="KW946" s="871"/>
      <c r="KX946" s="871"/>
      <c r="KY946" s="871"/>
      <c r="KZ946" s="871"/>
      <c r="LA946" s="871"/>
      <c r="LB946" s="871"/>
      <c r="LC946" s="871"/>
      <c r="LD946" s="871"/>
      <c r="LE946" s="871"/>
      <c r="LF946" s="871"/>
      <c r="LG946" s="871"/>
      <c r="LH946" s="871"/>
      <c r="LI946" s="871"/>
      <c r="LJ946" s="871"/>
      <c r="LK946" s="871"/>
      <c r="LL946" s="871"/>
      <c r="LM946" s="871"/>
      <c r="LN946" s="871"/>
      <c r="LO946" s="871"/>
      <c r="LP946" s="871"/>
      <c r="LQ946" s="871"/>
      <c r="LR946" s="871"/>
      <c r="LS946" s="871"/>
      <c r="LT946" s="871"/>
      <c r="LU946" s="871"/>
      <c r="LV946" s="871"/>
      <c r="LW946" s="871"/>
      <c r="LX946" s="871"/>
      <c r="LY946" s="871"/>
      <c r="LZ946" s="871"/>
      <c r="MA946" s="871"/>
      <c r="MB946" s="871"/>
      <c r="MC946" s="871"/>
      <c r="MD946" s="871"/>
      <c r="ME946" s="871"/>
      <c r="MF946" s="871"/>
      <c r="MG946" s="871"/>
      <c r="MH946" s="871"/>
      <c r="MI946" s="871"/>
      <c r="MJ946" s="871"/>
      <c r="MK946" s="871"/>
      <c r="ML946" s="871"/>
      <c r="MM946" s="871"/>
      <c r="MN946" s="871"/>
      <c r="MO946" s="871"/>
      <c r="MP946" s="871"/>
      <c r="MQ946" s="871"/>
      <c r="MR946" s="871"/>
      <c r="MS946" s="871"/>
      <c r="MT946" s="871"/>
      <c r="MU946" s="871"/>
      <c r="MV946" s="871"/>
      <c r="MW946" s="871"/>
      <c r="MX946" s="871"/>
      <c r="MY946" s="871"/>
      <c r="MZ946" s="871"/>
      <c r="NA946" s="871"/>
      <c r="NB946" s="871"/>
      <c r="NC946" s="871"/>
      <c r="ND946" s="871"/>
      <c r="NE946" s="871"/>
      <c r="NF946" s="871"/>
      <c r="NG946" s="871"/>
      <c r="NH946" s="871"/>
      <c r="NI946" s="871"/>
      <c r="NJ946" s="871"/>
      <c r="NK946" s="871"/>
      <c r="NL946" s="871"/>
      <c r="NM946" s="871"/>
      <c r="NN946" s="871"/>
      <c r="NO946" s="871"/>
      <c r="NP946" s="871"/>
      <c r="NQ946" s="871"/>
      <c r="NR946" s="871"/>
      <c r="NS946" s="871"/>
      <c r="NT946" s="871"/>
      <c r="NU946" s="871"/>
      <c r="NV946" s="871"/>
      <c r="NW946" s="871"/>
      <c r="NX946" s="871"/>
      <c r="NY946" s="871"/>
      <c r="NZ946" s="871"/>
      <c r="OA946" s="871"/>
      <c r="OB946" s="871"/>
      <c r="OC946" s="871"/>
      <c r="OD946" s="871"/>
      <c r="OE946" s="871"/>
      <c r="OF946" s="871"/>
      <c r="OG946" s="871"/>
      <c r="OH946" s="871"/>
      <c r="OI946" s="871"/>
      <c r="OJ946" s="871"/>
      <c r="OK946" s="871"/>
      <c r="OL946" s="871"/>
      <c r="OM946" s="871"/>
      <c r="ON946" s="871"/>
      <c r="OO946" s="871"/>
      <c r="OP946" s="871"/>
      <c r="OQ946" s="871"/>
      <c r="OR946" s="871"/>
      <c r="OS946" s="871"/>
      <c r="OT946" s="871"/>
      <c r="OU946" s="871"/>
      <c r="OV946" s="871"/>
      <c r="OW946" s="871"/>
      <c r="OX946" s="871"/>
      <c r="OY946" s="871"/>
      <c r="OZ946" s="871"/>
      <c r="PA946" s="871"/>
      <c r="PB946" s="871"/>
      <c r="PC946" s="871"/>
      <c r="PD946" s="871"/>
      <c r="PE946" s="871"/>
      <c r="PF946" s="871"/>
      <c r="PG946" s="871"/>
      <c r="PH946" s="871"/>
      <c r="PI946" s="871"/>
      <c r="PJ946" s="871"/>
      <c r="PK946" s="871"/>
      <c r="PL946" s="871"/>
      <c r="PM946" s="871"/>
      <c r="PN946" s="871"/>
      <c r="PO946" s="871"/>
      <c r="PP946" s="871"/>
      <c r="PQ946" s="871"/>
      <c r="PR946" s="871"/>
      <c r="PS946" s="871"/>
      <c r="PT946" s="871"/>
      <c r="PU946" s="871"/>
      <c r="PV946" s="871"/>
      <c r="PW946" s="871"/>
      <c r="PX946" s="871"/>
      <c r="PY946" s="871"/>
      <c r="PZ946" s="871"/>
      <c r="QA946" s="871"/>
      <c r="QB946" s="871"/>
      <c r="QC946" s="871"/>
      <c r="QD946" s="871"/>
      <c r="QE946" s="871"/>
      <c r="QF946" s="871"/>
      <c r="QG946" s="871"/>
      <c r="QH946" s="871"/>
      <c r="QI946" s="871"/>
      <c r="QJ946" s="871"/>
      <c r="QK946" s="871"/>
      <c r="QL946" s="871"/>
      <c r="QM946" s="871"/>
      <c r="QN946" s="871"/>
      <c r="QO946" s="871"/>
      <c r="QP946" s="871"/>
      <c r="QQ946" s="871"/>
      <c r="QR946" s="871"/>
      <c r="QS946" s="871"/>
      <c r="QT946" s="871"/>
      <c r="QU946" s="871"/>
      <c r="QV946" s="871"/>
      <c r="QW946" s="871"/>
      <c r="QX946" s="871"/>
      <c r="QY946" s="871"/>
      <c r="QZ946" s="871"/>
      <c r="RA946" s="871"/>
      <c r="RB946" s="871"/>
      <c r="RC946" s="871"/>
      <c r="RD946" s="871"/>
      <c r="RE946" s="871"/>
      <c r="RF946" s="871"/>
      <c r="RG946" s="871"/>
      <c r="RH946" s="871"/>
      <c r="RI946" s="871"/>
      <c r="RJ946" s="871"/>
      <c r="RK946" s="871"/>
      <c r="RL946" s="871"/>
      <c r="RM946" s="871"/>
      <c r="RN946" s="871"/>
      <c r="RO946" s="871"/>
      <c r="RP946" s="871"/>
      <c r="RQ946" s="871"/>
      <c r="RR946" s="871"/>
      <c r="RS946" s="871"/>
      <c r="RT946" s="871"/>
      <c r="RU946" s="871"/>
      <c r="RV946" s="871"/>
      <c r="RW946" s="871"/>
      <c r="RX946" s="871"/>
      <c r="RY946" s="871"/>
      <c r="RZ946" s="871"/>
      <c r="SA946" s="871"/>
      <c r="SB946" s="871"/>
      <c r="SC946" s="871"/>
      <c r="SD946" s="871"/>
      <c r="SE946" s="871"/>
      <c r="SF946" s="871"/>
      <c r="SG946" s="871"/>
      <c r="SH946" s="871"/>
      <c r="SI946" s="871"/>
      <c r="SJ946" s="871"/>
      <c r="SK946" s="871"/>
      <c r="SL946" s="871"/>
      <c r="SM946" s="871"/>
      <c r="SN946" s="871"/>
      <c r="SO946" s="871"/>
      <c r="SP946" s="871"/>
      <c r="SQ946" s="871"/>
      <c r="SR946" s="871"/>
      <c r="SS946" s="871"/>
      <c r="ST946" s="871"/>
      <c r="SU946" s="871"/>
      <c r="SV946" s="871"/>
      <c r="SW946" s="871"/>
      <c r="SX946" s="871"/>
      <c r="SY946" s="871"/>
      <c r="SZ946" s="871"/>
      <c r="TA946" s="871"/>
      <c r="TB946" s="871"/>
      <c r="TC946" s="871"/>
      <c r="TD946" s="871"/>
      <c r="TE946" s="871"/>
      <c r="TF946" s="871"/>
      <c r="TG946" s="871"/>
      <c r="TH946" s="871"/>
      <c r="TI946" s="871"/>
      <c r="TJ946" s="871"/>
      <c r="TK946" s="871"/>
      <c r="TL946" s="871"/>
      <c r="TM946" s="871"/>
      <c r="TN946" s="871"/>
      <c r="TO946" s="871"/>
      <c r="TP946" s="871"/>
      <c r="TQ946" s="871"/>
      <c r="TR946" s="871"/>
      <c r="TS946" s="871"/>
      <c r="TT946" s="871"/>
      <c r="TU946" s="871"/>
      <c r="TV946" s="871"/>
      <c r="TW946" s="871"/>
      <c r="TX946" s="871"/>
      <c r="TY946" s="871"/>
      <c r="TZ946" s="871"/>
      <c r="UA946" s="871"/>
      <c r="UB946" s="871"/>
      <c r="UC946" s="871"/>
      <c r="UD946" s="871"/>
      <c r="UE946" s="871"/>
      <c r="UF946" s="871"/>
      <c r="UG946" s="871"/>
      <c r="UH946" s="871"/>
      <c r="UI946" s="871"/>
      <c r="UJ946" s="871"/>
      <c r="UK946" s="871"/>
      <c r="UL946" s="871"/>
      <c r="UM946" s="871"/>
      <c r="UN946" s="871"/>
      <c r="UO946" s="871"/>
      <c r="UP946" s="871"/>
      <c r="UQ946" s="871"/>
      <c r="UR946" s="871"/>
      <c r="US946" s="871"/>
      <c r="UT946" s="871"/>
      <c r="UU946" s="871"/>
      <c r="UV946" s="871"/>
      <c r="UW946" s="871"/>
      <c r="UX946" s="871"/>
      <c r="UY946" s="871"/>
      <c r="UZ946" s="871"/>
      <c r="VA946" s="871"/>
      <c r="VB946" s="871"/>
      <c r="VC946" s="871"/>
      <c r="VD946" s="871"/>
      <c r="VE946" s="871"/>
      <c r="VF946" s="871"/>
      <c r="VG946" s="871"/>
      <c r="VH946" s="871"/>
      <c r="VI946" s="871"/>
      <c r="VJ946" s="871"/>
      <c r="VK946" s="871"/>
      <c r="VL946" s="871"/>
      <c r="VM946" s="871"/>
      <c r="VN946" s="871"/>
      <c r="VO946" s="871"/>
      <c r="VP946" s="871"/>
      <c r="VQ946" s="871"/>
      <c r="VR946" s="871"/>
      <c r="VS946" s="871"/>
      <c r="VT946" s="871"/>
      <c r="VU946" s="871"/>
      <c r="VV946" s="871"/>
      <c r="VW946" s="871"/>
      <c r="VX946" s="871"/>
      <c r="VY946" s="871"/>
      <c r="VZ946" s="871"/>
      <c r="WA946" s="871"/>
      <c r="WB946" s="871"/>
      <c r="WC946" s="871"/>
      <c r="WD946" s="871"/>
      <c r="WE946" s="871"/>
      <c r="WF946" s="871"/>
      <c r="WG946" s="871"/>
      <c r="WH946" s="871"/>
      <c r="WI946" s="871"/>
      <c r="WJ946" s="871"/>
      <c r="WK946" s="871"/>
      <c r="WL946" s="871"/>
      <c r="WM946" s="871"/>
      <c r="WN946" s="871"/>
      <c r="WO946" s="871"/>
      <c r="WP946" s="871"/>
      <c r="WQ946" s="871"/>
      <c r="WR946" s="871"/>
      <c r="WS946" s="871"/>
      <c r="WT946" s="871"/>
      <c r="WU946" s="871"/>
      <c r="WV946" s="871"/>
      <c r="WW946" s="871"/>
      <c r="WX946" s="871"/>
      <c r="WY946" s="871"/>
      <c r="WZ946" s="871"/>
      <c r="XA946" s="871"/>
      <c r="XB946" s="871"/>
      <c r="XC946" s="871"/>
      <c r="XD946" s="871"/>
      <c r="XE946" s="871"/>
      <c r="XF946" s="871"/>
      <c r="XG946" s="871"/>
      <c r="XH946" s="871"/>
      <c r="XI946" s="871"/>
      <c r="XJ946" s="871"/>
      <c r="XK946" s="871"/>
      <c r="XL946" s="871"/>
      <c r="XM946" s="871"/>
      <c r="XN946" s="871"/>
      <c r="XO946" s="871"/>
      <c r="XP946" s="871"/>
      <c r="XQ946" s="871"/>
      <c r="XR946" s="871"/>
      <c r="XS946" s="871"/>
      <c r="XT946" s="871"/>
      <c r="XU946" s="871"/>
      <c r="XV946" s="871"/>
      <c r="XW946" s="871"/>
      <c r="XX946" s="871"/>
      <c r="XY946" s="871"/>
      <c r="XZ946" s="871"/>
      <c r="YA946" s="871"/>
      <c r="YB946" s="871"/>
      <c r="YC946" s="871"/>
      <c r="YD946" s="871"/>
      <c r="YE946" s="871"/>
      <c r="YF946" s="871"/>
      <c r="YG946" s="871"/>
      <c r="YH946" s="871"/>
      <c r="YI946" s="871"/>
      <c r="YJ946" s="871"/>
      <c r="YK946" s="871"/>
      <c r="YL946" s="871"/>
      <c r="YM946" s="871"/>
      <c r="YN946" s="871"/>
      <c r="YO946" s="871"/>
      <c r="YP946" s="871"/>
      <c r="YQ946" s="871"/>
      <c r="YR946" s="871"/>
      <c r="YS946" s="871"/>
      <c r="YT946" s="871"/>
      <c r="YU946" s="871"/>
      <c r="YV946" s="871"/>
      <c r="YW946" s="871"/>
      <c r="YX946" s="871"/>
      <c r="YY946" s="871"/>
      <c r="YZ946" s="871"/>
      <c r="ZA946" s="871"/>
      <c r="ZB946" s="871"/>
      <c r="ZC946" s="871"/>
      <c r="ZD946" s="871"/>
      <c r="ZE946" s="871"/>
      <c r="ZF946" s="871"/>
      <c r="ZG946" s="871"/>
      <c r="ZH946" s="871"/>
      <c r="ZI946" s="871"/>
      <c r="ZJ946" s="871"/>
      <c r="ZK946" s="871"/>
      <c r="ZL946" s="871"/>
      <c r="ZM946" s="871"/>
      <c r="ZN946" s="871"/>
      <c r="ZO946" s="871"/>
      <c r="ZP946" s="871"/>
      <c r="ZQ946" s="871"/>
      <c r="ZR946" s="871"/>
      <c r="ZS946" s="871"/>
      <c r="ZT946" s="871"/>
      <c r="ZU946" s="871"/>
      <c r="ZV946" s="871"/>
      <c r="ZW946" s="871"/>
      <c r="ZX946" s="871"/>
      <c r="ZY946" s="871"/>
      <c r="ZZ946" s="871"/>
      <c r="AAA946" s="871"/>
      <c r="AAB946" s="871"/>
      <c r="AAC946" s="871"/>
      <c r="AAD946" s="871"/>
      <c r="AAE946" s="871"/>
      <c r="AAF946" s="871"/>
      <c r="AAG946" s="871"/>
      <c r="AAH946" s="871"/>
      <c r="AAI946" s="871"/>
      <c r="AAJ946" s="871"/>
      <c r="AAK946" s="871"/>
      <c r="AAL946" s="871"/>
      <c r="AAM946" s="871"/>
      <c r="AAN946" s="871"/>
      <c r="AAO946" s="871"/>
      <c r="AAP946" s="871"/>
      <c r="AAQ946" s="871"/>
      <c r="AAR946" s="871"/>
      <c r="AAS946" s="871"/>
      <c r="AAT946" s="871"/>
      <c r="AAU946" s="871"/>
      <c r="AAV946" s="871"/>
      <c r="AAW946" s="871"/>
      <c r="AAX946" s="871"/>
      <c r="AAY946" s="871"/>
      <c r="AAZ946" s="871"/>
      <c r="ABA946" s="871"/>
      <c r="ABB946" s="871"/>
      <c r="ABC946" s="871"/>
      <c r="ABD946" s="871"/>
      <c r="ABE946" s="871"/>
      <c r="ABF946" s="871"/>
      <c r="ABG946" s="871"/>
      <c r="ABH946" s="871"/>
      <c r="ABI946" s="871"/>
      <c r="ABJ946" s="871"/>
      <c r="ABK946" s="871"/>
      <c r="ABL946" s="871"/>
      <c r="ABM946" s="871"/>
      <c r="ABN946" s="871"/>
      <c r="ABO946" s="871"/>
      <c r="ABP946" s="871"/>
      <c r="ABQ946" s="871"/>
      <c r="ABR946" s="871"/>
      <c r="ABS946" s="871"/>
      <c r="ABT946" s="871"/>
      <c r="ABU946" s="871"/>
      <c r="ABV946" s="871"/>
      <c r="ABW946" s="871"/>
      <c r="ABX946" s="871"/>
      <c r="ABY946" s="871"/>
      <c r="ABZ946" s="871"/>
      <c r="ACA946" s="871"/>
      <c r="ACB946" s="871"/>
      <c r="ACC946" s="871"/>
      <c r="ACD946" s="871"/>
      <c r="ACE946" s="871"/>
      <c r="ACF946" s="871"/>
      <c r="ACG946" s="871"/>
      <c r="ACH946" s="871"/>
      <c r="ACI946" s="871"/>
      <c r="ACJ946" s="871"/>
      <c r="ACK946" s="871"/>
      <c r="ACL946" s="871"/>
      <c r="ACM946" s="871"/>
      <c r="ACN946" s="871"/>
      <c r="ACO946" s="871"/>
      <c r="ACP946" s="871"/>
      <c r="ACQ946" s="871"/>
      <c r="ACR946" s="871"/>
      <c r="ACS946" s="871"/>
      <c r="ACT946" s="871"/>
      <c r="ACU946" s="871"/>
      <c r="ACV946" s="871"/>
      <c r="ACW946" s="871"/>
      <c r="ACX946" s="871"/>
      <c r="ACY946" s="871"/>
      <c r="ACZ946" s="871"/>
      <c r="ADA946" s="871"/>
      <c r="ADB946" s="871"/>
      <c r="ADC946" s="871"/>
      <c r="ADD946" s="871"/>
      <c r="ADE946" s="871"/>
      <c r="ADF946" s="871"/>
      <c r="ADG946" s="871"/>
      <c r="ADH946" s="871"/>
      <c r="ADI946" s="871"/>
      <c r="ADJ946" s="871"/>
      <c r="ADK946" s="871"/>
      <c r="ADL946" s="871"/>
      <c r="ADM946" s="871"/>
      <c r="ADN946" s="871"/>
      <c r="ADO946" s="871"/>
      <c r="ADP946" s="871"/>
      <c r="ADQ946" s="871"/>
      <c r="ADR946" s="871"/>
      <c r="ADS946" s="871"/>
      <c r="ADT946" s="871"/>
      <c r="ADU946" s="871"/>
      <c r="ADV946" s="871"/>
      <c r="ADW946" s="871"/>
      <c r="ADX946" s="871"/>
      <c r="ADY946" s="871"/>
      <c r="ADZ946" s="871"/>
      <c r="AEA946" s="871"/>
      <c r="AEB946" s="871"/>
      <c r="AEC946" s="871"/>
      <c r="AED946" s="871"/>
      <c r="AEE946" s="871"/>
      <c r="AEF946" s="871"/>
      <c r="AEG946" s="871"/>
      <c r="AEH946" s="871"/>
      <c r="AEI946" s="871"/>
      <c r="AEJ946" s="871"/>
      <c r="AEK946" s="871"/>
      <c r="AEL946" s="871"/>
      <c r="AEM946" s="871"/>
      <c r="AEN946" s="871"/>
      <c r="AEO946" s="871"/>
      <c r="AEP946" s="871"/>
      <c r="AEQ946" s="871"/>
      <c r="AER946" s="871"/>
      <c r="AES946" s="871"/>
      <c r="AET946" s="871"/>
      <c r="AEU946" s="871"/>
      <c r="AEV946" s="871"/>
      <c r="AEW946" s="871"/>
      <c r="AEX946" s="871"/>
      <c r="AEY946" s="871"/>
      <c r="AEZ946" s="871"/>
      <c r="AFA946" s="871"/>
      <c r="AFB946" s="871"/>
      <c r="AFC946" s="871"/>
      <c r="AFD946" s="871"/>
      <c r="AFE946" s="871"/>
      <c r="AFF946" s="871"/>
      <c r="AFG946" s="871"/>
      <c r="AFH946" s="871"/>
      <c r="AFI946" s="871"/>
      <c r="AFJ946" s="871"/>
      <c r="AFK946" s="871"/>
      <c r="AFL946" s="871"/>
      <c r="AFM946" s="871"/>
      <c r="AFN946" s="871"/>
      <c r="AFO946" s="871"/>
      <c r="AFP946" s="871"/>
      <c r="AFQ946" s="871"/>
      <c r="AFR946" s="871"/>
      <c r="AFS946" s="871"/>
      <c r="AFT946" s="871"/>
      <c r="AFU946" s="871"/>
      <c r="AFV946" s="871"/>
      <c r="AFW946" s="871"/>
      <c r="AFX946" s="871"/>
      <c r="AFY946" s="871"/>
      <c r="AFZ946" s="871"/>
      <c r="AGA946" s="871"/>
      <c r="AGB946" s="871"/>
      <c r="AGC946" s="871"/>
      <c r="AGD946" s="871"/>
      <c r="AGE946" s="871"/>
      <c r="AGF946" s="871"/>
      <c r="AGG946" s="871"/>
      <c r="AGH946" s="871"/>
      <c r="AGI946" s="871"/>
      <c r="AGJ946" s="871"/>
      <c r="AGK946" s="871"/>
      <c r="AGL946" s="871"/>
      <c r="AGM946" s="871"/>
      <c r="AGN946" s="871"/>
      <c r="AGO946" s="871"/>
      <c r="AGP946" s="871"/>
      <c r="AGQ946" s="871"/>
      <c r="AGR946" s="871"/>
      <c r="AGS946" s="871"/>
      <c r="AGT946" s="871"/>
      <c r="AGU946" s="871"/>
      <c r="AGV946" s="871"/>
      <c r="AGW946" s="871"/>
      <c r="AGX946" s="871"/>
      <c r="AGY946" s="871"/>
      <c r="AGZ946" s="871"/>
      <c r="AHA946" s="871"/>
      <c r="AHB946" s="871"/>
      <c r="AHC946" s="871"/>
      <c r="AHD946" s="871"/>
      <c r="AHE946" s="871"/>
      <c r="AHF946" s="871"/>
      <c r="AHG946" s="871"/>
      <c r="AHH946" s="871"/>
      <c r="AHI946" s="871"/>
      <c r="AHJ946" s="871"/>
      <c r="AHK946" s="871"/>
      <c r="AHL946" s="871"/>
      <c r="AHM946" s="871"/>
      <c r="AHN946" s="871"/>
      <c r="AHO946" s="871"/>
      <c r="AHP946" s="871"/>
      <c r="AHQ946" s="871"/>
      <c r="AHR946" s="871"/>
      <c r="AHS946" s="871"/>
      <c r="AHT946" s="871"/>
      <c r="AHU946" s="871"/>
      <c r="AHV946" s="871"/>
      <c r="AHW946" s="871"/>
      <c r="AHX946" s="871"/>
      <c r="AHY946" s="871"/>
      <c r="AHZ946" s="871"/>
      <c r="AIA946" s="871"/>
      <c r="AIB946" s="871"/>
      <c r="AIC946" s="871"/>
      <c r="AID946" s="871"/>
      <c r="AIE946" s="871"/>
      <c r="AIF946" s="871"/>
      <c r="AIG946" s="871"/>
      <c r="AIH946" s="871"/>
      <c r="AII946" s="871"/>
      <c r="AIJ946" s="871"/>
      <c r="AIK946" s="871"/>
      <c r="AIL946" s="871"/>
      <c r="AIM946" s="871"/>
      <c r="AIN946" s="871"/>
      <c r="AIO946" s="871"/>
      <c r="AIP946" s="871"/>
      <c r="AIQ946" s="871"/>
      <c r="AIR946" s="871"/>
      <c r="AIS946" s="871"/>
      <c r="AIT946" s="871"/>
      <c r="AIU946" s="871"/>
      <c r="AIV946" s="871"/>
      <c r="AIW946" s="871"/>
      <c r="AIX946" s="871"/>
      <c r="AIY946" s="871"/>
      <c r="AIZ946" s="871"/>
      <c r="AJA946" s="871"/>
      <c r="AJB946" s="871"/>
      <c r="AJC946" s="871"/>
      <c r="AJD946" s="871"/>
      <c r="AJE946" s="871"/>
      <c r="AJF946" s="871"/>
      <c r="AJG946" s="871"/>
      <c r="AJH946" s="871"/>
      <c r="AJI946" s="871"/>
      <c r="AJJ946" s="871"/>
      <c r="AJK946" s="871"/>
      <c r="AJL946" s="871"/>
      <c r="AJM946" s="871"/>
      <c r="AJN946" s="871"/>
      <c r="AJO946" s="871"/>
      <c r="AJP946" s="871"/>
      <c r="AJQ946" s="871"/>
      <c r="AJR946" s="871"/>
      <c r="AJS946" s="871"/>
      <c r="AJT946" s="871"/>
      <c r="AJU946" s="871"/>
      <c r="AJV946" s="871"/>
      <c r="AJW946" s="871"/>
      <c r="AJX946" s="871"/>
      <c r="AJY946" s="871"/>
      <c r="AJZ946" s="871"/>
      <c r="AKA946" s="871"/>
      <c r="AKB946" s="871"/>
      <c r="AKC946" s="871"/>
      <c r="AKD946" s="871"/>
      <c r="AKE946" s="871"/>
      <c r="AKF946" s="871"/>
      <c r="AKG946" s="871"/>
      <c r="AKH946" s="871"/>
      <c r="AKI946" s="871"/>
      <c r="AKJ946" s="871"/>
      <c r="AKK946" s="871"/>
      <c r="AKL946" s="871"/>
      <c r="AKM946" s="871"/>
      <c r="AKN946" s="871"/>
      <c r="AKO946" s="871"/>
      <c r="AKP946" s="871"/>
      <c r="AKQ946" s="871"/>
      <c r="AKR946" s="871"/>
      <c r="AKS946" s="871"/>
      <c r="AKT946" s="871"/>
      <c r="AKU946" s="871"/>
      <c r="AKV946" s="871"/>
      <c r="AKW946" s="871"/>
      <c r="AKX946" s="871"/>
      <c r="AKY946" s="871"/>
      <c r="AKZ946" s="871"/>
      <c r="ALA946" s="871"/>
      <c r="ALB946" s="871"/>
      <c r="ALC946" s="871"/>
      <c r="ALD946" s="871"/>
      <c r="ALE946" s="871"/>
      <c r="ALF946" s="871"/>
      <c r="ALG946" s="871"/>
      <c r="ALH946" s="871"/>
      <c r="ALI946" s="871"/>
      <c r="ALJ946" s="871"/>
      <c r="ALK946" s="871"/>
      <c r="ALL946" s="871"/>
      <c r="ALM946" s="871"/>
      <c r="ALN946" s="871"/>
      <c r="ALO946" s="871"/>
      <c r="ALP946" s="871"/>
      <c r="ALQ946" s="871"/>
      <c r="ALR946" s="871"/>
      <c r="ALS946" s="871"/>
      <c r="ALT946" s="871"/>
      <c r="ALU946" s="871"/>
      <c r="ALV946" s="871"/>
      <c r="ALW946" s="871"/>
      <c r="ALX946" s="871"/>
      <c r="ALY946" s="871"/>
      <c r="ALZ946" s="871"/>
      <c r="AMA946" s="871"/>
      <c r="AMB946" s="871"/>
      <c r="AMC946" s="871"/>
      <c r="AMD946" s="871"/>
      <c r="AME946" s="871"/>
      <c r="AMF946" s="871"/>
      <c r="AMG946" s="871"/>
      <c r="AMH946" s="871"/>
      <c r="AMI946" s="871"/>
      <c r="AMJ946" s="871"/>
      <c r="AMK946" s="871"/>
    </row>
    <row r="947" spans="1:1025" ht="14.4">
      <c r="A947" s="897"/>
      <c r="B947" s="897"/>
      <c r="C947" s="897"/>
      <c r="D947" s="897"/>
      <c r="E947" s="897"/>
      <c r="F947" s="897"/>
      <c r="G947" s="897"/>
      <c r="H947" s="897"/>
      <c r="I947" s="897"/>
      <c r="J947" s="897"/>
      <c r="K947" s="871"/>
      <c r="L947" s="871"/>
      <c r="M947" s="871"/>
      <c r="N947" s="871"/>
      <c r="O947" s="871"/>
      <c r="P947" s="871"/>
      <c r="Q947" s="871"/>
      <c r="R947" s="871"/>
      <c r="S947" s="871"/>
      <c r="T947" s="871"/>
      <c r="U947" s="871"/>
      <c r="V947" s="871"/>
      <c r="W947" s="871"/>
      <c r="X947" s="871"/>
      <c r="Y947" s="871"/>
      <c r="Z947" s="871"/>
      <c r="AA947" s="871"/>
      <c r="AB947" s="871"/>
      <c r="AC947" s="871"/>
      <c r="AD947" s="871"/>
      <c r="AE947" s="871"/>
      <c r="AF947" s="871"/>
      <c r="AG947" s="871"/>
      <c r="AH947" s="871"/>
      <c r="AI947" s="871"/>
      <c r="AJ947" s="871"/>
      <c r="AK947" s="871"/>
      <c r="AL947" s="871"/>
      <c r="AM947" s="871"/>
      <c r="AN947" s="871"/>
      <c r="AO947" s="871"/>
      <c r="AP947" s="871"/>
      <c r="AQ947" s="871"/>
      <c r="AR947" s="871"/>
      <c r="AS947" s="871"/>
      <c r="AT947" s="871"/>
      <c r="AU947" s="871"/>
      <c r="AV947" s="871"/>
      <c r="AW947" s="871"/>
      <c r="AX947" s="871"/>
      <c r="AY947" s="871"/>
      <c r="AZ947" s="871"/>
      <c r="BA947" s="871"/>
      <c r="BB947" s="871"/>
      <c r="BC947" s="871"/>
      <c r="BD947" s="871"/>
      <c r="BE947" s="871"/>
      <c r="BF947" s="871"/>
      <c r="BG947" s="871"/>
      <c r="BH947" s="871"/>
      <c r="BI947" s="871"/>
      <c r="BJ947" s="871"/>
      <c r="BK947" s="871"/>
      <c r="BL947" s="871"/>
      <c r="BM947" s="871"/>
      <c r="BN947" s="871"/>
      <c r="BO947" s="871"/>
      <c r="BP947" s="871"/>
      <c r="BQ947" s="871"/>
      <c r="BR947" s="871"/>
      <c r="BS947" s="871"/>
      <c r="BT947" s="871"/>
      <c r="BU947" s="871"/>
      <c r="BV947" s="871"/>
      <c r="BW947" s="871"/>
      <c r="BX947" s="871"/>
      <c r="BY947" s="871"/>
      <c r="BZ947" s="871"/>
      <c r="CA947" s="871"/>
      <c r="CB947" s="871"/>
      <c r="CC947" s="871"/>
      <c r="CD947" s="871"/>
      <c r="CE947" s="871"/>
      <c r="CF947" s="871"/>
      <c r="CG947" s="871"/>
      <c r="CH947" s="871"/>
      <c r="CI947" s="871"/>
      <c r="CJ947" s="871"/>
      <c r="CK947" s="871"/>
      <c r="CL947" s="871"/>
      <c r="CM947" s="871"/>
      <c r="CN947" s="871"/>
      <c r="CO947" s="871"/>
      <c r="CP947" s="871"/>
      <c r="CQ947" s="871"/>
      <c r="CR947" s="871"/>
      <c r="CS947" s="871"/>
      <c r="CT947" s="871"/>
      <c r="CU947" s="871"/>
      <c r="CV947" s="871"/>
      <c r="CW947" s="871"/>
      <c r="CX947" s="871"/>
      <c r="CY947" s="871"/>
      <c r="CZ947" s="871"/>
      <c r="DA947" s="871"/>
      <c r="DB947" s="871"/>
      <c r="DC947" s="871"/>
      <c r="DD947" s="871"/>
      <c r="DE947" s="871"/>
      <c r="DF947" s="871"/>
      <c r="DG947" s="871"/>
      <c r="DH947" s="871"/>
      <c r="DI947" s="871"/>
      <c r="DJ947" s="871"/>
      <c r="DK947" s="871"/>
      <c r="DL947" s="871"/>
      <c r="DM947" s="871"/>
      <c r="DN947" s="871"/>
      <c r="DO947" s="871"/>
      <c r="DP947" s="871"/>
      <c r="DQ947" s="871"/>
      <c r="DR947" s="871"/>
      <c r="DS947" s="871"/>
      <c r="DT947" s="871"/>
      <c r="DU947" s="871"/>
      <c r="DV947" s="871"/>
      <c r="DW947" s="871"/>
      <c r="DX947" s="871"/>
      <c r="DY947" s="871"/>
      <c r="DZ947" s="871"/>
      <c r="EA947" s="871"/>
      <c r="EB947" s="871"/>
      <c r="EC947" s="871"/>
      <c r="ED947" s="871"/>
      <c r="EE947" s="871"/>
      <c r="EF947" s="871"/>
      <c r="EG947" s="871"/>
      <c r="EH947" s="871"/>
      <c r="EI947" s="871"/>
      <c r="EJ947" s="871"/>
      <c r="EK947" s="871"/>
      <c r="EL947" s="871"/>
      <c r="EM947" s="871"/>
      <c r="EN947" s="871"/>
      <c r="EO947" s="871"/>
      <c r="EP947" s="871"/>
      <c r="EQ947" s="871"/>
      <c r="ER947" s="871"/>
      <c r="ES947" s="871"/>
      <c r="ET947" s="871"/>
      <c r="EU947" s="871"/>
      <c r="EV947" s="871"/>
      <c r="EW947" s="871"/>
      <c r="EX947" s="871"/>
      <c r="EY947" s="871"/>
      <c r="EZ947" s="871"/>
      <c r="FA947" s="871"/>
      <c r="FB947" s="871"/>
      <c r="FC947" s="871"/>
      <c r="FD947" s="871"/>
      <c r="FE947" s="871"/>
      <c r="FF947" s="871"/>
      <c r="FG947" s="871"/>
      <c r="FH947" s="871"/>
      <c r="FI947" s="871"/>
      <c r="FJ947" s="871"/>
      <c r="FK947" s="871"/>
      <c r="FL947" s="871"/>
      <c r="FM947" s="871"/>
      <c r="FN947" s="871"/>
      <c r="FO947" s="871"/>
      <c r="FP947" s="871"/>
      <c r="FQ947" s="871"/>
      <c r="FR947" s="871"/>
      <c r="FS947" s="871"/>
      <c r="FT947" s="871"/>
      <c r="FU947" s="871"/>
      <c r="FV947" s="871"/>
      <c r="FW947" s="871"/>
      <c r="FX947" s="871"/>
      <c r="FY947" s="871"/>
      <c r="FZ947" s="871"/>
      <c r="GA947" s="871"/>
      <c r="GB947" s="871"/>
      <c r="GC947" s="871"/>
      <c r="GD947" s="871"/>
      <c r="GE947" s="871"/>
      <c r="GF947" s="871"/>
      <c r="GG947" s="871"/>
      <c r="GH947" s="871"/>
      <c r="GI947" s="871"/>
      <c r="GJ947" s="871"/>
      <c r="GK947" s="871"/>
      <c r="GL947" s="871"/>
      <c r="GM947" s="871"/>
      <c r="GN947" s="871"/>
      <c r="GO947" s="871"/>
      <c r="GP947" s="871"/>
      <c r="GQ947" s="871"/>
      <c r="GR947" s="871"/>
      <c r="GS947" s="871"/>
      <c r="GT947" s="871"/>
      <c r="GU947" s="871"/>
      <c r="GV947" s="871"/>
      <c r="GW947" s="871"/>
      <c r="GX947" s="871"/>
      <c r="GY947" s="871"/>
      <c r="GZ947" s="871"/>
      <c r="HA947" s="871"/>
      <c r="HB947" s="871"/>
      <c r="HC947" s="871"/>
      <c r="HD947" s="871"/>
      <c r="HE947" s="871"/>
      <c r="HF947" s="871"/>
      <c r="HG947" s="871"/>
      <c r="HH947" s="871"/>
      <c r="HI947" s="871"/>
      <c r="HJ947" s="871"/>
      <c r="HK947" s="871"/>
      <c r="HL947" s="871"/>
      <c r="HM947" s="871"/>
      <c r="HN947" s="871"/>
      <c r="HO947" s="871"/>
      <c r="HP947" s="871"/>
      <c r="HQ947" s="871"/>
      <c r="HR947" s="871"/>
      <c r="HS947" s="871"/>
      <c r="HT947" s="871"/>
      <c r="HU947" s="871"/>
      <c r="HV947" s="871"/>
      <c r="HW947" s="871"/>
      <c r="HX947" s="871"/>
      <c r="HY947" s="871"/>
      <c r="HZ947" s="871"/>
      <c r="IA947" s="871"/>
      <c r="IB947" s="871"/>
      <c r="IC947" s="871"/>
      <c r="ID947" s="871"/>
      <c r="IE947" s="871"/>
      <c r="IF947" s="871"/>
      <c r="IG947" s="871"/>
      <c r="IH947" s="871"/>
      <c r="II947" s="871"/>
      <c r="IJ947" s="871"/>
      <c r="IK947" s="871"/>
      <c r="IL947" s="871"/>
      <c r="IM947" s="871"/>
      <c r="IN947" s="871"/>
      <c r="IO947" s="871"/>
      <c r="IP947" s="871"/>
      <c r="IQ947" s="871"/>
      <c r="IR947" s="871"/>
      <c r="IS947" s="871"/>
      <c r="IT947" s="871"/>
      <c r="IU947" s="871"/>
      <c r="IV947" s="871"/>
      <c r="IW947" s="871"/>
      <c r="IX947" s="871"/>
      <c r="IY947" s="871"/>
      <c r="IZ947" s="871"/>
      <c r="JA947" s="871"/>
      <c r="JB947" s="871"/>
      <c r="JC947" s="871"/>
      <c r="JD947" s="871"/>
      <c r="JE947" s="871"/>
      <c r="JF947" s="871"/>
      <c r="JG947" s="871"/>
      <c r="JH947" s="871"/>
      <c r="JI947" s="871"/>
      <c r="JJ947" s="871"/>
      <c r="JK947" s="871"/>
      <c r="JL947" s="871"/>
      <c r="JM947" s="871"/>
      <c r="JN947" s="871"/>
      <c r="JO947" s="871"/>
      <c r="JP947" s="871"/>
      <c r="JQ947" s="871"/>
      <c r="JR947" s="871"/>
      <c r="JS947" s="871"/>
      <c r="JT947" s="871"/>
      <c r="JU947" s="871"/>
      <c r="JV947" s="871"/>
      <c r="JW947" s="871"/>
      <c r="JX947" s="871"/>
      <c r="JY947" s="871"/>
      <c r="JZ947" s="871"/>
      <c r="KA947" s="871"/>
      <c r="KB947" s="871"/>
      <c r="KC947" s="871"/>
      <c r="KD947" s="871"/>
      <c r="KE947" s="871"/>
      <c r="KF947" s="871"/>
      <c r="KG947" s="871"/>
      <c r="KH947" s="871"/>
      <c r="KI947" s="871"/>
      <c r="KJ947" s="871"/>
      <c r="KK947" s="871"/>
      <c r="KL947" s="871"/>
      <c r="KM947" s="871"/>
      <c r="KN947" s="871"/>
      <c r="KO947" s="871"/>
      <c r="KP947" s="871"/>
      <c r="KQ947" s="871"/>
      <c r="KR947" s="871"/>
      <c r="KS947" s="871"/>
      <c r="KT947" s="871"/>
      <c r="KU947" s="871"/>
      <c r="KV947" s="871"/>
      <c r="KW947" s="871"/>
      <c r="KX947" s="871"/>
      <c r="KY947" s="871"/>
      <c r="KZ947" s="871"/>
      <c r="LA947" s="871"/>
      <c r="LB947" s="871"/>
      <c r="LC947" s="871"/>
      <c r="LD947" s="871"/>
      <c r="LE947" s="871"/>
      <c r="LF947" s="871"/>
      <c r="LG947" s="871"/>
      <c r="LH947" s="871"/>
      <c r="LI947" s="871"/>
      <c r="LJ947" s="871"/>
      <c r="LK947" s="871"/>
      <c r="LL947" s="871"/>
      <c r="LM947" s="871"/>
      <c r="LN947" s="871"/>
      <c r="LO947" s="871"/>
      <c r="LP947" s="871"/>
      <c r="LQ947" s="871"/>
      <c r="LR947" s="871"/>
      <c r="LS947" s="871"/>
      <c r="LT947" s="871"/>
      <c r="LU947" s="871"/>
      <c r="LV947" s="871"/>
      <c r="LW947" s="871"/>
      <c r="LX947" s="871"/>
      <c r="LY947" s="871"/>
      <c r="LZ947" s="871"/>
      <c r="MA947" s="871"/>
      <c r="MB947" s="871"/>
      <c r="MC947" s="871"/>
      <c r="MD947" s="871"/>
      <c r="ME947" s="871"/>
      <c r="MF947" s="871"/>
      <c r="MG947" s="871"/>
      <c r="MH947" s="871"/>
      <c r="MI947" s="871"/>
      <c r="MJ947" s="871"/>
      <c r="MK947" s="871"/>
      <c r="ML947" s="871"/>
      <c r="MM947" s="871"/>
      <c r="MN947" s="871"/>
      <c r="MO947" s="871"/>
      <c r="MP947" s="871"/>
      <c r="MQ947" s="871"/>
      <c r="MR947" s="871"/>
      <c r="MS947" s="871"/>
      <c r="MT947" s="871"/>
      <c r="MU947" s="871"/>
      <c r="MV947" s="871"/>
      <c r="MW947" s="871"/>
      <c r="MX947" s="871"/>
      <c r="MY947" s="871"/>
      <c r="MZ947" s="871"/>
      <c r="NA947" s="871"/>
      <c r="NB947" s="871"/>
      <c r="NC947" s="871"/>
      <c r="ND947" s="871"/>
      <c r="NE947" s="871"/>
      <c r="NF947" s="871"/>
      <c r="NG947" s="871"/>
      <c r="NH947" s="871"/>
      <c r="NI947" s="871"/>
      <c r="NJ947" s="871"/>
      <c r="NK947" s="871"/>
      <c r="NL947" s="871"/>
      <c r="NM947" s="871"/>
      <c r="NN947" s="871"/>
      <c r="NO947" s="871"/>
      <c r="NP947" s="871"/>
      <c r="NQ947" s="871"/>
      <c r="NR947" s="871"/>
      <c r="NS947" s="871"/>
      <c r="NT947" s="871"/>
      <c r="NU947" s="871"/>
      <c r="NV947" s="871"/>
      <c r="NW947" s="871"/>
      <c r="NX947" s="871"/>
      <c r="NY947" s="871"/>
      <c r="NZ947" s="871"/>
      <c r="OA947" s="871"/>
      <c r="OB947" s="871"/>
      <c r="OC947" s="871"/>
      <c r="OD947" s="871"/>
      <c r="OE947" s="871"/>
      <c r="OF947" s="871"/>
      <c r="OG947" s="871"/>
      <c r="OH947" s="871"/>
      <c r="OI947" s="871"/>
      <c r="OJ947" s="871"/>
      <c r="OK947" s="871"/>
      <c r="OL947" s="871"/>
      <c r="OM947" s="871"/>
      <c r="ON947" s="871"/>
      <c r="OO947" s="871"/>
      <c r="OP947" s="871"/>
      <c r="OQ947" s="871"/>
      <c r="OR947" s="871"/>
      <c r="OS947" s="871"/>
      <c r="OT947" s="871"/>
      <c r="OU947" s="871"/>
      <c r="OV947" s="871"/>
      <c r="OW947" s="871"/>
      <c r="OX947" s="871"/>
      <c r="OY947" s="871"/>
      <c r="OZ947" s="871"/>
      <c r="PA947" s="871"/>
      <c r="PB947" s="871"/>
      <c r="PC947" s="871"/>
      <c r="PD947" s="871"/>
      <c r="PE947" s="871"/>
      <c r="PF947" s="871"/>
      <c r="PG947" s="871"/>
      <c r="PH947" s="871"/>
      <c r="PI947" s="871"/>
      <c r="PJ947" s="871"/>
      <c r="PK947" s="871"/>
      <c r="PL947" s="871"/>
      <c r="PM947" s="871"/>
      <c r="PN947" s="871"/>
      <c r="PO947" s="871"/>
      <c r="PP947" s="871"/>
      <c r="PQ947" s="871"/>
      <c r="PR947" s="871"/>
      <c r="PS947" s="871"/>
      <c r="PT947" s="871"/>
      <c r="PU947" s="871"/>
      <c r="PV947" s="871"/>
      <c r="PW947" s="871"/>
      <c r="PX947" s="871"/>
      <c r="PY947" s="871"/>
      <c r="PZ947" s="871"/>
      <c r="QA947" s="871"/>
      <c r="QB947" s="871"/>
      <c r="QC947" s="871"/>
      <c r="QD947" s="871"/>
      <c r="QE947" s="871"/>
      <c r="QF947" s="871"/>
      <c r="QG947" s="871"/>
      <c r="QH947" s="871"/>
      <c r="QI947" s="871"/>
      <c r="QJ947" s="871"/>
      <c r="QK947" s="871"/>
      <c r="QL947" s="871"/>
      <c r="QM947" s="871"/>
      <c r="QN947" s="871"/>
      <c r="QO947" s="871"/>
      <c r="QP947" s="871"/>
      <c r="QQ947" s="871"/>
      <c r="QR947" s="871"/>
      <c r="QS947" s="871"/>
      <c r="QT947" s="871"/>
      <c r="QU947" s="871"/>
      <c r="QV947" s="871"/>
      <c r="QW947" s="871"/>
      <c r="QX947" s="871"/>
      <c r="QY947" s="871"/>
      <c r="QZ947" s="871"/>
      <c r="RA947" s="871"/>
      <c r="RB947" s="871"/>
      <c r="RC947" s="871"/>
      <c r="RD947" s="871"/>
      <c r="RE947" s="871"/>
      <c r="RF947" s="871"/>
      <c r="RG947" s="871"/>
      <c r="RH947" s="871"/>
      <c r="RI947" s="871"/>
      <c r="RJ947" s="871"/>
      <c r="RK947" s="871"/>
      <c r="RL947" s="871"/>
      <c r="RM947" s="871"/>
      <c r="RN947" s="871"/>
      <c r="RO947" s="871"/>
      <c r="RP947" s="871"/>
      <c r="RQ947" s="871"/>
      <c r="RR947" s="871"/>
      <c r="RS947" s="871"/>
      <c r="RT947" s="871"/>
      <c r="RU947" s="871"/>
      <c r="RV947" s="871"/>
      <c r="RW947" s="871"/>
      <c r="RX947" s="871"/>
      <c r="RY947" s="871"/>
      <c r="RZ947" s="871"/>
      <c r="SA947" s="871"/>
      <c r="SB947" s="871"/>
      <c r="SC947" s="871"/>
      <c r="SD947" s="871"/>
      <c r="SE947" s="871"/>
      <c r="SF947" s="871"/>
      <c r="SG947" s="871"/>
      <c r="SH947" s="871"/>
      <c r="SI947" s="871"/>
      <c r="SJ947" s="871"/>
      <c r="SK947" s="871"/>
      <c r="SL947" s="871"/>
      <c r="SM947" s="871"/>
      <c r="SN947" s="871"/>
      <c r="SO947" s="871"/>
      <c r="SP947" s="871"/>
      <c r="SQ947" s="871"/>
      <c r="SR947" s="871"/>
      <c r="SS947" s="871"/>
      <c r="ST947" s="871"/>
      <c r="SU947" s="871"/>
      <c r="SV947" s="871"/>
      <c r="SW947" s="871"/>
      <c r="SX947" s="871"/>
      <c r="SY947" s="871"/>
      <c r="SZ947" s="871"/>
      <c r="TA947" s="871"/>
      <c r="TB947" s="871"/>
      <c r="TC947" s="871"/>
      <c r="TD947" s="871"/>
      <c r="TE947" s="871"/>
      <c r="TF947" s="871"/>
      <c r="TG947" s="871"/>
      <c r="TH947" s="871"/>
      <c r="TI947" s="871"/>
      <c r="TJ947" s="871"/>
      <c r="TK947" s="871"/>
      <c r="TL947" s="871"/>
      <c r="TM947" s="871"/>
      <c r="TN947" s="871"/>
      <c r="TO947" s="871"/>
      <c r="TP947" s="871"/>
      <c r="TQ947" s="871"/>
      <c r="TR947" s="871"/>
      <c r="TS947" s="871"/>
      <c r="TT947" s="871"/>
      <c r="TU947" s="871"/>
      <c r="TV947" s="871"/>
      <c r="TW947" s="871"/>
      <c r="TX947" s="871"/>
      <c r="TY947" s="871"/>
      <c r="TZ947" s="871"/>
      <c r="UA947" s="871"/>
      <c r="UB947" s="871"/>
      <c r="UC947" s="871"/>
      <c r="UD947" s="871"/>
      <c r="UE947" s="871"/>
      <c r="UF947" s="871"/>
      <c r="UG947" s="871"/>
      <c r="UH947" s="871"/>
      <c r="UI947" s="871"/>
      <c r="UJ947" s="871"/>
      <c r="UK947" s="871"/>
      <c r="UL947" s="871"/>
      <c r="UM947" s="871"/>
      <c r="UN947" s="871"/>
      <c r="UO947" s="871"/>
      <c r="UP947" s="871"/>
      <c r="UQ947" s="871"/>
      <c r="UR947" s="871"/>
      <c r="US947" s="871"/>
      <c r="UT947" s="871"/>
      <c r="UU947" s="871"/>
      <c r="UV947" s="871"/>
      <c r="UW947" s="871"/>
      <c r="UX947" s="871"/>
      <c r="UY947" s="871"/>
      <c r="UZ947" s="871"/>
      <c r="VA947" s="871"/>
      <c r="VB947" s="871"/>
      <c r="VC947" s="871"/>
      <c r="VD947" s="871"/>
      <c r="VE947" s="871"/>
      <c r="VF947" s="871"/>
      <c r="VG947" s="871"/>
      <c r="VH947" s="871"/>
      <c r="VI947" s="871"/>
      <c r="VJ947" s="871"/>
      <c r="VK947" s="871"/>
      <c r="VL947" s="871"/>
      <c r="VM947" s="871"/>
      <c r="VN947" s="871"/>
      <c r="VO947" s="871"/>
      <c r="VP947" s="871"/>
      <c r="VQ947" s="871"/>
      <c r="VR947" s="871"/>
      <c r="VS947" s="871"/>
      <c r="VT947" s="871"/>
      <c r="VU947" s="871"/>
      <c r="VV947" s="871"/>
      <c r="VW947" s="871"/>
      <c r="VX947" s="871"/>
      <c r="VY947" s="871"/>
      <c r="VZ947" s="871"/>
      <c r="WA947" s="871"/>
      <c r="WB947" s="871"/>
      <c r="WC947" s="871"/>
      <c r="WD947" s="871"/>
      <c r="WE947" s="871"/>
      <c r="WF947" s="871"/>
      <c r="WG947" s="871"/>
      <c r="WH947" s="871"/>
      <c r="WI947" s="871"/>
      <c r="WJ947" s="871"/>
      <c r="WK947" s="871"/>
      <c r="WL947" s="871"/>
      <c r="WM947" s="871"/>
      <c r="WN947" s="871"/>
      <c r="WO947" s="871"/>
      <c r="WP947" s="871"/>
      <c r="WQ947" s="871"/>
      <c r="WR947" s="871"/>
      <c r="WS947" s="871"/>
      <c r="WT947" s="871"/>
      <c r="WU947" s="871"/>
      <c r="WV947" s="871"/>
      <c r="WW947" s="871"/>
      <c r="WX947" s="871"/>
      <c r="WY947" s="871"/>
      <c r="WZ947" s="871"/>
      <c r="XA947" s="871"/>
      <c r="XB947" s="871"/>
      <c r="XC947" s="871"/>
      <c r="XD947" s="871"/>
      <c r="XE947" s="871"/>
      <c r="XF947" s="871"/>
      <c r="XG947" s="871"/>
      <c r="XH947" s="871"/>
      <c r="XI947" s="871"/>
      <c r="XJ947" s="871"/>
      <c r="XK947" s="871"/>
      <c r="XL947" s="871"/>
      <c r="XM947" s="871"/>
      <c r="XN947" s="871"/>
      <c r="XO947" s="871"/>
      <c r="XP947" s="871"/>
      <c r="XQ947" s="871"/>
      <c r="XR947" s="871"/>
      <c r="XS947" s="871"/>
      <c r="XT947" s="871"/>
      <c r="XU947" s="871"/>
      <c r="XV947" s="871"/>
      <c r="XW947" s="871"/>
      <c r="XX947" s="871"/>
      <c r="XY947" s="871"/>
      <c r="XZ947" s="871"/>
      <c r="YA947" s="871"/>
      <c r="YB947" s="871"/>
      <c r="YC947" s="871"/>
      <c r="YD947" s="871"/>
      <c r="YE947" s="871"/>
      <c r="YF947" s="871"/>
      <c r="YG947" s="871"/>
      <c r="YH947" s="871"/>
      <c r="YI947" s="871"/>
      <c r="YJ947" s="871"/>
      <c r="YK947" s="871"/>
      <c r="YL947" s="871"/>
      <c r="YM947" s="871"/>
      <c r="YN947" s="871"/>
      <c r="YO947" s="871"/>
      <c r="YP947" s="871"/>
      <c r="YQ947" s="871"/>
      <c r="YR947" s="871"/>
      <c r="YS947" s="871"/>
      <c r="YT947" s="871"/>
      <c r="YU947" s="871"/>
      <c r="YV947" s="871"/>
      <c r="YW947" s="871"/>
      <c r="YX947" s="871"/>
      <c r="YY947" s="871"/>
      <c r="YZ947" s="871"/>
      <c r="ZA947" s="871"/>
      <c r="ZB947" s="871"/>
      <c r="ZC947" s="871"/>
      <c r="ZD947" s="871"/>
      <c r="ZE947" s="871"/>
      <c r="ZF947" s="871"/>
      <c r="ZG947" s="871"/>
      <c r="ZH947" s="871"/>
      <c r="ZI947" s="871"/>
      <c r="ZJ947" s="871"/>
      <c r="ZK947" s="871"/>
      <c r="ZL947" s="871"/>
      <c r="ZM947" s="871"/>
      <c r="ZN947" s="871"/>
      <c r="ZO947" s="871"/>
      <c r="ZP947" s="871"/>
      <c r="ZQ947" s="871"/>
      <c r="ZR947" s="871"/>
      <c r="ZS947" s="871"/>
      <c r="ZT947" s="871"/>
      <c r="ZU947" s="871"/>
      <c r="ZV947" s="871"/>
      <c r="ZW947" s="871"/>
      <c r="ZX947" s="871"/>
      <c r="ZY947" s="871"/>
      <c r="ZZ947" s="871"/>
      <c r="AAA947" s="871"/>
      <c r="AAB947" s="871"/>
      <c r="AAC947" s="871"/>
      <c r="AAD947" s="871"/>
      <c r="AAE947" s="871"/>
      <c r="AAF947" s="871"/>
      <c r="AAG947" s="871"/>
      <c r="AAH947" s="871"/>
      <c r="AAI947" s="871"/>
      <c r="AAJ947" s="871"/>
      <c r="AAK947" s="871"/>
      <c r="AAL947" s="871"/>
      <c r="AAM947" s="871"/>
      <c r="AAN947" s="871"/>
      <c r="AAO947" s="871"/>
      <c r="AAP947" s="871"/>
      <c r="AAQ947" s="871"/>
      <c r="AAR947" s="871"/>
      <c r="AAS947" s="871"/>
      <c r="AAT947" s="871"/>
      <c r="AAU947" s="871"/>
      <c r="AAV947" s="871"/>
      <c r="AAW947" s="871"/>
      <c r="AAX947" s="871"/>
      <c r="AAY947" s="871"/>
      <c r="AAZ947" s="871"/>
      <c r="ABA947" s="871"/>
      <c r="ABB947" s="871"/>
      <c r="ABC947" s="871"/>
      <c r="ABD947" s="871"/>
      <c r="ABE947" s="871"/>
      <c r="ABF947" s="871"/>
      <c r="ABG947" s="871"/>
      <c r="ABH947" s="871"/>
      <c r="ABI947" s="871"/>
      <c r="ABJ947" s="871"/>
      <c r="ABK947" s="871"/>
      <c r="ABL947" s="871"/>
      <c r="ABM947" s="871"/>
      <c r="ABN947" s="871"/>
      <c r="ABO947" s="871"/>
      <c r="ABP947" s="871"/>
      <c r="ABQ947" s="871"/>
      <c r="ABR947" s="871"/>
      <c r="ABS947" s="871"/>
      <c r="ABT947" s="871"/>
      <c r="ABU947" s="871"/>
      <c r="ABV947" s="871"/>
      <c r="ABW947" s="871"/>
      <c r="ABX947" s="871"/>
      <c r="ABY947" s="871"/>
      <c r="ABZ947" s="871"/>
      <c r="ACA947" s="871"/>
      <c r="ACB947" s="871"/>
      <c r="ACC947" s="871"/>
      <c r="ACD947" s="871"/>
      <c r="ACE947" s="871"/>
      <c r="ACF947" s="871"/>
      <c r="ACG947" s="871"/>
      <c r="ACH947" s="871"/>
      <c r="ACI947" s="871"/>
      <c r="ACJ947" s="871"/>
      <c r="ACK947" s="871"/>
      <c r="ACL947" s="871"/>
      <c r="ACM947" s="871"/>
      <c r="ACN947" s="871"/>
      <c r="ACO947" s="871"/>
      <c r="ACP947" s="871"/>
      <c r="ACQ947" s="871"/>
      <c r="ACR947" s="871"/>
      <c r="ACS947" s="871"/>
      <c r="ACT947" s="871"/>
      <c r="ACU947" s="871"/>
      <c r="ACV947" s="871"/>
      <c r="ACW947" s="871"/>
      <c r="ACX947" s="871"/>
      <c r="ACY947" s="871"/>
      <c r="ACZ947" s="871"/>
      <c r="ADA947" s="871"/>
      <c r="ADB947" s="871"/>
      <c r="ADC947" s="871"/>
      <c r="ADD947" s="871"/>
      <c r="ADE947" s="871"/>
      <c r="ADF947" s="871"/>
      <c r="ADG947" s="871"/>
      <c r="ADH947" s="871"/>
      <c r="ADI947" s="871"/>
      <c r="ADJ947" s="871"/>
      <c r="ADK947" s="871"/>
      <c r="ADL947" s="871"/>
      <c r="ADM947" s="871"/>
      <c r="ADN947" s="871"/>
      <c r="ADO947" s="871"/>
      <c r="ADP947" s="871"/>
      <c r="ADQ947" s="871"/>
      <c r="ADR947" s="871"/>
      <c r="ADS947" s="871"/>
      <c r="ADT947" s="871"/>
      <c r="ADU947" s="871"/>
      <c r="ADV947" s="871"/>
      <c r="ADW947" s="871"/>
      <c r="ADX947" s="871"/>
      <c r="ADY947" s="871"/>
      <c r="ADZ947" s="871"/>
      <c r="AEA947" s="871"/>
      <c r="AEB947" s="871"/>
      <c r="AEC947" s="871"/>
      <c r="AED947" s="871"/>
      <c r="AEE947" s="871"/>
      <c r="AEF947" s="871"/>
      <c r="AEG947" s="871"/>
      <c r="AEH947" s="871"/>
      <c r="AEI947" s="871"/>
      <c r="AEJ947" s="871"/>
      <c r="AEK947" s="871"/>
      <c r="AEL947" s="871"/>
      <c r="AEM947" s="871"/>
      <c r="AEN947" s="871"/>
      <c r="AEO947" s="871"/>
      <c r="AEP947" s="871"/>
      <c r="AEQ947" s="871"/>
      <c r="AER947" s="871"/>
      <c r="AES947" s="871"/>
      <c r="AET947" s="871"/>
      <c r="AEU947" s="871"/>
      <c r="AEV947" s="871"/>
      <c r="AEW947" s="871"/>
      <c r="AEX947" s="871"/>
      <c r="AEY947" s="871"/>
      <c r="AEZ947" s="871"/>
      <c r="AFA947" s="871"/>
      <c r="AFB947" s="871"/>
      <c r="AFC947" s="871"/>
      <c r="AFD947" s="871"/>
      <c r="AFE947" s="871"/>
      <c r="AFF947" s="871"/>
      <c r="AFG947" s="871"/>
      <c r="AFH947" s="871"/>
      <c r="AFI947" s="871"/>
      <c r="AFJ947" s="871"/>
      <c r="AFK947" s="871"/>
      <c r="AFL947" s="871"/>
      <c r="AFM947" s="871"/>
      <c r="AFN947" s="871"/>
      <c r="AFO947" s="871"/>
      <c r="AFP947" s="871"/>
      <c r="AFQ947" s="871"/>
      <c r="AFR947" s="871"/>
      <c r="AFS947" s="871"/>
      <c r="AFT947" s="871"/>
      <c r="AFU947" s="871"/>
      <c r="AFV947" s="871"/>
      <c r="AFW947" s="871"/>
      <c r="AFX947" s="871"/>
      <c r="AFY947" s="871"/>
      <c r="AFZ947" s="871"/>
      <c r="AGA947" s="871"/>
      <c r="AGB947" s="871"/>
      <c r="AGC947" s="871"/>
      <c r="AGD947" s="871"/>
      <c r="AGE947" s="871"/>
      <c r="AGF947" s="871"/>
      <c r="AGG947" s="871"/>
      <c r="AGH947" s="871"/>
      <c r="AGI947" s="871"/>
      <c r="AGJ947" s="871"/>
      <c r="AGK947" s="871"/>
      <c r="AGL947" s="871"/>
      <c r="AGM947" s="871"/>
      <c r="AGN947" s="871"/>
      <c r="AGO947" s="871"/>
      <c r="AGP947" s="871"/>
      <c r="AGQ947" s="871"/>
      <c r="AGR947" s="871"/>
      <c r="AGS947" s="871"/>
      <c r="AGT947" s="871"/>
      <c r="AGU947" s="871"/>
      <c r="AGV947" s="871"/>
      <c r="AGW947" s="871"/>
      <c r="AGX947" s="871"/>
      <c r="AGY947" s="871"/>
      <c r="AGZ947" s="871"/>
      <c r="AHA947" s="871"/>
      <c r="AHB947" s="871"/>
      <c r="AHC947" s="871"/>
      <c r="AHD947" s="871"/>
      <c r="AHE947" s="871"/>
      <c r="AHF947" s="871"/>
      <c r="AHG947" s="871"/>
      <c r="AHH947" s="871"/>
      <c r="AHI947" s="871"/>
      <c r="AHJ947" s="871"/>
      <c r="AHK947" s="871"/>
      <c r="AHL947" s="871"/>
      <c r="AHM947" s="871"/>
      <c r="AHN947" s="871"/>
      <c r="AHO947" s="871"/>
      <c r="AHP947" s="871"/>
      <c r="AHQ947" s="871"/>
      <c r="AHR947" s="871"/>
      <c r="AHS947" s="871"/>
      <c r="AHT947" s="871"/>
      <c r="AHU947" s="871"/>
      <c r="AHV947" s="871"/>
      <c r="AHW947" s="871"/>
      <c r="AHX947" s="871"/>
      <c r="AHY947" s="871"/>
      <c r="AHZ947" s="871"/>
      <c r="AIA947" s="871"/>
      <c r="AIB947" s="871"/>
      <c r="AIC947" s="871"/>
      <c r="AID947" s="871"/>
      <c r="AIE947" s="871"/>
      <c r="AIF947" s="871"/>
      <c r="AIG947" s="871"/>
      <c r="AIH947" s="871"/>
      <c r="AII947" s="871"/>
      <c r="AIJ947" s="871"/>
      <c r="AIK947" s="871"/>
      <c r="AIL947" s="871"/>
      <c r="AIM947" s="871"/>
      <c r="AIN947" s="871"/>
      <c r="AIO947" s="871"/>
      <c r="AIP947" s="871"/>
      <c r="AIQ947" s="871"/>
      <c r="AIR947" s="871"/>
      <c r="AIS947" s="871"/>
      <c r="AIT947" s="871"/>
      <c r="AIU947" s="871"/>
      <c r="AIV947" s="871"/>
      <c r="AIW947" s="871"/>
      <c r="AIX947" s="871"/>
      <c r="AIY947" s="871"/>
      <c r="AIZ947" s="871"/>
      <c r="AJA947" s="871"/>
      <c r="AJB947" s="871"/>
      <c r="AJC947" s="871"/>
      <c r="AJD947" s="871"/>
      <c r="AJE947" s="871"/>
      <c r="AJF947" s="871"/>
      <c r="AJG947" s="871"/>
      <c r="AJH947" s="871"/>
      <c r="AJI947" s="871"/>
      <c r="AJJ947" s="871"/>
      <c r="AJK947" s="871"/>
      <c r="AJL947" s="871"/>
      <c r="AJM947" s="871"/>
      <c r="AJN947" s="871"/>
      <c r="AJO947" s="871"/>
      <c r="AJP947" s="871"/>
      <c r="AJQ947" s="871"/>
      <c r="AJR947" s="871"/>
      <c r="AJS947" s="871"/>
      <c r="AJT947" s="871"/>
      <c r="AJU947" s="871"/>
      <c r="AJV947" s="871"/>
      <c r="AJW947" s="871"/>
      <c r="AJX947" s="871"/>
      <c r="AJY947" s="871"/>
      <c r="AJZ947" s="871"/>
      <c r="AKA947" s="871"/>
      <c r="AKB947" s="871"/>
      <c r="AKC947" s="871"/>
      <c r="AKD947" s="871"/>
      <c r="AKE947" s="871"/>
      <c r="AKF947" s="871"/>
      <c r="AKG947" s="871"/>
      <c r="AKH947" s="871"/>
      <c r="AKI947" s="871"/>
      <c r="AKJ947" s="871"/>
      <c r="AKK947" s="871"/>
      <c r="AKL947" s="871"/>
      <c r="AKM947" s="871"/>
      <c r="AKN947" s="871"/>
      <c r="AKO947" s="871"/>
      <c r="AKP947" s="871"/>
      <c r="AKQ947" s="871"/>
      <c r="AKR947" s="871"/>
      <c r="AKS947" s="871"/>
      <c r="AKT947" s="871"/>
      <c r="AKU947" s="871"/>
      <c r="AKV947" s="871"/>
      <c r="AKW947" s="871"/>
      <c r="AKX947" s="871"/>
      <c r="AKY947" s="871"/>
      <c r="AKZ947" s="871"/>
      <c r="ALA947" s="871"/>
      <c r="ALB947" s="871"/>
      <c r="ALC947" s="871"/>
      <c r="ALD947" s="871"/>
      <c r="ALE947" s="871"/>
      <c r="ALF947" s="871"/>
      <c r="ALG947" s="871"/>
      <c r="ALH947" s="871"/>
      <c r="ALI947" s="871"/>
      <c r="ALJ947" s="871"/>
      <c r="ALK947" s="871"/>
      <c r="ALL947" s="871"/>
      <c r="ALM947" s="871"/>
      <c r="ALN947" s="871"/>
      <c r="ALO947" s="871"/>
      <c r="ALP947" s="871"/>
      <c r="ALQ947" s="871"/>
      <c r="ALR947" s="871"/>
      <c r="ALS947" s="871"/>
      <c r="ALT947" s="871"/>
      <c r="ALU947" s="871"/>
      <c r="ALV947" s="871"/>
      <c r="ALW947" s="871"/>
      <c r="ALX947" s="871"/>
      <c r="ALY947" s="871"/>
      <c r="ALZ947" s="871"/>
      <c r="AMA947" s="871"/>
      <c r="AMB947" s="871"/>
      <c r="AMC947" s="871"/>
      <c r="AMD947" s="871"/>
      <c r="AME947" s="871"/>
      <c r="AMF947" s="871"/>
      <c r="AMG947" s="871"/>
      <c r="AMH947" s="871"/>
      <c r="AMI947" s="871"/>
      <c r="AMJ947" s="871"/>
      <c r="AMK947" s="871"/>
    </row>
    <row r="948" spans="1:1025" ht="14.4">
      <c r="A948" s="897"/>
      <c r="B948" s="897"/>
      <c r="C948" s="897"/>
      <c r="D948" s="897"/>
      <c r="E948" s="897"/>
      <c r="F948" s="897"/>
      <c r="G948" s="897"/>
      <c r="H948" s="897"/>
      <c r="I948" s="897"/>
      <c r="J948" s="897"/>
      <c r="K948" s="871"/>
      <c r="L948" s="871"/>
      <c r="M948" s="871"/>
      <c r="N948" s="871"/>
      <c r="O948" s="871"/>
      <c r="P948" s="871"/>
      <c r="Q948" s="871"/>
      <c r="R948" s="871"/>
      <c r="S948" s="871"/>
      <c r="T948" s="871"/>
      <c r="U948" s="871"/>
      <c r="V948" s="871"/>
      <c r="W948" s="871"/>
      <c r="X948" s="871"/>
      <c r="Y948" s="871"/>
      <c r="Z948" s="871"/>
      <c r="AA948" s="871"/>
      <c r="AB948" s="871"/>
      <c r="AC948" s="871"/>
      <c r="AD948" s="871"/>
      <c r="AE948" s="871"/>
      <c r="AF948" s="871"/>
      <c r="AG948" s="871"/>
      <c r="AH948" s="871"/>
      <c r="AI948" s="871"/>
      <c r="AJ948" s="871"/>
      <c r="AK948" s="871"/>
      <c r="AL948" s="871"/>
      <c r="AM948" s="871"/>
      <c r="AN948" s="871"/>
      <c r="AO948" s="871"/>
      <c r="AP948" s="871"/>
      <c r="AQ948" s="871"/>
      <c r="AR948" s="871"/>
      <c r="AS948" s="871"/>
      <c r="AT948" s="871"/>
      <c r="AU948" s="871"/>
      <c r="AV948" s="871"/>
      <c r="AW948" s="871"/>
      <c r="AX948" s="871"/>
      <c r="AY948" s="871"/>
      <c r="AZ948" s="871"/>
      <c r="BA948" s="871"/>
      <c r="BB948" s="871"/>
      <c r="BC948" s="871"/>
      <c r="BD948" s="871"/>
      <c r="BE948" s="871"/>
      <c r="BF948" s="871"/>
      <c r="BG948" s="871"/>
      <c r="BH948" s="871"/>
      <c r="BI948" s="871"/>
      <c r="BJ948" s="871"/>
      <c r="BK948" s="871"/>
      <c r="BL948" s="871"/>
      <c r="BM948" s="871"/>
      <c r="BN948" s="871"/>
      <c r="BO948" s="871"/>
      <c r="BP948" s="871"/>
      <c r="BQ948" s="871"/>
      <c r="BR948" s="871"/>
      <c r="BS948" s="871"/>
      <c r="BT948" s="871"/>
      <c r="BU948" s="871"/>
      <c r="BV948" s="871"/>
      <c r="BW948" s="871"/>
      <c r="BX948" s="871"/>
      <c r="BY948" s="871"/>
      <c r="BZ948" s="871"/>
      <c r="CA948" s="871"/>
      <c r="CB948" s="871"/>
      <c r="CC948" s="871"/>
      <c r="CD948" s="871"/>
      <c r="CE948" s="871"/>
      <c r="CF948" s="871"/>
      <c r="CG948" s="871"/>
      <c r="CH948" s="871"/>
      <c r="CI948" s="871"/>
      <c r="CJ948" s="871"/>
      <c r="CK948" s="871"/>
      <c r="CL948" s="871"/>
      <c r="CM948" s="871"/>
      <c r="CN948" s="871"/>
      <c r="CO948" s="871"/>
      <c r="CP948" s="871"/>
      <c r="CQ948" s="871"/>
      <c r="CR948" s="871"/>
      <c r="CS948" s="871"/>
      <c r="CT948" s="871"/>
      <c r="CU948" s="871"/>
      <c r="CV948" s="871"/>
      <c r="CW948" s="871"/>
      <c r="CX948" s="871"/>
      <c r="CY948" s="871"/>
      <c r="CZ948" s="871"/>
      <c r="DA948" s="871"/>
      <c r="DB948" s="871"/>
      <c r="DC948" s="871"/>
      <c r="DD948" s="871"/>
      <c r="DE948" s="871"/>
      <c r="DF948" s="871"/>
      <c r="DG948" s="871"/>
      <c r="DH948" s="871"/>
      <c r="DI948" s="871"/>
      <c r="DJ948" s="871"/>
      <c r="DK948" s="871"/>
      <c r="DL948" s="871"/>
      <c r="DM948" s="871"/>
      <c r="DN948" s="871"/>
      <c r="DO948" s="871"/>
      <c r="DP948" s="871"/>
      <c r="DQ948" s="871"/>
      <c r="DR948" s="871"/>
      <c r="DS948" s="871"/>
      <c r="DT948" s="871"/>
      <c r="DU948" s="871"/>
      <c r="DV948" s="871"/>
      <c r="DW948" s="871"/>
      <c r="DX948" s="871"/>
      <c r="DY948" s="871"/>
      <c r="DZ948" s="871"/>
      <c r="EA948" s="871"/>
      <c r="EB948" s="871"/>
      <c r="EC948" s="871"/>
      <c r="ED948" s="871"/>
      <c r="EE948" s="871"/>
      <c r="EF948" s="871"/>
      <c r="EG948" s="871"/>
      <c r="EH948" s="871"/>
      <c r="EI948" s="871"/>
      <c r="EJ948" s="871"/>
      <c r="EK948" s="871"/>
      <c r="EL948" s="871"/>
      <c r="EM948" s="871"/>
      <c r="EN948" s="871"/>
      <c r="EO948" s="871"/>
      <c r="EP948" s="871"/>
      <c r="EQ948" s="871"/>
      <c r="ER948" s="871"/>
      <c r="ES948" s="871"/>
      <c r="ET948" s="871"/>
      <c r="EU948" s="871"/>
      <c r="EV948" s="871"/>
      <c r="EW948" s="871"/>
      <c r="EX948" s="871"/>
      <c r="EY948" s="871"/>
      <c r="EZ948" s="871"/>
      <c r="FA948" s="871"/>
      <c r="FB948" s="871"/>
      <c r="FC948" s="871"/>
      <c r="FD948" s="871"/>
      <c r="FE948" s="871"/>
      <c r="FF948" s="871"/>
      <c r="FG948" s="871"/>
      <c r="FH948" s="871"/>
      <c r="FI948" s="871"/>
      <c r="FJ948" s="871"/>
      <c r="FK948" s="871"/>
      <c r="FL948" s="871"/>
      <c r="FM948" s="871"/>
      <c r="FN948" s="871"/>
      <c r="FO948" s="871"/>
      <c r="FP948" s="871"/>
      <c r="FQ948" s="871"/>
      <c r="FR948" s="871"/>
      <c r="FS948" s="871"/>
      <c r="FT948" s="871"/>
      <c r="FU948" s="871"/>
      <c r="FV948" s="871"/>
      <c r="FW948" s="871"/>
      <c r="FX948" s="871"/>
      <c r="FY948" s="871"/>
      <c r="FZ948" s="871"/>
      <c r="GA948" s="871"/>
      <c r="GB948" s="871"/>
      <c r="GC948" s="871"/>
      <c r="GD948" s="871"/>
      <c r="GE948" s="871"/>
      <c r="GF948" s="871"/>
      <c r="GG948" s="871"/>
      <c r="GH948" s="871"/>
      <c r="GI948" s="871"/>
      <c r="GJ948" s="871"/>
      <c r="GK948" s="871"/>
      <c r="GL948" s="871"/>
      <c r="GM948" s="871"/>
      <c r="GN948" s="871"/>
      <c r="GO948" s="871"/>
      <c r="GP948" s="871"/>
      <c r="GQ948" s="871"/>
      <c r="GR948" s="871"/>
      <c r="GS948" s="871"/>
      <c r="GT948" s="871"/>
      <c r="GU948" s="871"/>
      <c r="GV948" s="871"/>
      <c r="GW948" s="871"/>
      <c r="GX948" s="871"/>
      <c r="GY948" s="871"/>
      <c r="GZ948" s="871"/>
      <c r="HA948" s="871"/>
      <c r="HB948" s="871"/>
      <c r="HC948" s="871"/>
      <c r="HD948" s="871"/>
      <c r="HE948" s="871"/>
      <c r="HF948" s="871"/>
      <c r="HG948" s="871"/>
      <c r="HH948" s="871"/>
      <c r="HI948" s="871"/>
      <c r="HJ948" s="871"/>
      <c r="HK948" s="871"/>
      <c r="HL948" s="871"/>
      <c r="HM948" s="871"/>
      <c r="HN948" s="871"/>
      <c r="HO948" s="871"/>
      <c r="HP948" s="871"/>
      <c r="HQ948" s="871"/>
      <c r="HR948" s="871"/>
      <c r="HS948" s="871"/>
      <c r="HT948" s="871"/>
      <c r="HU948" s="871"/>
      <c r="HV948" s="871"/>
      <c r="HW948" s="871"/>
      <c r="HX948" s="871"/>
      <c r="HY948" s="871"/>
      <c r="HZ948" s="871"/>
      <c r="IA948" s="871"/>
      <c r="IB948" s="871"/>
      <c r="IC948" s="871"/>
      <c r="ID948" s="871"/>
      <c r="IE948" s="871"/>
      <c r="IF948" s="871"/>
      <c r="IG948" s="871"/>
      <c r="IH948" s="871"/>
      <c r="II948" s="871"/>
      <c r="IJ948" s="871"/>
      <c r="IK948" s="871"/>
      <c r="IL948" s="871"/>
      <c r="IM948" s="871"/>
      <c r="IN948" s="871"/>
      <c r="IO948" s="871"/>
      <c r="IP948" s="871"/>
      <c r="IQ948" s="871"/>
      <c r="IR948" s="871"/>
      <c r="IS948" s="871"/>
      <c r="IT948" s="871"/>
      <c r="IU948" s="871"/>
      <c r="IV948" s="871"/>
      <c r="IW948" s="871"/>
      <c r="IX948" s="871"/>
      <c r="IY948" s="871"/>
      <c r="IZ948" s="871"/>
      <c r="JA948" s="871"/>
      <c r="JB948" s="871"/>
      <c r="JC948" s="871"/>
      <c r="JD948" s="871"/>
      <c r="JE948" s="871"/>
      <c r="JF948" s="871"/>
      <c r="JG948" s="871"/>
      <c r="JH948" s="871"/>
      <c r="JI948" s="871"/>
      <c r="JJ948" s="871"/>
      <c r="JK948" s="871"/>
      <c r="JL948" s="871"/>
      <c r="JM948" s="871"/>
      <c r="JN948" s="871"/>
      <c r="JO948" s="871"/>
      <c r="JP948" s="871"/>
      <c r="JQ948" s="871"/>
      <c r="JR948" s="871"/>
      <c r="JS948" s="871"/>
      <c r="JT948" s="871"/>
      <c r="JU948" s="871"/>
      <c r="JV948" s="871"/>
      <c r="JW948" s="871"/>
      <c r="JX948" s="871"/>
      <c r="JY948" s="871"/>
      <c r="JZ948" s="871"/>
      <c r="KA948" s="871"/>
      <c r="KB948" s="871"/>
      <c r="KC948" s="871"/>
      <c r="KD948" s="871"/>
      <c r="KE948" s="871"/>
      <c r="KF948" s="871"/>
      <c r="KG948" s="871"/>
      <c r="KH948" s="871"/>
      <c r="KI948" s="871"/>
      <c r="KJ948" s="871"/>
      <c r="KK948" s="871"/>
      <c r="KL948" s="871"/>
      <c r="KM948" s="871"/>
      <c r="KN948" s="871"/>
      <c r="KO948" s="871"/>
      <c r="KP948" s="871"/>
      <c r="KQ948" s="871"/>
      <c r="KR948" s="871"/>
      <c r="KS948" s="871"/>
      <c r="KT948" s="871"/>
      <c r="KU948" s="871"/>
      <c r="KV948" s="871"/>
      <c r="KW948" s="871"/>
      <c r="KX948" s="871"/>
      <c r="KY948" s="871"/>
      <c r="KZ948" s="871"/>
      <c r="LA948" s="871"/>
      <c r="LB948" s="871"/>
      <c r="LC948" s="871"/>
      <c r="LD948" s="871"/>
      <c r="LE948" s="871"/>
      <c r="LF948" s="871"/>
      <c r="LG948" s="871"/>
      <c r="LH948" s="871"/>
      <c r="LI948" s="871"/>
      <c r="LJ948" s="871"/>
      <c r="LK948" s="871"/>
      <c r="LL948" s="871"/>
      <c r="LM948" s="871"/>
      <c r="LN948" s="871"/>
      <c r="LO948" s="871"/>
      <c r="LP948" s="871"/>
      <c r="LQ948" s="871"/>
      <c r="LR948" s="871"/>
      <c r="LS948" s="871"/>
      <c r="LT948" s="871"/>
      <c r="LU948" s="871"/>
      <c r="LV948" s="871"/>
      <c r="LW948" s="871"/>
      <c r="LX948" s="871"/>
      <c r="LY948" s="871"/>
      <c r="LZ948" s="871"/>
      <c r="MA948" s="871"/>
      <c r="MB948" s="871"/>
      <c r="MC948" s="871"/>
      <c r="MD948" s="871"/>
      <c r="ME948" s="871"/>
      <c r="MF948" s="871"/>
      <c r="MG948" s="871"/>
      <c r="MH948" s="871"/>
      <c r="MI948" s="871"/>
      <c r="MJ948" s="871"/>
      <c r="MK948" s="871"/>
      <c r="ML948" s="871"/>
      <c r="MM948" s="871"/>
      <c r="MN948" s="871"/>
      <c r="MO948" s="871"/>
      <c r="MP948" s="871"/>
      <c r="MQ948" s="871"/>
      <c r="MR948" s="871"/>
      <c r="MS948" s="871"/>
      <c r="MT948" s="871"/>
      <c r="MU948" s="871"/>
      <c r="MV948" s="871"/>
      <c r="MW948" s="871"/>
      <c r="MX948" s="871"/>
      <c r="MY948" s="871"/>
      <c r="MZ948" s="871"/>
      <c r="NA948" s="871"/>
      <c r="NB948" s="871"/>
      <c r="NC948" s="871"/>
      <c r="ND948" s="871"/>
      <c r="NE948" s="871"/>
      <c r="NF948" s="871"/>
      <c r="NG948" s="871"/>
      <c r="NH948" s="871"/>
      <c r="NI948" s="871"/>
      <c r="NJ948" s="871"/>
      <c r="NK948" s="871"/>
      <c r="NL948" s="871"/>
      <c r="NM948" s="871"/>
      <c r="NN948" s="871"/>
      <c r="NO948" s="871"/>
      <c r="NP948" s="871"/>
      <c r="NQ948" s="871"/>
      <c r="NR948" s="871"/>
      <c r="NS948" s="871"/>
      <c r="NT948" s="871"/>
      <c r="NU948" s="871"/>
      <c r="NV948" s="871"/>
      <c r="NW948" s="871"/>
      <c r="NX948" s="871"/>
      <c r="NY948" s="871"/>
      <c r="NZ948" s="871"/>
      <c r="OA948" s="871"/>
      <c r="OB948" s="871"/>
      <c r="OC948" s="871"/>
      <c r="OD948" s="871"/>
      <c r="OE948" s="871"/>
      <c r="OF948" s="871"/>
      <c r="OG948" s="871"/>
      <c r="OH948" s="871"/>
      <c r="OI948" s="871"/>
      <c r="OJ948" s="871"/>
      <c r="OK948" s="871"/>
      <c r="OL948" s="871"/>
      <c r="OM948" s="871"/>
      <c r="ON948" s="871"/>
      <c r="OO948" s="871"/>
      <c r="OP948" s="871"/>
      <c r="OQ948" s="871"/>
      <c r="OR948" s="871"/>
      <c r="OS948" s="871"/>
      <c r="OT948" s="871"/>
      <c r="OU948" s="871"/>
      <c r="OV948" s="871"/>
      <c r="OW948" s="871"/>
      <c r="OX948" s="871"/>
      <c r="OY948" s="871"/>
      <c r="OZ948" s="871"/>
      <c r="PA948" s="871"/>
      <c r="PB948" s="871"/>
      <c r="PC948" s="871"/>
      <c r="PD948" s="871"/>
      <c r="PE948" s="871"/>
      <c r="PF948" s="871"/>
      <c r="PG948" s="871"/>
      <c r="PH948" s="871"/>
      <c r="PI948" s="871"/>
      <c r="PJ948" s="871"/>
      <c r="PK948" s="871"/>
      <c r="PL948" s="871"/>
      <c r="PM948" s="871"/>
      <c r="PN948" s="871"/>
      <c r="PO948" s="871"/>
      <c r="PP948" s="871"/>
      <c r="PQ948" s="871"/>
      <c r="PR948" s="871"/>
      <c r="PS948" s="871"/>
      <c r="PT948" s="871"/>
      <c r="PU948" s="871"/>
      <c r="PV948" s="871"/>
      <c r="PW948" s="871"/>
      <c r="PX948" s="871"/>
      <c r="PY948" s="871"/>
      <c r="PZ948" s="871"/>
      <c r="QA948" s="871"/>
      <c r="QB948" s="871"/>
      <c r="QC948" s="871"/>
      <c r="QD948" s="871"/>
      <c r="QE948" s="871"/>
      <c r="QF948" s="871"/>
      <c r="QG948" s="871"/>
      <c r="QH948" s="871"/>
      <c r="QI948" s="871"/>
      <c r="QJ948" s="871"/>
      <c r="QK948" s="871"/>
      <c r="QL948" s="871"/>
      <c r="QM948" s="871"/>
      <c r="QN948" s="871"/>
      <c r="QO948" s="871"/>
      <c r="QP948" s="871"/>
      <c r="QQ948" s="871"/>
      <c r="QR948" s="871"/>
      <c r="QS948" s="871"/>
      <c r="QT948" s="871"/>
      <c r="QU948" s="871"/>
      <c r="QV948" s="871"/>
      <c r="QW948" s="871"/>
      <c r="QX948" s="871"/>
      <c r="QY948" s="871"/>
      <c r="QZ948" s="871"/>
      <c r="RA948" s="871"/>
      <c r="RB948" s="871"/>
      <c r="RC948" s="871"/>
      <c r="RD948" s="871"/>
      <c r="RE948" s="871"/>
      <c r="RF948" s="871"/>
      <c r="RG948" s="871"/>
      <c r="RH948" s="871"/>
      <c r="RI948" s="871"/>
      <c r="RJ948" s="871"/>
      <c r="RK948" s="871"/>
      <c r="RL948" s="871"/>
      <c r="RM948" s="871"/>
      <c r="RN948" s="871"/>
      <c r="RO948" s="871"/>
      <c r="RP948" s="871"/>
      <c r="RQ948" s="871"/>
      <c r="RR948" s="871"/>
      <c r="RS948" s="871"/>
      <c r="RT948" s="871"/>
      <c r="RU948" s="871"/>
      <c r="RV948" s="871"/>
      <c r="RW948" s="871"/>
      <c r="RX948" s="871"/>
      <c r="RY948" s="871"/>
      <c r="RZ948" s="871"/>
      <c r="SA948" s="871"/>
      <c r="SB948" s="871"/>
      <c r="SC948" s="871"/>
      <c r="SD948" s="871"/>
      <c r="SE948" s="871"/>
      <c r="SF948" s="871"/>
      <c r="SG948" s="871"/>
      <c r="SH948" s="871"/>
      <c r="SI948" s="871"/>
      <c r="SJ948" s="871"/>
      <c r="SK948" s="871"/>
      <c r="SL948" s="871"/>
      <c r="SM948" s="871"/>
      <c r="SN948" s="871"/>
      <c r="SO948" s="871"/>
      <c r="SP948" s="871"/>
      <c r="SQ948" s="871"/>
      <c r="SR948" s="871"/>
      <c r="SS948" s="871"/>
      <c r="ST948" s="871"/>
      <c r="SU948" s="871"/>
      <c r="SV948" s="871"/>
      <c r="SW948" s="871"/>
      <c r="SX948" s="871"/>
      <c r="SY948" s="871"/>
      <c r="SZ948" s="871"/>
      <c r="TA948" s="871"/>
      <c r="TB948" s="871"/>
      <c r="TC948" s="871"/>
      <c r="TD948" s="871"/>
      <c r="TE948" s="871"/>
      <c r="TF948" s="871"/>
      <c r="TG948" s="871"/>
      <c r="TH948" s="871"/>
      <c r="TI948" s="871"/>
      <c r="TJ948" s="871"/>
      <c r="TK948" s="871"/>
      <c r="TL948" s="871"/>
      <c r="TM948" s="871"/>
      <c r="TN948" s="871"/>
      <c r="TO948" s="871"/>
      <c r="TP948" s="871"/>
      <c r="TQ948" s="871"/>
      <c r="TR948" s="871"/>
      <c r="TS948" s="871"/>
      <c r="TT948" s="871"/>
      <c r="TU948" s="871"/>
      <c r="TV948" s="871"/>
      <c r="TW948" s="871"/>
      <c r="TX948" s="871"/>
      <c r="TY948" s="871"/>
      <c r="TZ948" s="871"/>
      <c r="UA948" s="871"/>
      <c r="UB948" s="871"/>
      <c r="UC948" s="871"/>
      <c r="UD948" s="871"/>
      <c r="UE948" s="871"/>
      <c r="UF948" s="871"/>
      <c r="UG948" s="871"/>
      <c r="UH948" s="871"/>
      <c r="UI948" s="871"/>
      <c r="UJ948" s="871"/>
      <c r="UK948" s="871"/>
      <c r="UL948" s="871"/>
      <c r="UM948" s="871"/>
      <c r="UN948" s="871"/>
      <c r="UO948" s="871"/>
      <c r="UP948" s="871"/>
      <c r="UQ948" s="871"/>
      <c r="UR948" s="871"/>
      <c r="US948" s="871"/>
      <c r="UT948" s="871"/>
      <c r="UU948" s="871"/>
      <c r="UV948" s="871"/>
      <c r="UW948" s="871"/>
      <c r="UX948" s="871"/>
      <c r="UY948" s="871"/>
      <c r="UZ948" s="871"/>
      <c r="VA948" s="871"/>
      <c r="VB948" s="871"/>
      <c r="VC948" s="871"/>
      <c r="VD948" s="871"/>
      <c r="VE948" s="871"/>
      <c r="VF948" s="871"/>
      <c r="VG948" s="871"/>
      <c r="VH948" s="871"/>
      <c r="VI948" s="871"/>
      <c r="VJ948" s="871"/>
      <c r="VK948" s="871"/>
      <c r="VL948" s="871"/>
      <c r="VM948" s="871"/>
      <c r="VN948" s="871"/>
      <c r="VO948" s="871"/>
      <c r="VP948" s="871"/>
      <c r="VQ948" s="871"/>
      <c r="VR948" s="871"/>
      <c r="VS948" s="871"/>
      <c r="VT948" s="871"/>
      <c r="VU948" s="871"/>
      <c r="VV948" s="871"/>
      <c r="VW948" s="871"/>
      <c r="VX948" s="871"/>
      <c r="VY948" s="871"/>
      <c r="VZ948" s="871"/>
      <c r="WA948" s="871"/>
      <c r="WB948" s="871"/>
      <c r="WC948" s="871"/>
      <c r="WD948" s="871"/>
      <c r="WE948" s="871"/>
      <c r="WF948" s="871"/>
      <c r="WG948" s="871"/>
      <c r="WH948" s="871"/>
      <c r="WI948" s="871"/>
      <c r="WJ948" s="871"/>
      <c r="WK948" s="871"/>
      <c r="WL948" s="871"/>
      <c r="WM948" s="871"/>
      <c r="WN948" s="871"/>
      <c r="WO948" s="871"/>
      <c r="WP948" s="871"/>
      <c r="WQ948" s="871"/>
      <c r="WR948" s="871"/>
      <c r="WS948" s="871"/>
      <c r="WT948" s="871"/>
      <c r="WU948" s="871"/>
      <c r="WV948" s="871"/>
      <c r="WW948" s="871"/>
      <c r="WX948" s="871"/>
      <c r="WY948" s="871"/>
      <c r="WZ948" s="871"/>
      <c r="XA948" s="871"/>
      <c r="XB948" s="871"/>
      <c r="XC948" s="871"/>
      <c r="XD948" s="871"/>
      <c r="XE948" s="871"/>
      <c r="XF948" s="871"/>
      <c r="XG948" s="871"/>
      <c r="XH948" s="871"/>
      <c r="XI948" s="871"/>
      <c r="XJ948" s="871"/>
      <c r="XK948" s="871"/>
      <c r="XL948" s="871"/>
      <c r="XM948" s="871"/>
      <c r="XN948" s="871"/>
      <c r="XO948" s="871"/>
      <c r="XP948" s="871"/>
      <c r="XQ948" s="871"/>
      <c r="XR948" s="871"/>
      <c r="XS948" s="871"/>
      <c r="XT948" s="871"/>
      <c r="XU948" s="871"/>
      <c r="XV948" s="871"/>
      <c r="XW948" s="871"/>
      <c r="XX948" s="871"/>
      <c r="XY948" s="871"/>
      <c r="XZ948" s="871"/>
      <c r="YA948" s="871"/>
      <c r="YB948" s="871"/>
      <c r="YC948" s="871"/>
      <c r="YD948" s="871"/>
      <c r="YE948" s="871"/>
      <c r="YF948" s="871"/>
      <c r="YG948" s="871"/>
      <c r="YH948" s="871"/>
      <c r="YI948" s="871"/>
      <c r="YJ948" s="871"/>
      <c r="YK948" s="871"/>
      <c r="YL948" s="871"/>
      <c r="YM948" s="871"/>
      <c r="YN948" s="871"/>
      <c r="YO948" s="871"/>
      <c r="YP948" s="871"/>
      <c r="YQ948" s="871"/>
      <c r="YR948" s="871"/>
      <c r="YS948" s="871"/>
      <c r="YT948" s="871"/>
      <c r="YU948" s="871"/>
      <c r="YV948" s="871"/>
      <c r="YW948" s="871"/>
      <c r="YX948" s="871"/>
      <c r="YY948" s="871"/>
      <c r="YZ948" s="871"/>
      <c r="ZA948" s="871"/>
      <c r="ZB948" s="871"/>
      <c r="ZC948" s="871"/>
      <c r="ZD948" s="871"/>
      <c r="ZE948" s="871"/>
      <c r="ZF948" s="871"/>
      <c r="ZG948" s="871"/>
      <c r="ZH948" s="871"/>
      <c r="ZI948" s="871"/>
      <c r="ZJ948" s="871"/>
      <c r="ZK948" s="871"/>
      <c r="ZL948" s="871"/>
      <c r="ZM948" s="871"/>
      <c r="ZN948" s="871"/>
      <c r="ZO948" s="871"/>
      <c r="ZP948" s="871"/>
      <c r="ZQ948" s="871"/>
      <c r="ZR948" s="871"/>
      <c r="ZS948" s="871"/>
      <c r="ZT948" s="871"/>
      <c r="ZU948" s="871"/>
      <c r="ZV948" s="871"/>
      <c r="ZW948" s="871"/>
      <c r="ZX948" s="871"/>
      <c r="ZY948" s="871"/>
      <c r="ZZ948" s="871"/>
      <c r="AAA948" s="871"/>
      <c r="AAB948" s="871"/>
      <c r="AAC948" s="871"/>
      <c r="AAD948" s="871"/>
      <c r="AAE948" s="871"/>
      <c r="AAF948" s="871"/>
      <c r="AAG948" s="871"/>
      <c r="AAH948" s="871"/>
      <c r="AAI948" s="871"/>
      <c r="AAJ948" s="871"/>
      <c r="AAK948" s="871"/>
      <c r="AAL948" s="871"/>
      <c r="AAM948" s="871"/>
      <c r="AAN948" s="871"/>
      <c r="AAO948" s="871"/>
      <c r="AAP948" s="871"/>
      <c r="AAQ948" s="871"/>
      <c r="AAR948" s="871"/>
      <c r="AAS948" s="871"/>
      <c r="AAT948" s="871"/>
      <c r="AAU948" s="871"/>
      <c r="AAV948" s="871"/>
      <c r="AAW948" s="871"/>
      <c r="AAX948" s="871"/>
      <c r="AAY948" s="871"/>
      <c r="AAZ948" s="871"/>
      <c r="ABA948" s="871"/>
      <c r="ABB948" s="871"/>
      <c r="ABC948" s="871"/>
      <c r="ABD948" s="871"/>
      <c r="ABE948" s="871"/>
      <c r="ABF948" s="871"/>
      <c r="ABG948" s="871"/>
      <c r="ABH948" s="871"/>
      <c r="ABI948" s="871"/>
      <c r="ABJ948" s="871"/>
      <c r="ABK948" s="871"/>
      <c r="ABL948" s="871"/>
      <c r="ABM948" s="871"/>
      <c r="ABN948" s="871"/>
      <c r="ABO948" s="871"/>
      <c r="ABP948" s="871"/>
      <c r="ABQ948" s="871"/>
      <c r="ABR948" s="871"/>
      <c r="ABS948" s="871"/>
      <c r="ABT948" s="871"/>
      <c r="ABU948" s="871"/>
      <c r="ABV948" s="871"/>
      <c r="ABW948" s="871"/>
      <c r="ABX948" s="871"/>
      <c r="ABY948" s="871"/>
      <c r="ABZ948" s="871"/>
      <c r="ACA948" s="871"/>
      <c r="ACB948" s="871"/>
      <c r="ACC948" s="871"/>
      <c r="ACD948" s="871"/>
      <c r="ACE948" s="871"/>
      <c r="ACF948" s="871"/>
      <c r="ACG948" s="871"/>
      <c r="ACH948" s="871"/>
      <c r="ACI948" s="871"/>
      <c r="ACJ948" s="871"/>
      <c r="ACK948" s="871"/>
      <c r="ACL948" s="871"/>
      <c r="ACM948" s="871"/>
      <c r="ACN948" s="871"/>
      <c r="ACO948" s="871"/>
      <c r="ACP948" s="871"/>
      <c r="ACQ948" s="871"/>
      <c r="ACR948" s="871"/>
      <c r="ACS948" s="871"/>
      <c r="ACT948" s="871"/>
      <c r="ACU948" s="871"/>
      <c r="ACV948" s="871"/>
      <c r="ACW948" s="871"/>
      <c r="ACX948" s="871"/>
      <c r="ACY948" s="871"/>
      <c r="ACZ948" s="871"/>
      <c r="ADA948" s="871"/>
      <c r="ADB948" s="871"/>
      <c r="ADC948" s="871"/>
      <c r="ADD948" s="871"/>
      <c r="ADE948" s="871"/>
      <c r="ADF948" s="871"/>
      <c r="ADG948" s="871"/>
      <c r="ADH948" s="871"/>
      <c r="ADI948" s="871"/>
      <c r="ADJ948" s="871"/>
      <c r="ADK948" s="871"/>
      <c r="ADL948" s="871"/>
      <c r="ADM948" s="871"/>
      <c r="ADN948" s="871"/>
      <c r="ADO948" s="871"/>
      <c r="ADP948" s="871"/>
      <c r="ADQ948" s="871"/>
      <c r="ADR948" s="871"/>
      <c r="ADS948" s="871"/>
      <c r="ADT948" s="871"/>
      <c r="ADU948" s="871"/>
      <c r="ADV948" s="871"/>
      <c r="ADW948" s="871"/>
      <c r="ADX948" s="871"/>
      <c r="ADY948" s="871"/>
      <c r="ADZ948" s="871"/>
      <c r="AEA948" s="871"/>
      <c r="AEB948" s="871"/>
      <c r="AEC948" s="871"/>
      <c r="AED948" s="871"/>
      <c r="AEE948" s="871"/>
      <c r="AEF948" s="871"/>
      <c r="AEG948" s="871"/>
      <c r="AEH948" s="871"/>
      <c r="AEI948" s="871"/>
      <c r="AEJ948" s="871"/>
      <c r="AEK948" s="871"/>
      <c r="AEL948" s="871"/>
      <c r="AEM948" s="871"/>
      <c r="AEN948" s="871"/>
      <c r="AEO948" s="871"/>
      <c r="AEP948" s="871"/>
      <c r="AEQ948" s="871"/>
      <c r="AER948" s="871"/>
      <c r="AES948" s="871"/>
      <c r="AET948" s="871"/>
      <c r="AEU948" s="871"/>
      <c r="AEV948" s="871"/>
      <c r="AEW948" s="871"/>
      <c r="AEX948" s="871"/>
      <c r="AEY948" s="871"/>
      <c r="AEZ948" s="871"/>
      <c r="AFA948" s="871"/>
      <c r="AFB948" s="871"/>
      <c r="AFC948" s="871"/>
      <c r="AFD948" s="871"/>
      <c r="AFE948" s="871"/>
      <c r="AFF948" s="871"/>
      <c r="AFG948" s="871"/>
      <c r="AFH948" s="871"/>
      <c r="AFI948" s="871"/>
      <c r="AFJ948" s="871"/>
      <c r="AFK948" s="871"/>
      <c r="AFL948" s="871"/>
      <c r="AFM948" s="871"/>
      <c r="AFN948" s="871"/>
      <c r="AFO948" s="871"/>
      <c r="AFP948" s="871"/>
      <c r="AFQ948" s="871"/>
      <c r="AFR948" s="871"/>
      <c r="AFS948" s="871"/>
      <c r="AFT948" s="871"/>
      <c r="AFU948" s="871"/>
      <c r="AFV948" s="871"/>
      <c r="AFW948" s="871"/>
      <c r="AFX948" s="871"/>
      <c r="AFY948" s="871"/>
      <c r="AFZ948" s="871"/>
      <c r="AGA948" s="871"/>
      <c r="AGB948" s="871"/>
      <c r="AGC948" s="871"/>
      <c r="AGD948" s="871"/>
      <c r="AGE948" s="871"/>
      <c r="AGF948" s="871"/>
      <c r="AGG948" s="871"/>
      <c r="AGH948" s="871"/>
      <c r="AGI948" s="871"/>
      <c r="AGJ948" s="871"/>
      <c r="AGK948" s="871"/>
      <c r="AGL948" s="871"/>
      <c r="AGM948" s="871"/>
      <c r="AGN948" s="871"/>
      <c r="AGO948" s="871"/>
      <c r="AGP948" s="871"/>
      <c r="AGQ948" s="871"/>
      <c r="AGR948" s="871"/>
      <c r="AGS948" s="871"/>
      <c r="AGT948" s="871"/>
      <c r="AGU948" s="871"/>
      <c r="AGV948" s="871"/>
      <c r="AGW948" s="871"/>
      <c r="AGX948" s="871"/>
      <c r="AGY948" s="871"/>
      <c r="AGZ948" s="871"/>
      <c r="AHA948" s="871"/>
      <c r="AHB948" s="871"/>
      <c r="AHC948" s="871"/>
      <c r="AHD948" s="871"/>
      <c r="AHE948" s="871"/>
      <c r="AHF948" s="871"/>
      <c r="AHG948" s="871"/>
      <c r="AHH948" s="871"/>
      <c r="AHI948" s="871"/>
      <c r="AHJ948" s="871"/>
      <c r="AHK948" s="871"/>
      <c r="AHL948" s="871"/>
      <c r="AHM948" s="871"/>
      <c r="AHN948" s="871"/>
      <c r="AHO948" s="871"/>
      <c r="AHP948" s="871"/>
      <c r="AHQ948" s="871"/>
      <c r="AHR948" s="871"/>
      <c r="AHS948" s="871"/>
      <c r="AHT948" s="871"/>
      <c r="AHU948" s="871"/>
      <c r="AHV948" s="871"/>
      <c r="AHW948" s="871"/>
      <c r="AHX948" s="871"/>
      <c r="AHY948" s="871"/>
      <c r="AHZ948" s="871"/>
      <c r="AIA948" s="871"/>
      <c r="AIB948" s="871"/>
      <c r="AIC948" s="871"/>
      <c r="AID948" s="871"/>
      <c r="AIE948" s="871"/>
      <c r="AIF948" s="871"/>
      <c r="AIG948" s="871"/>
      <c r="AIH948" s="871"/>
      <c r="AII948" s="871"/>
      <c r="AIJ948" s="871"/>
      <c r="AIK948" s="871"/>
      <c r="AIL948" s="871"/>
      <c r="AIM948" s="871"/>
      <c r="AIN948" s="871"/>
      <c r="AIO948" s="871"/>
      <c r="AIP948" s="871"/>
      <c r="AIQ948" s="871"/>
      <c r="AIR948" s="871"/>
      <c r="AIS948" s="871"/>
      <c r="AIT948" s="871"/>
      <c r="AIU948" s="871"/>
      <c r="AIV948" s="871"/>
      <c r="AIW948" s="871"/>
      <c r="AIX948" s="871"/>
      <c r="AIY948" s="871"/>
      <c r="AIZ948" s="871"/>
      <c r="AJA948" s="871"/>
      <c r="AJB948" s="871"/>
      <c r="AJC948" s="871"/>
      <c r="AJD948" s="871"/>
      <c r="AJE948" s="871"/>
      <c r="AJF948" s="871"/>
      <c r="AJG948" s="871"/>
      <c r="AJH948" s="871"/>
      <c r="AJI948" s="871"/>
      <c r="AJJ948" s="871"/>
      <c r="AJK948" s="871"/>
      <c r="AJL948" s="871"/>
      <c r="AJM948" s="871"/>
      <c r="AJN948" s="871"/>
      <c r="AJO948" s="871"/>
      <c r="AJP948" s="871"/>
      <c r="AJQ948" s="871"/>
      <c r="AJR948" s="871"/>
      <c r="AJS948" s="871"/>
      <c r="AJT948" s="871"/>
      <c r="AJU948" s="871"/>
      <c r="AJV948" s="871"/>
      <c r="AJW948" s="871"/>
      <c r="AJX948" s="871"/>
      <c r="AJY948" s="871"/>
      <c r="AJZ948" s="871"/>
      <c r="AKA948" s="871"/>
      <c r="AKB948" s="871"/>
      <c r="AKC948" s="871"/>
      <c r="AKD948" s="871"/>
      <c r="AKE948" s="871"/>
      <c r="AKF948" s="871"/>
      <c r="AKG948" s="871"/>
      <c r="AKH948" s="871"/>
      <c r="AKI948" s="871"/>
      <c r="AKJ948" s="871"/>
      <c r="AKK948" s="871"/>
      <c r="AKL948" s="871"/>
      <c r="AKM948" s="871"/>
      <c r="AKN948" s="871"/>
      <c r="AKO948" s="871"/>
      <c r="AKP948" s="871"/>
      <c r="AKQ948" s="871"/>
      <c r="AKR948" s="871"/>
      <c r="AKS948" s="871"/>
      <c r="AKT948" s="871"/>
      <c r="AKU948" s="871"/>
      <c r="AKV948" s="871"/>
      <c r="AKW948" s="871"/>
      <c r="AKX948" s="871"/>
      <c r="AKY948" s="871"/>
      <c r="AKZ948" s="871"/>
      <c r="ALA948" s="871"/>
      <c r="ALB948" s="871"/>
      <c r="ALC948" s="871"/>
      <c r="ALD948" s="871"/>
      <c r="ALE948" s="871"/>
      <c r="ALF948" s="871"/>
      <c r="ALG948" s="871"/>
      <c r="ALH948" s="871"/>
      <c r="ALI948" s="871"/>
      <c r="ALJ948" s="871"/>
      <c r="ALK948" s="871"/>
      <c r="ALL948" s="871"/>
      <c r="ALM948" s="871"/>
      <c r="ALN948" s="871"/>
      <c r="ALO948" s="871"/>
      <c r="ALP948" s="871"/>
      <c r="ALQ948" s="871"/>
      <c r="ALR948" s="871"/>
      <c r="ALS948" s="871"/>
      <c r="ALT948" s="871"/>
      <c r="ALU948" s="871"/>
      <c r="ALV948" s="871"/>
      <c r="ALW948" s="871"/>
      <c r="ALX948" s="871"/>
      <c r="ALY948" s="871"/>
      <c r="ALZ948" s="871"/>
      <c r="AMA948" s="871"/>
      <c r="AMB948" s="871"/>
      <c r="AMC948" s="871"/>
      <c r="AMD948" s="871"/>
      <c r="AME948" s="871"/>
      <c r="AMF948" s="871"/>
      <c r="AMG948" s="871"/>
      <c r="AMH948" s="871"/>
      <c r="AMI948" s="871"/>
      <c r="AMJ948" s="871"/>
      <c r="AMK948" s="871"/>
    </row>
    <row r="949" spans="1:1025" ht="15.75" customHeight="1">
      <c r="A949" s="1120" t="s">
        <v>507</v>
      </c>
      <c r="B949" s="1121"/>
      <c r="C949" s="1121"/>
      <c r="D949" s="1121"/>
      <c r="E949" s="1121"/>
      <c r="F949" s="1121"/>
      <c r="G949" s="1121"/>
      <c r="H949" s="1121"/>
      <c r="I949" s="1121"/>
      <c r="J949" s="1121"/>
      <c r="K949" s="1120" t="s">
        <v>2</v>
      </c>
      <c r="L949" s="1121"/>
      <c r="M949" s="1121"/>
      <c r="N949" s="1121"/>
      <c r="O949" s="1121"/>
      <c r="P949" s="1133"/>
      <c r="Q949" s="898"/>
      <c r="R949" s="871"/>
      <c r="S949" s="871"/>
      <c r="T949" s="871"/>
      <c r="U949" s="871"/>
      <c r="V949" s="871"/>
      <c r="W949" s="871"/>
      <c r="X949" s="871"/>
      <c r="Y949" s="871"/>
      <c r="Z949" s="871"/>
      <c r="AA949" s="871"/>
      <c r="AB949" s="871"/>
      <c r="AC949" s="871"/>
      <c r="AD949" s="871"/>
      <c r="AE949" s="871"/>
      <c r="AF949" s="871"/>
      <c r="AG949" s="871"/>
      <c r="AH949" s="871"/>
      <c r="AI949" s="871"/>
      <c r="AJ949" s="871"/>
      <c r="AK949" s="871"/>
      <c r="AL949" s="871"/>
      <c r="AM949" s="871"/>
      <c r="AN949" s="871"/>
      <c r="AO949" s="871"/>
      <c r="AP949" s="871"/>
      <c r="AQ949" s="871"/>
      <c r="AR949" s="871"/>
      <c r="AS949" s="871"/>
      <c r="AT949" s="871"/>
      <c r="AU949" s="871"/>
      <c r="AV949" s="871"/>
      <c r="AW949" s="871"/>
      <c r="AX949" s="871"/>
      <c r="AY949" s="871"/>
      <c r="AZ949" s="871"/>
      <c r="BA949" s="871"/>
      <c r="BB949" s="871"/>
      <c r="BC949" s="871"/>
      <c r="BD949" s="871"/>
      <c r="BE949" s="871"/>
      <c r="BF949" s="871"/>
      <c r="BG949" s="871"/>
      <c r="BH949" s="871"/>
      <c r="BI949" s="871"/>
      <c r="BJ949" s="871"/>
      <c r="BK949" s="871"/>
      <c r="BL949" s="871"/>
      <c r="BM949" s="871"/>
      <c r="BN949" s="871"/>
      <c r="BO949" s="871"/>
      <c r="BP949" s="871"/>
      <c r="BQ949" s="871"/>
      <c r="BR949" s="871"/>
      <c r="BS949" s="871"/>
      <c r="BT949" s="871"/>
      <c r="BU949" s="871"/>
      <c r="BV949" s="871"/>
      <c r="BW949" s="871"/>
      <c r="BX949" s="871"/>
      <c r="BY949" s="871"/>
      <c r="BZ949" s="871"/>
      <c r="CA949" s="871"/>
      <c r="CB949" s="871"/>
      <c r="CC949" s="871"/>
      <c r="CD949" s="871"/>
      <c r="CE949" s="871"/>
      <c r="CF949" s="871"/>
      <c r="CG949" s="871"/>
      <c r="CH949" s="871"/>
      <c r="CI949" s="871"/>
      <c r="CJ949" s="871"/>
      <c r="CK949" s="871"/>
      <c r="CL949" s="871"/>
      <c r="CM949" s="871"/>
      <c r="CN949" s="871"/>
      <c r="CO949" s="871"/>
      <c r="CP949" s="871"/>
      <c r="CQ949" s="871"/>
      <c r="CR949" s="871"/>
      <c r="CS949" s="871"/>
      <c r="CT949" s="871"/>
      <c r="CU949" s="871"/>
      <c r="CV949" s="871"/>
      <c r="CW949" s="871"/>
      <c r="CX949" s="871"/>
      <c r="CY949" s="871"/>
      <c r="CZ949" s="871"/>
      <c r="DA949" s="871"/>
      <c r="DB949" s="871"/>
      <c r="DC949" s="871"/>
      <c r="DD949" s="871"/>
      <c r="DE949" s="871"/>
      <c r="DF949" s="871"/>
      <c r="DG949" s="871"/>
      <c r="DH949" s="871"/>
      <c r="DI949" s="871"/>
      <c r="DJ949" s="871"/>
      <c r="DK949" s="871"/>
      <c r="DL949" s="871"/>
      <c r="DM949" s="871"/>
      <c r="DN949" s="871"/>
      <c r="DO949" s="871"/>
      <c r="DP949" s="871"/>
      <c r="DQ949" s="871"/>
      <c r="DR949" s="871"/>
      <c r="DS949" s="871"/>
      <c r="DT949" s="871"/>
      <c r="DU949" s="871"/>
      <c r="DV949" s="871"/>
      <c r="DW949" s="871"/>
      <c r="DX949" s="871"/>
      <c r="DY949" s="871"/>
      <c r="DZ949" s="871"/>
      <c r="EA949" s="871"/>
      <c r="EB949" s="871"/>
      <c r="EC949" s="871"/>
      <c r="ED949" s="871"/>
      <c r="EE949" s="871"/>
      <c r="EF949" s="871"/>
      <c r="EG949" s="871"/>
      <c r="EH949" s="871"/>
      <c r="EI949" s="871"/>
      <c r="EJ949" s="871"/>
      <c r="EK949" s="871"/>
      <c r="EL949" s="871"/>
      <c r="EM949" s="871"/>
      <c r="EN949" s="871"/>
      <c r="EO949" s="871"/>
      <c r="EP949" s="871"/>
      <c r="EQ949" s="871"/>
      <c r="ER949" s="871"/>
      <c r="ES949" s="871"/>
      <c r="ET949" s="871"/>
      <c r="EU949" s="871"/>
      <c r="EV949" s="871"/>
      <c r="EW949" s="871"/>
      <c r="EX949" s="871"/>
      <c r="EY949" s="871"/>
      <c r="EZ949" s="871"/>
      <c r="FA949" s="871"/>
      <c r="FB949" s="871"/>
      <c r="FC949" s="871"/>
      <c r="FD949" s="871"/>
      <c r="FE949" s="871"/>
      <c r="FF949" s="871"/>
      <c r="FG949" s="871"/>
      <c r="FH949" s="871"/>
      <c r="FI949" s="871"/>
      <c r="FJ949" s="871"/>
      <c r="FK949" s="871"/>
      <c r="FL949" s="871"/>
      <c r="FM949" s="871"/>
      <c r="FN949" s="871"/>
      <c r="FO949" s="871"/>
      <c r="FP949" s="871"/>
      <c r="FQ949" s="871"/>
      <c r="FR949" s="871"/>
      <c r="FS949" s="871"/>
      <c r="FT949" s="871"/>
      <c r="FU949" s="871"/>
      <c r="FV949" s="871"/>
      <c r="FW949" s="871"/>
      <c r="FX949" s="871"/>
      <c r="FY949" s="871"/>
      <c r="FZ949" s="871"/>
      <c r="GA949" s="871"/>
      <c r="GB949" s="871"/>
      <c r="GC949" s="871"/>
      <c r="GD949" s="871"/>
      <c r="GE949" s="871"/>
      <c r="GF949" s="871"/>
      <c r="GG949" s="871"/>
      <c r="GH949" s="871"/>
      <c r="GI949" s="871"/>
      <c r="GJ949" s="871"/>
      <c r="GK949" s="871"/>
      <c r="GL949" s="871"/>
      <c r="GM949" s="871"/>
      <c r="GN949" s="871"/>
      <c r="GO949" s="871"/>
      <c r="GP949" s="871"/>
      <c r="GQ949" s="871"/>
      <c r="GR949" s="871"/>
      <c r="GS949" s="871"/>
      <c r="GT949" s="871"/>
      <c r="GU949" s="871"/>
      <c r="GV949" s="871"/>
      <c r="GW949" s="871"/>
      <c r="GX949" s="871"/>
      <c r="GY949" s="871"/>
      <c r="GZ949" s="871"/>
      <c r="HA949" s="871"/>
      <c r="HB949" s="871"/>
      <c r="HC949" s="871"/>
      <c r="HD949" s="871"/>
      <c r="HE949" s="871"/>
      <c r="HF949" s="871"/>
      <c r="HG949" s="871"/>
      <c r="HH949" s="871"/>
      <c r="HI949" s="871"/>
      <c r="HJ949" s="871"/>
      <c r="HK949" s="871"/>
      <c r="HL949" s="871"/>
      <c r="HM949" s="871"/>
      <c r="HN949" s="871"/>
      <c r="HO949" s="871"/>
      <c r="HP949" s="871"/>
      <c r="HQ949" s="871"/>
      <c r="HR949" s="871"/>
      <c r="HS949" s="871"/>
      <c r="HT949" s="871"/>
      <c r="HU949" s="871"/>
      <c r="HV949" s="871"/>
      <c r="HW949" s="871"/>
      <c r="HX949" s="871"/>
      <c r="HY949" s="871"/>
      <c r="HZ949" s="871"/>
      <c r="IA949" s="871"/>
      <c r="IB949" s="871"/>
      <c r="IC949" s="871"/>
      <c r="ID949" s="871"/>
      <c r="IE949" s="871"/>
      <c r="IF949" s="871"/>
      <c r="IG949" s="871"/>
      <c r="IH949" s="871"/>
      <c r="II949" s="871"/>
      <c r="IJ949" s="871"/>
      <c r="IK949" s="871"/>
      <c r="IL949" s="871"/>
      <c r="IM949" s="871"/>
      <c r="IN949" s="871"/>
      <c r="IO949" s="871"/>
      <c r="IP949" s="871"/>
      <c r="IQ949" s="871"/>
      <c r="IR949" s="871"/>
      <c r="IS949" s="871"/>
      <c r="IT949" s="871"/>
      <c r="IU949" s="871"/>
      <c r="IV949" s="871"/>
      <c r="IW949" s="871"/>
      <c r="IX949" s="871"/>
      <c r="IY949" s="871"/>
      <c r="IZ949" s="871"/>
      <c r="JA949" s="871"/>
      <c r="JB949" s="871"/>
      <c r="JC949" s="871"/>
      <c r="JD949" s="871"/>
      <c r="JE949" s="871"/>
      <c r="JF949" s="871"/>
      <c r="JG949" s="871"/>
      <c r="JH949" s="871"/>
      <c r="JI949" s="871"/>
      <c r="JJ949" s="871"/>
      <c r="JK949" s="871"/>
      <c r="JL949" s="871"/>
      <c r="JM949" s="871"/>
      <c r="JN949" s="871"/>
      <c r="JO949" s="871"/>
      <c r="JP949" s="871"/>
      <c r="JQ949" s="871"/>
      <c r="JR949" s="871"/>
      <c r="JS949" s="871"/>
      <c r="JT949" s="871"/>
      <c r="JU949" s="871"/>
      <c r="JV949" s="871"/>
      <c r="JW949" s="871"/>
      <c r="JX949" s="871"/>
      <c r="JY949" s="871"/>
      <c r="JZ949" s="871"/>
      <c r="KA949" s="871"/>
      <c r="KB949" s="871"/>
      <c r="KC949" s="871"/>
      <c r="KD949" s="871"/>
      <c r="KE949" s="871"/>
      <c r="KF949" s="871"/>
      <c r="KG949" s="871"/>
      <c r="KH949" s="871"/>
      <c r="KI949" s="871"/>
      <c r="KJ949" s="871"/>
      <c r="KK949" s="871"/>
      <c r="KL949" s="871"/>
      <c r="KM949" s="871"/>
      <c r="KN949" s="871"/>
      <c r="KO949" s="871"/>
      <c r="KP949" s="871"/>
      <c r="KQ949" s="871"/>
      <c r="KR949" s="871"/>
      <c r="KS949" s="871"/>
      <c r="KT949" s="871"/>
      <c r="KU949" s="871"/>
      <c r="KV949" s="871"/>
      <c r="KW949" s="871"/>
      <c r="KX949" s="871"/>
      <c r="KY949" s="871"/>
      <c r="KZ949" s="871"/>
      <c r="LA949" s="871"/>
      <c r="LB949" s="871"/>
      <c r="LC949" s="871"/>
      <c r="LD949" s="871"/>
      <c r="LE949" s="871"/>
      <c r="LF949" s="871"/>
      <c r="LG949" s="871"/>
      <c r="LH949" s="871"/>
      <c r="LI949" s="871"/>
      <c r="LJ949" s="871"/>
      <c r="LK949" s="871"/>
      <c r="LL949" s="871"/>
      <c r="LM949" s="871"/>
      <c r="LN949" s="871"/>
      <c r="LO949" s="871"/>
      <c r="LP949" s="871"/>
      <c r="LQ949" s="871"/>
      <c r="LR949" s="871"/>
      <c r="LS949" s="871"/>
      <c r="LT949" s="871"/>
      <c r="LU949" s="871"/>
      <c r="LV949" s="871"/>
      <c r="LW949" s="871"/>
      <c r="LX949" s="871"/>
      <c r="LY949" s="871"/>
      <c r="LZ949" s="871"/>
      <c r="MA949" s="871"/>
      <c r="MB949" s="871"/>
      <c r="MC949" s="871"/>
      <c r="MD949" s="871"/>
      <c r="ME949" s="871"/>
      <c r="MF949" s="871"/>
      <c r="MG949" s="871"/>
      <c r="MH949" s="871"/>
      <c r="MI949" s="871"/>
      <c r="MJ949" s="871"/>
      <c r="MK949" s="871"/>
      <c r="ML949" s="871"/>
      <c r="MM949" s="871"/>
      <c r="MN949" s="871"/>
      <c r="MO949" s="871"/>
      <c r="MP949" s="871"/>
      <c r="MQ949" s="871"/>
      <c r="MR949" s="871"/>
      <c r="MS949" s="871"/>
      <c r="MT949" s="871"/>
      <c r="MU949" s="871"/>
      <c r="MV949" s="871"/>
      <c r="MW949" s="871"/>
      <c r="MX949" s="871"/>
      <c r="MY949" s="871"/>
      <c r="MZ949" s="871"/>
      <c r="NA949" s="871"/>
      <c r="NB949" s="871"/>
      <c r="NC949" s="871"/>
      <c r="ND949" s="871"/>
      <c r="NE949" s="871"/>
      <c r="NF949" s="871"/>
      <c r="NG949" s="871"/>
      <c r="NH949" s="871"/>
      <c r="NI949" s="871"/>
      <c r="NJ949" s="871"/>
      <c r="NK949" s="871"/>
      <c r="NL949" s="871"/>
      <c r="NM949" s="871"/>
      <c r="NN949" s="871"/>
      <c r="NO949" s="871"/>
      <c r="NP949" s="871"/>
      <c r="NQ949" s="871"/>
      <c r="NR949" s="871"/>
      <c r="NS949" s="871"/>
      <c r="NT949" s="871"/>
      <c r="NU949" s="871"/>
      <c r="NV949" s="871"/>
      <c r="NW949" s="871"/>
      <c r="NX949" s="871"/>
      <c r="NY949" s="871"/>
      <c r="NZ949" s="871"/>
      <c r="OA949" s="871"/>
      <c r="OB949" s="871"/>
      <c r="OC949" s="871"/>
      <c r="OD949" s="871"/>
      <c r="OE949" s="871"/>
      <c r="OF949" s="871"/>
      <c r="OG949" s="871"/>
      <c r="OH949" s="871"/>
      <c r="OI949" s="871"/>
      <c r="OJ949" s="871"/>
      <c r="OK949" s="871"/>
      <c r="OL949" s="871"/>
      <c r="OM949" s="871"/>
      <c r="ON949" s="871"/>
      <c r="OO949" s="871"/>
      <c r="OP949" s="871"/>
      <c r="OQ949" s="871"/>
      <c r="OR949" s="871"/>
      <c r="OS949" s="871"/>
      <c r="OT949" s="871"/>
      <c r="OU949" s="871"/>
      <c r="OV949" s="871"/>
      <c r="OW949" s="871"/>
      <c r="OX949" s="871"/>
      <c r="OY949" s="871"/>
      <c r="OZ949" s="871"/>
      <c r="PA949" s="871"/>
      <c r="PB949" s="871"/>
      <c r="PC949" s="871"/>
      <c r="PD949" s="871"/>
      <c r="PE949" s="871"/>
      <c r="PF949" s="871"/>
      <c r="PG949" s="871"/>
      <c r="PH949" s="871"/>
      <c r="PI949" s="871"/>
      <c r="PJ949" s="871"/>
      <c r="PK949" s="871"/>
      <c r="PL949" s="871"/>
      <c r="PM949" s="871"/>
      <c r="PN949" s="871"/>
      <c r="PO949" s="871"/>
      <c r="PP949" s="871"/>
      <c r="PQ949" s="871"/>
      <c r="PR949" s="871"/>
      <c r="PS949" s="871"/>
      <c r="PT949" s="871"/>
      <c r="PU949" s="871"/>
      <c r="PV949" s="871"/>
      <c r="PW949" s="871"/>
      <c r="PX949" s="871"/>
      <c r="PY949" s="871"/>
      <c r="PZ949" s="871"/>
      <c r="QA949" s="871"/>
      <c r="QB949" s="871"/>
      <c r="QC949" s="871"/>
      <c r="QD949" s="871"/>
      <c r="QE949" s="871"/>
      <c r="QF949" s="871"/>
      <c r="QG949" s="871"/>
      <c r="QH949" s="871"/>
      <c r="QI949" s="871"/>
      <c r="QJ949" s="871"/>
      <c r="QK949" s="871"/>
      <c r="QL949" s="871"/>
      <c r="QM949" s="871"/>
      <c r="QN949" s="871"/>
      <c r="QO949" s="871"/>
      <c r="QP949" s="871"/>
      <c r="QQ949" s="871"/>
      <c r="QR949" s="871"/>
      <c r="QS949" s="871"/>
      <c r="QT949" s="871"/>
      <c r="QU949" s="871"/>
      <c r="QV949" s="871"/>
      <c r="QW949" s="871"/>
      <c r="QX949" s="871"/>
      <c r="QY949" s="871"/>
      <c r="QZ949" s="871"/>
      <c r="RA949" s="871"/>
      <c r="RB949" s="871"/>
      <c r="RC949" s="871"/>
      <c r="RD949" s="871"/>
      <c r="RE949" s="871"/>
      <c r="RF949" s="871"/>
      <c r="RG949" s="871"/>
      <c r="RH949" s="871"/>
      <c r="RI949" s="871"/>
      <c r="RJ949" s="871"/>
      <c r="RK949" s="871"/>
      <c r="RL949" s="871"/>
      <c r="RM949" s="871"/>
      <c r="RN949" s="871"/>
      <c r="RO949" s="871"/>
      <c r="RP949" s="871"/>
      <c r="RQ949" s="871"/>
      <c r="RR949" s="871"/>
      <c r="RS949" s="871"/>
      <c r="RT949" s="871"/>
      <c r="RU949" s="871"/>
      <c r="RV949" s="871"/>
      <c r="RW949" s="871"/>
      <c r="RX949" s="871"/>
      <c r="RY949" s="871"/>
      <c r="RZ949" s="871"/>
      <c r="SA949" s="871"/>
      <c r="SB949" s="871"/>
      <c r="SC949" s="871"/>
      <c r="SD949" s="871"/>
      <c r="SE949" s="871"/>
      <c r="SF949" s="871"/>
      <c r="SG949" s="871"/>
      <c r="SH949" s="871"/>
      <c r="SI949" s="871"/>
      <c r="SJ949" s="871"/>
      <c r="SK949" s="871"/>
      <c r="SL949" s="871"/>
      <c r="SM949" s="871"/>
      <c r="SN949" s="871"/>
      <c r="SO949" s="871"/>
      <c r="SP949" s="871"/>
      <c r="SQ949" s="871"/>
      <c r="SR949" s="871"/>
      <c r="SS949" s="871"/>
      <c r="ST949" s="871"/>
      <c r="SU949" s="871"/>
      <c r="SV949" s="871"/>
      <c r="SW949" s="871"/>
      <c r="SX949" s="871"/>
      <c r="SY949" s="871"/>
      <c r="SZ949" s="871"/>
      <c r="TA949" s="871"/>
      <c r="TB949" s="871"/>
      <c r="TC949" s="871"/>
      <c r="TD949" s="871"/>
      <c r="TE949" s="871"/>
      <c r="TF949" s="871"/>
      <c r="TG949" s="871"/>
      <c r="TH949" s="871"/>
      <c r="TI949" s="871"/>
      <c r="TJ949" s="871"/>
      <c r="TK949" s="871"/>
      <c r="TL949" s="871"/>
      <c r="TM949" s="871"/>
      <c r="TN949" s="871"/>
      <c r="TO949" s="871"/>
      <c r="TP949" s="871"/>
      <c r="TQ949" s="871"/>
      <c r="TR949" s="871"/>
      <c r="TS949" s="871"/>
      <c r="TT949" s="871"/>
      <c r="TU949" s="871"/>
      <c r="TV949" s="871"/>
      <c r="TW949" s="871"/>
      <c r="TX949" s="871"/>
      <c r="TY949" s="871"/>
      <c r="TZ949" s="871"/>
      <c r="UA949" s="871"/>
      <c r="UB949" s="871"/>
      <c r="UC949" s="871"/>
      <c r="UD949" s="871"/>
      <c r="UE949" s="871"/>
      <c r="UF949" s="871"/>
      <c r="UG949" s="871"/>
      <c r="UH949" s="871"/>
      <c r="UI949" s="871"/>
      <c r="UJ949" s="871"/>
      <c r="UK949" s="871"/>
      <c r="UL949" s="871"/>
      <c r="UM949" s="871"/>
      <c r="UN949" s="871"/>
      <c r="UO949" s="871"/>
      <c r="UP949" s="871"/>
      <c r="UQ949" s="871"/>
      <c r="UR949" s="871"/>
      <c r="US949" s="871"/>
      <c r="UT949" s="871"/>
      <c r="UU949" s="871"/>
      <c r="UV949" s="871"/>
      <c r="UW949" s="871"/>
      <c r="UX949" s="871"/>
      <c r="UY949" s="871"/>
      <c r="UZ949" s="871"/>
      <c r="VA949" s="871"/>
      <c r="VB949" s="871"/>
      <c r="VC949" s="871"/>
      <c r="VD949" s="871"/>
      <c r="VE949" s="871"/>
      <c r="VF949" s="871"/>
      <c r="VG949" s="871"/>
      <c r="VH949" s="871"/>
      <c r="VI949" s="871"/>
      <c r="VJ949" s="871"/>
      <c r="VK949" s="871"/>
      <c r="VL949" s="871"/>
      <c r="VM949" s="871"/>
      <c r="VN949" s="871"/>
      <c r="VO949" s="871"/>
      <c r="VP949" s="871"/>
      <c r="VQ949" s="871"/>
      <c r="VR949" s="871"/>
      <c r="VS949" s="871"/>
      <c r="VT949" s="871"/>
      <c r="VU949" s="871"/>
      <c r="VV949" s="871"/>
      <c r="VW949" s="871"/>
      <c r="VX949" s="871"/>
      <c r="VY949" s="871"/>
      <c r="VZ949" s="871"/>
      <c r="WA949" s="871"/>
      <c r="WB949" s="871"/>
      <c r="WC949" s="871"/>
      <c r="WD949" s="871"/>
      <c r="WE949" s="871"/>
      <c r="WF949" s="871"/>
      <c r="WG949" s="871"/>
      <c r="WH949" s="871"/>
      <c r="WI949" s="871"/>
      <c r="WJ949" s="871"/>
      <c r="WK949" s="871"/>
      <c r="WL949" s="871"/>
      <c r="WM949" s="871"/>
      <c r="WN949" s="871"/>
      <c r="WO949" s="871"/>
      <c r="WP949" s="871"/>
      <c r="WQ949" s="871"/>
      <c r="WR949" s="871"/>
      <c r="WS949" s="871"/>
      <c r="WT949" s="871"/>
      <c r="WU949" s="871"/>
      <c r="WV949" s="871"/>
      <c r="WW949" s="871"/>
      <c r="WX949" s="871"/>
      <c r="WY949" s="871"/>
      <c r="WZ949" s="871"/>
      <c r="XA949" s="871"/>
      <c r="XB949" s="871"/>
      <c r="XC949" s="871"/>
      <c r="XD949" s="871"/>
      <c r="XE949" s="871"/>
      <c r="XF949" s="871"/>
      <c r="XG949" s="871"/>
      <c r="XH949" s="871"/>
      <c r="XI949" s="871"/>
      <c r="XJ949" s="871"/>
      <c r="XK949" s="871"/>
      <c r="XL949" s="871"/>
      <c r="XM949" s="871"/>
      <c r="XN949" s="871"/>
      <c r="XO949" s="871"/>
      <c r="XP949" s="871"/>
      <c r="XQ949" s="871"/>
      <c r="XR949" s="871"/>
      <c r="XS949" s="871"/>
      <c r="XT949" s="871"/>
      <c r="XU949" s="871"/>
      <c r="XV949" s="871"/>
      <c r="XW949" s="871"/>
      <c r="XX949" s="871"/>
      <c r="XY949" s="871"/>
      <c r="XZ949" s="871"/>
      <c r="YA949" s="871"/>
      <c r="YB949" s="871"/>
      <c r="YC949" s="871"/>
      <c r="YD949" s="871"/>
      <c r="YE949" s="871"/>
      <c r="YF949" s="871"/>
      <c r="YG949" s="871"/>
      <c r="YH949" s="871"/>
      <c r="YI949" s="871"/>
      <c r="YJ949" s="871"/>
      <c r="YK949" s="871"/>
      <c r="YL949" s="871"/>
      <c r="YM949" s="871"/>
      <c r="YN949" s="871"/>
      <c r="YO949" s="871"/>
      <c r="YP949" s="871"/>
      <c r="YQ949" s="871"/>
      <c r="YR949" s="871"/>
      <c r="YS949" s="871"/>
      <c r="YT949" s="871"/>
      <c r="YU949" s="871"/>
      <c r="YV949" s="871"/>
      <c r="YW949" s="871"/>
      <c r="YX949" s="871"/>
      <c r="YY949" s="871"/>
      <c r="YZ949" s="871"/>
      <c r="ZA949" s="871"/>
      <c r="ZB949" s="871"/>
      <c r="ZC949" s="871"/>
      <c r="ZD949" s="871"/>
      <c r="ZE949" s="871"/>
      <c r="ZF949" s="871"/>
      <c r="ZG949" s="871"/>
      <c r="ZH949" s="871"/>
      <c r="ZI949" s="871"/>
      <c r="ZJ949" s="871"/>
      <c r="ZK949" s="871"/>
      <c r="ZL949" s="871"/>
      <c r="ZM949" s="871"/>
      <c r="ZN949" s="871"/>
      <c r="ZO949" s="871"/>
      <c r="ZP949" s="871"/>
      <c r="ZQ949" s="871"/>
      <c r="ZR949" s="871"/>
      <c r="ZS949" s="871"/>
      <c r="ZT949" s="871"/>
      <c r="ZU949" s="871"/>
      <c r="ZV949" s="871"/>
      <c r="ZW949" s="871"/>
      <c r="ZX949" s="871"/>
      <c r="ZY949" s="871"/>
      <c r="ZZ949" s="871"/>
      <c r="AAA949" s="871"/>
      <c r="AAB949" s="871"/>
      <c r="AAC949" s="871"/>
      <c r="AAD949" s="871"/>
      <c r="AAE949" s="871"/>
      <c r="AAF949" s="871"/>
      <c r="AAG949" s="871"/>
      <c r="AAH949" s="871"/>
      <c r="AAI949" s="871"/>
      <c r="AAJ949" s="871"/>
      <c r="AAK949" s="871"/>
      <c r="AAL949" s="871"/>
      <c r="AAM949" s="871"/>
      <c r="AAN949" s="871"/>
      <c r="AAO949" s="871"/>
      <c r="AAP949" s="871"/>
      <c r="AAQ949" s="871"/>
      <c r="AAR949" s="871"/>
      <c r="AAS949" s="871"/>
      <c r="AAT949" s="871"/>
      <c r="AAU949" s="871"/>
      <c r="AAV949" s="871"/>
      <c r="AAW949" s="871"/>
      <c r="AAX949" s="871"/>
      <c r="AAY949" s="871"/>
      <c r="AAZ949" s="871"/>
      <c r="ABA949" s="871"/>
      <c r="ABB949" s="871"/>
      <c r="ABC949" s="871"/>
      <c r="ABD949" s="871"/>
      <c r="ABE949" s="871"/>
      <c r="ABF949" s="871"/>
      <c r="ABG949" s="871"/>
      <c r="ABH949" s="871"/>
      <c r="ABI949" s="871"/>
      <c r="ABJ949" s="871"/>
      <c r="ABK949" s="871"/>
      <c r="ABL949" s="871"/>
      <c r="ABM949" s="871"/>
      <c r="ABN949" s="871"/>
      <c r="ABO949" s="871"/>
      <c r="ABP949" s="871"/>
      <c r="ABQ949" s="871"/>
      <c r="ABR949" s="871"/>
      <c r="ABS949" s="871"/>
      <c r="ABT949" s="871"/>
      <c r="ABU949" s="871"/>
      <c r="ABV949" s="871"/>
      <c r="ABW949" s="871"/>
      <c r="ABX949" s="871"/>
      <c r="ABY949" s="871"/>
      <c r="ABZ949" s="871"/>
      <c r="ACA949" s="871"/>
      <c r="ACB949" s="871"/>
      <c r="ACC949" s="871"/>
      <c r="ACD949" s="871"/>
      <c r="ACE949" s="871"/>
      <c r="ACF949" s="871"/>
      <c r="ACG949" s="871"/>
      <c r="ACH949" s="871"/>
      <c r="ACI949" s="871"/>
      <c r="ACJ949" s="871"/>
      <c r="ACK949" s="871"/>
      <c r="ACL949" s="871"/>
      <c r="ACM949" s="871"/>
      <c r="ACN949" s="871"/>
      <c r="ACO949" s="871"/>
      <c r="ACP949" s="871"/>
      <c r="ACQ949" s="871"/>
      <c r="ACR949" s="871"/>
      <c r="ACS949" s="871"/>
      <c r="ACT949" s="871"/>
      <c r="ACU949" s="871"/>
      <c r="ACV949" s="871"/>
      <c r="ACW949" s="871"/>
      <c r="ACX949" s="871"/>
      <c r="ACY949" s="871"/>
      <c r="ACZ949" s="871"/>
      <c r="ADA949" s="871"/>
      <c r="ADB949" s="871"/>
      <c r="ADC949" s="871"/>
      <c r="ADD949" s="871"/>
      <c r="ADE949" s="871"/>
      <c r="ADF949" s="871"/>
      <c r="ADG949" s="871"/>
      <c r="ADH949" s="871"/>
      <c r="ADI949" s="871"/>
      <c r="ADJ949" s="871"/>
      <c r="ADK949" s="871"/>
      <c r="ADL949" s="871"/>
      <c r="ADM949" s="871"/>
      <c r="ADN949" s="871"/>
      <c r="ADO949" s="871"/>
      <c r="ADP949" s="871"/>
      <c r="ADQ949" s="871"/>
      <c r="ADR949" s="871"/>
      <c r="ADS949" s="871"/>
      <c r="ADT949" s="871"/>
      <c r="ADU949" s="871"/>
      <c r="ADV949" s="871"/>
      <c r="ADW949" s="871"/>
      <c r="ADX949" s="871"/>
      <c r="ADY949" s="871"/>
      <c r="ADZ949" s="871"/>
      <c r="AEA949" s="871"/>
      <c r="AEB949" s="871"/>
      <c r="AEC949" s="871"/>
      <c r="AED949" s="871"/>
      <c r="AEE949" s="871"/>
      <c r="AEF949" s="871"/>
      <c r="AEG949" s="871"/>
      <c r="AEH949" s="871"/>
      <c r="AEI949" s="871"/>
      <c r="AEJ949" s="871"/>
      <c r="AEK949" s="871"/>
      <c r="AEL949" s="871"/>
      <c r="AEM949" s="871"/>
      <c r="AEN949" s="871"/>
      <c r="AEO949" s="871"/>
      <c r="AEP949" s="871"/>
      <c r="AEQ949" s="871"/>
      <c r="AER949" s="871"/>
      <c r="AES949" s="871"/>
      <c r="AET949" s="871"/>
      <c r="AEU949" s="871"/>
      <c r="AEV949" s="871"/>
      <c r="AEW949" s="871"/>
      <c r="AEX949" s="871"/>
      <c r="AEY949" s="871"/>
      <c r="AEZ949" s="871"/>
      <c r="AFA949" s="871"/>
      <c r="AFB949" s="871"/>
      <c r="AFC949" s="871"/>
      <c r="AFD949" s="871"/>
      <c r="AFE949" s="871"/>
      <c r="AFF949" s="871"/>
      <c r="AFG949" s="871"/>
      <c r="AFH949" s="871"/>
      <c r="AFI949" s="871"/>
      <c r="AFJ949" s="871"/>
      <c r="AFK949" s="871"/>
      <c r="AFL949" s="871"/>
      <c r="AFM949" s="871"/>
      <c r="AFN949" s="871"/>
      <c r="AFO949" s="871"/>
      <c r="AFP949" s="871"/>
      <c r="AFQ949" s="871"/>
      <c r="AFR949" s="871"/>
      <c r="AFS949" s="871"/>
      <c r="AFT949" s="871"/>
      <c r="AFU949" s="871"/>
      <c r="AFV949" s="871"/>
      <c r="AFW949" s="871"/>
      <c r="AFX949" s="871"/>
      <c r="AFY949" s="871"/>
      <c r="AFZ949" s="871"/>
      <c r="AGA949" s="871"/>
      <c r="AGB949" s="871"/>
      <c r="AGC949" s="871"/>
      <c r="AGD949" s="871"/>
      <c r="AGE949" s="871"/>
      <c r="AGF949" s="871"/>
      <c r="AGG949" s="871"/>
      <c r="AGH949" s="871"/>
      <c r="AGI949" s="871"/>
      <c r="AGJ949" s="871"/>
      <c r="AGK949" s="871"/>
      <c r="AGL949" s="871"/>
      <c r="AGM949" s="871"/>
      <c r="AGN949" s="871"/>
      <c r="AGO949" s="871"/>
      <c r="AGP949" s="871"/>
      <c r="AGQ949" s="871"/>
      <c r="AGR949" s="871"/>
      <c r="AGS949" s="871"/>
      <c r="AGT949" s="871"/>
      <c r="AGU949" s="871"/>
      <c r="AGV949" s="871"/>
      <c r="AGW949" s="871"/>
      <c r="AGX949" s="871"/>
      <c r="AGY949" s="871"/>
      <c r="AGZ949" s="871"/>
      <c r="AHA949" s="871"/>
      <c r="AHB949" s="871"/>
      <c r="AHC949" s="871"/>
      <c r="AHD949" s="871"/>
      <c r="AHE949" s="871"/>
      <c r="AHF949" s="871"/>
      <c r="AHG949" s="871"/>
      <c r="AHH949" s="871"/>
      <c r="AHI949" s="871"/>
      <c r="AHJ949" s="871"/>
      <c r="AHK949" s="871"/>
      <c r="AHL949" s="871"/>
      <c r="AHM949" s="871"/>
      <c r="AHN949" s="871"/>
      <c r="AHO949" s="871"/>
      <c r="AHP949" s="871"/>
      <c r="AHQ949" s="871"/>
      <c r="AHR949" s="871"/>
      <c r="AHS949" s="871"/>
      <c r="AHT949" s="871"/>
      <c r="AHU949" s="871"/>
      <c r="AHV949" s="871"/>
      <c r="AHW949" s="871"/>
      <c r="AHX949" s="871"/>
      <c r="AHY949" s="871"/>
      <c r="AHZ949" s="871"/>
      <c r="AIA949" s="871"/>
      <c r="AIB949" s="871"/>
      <c r="AIC949" s="871"/>
      <c r="AID949" s="871"/>
      <c r="AIE949" s="871"/>
      <c r="AIF949" s="871"/>
      <c r="AIG949" s="871"/>
      <c r="AIH949" s="871"/>
      <c r="AII949" s="871"/>
      <c r="AIJ949" s="871"/>
      <c r="AIK949" s="871"/>
      <c r="AIL949" s="871"/>
      <c r="AIM949" s="871"/>
      <c r="AIN949" s="871"/>
      <c r="AIO949" s="871"/>
      <c r="AIP949" s="871"/>
      <c r="AIQ949" s="871"/>
      <c r="AIR949" s="871"/>
      <c r="AIS949" s="871"/>
      <c r="AIT949" s="871"/>
      <c r="AIU949" s="871"/>
      <c r="AIV949" s="871"/>
      <c r="AIW949" s="871"/>
      <c r="AIX949" s="871"/>
      <c r="AIY949" s="871"/>
      <c r="AIZ949" s="871"/>
      <c r="AJA949" s="871"/>
      <c r="AJB949" s="871"/>
      <c r="AJC949" s="871"/>
      <c r="AJD949" s="871"/>
      <c r="AJE949" s="871"/>
      <c r="AJF949" s="871"/>
      <c r="AJG949" s="871"/>
      <c r="AJH949" s="871"/>
      <c r="AJI949" s="871"/>
      <c r="AJJ949" s="871"/>
      <c r="AJK949" s="871"/>
      <c r="AJL949" s="871"/>
      <c r="AJM949" s="871"/>
      <c r="AJN949" s="871"/>
      <c r="AJO949" s="871"/>
      <c r="AJP949" s="871"/>
      <c r="AJQ949" s="871"/>
      <c r="AJR949" s="871"/>
      <c r="AJS949" s="871"/>
      <c r="AJT949" s="871"/>
      <c r="AJU949" s="871"/>
      <c r="AJV949" s="871"/>
      <c r="AJW949" s="871"/>
      <c r="AJX949" s="871"/>
      <c r="AJY949" s="871"/>
      <c r="AJZ949" s="871"/>
      <c r="AKA949" s="871"/>
      <c r="AKB949" s="871"/>
      <c r="AKC949" s="871"/>
      <c r="AKD949" s="871"/>
      <c r="AKE949" s="871"/>
      <c r="AKF949" s="871"/>
      <c r="AKG949" s="871"/>
      <c r="AKH949" s="871"/>
      <c r="AKI949" s="871"/>
      <c r="AKJ949" s="871"/>
      <c r="AKK949" s="871"/>
      <c r="AKL949" s="871"/>
      <c r="AKM949" s="871"/>
      <c r="AKN949" s="871"/>
      <c r="AKO949" s="871"/>
      <c r="AKP949" s="871"/>
      <c r="AKQ949" s="871"/>
      <c r="AKR949" s="871"/>
      <c r="AKS949" s="871"/>
      <c r="AKT949" s="871"/>
      <c r="AKU949" s="871"/>
      <c r="AKV949" s="871"/>
      <c r="AKW949" s="871"/>
      <c r="AKX949" s="871"/>
      <c r="AKY949" s="871"/>
      <c r="AKZ949" s="871"/>
      <c r="ALA949" s="871"/>
      <c r="ALB949" s="871"/>
      <c r="ALC949" s="871"/>
      <c r="ALD949" s="871"/>
      <c r="ALE949" s="871"/>
      <c r="ALF949" s="871"/>
      <c r="ALG949" s="871"/>
      <c r="ALH949" s="871"/>
      <c r="ALI949" s="871"/>
      <c r="ALJ949" s="871"/>
      <c r="ALK949" s="871"/>
      <c r="ALL949" s="871"/>
      <c r="ALM949" s="871"/>
      <c r="ALN949" s="871"/>
      <c r="ALO949" s="871"/>
      <c r="ALP949" s="871"/>
      <c r="ALQ949" s="871"/>
      <c r="ALR949" s="871"/>
      <c r="ALS949" s="871"/>
      <c r="ALT949" s="871"/>
      <c r="ALU949" s="871"/>
      <c r="ALV949" s="871"/>
      <c r="ALW949" s="871"/>
      <c r="ALX949" s="871"/>
      <c r="ALY949" s="871"/>
      <c r="ALZ949" s="871"/>
      <c r="AMA949" s="871"/>
      <c r="AMB949" s="871"/>
      <c r="AMC949" s="871"/>
      <c r="AMD949" s="871"/>
      <c r="AME949" s="871"/>
      <c r="AMF949" s="871"/>
      <c r="AMG949" s="871"/>
      <c r="AMH949" s="871"/>
      <c r="AMI949" s="871"/>
      <c r="AMJ949" s="871"/>
      <c r="AMK949" s="871"/>
    </row>
    <row r="950" spans="1:1025" ht="28.8">
      <c r="A950" s="874" t="s">
        <v>3</v>
      </c>
      <c r="B950" s="874" t="s">
        <v>4</v>
      </c>
      <c r="C950" s="873" t="s">
        <v>477</v>
      </c>
      <c r="D950" s="873" t="s">
        <v>6</v>
      </c>
      <c r="E950" s="873" t="s">
        <v>7</v>
      </c>
      <c r="F950" s="874" t="s">
        <v>8</v>
      </c>
      <c r="G950" s="874" t="s">
        <v>9</v>
      </c>
      <c r="H950" s="875" t="s">
        <v>479</v>
      </c>
      <c r="I950" s="874" t="s">
        <v>232</v>
      </c>
      <c r="J950" s="874" t="s">
        <v>12</v>
      </c>
      <c r="K950" s="899" t="s">
        <v>4</v>
      </c>
      <c r="L950" s="874" t="s">
        <v>508</v>
      </c>
      <c r="M950" s="899" t="s">
        <v>6</v>
      </c>
      <c r="N950" s="899" t="s">
        <v>7</v>
      </c>
      <c r="O950" s="899" t="s">
        <v>8</v>
      </c>
      <c r="P950" s="899" t="s">
        <v>480</v>
      </c>
      <c r="Q950" s="898"/>
      <c r="R950" s="871"/>
      <c r="S950" s="871"/>
      <c r="T950" s="871"/>
      <c r="U950" s="871"/>
      <c r="V950" s="871"/>
      <c r="W950" s="871"/>
      <c r="X950" s="871"/>
      <c r="Y950" s="871"/>
      <c r="Z950" s="871"/>
      <c r="AA950" s="871"/>
      <c r="AB950" s="871"/>
      <c r="AC950" s="871"/>
      <c r="AD950" s="871"/>
      <c r="AE950" s="871"/>
      <c r="AF950" s="871"/>
      <c r="AG950" s="871"/>
      <c r="AH950" s="871"/>
      <c r="AI950" s="871"/>
      <c r="AJ950" s="871"/>
      <c r="AK950" s="871"/>
      <c r="AL950" s="871"/>
      <c r="AM950" s="871"/>
      <c r="AN950" s="871"/>
      <c r="AO950" s="871"/>
      <c r="AP950" s="871"/>
      <c r="AQ950" s="871"/>
      <c r="AR950" s="871"/>
      <c r="AS950" s="871"/>
      <c r="AT950" s="871"/>
      <c r="AU950" s="871"/>
      <c r="AV950" s="871"/>
      <c r="AW950" s="871"/>
      <c r="AX950" s="871"/>
      <c r="AY950" s="871"/>
      <c r="AZ950" s="871"/>
      <c r="BA950" s="871"/>
      <c r="BB950" s="871"/>
      <c r="BC950" s="871"/>
      <c r="BD950" s="871"/>
      <c r="BE950" s="871"/>
      <c r="BF950" s="871"/>
      <c r="BG950" s="871"/>
      <c r="BH950" s="871"/>
      <c r="BI950" s="871"/>
      <c r="BJ950" s="871"/>
      <c r="BK950" s="871"/>
      <c r="BL950" s="871"/>
      <c r="BM950" s="871"/>
      <c r="BN950" s="871"/>
      <c r="BO950" s="871"/>
      <c r="BP950" s="871"/>
      <c r="BQ950" s="871"/>
      <c r="BR950" s="871"/>
      <c r="BS950" s="871"/>
      <c r="BT950" s="871"/>
      <c r="BU950" s="871"/>
      <c r="BV950" s="871"/>
      <c r="BW950" s="871"/>
      <c r="BX950" s="871"/>
      <c r="BY950" s="871"/>
      <c r="BZ950" s="871"/>
      <c r="CA950" s="871"/>
      <c r="CB950" s="871"/>
      <c r="CC950" s="871"/>
      <c r="CD950" s="871"/>
      <c r="CE950" s="871"/>
      <c r="CF950" s="871"/>
      <c r="CG950" s="871"/>
      <c r="CH950" s="871"/>
      <c r="CI950" s="871"/>
      <c r="CJ950" s="871"/>
      <c r="CK950" s="871"/>
      <c r="CL950" s="871"/>
      <c r="CM950" s="871"/>
      <c r="CN950" s="871"/>
      <c r="CO950" s="871"/>
      <c r="CP950" s="871"/>
      <c r="CQ950" s="871"/>
      <c r="CR950" s="871"/>
      <c r="CS950" s="871"/>
      <c r="CT950" s="871"/>
      <c r="CU950" s="871"/>
      <c r="CV950" s="871"/>
      <c r="CW950" s="871"/>
      <c r="CX950" s="871"/>
      <c r="CY950" s="871"/>
      <c r="CZ950" s="871"/>
      <c r="DA950" s="871"/>
      <c r="DB950" s="871"/>
      <c r="DC950" s="871"/>
      <c r="DD950" s="871"/>
      <c r="DE950" s="871"/>
      <c r="DF950" s="871"/>
      <c r="DG950" s="871"/>
      <c r="DH950" s="871"/>
      <c r="DI950" s="871"/>
      <c r="DJ950" s="871"/>
      <c r="DK950" s="871"/>
      <c r="DL950" s="871"/>
      <c r="DM950" s="871"/>
      <c r="DN950" s="871"/>
      <c r="DO950" s="871"/>
      <c r="DP950" s="871"/>
      <c r="DQ950" s="871"/>
      <c r="DR950" s="871"/>
      <c r="DS950" s="871"/>
      <c r="DT950" s="871"/>
      <c r="DU950" s="871"/>
      <c r="DV950" s="871"/>
      <c r="DW950" s="871"/>
      <c r="DX950" s="871"/>
      <c r="DY950" s="871"/>
      <c r="DZ950" s="871"/>
      <c r="EA950" s="871"/>
      <c r="EB950" s="871"/>
      <c r="EC950" s="871"/>
      <c r="ED950" s="871"/>
      <c r="EE950" s="871"/>
      <c r="EF950" s="871"/>
      <c r="EG950" s="871"/>
      <c r="EH950" s="871"/>
      <c r="EI950" s="871"/>
      <c r="EJ950" s="871"/>
      <c r="EK950" s="871"/>
      <c r="EL950" s="871"/>
      <c r="EM950" s="871"/>
      <c r="EN950" s="871"/>
      <c r="EO950" s="871"/>
      <c r="EP950" s="871"/>
      <c r="EQ950" s="871"/>
      <c r="ER950" s="871"/>
      <c r="ES950" s="871"/>
      <c r="ET950" s="871"/>
      <c r="EU950" s="871"/>
      <c r="EV950" s="871"/>
      <c r="EW950" s="871"/>
      <c r="EX950" s="871"/>
      <c r="EY950" s="871"/>
      <c r="EZ950" s="871"/>
      <c r="FA950" s="871"/>
      <c r="FB950" s="871"/>
      <c r="FC950" s="871"/>
      <c r="FD950" s="871"/>
      <c r="FE950" s="871"/>
      <c r="FF950" s="871"/>
      <c r="FG950" s="871"/>
      <c r="FH950" s="871"/>
      <c r="FI950" s="871"/>
      <c r="FJ950" s="871"/>
      <c r="FK950" s="871"/>
      <c r="FL950" s="871"/>
      <c r="FM950" s="871"/>
      <c r="FN950" s="871"/>
      <c r="FO950" s="871"/>
      <c r="FP950" s="871"/>
      <c r="FQ950" s="871"/>
      <c r="FR950" s="871"/>
      <c r="FS950" s="871"/>
      <c r="FT950" s="871"/>
      <c r="FU950" s="871"/>
      <c r="FV950" s="871"/>
      <c r="FW950" s="871"/>
      <c r="FX950" s="871"/>
      <c r="FY950" s="871"/>
      <c r="FZ950" s="871"/>
      <c r="GA950" s="871"/>
      <c r="GB950" s="871"/>
      <c r="GC950" s="871"/>
      <c r="GD950" s="871"/>
      <c r="GE950" s="871"/>
      <c r="GF950" s="871"/>
      <c r="GG950" s="871"/>
      <c r="GH950" s="871"/>
      <c r="GI950" s="871"/>
      <c r="GJ950" s="871"/>
      <c r="GK950" s="871"/>
      <c r="GL950" s="871"/>
      <c r="GM950" s="871"/>
      <c r="GN950" s="871"/>
      <c r="GO950" s="871"/>
      <c r="GP950" s="871"/>
      <c r="GQ950" s="871"/>
      <c r="GR950" s="871"/>
      <c r="GS950" s="871"/>
      <c r="GT950" s="871"/>
      <c r="GU950" s="871"/>
      <c r="GV950" s="871"/>
      <c r="GW950" s="871"/>
      <c r="GX950" s="871"/>
      <c r="GY950" s="871"/>
      <c r="GZ950" s="871"/>
      <c r="HA950" s="871"/>
      <c r="HB950" s="871"/>
      <c r="HC950" s="871"/>
      <c r="HD950" s="871"/>
      <c r="HE950" s="871"/>
      <c r="HF950" s="871"/>
      <c r="HG950" s="871"/>
      <c r="HH950" s="871"/>
      <c r="HI950" s="871"/>
      <c r="HJ950" s="871"/>
      <c r="HK950" s="871"/>
      <c r="HL950" s="871"/>
      <c r="HM950" s="871"/>
      <c r="HN950" s="871"/>
      <c r="HO950" s="871"/>
      <c r="HP950" s="871"/>
      <c r="HQ950" s="871"/>
      <c r="HR950" s="871"/>
      <c r="HS950" s="871"/>
      <c r="HT950" s="871"/>
      <c r="HU950" s="871"/>
      <c r="HV950" s="871"/>
      <c r="HW950" s="871"/>
      <c r="HX950" s="871"/>
      <c r="HY950" s="871"/>
      <c r="HZ950" s="871"/>
      <c r="IA950" s="871"/>
      <c r="IB950" s="871"/>
      <c r="IC950" s="871"/>
      <c r="ID950" s="871"/>
      <c r="IE950" s="871"/>
      <c r="IF950" s="871"/>
      <c r="IG950" s="871"/>
      <c r="IH950" s="871"/>
      <c r="II950" s="871"/>
      <c r="IJ950" s="871"/>
      <c r="IK950" s="871"/>
      <c r="IL950" s="871"/>
      <c r="IM950" s="871"/>
      <c r="IN950" s="871"/>
      <c r="IO950" s="871"/>
      <c r="IP950" s="871"/>
      <c r="IQ950" s="871"/>
      <c r="IR950" s="871"/>
      <c r="IS950" s="871"/>
      <c r="IT950" s="871"/>
      <c r="IU950" s="871"/>
      <c r="IV950" s="871"/>
      <c r="IW950" s="871"/>
      <c r="IX950" s="871"/>
      <c r="IY950" s="871"/>
      <c r="IZ950" s="871"/>
      <c r="JA950" s="871"/>
      <c r="JB950" s="871"/>
      <c r="JC950" s="871"/>
      <c r="JD950" s="871"/>
      <c r="JE950" s="871"/>
      <c r="JF950" s="871"/>
      <c r="JG950" s="871"/>
      <c r="JH950" s="871"/>
      <c r="JI950" s="871"/>
      <c r="JJ950" s="871"/>
      <c r="JK950" s="871"/>
      <c r="JL950" s="871"/>
      <c r="JM950" s="871"/>
      <c r="JN950" s="871"/>
      <c r="JO950" s="871"/>
      <c r="JP950" s="871"/>
      <c r="JQ950" s="871"/>
      <c r="JR950" s="871"/>
      <c r="JS950" s="871"/>
      <c r="JT950" s="871"/>
      <c r="JU950" s="871"/>
      <c r="JV950" s="871"/>
      <c r="JW950" s="871"/>
      <c r="JX950" s="871"/>
      <c r="JY950" s="871"/>
      <c r="JZ950" s="871"/>
      <c r="KA950" s="871"/>
      <c r="KB950" s="871"/>
      <c r="KC950" s="871"/>
      <c r="KD950" s="871"/>
      <c r="KE950" s="871"/>
      <c r="KF950" s="871"/>
      <c r="KG950" s="871"/>
      <c r="KH950" s="871"/>
      <c r="KI950" s="871"/>
      <c r="KJ950" s="871"/>
      <c r="KK950" s="871"/>
      <c r="KL950" s="871"/>
      <c r="KM950" s="871"/>
      <c r="KN950" s="871"/>
      <c r="KO950" s="871"/>
      <c r="KP950" s="871"/>
      <c r="KQ950" s="871"/>
      <c r="KR950" s="871"/>
      <c r="KS950" s="871"/>
      <c r="KT950" s="871"/>
      <c r="KU950" s="871"/>
      <c r="KV950" s="871"/>
      <c r="KW950" s="871"/>
      <c r="KX950" s="871"/>
      <c r="KY950" s="871"/>
      <c r="KZ950" s="871"/>
      <c r="LA950" s="871"/>
      <c r="LB950" s="871"/>
      <c r="LC950" s="871"/>
      <c r="LD950" s="871"/>
      <c r="LE950" s="871"/>
      <c r="LF950" s="871"/>
      <c r="LG950" s="871"/>
      <c r="LH950" s="871"/>
      <c r="LI950" s="871"/>
      <c r="LJ950" s="871"/>
      <c r="LK950" s="871"/>
      <c r="LL950" s="871"/>
      <c r="LM950" s="871"/>
      <c r="LN950" s="871"/>
      <c r="LO950" s="871"/>
      <c r="LP950" s="871"/>
      <c r="LQ950" s="871"/>
      <c r="LR950" s="871"/>
      <c r="LS950" s="871"/>
      <c r="LT950" s="871"/>
      <c r="LU950" s="871"/>
      <c r="LV950" s="871"/>
      <c r="LW950" s="871"/>
      <c r="LX950" s="871"/>
      <c r="LY950" s="871"/>
      <c r="LZ950" s="871"/>
      <c r="MA950" s="871"/>
      <c r="MB950" s="871"/>
      <c r="MC950" s="871"/>
      <c r="MD950" s="871"/>
      <c r="ME950" s="871"/>
      <c r="MF950" s="871"/>
      <c r="MG950" s="871"/>
      <c r="MH950" s="871"/>
      <c r="MI950" s="871"/>
      <c r="MJ950" s="871"/>
      <c r="MK950" s="871"/>
      <c r="ML950" s="871"/>
      <c r="MM950" s="871"/>
      <c r="MN950" s="871"/>
      <c r="MO950" s="871"/>
      <c r="MP950" s="871"/>
      <c r="MQ950" s="871"/>
      <c r="MR950" s="871"/>
      <c r="MS950" s="871"/>
      <c r="MT950" s="871"/>
      <c r="MU950" s="871"/>
      <c r="MV950" s="871"/>
      <c r="MW950" s="871"/>
      <c r="MX950" s="871"/>
      <c r="MY950" s="871"/>
      <c r="MZ950" s="871"/>
      <c r="NA950" s="871"/>
      <c r="NB950" s="871"/>
      <c r="NC950" s="871"/>
      <c r="ND950" s="871"/>
      <c r="NE950" s="871"/>
      <c r="NF950" s="871"/>
      <c r="NG950" s="871"/>
      <c r="NH950" s="871"/>
      <c r="NI950" s="871"/>
      <c r="NJ950" s="871"/>
      <c r="NK950" s="871"/>
      <c r="NL950" s="871"/>
      <c r="NM950" s="871"/>
      <c r="NN950" s="871"/>
      <c r="NO950" s="871"/>
      <c r="NP950" s="871"/>
      <c r="NQ950" s="871"/>
      <c r="NR950" s="871"/>
      <c r="NS950" s="871"/>
      <c r="NT950" s="871"/>
      <c r="NU950" s="871"/>
      <c r="NV950" s="871"/>
      <c r="NW950" s="871"/>
      <c r="NX950" s="871"/>
      <c r="NY950" s="871"/>
      <c r="NZ950" s="871"/>
      <c r="OA950" s="871"/>
      <c r="OB950" s="871"/>
      <c r="OC950" s="871"/>
      <c r="OD950" s="871"/>
      <c r="OE950" s="871"/>
      <c r="OF950" s="871"/>
      <c r="OG950" s="871"/>
      <c r="OH950" s="871"/>
      <c r="OI950" s="871"/>
      <c r="OJ950" s="871"/>
      <c r="OK950" s="871"/>
      <c r="OL950" s="871"/>
      <c r="OM950" s="871"/>
      <c r="ON950" s="871"/>
      <c r="OO950" s="871"/>
      <c r="OP950" s="871"/>
      <c r="OQ950" s="871"/>
      <c r="OR950" s="871"/>
      <c r="OS950" s="871"/>
      <c r="OT950" s="871"/>
      <c r="OU950" s="871"/>
      <c r="OV950" s="871"/>
      <c r="OW950" s="871"/>
      <c r="OX950" s="871"/>
      <c r="OY950" s="871"/>
      <c r="OZ950" s="871"/>
      <c r="PA950" s="871"/>
      <c r="PB950" s="871"/>
      <c r="PC950" s="871"/>
      <c r="PD950" s="871"/>
      <c r="PE950" s="871"/>
      <c r="PF950" s="871"/>
      <c r="PG950" s="871"/>
      <c r="PH950" s="871"/>
      <c r="PI950" s="871"/>
      <c r="PJ950" s="871"/>
      <c r="PK950" s="871"/>
      <c r="PL950" s="871"/>
      <c r="PM950" s="871"/>
      <c r="PN950" s="871"/>
      <c r="PO950" s="871"/>
      <c r="PP950" s="871"/>
      <c r="PQ950" s="871"/>
      <c r="PR950" s="871"/>
      <c r="PS950" s="871"/>
      <c r="PT950" s="871"/>
      <c r="PU950" s="871"/>
      <c r="PV950" s="871"/>
      <c r="PW950" s="871"/>
      <c r="PX950" s="871"/>
      <c r="PY950" s="871"/>
      <c r="PZ950" s="871"/>
      <c r="QA950" s="871"/>
      <c r="QB950" s="871"/>
      <c r="QC950" s="871"/>
      <c r="QD950" s="871"/>
      <c r="QE950" s="871"/>
      <c r="QF950" s="871"/>
      <c r="QG950" s="871"/>
      <c r="QH950" s="871"/>
      <c r="QI950" s="871"/>
      <c r="QJ950" s="871"/>
      <c r="QK950" s="871"/>
      <c r="QL950" s="871"/>
      <c r="QM950" s="871"/>
      <c r="QN950" s="871"/>
      <c r="QO950" s="871"/>
      <c r="QP950" s="871"/>
      <c r="QQ950" s="871"/>
      <c r="QR950" s="871"/>
      <c r="QS950" s="871"/>
      <c r="QT950" s="871"/>
      <c r="QU950" s="871"/>
      <c r="QV950" s="871"/>
      <c r="QW950" s="871"/>
      <c r="QX950" s="871"/>
      <c r="QY950" s="871"/>
      <c r="QZ950" s="871"/>
      <c r="RA950" s="871"/>
      <c r="RB950" s="871"/>
      <c r="RC950" s="871"/>
      <c r="RD950" s="871"/>
      <c r="RE950" s="871"/>
      <c r="RF950" s="871"/>
      <c r="RG950" s="871"/>
      <c r="RH950" s="871"/>
      <c r="RI950" s="871"/>
      <c r="RJ950" s="871"/>
      <c r="RK950" s="871"/>
      <c r="RL950" s="871"/>
      <c r="RM950" s="871"/>
      <c r="RN950" s="871"/>
      <c r="RO950" s="871"/>
      <c r="RP950" s="871"/>
      <c r="RQ950" s="871"/>
      <c r="RR950" s="871"/>
      <c r="RS950" s="871"/>
      <c r="RT950" s="871"/>
      <c r="RU950" s="871"/>
      <c r="RV950" s="871"/>
      <c r="RW950" s="871"/>
      <c r="RX950" s="871"/>
      <c r="RY950" s="871"/>
      <c r="RZ950" s="871"/>
      <c r="SA950" s="871"/>
      <c r="SB950" s="871"/>
      <c r="SC950" s="871"/>
      <c r="SD950" s="871"/>
      <c r="SE950" s="871"/>
      <c r="SF950" s="871"/>
      <c r="SG950" s="871"/>
      <c r="SH950" s="871"/>
      <c r="SI950" s="871"/>
      <c r="SJ950" s="871"/>
      <c r="SK950" s="871"/>
      <c r="SL950" s="871"/>
      <c r="SM950" s="871"/>
      <c r="SN950" s="871"/>
      <c r="SO950" s="871"/>
      <c r="SP950" s="871"/>
      <c r="SQ950" s="871"/>
      <c r="SR950" s="871"/>
      <c r="SS950" s="871"/>
      <c r="ST950" s="871"/>
      <c r="SU950" s="871"/>
      <c r="SV950" s="871"/>
      <c r="SW950" s="871"/>
      <c r="SX950" s="871"/>
      <c r="SY950" s="871"/>
      <c r="SZ950" s="871"/>
      <c r="TA950" s="871"/>
      <c r="TB950" s="871"/>
      <c r="TC950" s="871"/>
      <c r="TD950" s="871"/>
      <c r="TE950" s="871"/>
      <c r="TF950" s="871"/>
      <c r="TG950" s="871"/>
      <c r="TH950" s="871"/>
      <c r="TI950" s="871"/>
      <c r="TJ950" s="871"/>
      <c r="TK950" s="871"/>
      <c r="TL950" s="871"/>
      <c r="TM950" s="871"/>
      <c r="TN950" s="871"/>
      <c r="TO950" s="871"/>
      <c r="TP950" s="871"/>
      <c r="TQ950" s="871"/>
      <c r="TR950" s="871"/>
      <c r="TS950" s="871"/>
      <c r="TT950" s="871"/>
      <c r="TU950" s="871"/>
      <c r="TV950" s="871"/>
      <c r="TW950" s="871"/>
      <c r="TX950" s="871"/>
      <c r="TY950" s="871"/>
      <c r="TZ950" s="871"/>
      <c r="UA950" s="871"/>
      <c r="UB950" s="871"/>
      <c r="UC950" s="871"/>
      <c r="UD950" s="871"/>
      <c r="UE950" s="871"/>
      <c r="UF950" s="871"/>
      <c r="UG950" s="871"/>
      <c r="UH950" s="871"/>
      <c r="UI950" s="871"/>
      <c r="UJ950" s="871"/>
      <c r="UK950" s="871"/>
      <c r="UL950" s="871"/>
      <c r="UM950" s="871"/>
      <c r="UN950" s="871"/>
      <c r="UO950" s="871"/>
      <c r="UP950" s="871"/>
      <c r="UQ950" s="871"/>
      <c r="UR950" s="871"/>
      <c r="US950" s="871"/>
      <c r="UT950" s="871"/>
      <c r="UU950" s="871"/>
      <c r="UV950" s="871"/>
      <c r="UW950" s="871"/>
      <c r="UX950" s="871"/>
      <c r="UY950" s="871"/>
      <c r="UZ950" s="871"/>
      <c r="VA950" s="871"/>
      <c r="VB950" s="871"/>
      <c r="VC950" s="871"/>
      <c r="VD950" s="871"/>
      <c r="VE950" s="871"/>
      <c r="VF950" s="871"/>
      <c r="VG950" s="871"/>
      <c r="VH950" s="871"/>
      <c r="VI950" s="871"/>
      <c r="VJ950" s="871"/>
      <c r="VK950" s="871"/>
      <c r="VL950" s="871"/>
      <c r="VM950" s="871"/>
      <c r="VN950" s="871"/>
      <c r="VO950" s="871"/>
      <c r="VP950" s="871"/>
      <c r="VQ950" s="871"/>
      <c r="VR950" s="871"/>
      <c r="VS950" s="871"/>
      <c r="VT950" s="871"/>
      <c r="VU950" s="871"/>
      <c r="VV950" s="871"/>
      <c r="VW950" s="871"/>
      <c r="VX950" s="871"/>
      <c r="VY950" s="871"/>
      <c r="VZ950" s="871"/>
      <c r="WA950" s="871"/>
      <c r="WB950" s="871"/>
      <c r="WC950" s="871"/>
      <c r="WD950" s="871"/>
      <c r="WE950" s="871"/>
      <c r="WF950" s="871"/>
      <c r="WG950" s="871"/>
      <c r="WH950" s="871"/>
      <c r="WI950" s="871"/>
      <c r="WJ950" s="871"/>
      <c r="WK950" s="871"/>
      <c r="WL950" s="871"/>
      <c r="WM950" s="871"/>
      <c r="WN950" s="871"/>
      <c r="WO950" s="871"/>
      <c r="WP950" s="871"/>
      <c r="WQ950" s="871"/>
      <c r="WR950" s="871"/>
      <c r="WS950" s="871"/>
      <c r="WT950" s="871"/>
      <c r="WU950" s="871"/>
      <c r="WV950" s="871"/>
      <c r="WW950" s="871"/>
      <c r="WX950" s="871"/>
      <c r="WY950" s="871"/>
      <c r="WZ950" s="871"/>
      <c r="XA950" s="871"/>
      <c r="XB950" s="871"/>
      <c r="XC950" s="871"/>
      <c r="XD950" s="871"/>
      <c r="XE950" s="871"/>
      <c r="XF950" s="871"/>
      <c r="XG950" s="871"/>
      <c r="XH950" s="871"/>
      <c r="XI950" s="871"/>
      <c r="XJ950" s="871"/>
      <c r="XK950" s="871"/>
      <c r="XL950" s="871"/>
      <c r="XM950" s="871"/>
      <c r="XN950" s="871"/>
      <c r="XO950" s="871"/>
      <c r="XP950" s="871"/>
      <c r="XQ950" s="871"/>
      <c r="XR950" s="871"/>
      <c r="XS950" s="871"/>
      <c r="XT950" s="871"/>
      <c r="XU950" s="871"/>
      <c r="XV950" s="871"/>
      <c r="XW950" s="871"/>
      <c r="XX950" s="871"/>
      <c r="XY950" s="871"/>
      <c r="XZ950" s="871"/>
      <c r="YA950" s="871"/>
      <c r="YB950" s="871"/>
      <c r="YC950" s="871"/>
      <c r="YD950" s="871"/>
      <c r="YE950" s="871"/>
      <c r="YF950" s="871"/>
      <c r="YG950" s="871"/>
      <c r="YH950" s="871"/>
      <c r="YI950" s="871"/>
      <c r="YJ950" s="871"/>
      <c r="YK950" s="871"/>
      <c r="YL950" s="871"/>
      <c r="YM950" s="871"/>
      <c r="YN950" s="871"/>
      <c r="YO950" s="871"/>
      <c r="YP950" s="871"/>
      <c r="YQ950" s="871"/>
      <c r="YR950" s="871"/>
      <c r="YS950" s="871"/>
      <c r="YT950" s="871"/>
      <c r="YU950" s="871"/>
      <c r="YV950" s="871"/>
      <c r="YW950" s="871"/>
      <c r="YX950" s="871"/>
      <c r="YY950" s="871"/>
      <c r="YZ950" s="871"/>
      <c r="ZA950" s="871"/>
      <c r="ZB950" s="871"/>
      <c r="ZC950" s="871"/>
      <c r="ZD950" s="871"/>
      <c r="ZE950" s="871"/>
      <c r="ZF950" s="871"/>
      <c r="ZG950" s="871"/>
      <c r="ZH950" s="871"/>
      <c r="ZI950" s="871"/>
      <c r="ZJ950" s="871"/>
      <c r="ZK950" s="871"/>
      <c r="ZL950" s="871"/>
      <c r="ZM950" s="871"/>
      <c r="ZN950" s="871"/>
      <c r="ZO950" s="871"/>
      <c r="ZP950" s="871"/>
      <c r="ZQ950" s="871"/>
      <c r="ZR950" s="871"/>
      <c r="ZS950" s="871"/>
      <c r="ZT950" s="871"/>
      <c r="ZU950" s="871"/>
      <c r="ZV950" s="871"/>
      <c r="ZW950" s="871"/>
      <c r="ZX950" s="871"/>
      <c r="ZY950" s="871"/>
      <c r="ZZ950" s="871"/>
      <c r="AAA950" s="871"/>
      <c r="AAB950" s="871"/>
      <c r="AAC950" s="871"/>
      <c r="AAD950" s="871"/>
      <c r="AAE950" s="871"/>
      <c r="AAF950" s="871"/>
      <c r="AAG950" s="871"/>
      <c r="AAH950" s="871"/>
      <c r="AAI950" s="871"/>
      <c r="AAJ950" s="871"/>
      <c r="AAK950" s="871"/>
      <c r="AAL950" s="871"/>
      <c r="AAM950" s="871"/>
      <c r="AAN950" s="871"/>
      <c r="AAO950" s="871"/>
      <c r="AAP950" s="871"/>
      <c r="AAQ950" s="871"/>
      <c r="AAR950" s="871"/>
      <c r="AAS950" s="871"/>
      <c r="AAT950" s="871"/>
      <c r="AAU950" s="871"/>
      <c r="AAV950" s="871"/>
      <c r="AAW950" s="871"/>
      <c r="AAX950" s="871"/>
      <c r="AAY950" s="871"/>
      <c r="AAZ950" s="871"/>
      <c r="ABA950" s="871"/>
      <c r="ABB950" s="871"/>
      <c r="ABC950" s="871"/>
      <c r="ABD950" s="871"/>
      <c r="ABE950" s="871"/>
      <c r="ABF950" s="871"/>
      <c r="ABG950" s="871"/>
      <c r="ABH950" s="871"/>
      <c r="ABI950" s="871"/>
      <c r="ABJ950" s="871"/>
      <c r="ABK950" s="871"/>
      <c r="ABL950" s="871"/>
      <c r="ABM950" s="871"/>
      <c r="ABN950" s="871"/>
      <c r="ABO950" s="871"/>
      <c r="ABP950" s="871"/>
      <c r="ABQ950" s="871"/>
      <c r="ABR950" s="871"/>
      <c r="ABS950" s="871"/>
      <c r="ABT950" s="871"/>
      <c r="ABU950" s="871"/>
      <c r="ABV950" s="871"/>
      <c r="ABW950" s="871"/>
      <c r="ABX950" s="871"/>
      <c r="ABY950" s="871"/>
      <c r="ABZ950" s="871"/>
      <c r="ACA950" s="871"/>
      <c r="ACB950" s="871"/>
      <c r="ACC950" s="871"/>
      <c r="ACD950" s="871"/>
      <c r="ACE950" s="871"/>
      <c r="ACF950" s="871"/>
      <c r="ACG950" s="871"/>
      <c r="ACH950" s="871"/>
      <c r="ACI950" s="871"/>
      <c r="ACJ950" s="871"/>
      <c r="ACK950" s="871"/>
      <c r="ACL950" s="871"/>
      <c r="ACM950" s="871"/>
      <c r="ACN950" s="871"/>
      <c r="ACO950" s="871"/>
      <c r="ACP950" s="871"/>
      <c r="ACQ950" s="871"/>
      <c r="ACR950" s="871"/>
      <c r="ACS950" s="871"/>
      <c r="ACT950" s="871"/>
      <c r="ACU950" s="871"/>
      <c r="ACV950" s="871"/>
      <c r="ACW950" s="871"/>
      <c r="ACX950" s="871"/>
      <c r="ACY950" s="871"/>
      <c r="ACZ950" s="871"/>
      <c r="ADA950" s="871"/>
      <c r="ADB950" s="871"/>
      <c r="ADC950" s="871"/>
      <c r="ADD950" s="871"/>
      <c r="ADE950" s="871"/>
      <c r="ADF950" s="871"/>
      <c r="ADG950" s="871"/>
      <c r="ADH950" s="871"/>
      <c r="ADI950" s="871"/>
      <c r="ADJ950" s="871"/>
      <c r="ADK950" s="871"/>
      <c r="ADL950" s="871"/>
      <c r="ADM950" s="871"/>
      <c r="ADN950" s="871"/>
      <c r="ADO950" s="871"/>
      <c r="ADP950" s="871"/>
      <c r="ADQ950" s="871"/>
      <c r="ADR950" s="871"/>
      <c r="ADS950" s="871"/>
      <c r="ADT950" s="871"/>
      <c r="ADU950" s="871"/>
      <c r="ADV950" s="871"/>
      <c r="ADW950" s="871"/>
      <c r="ADX950" s="871"/>
      <c r="ADY950" s="871"/>
      <c r="ADZ950" s="871"/>
      <c r="AEA950" s="871"/>
      <c r="AEB950" s="871"/>
      <c r="AEC950" s="871"/>
      <c r="AED950" s="871"/>
      <c r="AEE950" s="871"/>
      <c r="AEF950" s="871"/>
      <c r="AEG950" s="871"/>
      <c r="AEH950" s="871"/>
      <c r="AEI950" s="871"/>
      <c r="AEJ950" s="871"/>
      <c r="AEK950" s="871"/>
      <c r="AEL950" s="871"/>
      <c r="AEM950" s="871"/>
      <c r="AEN950" s="871"/>
      <c r="AEO950" s="871"/>
      <c r="AEP950" s="871"/>
      <c r="AEQ950" s="871"/>
      <c r="AER950" s="871"/>
      <c r="AES950" s="871"/>
      <c r="AET950" s="871"/>
      <c r="AEU950" s="871"/>
      <c r="AEV950" s="871"/>
      <c r="AEW950" s="871"/>
      <c r="AEX950" s="871"/>
      <c r="AEY950" s="871"/>
      <c r="AEZ950" s="871"/>
      <c r="AFA950" s="871"/>
      <c r="AFB950" s="871"/>
      <c r="AFC950" s="871"/>
      <c r="AFD950" s="871"/>
      <c r="AFE950" s="871"/>
      <c r="AFF950" s="871"/>
      <c r="AFG950" s="871"/>
      <c r="AFH950" s="871"/>
      <c r="AFI950" s="871"/>
      <c r="AFJ950" s="871"/>
      <c r="AFK950" s="871"/>
      <c r="AFL950" s="871"/>
      <c r="AFM950" s="871"/>
      <c r="AFN950" s="871"/>
      <c r="AFO950" s="871"/>
      <c r="AFP950" s="871"/>
      <c r="AFQ950" s="871"/>
      <c r="AFR950" s="871"/>
      <c r="AFS950" s="871"/>
      <c r="AFT950" s="871"/>
      <c r="AFU950" s="871"/>
      <c r="AFV950" s="871"/>
      <c r="AFW950" s="871"/>
      <c r="AFX950" s="871"/>
      <c r="AFY950" s="871"/>
      <c r="AFZ950" s="871"/>
      <c r="AGA950" s="871"/>
      <c r="AGB950" s="871"/>
      <c r="AGC950" s="871"/>
      <c r="AGD950" s="871"/>
      <c r="AGE950" s="871"/>
      <c r="AGF950" s="871"/>
      <c r="AGG950" s="871"/>
      <c r="AGH950" s="871"/>
      <c r="AGI950" s="871"/>
      <c r="AGJ950" s="871"/>
      <c r="AGK950" s="871"/>
      <c r="AGL950" s="871"/>
      <c r="AGM950" s="871"/>
      <c r="AGN950" s="871"/>
      <c r="AGO950" s="871"/>
      <c r="AGP950" s="871"/>
      <c r="AGQ950" s="871"/>
      <c r="AGR950" s="871"/>
      <c r="AGS950" s="871"/>
      <c r="AGT950" s="871"/>
      <c r="AGU950" s="871"/>
      <c r="AGV950" s="871"/>
      <c r="AGW950" s="871"/>
      <c r="AGX950" s="871"/>
      <c r="AGY950" s="871"/>
      <c r="AGZ950" s="871"/>
      <c r="AHA950" s="871"/>
      <c r="AHB950" s="871"/>
      <c r="AHC950" s="871"/>
      <c r="AHD950" s="871"/>
      <c r="AHE950" s="871"/>
      <c r="AHF950" s="871"/>
      <c r="AHG950" s="871"/>
      <c r="AHH950" s="871"/>
      <c r="AHI950" s="871"/>
      <c r="AHJ950" s="871"/>
      <c r="AHK950" s="871"/>
      <c r="AHL950" s="871"/>
      <c r="AHM950" s="871"/>
      <c r="AHN950" s="871"/>
      <c r="AHO950" s="871"/>
      <c r="AHP950" s="871"/>
      <c r="AHQ950" s="871"/>
      <c r="AHR950" s="871"/>
      <c r="AHS950" s="871"/>
      <c r="AHT950" s="871"/>
      <c r="AHU950" s="871"/>
      <c r="AHV950" s="871"/>
      <c r="AHW950" s="871"/>
      <c r="AHX950" s="871"/>
      <c r="AHY950" s="871"/>
      <c r="AHZ950" s="871"/>
      <c r="AIA950" s="871"/>
      <c r="AIB950" s="871"/>
      <c r="AIC950" s="871"/>
      <c r="AID950" s="871"/>
      <c r="AIE950" s="871"/>
      <c r="AIF950" s="871"/>
      <c r="AIG950" s="871"/>
      <c r="AIH950" s="871"/>
      <c r="AII950" s="871"/>
      <c r="AIJ950" s="871"/>
      <c r="AIK950" s="871"/>
      <c r="AIL950" s="871"/>
      <c r="AIM950" s="871"/>
      <c r="AIN950" s="871"/>
      <c r="AIO950" s="871"/>
      <c r="AIP950" s="871"/>
      <c r="AIQ950" s="871"/>
      <c r="AIR950" s="871"/>
      <c r="AIS950" s="871"/>
      <c r="AIT950" s="871"/>
      <c r="AIU950" s="871"/>
      <c r="AIV950" s="871"/>
      <c r="AIW950" s="871"/>
      <c r="AIX950" s="871"/>
      <c r="AIY950" s="871"/>
      <c r="AIZ950" s="871"/>
      <c r="AJA950" s="871"/>
      <c r="AJB950" s="871"/>
      <c r="AJC950" s="871"/>
      <c r="AJD950" s="871"/>
      <c r="AJE950" s="871"/>
      <c r="AJF950" s="871"/>
      <c r="AJG950" s="871"/>
      <c r="AJH950" s="871"/>
      <c r="AJI950" s="871"/>
      <c r="AJJ950" s="871"/>
      <c r="AJK950" s="871"/>
      <c r="AJL950" s="871"/>
      <c r="AJM950" s="871"/>
      <c r="AJN950" s="871"/>
      <c r="AJO950" s="871"/>
      <c r="AJP950" s="871"/>
      <c r="AJQ950" s="871"/>
      <c r="AJR950" s="871"/>
      <c r="AJS950" s="871"/>
      <c r="AJT950" s="871"/>
      <c r="AJU950" s="871"/>
      <c r="AJV950" s="871"/>
      <c r="AJW950" s="871"/>
      <c r="AJX950" s="871"/>
      <c r="AJY950" s="871"/>
      <c r="AJZ950" s="871"/>
      <c r="AKA950" s="871"/>
      <c r="AKB950" s="871"/>
      <c r="AKC950" s="871"/>
      <c r="AKD950" s="871"/>
      <c r="AKE950" s="871"/>
      <c r="AKF950" s="871"/>
      <c r="AKG950" s="871"/>
      <c r="AKH950" s="871"/>
      <c r="AKI950" s="871"/>
      <c r="AKJ950" s="871"/>
      <c r="AKK950" s="871"/>
      <c r="AKL950" s="871"/>
      <c r="AKM950" s="871"/>
      <c r="AKN950" s="871"/>
      <c r="AKO950" s="871"/>
      <c r="AKP950" s="871"/>
      <c r="AKQ950" s="871"/>
      <c r="AKR950" s="871"/>
      <c r="AKS950" s="871"/>
      <c r="AKT950" s="871"/>
      <c r="AKU950" s="871"/>
      <c r="AKV950" s="871"/>
      <c r="AKW950" s="871"/>
      <c r="AKX950" s="871"/>
      <c r="AKY950" s="871"/>
      <c r="AKZ950" s="871"/>
      <c r="ALA950" s="871"/>
      <c r="ALB950" s="871"/>
      <c r="ALC950" s="871"/>
      <c r="ALD950" s="871"/>
      <c r="ALE950" s="871"/>
      <c r="ALF950" s="871"/>
      <c r="ALG950" s="871"/>
      <c r="ALH950" s="871"/>
      <c r="ALI950" s="871"/>
      <c r="ALJ950" s="871"/>
      <c r="ALK950" s="871"/>
      <c r="ALL950" s="871"/>
      <c r="ALM950" s="871"/>
      <c r="ALN950" s="871"/>
      <c r="ALO950" s="871"/>
      <c r="ALP950" s="871"/>
      <c r="ALQ950" s="871"/>
      <c r="ALR950" s="871"/>
      <c r="ALS950" s="871"/>
      <c r="ALT950" s="871"/>
      <c r="ALU950" s="871"/>
      <c r="ALV950" s="871"/>
      <c r="ALW950" s="871"/>
      <c r="ALX950" s="871"/>
      <c r="ALY950" s="871"/>
      <c r="ALZ950" s="871"/>
      <c r="AMA950" s="871"/>
      <c r="AMB950" s="871"/>
      <c r="AMC950" s="871"/>
      <c r="AMD950" s="871"/>
      <c r="AME950" s="871"/>
      <c r="AMF950" s="871"/>
      <c r="AMG950" s="871"/>
      <c r="AMH950" s="871"/>
      <c r="AMI950" s="871"/>
      <c r="AMJ950" s="871"/>
      <c r="AMK950" s="871"/>
    </row>
    <row r="951" spans="1:1025" ht="15.75" customHeight="1">
      <c r="A951" s="1145" t="s">
        <v>509</v>
      </c>
      <c r="B951" s="967">
        <v>15424</v>
      </c>
      <c r="C951" s="985">
        <v>0.1</v>
      </c>
      <c r="D951" s="954" t="s">
        <v>510</v>
      </c>
      <c r="E951" s="955">
        <v>1500000</v>
      </c>
      <c r="F951" s="1008">
        <v>0.06</v>
      </c>
      <c r="G951" s="955">
        <f>E951*F951</f>
        <v>90000</v>
      </c>
      <c r="H951" s="1009" t="s">
        <v>503</v>
      </c>
      <c r="I951" s="946"/>
      <c r="J951" s="946"/>
      <c r="K951" s="900"/>
      <c r="L951" s="968">
        <v>15492</v>
      </c>
      <c r="M951" s="954" t="s">
        <v>511</v>
      </c>
      <c r="N951" s="955">
        <v>3853106</v>
      </c>
      <c r="O951" s="1014">
        <v>0.05</v>
      </c>
      <c r="P951" s="1020">
        <f>N951*O951</f>
        <v>192655.30000000002</v>
      </c>
      <c r="Q951" s="902"/>
      <c r="AMI951"/>
      <c r="AMK951" s="871"/>
    </row>
    <row r="952" spans="1:1025" ht="14.4">
      <c r="A952" s="1145"/>
      <c r="B952" s="967">
        <v>15551</v>
      </c>
      <c r="C952" s="402">
        <v>0.08</v>
      </c>
      <c r="D952" s="954" t="s">
        <v>512</v>
      </c>
      <c r="E952" s="955">
        <v>1900000</v>
      </c>
      <c r="F952" s="1010">
        <v>0.05</v>
      </c>
      <c r="G952" s="955">
        <f t="shared" ref="G952:G959" si="46">E952*F952</f>
        <v>95000</v>
      </c>
      <c r="H952" s="1009" t="s">
        <v>485</v>
      </c>
      <c r="I952" s="946"/>
      <c r="J952" s="946"/>
      <c r="K952" s="900"/>
      <c r="L952" s="900"/>
      <c r="M952" s="899"/>
      <c r="N952" s="899"/>
      <c r="O952" s="901"/>
      <c r="P952" s="899"/>
      <c r="Q952" s="902"/>
      <c r="AMI952"/>
      <c r="AMK952" s="871"/>
    </row>
    <row r="953" spans="1:1025" ht="15.75" customHeight="1">
      <c r="A953" s="1145"/>
      <c r="B953" s="967">
        <v>15504</v>
      </c>
      <c r="C953" s="985">
        <v>0.1</v>
      </c>
      <c r="D953" s="954" t="s">
        <v>513</v>
      </c>
      <c r="E953" s="955">
        <v>2300000</v>
      </c>
      <c r="F953" s="1008">
        <v>0.06</v>
      </c>
      <c r="G953" s="955">
        <f t="shared" si="46"/>
        <v>138000</v>
      </c>
      <c r="H953" s="1009" t="s">
        <v>485</v>
      </c>
      <c r="I953" s="946"/>
      <c r="J953" s="946"/>
      <c r="K953" s="900"/>
      <c r="L953" s="900"/>
      <c r="M953" s="899"/>
      <c r="N953" s="899"/>
      <c r="O953" s="901"/>
      <c r="P953" s="899"/>
      <c r="Q953" s="902"/>
      <c r="AMI953"/>
      <c r="AMK953" s="871"/>
    </row>
    <row r="954" spans="1:1025" ht="14.4">
      <c r="A954" s="1145"/>
      <c r="B954" s="986">
        <v>15527</v>
      </c>
      <c r="C954" s="1008">
        <v>0.1</v>
      </c>
      <c r="D954" s="954" t="s">
        <v>514</v>
      </c>
      <c r="E954" s="955">
        <v>2000000</v>
      </c>
      <c r="F954" s="1008">
        <v>0.06</v>
      </c>
      <c r="G954" s="955">
        <f t="shared" si="46"/>
        <v>120000</v>
      </c>
      <c r="H954" s="1009" t="s">
        <v>503</v>
      </c>
      <c r="I954" s="874"/>
      <c r="J954" s="875"/>
      <c r="K954" s="899"/>
      <c r="L954" s="899"/>
      <c r="M954" s="899"/>
      <c r="N954" s="899"/>
      <c r="O954" s="907"/>
      <c r="P954" s="899"/>
      <c r="Q954" s="898"/>
      <c r="R954" s="871"/>
      <c r="S954" s="871"/>
      <c r="T954" s="871"/>
      <c r="U954" s="871"/>
      <c r="V954" s="871"/>
      <c r="W954" s="871"/>
      <c r="X954" s="871"/>
      <c r="Y954" s="871"/>
      <c r="Z954" s="871"/>
      <c r="AA954" s="871"/>
      <c r="AB954" s="871"/>
      <c r="AC954" s="871"/>
      <c r="AD954" s="871"/>
      <c r="AE954" s="871"/>
      <c r="AF954" s="871"/>
      <c r="AG954" s="871"/>
      <c r="AH954" s="871"/>
      <c r="AI954" s="871"/>
      <c r="AJ954" s="871"/>
      <c r="AK954" s="871"/>
      <c r="AL954" s="871"/>
      <c r="AM954" s="871"/>
      <c r="AN954" s="871"/>
      <c r="AO954" s="871"/>
      <c r="AP954" s="871"/>
      <c r="AQ954" s="871"/>
      <c r="AR954" s="871"/>
      <c r="AS954" s="871"/>
      <c r="AT954" s="871"/>
      <c r="AU954" s="871"/>
      <c r="AV954" s="871"/>
      <c r="AW954" s="871"/>
      <c r="AX954" s="871"/>
      <c r="AY954" s="871"/>
      <c r="AZ954" s="871"/>
      <c r="BA954" s="871"/>
      <c r="BB954" s="871"/>
      <c r="BC954" s="871"/>
      <c r="BD954" s="871"/>
      <c r="BE954" s="871"/>
      <c r="BF954" s="871"/>
      <c r="BG954" s="871"/>
      <c r="BH954" s="871"/>
      <c r="BI954" s="871"/>
      <c r="BJ954" s="871"/>
      <c r="BK954" s="871"/>
      <c r="BL954" s="871"/>
      <c r="BM954" s="871"/>
      <c r="BN954" s="871"/>
      <c r="BO954" s="871"/>
      <c r="BP954" s="871"/>
      <c r="BQ954" s="871"/>
      <c r="BR954" s="871"/>
      <c r="BS954" s="871"/>
      <c r="BT954" s="871"/>
      <c r="BU954" s="871"/>
      <c r="BV954" s="871"/>
      <c r="BW954" s="871"/>
      <c r="BX954" s="871"/>
      <c r="BY954" s="871"/>
      <c r="BZ954" s="871"/>
      <c r="CA954" s="871"/>
      <c r="CB954" s="871"/>
      <c r="CC954" s="871"/>
      <c r="CD954" s="871"/>
      <c r="CE954" s="871"/>
      <c r="CF954" s="871"/>
      <c r="CG954" s="871"/>
      <c r="CH954" s="871"/>
      <c r="CI954" s="871"/>
      <c r="CJ954" s="871"/>
      <c r="CK954" s="871"/>
      <c r="CL954" s="871"/>
      <c r="CM954" s="871"/>
      <c r="CN954" s="871"/>
      <c r="CO954" s="871"/>
      <c r="CP954" s="871"/>
      <c r="CQ954" s="871"/>
      <c r="CR954" s="871"/>
      <c r="CS954" s="871"/>
      <c r="CT954" s="871"/>
      <c r="CU954" s="871"/>
      <c r="CV954" s="871"/>
      <c r="CW954" s="871"/>
      <c r="CX954" s="871"/>
      <c r="CY954" s="871"/>
      <c r="CZ954" s="871"/>
      <c r="DA954" s="871"/>
      <c r="DB954" s="871"/>
      <c r="DC954" s="871"/>
      <c r="DD954" s="871"/>
      <c r="DE954" s="871"/>
      <c r="DF954" s="871"/>
      <c r="DG954" s="871"/>
      <c r="DH954" s="871"/>
      <c r="DI954" s="871"/>
      <c r="DJ954" s="871"/>
      <c r="DK954" s="871"/>
      <c r="DL954" s="871"/>
      <c r="DM954" s="871"/>
      <c r="DN954" s="871"/>
      <c r="DO954" s="871"/>
      <c r="DP954" s="871"/>
      <c r="DQ954" s="871"/>
      <c r="DR954" s="871"/>
      <c r="DS954" s="871"/>
      <c r="DT954" s="871"/>
      <c r="DU954" s="871"/>
      <c r="DV954" s="871"/>
      <c r="DW954" s="871"/>
      <c r="DX954" s="871"/>
      <c r="DY954" s="871"/>
      <c r="DZ954" s="871"/>
      <c r="EA954" s="871"/>
      <c r="EB954" s="871"/>
      <c r="EC954" s="871"/>
      <c r="ED954" s="871"/>
      <c r="EE954" s="871"/>
      <c r="EF954" s="871"/>
      <c r="EG954" s="871"/>
      <c r="EH954" s="871"/>
      <c r="EI954" s="871"/>
      <c r="EJ954" s="871"/>
      <c r="EK954" s="871"/>
      <c r="EL954" s="871"/>
      <c r="EM954" s="871"/>
      <c r="EN954" s="871"/>
      <c r="EO954" s="871"/>
      <c r="EP954" s="871"/>
      <c r="EQ954" s="871"/>
      <c r="ER954" s="871"/>
      <c r="ES954" s="871"/>
      <c r="ET954" s="871"/>
      <c r="EU954" s="871"/>
      <c r="EV954" s="871"/>
      <c r="EW954" s="871"/>
      <c r="EX954" s="871"/>
      <c r="EY954" s="871"/>
      <c r="EZ954" s="871"/>
      <c r="FA954" s="871"/>
      <c r="FB954" s="871"/>
      <c r="FC954" s="871"/>
      <c r="FD954" s="871"/>
      <c r="FE954" s="871"/>
      <c r="FF954" s="871"/>
      <c r="FG954" s="871"/>
      <c r="FH954" s="871"/>
      <c r="FI954" s="871"/>
      <c r="FJ954" s="871"/>
      <c r="FK954" s="871"/>
      <c r="FL954" s="871"/>
      <c r="FM954" s="871"/>
      <c r="FN954" s="871"/>
      <c r="FO954" s="871"/>
      <c r="FP954" s="871"/>
      <c r="FQ954" s="871"/>
      <c r="FR954" s="871"/>
      <c r="FS954" s="871"/>
      <c r="FT954" s="871"/>
      <c r="FU954" s="871"/>
      <c r="FV954" s="871"/>
      <c r="FW954" s="871"/>
      <c r="FX954" s="871"/>
      <c r="FY954" s="871"/>
      <c r="FZ954" s="871"/>
      <c r="GA954" s="871"/>
      <c r="GB954" s="871"/>
      <c r="GC954" s="871"/>
      <c r="GD954" s="871"/>
      <c r="GE954" s="871"/>
      <c r="GF954" s="871"/>
      <c r="GG954" s="871"/>
      <c r="GH954" s="871"/>
      <c r="GI954" s="871"/>
      <c r="GJ954" s="871"/>
      <c r="GK954" s="871"/>
      <c r="GL954" s="871"/>
      <c r="GM954" s="871"/>
      <c r="GN954" s="871"/>
      <c r="GO954" s="871"/>
      <c r="GP954" s="871"/>
      <c r="GQ954" s="871"/>
      <c r="GR954" s="871"/>
      <c r="GS954" s="871"/>
      <c r="GT954" s="871"/>
      <c r="GU954" s="871"/>
      <c r="GV954" s="871"/>
      <c r="GW954" s="871"/>
      <c r="GX954" s="871"/>
      <c r="GY954" s="871"/>
      <c r="GZ954" s="871"/>
      <c r="HA954" s="871"/>
      <c r="HB954" s="871"/>
      <c r="HC954" s="871"/>
      <c r="HD954" s="871"/>
      <c r="HE954" s="871"/>
      <c r="HF954" s="871"/>
      <c r="HG954" s="871"/>
      <c r="HH954" s="871"/>
      <c r="HI954" s="871"/>
      <c r="HJ954" s="871"/>
      <c r="HK954" s="871"/>
      <c r="HL954" s="871"/>
      <c r="HM954" s="871"/>
      <c r="HN954" s="871"/>
      <c r="HO954" s="871"/>
      <c r="HP954" s="871"/>
      <c r="HQ954" s="871"/>
      <c r="HR954" s="871"/>
      <c r="HS954" s="871"/>
      <c r="HT954" s="871"/>
      <c r="HU954" s="871"/>
      <c r="HV954" s="871"/>
      <c r="HW954" s="871"/>
      <c r="HX954" s="871"/>
      <c r="HY954" s="871"/>
      <c r="HZ954" s="871"/>
      <c r="IA954" s="871"/>
      <c r="IB954" s="871"/>
      <c r="IC954" s="871"/>
      <c r="ID954" s="871"/>
      <c r="IE954" s="871"/>
      <c r="IF954" s="871"/>
      <c r="IG954" s="871"/>
      <c r="IH954" s="871"/>
      <c r="II954" s="871"/>
      <c r="IJ954" s="871"/>
      <c r="IK954" s="871"/>
      <c r="IL954" s="871"/>
      <c r="IM954" s="871"/>
      <c r="IN954" s="871"/>
      <c r="IO954" s="871"/>
      <c r="IP954" s="871"/>
      <c r="IQ954" s="871"/>
      <c r="IR954" s="871"/>
      <c r="IS954" s="871"/>
      <c r="IT954" s="871"/>
      <c r="IU954" s="871"/>
      <c r="IV954" s="871"/>
      <c r="IW954" s="871"/>
      <c r="IX954" s="871"/>
      <c r="IY954" s="871"/>
      <c r="IZ954" s="871"/>
      <c r="JA954" s="871"/>
      <c r="JB954" s="871"/>
      <c r="JC954" s="871"/>
      <c r="JD954" s="871"/>
      <c r="JE954" s="871"/>
      <c r="JF954" s="871"/>
      <c r="JG954" s="871"/>
      <c r="JH954" s="871"/>
      <c r="JI954" s="871"/>
      <c r="JJ954" s="871"/>
      <c r="JK954" s="871"/>
      <c r="JL954" s="871"/>
      <c r="JM954" s="871"/>
      <c r="JN954" s="871"/>
      <c r="JO954" s="871"/>
      <c r="JP954" s="871"/>
      <c r="JQ954" s="871"/>
      <c r="JR954" s="871"/>
      <c r="JS954" s="871"/>
      <c r="JT954" s="871"/>
      <c r="JU954" s="871"/>
      <c r="JV954" s="871"/>
      <c r="JW954" s="871"/>
      <c r="JX954" s="871"/>
      <c r="JY954" s="871"/>
      <c r="JZ954" s="871"/>
      <c r="KA954" s="871"/>
      <c r="KB954" s="871"/>
      <c r="KC954" s="871"/>
      <c r="KD954" s="871"/>
      <c r="KE954" s="871"/>
      <c r="KF954" s="871"/>
      <c r="KG954" s="871"/>
      <c r="KH954" s="871"/>
      <c r="KI954" s="871"/>
      <c r="KJ954" s="871"/>
      <c r="KK954" s="871"/>
      <c r="KL954" s="871"/>
      <c r="KM954" s="871"/>
      <c r="KN954" s="871"/>
      <c r="KO954" s="871"/>
      <c r="KP954" s="871"/>
      <c r="KQ954" s="871"/>
      <c r="KR954" s="871"/>
      <c r="KS954" s="871"/>
      <c r="KT954" s="871"/>
      <c r="KU954" s="871"/>
      <c r="KV954" s="871"/>
      <c r="KW954" s="871"/>
      <c r="KX954" s="871"/>
      <c r="KY954" s="871"/>
      <c r="KZ954" s="871"/>
      <c r="LA954" s="871"/>
      <c r="LB954" s="871"/>
      <c r="LC954" s="871"/>
      <c r="LD954" s="871"/>
      <c r="LE954" s="871"/>
      <c r="LF954" s="871"/>
      <c r="LG954" s="871"/>
      <c r="LH954" s="871"/>
      <c r="LI954" s="871"/>
      <c r="LJ954" s="871"/>
      <c r="LK954" s="871"/>
      <c r="LL954" s="871"/>
      <c r="LM954" s="871"/>
      <c r="LN954" s="871"/>
      <c r="LO954" s="871"/>
      <c r="LP954" s="871"/>
      <c r="LQ954" s="871"/>
      <c r="LR954" s="871"/>
      <c r="LS954" s="871"/>
      <c r="LT954" s="871"/>
      <c r="LU954" s="871"/>
      <c r="LV954" s="871"/>
      <c r="LW954" s="871"/>
      <c r="LX954" s="871"/>
      <c r="LY954" s="871"/>
      <c r="LZ954" s="871"/>
      <c r="MA954" s="871"/>
      <c r="MB954" s="871"/>
      <c r="MC954" s="871"/>
      <c r="MD954" s="871"/>
      <c r="ME954" s="871"/>
      <c r="MF954" s="871"/>
      <c r="MG954" s="871"/>
      <c r="MH954" s="871"/>
      <c r="MI954" s="871"/>
      <c r="MJ954" s="871"/>
      <c r="MK954" s="871"/>
      <c r="ML954" s="871"/>
      <c r="MM954" s="871"/>
      <c r="MN954" s="871"/>
      <c r="MO954" s="871"/>
      <c r="MP954" s="871"/>
      <c r="MQ954" s="871"/>
      <c r="MR954" s="871"/>
      <c r="MS954" s="871"/>
      <c r="MT954" s="871"/>
      <c r="MU954" s="871"/>
      <c r="MV954" s="871"/>
      <c r="MW954" s="871"/>
      <c r="MX954" s="871"/>
      <c r="MY954" s="871"/>
      <c r="MZ954" s="871"/>
      <c r="NA954" s="871"/>
      <c r="NB954" s="871"/>
      <c r="NC954" s="871"/>
      <c r="ND954" s="871"/>
      <c r="NE954" s="871"/>
      <c r="NF954" s="871"/>
      <c r="NG954" s="871"/>
      <c r="NH954" s="871"/>
      <c r="NI954" s="871"/>
      <c r="NJ954" s="871"/>
      <c r="NK954" s="871"/>
      <c r="NL954" s="871"/>
      <c r="NM954" s="871"/>
      <c r="NN954" s="871"/>
      <c r="NO954" s="871"/>
      <c r="NP954" s="871"/>
      <c r="NQ954" s="871"/>
      <c r="NR954" s="871"/>
      <c r="NS954" s="871"/>
      <c r="NT954" s="871"/>
      <c r="NU954" s="871"/>
      <c r="NV954" s="871"/>
      <c r="NW954" s="871"/>
      <c r="NX954" s="871"/>
      <c r="NY954" s="871"/>
      <c r="NZ954" s="871"/>
      <c r="OA954" s="871"/>
      <c r="OB954" s="871"/>
      <c r="OC954" s="871"/>
      <c r="OD954" s="871"/>
      <c r="OE954" s="871"/>
      <c r="OF954" s="871"/>
      <c r="OG954" s="871"/>
      <c r="OH954" s="871"/>
      <c r="OI954" s="871"/>
      <c r="OJ954" s="871"/>
      <c r="OK954" s="871"/>
      <c r="OL954" s="871"/>
      <c r="OM954" s="871"/>
      <c r="ON954" s="871"/>
      <c r="OO954" s="871"/>
      <c r="OP954" s="871"/>
      <c r="OQ954" s="871"/>
      <c r="OR954" s="871"/>
      <c r="OS954" s="871"/>
      <c r="OT954" s="871"/>
      <c r="OU954" s="871"/>
      <c r="OV954" s="871"/>
      <c r="OW954" s="871"/>
      <c r="OX954" s="871"/>
      <c r="OY954" s="871"/>
      <c r="OZ954" s="871"/>
      <c r="PA954" s="871"/>
      <c r="PB954" s="871"/>
      <c r="PC954" s="871"/>
      <c r="PD954" s="871"/>
      <c r="PE954" s="871"/>
      <c r="PF954" s="871"/>
      <c r="PG954" s="871"/>
      <c r="PH954" s="871"/>
      <c r="PI954" s="871"/>
      <c r="PJ954" s="871"/>
      <c r="PK954" s="871"/>
      <c r="PL954" s="871"/>
      <c r="PM954" s="871"/>
      <c r="PN954" s="871"/>
      <c r="PO954" s="871"/>
      <c r="PP954" s="871"/>
      <c r="PQ954" s="871"/>
      <c r="PR954" s="871"/>
      <c r="PS954" s="871"/>
      <c r="PT954" s="871"/>
      <c r="PU954" s="871"/>
      <c r="PV954" s="871"/>
      <c r="PW954" s="871"/>
      <c r="PX954" s="871"/>
      <c r="PY954" s="871"/>
      <c r="PZ954" s="871"/>
      <c r="QA954" s="871"/>
      <c r="QB954" s="871"/>
      <c r="QC954" s="871"/>
      <c r="QD954" s="871"/>
      <c r="QE954" s="871"/>
      <c r="QF954" s="871"/>
      <c r="QG954" s="871"/>
      <c r="QH954" s="871"/>
      <c r="QI954" s="871"/>
      <c r="QJ954" s="871"/>
      <c r="QK954" s="871"/>
      <c r="QL954" s="871"/>
      <c r="QM954" s="871"/>
      <c r="QN954" s="871"/>
      <c r="QO954" s="871"/>
      <c r="QP954" s="871"/>
      <c r="QQ954" s="871"/>
      <c r="QR954" s="871"/>
      <c r="QS954" s="871"/>
      <c r="QT954" s="871"/>
      <c r="QU954" s="871"/>
      <c r="QV954" s="871"/>
      <c r="QW954" s="871"/>
      <c r="QX954" s="871"/>
      <c r="QY954" s="871"/>
      <c r="QZ954" s="871"/>
      <c r="RA954" s="871"/>
      <c r="RB954" s="871"/>
      <c r="RC954" s="871"/>
      <c r="RD954" s="871"/>
      <c r="RE954" s="871"/>
      <c r="RF954" s="871"/>
      <c r="RG954" s="871"/>
      <c r="RH954" s="871"/>
      <c r="RI954" s="871"/>
      <c r="RJ954" s="871"/>
      <c r="RK954" s="871"/>
      <c r="RL954" s="871"/>
      <c r="RM954" s="871"/>
      <c r="RN954" s="871"/>
      <c r="RO954" s="871"/>
      <c r="RP954" s="871"/>
      <c r="RQ954" s="871"/>
      <c r="RR954" s="871"/>
      <c r="RS954" s="871"/>
      <c r="RT954" s="871"/>
      <c r="RU954" s="871"/>
      <c r="RV954" s="871"/>
      <c r="RW954" s="871"/>
      <c r="RX954" s="871"/>
      <c r="RY954" s="871"/>
      <c r="RZ954" s="871"/>
      <c r="SA954" s="871"/>
      <c r="SB954" s="871"/>
      <c r="SC954" s="871"/>
      <c r="SD954" s="871"/>
      <c r="SE954" s="871"/>
      <c r="SF954" s="871"/>
      <c r="SG954" s="871"/>
      <c r="SH954" s="871"/>
      <c r="SI954" s="871"/>
      <c r="SJ954" s="871"/>
      <c r="SK954" s="871"/>
      <c r="SL954" s="871"/>
      <c r="SM954" s="871"/>
      <c r="SN954" s="871"/>
      <c r="SO954" s="871"/>
      <c r="SP954" s="871"/>
      <c r="SQ954" s="871"/>
      <c r="SR954" s="871"/>
      <c r="SS954" s="871"/>
      <c r="ST954" s="871"/>
      <c r="SU954" s="871"/>
      <c r="SV954" s="871"/>
      <c r="SW954" s="871"/>
      <c r="SX954" s="871"/>
      <c r="SY954" s="871"/>
      <c r="SZ954" s="871"/>
      <c r="TA954" s="871"/>
      <c r="TB954" s="871"/>
      <c r="TC954" s="871"/>
      <c r="TD954" s="871"/>
      <c r="TE954" s="871"/>
      <c r="TF954" s="871"/>
      <c r="TG954" s="871"/>
      <c r="TH954" s="871"/>
      <c r="TI954" s="871"/>
      <c r="TJ954" s="871"/>
      <c r="TK954" s="871"/>
      <c r="TL954" s="871"/>
      <c r="TM954" s="871"/>
      <c r="TN954" s="871"/>
      <c r="TO954" s="871"/>
      <c r="TP954" s="871"/>
      <c r="TQ954" s="871"/>
      <c r="TR954" s="871"/>
      <c r="TS954" s="871"/>
      <c r="TT954" s="871"/>
      <c r="TU954" s="871"/>
      <c r="TV954" s="871"/>
      <c r="TW954" s="871"/>
      <c r="TX954" s="871"/>
      <c r="TY954" s="871"/>
      <c r="TZ954" s="871"/>
      <c r="UA954" s="871"/>
      <c r="UB954" s="871"/>
      <c r="UC954" s="871"/>
      <c r="UD954" s="871"/>
      <c r="UE954" s="871"/>
      <c r="UF954" s="871"/>
      <c r="UG954" s="871"/>
      <c r="UH954" s="871"/>
      <c r="UI954" s="871"/>
      <c r="UJ954" s="871"/>
      <c r="UK954" s="871"/>
      <c r="UL954" s="871"/>
      <c r="UM954" s="871"/>
      <c r="UN954" s="871"/>
      <c r="UO954" s="871"/>
      <c r="UP954" s="871"/>
      <c r="UQ954" s="871"/>
      <c r="UR954" s="871"/>
      <c r="US954" s="871"/>
      <c r="UT954" s="871"/>
      <c r="UU954" s="871"/>
      <c r="UV954" s="871"/>
      <c r="UW954" s="871"/>
      <c r="UX954" s="871"/>
      <c r="UY954" s="871"/>
      <c r="UZ954" s="871"/>
      <c r="VA954" s="871"/>
      <c r="VB954" s="871"/>
      <c r="VC954" s="871"/>
      <c r="VD954" s="871"/>
      <c r="VE954" s="871"/>
      <c r="VF954" s="871"/>
      <c r="VG954" s="871"/>
      <c r="VH954" s="871"/>
      <c r="VI954" s="871"/>
      <c r="VJ954" s="871"/>
      <c r="VK954" s="871"/>
      <c r="VL954" s="871"/>
      <c r="VM954" s="871"/>
      <c r="VN954" s="871"/>
      <c r="VO954" s="871"/>
      <c r="VP954" s="871"/>
      <c r="VQ954" s="871"/>
      <c r="VR954" s="871"/>
      <c r="VS954" s="871"/>
      <c r="VT954" s="871"/>
      <c r="VU954" s="871"/>
      <c r="VV954" s="871"/>
      <c r="VW954" s="871"/>
      <c r="VX954" s="871"/>
      <c r="VY954" s="871"/>
      <c r="VZ954" s="871"/>
      <c r="WA954" s="871"/>
      <c r="WB954" s="871"/>
      <c r="WC954" s="871"/>
      <c r="WD954" s="871"/>
      <c r="WE954" s="871"/>
      <c r="WF954" s="871"/>
      <c r="WG954" s="871"/>
      <c r="WH954" s="871"/>
      <c r="WI954" s="871"/>
      <c r="WJ954" s="871"/>
      <c r="WK954" s="871"/>
      <c r="WL954" s="871"/>
      <c r="WM954" s="871"/>
      <c r="WN954" s="871"/>
      <c r="WO954" s="871"/>
      <c r="WP954" s="871"/>
      <c r="WQ954" s="871"/>
      <c r="WR954" s="871"/>
      <c r="WS954" s="871"/>
      <c r="WT954" s="871"/>
      <c r="WU954" s="871"/>
      <c r="WV954" s="871"/>
      <c r="WW954" s="871"/>
      <c r="WX954" s="871"/>
      <c r="WY954" s="871"/>
      <c r="WZ954" s="871"/>
      <c r="XA954" s="871"/>
      <c r="XB954" s="871"/>
      <c r="XC954" s="871"/>
      <c r="XD954" s="871"/>
      <c r="XE954" s="871"/>
      <c r="XF954" s="871"/>
      <c r="XG954" s="871"/>
      <c r="XH954" s="871"/>
      <c r="XI954" s="871"/>
      <c r="XJ954" s="871"/>
      <c r="XK954" s="871"/>
      <c r="XL954" s="871"/>
      <c r="XM954" s="871"/>
      <c r="XN954" s="871"/>
      <c r="XO954" s="871"/>
      <c r="XP954" s="871"/>
      <c r="XQ954" s="871"/>
      <c r="XR954" s="871"/>
      <c r="XS954" s="871"/>
      <c r="XT954" s="871"/>
      <c r="XU954" s="871"/>
      <c r="XV954" s="871"/>
      <c r="XW954" s="871"/>
      <c r="XX954" s="871"/>
      <c r="XY954" s="871"/>
      <c r="XZ954" s="871"/>
      <c r="YA954" s="871"/>
      <c r="YB954" s="871"/>
      <c r="YC954" s="871"/>
      <c r="YD954" s="871"/>
      <c r="YE954" s="871"/>
      <c r="YF954" s="871"/>
      <c r="YG954" s="871"/>
      <c r="YH954" s="871"/>
      <c r="YI954" s="871"/>
      <c r="YJ954" s="871"/>
      <c r="YK954" s="871"/>
      <c r="YL954" s="871"/>
      <c r="YM954" s="871"/>
      <c r="YN954" s="871"/>
      <c r="YO954" s="871"/>
      <c r="YP954" s="871"/>
      <c r="YQ954" s="871"/>
      <c r="YR954" s="871"/>
      <c r="YS954" s="871"/>
      <c r="YT954" s="871"/>
      <c r="YU954" s="871"/>
      <c r="YV954" s="871"/>
      <c r="YW954" s="871"/>
      <c r="YX954" s="871"/>
      <c r="YY954" s="871"/>
      <c r="YZ954" s="871"/>
      <c r="ZA954" s="871"/>
      <c r="ZB954" s="871"/>
      <c r="ZC954" s="871"/>
      <c r="ZD954" s="871"/>
      <c r="ZE954" s="871"/>
      <c r="ZF954" s="871"/>
      <c r="ZG954" s="871"/>
      <c r="ZH954" s="871"/>
      <c r="ZI954" s="871"/>
      <c r="ZJ954" s="871"/>
      <c r="ZK954" s="871"/>
      <c r="ZL954" s="871"/>
      <c r="ZM954" s="871"/>
      <c r="ZN954" s="871"/>
      <c r="ZO954" s="871"/>
      <c r="ZP954" s="871"/>
      <c r="ZQ954" s="871"/>
      <c r="ZR954" s="871"/>
      <c r="ZS954" s="871"/>
      <c r="ZT954" s="871"/>
      <c r="ZU954" s="871"/>
      <c r="ZV954" s="871"/>
      <c r="ZW954" s="871"/>
      <c r="ZX954" s="871"/>
      <c r="ZY954" s="871"/>
      <c r="ZZ954" s="871"/>
      <c r="AAA954" s="871"/>
      <c r="AAB954" s="871"/>
      <c r="AAC954" s="871"/>
      <c r="AAD954" s="871"/>
      <c r="AAE954" s="871"/>
      <c r="AAF954" s="871"/>
      <c r="AAG954" s="871"/>
      <c r="AAH954" s="871"/>
      <c r="AAI954" s="871"/>
      <c r="AAJ954" s="871"/>
      <c r="AAK954" s="871"/>
      <c r="AAL954" s="871"/>
      <c r="AAM954" s="871"/>
      <c r="AAN954" s="871"/>
      <c r="AAO954" s="871"/>
      <c r="AAP954" s="871"/>
      <c r="AAQ954" s="871"/>
      <c r="AAR954" s="871"/>
      <c r="AAS954" s="871"/>
      <c r="AAT954" s="871"/>
      <c r="AAU954" s="871"/>
      <c r="AAV954" s="871"/>
      <c r="AAW954" s="871"/>
      <c r="AAX954" s="871"/>
      <c r="AAY954" s="871"/>
      <c r="AAZ954" s="871"/>
      <c r="ABA954" s="871"/>
      <c r="ABB954" s="871"/>
      <c r="ABC954" s="871"/>
      <c r="ABD954" s="871"/>
      <c r="ABE954" s="871"/>
      <c r="ABF954" s="871"/>
      <c r="ABG954" s="871"/>
      <c r="ABH954" s="871"/>
      <c r="ABI954" s="871"/>
      <c r="ABJ954" s="871"/>
      <c r="ABK954" s="871"/>
      <c r="ABL954" s="871"/>
      <c r="ABM954" s="871"/>
      <c r="ABN954" s="871"/>
      <c r="ABO954" s="871"/>
      <c r="ABP954" s="871"/>
      <c r="ABQ954" s="871"/>
      <c r="ABR954" s="871"/>
      <c r="ABS954" s="871"/>
      <c r="ABT954" s="871"/>
      <c r="ABU954" s="871"/>
      <c r="ABV954" s="871"/>
      <c r="ABW954" s="871"/>
      <c r="ABX954" s="871"/>
      <c r="ABY954" s="871"/>
      <c r="ABZ954" s="871"/>
      <c r="ACA954" s="871"/>
      <c r="ACB954" s="871"/>
      <c r="ACC954" s="871"/>
      <c r="ACD954" s="871"/>
      <c r="ACE954" s="871"/>
      <c r="ACF954" s="871"/>
      <c r="ACG954" s="871"/>
      <c r="ACH954" s="871"/>
      <c r="ACI954" s="871"/>
      <c r="ACJ954" s="871"/>
      <c r="ACK954" s="871"/>
      <c r="ACL954" s="871"/>
      <c r="ACM954" s="871"/>
      <c r="ACN954" s="871"/>
      <c r="ACO954" s="871"/>
      <c r="ACP954" s="871"/>
      <c r="ACQ954" s="871"/>
      <c r="ACR954" s="871"/>
      <c r="ACS954" s="871"/>
      <c r="ACT954" s="871"/>
      <c r="ACU954" s="871"/>
      <c r="ACV954" s="871"/>
      <c r="ACW954" s="871"/>
      <c r="ACX954" s="871"/>
      <c r="ACY954" s="871"/>
      <c r="ACZ954" s="871"/>
      <c r="ADA954" s="871"/>
      <c r="ADB954" s="871"/>
      <c r="ADC954" s="871"/>
      <c r="ADD954" s="871"/>
      <c r="ADE954" s="871"/>
      <c r="ADF954" s="871"/>
      <c r="ADG954" s="871"/>
      <c r="ADH954" s="871"/>
      <c r="ADI954" s="871"/>
      <c r="ADJ954" s="871"/>
      <c r="ADK954" s="871"/>
      <c r="ADL954" s="871"/>
      <c r="ADM954" s="871"/>
      <c r="ADN954" s="871"/>
      <c r="ADO954" s="871"/>
      <c r="ADP954" s="871"/>
      <c r="ADQ954" s="871"/>
      <c r="ADR954" s="871"/>
      <c r="ADS954" s="871"/>
      <c r="ADT954" s="871"/>
      <c r="ADU954" s="871"/>
      <c r="ADV954" s="871"/>
      <c r="ADW954" s="871"/>
      <c r="ADX954" s="871"/>
      <c r="ADY954" s="871"/>
      <c r="ADZ954" s="871"/>
      <c r="AEA954" s="871"/>
      <c r="AEB954" s="871"/>
      <c r="AEC954" s="871"/>
      <c r="AED954" s="871"/>
      <c r="AEE954" s="871"/>
      <c r="AEF954" s="871"/>
      <c r="AEG954" s="871"/>
      <c r="AEH954" s="871"/>
      <c r="AEI954" s="871"/>
      <c r="AEJ954" s="871"/>
      <c r="AEK954" s="871"/>
      <c r="AEL954" s="871"/>
      <c r="AEM954" s="871"/>
      <c r="AEN954" s="871"/>
      <c r="AEO954" s="871"/>
      <c r="AEP954" s="871"/>
      <c r="AEQ954" s="871"/>
      <c r="AER954" s="871"/>
      <c r="AES954" s="871"/>
      <c r="AET954" s="871"/>
      <c r="AEU954" s="871"/>
      <c r="AEV954" s="871"/>
      <c r="AEW954" s="871"/>
      <c r="AEX954" s="871"/>
      <c r="AEY954" s="871"/>
      <c r="AEZ954" s="871"/>
      <c r="AFA954" s="871"/>
      <c r="AFB954" s="871"/>
      <c r="AFC954" s="871"/>
      <c r="AFD954" s="871"/>
      <c r="AFE954" s="871"/>
      <c r="AFF954" s="871"/>
      <c r="AFG954" s="871"/>
      <c r="AFH954" s="871"/>
      <c r="AFI954" s="871"/>
      <c r="AFJ954" s="871"/>
      <c r="AFK954" s="871"/>
      <c r="AFL954" s="871"/>
      <c r="AFM954" s="871"/>
      <c r="AFN954" s="871"/>
      <c r="AFO954" s="871"/>
      <c r="AFP954" s="871"/>
      <c r="AFQ954" s="871"/>
      <c r="AFR954" s="871"/>
      <c r="AFS954" s="871"/>
      <c r="AFT954" s="871"/>
      <c r="AFU954" s="871"/>
      <c r="AFV954" s="871"/>
      <c r="AFW954" s="871"/>
      <c r="AFX954" s="871"/>
      <c r="AFY954" s="871"/>
      <c r="AFZ954" s="871"/>
      <c r="AGA954" s="871"/>
      <c r="AGB954" s="871"/>
      <c r="AGC954" s="871"/>
      <c r="AGD954" s="871"/>
      <c r="AGE954" s="871"/>
      <c r="AGF954" s="871"/>
      <c r="AGG954" s="871"/>
      <c r="AGH954" s="871"/>
      <c r="AGI954" s="871"/>
      <c r="AGJ954" s="871"/>
      <c r="AGK954" s="871"/>
      <c r="AGL954" s="871"/>
      <c r="AGM954" s="871"/>
      <c r="AGN954" s="871"/>
      <c r="AGO954" s="871"/>
      <c r="AGP954" s="871"/>
      <c r="AGQ954" s="871"/>
      <c r="AGR954" s="871"/>
      <c r="AGS954" s="871"/>
      <c r="AGT954" s="871"/>
      <c r="AGU954" s="871"/>
      <c r="AGV954" s="871"/>
      <c r="AGW954" s="871"/>
      <c r="AGX954" s="871"/>
      <c r="AGY954" s="871"/>
      <c r="AGZ954" s="871"/>
      <c r="AHA954" s="871"/>
      <c r="AHB954" s="871"/>
      <c r="AHC954" s="871"/>
      <c r="AHD954" s="871"/>
      <c r="AHE954" s="871"/>
      <c r="AHF954" s="871"/>
      <c r="AHG954" s="871"/>
      <c r="AHH954" s="871"/>
      <c r="AHI954" s="871"/>
      <c r="AHJ954" s="871"/>
      <c r="AHK954" s="871"/>
      <c r="AHL954" s="871"/>
      <c r="AHM954" s="871"/>
      <c r="AHN954" s="871"/>
      <c r="AHO954" s="871"/>
      <c r="AHP954" s="871"/>
      <c r="AHQ954" s="871"/>
      <c r="AHR954" s="871"/>
      <c r="AHS954" s="871"/>
      <c r="AHT954" s="871"/>
      <c r="AHU954" s="871"/>
      <c r="AHV954" s="871"/>
      <c r="AHW954" s="871"/>
      <c r="AHX954" s="871"/>
      <c r="AHY954" s="871"/>
      <c r="AHZ954" s="871"/>
      <c r="AIA954" s="871"/>
      <c r="AIB954" s="871"/>
      <c r="AIC954" s="871"/>
      <c r="AID954" s="871"/>
      <c r="AIE954" s="871"/>
      <c r="AIF954" s="871"/>
      <c r="AIG954" s="871"/>
      <c r="AIH954" s="871"/>
      <c r="AII954" s="871"/>
      <c r="AIJ954" s="871"/>
      <c r="AIK954" s="871"/>
      <c r="AIL954" s="871"/>
      <c r="AIM954" s="871"/>
      <c r="AIN954" s="871"/>
      <c r="AIO954" s="871"/>
      <c r="AIP954" s="871"/>
      <c r="AIQ954" s="871"/>
      <c r="AIR954" s="871"/>
      <c r="AIS954" s="871"/>
      <c r="AIT954" s="871"/>
      <c r="AIU954" s="871"/>
      <c r="AIV954" s="871"/>
      <c r="AIW954" s="871"/>
      <c r="AIX954" s="871"/>
      <c r="AIY954" s="871"/>
      <c r="AIZ954" s="871"/>
      <c r="AJA954" s="871"/>
      <c r="AJB954" s="871"/>
      <c r="AJC954" s="871"/>
      <c r="AJD954" s="871"/>
      <c r="AJE954" s="871"/>
      <c r="AJF954" s="871"/>
      <c r="AJG954" s="871"/>
      <c r="AJH954" s="871"/>
      <c r="AJI954" s="871"/>
      <c r="AJJ954" s="871"/>
      <c r="AJK954" s="871"/>
      <c r="AJL954" s="871"/>
      <c r="AJM954" s="871"/>
      <c r="AJN954" s="871"/>
      <c r="AJO954" s="871"/>
      <c r="AJP954" s="871"/>
      <c r="AJQ954" s="871"/>
      <c r="AJR954" s="871"/>
      <c r="AJS954" s="871"/>
      <c r="AJT954" s="871"/>
      <c r="AJU954" s="871"/>
      <c r="AJV954" s="871"/>
      <c r="AJW954" s="871"/>
      <c r="AJX954" s="871"/>
      <c r="AJY954" s="871"/>
      <c r="AJZ954" s="871"/>
      <c r="AKA954" s="871"/>
      <c r="AKB954" s="871"/>
      <c r="AKC954" s="871"/>
      <c r="AKD954" s="871"/>
      <c r="AKE954" s="871"/>
      <c r="AKF954" s="871"/>
      <c r="AKG954" s="871"/>
      <c r="AKH954" s="871"/>
      <c r="AKI954" s="871"/>
      <c r="AKJ954" s="871"/>
      <c r="AKK954" s="871"/>
      <c r="AKL954" s="871"/>
      <c r="AKM954" s="871"/>
      <c r="AKN954" s="871"/>
      <c r="AKO954" s="871"/>
      <c r="AKP954" s="871"/>
      <c r="AKQ954" s="871"/>
      <c r="AKR954" s="871"/>
      <c r="AKS954" s="871"/>
      <c r="AKT954" s="871"/>
      <c r="AKU954" s="871"/>
      <c r="AKV954" s="871"/>
      <c r="AKW954" s="871"/>
      <c r="AKX954" s="871"/>
      <c r="AKY954" s="871"/>
      <c r="AKZ954" s="871"/>
      <c r="ALA954" s="871"/>
      <c r="ALB954" s="871"/>
      <c r="ALC954" s="871"/>
      <c r="ALD954" s="871"/>
      <c r="ALE954" s="871"/>
      <c r="ALF954" s="871"/>
      <c r="ALG954" s="871"/>
      <c r="ALH954" s="871"/>
      <c r="ALI954" s="871"/>
      <c r="ALJ954" s="871"/>
      <c r="ALK954" s="871"/>
      <c r="ALL954" s="871"/>
      <c r="ALM954" s="871"/>
      <c r="ALN954" s="871"/>
      <c r="ALO954" s="871"/>
      <c r="ALP954" s="871"/>
      <c r="ALQ954" s="871"/>
      <c r="ALR954" s="871"/>
      <c r="ALS954" s="871"/>
      <c r="ALT954" s="871"/>
      <c r="ALU954" s="871"/>
      <c r="ALV954" s="871"/>
      <c r="ALW954" s="871"/>
      <c r="ALX954" s="871"/>
      <c r="ALY954" s="871"/>
      <c r="ALZ954" s="871"/>
      <c r="AMA954" s="871"/>
      <c r="AMB954" s="871"/>
      <c r="AMC954" s="871"/>
      <c r="AMD954" s="871"/>
      <c r="AME954" s="871"/>
      <c r="AMF954" s="871"/>
      <c r="AMG954" s="871"/>
      <c r="AMH954" s="871"/>
      <c r="AMI954" s="871"/>
      <c r="AMJ954" s="871"/>
      <c r="AMK954" s="871"/>
    </row>
    <row r="955" spans="1:1025" ht="15.75" customHeight="1">
      <c r="A955" s="1145"/>
      <c r="B955" s="986">
        <v>15526</v>
      </c>
      <c r="C955" s="1008">
        <v>0.1</v>
      </c>
      <c r="D955" s="954" t="s">
        <v>515</v>
      </c>
      <c r="E955" s="955">
        <v>1500000</v>
      </c>
      <c r="F955" s="1008">
        <v>0.1</v>
      </c>
      <c r="G955" s="955">
        <f t="shared" si="46"/>
        <v>150000</v>
      </c>
      <c r="H955" s="1009" t="s">
        <v>260</v>
      </c>
      <c r="I955" s="874"/>
      <c r="J955" s="875"/>
      <c r="K955" s="899"/>
      <c r="L955" s="899"/>
      <c r="M955" s="899"/>
      <c r="N955" s="899"/>
      <c r="O955" s="907"/>
      <c r="P955" s="899"/>
      <c r="Q955" s="898"/>
      <c r="R955" s="871"/>
      <c r="S955" s="871"/>
      <c r="T955" s="871"/>
      <c r="U955" s="871"/>
      <c r="V955" s="871"/>
      <c r="W955" s="871"/>
      <c r="X955" s="871"/>
      <c r="Y955" s="871"/>
      <c r="Z955" s="871"/>
      <c r="AA955" s="871"/>
      <c r="AB955" s="871"/>
      <c r="AC955" s="871"/>
      <c r="AD955" s="871"/>
      <c r="AE955" s="871"/>
      <c r="AF955" s="871"/>
      <c r="AG955" s="871"/>
      <c r="AH955" s="871"/>
      <c r="AI955" s="871"/>
      <c r="AJ955" s="871"/>
      <c r="AK955" s="871"/>
      <c r="AL955" s="871"/>
      <c r="AM955" s="871"/>
      <c r="AN955" s="871"/>
      <c r="AO955" s="871"/>
      <c r="AP955" s="871"/>
      <c r="AQ955" s="871"/>
      <c r="AR955" s="871"/>
      <c r="AS955" s="871"/>
      <c r="AT955" s="871"/>
      <c r="AU955" s="871"/>
      <c r="AV955" s="871"/>
      <c r="AW955" s="871"/>
      <c r="AX955" s="871"/>
      <c r="AY955" s="871"/>
      <c r="AZ955" s="871"/>
      <c r="BA955" s="871"/>
      <c r="BB955" s="871"/>
      <c r="BC955" s="871"/>
      <c r="BD955" s="871"/>
      <c r="BE955" s="871"/>
      <c r="BF955" s="871"/>
      <c r="BG955" s="871"/>
      <c r="BH955" s="871"/>
      <c r="BI955" s="871"/>
      <c r="BJ955" s="871"/>
      <c r="BK955" s="871"/>
      <c r="BL955" s="871"/>
      <c r="BM955" s="871"/>
      <c r="BN955" s="871"/>
      <c r="BO955" s="871"/>
      <c r="BP955" s="871"/>
      <c r="BQ955" s="871"/>
      <c r="BR955" s="871"/>
      <c r="BS955" s="871"/>
      <c r="BT955" s="871"/>
      <c r="BU955" s="871"/>
      <c r="BV955" s="871"/>
      <c r="BW955" s="871"/>
      <c r="BX955" s="871"/>
      <c r="BY955" s="871"/>
      <c r="BZ955" s="871"/>
      <c r="CA955" s="871"/>
      <c r="CB955" s="871"/>
      <c r="CC955" s="871"/>
      <c r="CD955" s="871"/>
      <c r="CE955" s="871"/>
      <c r="CF955" s="871"/>
      <c r="CG955" s="871"/>
      <c r="CH955" s="871"/>
      <c r="CI955" s="871"/>
      <c r="CJ955" s="871"/>
      <c r="CK955" s="871"/>
      <c r="CL955" s="871"/>
      <c r="CM955" s="871"/>
      <c r="CN955" s="871"/>
      <c r="CO955" s="871"/>
      <c r="CP955" s="871"/>
      <c r="CQ955" s="871"/>
      <c r="CR955" s="871"/>
      <c r="CS955" s="871"/>
      <c r="CT955" s="871"/>
      <c r="CU955" s="871"/>
      <c r="CV955" s="871"/>
      <c r="CW955" s="871"/>
      <c r="CX955" s="871"/>
      <c r="CY955" s="871"/>
      <c r="CZ955" s="871"/>
      <c r="DA955" s="871"/>
      <c r="DB955" s="871"/>
      <c r="DC955" s="871"/>
      <c r="DD955" s="871"/>
      <c r="DE955" s="871"/>
      <c r="DF955" s="871"/>
      <c r="DG955" s="871"/>
      <c r="DH955" s="871"/>
      <c r="DI955" s="871"/>
      <c r="DJ955" s="871"/>
      <c r="DK955" s="871"/>
      <c r="DL955" s="871"/>
      <c r="DM955" s="871"/>
      <c r="DN955" s="871"/>
      <c r="DO955" s="871"/>
      <c r="DP955" s="871"/>
      <c r="DQ955" s="871"/>
      <c r="DR955" s="871"/>
      <c r="DS955" s="871"/>
      <c r="DT955" s="871"/>
      <c r="DU955" s="871"/>
      <c r="DV955" s="871"/>
      <c r="DW955" s="871"/>
      <c r="DX955" s="871"/>
      <c r="DY955" s="871"/>
      <c r="DZ955" s="871"/>
      <c r="EA955" s="871"/>
      <c r="EB955" s="871"/>
      <c r="EC955" s="871"/>
      <c r="ED955" s="871"/>
      <c r="EE955" s="871"/>
      <c r="EF955" s="871"/>
      <c r="EG955" s="871"/>
      <c r="EH955" s="871"/>
      <c r="EI955" s="871"/>
      <c r="EJ955" s="871"/>
      <c r="EK955" s="871"/>
      <c r="EL955" s="871"/>
      <c r="EM955" s="871"/>
      <c r="EN955" s="871"/>
      <c r="EO955" s="871"/>
      <c r="EP955" s="871"/>
      <c r="EQ955" s="871"/>
      <c r="ER955" s="871"/>
      <c r="ES955" s="871"/>
      <c r="ET955" s="871"/>
      <c r="EU955" s="871"/>
      <c r="EV955" s="871"/>
      <c r="EW955" s="871"/>
      <c r="EX955" s="871"/>
      <c r="EY955" s="871"/>
      <c r="EZ955" s="871"/>
      <c r="FA955" s="871"/>
      <c r="FB955" s="871"/>
      <c r="FC955" s="871"/>
      <c r="FD955" s="871"/>
      <c r="FE955" s="871"/>
      <c r="FF955" s="871"/>
      <c r="FG955" s="871"/>
      <c r="FH955" s="871"/>
      <c r="FI955" s="871"/>
      <c r="FJ955" s="871"/>
      <c r="FK955" s="871"/>
      <c r="FL955" s="871"/>
      <c r="FM955" s="871"/>
      <c r="FN955" s="871"/>
      <c r="FO955" s="871"/>
      <c r="FP955" s="871"/>
      <c r="FQ955" s="871"/>
      <c r="FR955" s="871"/>
      <c r="FS955" s="871"/>
      <c r="FT955" s="871"/>
      <c r="FU955" s="871"/>
      <c r="FV955" s="871"/>
      <c r="FW955" s="871"/>
      <c r="FX955" s="871"/>
      <c r="FY955" s="871"/>
      <c r="FZ955" s="871"/>
      <c r="GA955" s="871"/>
      <c r="GB955" s="871"/>
      <c r="GC955" s="871"/>
      <c r="GD955" s="871"/>
      <c r="GE955" s="871"/>
      <c r="GF955" s="871"/>
      <c r="GG955" s="871"/>
      <c r="GH955" s="871"/>
      <c r="GI955" s="871"/>
      <c r="GJ955" s="871"/>
      <c r="GK955" s="871"/>
      <c r="GL955" s="871"/>
      <c r="GM955" s="871"/>
      <c r="GN955" s="871"/>
      <c r="GO955" s="871"/>
      <c r="GP955" s="871"/>
      <c r="GQ955" s="871"/>
      <c r="GR955" s="871"/>
      <c r="GS955" s="871"/>
      <c r="GT955" s="871"/>
      <c r="GU955" s="871"/>
      <c r="GV955" s="871"/>
      <c r="GW955" s="871"/>
      <c r="GX955" s="871"/>
      <c r="GY955" s="871"/>
      <c r="GZ955" s="871"/>
      <c r="HA955" s="871"/>
      <c r="HB955" s="871"/>
      <c r="HC955" s="871"/>
      <c r="HD955" s="871"/>
      <c r="HE955" s="871"/>
      <c r="HF955" s="871"/>
      <c r="HG955" s="871"/>
      <c r="HH955" s="871"/>
      <c r="HI955" s="871"/>
      <c r="HJ955" s="871"/>
      <c r="HK955" s="871"/>
      <c r="HL955" s="871"/>
      <c r="HM955" s="871"/>
      <c r="HN955" s="871"/>
      <c r="HO955" s="871"/>
      <c r="HP955" s="871"/>
      <c r="HQ955" s="871"/>
      <c r="HR955" s="871"/>
      <c r="HS955" s="871"/>
      <c r="HT955" s="871"/>
      <c r="HU955" s="871"/>
      <c r="HV955" s="871"/>
      <c r="HW955" s="871"/>
      <c r="HX955" s="871"/>
      <c r="HY955" s="871"/>
      <c r="HZ955" s="871"/>
      <c r="IA955" s="871"/>
      <c r="IB955" s="871"/>
      <c r="IC955" s="871"/>
      <c r="ID955" s="871"/>
      <c r="IE955" s="871"/>
      <c r="IF955" s="871"/>
      <c r="IG955" s="871"/>
      <c r="IH955" s="871"/>
      <c r="II955" s="871"/>
      <c r="IJ955" s="871"/>
      <c r="IK955" s="871"/>
      <c r="IL955" s="871"/>
      <c r="IM955" s="871"/>
      <c r="IN955" s="871"/>
      <c r="IO955" s="871"/>
      <c r="IP955" s="871"/>
      <c r="IQ955" s="871"/>
      <c r="IR955" s="871"/>
      <c r="IS955" s="871"/>
      <c r="IT955" s="871"/>
      <c r="IU955" s="871"/>
      <c r="IV955" s="871"/>
      <c r="IW955" s="871"/>
      <c r="IX955" s="871"/>
      <c r="IY955" s="871"/>
      <c r="IZ955" s="871"/>
      <c r="JA955" s="871"/>
      <c r="JB955" s="871"/>
      <c r="JC955" s="871"/>
      <c r="JD955" s="871"/>
      <c r="JE955" s="871"/>
      <c r="JF955" s="871"/>
      <c r="JG955" s="871"/>
      <c r="JH955" s="871"/>
      <c r="JI955" s="871"/>
      <c r="JJ955" s="871"/>
      <c r="JK955" s="871"/>
      <c r="JL955" s="871"/>
      <c r="JM955" s="871"/>
      <c r="JN955" s="871"/>
      <c r="JO955" s="871"/>
      <c r="JP955" s="871"/>
      <c r="JQ955" s="871"/>
      <c r="JR955" s="871"/>
      <c r="JS955" s="871"/>
      <c r="JT955" s="871"/>
      <c r="JU955" s="871"/>
      <c r="JV955" s="871"/>
      <c r="JW955" s="871"/>
      <c r="JX955" s="871"/>
      <c r="JY955" s="871"/>
      <c r="JZ955" s="871"/>
      <c r="KA955" s="871"/>
      <c r="KB955" s="871"/>
      <c r="KC955" s="871"/>
      <c r="KD955" s="871"/>
      <c r="KE955" s="871"/>
      <c r="KF955" s="871"/>
      <c r="KG955" s="871"/>
      <c r="KH955" s="871"/>
      <c r="KI955" s="871"/>
      <c r="KJ955" s="871"/>
      <c r="KK955" s="871"/>
      <c r="KL955" s="871"/>
      <c r="KM955" s="871"/>
      <c r="KN955" s="871"/>
      <c r="KO955" s="871"/>
      <c r="KP955" s="871"/>
      <c r="KQ955" s="871"/>
      <c r="KR955" s="871"/>
      <c r="KS955" s="871"/>
      <c r="KT955" s="871"/>
      <c r="KU955" s="871"/>
      <c r="KV955" s="871"/>
      <c r="KW955" s="871"/>
      <c r="KX955" s="871"/>
      <c r="KY955" s="871"/>
      <c r="KZ955" s="871"/>
      <c r="LA955" s="871"/>
      <c r="LB955" s="871"/>
      <c r="LC955" s="871"/>
      <c r="LD955" s="871"/>
      <c r="LE955" s="871"/>
      <c r="LF955" s="871"/>
      <c r="LG955" s="871"/>
      <c r="LH955" s="871"/>
      <c r="LI955" s="871"/>
      <c r="LJ955" s="871"/>
      <c r="LK955" s="871"/>
      <c r="LL955" s="871"/>
      <c r="LM955" s="871"/>
      <c r="LN955" s="871"/>
      <c r="LO955" s="871"/>
      <c r="LP955" s="871"/>
      <c r="LQ955" s="871"/>
      <c r="LR955" s="871"/>
      <c r="LS955" s="871"/>
      <c r="LT955" s="871"/>
      <c r="LU955" s="871"/>
      <c r="LV955" s="871"/>
      <c r="LW955" s="871"/>
      <c r="LX955" s="871"/>
      <c r="LY955" s="871"/>
      <c r="LZ955" s="871"/>
      <c r="MA955" s="871"/>
      <c r="MB955" s="871"/>
      <c r="MC955" s="871"/>
      <c r="MD955" s="871"/>
      <c r="ME955" s="871"/>
      <c r="MF955" s="871"/>
      <c r="MG955" s="871"/>
      <c r="MH955" s="871"/>
      <c r="MI955" s="871"/>
      <c r="MJ955" s="871"/>
      <c r="MK955" s="871"/>
      <c r="ML955" s="871"/>
      <c r="MM955" s="871"/>
      <c r="MN955" s="871"/>
      <c r="MO955" s="871"/>
      <c r="MP955" s="871"/>
      <c r="MQ955" s="871"/>
      <c r="MR955" s="871"/>
      <c r="MS955" s="871"/>
      <c r="MT955" s="871"/>
      <c r="MU955" s="871"/>
      <c r="MV955" s="871"/>
      <c r="MW955" s="871"/>
      <c r="MX955" s="871"/>
      <c r="MY955" s="871"/>
      <c r="MZ955" s="871"/>
      <c r="NA955" s="871"/>
      <c r="NB955" s="871"/>
      <c r="NC955" s="871"/>
      <c r="ND955" s="871"/>
      <c r="NE955" s="871"/>
      <c r="NF955" s="871"/>
      <c r="NG955" s="871"/>
      <c r="NH955" s="871"/>
      <c r="NI955" s="871"/>
      <c r="NJ955" s="871"/>
      <c r="NK955" s="871"/>
      <c r="NL955" s="871"/>
      <c r="NM955" s="871"/>
      <c r="NN955" s="871"/>
      <c r="NO955" s="871"/>
      <c r="NP955" s="871"/>
      <c r="NQ955" s="871"/>
      <c r="NR955" s="871"/>
      <c r="NS955" s="871"/>
      <c r="NT955" s="871"/>
      <c r="NU955" s="871"/>
      <c r="NV955" s="871"/>
      <c r="NW955" s="871"/>
      <c r="NX955" s="871"/>
      <c r="NY955" s="871"/>
      <c r="NZ955" s="871"/>
      <c r="OA955" s="871"/>
      <c r="OB955" s="871"/>
      <c r="OC955" s="871"/>
      <c r="OD955" s="871"/>
      <c r="OE955" s="871"/>
      <c r="OF955" s="871"/>
      <c r="OG955" s="871"/>
      <c r="OH955" s="871"/>
      <c r="OI955" s="871"/>
      <c r="OJ955" s="871"/>
      <c r="OK955" s="871"/>
      <c r="OL955" s="871"/>
      <c r="OM955" s="871"/>
      <c r="ON955" s="871"/>
      <c r="OO955" s="871"/>
      <c r="OP955" s="871"/>
      <c r="OQ955" s="871"/>
      <c r="OR955" s="871"/>
      <c r="OS955" s="871"/>
      <c r="OT955" s="871"/>
      <c r="OU955" s="871"/>
      <c r="OV955" s="871"/>
      <c r="OW955" s="871"/>
      <c r="OX955" s="871"/>
      <c r="OY955" s="871"/>
      <c r="OZ955" s="871"/>
      <c r="PA955" s="871"/>
      <c r="PB955" s="871"/>
      <c r="PC955" s="871"/>
      <c r="PD955" s="871"/>
      <c r="PE955" s="871"/>
      <c r="PF955" s="871"/>
      <c r="PG955" s="871"/>
      <c r="PH955" s="871"/>
      <c r="PI955" s="871"/>
      <c r="PJ955" s="871"/>
      <c r="PK955" s="871"/>
      <c r="PL955" s="871"/>
      <c r="PM955" s="871"/>
      <c r="PN955" s="871"/>
      <c r="PO955" s="871"/>
      <c r="PP955" s="871"/>
      <c r="PQ955" s="871"/>
      <c r="PR955" s="871"/>
      <c r="PS955" s="871"/>
      <c r="PT955" s="871"/>
      <c r="PU955" s="871"/>
      <c r="PV955" s="871"/>
      <c r="PW955" s="871"/>
      <c r="PX955" s="871"/>
      <c r="PY955" s="871"/>
      <c r="PZ955" s="871"/>
      <c r="QA955" s="871"/>
      <c r="QB955" s="871"/>
      <c r="QC955" s="871"/>
      <c r="QD955" s="871"/>
      <c r="QE955" s="871"/>
      <c r="QF955" s="871"/>
      <c r="QG955" s="871"/>
      <c r="QH955" s="871"/>
      <c r="QI955" s="871"/>
      <c r="QJ955" s="871"/>
      <c r="QK955" s="871"/>
      <c r="QL955" s="871"/>
      <c r="QM955" s="871"/>
      <c r="QN955" s="871"/>
      <c r="QO955" s="871"/>
      <c r="QP955" s="871"/>
      <c r="QQ955" s="871"/>
      <c r="QR955" s="871"/>
      <c r="QS955" s="871"/>
      <c r="QT955" s="871"/>
      <c r="QU955" s="871"/>
      <c r="QV955" s="871"/>
      <c r="QW955" s="871"/>
      <c r="QX955" s="871"/>
      <c r="QY955" s="871"/>
      <c r="QZ955" s="871"/>
      <c r="RA955" s="871"/>
      <c r="RB955" s="871"/>
      <c r="RC955" s="871"/>
      <c r="RD955" s="871"/>
      <c r="RE955" s="871"/>
      <c r="RF955" s="871"/>
      <c r="RG955" s="871"/>
      <c r="RH955" s="871"/>
      <c r="RI955" s="871"/>
      <c r="RJ955" s="871"/>
      <c r="RK955" s="871"/>
      <c r="RL955" s="871"/>
      <c r="RM955" s="871"/>
      <c r="RN955" s="871"/>
      <c r="RO955" s="871"/>
      <c r="RP955" s="871"/>
      <c r="RQ955" s="871"/>
      <c r="RR955" s="871"/>
      <c r="RS955" s="871"/>
      <c r="RT955" s="871"/>
      <c r="RU955" s="871"/>
      <c r="RV955" s="871"/>
      <c r="RW955" s="871"/>
      <c r="RX955" s="871"/>
      <c r="RY955" s="871"/>
      <c r="RZ955" s="871"/>
      <c r="SA955" s="871"/>
      <c r="SB955" s="871"/>
      <c r="SC955" s="871"/>
      <c r="SD955" s="871"/>
      <c r="SE955" s="871"/>
      <c r="SF955" s="871"/>
      <c r="SG955" s="871"/>
      <c r="SH955" s="871"/>
      <c r="SI955" s="871"/>
      <c r="SJ955" s="871"/>
      <c r="SK955" s="871"/>
      <c r="SL955" s="871"/>
      <c r="SM955" s="871"/>
      <c r="SN955" s="871"/>
      <c r="SO955" s="871"/>
      <c r="SP955" s="871"/>
      <c r="SQ955" s="871"/>
      <c r="SR955" s="871"/>
      <c r="SS955" s="871"/>
      <c r="ST955" s="871"/>
      <c r="SU955" s="871"/>
      <c r="SV955" s="871"/>
      <c r="SW955" s="871"/>
      <c r="SX955" s="871"/>
      <c r="SY955" s="871"/>
      <c r="SZ955" s="871"/>
      <c r="TA955" s="871"/>
      <c r="TB955" s="871"/>
      <c r="TC955" s="871"/>
      <c r="TD955" s="871"/>
      <c r="TE955" s="871"/>
      <c r="TF955" s="871"/>
      <c r="TG955" s="871"/>
      <c r="TH955" s="871"/>
      <c r="TI955" s="871"/>
      <c r="TJ955" s="871"/>
      <c r="TK955" s="871"/>
      <c r="TL955" s="871"/>
      <c r="TM955" s="871"/>
      <c r="TN955" s="871"/>
      <c r="TO955" s="871"/>
      <c r="TP955" s="871"/>
      <c r="TQ955" s="871"/>
      <c r="TR955" s="871"/>
      <c r="TS955" s="871"/>
      <c r="TT955" s="871"/>
      <c r="TU955" s="871"/>
      <c r="TV955" s="871"/>
      <c r="TW955" s="871"/>
      <c r="TX955" s="871"/>
      <c r="TY955" s="871"/>
      <c r="TZ955" s="871"/>
      <c r="UA955" s="871"/>
      <c r="UB955" s="871"/>
      <c r="UC955" s="871"/>
      <c r="UD955" s="871"/>
      <c r="UE955" s="871"/>
      <c r="UF955" s="871"/>
      <c r="UG955" s="871"/>
      <c r="UH955" s="871"/>
      <c r="UI955" s="871"/>
      <c r="UJ955" s="871"/>
      <c r="UK955" s="871"/>
      <c r="UL955" s="871"/>
      <c r="UM955" s="871"/>
      <c r="UN955" s="871"/>
      <c r="UO955" s="871"/>
      <c r="UP955" s="871"/>
      <c r="UQ955" s="871"/>
      <c r="UR955" s="871"/>
      <c r="US955" s="871"/>
      <c r="UT955" s="871"/>
      <c r="UU955" s="871"/>
      <c r="UV955" s="871"/>
      <c r="UW955" s="871"/>
      <c r="UX955" s="871"/>
      <c r="UY955" s="871"/>
      <c r="UZ955" s="871"/>
      <c r="VA955" s="871"/>
      <c r="VB955" s="871"/>
      <c r="VC955" s="871"/>
      <c r="VD955" s="871"/>
      <c r="VE955" s="871"/>
      <c r="VF955" s="871"/>
      <c r="VG955" s="871"/>
      <c r="VH955" s="871"/>
      <c r="VI955" s="871"/>
      <c r="VJ955" s="871"/>
      <c r="VK955" s="871"/>
      <c r="VL955" s="871"/>
      <c r="VM955" s="871"/>
      <c r="VN955" s="871"/>
      <c r="VO955" s="871"/>
      <c r="VP955" s="871"/>
      <c r="VQ955" s="871"/>
      <c r="VR955" s="871"/>
      <c r="VS955" s="871"/>
      <c r="VT955" s="871"/>
      <c r="VU955" s="871"/>
      <c r="VV955" s="871"/>
      <c r="VW955" s="871"/>
      <c r="VX955" s="871"/>
      <c r="VY955" s="871"/>
      <c r="VZ955" s="871"/>
      <c r="WA955" s="871"/>
      <c r="WB955" s="871"/>
      <c r="WC955" s="871"/>
      <c r="WD955" s="871"/>
      <c r="WE955" s="871"/>
      <c r="WF955" s="871"/>
      <c r="WG955" s="871"/>
      <c r="WH955" s="871"/>
      <c r="WI955" s="871"/>
      <c r="WJ955" s="871"/>
      <c r="WK955" s="871"/>
      <c r="WL955" s="871"/>
      <c r="WM955" s="871"/>
      <c r="WN955" s="871"/>
      <c r="WO955" s="871"/>
      <c r="WP955" s="871"/>
      <c r="WQ955" s="871"/>
      <c r="WR955" s="871"/>
      <c r="WS955" s="871"/>
      <c r="WT955" s="871"/>
      <c r="WU955" s="871"/>
      <c r="WV955" s="871"/>
      <c r="WW955" s="871"/>
      <c r="WX955" s="871"/>
      <c r="WY955" s="871"/>
      <c r="WZ955" s="871"/>
      <c r="XA955" s="871"/>
      <c r="XB955" s="871"/>
      <c r="XC955" s="871"/>
      <c r="XD955" s="871"/>
      <c r="XE955" s="871"/>
      <c r="XF955" s="871"/>
      <c r="XG955" s="871"/>
      <c r="XH955" s="871"/>
      <c r="XI955" s="871"/>
      <c r="XJ955" s="871"/>
      <c r="XK955" s="871"/>
      <c r="XL955" s="871"/>
      <c r="XM955" s="871"/>
      <c r="XN955" s="871"/>
      <c r="XO955" s="871"/>
      <c r="XP955" s="871"/>
      <c r="XQ955" s="871"/>
      <c r="XR955" s="871"/>
      <c r="XS955" s="871"/>
      <c r="XT955" s="871"/>
      <c r="XU955" s="871"/>
      <c r="XV955" s="871"/>
      <c r="XW955" s="871"/>
      <c r="XX955" s="871"/>
      <c r="XY955" s="871"/>
      <c r="XZ955" s="871"/>
      <c r="YA955" s="871"/>
      <c r="YB955" s="871"/>
      <c r="YC955" s="871"/>
      <c r="YD955" s="871"/>
      <c r="YE955" s="871"/>
      <c r="YF955" s="871"/>
      <c r="YG955" s="871"/>
      <c r="YH955" s="871"/>
      <c r="YI955" s="871"/>
      <c r="YJ955" s="871"/>
      <c r="YK955" s="871"/>
      <c r="YL955" s="871"/>
      <c r="YM955" s="871"/>
      <c r="YN955" s="871"/>
      <c r="YO955" s="871"/>
      <c r="YP955" s="871"/>
      <c r="YQ955" s="871"/>
      <c r="YR955" s="871"/>
      <c r="YS955" s="871"/>
      <c r="YT955" s="871"/>
      <c r="YU955" s="871"/>
      <c r="YV955" s="871"/>
      <c r="YW955" s="871"/>
      <c r="YX955" s="871"/>
      <c r="YY955" s="871"/>
      <c r="YZ955" s="871"/>
      <c r="ZA955" s="871"/>
      <c r="ZB955" s="871"/>
      <c r="ZC955" s="871"/>
      <c r="ZD955" s="871"/>
      <c r="ZE955" s="871"/>
      <c r="ZF955" s="871"/>
      <c r="ZG955" s="871"/>
      <c r="ZH955" s="871"/>
      <c r="ZI955" s="871"/>
      <c r="ZJ955" s="871"/>
      <c r="ZK955" s="871"/>
      <c r="ZL955" s="871"/>
      <c r="ZM955" s="871"/>
      <c r="ZN955" s="871"/>
      <c r="ZO955" s="871"/>
      <c r="ZP955" s="871"/>
      <c r="ZQ955" s="871"/>
      <c r="ZR955" s="871"/>
      <c r="ZS955" s="871"/>
      <c r="ZT955" s="871"/>
      <c r="ZU955" s="871"/>
      <c r="ZV955" s="871"/>
      <c r="ZW955" s="871"/>
      <c r="ZX955" s="871"/>
      <c r="ZY955" s="871"/>
      <c r="ZZ955" s="871"/>
      <c r="AAA955" s="871"/>
      <c r="AAB955" s="871"/>
      <c r="AAC955" s="871"/>
      <c r="AAD955" s="871"/>
      <c r="AAE955" s="871"/>
      <c r="AAF955" s="871"/>
      <c r="AAG955" s="871"/>
      <c r="AAH955" s="871"/>
      <c r="AAI955" s="871"/>
      <c r="AAJ955" s="871"/>
      <c r="AAK955" s="871"/>
      <c r="AAL955" s="871"/>
      <c r="AAM955" s="871"/>
      <c r="AAN955" s="871"/>
      <c r="AAO955" s="871"/>
      <c r="AAP955" s="871"/>
      <c r="AAQ955" s="871"/>
      <c r="AAR955" s="871"/>
      <c r="AAS955" s="871"/>
      <c r="AAT955" s="871"/>
      <c r="AAU955" s="871"/>
      <c r="AAV955" s="871"/>
      <c r="AAW955" s="871"/>
      <c r="AAX955" s="871"/>
      <c r="AAY955" s="871"/>
      <c r="AAZ955" s="871"/>
      <c r="ABA955" s="871"/>
      <c r="ABB955" s="871"/>
      <c r="ABC955" s="871"/>
      <c r="ABD955" s="871"/>
      <c r="ABE955" s="871"/>
      <c r="ABF955" s="871"/>
      <c r="ABG955" s="871"/>
      <c r="ABH955" s="871"/>
      <c r="ABI955" s="871"/>
      <c r="ABJ955" s="871"/>
      <c r="ABK955" s="871"/>
      <c r="ABL955" s="871"/>
      <c r="ABM955" s="871"/>
      <c r="ABN955" s="871"/>
      <c r="ABO955" s="871"/>
      <c r="ABP955" s="871"/>
      <c r="ABQ955" s="871"/>
      <c r="ABR955" s="871"/>
      <c r="ABS955" s="871"/>
      <c r="ABT955" s="871"/>
      <c r="ABU955" s="871"/>
      <c r="ABV955" s="871"/>
      <c r="ABW955" s="871"/>
      <c r="ABX955" s="871"/>
      <c r="ABY955" s="871"/>
      <c r="ABZ955" s="871"/>
      <c r="ACA955" s="871"/>
      <c r="ACB955" s="871"/>
      <c r="ACC955" s="871"/>
      <c r="ACD955" s="871"/>
      <c r="ACE955" s="871"/>
      <c r="ACF955" s="871"/>
      <c r="ACG955" s="871"/>
      <c r="ACH955" s="871"/>
      <c r="ACI955" s="871"/>
      <c r="ACJ955" s="871"/>
      <c r="ACK955" s="871"/>
      <c r="ACL955" s="871"/>
      <c r="ACM955" s="871"/>
      <c r="ACN955" s="871"/>
      <c r="ACO955" s="871"/>
      <c r="ACP955" s="871"/>
      <c r="ACQ955" s="871"/>
      <c r="ACR955" s="871"/>
      <c r="ACS955" s="871"/>
      <c r="ACT955" s="871"/>
      <c r="ACU955" s="871"/>
      <c r="ACV955" s="871"/>
      <c r="ACW955" s="871"/>
      <c r="ACX955" s="871"/>
      <c r="ACY955" s="871"/>
      <c r="ACZ955" s="871"/>
      <c r="ADA955" s="871"/>
      <c r="ADB955" s="871"/>
      <c r="ADC955" s="871"/>
      <c r="ADD955" s="871"/>
      <c r="ADE955" s="871"/>
      <c r="ADF955" s="871"/>
      <c r="ADG955" s="871"/>
      <c r="ADH955" s="871"/>
      <c r="ADI955" s="871"/>
      <c r="ADJ955" s="871"/>
      <c r="ADK955" s="871"/>
      <c r="ADL955" s="871"/>
      <c r="ADM955" s="871"/>
      <c r="ADN955" s="871"/>
      <c r="ADO955" s="871"/>
      <c r="ADP955" s="871"/>
      <c r="ADQ955" s="871"/>
      <c r="ADR955" s="871"/>
      <c r="ADS955" s="871"/>
      <c r="ADT955" s="871"/>
      <c r="ADU955" s="871"/>
      <c r="ADV955" s="871"/>
      <c r="ADW955" s="871"/>
      <c r="ADX955" s="871"/>
      <c r="ADY955" s="871"/>
      <c r="ADZ955" s="871"/>
      <c r="AEA955" s="871"/>
      <c r="AEB955" s="871"/>
      <c r="AEC955" s="871"/>
      <c r="AED955" s="871"/>
      <c r="AEE955" s="871"/>
      <c r="AEF955" s="871"/>
      <c r="AEG955" s="871"/>
      <c r="AEH955" s="871"/>
      <c r="AEI955" s="871"/>
      <c r="AEJ955" s="871"/>
      <c r="AEK955" s="871"/>
      <c r="AEL955" s="871"/>
      <c r="AEM955" s="871"/>
      <c r="AEN955" s="871"/>
      <c r="AEO955" s="871"/>
      <c r="AEP955" s="871"/>
      <c r="AEQ955" s="871"/>
      <c r="AER955" s="871"/>
      <c r="AES955" s="871"/>
      <c r="AET955" s="871"/>
      <c r="AEU955" s="871"/>
      <c r="AEV955" s="871"/>
      <c r="AEW955" s="871"/>
      <c r="AEX955" s="871"/>
      <c r="AEY955" s="871"/>
      <c r="AEZ955" s="871"/>
      <c r="AFA955" s="871"/>
      <c r="AFB955" s="871"/>
      <c r="AFC955" s="871"/>
      <c r="AFD955" s="871"/>
      <c r="AFE955" s="871"/>
      <c r="AFF955" s="871"/>
      <c r="AFG955" s="871"/>
      <c r="AFH955" s="871"/>
      <c r="AFI955" s="871"/>
      <c r="AFJ955" s="871"/>
      <c r="AFK955" s="871"/>
      <c r="AFL955" s="871"/>
      <c r="AFM955" s="871"/>
      <c r="AFN955" s="871"/>
      <c r="AFO955" s="871"/>
      <c r="AFP955" s="871"/>
      <c r="AFQ955" s="871"/>
      <c r="AFR955" s="871"/>
      <c r="AFS955" s="871"/>
      <c r="AFT955" s="871"/>
      <c r="AFU955" s="871"/>
      <c r="AFV955" s="871"/>
      <c r="AFW955" s="871"/>
      <c r="AFX955" s="871"/>
      <c r="AFY955" s="871"/>
      <c r="AFZ955" s="871"/>
      <c r="AGA955" s="871"/>
      <c r="AGB955" s="871"/>
      <c r="AGC955" s="871"/>
      <c r="AGD955" s="871"/>
      <c r="AGE955" s="871"/>
      <c r="AGF955" s="871"/>
      <c r="AGG955" s="871"/>
      <c r="AGH955" s="871"/>
      <c r="AGI955" s="871"/>
      <c r="AGJ955" s="871"/>
      <c r="AGK955" s="871"/>
      <c r="AGL955" s="871"/>
      <c r="AGM955" s="871"/>
      <c r="AGN955" s="871"/>
      <c r="AGO955" s="871"/>
      <c r="AGP955" s="871"/>
      <c r="AGQ955" s="871"/>
      <c r="AGR955" s="871"/>
      <c r="AGS955" s="871"/>
      <c r="AGT955" s="871"/>
      <c r="AGU955" s="871"/>
      <c r="AGV955" s="871"/>
      <c r="AGW955" s="871"/>
      <c r="AGX955" s="871"/>
      <c r="AGY955" s="871"/>
      <c r="AGZ955" s="871"/>
      <c r="AHA955" s="871"/>
      <c r="AHB955" s="871"/>
      <c r="AHC955" s="871"/>
      <c r="AHD955" s="871"/>
      <c r="AHE955" s="871"/>
      <c r="AHF955" s="871"/>
      <c r="AHG955" s="871"/>
      <c r="AHH955" s="871"/>
      <c r="AHI955" s="871"/>
      <c r="AHJ955" s="871"/>
      <c r="AHK955" s="871"/>
      <c r="AHL955" s="871"/>
      <c r="AHM955" s="871"/>
      <c r="AHN955" s="871"/>
      <c r="AHO955" s="871"/>
      <c r="AHP955" s="871"/>
      <c r="AHQ955" s="871"/>
      <c r="AHR955" s="871"/>
      <c r="AHS955" s="871"/>
      <c r="AHT955" s="871"/>
      <c r="AHU955" s="871"/>
      <c r="AHV955" s="871"/>
      <c r="AHW955" s="871"/>
      <c r="AHX955" s="871"/>
      <c r="AHY955" s="871"/>
      <c r="AHZ955" s="871"/>
      <c r="AIA955" s="871"/>
      <c r="AIB955" s="871"/>
      <c r="AIC955" s="871"/>
      <c r="AID955" s="871"/>
      <c r="AIE955" s="871"/>
      <c r="AIF955" s="871"/>
      <c r="AIG955" s="871"/>
      <c r="AIH955" s="871"/>
      <c r="AII955" s="871"/>
      <c r="AIJ955" s="871"/>
      <c r="AIK955" s="871"/>
      <c r="AIL955" s="871"/>
      <c r="AIM955" s="871"/>
      <c r="AIN955" s="871"/>
      <c r="AIO955" s="871"/>
      <c r="AIP955" s="871"/>
      <c r="AIQ955" s="871"/>
      <c r="AIR955" s="871"/>
      <c r="AIS955" s="871"/>
      <c r="AIT955" s="871"/>
      <c r="AIU955" s="871"/>
      <c r="AIV955" s="871"/>
      <c r="AIW955" s="871"/>
      <c r="AIX955" s="871"/>
      <c r="AIY955" s="871"/>
      <c r="AIZ955" s="871"/>
      <c r="AJA955" s="871"/>
      <c r="AJB955" s="871"/>
      <c r="AJC955" s="871"/>
      <c r="AJD955" s="871"/>
      <c r="AJE955" s="871"/>
      <c r="AJF955" s="871"/>
      <c r="AJG955" s="871"/>
      <c r="AJH955" s="871"/>
      <c r="AJI955" s="871"/>
      <c r="AJJ955" s="871"/>
      <c r="AJK955" s="871"/>
      <c r="AJL955" s="871"/>
      <c r="AJM955" s="871"/>
      <c r="AJN955" s="871"/>
      <c r="AJO955" s="871"/>
      <c r="AJP955" s="871"/>
      <c r="AJQ955" s="871"/>
      <c r="AJR955" s="871"/>
      <c r="AJS955" s="871"/>
      <c r="AJT955" s="871"/>
      <c r="AJU955" s="871"/>
      <c r="AJV955" s="871"/>
      <c r="AJW955" s="871"/>
      <c r="AJX955" s="871"/>
      <c r="AJY955" s="871"/>
      <c r="AJZ955" s="871"/>
      <c r="AKA955" s="871"/>
      <c r="AKB955" s="871"/>
      <c r="AKC955" s="871"/>
      <c r="AKD955" s="871"/>
      <c r="AKE955" s="871"/>
      <c r="AKF955" s="871"/>
      <c r="AKG955" s="871"/>
      <c r="AKH955" s="871"/>
      <c r="AKI955" s="871"/>
      <c r="AKJ955" s="871"/>
      <c r="AKK955" s="871"/>
      <c r="AKL955" s="871"/>
      <c r="AKM955" s="871"/>
      <c r="AKN955" s="871"/>
      <c r="AKO955" s="871"/>
      <c r="AKP955" s="871"/>
      <c r="AKQ955" s="871"/>
      <c r="AKR955" s="871"/>
      <c r="AKS955" s="871"/>
      <c r="AKT955" s="871"/>
      <c r="AKU955" s="871"/>
      <c r="AKV955" s="871"/>
      <c r="AKW955" s="871"/>
      <c r="AKX955" s="871"/>
      <c r="AKY955" s="871"/>
      <c r="AKZ955" s="871"/>
      <c r="ALA955" s="871"/>
      <c r="ALB955" s="871"/>
      <c r="ALC955" s="871"/>
      <c r="ALD955" s="871"/>
      <c r="ALE955" s="871"/>
      <c r="ALF955" s="871"/>
      <c r="ALG955" s="871"/>
      <c r="ALH955" s="871"/>
      <c r="ALI955" s="871"/>
      <c r="ALJ955" s="871"/>
      <c r="ALK955" s="871"/>
      <c r="ALL955" s="871"/>
      <c r="ALM955" s="871"/>
      <c r="ALN955" s="871"/>
      <c r="ALO955" s="871"/>
      <c r="ALP955" s="871"/>
      <c r="ALQ955" s="871"/>
      <c r="ALR955" s="871"/>
      <c r="ALS955" s="871"/>
      <c r="ALT955" s="871"/>
      <c r="ALU955" s="871"/>
      <c r="ALV955" s="871"/>
      <c r="ALW955" s="871"/>
      <c r="ALX955" s="871"/>
      <c r="ALY955" s="871"/>
      <c r="ALZ955" s="871"/>
      <c r="AMA955" s="871"/>
      <c r="AMB955" s="871"/>
      <c r="AMC955" s="871"/>
      <c r="AMD955" s="871"/>
      <c r="AME955" s="871"/>
      <c r="AMF955" s="871"/>
      <c r="AMG955" s="871"/>
      <c r="AMH955" s="871"/>
      <c r="AMI955" s="871"/>
      <c r="AMJ955" s="871"/>
      <c r="AMK955" s="871"/>
    </row>
    <row r="956" spans="1:1025" ht="15.75" customHeight="1">
      <c r="A956" s="1145"/>
      <c r="B956" s="986">
        <v>15629</v>
      </c>
      <c r="C956" s="1008">
        <v>0.1</v>
      </c>
      <c r="D956" s="954" t="s">
        <v>516</v>
      </c>
      <c r="E956" s="955">
        <v>2350000</v>
      </c>
      <c r="F956" s="1008">
        <v>0.1</v>
      </c>
      <c r="G956" s="955">
        <f t="shared" si="46"/>
        <v>235000</v>
      </c>
      <c r="H956" s="1009" t="s">
        <v>260</v>
      </c>
      <c r="I956" s="874"/>
      <c r="J956" s="875"/>
      <c r="K956" s="899"/>
      <c r="L956" s="899"/>
      <c r="M956" s="899"/>
      <c r="N956" s="899"/>
      <c r="O956" s="907"/>
      <c r="P956" s="899"/>
      <c r="Q956" s="898"/>
      <c r="R956" s="871"/>
      <c r="S956" s="871"/>
      <c r="T956" s="871"/>
      <c r="U956" s="871"/>
      <c r="V956" s="871"/>
      <c r="W956" s="871"/>
      <c r="X956" s="871"/>
      <c r="Y956" s="871"/>
      <c r="Z956" s="871"/>
      <c r="AA956" s="871"/>
      <c r="AB956" s="871"/>
      <c r="AC956" s="871"/>
      <c r="AD956" s="871"/>
      <c r="AE956" s="871"/>
      <c r="AF956" s="871"/>
      <c r="AG956" s="871"/>
      <c r="AH956" s="871"/>
      <c r="AI956" s="871"/>
      <c r="AJ956" s="871"/>
      <c r="AK956" s="871"/>
      <c r="AL956" s="871"/>
      <c r="AM956" s="871"/>
      <c r="AN956" s="871"/>
      <c r="AO956" s="871"/>
      <c r="AP956" s="871"/>
      <c r="AQ956" s="871"/>
      <c r="AR956" s="871"/>
      <c r="AS956" s="871"/>
      <c r="AT956" s="871"/>
      <c r="AU956" s="871"/>
      <c r="AV956" s="871"/>
      <c r="AW956" s="871"/>
      <c r="AX956" s="871"/>
      <c r="AY956" s="871"/>
      <c r="AZ956" s="871"/>
      <c r="BA956" s="871"/>
      <c r="BB956" s="871"/>
      <c r="BC956" s="871"/>
      <c r="BD956" s="871"/>
      <c r="BE956" s="871"/>
      <c r="BF956" s="871"/>
      <c r="BG956" s="871"/>
      <c r="BH956" s="871"/>
      <c r="BI956" s="871"/>
      <c r="BJ956" s="871"/>
      <c r="BK956" s="871"/>
      <c r="BL956" s="871"/>
      <c r="BM956" s="871"/>
      <c r="BN956" s="871"/>
      <c r="BO956" s="871"/>
      <c r="BP956" s="871"/>
      <c r="BQ956" s="871"/>
      <c r="BR956" s="871"/>
      <c r="BS956" s="871"/>
      <c r="BT956" s="871"/>
      <c r="BU956" s="871"/>
      <c r="BV956" s="871"/>
      <c r="BW956" s="871"/>
      <c r="BX956" s="871"/>
      <c r="BY956" s="871"/>
      <c r="BZ956" s="871"/>
      <c r="CA956" s="871"/>
      <c r="CB956" s="871"/>
      <c r="CC956" s="871"/>
      <c r="CD956" s="871"/>
      <c r="CE956" s="871"/>
      <c r="CF956" s="871"/>
      <c r="CG956" s="871"/>
      <c r="CH956" s="871"/>
      <c r="CI956" s="871"/>
      <c r="CJ956" s="871"/>
      <c r="CK956" s="871"/>
      <c r="CL956" s="871"/>
      <c r="CM956" s="871"/>
      <c r="CN956" s="871"/>
      <c r="CO956" s="871"/>
      <c r="CP956" s="871"/>
      <c r="CQ956" s="871"/>
      <c r="CR956" s="871"/>
      <c r="CS956" s="871"/>
      <c r="CT956" s="871"/>
      <c r="CU956" s="871"/>
      <c r="CV956" s="871"/>
      <c r="CW956" s="871"/>
      <c r="CX956" s="871"/>
      <c r="CY956" s="871"/>
      <c r="CZ956" s="871"/>
      <c r="DA956" s="871"/>
      <c r="DB956" s="871"/>
      <c r="DC956" s="871"/>
      <c r="DD956" s="871"/>
      <c r="DE956" s="871"/>
      <c r="DF956" s="871"/>
      <c r="DG956" s="871"/>
      <c r="DH956" s="871"/>
      <c r="DI956" s="871"/>
      <c r="DJ956" s="871"/>
      <c r="DK956" s="871"/>
      <c r="DL956" s="871"/>
      <c r="DM956" s="871"/>
      <c r="DN956" s="871"/>
      <c r="DO956" s="871"/>
      <c r="DP956" s="871"/>
      <c r="DQ956" s="871"/>
      <c r="DR956" s="871"/>
      <c r="DS956" s="871"/>
      <c r="DT956" s="871"/>
      <c r="DU956" s="871"/>
      <c r="DV956" s="871"/>
      <c r="DW956" s="871"/>
      <c r="DX956" s="871"/>
      <c r="DY956" s="871"/>
      <c r="DZ956" s="871"/>
      <c r="EA956" s="871"/>
      <c r="EB956" s="871"/>
      <c r="EC956" s="871"/>
      <c r="ED956" s="871"/>
      <c r="EE956" s="871"/>
      <c r="EF956" s="871"/>
      <c r="EG956" s="871"/>
      <c r="EH956" s="871"/>
      <c r="EI956" s="871"/>
      <c r="EJ956" s="871"/>
      <c r="EK956" s="871"/>
      <c r="EL956" s="871"/>
      <c r="EM956" s="871"/>
      <c r="EN956" s="871"/>
      <c r="EO956" s="871"/>
      <c r="EP956" s="871"/>
      <c r="EQ956" s="871"/>
      <c r="ER956" s="871"/>
      <c r="ES956" s="871"/>
      <c r="ET956" s="871"/>
      <c r="EU956" s="871"/>
      <c r="EV956" s="871"/>
      <c r="EW956" s="871"/>
      <c r="EX956" s="871"/>
      <c r="EY956" s="871"/>
      <c r="EZ956" s="871"/>
      <c r="FA956" s="871"/>
      <c r="FB956" s="871"/>
      <c r="FC956" s="871"/>
      <c r="FD956" s="871"/>
      <c r="FE956" s="871"/>
      <c r="FF956" s="871"/>
      <c r="FG956" s="871"/>
      <c r="FH956" s="871"/>
      <c r="FI956" s="871"/>
      <c r="FJ956" s="871"/>
      <c r="FK956" s="871"/>
      <c r="FL956" s="871"/>
      <c r="FM956" s="871"/>
      <c r="FN956" s="871"/>
      <c r="FO956" s="871"/>
      <c r="FP956" s="871"/>
      <c r="FQ956" s="871"/>
      <c r="FR956" s="871"/>
      <c r="FS956" s="871"/>
      <c r="FT956" s="871"/>
      <c r="FU956" s="871"/>
      <c r="FV956" s="871"/>
      <c r="FW956" s="871"/>
      <c r="FX956" s="871"/>
      <c r="FY956" s="871"/>
      <c r="FZ956" s="871"/>
      <c r="GA956" s="871"/>
      <c r="GB956" s="871"/>
      <c r="GC956" s="871"/>
      <c r="GD956" s="871"/>
      <c r="GE956" s="871"/>
      <c r="GF956" s="871"/>
      <c r="GG956" s="871"/>
      <c r="GH956" s="871"/>
      <c r="GI956" s="871"/>
      <c r="GJ956" s="871"/>
      <c r="GK956" s="871"/>
      <c r="GL956" s="871"/>
      <c r="GM956" s="871"/>
      <c r="GN956" s="871"/>
      <c r="GO956" s="871"/>
      <c r="GP956" s="871"/>
      <c r="GQ956" s="871"/>
      <c r="GR956" s="871"/>
      <c r="GS956" s="871"/>
      <c r="GT956" s="871"/>
      <c r="GU956" s="871"/>
      <c r="GV956" s="871"/>
      <c r="GW956" s="871"/>
      <c r="GX956" s="871"/>
      <c r="GY956" s="871"/>
      <c r="GZ956" s="871"/>
      <c r="HA956" s="871"/>
      <c r="HB956" s="871"/>
      <c r="HC956" s="871"/>
      <c r="HD956" s="871"/>
      <c r="HE956" s="871"/>
      <c r="HF956" s="871"/>
      <c r="HG956" s="871"/>
      <c r="HH956" s="871"/>
      <c r="HI956" s="871"/>
      <c r="HJ956" s="871"/>
      <c r="HK956" s="871"/>
      <c r="HL956" s="871"/>
      <c r="HM956" s="871"/>
      <c r="HN956" s="871"/>
      <c r="HO956" s="871"/>
      <c r="HP956" s="871"/>
      <c r="HQ956" s="871"/>
      <c r="HR956" s="871"/>
      <c r="HS956" s="871"/>
      <c r="HT956" s="871"/>
      <c r="HU956" s="871"/>
      <c r="HV956" s="871"/>
      <c r="HW956" s="871"/>
      <c r="HX956" s="871"/>
      <c r="HY956" s="871"/>
      <c r="HZ956" s="871"/>
      <c r="IA956" s="871"/>
      <c r="IB956" s="871"/>
      <c r="IC956" s="871"/>
      <c r="ID956" s="871"/>
      <c r="IE956" s="871"/>
      <c r="IF956" s="871"/>
      <c r="IG956" s="871"/>
      <c r="IH956" s="871"/>
      <c r="II956" s="871"/>
      <c r="IJ956" s="871"/>
      <c r="IK956" s="871"/>
      <c r="IL956" s="871"/>
      <c r="IM956" s="871"/>
      <c r="IN956" s="871"/>
      <c r="IO956" s="871"/>
      <c r="IP956" s="871"/>
      <c r="IQ956" s="871"/>
      <c r="IR956" s="871"/>
      <c r="IS956" s="871"/>
      <c r="IT956" s="871"/>
      <c r="IU956" s="871"/>
      <c r="IV956" s="871"/>
      <c r="IW956" s="871"/>
      <c r="IX956" s="871"/>
      <c r="IY956" s="871"/>
      <c r="IZ956" s="871"/>
      <c r="JA956" s="871"/>
      <c r="JB956" s="871"/>
      <c r="JC956" s="871"/>
      <c r="JD956" s="871"/>
      <c r="JE956" s="871"/>
      <c r="JF956" s="871"/>
      <c r="JG956" s="871"/>
      <c r="JH956" s="871"/>
      <c r="JI956" s="871"/>
      <c r="JJ956" s="871"/>
      <c r="JK956" s="871"/>
      <c r="JL956" s="871"/>
      <c r="JM956" s="871"/>
      <c r="JN956" s="871"/>
      <c r="JO956" s="871"/>
      <c r="JP956" s="871"/>
      <c r="JQ956" s="871"/>
      <c r="JR956" s="871"/>
      <c r="JS956" s="871"/>
      <c r="JT956" s="871"/>
      <c r="JU956" s="871"/>
      <c r="JV956" s="871"/>
      <c r="JW956" s="871"/>
      <c r="JX956" s="871"/>
      <c r="JY956" s="871"/>
      <c r="JZ956" s="871"/>
      <c r="KA956" s="871"/>
      <c r="KB956" s="871"/>
      <c r="KC956" s="871"/>
      <c r="KD956" s="871"/>
      <c r="KE956" s="871"/>
      <c r="KF956" s="871"/>
      <c r="KG956" s="871"/>
      <c r="KH956" s="871"/>
      <c r="KI956" s="871"/>
      <c r="KJ956" s="871"/>
      <c r="KK956" s="871"/>
      <c r="KL956" s="871"/>
      <c r="KM956" s="871"/>
      <c r="KN956" s="871"/>
      <c r="KO956" s="871"/>
      <c r="KP956" s="871"/>
      <c r="KQ956" s="871"/>
      <c r="KR956" s="871"/>
      <c r="KS956" s="871"/>
      <c r="KT956" s="871"/>
      <c r="KU956" s="871"/>
      <c r="KV956" s="871"/>
      <c r="KW956" s="871"/>
      <c r="KX956" s="871"/>
      <c r="KY956" s="871"/>
      <c r="KZ956" s="871"/>
      <c r="LA956" s="871"/>
      <c r="LB956" s="871"/>
      <c r="LC956" s="871"/>
      <c r="LD956" s="871"/>
      <c r="LE956" s="871"/>
      <c r="LF956" s="871"/>
      <c r="LG956" s="871"/>
      <c r="LH956" s="871"/>
      <c r="LI956" s="871"/>
      <c r="LJ956" s="871"/>
      <c r="LK956" s="871"/>
      <c r="LL956" s="871"/>
      <c r="LM956" s="871"/>
      <c r="LN956" s="871"/>
      <c r="LO956" s="871"/>
      <c r="LP956" s="871"/>
      <c r="LQ956" s="871"/>
      <c r="LR956" s="871"/>
      <c r="LS956" s="871"/>
      <c r="LT956" s="871"/>
      <c r="LU956" s="871"/>
      <c r="LV956" s="871"/>
      <c r="LW956" s="871"/>
      <c r="LX956" s="871"/>
      <c r="LY956" s="871"/>
      <c r="LZ956" s="871"/>
      <c r="MA956" s="871"/>
      <c r="MB956" s="871"/>
      <c r="MC956" s="871"/>
      <c r="MD956" s="871"/>
      <c r="ME956" s="871"/>
      <c r="MF956" s="871"/>
      <c r="MG956" s="871"/>
      <c r="MH956" s="871"/>
      <c r="MI956" s="871"/>
      <c r="MJ956" s="871"/>
      <c r="MK956" s="871"/>
      <c r="ML956" s="871"/>
      <c r="MM956" s="871"/>
      <c r="MN956" s="871"/>
      <c r="MO956" s="871"/>
      <c r="MP956" s="871"/>
      <c r="MQ956" s="871"/>
      <c r="MR956" s="871"/>
      <c r="MS956" s="871"/>
      <c r="MT956" s="871"/>
      <c r="MU956" s="871"/>
      <c r="MV956" s="871"/>
      <c r="MW956" s="871"/>
      <c r="MX956" s="871"/>
      <c r="MY956" s="871"/>
      <c r="MZ956" s="871"/>
      <c r="NA956" s="871"/>
      <c r="NB956" s="871"/>
      <c r="NC956" s="871"/>
      <c r="ND956" s="871"/>
      <c r="NE956" s="871"/>
      <c r="NF956" s="871"/>
      <c r="NG956" s="871"/>
      <c r="NH956" s="871"/>
      <c r="NI956" s="871"/>
      <c r="NJ956" s="871"/>
      <c r="NK956" s="871"/>
      <c r="NL956" s="871"/>
      <c r="NM956" s="871"/>
      <c r="NN956" s="871"/>
      <c r="NO956" s="871"/>
      <c r="NP956" s="871"/>
      <c r="NQ956" s="871"/>
      <c r="NR956" s="871"/>
      <c r="NS956" s="871"/>
      <c r="NT956" s="871"/>
      <c r="NU956" s="871"/>
      <c r="NV956" s="871"/>
      <c r="NW956" s="871"/>
      <c r="NX956" s="871"/>
      <c r="NY956" s="871"/>
      <c r="NZ956" s="871"/>
      <c r="OA956" s="871"/>
      <c r="OB956" s="871"/>
      <c r="OC956" s="871"/>
      <c r="OD956" s="871"/>
      <c r="OE956" s="871"/>
      <c r="OF956" s="871"/>
      <c r="OG956" s="871"/>
      <c r="OH956" s="871"/>
      <c r="OI956" s="871"/>
      <c r="OJ956" s="871"/>
      <c r="OK956" s="871"/>
      <c r="OL956" s="871"/>
      <c r="OM956" s="871"/>
      <c r="ON956" s="871"/>
      <c r="OO956" s="871"/>
      <c r="OP956" s="871"/>
      <c r="OQ956" s="871"/>
      <c r="OR956" s="871"/>
      <c r="OS956" s="871"/>
      <c r="OT956" s="871"/>
      <c r="OU956" s="871"/>
      <c r="OV956" s="871"/>
      <c r="OW956" s="871"/>
      <c r="OX956" s="871"/>
      <c r="OY956" s="871"/>
      <c r="OZ956" s="871"/>
      <c r="PA956" s="871"/>
      <c r="PB956" s="871"/>
      <c r="PC956" s="871"/>
      <c r="PD956" s="871"/>
      <c r="PE956" s="871"/>
      <c r="PF956" s="871"/>
      <c r="PG956" s="871"/>
      <c r="PH956" s="871"/>
      <c r="PI956" s="871"/>
      <c r="PJ956" s="871"/>
      <c r="PK956" s="871"/>
      <c r="PL956" s="871"/>
      <c r="PM956" s="871"/>
      <c r="PN956" s="871"/>
      <c r="PO956" s="871"/>
      <c r="PP956" s="871"/>
      <c r="PQ956" s="871"/>
      <c r="PR956" s="871"/>
      <c r="PS956" s="871"/>
      <c r="PT956" s="871"/>
      <c r="PU956" s="871"/>
      <c r="PV956" s="871"/>
      <c r="PW956" s="871"/>
      <c r="PX956" s="871"/>
      <c r="PY956" s="871"/>
      <c r="PZ956" s="871"/>
      <c r="QA956" s="871"/>
      <c r="QB956" s="871"/>
      <c r="QC956" s="871"/>
      <c r="QD956" s="871"/>
      <c r="QE956" s="871"/>
      <c r="QF956" s="871"/>
      <c r="QG956" s="871"/>
      <c r="QH956" s="871"/>
      <c r="QI956" s="871"/>
      <c r="QJ956" s="871"/>
      <c r="QK956" s="871"/>
      <c r="QL956" s="871"/>
      <c r="QM956" s="871"/>
      <c r="QN956" s="871"/>
      <c r="QO956" s="871"/>
      <c r="QP956" s="871"/>
      <c r="QQ956" s="871"/>
      <c r="QR956" s="871"/>
      <c r="QS956" s="871"/>
      <c r="QT956" s="871"/>
      <c r="QU956" s="871"/>
      <c r="QV956" s="871"/>
      <c r="QW956" s="871"/>
      <c r="QX956" s="871"/>
      <c r="QY956" s="871"/>
      <c r="QZ956" s="871"/>
      <c r="RA956" s="871"/>
      <c r="RB956" s="871"/>
      <c r="RC956" s="871"/>
      <c r="RD956" s="871"/>
      <c r="RE956" s="871"/>
      <c r="RF956" s="871"/>
      <c r="RG956" s="871"/>
      <c r="RH956" s="871"/>
      <c r="RI956" s="871"/>
      <c r="RJ956" s="871"/>
      <c r="RK956" s="871"/>
      <c r="RL956" s="871"/>
      <c r="RM956" s="871"/>
      <c r="RN956" s="871"/>
      <c r="RO956" s="871"/>
      <c r="RP956" s="871"/>
      <c r="RQ956" s="871"/>
      <c r="RR956" s="871"/>
      <c r="RS956" s="871"/>
      <c r="RT956" s="871"/>
      <c r="RU956" s="871"/>
      <c r="RV956" s="871"/>
      <c r="RW956" s="871"/>
      <c r="RX956" s="871"/>
      <c r="RY956" s="871"/>
      <c r="RZ956" s="871"/>
      <c r="SA956" s="871"/>
      <c r="SB956" s="871"/>
      <c r="SC956" s="871"/>
      <c r="SD956" s="871"/>
      <c r="SE956" s="871"/>
      <c r="SF956" s="871"/>
      <c r="SG956" s="871"/>
      <c r="SH956" s="871"/>
      <c r="SI956" s="871"/>
      <c r="SJ956" s="871"/>
      <c r="SK956" s="871"/>
      <c r="SL956" s="871"/>
      <c r="SM956" s="871"/>
      <c r="SN956" s="871"/>
      <c r="SO956" s="871"/>
      <c r="SP956" s="871"/>
      <c r="SQ956" s="871"/>
      <c r="SR956" s="871"/>
      <c r="SS956" s="871"/>
      <c r="ST956" s="871"/>
      <c r="SU956" s="871"/>
      <c r="SV956" s="871"/>
      <c r="SW956" s="871"/>
      <c r="SX956" s="871"/>
      <c r="SY956" s="871"/>
      <c r="SZ956" s="871"/>
      <c r="TA956" s="871"/>
      <c r="TB956" s="871"/>
      <c r="TC956" s="871"/>
      <c r="TD956" s="871"/>
      <c r="TE956" s="871"/>
      <c r="TF956" s="871"/>
      <c r="TG956" s="871"/>
      <c r="TH956" s="871"/>
      <c r="TI956" s="871"/>
      <c r="TJ956" s="871"/>
      <c r="TK956" s="871"/>
      <c r="TL956" s="871"/>
      <c r="TM956" s="871"/>
      <c r="TN956" s="871"/>
      <c r="TO956" s="871"/>
      <c r="TP956" s="871"/>
      <c r="TQ956" s="871"/>
      <c r="TR956" s="871"/>
      <c r="TS956" s="871"/>
      <c r="TT956" s="871"/>
      <c r="TU956" s="871"/>
      <c r="TV956" s="871"/>
      <c r="TW956" s="871"/>
      <c r="TX956" s="871"/>
      <c r="TY956" s="871"/>
      <c r="TZ956" s="871"/>
      <c r="UA956" s="871"/>
      <c r="UB956" s="871"/>
      <c r="UC956" s="871"/>
      <c r="UD956" s="871"/>
      <c r="UE956" s="871"/>
      <c r="UF956" s="871"/>
      <c r="UG956" s="871"/>
      <c r="UH956" s="871"/>
      <c r="UI956" s="871"/>
      <c r="UJ956" s="871"/>
      <c r="UK956" s="871"/>
      <c r="UL956" s="871"/>
      <c r="UM956" s="871"/>
      <c r="UN956" s="871"/>
      <c r="UO956" s="871"/>
      <c r="UP956" s="871"/>
      <c r="UQ956" s="871"/>
      <c r="UR956" s="871"/>
      <c r="US956" s="871"/>
      <c r="UT956" s="871"/>
      <c r="UU956" s="871"/>
      <c r="UV956" s="871"/>
      <c r="UW956" s="871"/>
      <c r="UX956" s="871"/>
      <c r="UY956" s="871"/>
      <c r="UZ956" s="871"/>
      <c r="VA956" s="871"/>
      <c r="VB956" s="871"/>
      <c r="VC956" s="871"/>
      <c r="VD956" s="871"/>
      <c r="VE956" s="871"/>
      <c r="VF956" s="871"/>
      <c r="VG956" s="871"/>
      <c r="VH956" s="871"/>
      <c r="VI956" s="871"/>
      <c r="VJ956" s="871"/>
      <c r="VK956" s="871"/>
      <c r="VL956" s="871"/>
      <c r="VM956" s="871"/>
      <c r="VN956" s="871"/>
      <c r="VO956" s="871"/>
      <c r="VP956" s="871"/>
      <c r="VQ956" s="871"/>
      <c r="VR956" s="871"/>
      <c r="VS956" s="871"/>
      <c r="VT956" s="871"/>
      <c r="VU956" s="871"/>
      <c r="VV956" s="871"/>
      <c r="VW956" s="871"/>
      <c r="VX956" s="871"/>
      <c r="VY956" s="871"/>
      <c r="VZ956" s="871"/>
      <c r="WA956" s="871"/>
      <c r="WB956" s="871"/>
      <c r="WC956" s="871"/>
      <c r="WD956" s="871"/>
      <c r="WE956" s="871"/>
      <c r="WF956" s="871"/>
      <c r="WG956" s="871"/>
      <c r="WH956" s="871"/>
      <c r="WI956" s="871"/>
      <c r="WJ956" s="871"/>
      <c r="WK956" s="871"/>
      <c r="WL956" s="871"/>
      <c r="WM956" s="871"/>
      <c r="WN956" s="871"/>
      <c r="WO956" s="871"/>
      <c r="WP956" s="871"/>
      <c r="WQ956" s="871"/>
      <c r="WR956" s="871"/>
      <c r="WS956" s="871"/>
      <c r="WT956" s="871"/>
      <c r="WU956" s="871"/>
      <c r="WV956" s="871"/>
      <c r="WW956" s="871"/>
      <c r="WX956" s="871"/>
      <c r="WY956" s="871"/>
      <c r="WZ956" s="871"/>
      <c r="XA956" s="871"/>
      <c r="XB956" s="871"/>
      <c r="XC956" s="871"/>
      <c r="XD956" s="871"/>
      <c r="XE956" s="871"/>
      <c r="XF956" s="871"/>
      <c r="XG956" s="871"/>
      <c r="XH956" s="871"/>
      <c r="XI956" s="871"/>
      <c r="XJ956" s="871"/>
      <c r="XK956" s="871"/>
      <c r="XL956" s="871"/>
      <c r="XM956" s="871"/>
      <c r="XN956" s="871"/>
      <c r="XO956" s="871"/>
      <c r="XP956" s="871"/>
      <c r="XQ956" s="871"/>
      <c r="XR956" s="871"/>
      <c r="XS956" s="871"/>
      <c r="XT956" s="871"/>
      <c r="XU956" s="871"/>
      <c r="XV956" s="871"/>
      <c r="XW956" s="871"/>
      <c r="XX956" s="871"/>
      <c r="XY956" s="871"/>
      <c r="XZ956" s="871"/>
      <c r="YA956" s="871"/>
      <c r="YB956" s="871"/>
      <c r="YC956" s="871"/>
      <c r="YD956" s="871"/>
      <c r="YE956" s="871"/>
      <c r="YF956" s="871"/>
      <c r="YG956" s="871"/>
      <c r="YH956" s="871"/>
      <c r="YI956" s="871"/>
      <c r="YJ956" s="871"/>
      <c r="YK956" s="871"/>
      <c r="YL956" s="871"/>
      <c r="YM956" s="871"/>
      <c r="YN956" s="871"/>
      <c r="YO956" s="871"/>
      <c r="YP956" s="871"/>
      <c r="YQ956" s="871"/>
      <c r="YR956" s="871"/>
      <c r="YS956" s="871"/>
      <c r="YT956" s="871"/>
      <c r="YU956" s="871"/>
      <c r="YV956" s="871"/>
      <c r="YW956" s="871"/>
      <c r="YX956" s="871"/>
      <c r="YY956" s="871"/>
      <c r="YZ956" s="871"/>
      <c r="ZA956" s="871"/>
      <c r="ZB956" s="871"/>
      <c r="ZC956" s="871"/>
      <c r="ZD956" s="871"/>
      <c r="ZE956" s="871"/>
      <c r="ZF956" s="871"/>
      <c r="ZG956" s="871"/>
      <c r="ZH956" s="871"/>
      <c r="ZI956" s="871"/>
      <c r="ZJ956" s="871"/>
      <c r="ZK956" s="871"/>
      <c r="ZL956" s="871"/>
      <c r="ZM956" s="871"/>
      <c r="ZN956" s="871"/>
      <c r="ZO956" s="871"/>
      <c r="ZP956" s="871"/>
      <c r="ZQ956" s="871"/>
      <c r="ZR956" s="871"/>
      <c r="ZS956" s="871"/>
      <c r="ZT956" s="871"/>
      <c r="ZU956" s="871"/>
      <c r="ZV956" s="871"/>
      <c r="ZW956" s="871"/>
      <c r="ZX956" s="871"/>
      <c r="ZY956" s="871"/>
      <c r="ZZ956" s="871"/>
      <c r="AAA956" s="871"/>
      <c r="AAB956" s="871"/>
      <c r="AAC956" s="871"/>
      <c r="AAD956" s="871"/>
      <c r="AAE956" s="871"/>
      <c r="AAF956" s="871"/>
      <c r="AAG956" s="871"/>
      <c r="AAH956" s="871"/>
      <c r="AAI956" s="871"/>
      <c r="AAJ956" s="871"/>
      <c r="AAK956" s="871"/>
      <c r="AAL956" s="871"/>
      <c r="AAM956" s="871"/>
      <c r="AAN956" s="871"/>
      <c r="AAO956" s="871"/>
      <c r="AAP956" s="871"/>
      <c r="AAQ956" s="871"/>
      <c r="AAR956" s="871"/>
      <c r="AAS956" s="871"/>
      <c r="AAT956" s="871"/>
      <c r="AAU956" s="871"/>
      <c r="AAV956" s="871"/>
      <c r="AAW956" s="871"/>
      <c r="AAX956" s="871"/>
      <c r="AAY956" s="871"/>
      <c r="AAZ956" s="871"/>
      <c r="ABA956" s="871"/>
      <c r="ABB956" s="871"/>
      <c r="ABC956" s="871"/>
      <c r="ABD956" s="871"/>
      <c r="ABE956" s="871"/>
      <c r="ABF956" s="871"/>
      <c r="ABG956" s="871"/>
      <c r="ABH956" s="871"/>
      <c r="ABI956" s="871"/>
      <c r="ABJ956" s="871"/>
      <c r="ABK956" s="871"/>
      <c r="ABL956" s="871"/>
      <c r="ABM956" s="871"/>
      <c r="ABN956" s="871"/>
      <c r="ABO956" s="871"/>
      <c r="ABP956" s="871"/>
      <c r="ABQ956" s="871"/>
      <c r="ABR956" s="871"/>
      <c r="ABS956" s="871"/>
      <c r="ABT956" s="871"/>
      <c r="ABU956" s="871"/>
      <c r="ABV956" s="871"/>
      <c r="ABW956" s="871"/>
      <c r="ABX956" s="871"/>
      <c r="ABY956" s="871"/>
      <c r="ABZ956" s="871"/>
      <c r="ACA956" s="871"/>
      <c r="ACB956" s="871"/>
      <c r="ACC956" s="871"/>
      <c r="ACD956" s="871"/>
      <c r="ACE956" s="871"/>
      <c r="ACF956" s="871"/>
      <c r="ACG956" s="871"/>
      <c r="ACH956" s="871"/>
      <c r="ACI956" s="871"/>
      <c r="ACJ956" s="871"/>
      <c r="ACK956" s="871"/>
      <c r="ACL956" s="871"/>
      <c r="ACM956" s="871"/>
      <c r="ACN956" s="871"/>
      <c r="ACO956" s="871"/>
      <c r="ACP956" s="871"/>
      <c r="ACQ956" s="871"/>
      <c r="ACR956" s="871"/>
      <c r="ACS956" s="871"/>
      <c r="ACT956" s="871"/>
      <c r="ACU956" s="871"/>
      <c r="ACV956" s="871"/>
      <c r="ACW956" s="871"/>
      <c r="ACX956" s="871"/>
      <c r="ACY956" s="871"/>
      <c r="ACZ956" s="871"/>
      <c r="ADA956" s="871"/>
      <c r="ADB956" s="871"/>
      <c r="ADC956" s="871"/>
      <c r="ADD956" s="871"/>
      <c r="ADE956" s="871"/>
      <c r="ADF956" s="871"/>
      <c r="ADG956" s="871"/>
      <c r="ADH956" s="871"/>
      <c r="ADI956" s="871"/>
      <c r="ADJ956" s="871"/>
      <c r="ADK956" s="871"/>
      <c r="ADL956" s="871"/>
      <c r="ADM956" s="871"/>
      <c r="ADN956" s="871"/>
      <c r="ADO956" s="871"/>
      <c r="ADP956" s="871"/>
      <c r="ADQ956" s="871"/>
      <c r="ADR956" s="871"/>
      <c r="ADS956" s="871"/>
      <c r="ADT956" s="871"/>
      <c r="ADU956" s="871"/>
      <c r="ADV956" s="871"/>
      <c r="ADW956" s="871"/>
      <c r="ADX956" s="871"/>
      <c r="ADY956" s="871"/>
      <c r="ADZ956" s="871"/>
      <c r="AEA956" s="871"/>
      <c r="AEB956" s="871"/>
      <c r="AEC956" s="871"/>
      <c r="AED956" s="871"/>
      <c r="AEE956" s="871"/>
      <c r="AEF956" s="871"/>
      <c r="AEG956" s="871"/>
      <c r="AEH956" s="871"/>
      <c r="AEI956" s="871"/>
      <c r="AEJ956" s="871"/>
      <c r="AEK956" s="871"/>
      <c r="AEL956" s="871"/>
      <c r="AEM956" s="871"/>
      <c r="AEN956" s="871"/>
      <c r="AEO956" s="871"/>
      <c r="AEP956" s="871"/>
      <c r="AEQ956" s="871"/>
      <c r="AER956" s="871"/>
      <c r="AES956" s="871"/>
      <c r="AET956" s="871"/>
      <c r="AEU956" s="871"/>
      <c r="AEV956" s="871"/>
      <c r="AEW956" s="871"/>
      <c r="AEX956" s="871"/>
      <c r="AEY956" s="871"/>
      <c r="AEZ956" s="871"/>
      <c r="AFA956" s="871"/>
      <c r="AFB956" s="871"/>
      <c r="AFC956" s="871"/>
      <c r="AFD956" s="871"/>
      <c r="AFE956" s="871"/>
      <c r="AFF956" s="871"/>
      <c r="AFG956" s="871"/>
      <c r="AFH956" s="871"/>
      <c r="AFI956" s="871"/>
      <c r="AFJ956" s="871"/>
      <c r="AFK956" s="871"/>
      <c r="AFL956" s="871"/>
      <c r="AFM956" s="871"/>
      <c r="AFN956" s="871"/>
      <c r="AFO956" s="871"/>
      <c r="AFP956" s="871"/>
      <c r="AFQ956" s="871"/>
      <c r="AFR956" s="871"/>
      <c r="AFS956" s="871"/>
      <c r="AFT956" s="871"/>
      <c r="AFU956" s="871"/>
      <c r="AFV956" s="871"/>
      <c r="AFW956" s="871"/>
      <c r="AFX956" s="871"/>
      <c r="AFY956" s="871"/>
      <c r="AFZ956" s="871"/>
      <c r="AGA956" s="871"/>
      <c r="AGB956" s="871"/>
      <c r="AGC956" s="871"/>
      <c r="AGD956" s="871"/>
      <c r="AGE956" s="871"/>
      <c r="AGF956" s="871"/>
      <c r="AGG956" s="871"/>
      <c r="AGH956" s="871"/>
      <c r="AGI956" s="871"/>
      <c r="AGJ956" s="871"/>
      <c r="AGK956" s="871"/>
      <c r="AGL956" s="871"/>
      <c r="AGM956" s="871"/>
      <c r="AGN956" s="871"/>
      <c r="AGO956" s="871"/>
      <c r="AGP956" s="871"/>
      <c r="AGQ956" s="871"/>
      <c r="AGR956" s="871"/>
      <c r="AGS956" s="871"/>
      <c r="AGT956" s="871"/>
      <c r="AGU956" s="871"/>
      <c r="AGV956" s="871"/>
      <c r="AGW956" s="871"/>
      <c r="AGX956" s="871"/>
      <c r="AGY956" s="871"/>
      <c r="AGZ956" s="871"/>
      <c r="AHA956" s="871"/>
      <c r="AHB956" s="871"/>
      <c r="AHC956" s="871"/>
      <c r="AHD956" s="871"/>
      <c r="AHE956" s="871"/>
      <c r="AHF956" s="871"/>
      <c r="AHG956" s="871"/>
      <c r="AHH956" s="871"/>
      <c r="AHI956" s="871"/>
      <c r="AHJ956" s="871"/>
      <c r="AHK956" s="871"/>
      <c r="AHL956" s="871"/>
      <c r="AHM956" s="871"/>
      <c r="AHN956" s="871"/>
      <c r="AHO956" s="871"/>
      <c r="AHP956" s="871"/>
      <c r="AHQ956" s="871"/>
      <c r="AHR956" s="871"/>
      <c r="AHS956" s="871"/>
      <c r="AHT956" s="871"/>
      <c r="AHU956" s="871"/>
      <c r="AHV956" s="871"/>
      <c r="AHW956" s="871"/>
      <c r="AHX956" s="871"/>
      <c r="AHY956" s="871"/>
      <c r="AHZ956" s="871"/>
      <c r="AIA956" s="871"/>
      <c r="AIB956" s="871"/>
      <c r="AIC956" s="871"/>
      <c r="AID956" s="871"/>
      <c r="AIE956" s="871"/>
      <c r="AIF956" s="871"/>
      <c r="AIG956" s="871"/>
      <c r="AIH956" s="871"/>
      <c r="AII956" s="871"/>
      <c r="AIJ956" s="871"/>
      <c r="AIK956" s="871"/>
      <c r="AIL956" s="871"/>
      <c r="AIM956" s="871"/>
      <c r="AIN956" s="871"/>
      <c r="AIO956" s="871"/>
      <c r="AIP956" s="871"/>
      <c r="AIQ956" s="871"/>
      <c r="AIR956" s="871"/>
      <c r="AIS956" s="871"/>
      <c r="AIT956" s="871"/>
      <c r="AIU956" s="871"/>
      <c r="AIV956" s="871"/>
      <c r="AIW956" s="871"/>
      <c r="AIX956" s="871"/>
      <c r="AIY956" s="871"/>
      <c r="AIZ956" s="871"/>
      <c r="AJA956" s="871"/>
      <c r="AJB956" s="871"/>
      <c r="AJC956" s="871"/>
      <c r="AJD956" s="871"/>
      <c r="AJE956" s="871"/>
      <c r="AJF956" s="871"/>
      <c r="AJG956" s="871"/>
      <c r="AJH956" s="871"/>
      <c r="AJI956" s="871"/>
      <c r="AJJ956" s="871"/>
      <c r="AJK956" s="871"/>
      <c r="AJL956" s="871"/>
      <c r="AJM956" s="871"/>
      <c r="AJN956" s="871"/>
      <c r="AJO956" s="871"/>
      <c r="AJP956" s="871"/>
      <c r="AJQ956" s="871"/>
      <c r="AJR956" s="871"/>
      <c r="AJS956" s="871"/>
      <c r="AJT956" s="871"/>
      <c r="AJU956" s="871"/>
      <c r="AJV956" s="871"/>
      <c r="AJW956" s="871"/>
      <c r="AJX956" s="871"/>
      <c r="AJY956" s="871"/>
      <c r="AJZ956" s="871"/>
      <c r="AKA956" s="871"/>
      <c r="AKB956" s="871"/>
      <c r="AKC956" s="871"/>
      <c r="AKD956" s="871"/>
      <c r="AKE956" s="871"/>
      <c r="AKF956" s="871"/>
      <c r="AKG956" s="871"/>
      <c r="AKH956" s="871"/>
      <c r="AKI956" s="871"/>
      <c r="AKJ956" s="871"/>
      <c r="AKK956" s="871"/>
      <c r="AKL956" s="871"/>
      <c r="AKM956" s="871"/>
      <c r="AKN956" s="871"/>
      <c r="AKO956" s="871"/>
      <c r="AKP956" s="871"/>
      <c r="AKQ956" s="871"/>
      <c r="AKR956" s="871"/>
      <c r="AKS956" s="871"/>
      <c r="AKT956" s="871"/>
      <c r="AKU956" s="871"/>
      <c r="AKV956" s="871"/>
      <c r="AKW956" s="871"/>
      <c r="AKX956" s="871"/>
      <c r="AKY956" s="871"/>
      <c r="AKZ956" s="871"/>
      <c r="ALA956" s="871"/>
      <c r="ALB956" s="871"/>
      <c r="ALC956" s="871"/>
      <c r="ALD956" s="871"/>
      <c r="ALE956" s="871"/>
      <c r="ALF956" s="871"/>
      <c r="ALG956" s="871"/>
      <c r="ALH956" s="871"/>
      <c r="ALI956" s="871"/>
      <c r="ALJ956" s="871"/>
      <c r="ALK956" s="871"/>
      <c r="ALL956" s="871"/>
      <c r="ALM956" s="871"/>
      <c r="ALN956" s="871"/>
      <c r="ALO956" s="871"/>
      <c r="ALP956" s="871"/>
      <c r="ALQ956" s="871"/>
      <c r="ALR956" s="871"/>
      <c r="ALS956" s="871"/>
      <c r="ALT956" s="871"/>
      <c r="ALU956" s="871"/>
      <c r="ALV956" s="871"/>
      <c r="ALW956" s="871"/>
      <c r="ALX956" s="871"/>
      <c r="ALY956" s="871"/>
      <c r="ALZ956" s="871"/>
      <c r="AMA956" s="871"/>
      <c r="AMB956" s="871"/>
      <c r="AMC956" s="871"/>
      <c r="AMD956" s="871"/>
      <c r="AME956" s="871"/>
      <c r="AMF956" s="871"/>
      <c r="AMG956" s="871"/>
      <c r="AMH956" s="871"/>
      <c r="AMI956" s="871"/>
      <c r="AMJ956" s="871"/>
      <c r="AMK956" s="871"/>
    </row>
    <row r="957" spans="1:1025" ht="14.4">
      <c r="A957" s="1145"/>
      <c r="B957" s="986">
        <v>15636</v>
      </c>
      <c r="C957" s="1008">
        <v>0.1</v>
      </c>
      <c r="D957" s="954" t="s">
        <v>517</v>
      </c>
      <c r="E957" s="955">
        <v>1600000</v>
      </c>
      <c r="F957" s="1008">
        <v>0.06</v>
      </c>
      <c r="G957" s="955">
        <f t="shared" si="46"/>
        <v>96000</v>
      </c>
      <c r="H957" s="1009" t="s">
        <v>485</v>
      </c>
      <c r="I957" s="874"/>
      <c r="J957" s="875"/>
      <c r="K957" s="899"/>
      <c r="L957" s="899"/>
      <c r="M957" s="899"/>
      <c r="N957" s="899"/>
      <c r="O957" s="907"/>
      <c r="P957" s="899"/>
      <c r="Q957" s="898"/>
      <c r="R957" s="871"/>
      <c r="S957" s="871"/>
      <c r="T957" s="871"/>
      <c r="U957" s="871"/>
      <c r="V957" s="871"/>
      <c r="W957" s="871"/>
      <c r="X957" s="871"/>
      <c r="Y957" s="871"/>
      <c r="Z957" s="871"/>
      <c r="AA957" s="871"/>
      <c r="AB957" s="871"/>
      <c r="AC957" s="871"/>
      <c r="AD957" s="871"/>
      <c r="AE957" s="871"/>
      <c r="AF957" s="871"/>
      <c r="AG957" s="871"/>
      <c r="AH957" s="871"/>
      <c r="AI957" s="871"/>
      <c r="AJ957" s="871"/>
      <c r="AK957" s="871"/>
      <c r="AL957" s="871"/>
      <c r="AM957" s="871"/>
      <c r="AN957" s="871"/>
      <c r="AO957" s="871"/>
      <c r="AP957" s="871"/>
      <c r="AQ957" s="871"/>
      <c r="AR957" s="871"/>
      <c r="AS957" s="871"/>
      <c r="AT957" s="871"/>
      <c r="AU957" s="871"/>
      <c r="AV957" s="871"/>
      <c r="AW957" s="871"/>
      <c r="AX957" s="871"/>
      <c r="AY957" s="871"/>
      <c r="AZ957" s="871"/>
      <c r="BA957" s="871"/>
      <c r="BB957" s="871"/>
      <c r="BC957" s="871"/>
      <c r="BD957" s="871"/>
      <c r="BE957" s="871"/>
      <c r="BF957" s="871"/>
      <c r="BG957" s="871"/>
      <c r="BH957" s="871"/>
      <c r="BI957" s="871"/>
      <c r="BJ957" s="871"/>
      <c r="BK957" s="871"/>
      <c r="BL957" s="871"/>
      <c r="BM957" s="871"/>
      <c r="BN957" s="871"/>
      <c r="BO957" s="871"/>
      <c r="BP957" s="871"/>
      <c r="BQ957" s="871"/>
      <c r="BR957" s="871"/>
      <c r="BS957" s="871"/>
      <c r="BT957" s="871"/>
      <c r="BU957" s="871"/>
      <c r="BV957" s="871"/>
      <c r="BW957" s="871"/>
      <c r="BX957" s="871"/>
      <c r="BY957" s="871"/>
      <c r="BZ957" s="871"/>
      <c r="CA957" s="871"/>
      <c r="CB957" s="871"/>
      <c r="CC957" s="871"/>
      <c r="CD957" s="871"/>
      <c r="CE957" s="871"/>
      <c r="CF957" s="871"/>
      <c r="CG957" s="871"/>
      <c r="CH957" s="871"/>
      <c r="CI957" s="871"/>
      <c r="CJ957" s="871"/>
      <c r="CK957" s="871"/>
      <c r="CL957" s="871"/>
      <c r="CM957" s="871"/>
      <c r="CN957" s="871"/>
      <c r="CO957" s="871"/>
      <c r="CP957" s="871"/>
      <c r="CQ957" s="871"/>
      <c r="CR957" s="871"/>
      <c r="CS957" s="871"/>
      <c r="CT957" s="871"/>
      <c r="CU957" s="871"/>
      <c r="CV957" s="871"/>
      <c r="CW957" s="871"/>
      <c r="CX957" s="871"/>
      <c r="CY957" s="871"/>
      <c r="CZ957" s="871"/>
      <c r="DA957" s="871"/>
      <c r="DB957" s="871"/>
      <c r="DC957" s="871"/>
      <c r="DD957" s="871"/>
      <c r="DE957" s="871"/>
      <c r="DF957" s="871"/>
      <c r="DG957" s="871"/>
      <c r="DH957" s="871"/>
      <c r="DI957" s="871"/>
      <c r="DJ957" s="871"/>
      <c r="DK957" s="871"/>
      <c r="DL957" s="871"/>
      <c r="DM957" s="871"/>
      <c r="DN957" s="871"/>
      <c r="DO957" s="871"/>
      <c r="DP957" s="871"/>
      <c r="DQ957" s="871"/>
      <c r="DR957" s="871"/>
      <c r="DS957" s="871"/>
      <c r="DT957" s="871"/>
      <c r="DU957" s="871"/>
      <c r="DV957" s="871"/>
      <c r="DW957" s="871"/>
      <c r="DX957" s="871"/>
      <c r="DY957" s="871"/>
      <c r="DZ957" s="871"/>
      <c r="EA957" s="871"/>
      <c r="EB957" s="871"/>
      <c r="EC957" s="871"/>
      <c r="ED957" s="871"/>
      <c r="EE957" s="871"/>
      <c r="EF957" s="871"/>
      <c r="EG957" s="871"/>
      <c r="EH957" s="871"/>
      <c r="EI957" s="871"/>
      <c r="EJ957" s="871"/>
      <c r="EK957" s="871"/>
      <c r="EL957" s="871"/>
      <c r="EM957" s="871"/>
      <c r="EN957" s="871"/>
      <c r="EO957" s="871"/>
      <c r="EP957" s="871"/>
      <c r="EQ957" s="871"/>
      <c r="ER957" s="871"/>
      <c r="ES957" s="871"/>
      <c r="ET957" s="871"/>
      <c r="EU957" s="871"/>
      <c r="EV957" s="871"/>
      <c r="EW957" s="871"/>
      <c r="EX957" s="871"/>
      <c r="EY957" s="871"/>
      <c r="EZ957" s="871"/>
      <c r="FA957" s="871"/>
      <c r="FB957" s="871"/>
      <c r="FC957" s="871"/>
      <c r="FD957" s="871"/>
      <c r="FE957" s="871"/>
      <c r="FF957" s="871"/>
      <c r="FG957" s="871"/>
      <c r="FH957" s="871"/>
      <c r="FI957" s="871"/>
      <c r="FJ957" s="871"/>
      <c r="FK957" s="871"/>
      <c r="FL957" s="871"/>
      <c r="FM957" s="871"/>
      <c r="FN957" s="871"/>
      <c r="FO957" s="871"/>
      <c r="FP957" s="871"/>
      <c r="FQ957" s="871"/>
      <c r="FR957" s="871"/>
      <c r="FS957" s="871"/>
      <c r="FT957" s="871"/>
      <c r="FU957" s="871"/>
      <c r="FV957" s="871"/>
      <c r="FW957" s="871"/>
      <c r="FX957" s="871"/>
      <c r="FY957" s="871"/>
      <c r="FZ957" s="871"/>
      <c r="GA957" s="871"/>
      <c r="GB957" s="871"/>
      <c r="GC957" s="871"/>
      <c r="GD957" s="871"/>
      <c r="GE957" s="871"/>
      <c r="GF957" s="871"/>
      <c r="GG957" s="871"/>
      <c r="GH957" s="871"/>
      <c r="GI957" s="871"/>
      <c r="GJ957" s="871"/>
      <c r="GK957" s="871"/>
      <c r="GL957" s="871"/>
      <c r="GM957" s="871"/>
      <c r="GN957" s="871"/>
      <c r="GO957" s="871"/>
      <c r="GP957" s="871"/>
      <c r="GQ957" s="871"/>
      <c r="GR957" s="871"/>
      <c r="GS957" s="871"/>
      <c r="GT957" s="871"/>
      <c r="GU957" s="871"/>
      <c r="GV957" s="871"/>
      <c r="GW957" s="871"/>
      <c r="GX957" s="871"/>
      <c r="GY957" s="871"/>
      <c r="GZ957" s="871"/>
      <c r="HA957" s="871"/>
      <c r="HB957" s="871"/>
      <c r="HC957" s="871"/>
      <c r="HD957" s="871"/>
      <c r="HE957" s="871"/>
      <c r="HF957" s="871"/>
      <c r="HG957" s="871"/>
      <c r="HH957" s="871"/>
      <c r="HI957" s="871"/>
      <c r="HJ957" s="871"/>
      <c r="HK957" s="871"/>
      <c r="HL957" s="871"/>
      <c r="HM957" s="871"/>
      <c r="HN957" s="871"/>
      <c r="HO957" s="871"/>
      <c r="HP957" s="871"/>
      <c r="HQ957" s="871"/>
      <c r="HR957" s="871"/>
      <c r="HS957" s="871"/>
      <c r="HT957" s="871"/>
      <c r="HU957" s="871"/>
      <c r="HV957" s="871"/>
      <c r="HW957" s="871"/>
      <c r="HX957" s="871"/>
      <c r="HY957" s="871"/>
      <c r="HZ957" s="871"/>
      <c r="IA957" s="871"/>
      <c r="IB957" s="871"/>
      <c r="IC957" s="871"/>
      <c r="ID957" s="871"/>
      <c r="IE957" s="871"/>
      <c r="IF957" s="871"/>
      <c r="IG957" s="871"/>
      <c r="IH957" s="871"/>
      <c r="II957" s="871"/>
      <c r="IJ957" s="871"/>
      <c r="IK957" s="871"/>
      <c r="IL957" s="871"/>
      <c r="IM957" s="871"/>
      <c r="IN957" s="871"/>
      <c r="IO957" s="871"/>
      <c r="IP957" s="871"/>
      <c r="IQ957" s="871"/>
      <c r="IR957" s="871"/>
      <c r="IS957" s="871"/>
      <c r="IT957" s="871"/>
      <c r="IU957" s="871"/>
      <c r="IV957" s="871"/>
      <c r="IW957" s="871"/>
      <c r="IX957" s="871"/>
      <c r="IY957" s="871"/>
      <c r="IZ957" s="871"/>
      <c r="JA957" s="871"/>
      <c r="JB957" s="871"/>
      <c r="JC957" s="871"/>
      <c r="JD957" s="871"/>
      <c r="JE957" s="871"/>
      <c r="JF957" s="871"/>
      <c r="JG957" s="871"/>
      <c r="JH957" s="871"/>
      <c r="JI957" s="871"/>
      <c r="JJ957" s="871"/>
      <c r="JK957" s="871"/>
      <c r="JL957" s="871"/>
      <c r="JM957" s="871"/>
      <c r="JN957" s="871"/>
      <c r="JO957" s="871"/>
      <c r="JP957" s="871"/>
      <c r="JQ957" s="871"/>
      <c r="JR957" s="871"/>
      <c r="JS957" s="871"/>
      <c r="JT957" s="871"/>
      <c r="JU957" s="871"/>
      <c r="JV957" s="871"/>
      <c r="JW957" s="871"/>
      <c r="JX957" s="871"/>
      <c r="JY957" s="871"/>
      <c r="JZ957" s="871"/>
      <c r="KA957" s="871"/>
      <c r="KB957" s="871"/>
      <c r="KC957" s="871"/>
      <c r="KD957" s="871"/>
      <c r="KE957" s="871"/>
      <c r="KF957" s="871"/>
      <c r="KG957" s="871"/>
      <c r="KH957" s="871"/>
      <c r="KI957" s="871"/>
      <c r="KJ957" s="871"/>
      <c r="KK957" s="871"/>
      <c r="KL957" s="871"/>
      <c r="KM957" s="871"/>
      <c r="KN957" s="871"/>
      <c r="KO957" s="871"/>
      <c r="KP957" s="871"/>
      <c r="KQ957" s="871"/>
      <c r="KR957" s="871"/>
      <c r="KS957" s="871"/>
      <c r="KT957" s="871"/>
      <c r="KU957" s="871"/>
      <c r="KV957" s="871"/>
      <c r="KW957" s="871"/>
      <c r="KX957" s="871"/>
      <c r="KY957" s="871"/>
      <c r="KZ957" s="871"/>
      <c r="LA957" s="871"/>
      <c r="LB957" s="871"/>
      <c r="LC957" s="871"/>
      <c r="LD957" s="871"/>
      <c r="LE957" s="871"/>
      <c r="LF957" s="871"/>
      <c r="LG957" s="871"/>
      <c r="LH957" s="871"/>
      <c r="LI957" s="871"/>
      <c r="LJ957" s="871"/>
      <c r="LK957" s="871"/>
      <c r="LL957" s="871"/>
      <c r="LM957" s="871"/>
      <c r="LN957" s="871"/>
      <c r="LO957" s="871"/>
      <c r="LP957" s="871"/>
      <c r="LQ957" s="871"/>
      <c r="LR957" s="871"/>
      <c r="LS957" s="871"/>
      <c r="LT957" s="871"/>
      <c r="LU957" s="871"/>
      <c r="LV957" s="871"/>
      <c r="LW957" s="871"/>
      <c r="LX957" s="871"/>
      <c r="LY957" s="871"/>
      <c r="LZ957" s="871"/>
      <c r="MA957" s="871"/>
      <c r="MB957" s="871"/>
      <c r="MC957" s="871"/>
      <c r="MD957" s="871"/>
      <c r="ME957" s="871"/>
      <c r="MF957" s="871"/>
      <c r="MG957" s="871"/>
      <c r="MH957" s="871"/>
      <c r="MI957" s="871"/>
      <c r="MJ957" s="871"/>
      <c r="MK957" s="871"/>
      <c r="ML957" s="871"/>
      <c r="MM957" s="871"/>
      <c r="MN957" s="871"/>
      <c r="MO957" s="871"/>
      <c r="MP957" s="871"/>
      <c r="MQ957" s="871"/>
      <c r="MR957" s="871"/>
      <c r="MS957" s="871"/>
      <c r="MT957" s="871"/>
      <c r="MU957" s="871"/>
      <c r="MV957" s="871"/>
      <c r="MW957" s="871"/>
      <c r="MX957" s="871"/>
      <c r="MY957" s="871"/>
      <c r="MZ957" s="871"/>
      <c r="NA957" s="871"/>
      <c r="NB957" s="871"/>
      <c r="NC957" s="871"/>
      <c r="ND957" s="871"/>
      <c r="NE957" s="871"/>
      <c r="NF957" s="871"/>
      <c r="NG957" s="871"/>
      <c r="NH957" s="871"/>
      <c r="NI957" s="871"/>
      <c r="NJ957" s="871"/>
      <c r="NK957" s="871"/>
      <c r="NL957" s="871"/>
      <c r="NM957" s="871"/>
      <c r="NN957" s="871"/>
      <c r="NO957" s="871"/>
      <c r="NP957" s="871"/>
      <c r="NQ957" s="871"/>
      <c r="NR957" s="871"/>
      <c r="NS957" s="871"/>
      <c r="NT957" s="871"/>
      <c r="NU957" s="871"/>
      <c r="NV957" s="871"/>
      <c r="NW957" s="871"/>
      <c r="NX957" s="871"/>
      <c r="NY957" s="871"/>
      <c r="NZ957" s="871"/>
      <c r="OA957" s="871"/>
      <c r="OB957" s="871"/>
      <c r="OC957" s="871"/>
      <c r="OD957" s="871"/>
      <c r="OE957" s="871"/>
      <c r="OF957" s="871"/>
      <c r="OG957" s="871"/>
      <c r="OH957" s="871"/>
      <c r="OI957" s="871"/>
      <c r="OJ957" s="871"/>
      <c r="OK957" s="871"/>
      <c r="OL957" s="871"/>
      <c r="OM957" s="871"/>
      <c r="ON957" s="871"/>
      <c r="OO957" s="871"/>
      <c r="OP957" s="871"/>
      <c r="OQ957" s="871"/>
      <c r="OR957" s="871"/>
      <c r="OS957" s="871"/>
      <c r="OT957" s="871"/>
      <c r="OU957" s="871"/>
      <c r="OV957" s="871"/>
      <c r="OW957" s="871"/>
      <c r="OX957" s="871"/>
      <c r="OY957" s="871"/>
      <c r="OZ957" s="871"/>
      <c r="PA957" s="871"/>
      <c r="PB957" s="871"/>
      <c r="PC957" s="871"/>
      <c r="PD957" s="871"/>
      <c r="PE957" s="871"/>
      <c r="PF957" s="871"/>
      <c r="PG957" s="871"/>
      <c r="PH957" s="871"/>
      <c r="PI957" s="871"/>
      <c r="PJ957" s="871"/>
      <c r="PK957" s="871"/>
      <c r="PL957" s="871"/>
      <c r="PM957" s="871"/>
      <c r="PN957" s="871"/>
      <c r="PO957" s="871"/>
      <c r="PP957" s="871"/>
      <c r="PQ957" s="871"/>
      <c r="PR957" s="871"/>
      <c r="PS957" s="871"/>
      <c r="PT957" s="871"/>
      <c r="PU957" s="871"/>
      <c r="PV957" s="871"/>
      <c r="PW957" s="871"/>
      <c r="PX957" s="871"/>
      <c r="PY957" s="871"/>
      <c r="PZ957" s="871"/>
      <c r="QA957" s="871"/>
      <c r="QB957" s="871"/>
      <c r="QC957" s="871"/>
      <c r="QD957" s="871"/>
      <c r="QE957" s="871"/>
      <c r="QF957" s="871"/>
      <c r="QG957" s="871"/>
      <c r="QH957" s="871"/>
      <c r="QI957" s="871"/>
      <c r="QJ957" s="871"/>
      <c r="QK957" s="871"/>
      <c r="QL957" s="871"/>
      <c r="QM957" s="871"/>
      <c r="QN957" s="871"/>
      <c r="QO957" s="871"/>
      <c r="QP957" s="871"/>
      <c r="QQ957" s="871"/>
      <c r="QR957" s="871"/>
      <c r="QS957" s="871"/>
      <c r="QT957" s="871"/>
      <c r="QU957" s="871"/>
      <c r="QV957" s="871"/>
      <c r="QW957" s="871"/>
      <c r="QX957" s="871"/>
      <c r="QY957" s="871"/>
      <c r="QZ957" s="871"/>
      <c r="RA957" s="871"/>
      <c r="RB957" s="871"/>
      <c r="RC957" s="871"/>
      <c r="RD957" s="871"/>
      <c r="RE957" s="871"/>
      <c r="RF957" s="871"/>
      <c r="RG957" s="871"/>
      <c r="RH957" s="871"/>
      <c r="RI957" s="871"/>
      <c r="RJ957" s="871"/>
      <c r="RK957" s="871"/>
      <c r="RL957" s="871"/>
      <c r="RM957" s="871"/>
      <c r="RN957" s="871"/>
      <c r="RO957" s="871"/>
      <c r="RP957" s="871"/>
      <c r="RQ957" s="871"/>
      <c r="RR957" s="871"/>
      <c r="RS957" s="871"/>
      <c r="RT957" s="871"/>
      <c r="RU957" s="871"/>
      <c r="RV957" s="871"/>
      <c r="RW957" s="871"/>
      <c r="RX957" s="871"/>
      <c r="RY957" s="871"/>
      <c r="RZ957" s="871"/>
      <c r="SA957" s="871"/>
      <c r="SB957" s="871"/>
      <c r="SC957" s="871"/>
      <c r="SD957" s="871"/>
      <c r="SE957" s="871"/>
      <c r="SF957" s="871"/>
      <c r="SG957" s="871"/>
      <c r="SH957" s="871"/>
      <c r="SI957" s="871"/>
      <c r="SJ957" s="871"/>
      <c r="SK957" s="871"/>
      <c r="SL957" s="871"/>
      <c r="SM957" s="871"/>
      <c r="SN957" s="871"/>
      <c r="SO957" s="871"/>
      <c r="SP957" s="871"/>
      <c r="SQ957" s="871"/>
      <c r="SR957" s="871"/>
      <c r="SS957" s="871"/>
      <c r="ST957" s="871"/>
      <c r="SU957" s="871"/>
      <c r="SV957" s="871"/>
      <c r="SW957" s="871"/>
      <c r="SX957" s="871"/>
      <c r="SY957" s="871"/>
      <c r="SZ957" s="871"/>
      <c r="TA957" s="871"/>
      <c r="TB957" s="871"/>
      <c r="TC957" s="871"/>
      <c r="TD957" s="871"/>
      <c r="TE957" s="871"/>
      <c r="TF957" s="871"/>
      <c r="TG957" s="871"/>
      <c r="TH957" s="871"/>
      <c r="TI957" s="871"/>
      <c r="TJ957" s="871"/>
      <c r="TK957" s="871"/>
      <c r="TL957" s="871"/>
      <c r="TM957" s="871"/>
      <c r="TN957" s="871"/>
      <c r="TO957" s="871"/>
      <c r="TP957" s="871"/>
      <c r="TQ957" s="871"/>
      <c r="TR957" s="871"/>
      <c r="TS957" s="871"/>
      <c r="TT957" s="871"/>
      <c r="TU957" s="871"/>
      <c r="TV957" s="871"/>
      <c r="TW957" s="871"/>
      <c r="TX957" s="871"/>
      <c r="TY957" s="871"/>
      <c r="TZ957" s="871"/>
      <c r="UA957" s="871"/>
      <c r="UB957" s="871"/>
      <c r="UC957" s="871"/>
      <c r="UD957" s="871"/>
      <c r="UE957" s="871"/>
      <c r="UF957" s="871"/>
      <c r="UG957" s="871"/>
      <c r="UH957" s="871"/>
      <c r="UI957" s="871"/>
      <c r="UJ957" s="871"/>
      <c r="UK957" s="871"/>
      <c r="UL957" s="871"/>
      <c r="UM957" s="871"/>
      <c r="UN957" s="871"/>
      <c r="UO957" s="871"/>
      <c r="UP957" s="871"/>
      <c r="UQ957" s="871"/>
      <c r="UR957" s="871"/>
      <c r="US957" s="871"/>
      <c r="UT957" s="871"/>
      <c r="UU957" s="871"/>
      <c r="UV957" s="871"/>
      <c r="UW957" s="871"/>
      <c r="UX957" s="871"/>
      <c r="UY957" s="871"/>
      <c r="UZ957" s="871"/>
      <c r="VA957" s="871"/>
      <c r="VB957" s="871"/>
      <c r="VC957" s="871"/>
      <c r="VD957" s="871"/>
      <c r="VE957" s="871"/>
      <c r="VF957" s="871"/>
      <c r="VG957" s="871"/>
      <c r="VH957" s="871"/>
      <c r="VI957" s="871"/>
      <c r="VJ957" s="871"/>
      <c r="VK957" s="871"/>
      <c r="VL957" s="871"/>
      <c r="VM957" s="871"/>
      <c r="VN957" s="871"/>
      <c r="VO957" s="871"/>
      <c r="VP957" s="871"/>
      <c r="VQ957" s="871"/>
      <c r="VR957" s="871"/>
      <c r="VS957" s="871"/>
      <c r="VT957" s="871"/>
      <c r="VU957" s="871"/>
      <c r="VV957" s="871"/>
      <c r="VW957" s="871"/>
      <c r="VX957" s="871"/>
      <c r="VY957" s="871"/>
      <c r="VZ957" s="871"/>
      <c r="WA957" s="871"/>
      <c r="WB957" s="871"/>
      <c r="WC957" s="871"/>
      <c r="WD957" s="871"/>
      <c r="WE957" s="871"/>
      <c r="WF957" s="871"/>
      <c r="WG957" s="871"/>
      <c r="WH957" s="871"/>
      <c r="WI957" s="871"/>
      <c r="WJ957" s="871"/>
      <c r="WK957" s="871"/>
      <c r="WL957" s="871"/>
      <c r="WM957" s="871"/>
      <c r="WN957" s="871"/>
      <c r="WO957" s="871"/>
      <c r="WP957" s="871"/>
      <c r="WQ957" s="871"/>
      <c r="WR957" s="871"/>
      <c r="WS957" s="871"/>
      <c r="WT957" s="871"/>
      <c r="WU957" s="871"/>
      <c r="WV957" s="871"/>
      <c r="WW957" s="871"/>
      <c r="WX957" s="871"/>
      <c r="WY957" s="871"/>
      <c r="WZ957" s="871"/>
      <c r="XA957" s="871"/>
      <c r="XB957" s="871"/>
      <c r="XC957" s="871"/>
      <c r="XD957" s="871"/>
      <c r="XE957" s="871"/>
      <c r="XF957" s="871"/>
      <c r="XG957" s="871"/>
      <c r="XH957" s="871"/>
      <c r="XI957" s="871"/>
      <c r="XJ957" s="871"/>
      <c r="XK957" s="871"/>
      <c r="XL957" s="871"/>
      <c r="XM957" s="871"/>
      <c r="XN957" s="871"/>
      <c r="XO957" s="871"/>
      <c r="XP957" s="871"/>
      <c r="XQ957" s="871"/>
      <c r="XR957" s="871"/>
      <c r="XS957" s="871"/>
      <c r="XT957" s="871"/>
      <c r="XU957" s="871"/>
      <c r="XV957" s="871"/>
      <c r="XW957" s="871"/>
      <c r="XX957" s="871"/>
      <c r="XY957" s="871"/>
      <c r="XZ957" s="871"/>
      <c r="YA957" s="871"/>
      <c r="YB957" s="871"/>
      <c r="YC957" s="871"/>
      <c r="YD957" s="871"/>
      <c r="YE957" s="871"/>
      <c r="YF957" s="871"/>
      <c r="YG957" s="871"/>
      <c r="YH957" s="871"/>
      <c r="YI957" s="871"/>
      <c r="YJ957" s="871"/>
      <c r="YK957" s="871"/>
      <c r="YL957" s="871"/>
      <c r="YM957" s="871"/>
      <c r="YN957" s="871"/>
      <c r="YO957" s="871"/>
      <c r="YP957" s="871"/>
      <c r="YQ957" s="871"/>
      <c r="YR957" s="871"/>
      <c r="YS957" s="871"/>
      <c r="YT957" s="871"/>
      <c r="YU957" s="871"/>
      <c r="YV957" s="871"/>
      <c r="YW957" s="871"/>
      <c r="YX957" s="871"/>
      <c r="YY957" s="871"/>
      <c r="YZ957" s="871"/>
      <c r="ZA957" s="871"/>
      <c r="ZB957" s="871"/>
      <c r="ZC957" s="871"/>
      <c r="ZD957" s="871"/>
      <c r="ZE957" s="871"/>
      <c r="ZF957" s="871"/>
      <c r="ZG957" s="871"/>
      <c r="ZH957" s="871"/>
      <c r="ZI957" s="871"/>
      <c r="ZJ957" s="871"/>
      <c r="ZK957" s="871"/>
      <c r="ZL957" s="871"/>
      <c r="ZM957" s="871"/>
      <c r="ZN957" s="871"/>
      <c r="ZO957" s="871"/>
      <c r="ZP957" s="871"/>
      <c r="ZQ957" s="871"/>
      <c r="ZR957" s="871"/>
      <c r="ZS957" s="871"/>
      <c r="ZT957" s="871"/>
      <c r="ZU957" s="871"/>
      <c r="ZV957" s="871"/>
      <c r="ZW957" s="871"/>
      <c r="ZX957" s="871"/>
      <c r="ZY957" s="871"/>
      <c r="ZZ957" s="871"/>
      <c r="AAA957" s="871"/>
      <c r="AAB957" s="871"/>
      <c r="AAC957" s="871"/>
      <c r="AAD957" s="871"/>
      <c r="AAE957" s="871"/>
      <c r="AAF957" s="871"/>
      <c r="AAG957" s="871"/>
      <c r="AAH957" s="871"/>
      <c r="AAI957" s="871"/>
      <c r="AAJ957" s="871"/>
      <c r="AAK957" s="871"/>
      <c r="AAL957" s="871"/>
      <c r="AAM957" s="871"/>
      <c r="AAN957" s="871"/>
      <c r="AAO957" s="871"/>
      <c r="AAP957" s="871"/>
      <c r="AAQ957" s="871"/>
      <c r="AAR957" s="871"/>
      <c r="AAS957" s="871"/>
      <c r="AAT957" s="871"/>
      <c r="AAU957" s="871"/>
      <c r="AAV957" s="871"/>
      <c r="AAW957" s="871"/>
      <c r="AAX957" s="871"/>
      <c r="AAY957" s="871"/>
      <c r="AAZ957" s="871"/>
      <c r="ABA957" s="871"/>
      <c r="ABB957" s="871"/>
      <c r="ABC957" s="871"/>
      <c r="ABD957" s="871"/>
      <c r="ABE957" s="871"/>
      <c r="ABF957" s="871"/>
      <c r="ABG957" s="871"/>
      <c r="ABH957" s="871"/>
      <c r="ABI957" s="871"/>
      <c r="ABJ957" s="871"/>
      <c r="ABK957" s="871"/>
      <c r="ABL957" s="871"/>
      <c r="ABM957" s="871"/>
      <c r="ABN957" s="871"/>
      <c r="ABO957" s="871"/>
      <c r="ABP957" s="871"/>
      <c r="ABQ957" s="871"/>
      <c r="ABR957" s="871"/>
      <c r="ABS957" s="871"/>
      <c r="ABT957" s="871"/>
      <c r="ABU957" s="871"/>
      <c r="ABV957" s="871"/>
      <c r="ABW957" s="871"/>
      <c r="ABX957" s="871"/>
      <c r="ABY957" s="871"/>
      <c r="ABZ957" s="871"/>
      <c r="ACA957" s="871"/>
      <c r="ACB957" s="871"/>
      <c r="ACC957" s="871"/>
      <c r="ACD957" s="871"/>
      <c r="ACE957" s="871"/>
      <c r="ACF957" s="871"/>
      <c r="ACG957" s="871"/>
      <c r="ACH957" s="871"/>
      <c r="ACI957" s="871"/>
      <c r="ACJ957" s="871"/>
      <c r="ACK957" s="871"/>
      <c r="ACL957" s="871"/>
      <c r="ACM957" s="871"/>
      <c r="ACN957" s="871"/>
      <c r="ACO957" s="871"/>
      <c r="ACP957" s="871"/>
      <c r="ACQ957" s="871"/>
      <c r="ACR957" s="871"/>
      <c r="ACS957" s="871"/>
      <c r="ACT957" s="871"/>
      <c r="ACU957" s="871"/>
      <c r="ACV957" s="871"/>
      <c r="ACW957" s="871"/>
      <c r="ACX957" s="871"/>
      <c r="ACY957" s="871"/>
      <c r="ACZ957" s="871"/>
      <c r="ADA957" s="871"/>
      <c r="ADB957" s="871"/>
      <c r="ADC957" s="871"/>
      <c r="ADD957" s="871"/>
      <c r="ADE957" s="871"/>
      <c r="ADF957" s="871"/>
      <c r="ADG957" s="871"/>
      <c r="ADH957" s="871"/>
      <c r="ADI957" s="871"/>
      <c r="ADJ957" s="871"/>
      <c r="ADK957" s="871"/>
      <c r="ADL957" s="871"/>
      <c r="ADM957" s="871"/>
      <c r="ADN957" s="871"/>
      <c r="ADO957" s="871"/>
      <c r="ADP957" s="871"/>
      <c r="ADQ957" s="871"/>
      <c r="ADR957" s="871"/>
      <c r="ADS957" s="871"/>
      <c r="ADT957" s="871"/>
      <c r="ADU957" s="871"/>
      <c r="ADV957" s="871"/>
      <c r="ADW957" s="871"/>
      <c r="ADX957" s="871"/>
      <c r="ADY957" s="871"/>
      <c r="ADZ957" s="871"/>
      <c r="AEA957" s="871"/>
      <c r="AEB957" s="871"/>
      <c r="AEC957" s="871"/>
      <c r="AED957" s="871"/>
      <c r="AEE957" s="871"/>
      <c r="AEF957" s="871"/>
      <c r="AEG957" s="871"/>
      <c r="AEH957" s="871"/>
      <c r="AEI957" s="871"/>
      <c r="AEJ957" s="871"/>
      <c r="AEK957" s="871"/>
      <c r="AEL957" s="871"/>
      <c r="AEM957" s="871"/>
      <c r="AEN957" s="871"/>
      <c r="AEO957" s="871"/>
      <c r="AEP957" s="871"/>
      <c r="AEQ957" s="871"/>
      <c r="AER957" s="871"/>
      <c r="AES957" s="871"/>
      <c r="AET957" s="871"/>
      <c r="AEU957" s="871"/>
      <c r="AEV957" s="871"/>
      <c r="AEW957" s="871"/>
      <c r="AEX957" s="871"/>
      <c r="AEY957" s="871"/>
      <c r="AEZ957" s="871"/>
      <c r="AFA957" s="871"/>
      <c r="AFB957" s="871"/>
      <c r="AFC957" s="871"/>
      <c r="AFD957" s="871"/>
      <c r="AFE957" s="871"/>
      <c r="AFF957" s="871"/>
      <c r="AFG957" s="871"/>
      <c r="AFH957" s="871"/>
      <c r="AFI957" s="871"/>
      <c r="AFJ957" s="871"/>
      <c r="AFK957" s="871"/>
      <c r="AFL957" s="871"/>
      <c r="AFM957" s="871"/>
      <c r="AFN957" s="871"/>
      <c r="AFO957" s="871"/>
      <c r="AFP957" s="871"/>
      <c r="AFQ957" s="871"/>
      <c r="AFR957" s="871"/>
      <c r="AFS957" s="871"/>
      <c r="AFT957" s="871"/>
      <c r="AFU957" s="871"/>
      <c r="AFV957" s="871"/>
      <c r="AFW957" s="871"/>
      <c r="AFX957" s="871"/>
      <c r="AFY957" s="871"/>
      <c r="AFZ957" s="871"/>
      <c r="AGA957" s="871"/>
      <c r="AGB957" s="871"/>
      <c r="AGC957" s="871"/>
      <c r="AGD957" s="871"/>
      <c r="AGE957" s="871"/>
      <c r="AGF957" s="871"/>
      <c r="AGG957" s="871"/>
      <c r="AGH957" s="871"/>
      <c r="AGI957" s="871"/>
      <c r="AGJ957" s="871"/>
      <c r="AGK957" s="871"/>
      <c r="AGL957" s="871"/>
      <c r="AGM957" s="871"/>
      <c r="AGN957" s="871"/>
      <c r="AGO957" s="871"/>
      <c r="AGP957" s="871"/>
      <c r="AGQ957" s="871"/>
      <c r="AGR957" s="871"/>
      <c r="AGS957" s="871"/>
      <c r="AGT957" s="871"/>
      <c r="AGU957" s="871"/>
      <c r="AGV957" s="871"/>
      <c r="AGW957" s="871"/>
      <c r="AGX957" s="871"/>
      <c r="AGY957" s="871"/>
      <c r="AGZ957" s="871"/>
      <c r="AHA957" s="871"/>
      <c r="AHB957" s="871"/>
      <c r="AHC957" s="871"/>
      <c r="AHD957" s="871"/>
      <c r="AHE957" s="871"/>
      <c r="AHF957" s="871"/>
      <c r="AHG957" s="871"/>
      <c r="AHH957" s="871"/>
      <c r="AHI957" s="871"/>
      <c r="AHJ957" s="871"/>
      <c r="AHK957" s="871"/>
      <c r="AHL957" s="871"/>
      <c r="AHM957" s="871"/>
      <c r="AHN957" s="871"/>
      <c r="AHO957" s="871"/>
      <c r="AHP957" s="871"/>
      <c r="AHQ957" s="871"/>
      <c r="AHR957" s="871"/>
      <c r="AHS957" s="871"/>
      <c r="AHT957" s="871"/>
      <c r="AHU957" s="871"/>
      <c r="AHV957" s="871"/>
      <c r="AHW957" s="871"/>
      <c r="AHX957" s="871"/>
      <c r="AHY957" s="871"/>
      <c r="AHZ957" s="871"/>
      <c r="AIA957" s="871"/>
      <c r="AIB957" s="871"/>
      <c r="AIC957" s="871"/>
      <c r="AID957" s="871"/>
      <c r="AIE957" s="871"/>
      <c r="AIF957" s="871"/>
      <c r="AIG957" s="871"/>
      <c r="AIH957" s="871"/>
      <c r="AII957" s="871"/>
      <c r="AIJ957" s="871"/>
      <c r="AIK957" s="871"/>
      <c r="AIL957" s="871"/>
      <c r="AIM957" s="871"/>
      <c r="AIN957" s="871"/>
      <c r="AIO957" s="871"/>
      <c r="AIP957" s="871"/>
      <c r="AIQ957" s="871"/>
      <c r="AIR957" s="871"/>
      <c r="AIS957" s="871"/>
      <c r="AIT957" s="871"/>
      <c r="AIU957" s="871"/>
      <c r="AIV957" s="871"/>
      <c r="AIW957" s="871"/>
      <c r="AIX957" s="871"/>
      <c r="AIY957" s="871"/>
      <c r="AIZ957" s="871"/>
      <c r="AJA957" s="871"/>
      <c r="AJB957" s="871"/>
      <c r="AJC957" s="871"/>
      <c r="AJD957" s="871"/>
      <c r="AJE957" s="871"/>
      <c r="AJF957" s="871"/>
      <c r="AJG957" s="871"/>
      <c r="AJH957" s="871"/>
      <c r="AJI957" s="871"/>
      <c r="AJJ957" s="871"/>
      <c r="AJK957" s="871"/>
      <c r="AJL957" s="871"/>
      <c r="AJM957" s="871"/>
      <c r="AJN957" s="871"/>
      <c r="AJO957" s="871"/>
      <c r="AJP957" s="871"/>
      <c r="AJQ957" s="871"/>
      <c r="AJR957" s="871"/>
      <c r="AJS957" s="871"/>
      <c r="AJT957" s="871"/>
      <c r="AJU957" s="871"/>
      <c r="AJV957" s="871"/>
      <c r="AJW957" s="871"/>
      <c r="AJX957" s="871"/>
      <c r="AJY957" s="871"/>
      <c r="AJZ957" s="871"/>
      <c r="AKA957" s="871"/>
      <c r="AKB957" s="871"/>
      <c r="AKC957" s="871"/>
      <c r="AKD957" s="871"/>
      <c r="AKE957" s="871"/>
      <c r="AKF957" s="871"/>
      <c r="AKG957" s="871"/>
      <c r="AKH957" s="871"/>
      <c r="AKI957" s="871"/>
      <c r="AKJ957" s="871"/>
      <c r="AKK957" s="871"/>
      <c r="AKL957" s="871"/>
      <c r="AKM957" s="871"/>
      <c r="AKN957" s="871"/>
      <c r="AKO957" s="871"/>
      <c r="AKP957" s="871"/>
      <c r="AKQ957" s="871"/>
      <c r="AKR957" s="871"/>
      <c r="AKS957" s="871"/>
      <c r="AKT957" s="871"/>
      <c r="AKU957" s="871"/>
      <c r="AKV957" s="871"/>
      <c r="AKW957" s="871"/>
      <c r="AKX957" s="871"/>
      <c r="AKY957" s="871"/>
      <c r="AKZ957" s="871"/>
      <c r="ALA957" s="871"/>
      <c r="ALB957" s="871"/>
      <c r="ALC957" s="871"/>
      <c r="ALD957" s="871"/>
      <c r="ALE957" s="871"/>
      <c r="ALF957" s="871"/>
      <c r="ALG957" s="871"/>
      <c r="ALH957" s="871"/>
      <c r="ALI957" s="871"/>
      <c r="ALJ957" s="871"/>
      <c r="ALK957" s="871"/>
      <c r="ALL957" s="871"/>
      <c r="ALM957" s="871"/>
      <c r="ALN957" s="871"/>
      <c r="ALO957" s="871"/>
      <c r="ALP957" s="871"/>
      <c r="ALQ957" s="871"/>
      <c r="ALR957" s="871"/>
      <c r="ALS957" s="871"/>
      <c r="ALT957" s="871"/>
      <c r="ALU957" s="871"/>
      <c r="ALV957" s="871"/>
      <c r="ALW957" s="871"/>
      <c r="ALX957" s="871"/>
      <c r="ALY957" s="871"/>
      <c r="ALZ957" s="871"/>
      <c r="AMA957" s="871"/>
      <c r="AMB957" s="871"/>
      <c r="AMC957" s="871"/>
      <c r="AMD957" s="871"/>
      <c r="AME957" s="871"/>
      <c r="AMF957" s="871"/>
      <c r="AMG957" s="871"/>
      <c r="AMH957" s="871"/>
      <c r="AMI957" s="871"/>
      <c r="AMJ957" s="871"/>
      <c r="AMK957" s="871"/>
    </row>
    <row r="958" spans="1:1025" ht="14.4">
      <c r="A958" s="1145"/>
      <c r="B958" s="986">
        <v>15656</v>
      </c>
      <c r="C958" s="1015">
        <v>0.1</v>
      </c>
      <c r="D958" s="987" t="s">
        <v>518</v>
      </c>
      <c r="E958" s="988">
        <v>2000000</v>
      </c>
      <c r="F958" s="1008">
        <v>0.06</v>
      </c>
      <c r="G958" s="955">
        <f t="shared" si="46"/>
        <v>120000</v>
      </c>
      <c r="H958" s="1009" t="s">
        <v>485</v>
      </c>
      <c r="I958" s="875"/>
      <c r="J958" s="875"/>
      <c r="K958" s="900"/>
      <c r="L958" s="900"/>
      <c r="M958" s="903"/>
      <c r="N958" s="905"/>
      <c r="O958" s="906"/>
      <c r="P958" s="905"/>
      <c r="Q958" s="902"/>
      <c r="AMI958"/>
      <c r="AMK958" s="871"/>
    </row>
    <row r="959" spans="1:1025" ht="14.4">
      <c r="A959" s="1145"/>
      <c r="B959" s="991">
        <v>15617</v>
      </c>
      <c r="C959" s="985">
        <v>0.1</v>
      </c>
      <c r="D959" s="954" t="s">
        <v>519</v>
      </c>
      <c r="E959" s="955">
        <v>2250000</v>
      </c>
      <c r="F959" s="1008">
        <v>0.1</v>
      </c>
      <c r="G959" s="955">
        <f t="shared" si="46"/>
        <v>225000</v>
      </c>
      <c r="H959" s="1009" t="s">
        <v>260</v>
      </c>
      <c r="I959" s="946"/>
      <c r="J959" s="946"/>
      <c r="K959" s="899"/>
      <c r="L959" s="903"/>
      <c r="M959" s="899"/>
      <c r="N959" s="899"/>
      <c r="O959" s="904"/>
      <c r="P959" s="899"/>
      <c r="Q959" s="902"/>
      <c r="AMI959"/>
      <c r="AMK959" s="871"/>
    </row>
    <row r="960" spans="1:1025" ht="14.4">
      <c r="A960" s="1146"/>
      <c r="B960" s="991">
        <v>15664</v>
      </c>
      <c r="C960" s="1008">
        <v>0.1</v>
      </c>
      <c r="D960" s="954" t="s">
        <v>520</v>
      </c>
      <c r="E960" s="955">
        <v>1100000</v>
      </c>
      <c r="F960" s="1008">
        <v>0.06</v>
      </c>
      <c r="G960" s="955">
        <f>E960*F960</f>
        <v>66000</v>
      </c>
      <c r="H960" s="1009" t="s">
        <v>503</v>
      </c>
      <c r="I960" s="946"/>
      <c r="J960" s="946"/>
      <c r="K960" s="899"/>
      <c r="L960" s="903"/>
      <c r="M960" s="899"/>
      <c r="N960" s="899"/>
      <c r="O960" s="904"/>
      <c r="P960" s="899"/>
      <c r="Q960" s="902"/>
      <c r="AMI960"/>
      <c r="AMK960" s="871"/>
    </row>
    <row r="961" spans="1:1025" ht="15.75" customHeight="1">
      <c r="A961" s="1146"/>
      <c r="B961" s="874"/>
      <c r="C961" s="877"/>
      <c r="D961" s="874"/>
      <c r="E961" s="952"/>
      <c r="F961" s="874"/>
      <c r="G961" s="874"/>
      <c r="H961" s="875"/>
      <c r="I961" s="875"/>
      <c r="J961" s="875"/>
      <c r="K961" s="900"/>
      <c r="L961" s="900"/>
      <c r="M961" s="874" t="s">
        <v>26</v>
      </c>
      <c r="N961" s="953">
        <f>SUM(N951)</f>
        <v>3853106</v>
      </c>
      <c r="O961" s="885" t="s">
        <v>26</v>
      </c>
      <c r="P961" s="953">
        <f>SUM(P951)</f>
        <v>192655.30000000002</v>
      </c>
      <c r="Q961" s="902"/>
      <c r="AMI961"/>
      <c r="AMK961" s="871"/>
    </row>
    <row r="962" spans="1:1025" ht="15.75" customHeight="1">
      <c r="A962" s="1146"/>
      <c r="B962" s="890"/>
      <c r="C962" s="889"/>
      <c r="D962" s="891" t="s">
        <v>26</v>
      </c>
      <c r="E962" s="953">
        <f>SUM(E951:E961)</f>
        <v>18500000</v>
      </c>
      <c r="F962" s="874" t="s">
        <v>26</v>
      </c>
      <c r="G962" s="1016">
        <f>SUM(G951:G960)</f>
        <v>1335000</v>
      </c>
      <c r="H962" s="890"/>
      <c r="I962" s="890"/>
      <c r="J962" s="890"/>
      <c r="K962" s="891" t="s">
        <v>27</v>
      </c>
      <c r="L962" s="910"/>
      <c r="M962" s="910"/>
      <c r="N962" s="911"/>
      <c r="O962" s="912" t="s">
        <v>506</v>
      </c>
      <c r="P962" s="1019">
        <f>SUM(G962+P961)</f>
        <v>1527655.3</v>
      </c>
      <c r="Q962" s="898"/>
      <c r="R962" s="871"/>
      <c r="S962" s="871"/>
      <c r="T962" s="871"/>
      <c r="U962" s="871"/>
      <c r="V962" s="871"/>
      <c r="W962" s="871"/>
      <c r="X962" s="871"/>
      <c r="Y962" s="871"/>
      <c r="Z962" s="871"/>
      <c r="AA962" s="871"/>
      <c r="AB962" s="871"/>
      <c r="AC962" s="871"/>
      <c r="AD962" s="871"/>
      <c r="AE962" s="871"/>
      <c r="AF962" s="871"/>
      <c r="AG962" s="871"/>
      <c r="AH962" s="871"/>
      <c r="AI962" s="871"/>
      <c r="AJ962" s="871"/>
      <c r="AK962" s="871"/>
      <c r="AL962" s="871"/>
      <c r="AM962" s="871"/>
      <c r="AN962" s="871"/>
      <c r="AO962" s="871"/>
      <c r="AP962" s="871"/>
      <c r="AQ962" s="871"/>
      <c r="AR962" s="871"/>
      <c r="AS962" s="871"/>
      <c r="AT962" s="871"/>
      <c r="AU962" s="871"/>
      <c r="AV962" s="871"/>
      <c r="AW962" s="871"/>
      <c r="AX962" s="871"/>
      <c r="AY962" s="871"/>
      <c r="AZ962" s="871"/>
      <c r="BA962" s="871"/>
      <c r="BB962" s="871"/>
      <c r="BC962" s="871"/>
      <c r="BD962" s="871"/>
      <c r="BE962" s="871"/>
      <c r="BF962" s="871"/>
      <c r="BG962" s="871"/>
      <c r="BH962" s="871"/>
      <c r="BI962" s="871"/>
      <c r="BJ962" s="871"/>
      <c r="BK962" s="871"/>
      <c r="BL962" s="871"/>
      <c r="BM962" s="871"/>
      <c r="BN962" s="871"/>
      <c r="BO962" s="871"/>
      <c r="BP962" s="871"/>
      <c r="BQ962" s="871"/>
      <c r="BR962" s="871"/>
      <c r="BS962" s="871"/>
      <c r="BT962" s="871"/>
      <c r="BU962" s="871"/>
      <c r="BV962" s="871"/>
      <c r="BW962" s="871"/>
      <c r="BX962" s="871"/>
      <c r="BY962" s="871"/>
      <c r="BZ962" s="871"/>
      <c r="CA962" s="871"/>
      <c r="CB962" s="871"/>
      <c r="CC962" s="871"/>
      <c r="CD962" s="871"/>
      <c r="CE962" s="871"/>
      <c r="CF962" s="871"/>
      <c r="CG962" s="871"/>
      <c r="CH962" s="871"/>
      <c r="CI962" s="871"/>
      <c r="CJ962" s="871"/>
      <c r="CK962" s="871"/>
      <c r="CL962" s="871"/>
      <c r="CM962" s="871"/>
      <c r="CN962" s="871"/>
      <c r="CO962" s="871"/>
      <c r="CP962" s="871"/>
      <c r="CQ962" s="871"/>
      <c r="CR962" s="871"/>
      <c r="CS962" s="871"/>
      <c r="CT962" s="871"/>
      <c r="CU962" s="871"/>
      <c r="CV962" s="871"/>
      <c r="CW962" s="871"/>
      <c r="CX962" s="871"/>
      <c r="CY962" s="871"/>
      <c r="CZ962" s="871"/>
      <c r="DA962" s="871"/>
      <c r="DB962" s="871"/>
      <c r="DC962" s="871"/>
      <c r="DD962" s="871"/>
      <c r="DE962" s="871"/>
      <c r="DF962" s="871"/>
      <c r="DG962" s="871"/>
      <c r="DH962" s="871"/>
      <c r="DI962" s="871"/>
      <c r="DJ962" s="871"/>
      <c r="DK962" s="871"/>
      <c r="DL962" s="871"/>
      <c r="DM962" s="871"/>
      <c r="DN962" s="871"/>
      <c r="DO962" s="871"/>
      <c r="DP962" s="871"/>
      <c r="DQ962" s="871"/>
      <c r="DR962" s="871"/>
      <c r="DS962" s="871"/>
      <c r="DT962" s="871"/>
      <c r="DU962" s="871"/>
      <c r="DV962" s="871"/>
      <c r="DW962" s="871"/>
      <c r="DX962" s="871"/>
      <c r="DY962" s="871"/>
      <c r="DZ962" s="871"/>
      <c r="EA962" s="871"/>
      <c r="EB962" s="871"/>
      <c r="EC962" s="871"/>
      <c r="ED962" s="871"/>
      <c r="EE962" s="871"/>
      <c r="EF962" s="871"/>
      <c r="EG962" s="871"/>
      <c r="EH962" s="871"/>
      <c r="EI962" s="871"/>
      <c r="EJ962" s="871"/>
      <c r="EK962" s="871"/>
      <c r="EL962" s="871"/>
      <c r="EM962" s="871"/>
      <c r="EN962" s="871"/>
      <c r="EO962" s="871"/>
      <c r="EP962" s="871"/>
      <c r="EQ962" s="871"/>
      <c r="ER962" s="871"/>
      <c r="ES962" s="871"/>
      <c r="ET962" s="871"/>
      <c r="EU962" s="871"/>
      <c r="EV962" s="871"/>
      <c r="EW962" s="871"/>
      <c r="EX962" s="871"/>
      <c r="EY962" s="871"/>
      <c r="EZ962" s="871"/>
      <c r="FA962" s="871"/>
      <c r="FB962" s="871"/>
      <c r="FC962" s="871"/>
      <c r="FD962" s="871"/>
      <c r="FE962" s="871"/>
      <c r="FF962" s="871"/>
      <c r="FG962" s="871"/>
      <c r="FH962" s="871"/>
      <c r="FI962" s="871"/>
      <c r="FJ962" s="871"/>
      <c r="FK962" s="871"/>
      <c r="FL962" s="871"/>
      <c r="FM962" s="871"/>
      <c r="FN962" s="871"/>
      <c r="FO962" s="871"/>
      <c r="FP962" s="871"/>
      <c r="FQ962" s="871"/>
      <c r="FR962" s="871"/>
      <c r="FS962" s="871"/>
      <c r="FT962" s="871"/>
      <c r="FU962" s="871"/>
      <c r="FV962" s="871"/>
      <c r="FW962" s="871"/>
      <c r="FX962" s="871"/>
      <c r="FY962" s="871"/>
      <c r="FZ962" s="871"/>
      <c r="GA962" s="871"/>
      <c r="GB962" s="871"/>
      <c r="GC962" s="871"/>
      <c r="GD962" s="871"/>
      <c r="GE962" s="871"/>
      <c r="GF962" s="871"/>
      <c r="GG962" s="871"/>
      <c r="GH962" s="871"/>
      <c r="GI962" s="871"/>
      <c r="GJ962" s="871"/>
      <c r="GK962" s="871"/>
      <c r="GL962" s="871"/>
      <c r="GM962" s="871"/>
      <c r="GN962" s="871"/>
      <c r="GO962" s="871"/>
      <c r="GP962" s="871"/>
      <c r="GQ962" s="871"/>
      <c r="GR962" s="871"/>
      <c r="GS962" s="871"/>
      <c r="GT962" s="871"/>
      <c r="GU962" s="871"/>
      <c r="GV962" s="871"/>
      <c r="GW962" s="871"/>
      <c r="GX962" s="871"/>
      <c r="GY962" s="871"/>
      <c r="GZ962" s="871"/>
      <c r="HA962" s="871"/>
      <c r="HB962" s="871"/>
      <c r="HC962" s="871"/>
      <c r="HD962" s="871"/>
      <c r="HE962" s="871"/>
      <c r="HF962" s="871"/>
      <c r="HG962" s="871"/>
      <c r="HH962" s="871"/>
      <c r="HI962" s="871"/>
      <c r="HJ962" s="871"/>
      <c r="HK962" s="871"/>
      <c r="HL962" s="871"/>
      <c r="HM962" s="871"/>
      <c r="HN962" s="871"/>
      <c r="HO962" s="871"/>
      <c r="HP962" s="871"/>
      <c r="HQ962" s="871"/>
      <c r="HR962" s="871"/>
      <c r="HS962" s="871"/>
      <c r="HT962" s="871"/>
      <c r="HU962" s="871"/>
      <c r="HV962" s="871"/>
      <c r="HW962" s="871"/>
      <c r="HX962" s="871"/>
      <c r="HY962" s="871"/>
      <c r="HZ962" s="871"/>
      <c r="IA962" s="871"/>
      <c r="IB962" s="871"/>
      <c r="IC962" s="871"/>
      <c r="ID962" s="871"/>
      <c r="IE962" s="871"/>
      <c r="IF962" s="871"/>
      <c r="IG962" s="871"/>
      <c r="IH962" s="871"/>
      <c r="II962" s="871"/>
      <c r="IJ962" s="871"/>
      <c r="IK962" s="871"/>
      <c r="IL962" s="871"/>
      <c r="IM962" s="871"/>
      <c r="IN962" s="871"/>
      <c r="IO962" s="871"/>
      <c r="IP962" s="871"/>
      <c r="IQ962" s="871"/>
      <c r="IR962" s="871"/>
      <c r="IS962" s="871"/>
      <c r="IT962" s="871"/>
      <c r="IU962" s="871"/>
      <c r="IV962" s="871"/>
      <c r="IW962" s="871"/>
      <c r="IX962" s="871"/>
      <c r="IY962" s="871"/>
      <c r="IZ962" s="871"/>
      <c r="JA962" s="871"/>
      <c r="JB962" s="871"/>
      <c r="JC962" s="871"/>
      <c r="JD962" s="871"/>
      <c r="JE962" s="871"/>
      <c r="JF962" s="871"/>
      <c r="JG962" s="871"/>
      <c r="JH962" s="871"/>
      <c r="JI962" s="871"/>
      <c r="JJ962" s="871"/>
      <c r="JK962" s="871"/>
      <c r="JL962" s="871"/>
      <c r="JM962" s="871"/>
      <c r="JN962" s="871"/>
      <c r="JO962" s="871"/>
      <c r="JP962" s="871"/>
      <c r="JQ962" s="871"/>
      <c r="JR962" s="871"/>
      <c r="JS962" s="871"/>
      <c r="JT962" s="871"/>
      <c r="JU962" s="871"/>
      <c r="JV962" s="871"/>
      <c r="JW962" s="871"/>
      <c r="JX962" s="871"/>
      <c r="JY962" s="871"/>
      <c r="JZ962" s="871"/>
      <c r="KA962" s="871"/>
      <c r="KB962" s="871"/>
      <c r="KC962" s="871"/>
      <c r="KD962" s="871"/>
      <c r="KE962" s="871"/>
      <c r="KF962" s="871"/>
      <c r="KG962" s="871"/>
      <c r="KH962" s="871"/>
      <c r="KI962" s="871"/>
      <c r="KJ962" s="871"/>
      <c r="KK962" s="871"/>
      <c r="KL962" s="871"/>
      <c r="KM962" s="871"/>
      <c r="KN962" s="871"/>
      <c r="KO962" s="871"/>
      <c r="KP962" s="871"/>
      <c r="KQ962" s="871"/>
      <c r="KR962" s="871"/>
      <c r="KS962" s="871"/>
      <c r="KT962" s="871"/>
      <c r="KU962" s="871"/>
      <c r="KV962" s="871"/>
      <c r="KW962" s="871"/>
      <c r="KX962" s="871"/>
      <c r="KY962" s="871"/>
      <c r="KZ962" s="871"/>
      <c r="LA962" s="871"/>
      <c r="LB962" s="871"/>
      <c r="LC962" s="871"/>
      <c r="LD962" s="871"/>
      <c r="LE962" s="871"/>
      <c r="LF962" s="871"/>
      <c r="LG962" s="871"/>
      <c r="LH962" s="871"/>
      <c r="LI962" s="871"/>
      <c r="LJ962" s="871"/>
      <c r="LK962" s="871"/>
      <c r="LL962" s="871"/>
      <c r="LM962" s="871"/>
      <c r="LN962" s="871"/>
      <c r="LO962" s="871"/>
      <c r="LP962" s="871"/>
      <c r="LQ962" s="871"/>
      <c r="LR962" s="871"/>
      <c r="LS962" s="871"/>
      <c r="LT962" s="871"/>
      <c r="LU962" s="871"/>
      <c r="LV962" s="871"/>
      <c r="LW962" s="871"/>
      <c r="LX962" s="871"/>
      <c r="LY962" s="871"/>
      <c r="LZ962" s="871"/>
      <c r="MA962" s="871"/>
      <c r="MB962" s="871"/>
      <c r="MC962" s="871"/>
      <c r="MD962" s="871"/>
      <c r="ME962" s="871"/>
      <c r="MF962" s="871"/>
      <c r="MG962" s="871"/>
      <c r="MH962" s="871"/>
      <c r="MI962" s="871"/>
      <c r="MJ962" s="871"/>
      <c r="MK962" s="871"/>
      <c r="ML962" s="871"/>
      <c r="MM962" s="871"/>
      <c r="MN962" s="871"/>
      <c r="MO962" s="871"/>
      <c r="MP962" s="871"/>
      <c r="MQ962" s="871"/>
      <c r="MR962" s="871"/>
      <c r="MS962" s="871"/>
      <c r="MT962" s="871"/>
      <c r="MU962" s="871"/>
      <c r="MV962" s="871"/>
      <c r="MW962" s="871"/>
      <c r="MX962" s="871"/>
      <c r="MY962" s="871"/>
      <c r="MZ962" s="871"/>
      <c r="NA962" s="871"/>
      <c r="NB962" s="871"/>
      <c r="NC962" s="871"/>
      <c r="ND962" s="871"/>
      <c r="NE962" s="871"/>
      <c r="NF962" s="871"/>
      <c r="NG962" s="871"/>
      <c r="NH962" s="871"/>
      <c r="NI962" s="871"/>
      <c r="NJ962" s="871"/>
      <c r="NK962" s="871"/>
      <c r="NL962" s="871"/>
      <c r="NM962" s="871"/>
      <c r="NN962" s="871"/>
      <c r="NO962" s="871"/>
      <c r="NP962" s="871"/>
      <c r="NQ962" s="871"/>
      <c r="NR962" s="871"/>
      <c r="NS962" s="871"/>
      <c r="NT962" s="871"/>
      <c r="NU962" s="871"/>
      <c r="NV962" s="871"/>
      <c r="NW962" s="871"/>
      <c r="NX962" s="871"/>
      <c r="NY962" s="871"/>
      <c r="NZ962" s="871"/>
      <c r="OA962" s="871"/>
      <c r="OB962" s="871"/>
      <c r="OC962" s="871"/>
      <c r="OD962" s="871"/>
      <c r="OE962" s="871"/>
      <c r="OF962" s="871"/>
      <c r="OG962" s="871"/>
      <c r="OH962" s="871"/>
      <c r="OI962" s="871"/>
      <c r="OJ962" s="871"/>
      <c r="OK962" s="871"/>
      <c r="OL962" s="871"/>
      <c r="OM962" s="871"/>
      <c r="ON962" s="871"/>
      <c r="OO962" s="871"/>
      <c r="OP962" s="871"/>
      <c r="OQ962" s="871"/>
      <c r="OR962" s="871"/>
      <c r="OS962" s="871"/>
      <c r="OT962" s="871"/>
      <c r="OU962" s="871"/>
      <c r="OV962" s="871"/>
      <c r="OW962" s="871"/>
      <c r="OX962" s="871"/>
      <c r="OY962" s="871"/>
      <c r="OZ962" s="871"/>
      <c r="PA962" s="871"/>
      <c r="PB962" s="871"/>
      <c r="PC962" s="871"/>
      <c r="PD962" s="871"/>
      <c r="PE962" s="871"/>
      <c r="PF962" s="871"/>
      <c r="PG962" s="871"/>
      <c r="PH962" s="871"/>
      <c r="PI962" s="871"/>
      <c r="PJ962" s="871"/>
      <c r="PK962" s="871"/>
      <c r="PL962" s="871"/>
      <c r="PM962" s="871"/>
      <c r="PN962" s="871"/>
      <c r="PO962" s="871"/>
      <c r="PP962" s="871"/>
      <c r="PQ962" s="871"/>
      <c r="PR962" s="871"/>
      <c r="PS962" s="871"/>
      <c r="PT962" s="871"/>
      <c r="PU962" s="871"/>
      <c r="PV962" s="871"/>
      <c r="PW962" s="871"/>
      <c r="PX962" s="871"/>
      <c r="PY962" s="871"/>
      <c r="PZ962" s="871"/>
      <c r="QA962" s="871"/>
      <c r="QB962" s="871"/>
      <c r="QC962" s="871"/>
      <c r="QD962" s="871"/>
      <c r="QE962" s="871"/>
      <c r="QF962" s="871"/>
      <c r="QG962" s="871"/>
      <c r="QH962" s="871"/>
      <c r="QI962" s="871"/>
      <c r="QJ962" s="871"/>
      <c r="QK962" s="871"/>
      <c r="QL962" s="871"/>
      <c r="QM962" s="871"/>
      <c r="QN962" s="871"/>
      <c r="QO962" s="871"/>
      <c r="QP962" s="871"/>
      <c r="QQ962" s="871"/>
      <c r="QR962" s="871"/>
      <c r="QS962" s="871"/>
      <c r="QT962" s="871"/>
      <c r="QU962" s="871"/>
      <c r="QV962" s="871"/>
      <c r="QW962" s="871"/>
      <c r="QX962" s="871"/>
      <c r="QY962" s="871"/>
      <c r="QZ962" s="871"/>
      <c r="RA962" s="871"/>
      <c r="RB962" s="871"/>
      <c r="RC962" s="871"/>
      <c r="RD962" s="871"/>
      <c r="RE962" s="871"/>
      <c r="RF962" s="871"/>
      <c r="RG962" s="871"/>
      <c r="RH962" s="871"/>
      <c r="RI962" s="871"/>
      <c r="RJ962" s="871"/>
      <c r="RK962" s="871"/>
      <c r="RL962" s="871"/>
      <c r="RM962" s="871"/>
      <c r="RN962" s="871"/>
      <c r="RO962" s="871"/>
      <c r="RP962" s="871"/>
      <c r="RQ962" s="871"/>
      <c r="RR962" s="871"/>
      <c r="RS962" s="871"/>
      <c r="RT962" s="871"/>
      <c r="RU962" s="871"/>
      <c r="RV962" s="871"/>
      <c r="RW962" s="871"/>
      <c r="RX962" s="871"/>
      <c r="RY962" s="871"/>
      <c r="RZ962" s="871"/>
      <c r="SA962" s="871"/>
      <c r="SB962" s="871"/>
      <c r="SC962" s="871"/>
      <c r="SD962" s="871"/>
      <c r="SE962" s="871"/>
      <c r="SF962" s="871"/>
      <c r="SG962" s="871"/>
      <c r="SH962" s="871"/>
      <c r="SI962" s="871"/>
      <c r="SJ962" s="871"/>
      <c r="SK962" s="871"/>
      <c r="SL962" s="871"/>
      <c r="SM962" s="871"/>
      <c r="SN962" s="871"/>
      <c r="SO962" s="871"/>
      <c r="SP962" s="871"/>
      <c r="SQ962" s="871"/>
      <c r="SR962" s="871"/>
      <c r="SS962" s="871"/>
      <c r="ST962" s="871"/>
      <c r="SU962" s="871"/>
      <c r="SV962" s="871"/>
      <c r="SW962" s="871"/>
      <c r="SX962" s="871"/>
      <c r="SY962" s="871"/>
      <c r="SZ962" s="871"/>
      <c r="TA962" s="871"/>
      <c r="TB962" s="871"/>
      <c r="TC962" s="871"/>
      <c r="TD962" s="871"/>
      <c r="TE962" s="871"/>
      <c r="TF962" s="871"/>
      <c r="TG962" s="871"/>
      <c r="TH962" s="871"/>
      <c r="TI962" s="871"/>
      <c r="TJ962" s="871"/>
      <c r="TK962" s="871"/>
      <c r="TL962" s="871"/>
      <c r="TM962" s="871"/>
      <c r="TN962" s="871"/>
      <c r="TO962" s="871"/>
      <c r="TP962" s="871"/>
      <c r="TQ962" s="871"/>
      <c r="TR962" s="871"/>
      <c r="TS962" s="871"/>
      <c r="TT962" s="871"/>
      <c r="TU962" s="871"/>
      <c r="TV962" s="871"/>
      <c r="TW962" s="871"/>
      <c r="TX962" s="871"/>
      <c r="TY962" s="871"/>
      <c r="TZ962" s="871"/>
      <c r="UA962" s="871"/>
      <c r="UB962" s="871"/>
      <c r="UC962" s="871"/>
      <c r="UD962" s="871"/>
      <c r="UE962" s="871"/>
      <c r="UF962" s="871"/>
      <c r="UG962" s="871"/>
      <c r="UH962" s="871"/>
      <c r="UI962" s="871"/>
      <c r="UJ962" s="871"/>
      <c r="UK962" s="871"/>
      <c r="UL962" s="871"/>
      <c r="UM962" s="871"/>
      <c r="UN962" s="871"/>
      <c r="UO962" s="871"/>
      <c r="UP962" s="871"/>
      <c r="UQ962" s="871"/>
      <c r="UR962" s="871"/>
      <c r="US962" s="871"/>
      <c r="UT962" s="871"/>
      <c r="UU962" s="871"/>
      <c r="UV962" s="871"/>
      <c r="UW962" s="871"/>
      <c r="UX962" s="871"/>
      <c r="UY962" s="871"/>
      <c r="UZ962" s="871"/>
      <c r="VA962" s="871"/>
      <c r="VB962" s="871"/>
      <c r="VC962" s="871"/>
      <c r="VD962" s="871"/>
      <c r="VE962" s="871"/>
      <c r="VF962" s="871"/>
      <c r="VG962" s="871"/>
      <c r="VH962" s="871"/>
      <c r="VI962" s="871"/>
      <c r="VJ962" s="871"/>
      <c r="VK962" s="871"/>
      <c r="VL962" s="871"/>
      <c r="VM962" s="871"/>
      <c r="VN962" s="871"/>
      <c r="VO962" s="871"/>
      <c r="VP962" s="871"/>
      <c r="VQ962" s="871"/>
      <c r="VR962" s="871"/>
      <c r="VS962" s="871"/>
      <c r="VT962" s="871"/>
      <c r="VU962" s="871"/>
      <c r="VV962" s="871"/>
      <c r="VW962" s="871"/>
      <c r="VX962" s="871"/>
      <c r="VY962" s="871"/>
      <c r="VZ962" s="871"/>
      <c r="WA962" s="871"/>
      <c r="WB962" s="871"/>
      <c r="WC962" s="871"/>
      <c r="WD962" s="871"/>
      <c r="WE962" s="871"/>
      <c r="WF962" s="871"/>
      <c r="WG962" s="871"/>
      <c r="WH962" s="871"/>
      <c r="WI962" s="871"/>
      <c r="WJ962" s="871"/>
      <c r="WK962" s="871"/>
      <c r="WL962" s="871"/>
      <c r="WM962" s="871"/>
      <c r="WN962" s="871"/>
      <c r="WO962" s="871"/>
      <c r="WP962" s="871"/>
      <c r="WQ962" s="871"/>
      <c r="WR962" s="871"/>
      <c r="WS962" s="871"/>
      <c r="WT962" s="871"/>
      <c r="WU962" s="871"/>
      <c r="WV962" s="871"/>
      <c r="WW962" s="871"/>
      <c r="WX962" s="871"/>
      <c r="WY962" s="871"/>
      <c r="WZ962" s="871"/>
      <c r="XA962" s="871"/>
      <c r="XB962" s="871"/>
      <c r="XC962" s="871"/>
      <c r="XD962" s="871"/>
      <c r="XE962" s="871"/>
      <c r="XF962" s="871"/>
      <c r="XG962" s="871"/>
      <c r="XH962" s="871"/>
      <c r="XI962" s="871"/>
      <c r="XJ962" s="871"/>
      <c r="XK962" s="871"/>
      <c r="XL962" s="871"/>
      <c r="XM962" s="871"/>
      <c r="XN962" s="871"/>
      <c r="XO962" s="871"/>
      <c r="XP962" s="871"/>
      <c r="XQ962" s="871"/>
      <c r="XR962" s="871"/>
      <c r="XS962" s="871"/>
      <c r="XT962" s="871"/>
      <c r="XU962" s="871"/>
      <c r="XV962" s="871"/>
      <c r="XW962" s="871"/>
      <c r="XX962" s="871"/>
      <c r="XY962" s="871"/>
      <c r="XZ962" s="871"/>
      <c r="YA962" s="871"/>
      <c r="YB962" s="871"/>
      <c r="YC962" s="871"/>
      <c r="YD962" s="871"/>
      <c r="YE962" s="871"/>
      <c r="YF962" s="871"/>
      <c r="YG962" s="871"/>
      <c r="YH962" s="871"/>
      <c r="YI962" s="871"/>
      <c r="YJ962" s="871"/>
      <c r="YK962" s="871"/>
      <c r="YL962" s="871"/>
      <c r="YM962" s="871"/>
      <c r="YN962" s="871"/>
      <c r="YO962" s="871"/>
      <c r="YP962" s="871"/>
      <c r="YQ962" s="871"/>
      <c r="YR962" s="871"/>
      <c r="YS962" s="871"/>
      <c r="YT962" s="871"/>
      <c r="YU962" s="871"/>
      <c r="YV962" s="871"/>
      <c r="YW962" s="871"/>
      <c r="YX962" s="871"/>
      <c r="YY962" s="871"/>
      <c r="YZ962" s="871"/>
      <c r="ZA962" s="871"/>
      <c r="ZB962" s="871"/>
      <c r="ZC962" s="871"/>
      <c r="ZD962" s="871"/>
      <c r="ZE962" s="871"/>
      <c r="ZF962" s="871"/>
      <c r="ZG962" s="871"/>
      <c r="ZH962" s="871"/>
      <c r="ZI962" s="871"/>
      <c r="ZJ962" s="871"/>
      <c r="ZK962" s="871"/>
      <c r="ZL962" s="871"/>
      <c r="ZM962" s="871"/>
      <c r="ZN962" s="871"/>
      <c r="ZO962" s="871"/>
      <c r="ZP962" s="871"/>
      <c r="ZQ962" s="871"/>
      <c r="ZR962" s="871"/>
      <c r="ZS962" s="871"/>
      <c r="ZT962" s="871"/>
      <c r="ZU962" s="871"/>
      <c r="ZV962" s="871"/>
      <c r="ZW962" s="871"/>
      <c r="ZX962" s="871"/>
      <c r="ZY962" s="871"/>
      <c r="ZZ962" s="871"/>
      <c r="AAA962" s="871"/>
      <c r="AAB962" s="871"/>
      <c r="AAC962" s="871"/>
      <c r="AAD962" s="871"/>
      <c r="AAE962" s="871"/>
      <c r="AAF962" s="871"/>
      <c r="AAG962" s="871"/>
      <c r="AAH962" s="871"/>
      <c r="AAI962" s="871"/>
      <c r="AAJ962" s="871"/>
      <c r="AAK962" s="871"/>
      <c r="AAL962" s="871"/>
      <c r="AAM962" s="871"/>
      <c r="AAN962" s="871"/>
      <c r="AAO962" s="871"/>
      <c r="AAP962" s="871"/>
      <c r="AAQ962" s="871"/>
      <c r="AAR962" s="871"/>
      <c r="AAS962" s="871"/>
      <c r="AAT962" s="871"/>
      <c r="AAU962" s="871"/>
      <c r="AAV962" s="871"/>
      <c r="AAW962" s="871"/>
      <c r="AAX962" s="871"/>
      <c r="AAY962" s="871"/>
      <c r="AAZ962" s="871"/>
      <c r="ABA962" s="871"/>
      <c r="ABB962" s="871"/>
      <c r="ABC962" s="871"/>
      <c r="ABD962" s="871"/>
      <c r="ABE962" s="871"/>
      <c r="ABF962" s="871"/>
      <c r="ABG962" s="871"/>
      <c r="ABH962" s="871"/>
      <c r="ABI962" s="871"/>
      <c r="ABJ962" s="871"/>
      <c r="ABK962" s="871"/>
      <c r="ABL962" s="871"/>
      <c r="ABM962" s="871"/>
      <c r="ABN962" s="871"/>
      <c r="ABO962" s="871"/>
      <c r="ABP962" s="871"/>
      <c r="ABQ962" s="871"/>
      <c r="ABR962" s="871"/>
      <c r="ABS962" s="871"/>
      <c r="ABT962" s="871"/>
      <c r="ABU962" s="871"/>
      <c r="ABV962" s="871"/>
      <c r="ABW962" s="871"/>
      <c r="ABX962" s="871"/>
      <c r="ABY962" s="871"/>
      <c r="ABZ962" s="871"/>
      <c r="ACA962" s="871"/>
      <c r="ACB962" s="871"/>
      <c r="ACC962" s="871"/>
      <c r="ACD962" s="871"/>
      <c r="ACE962" s="871"/>
      <c r="ACF962" s="871"/>
      <c r="ACG962" s="871"/>
      <c r="ACH962" s="871"/>
      <c r="ACI962" s="871"/>
      <c r="ACJ962" s="871"/>
      <c r="ACK962" s="871"/>
      <c r="ACL962" s="871"/>
      <c r="ACM962" s="871"/>
      <c r="ACN962" s="871"/>
      <c r="ACO962" s="871"/>
      <c r="ACP962" s="871"/>
      <c r="ACQ962" s="871"/>
      <c r="ACR962" s="871"/>
      <c r="ACS962" s="871"/>
      <c r="ACT962" s="871"/>
      <c r="ACU962" s="871"/>
      <c r="ACV962" s="871"/>
      <c r="ACW962" s="871"/>
      <c r="ACX962" s="871"/>
      <c r="ACY962" s="871"/>
      <c r="ACZ962" s="871"/>
      <c r="ADA962" s="871"/>
      <c r="ADB962" s="871"/>
      <c r="ADC962" s="871"/>
      <c r="ADD962" s="871"/>
      <c r="ADE962" s="871"/>
      <c r="ADF962" s="871"/>
      <c r="ADG962" s="871"/>
      <c r="ADH962" s="871"/>
      <c r="ADI962" s="871"/>
      <c r="ADJ962" s="871"/>
      <c r="ADK962" s="871"/>
      <c r="ADL962" s="871"/>
      <c r="ADM962" s="871"/>
      <c r="ADN962" s="871"/>
      <c r="ADO962" s="871"/>
      <c r="ADP962" s="871"/>
      <c r="ADQ962" s="871"/>
      <c r="ADR962" s="871"/>
      <c r="ADS962" s="871"/>
      <c r="ADT962" s="871"/>
      <c r="ADU962" s="871"/>
      <c r="ADV962" s="871"/>
      <c r="ADW962" s="871"/>
      <c r="ADX962" s="871"/>
      <c r="ADY962" s="871"/>
      <c r="ADZ962" s="871"/>
      <c r="AEA962" s="871"/>
      <c r="AEB962" s="871"/>
      <c r="AEC962" s="871"/>
      <c r="AED962" s="871"/>
      <c r="AEE962" s="871"/>
      <c r="AEF962" s="871"/>
      <c r="AEG962" s="871"/>
      <c r="AEH962" s="871"/>
      <c r="AEI962" s="871"/>
      <c r="AEJ962" s="871"/>
      <c r="AEK962" s="871"/>
      <c r="AEL962" s="871"/>
      <c r="AEM962" s="871"/>
      <c r="AEN962" s="871"/>
      <c r="AEO962" s="871"/>
      <c r="AEP962" s="871"/>
      <c r="AEQ962" s="871"/>
      <c r="AER962" s="871"/>
      <c r="AES962" s="871"/>
      <c r="AET962" s="871"/>
      <c r="AEU962" s="871"/>
      <c r="AEV962" s="871"/>
      <c r="AEW962" s="871"/>
      <c r="AEX962" s="871"/>
      <c r="AEY962" s="871"/>
      <c r="AEZ962" s="871"/>
      <c r="AFA962" s="871"/>
      <c r="AFB962" s="871"/>
      <c r="AFC962" s="871"/>
      <c r="AFD962" s="871"/>
      <c r="AFE962" s="871"/>
      <c r="AFF962" s="871"/>
      <c r="AFG962" s="871"/>
      <c r="AFH962" s="871"/>
      <c r="AFI962" s="871"/>
      <c r="AFJ962" s="871"/>
      <c r="AFK962" s="871"/>
      <c r="AFL962" s="871"/>
      <c r="AFM962" s="871"/>
      <c r="AFN962" s="871"/>
      <c r="AFO962" s="871"/>
      <c r="AFP962" s="871"/>
      <c r="AFQ962" s="871"/>
      <c r="AFR962" s="871"/>
      <c r="AFS962" s="871"/>
      <c r="AFT962" s="871"/>
      <c r="AFU962" s="871"/>
      <c r="AFV962" s="871"/>
      <c r="AFW962" s="871"/>
      <c r="AFX962" s="871"/>
      <c r="AFY962" s="871"/>
      <c r="AFZ962" s="871"/>
      <c r="AGA962" s="871"/>
      <c r="AGB962" s="871"/>
      <c r="AGC962" s="871"/>
      <c r="AGD962" s="871"/>
      <c r="AGE962" s="871"/>
      <c r="AGF962" s="871"/>
      <c r="AGG962" s="871"/>
      <c r="AGH962" s="871"/>
      <c r="AGI962" s="871"/>
      <c r="AGJ962" s="871"/>
      <c r="AGK962" s="871"/>
      <c r="AGL962" s="871"/>
      <c r="AGM962" s="871"/>
      <c r="AGN962" s="871"/>
      <c r="AGO962" s="871"/>
      <c r="AGP962" s="871"/>
      <c r="AGQ962" s="871"/>
      <c r="AGR962" s="871"/>
      <c r="AGS962" s="871"/>
      <c r="AGT962" s="871"/>
      <c r="AGU962" s="871"/>
      <c r="AGV962" s="871"/>
      <c r="AGW962" s="871"/>
      <c r="AGX962" s="871"/>
      <c r="AGY962" s="871"/>
      <c r="AGZ962" s="871"/>
      <c r="AHA962" s="871"/>
      <c r="AHB962" s="871"/>
      <c r="AHC962" s="871"/>
      <c r="AHD962" s="871"/>
      <c r="AHE962" s="871"/>
      <c r="AHF962" s="871"/>
      <c r="AHG962" s="871"/>
      <c r="AHH962" s="871"/>
      <c r="AHI962" s="871"/>
      <c r="AHJ962" s="871"/>
      <c r="AHK962" s="871"/>
      <c r="AHL962" s="871"/>
      <c r="AHM962" s="871"/>
      <c r="AHN962" s="871"/>
      <c r="AHO962" s="871"/>
      <c r="AHP962" s="871"/>
      <c r="AHQ962" s="871"/>
      <c r="AHR962" s="871"/>
      <c r="AHS962" s="871"/>
      <c r="AHT962" s="871"/>
      <c r="AHU962" s="871"/>
      <c r="AHV962" s="871"/>
      <c r="AHW962" s="871"/>
      <c r="AHX962" s="871"/>
      <c r="AHY962" s="871"/>
      <c r="AHZ962" s="871"/>
      <c r="AIA962" s="871"/>
      <c r="AIB962" s="871"/>
      <c r="AIC962" s="871"/>
      <c r="AID962" s="871"/>
      <c r="AIE962" s="871"/>
      <c r="AIF962" s="871"/>
      <c r="AIG962" s="871"/>
      <c r="AIH962" s="871"/>
      <c r="AII962" s="871"/>
      <c r="AIJ962" s="871"/>
      <c r="AIK962" s="871"/>
      <c r="AIL962" s="871"/>
      <c r="AIM962" s="871"/>
      <c r="AIN962" s="871"/>
      <c r="AIO962" s="871"/>
      <c r="AIP962" s="871"/>
      <c r="AIQ962" s="871"/>
      <c r="AIR962" s="871"/>
      <c r="AIS962" s="871"/>
      <c r="AIT962" s="871"/>
      <c r="AIU962" s="871"/>
      <c r="AIV962" s="871"/>
      <c r="AIW962" s="871"/>
      <c r="AIX962" s="871"/>
      <c r="AIY962" s="871"/>
      <c r="AIZ962" s="871"/>
      <c r="AJA962" s="871"/>
      <c r="AJB962" s="871"/>
      <c r="AJC962" s="871"/>
      <c r="AJD962" s="871"/>
      <c r="AJE962" s="871"/>
      <c r="AJF962" s="871"/>
      <c r="AJG962" s="871"/>
      <c r="AJH962" s="871"/>
      <c r="AJI962" s="871"/>
      <c r="AJJ962" s="871"/>
      <c r="AJK962" s="871"/>
      <c r="AJL962" s="871"/>
      <c r="AJM962" s="871"/>
      <c r="AJN962" s="871"/>
      <c r="AJO962" s="871"/>
      <c r="AJP962" s="871"/>
      <c r="AJQ962" s="871"/>
      <c r="AJR962" s="871"/>
      <c r="AJS962" s="871"/>
      <c r="AJT962" s="871"/>
      <c r="AJU962" s="871"/>
      <c r="AJV962" s="871"/>
      <c r="AJW962" s="871"/>
      <c r="AJX962" s="871"/>
      <c r="AJY962" s="871"/>
      <c r="AJZ962" s="871"/>
      <c r="AKA962" s="871"/>
      <c r="AKB962" s="871"/>
      <c r="AKC962" s="871"/>
      <c r="AKD962" s="871"/>
      <c r="AKE962" s="871"/>
      <c r="AKF962" s="871"/>
      <c r="AKG962" s="871"/>
      <c r="AKH962" s="871"/>
      <c r="AKI962" s="871"/>
      <c r="AKJ962" s="871"/>
      <c r="AKK962" s="871"/>
      <c r="AKL962" s="871"/>
      <c r="AKM962" s="871"/>
      <c r="AKN962" s="871"/>
      <c r="AKO962" s="871"/>
      <c r="AKP962" s="871"/>
      <c r="AKQ962" s="871"/>
      <c r="AKR962" s="871"/>
      <c r="AKS962" s="871"/>
      <c r="AKT962" s="871"/>
      <c r="AKU962" s="871"/>
      <c r="AKV962" s="871"/>
      <c r="AKW962" s="871"/>
      <c r="AKX962" s="871"/>
      <c r="AKY962" s="871"/>
      <c r="AKZ962" s="871"/>
      <c r="ALA962" s="871"/>
      <c r="ALB962" s="871"/>
      <c r="ALC962" s="871"/>
      <c r="ALD962" s="871"/>
      <c r="ALE962" s="871"/>
      <c r="ALF962" s="871"/>
      <c r="ALG962" s="871"/>
      <c r="ALH962" s="871"/>
      <c r="ALI962" s="871"/>
      <c r="ALJ962" s="871"/>
      <c r="ALK962" s="871"/>
      <c r="ALL962" s="871"/>
      <c r="ALM962" s="871"/>
      <c r="ALN962" s="871"/>
      <c r="ALO962" s="871"/>
      <c r="ALP962" s="871"/>
      <c r="ALQ962" s="871"/>
      <c r="ALR962" s="871"/>
      <c r="ALS962" s="871"/>
      <c r="ALT962" s="871"/>
      <c r="ALU962" s="871"/>
      <c r="ALV962" s="871"/>
      <c r="ALW962" s="871"/>
      <c r="ALX962" s="871"/>
      <c r="ALY962" s="871"/>
      <c r="ALZ962" s="871"/>
      <c r="AMA962" s="871"/>
      <c r="AMB962" s="871"/>
      <c r="AMC962" s="871"/>
      <c r="AMD962" s="871"/>
      <c r="AME962" s="871"/>
      <c r="AMF962" s="871"/>
      <c r="AMG962" s="871"/>
      <c r="AMH962" s="871"/>
      <c r="AMI962" s="871"/>
      <c r="AMJ962" s="871"/>
      <c r="AMK962" s="871"/>
    </row>
    <row r="963" spans="1:1025" ht="14.4">
      <c r="A963" s="914"/>
      <c r="B963" s="915"/>
      <c r="C963" s="915"/>
      <c r="D963" s="915"/>
      <c r="E963" s="915"/>
      <c r="F963" s="915"/>
      <c r="G963" s="915"/>
      <c r="H963" s="915"/>
      <c r="I963" s="915"/>
      <c r="J963" s="915"/>
      <c r="K963" s="915"/>
      <c r="L963" s="915"/>
      <c r="M963" s="915"/>
      <c r="N963" s="915"/>
      <c r="O963" s="915"/>
      <c r="P963" s="915"/>
      <c r="Q963" s="898"/>
      <c r="R963" s="871"/>
      <c r="S963" s="871"/>
      <c r="T963" s="871"/>
      <c r="U963" s="871"/>
      <c r="V963" s="871"/>
      <c r="W963" s="871"/>
      <c r="X963" s="871"/>
      <c r="Y963" s="871"/>
      <c r="Z963" s="871"/>
      <c r="AA963" s="871"/>
      <c r="AB963" s="871"/>
      <c r="AC963" s="871"/>
      <c r="AD963" s="871"/>
      <c r="AE963" s="871"/>
      <c r="AF963" s="871"/>
      <c r="AG963" s="871"/>
      <c r="AH963" s="871"/>
      <c r="AI963" s="871"/>
      <c r="AJ963" s="871"/>
      <c r="AK963" s="871"/>
      <c r="AL963" s="871"/>
      <c r="AM963" s="871"/>
      <c r="AN963" s="871"/>
      <c r="AO963" s="871"/>
      <c r="AP963" s="871"/>
      <c r="AQ963" s="871"/>
      <c r="AR963" s="871"/>
      <c r="AS963" s="871"/>
      <c r="AT963" s="871"/>
      <c r="AU963" s="871"/>
      <c r="AV963" s="871"/>
      <c r="AW963" s="871"/>
      <c r="AX963" s="871"/>
      <c r="AY963" s="871"/>
      <c r="AZ963" s="871"/>
      <c r="BA963" s="871"/>
      <c r="BB963" s="871"/>
      <c r="BC963" s="871"/>
      <c r="BD963" s="871"/>
      <c r="BE963" s="871"/>
      <c r="BF963" s="871"/>
      <c r="BG963" s="871"/>
      <c r="BH963" s="871"/>
      <c r="BI963" s="871"/>
      <c r="BJ963" s="871"/>
      <c r="BK963" s="871"/>
      <c r="BL963" s="871"/>
      <c r="BM963" s="871"/>
      <c r="BN963" s="871"/>
      <c r="BO963" s="871"/>
      <c r="BP963" s="871"/>
      <c r="BQ963" s="871"/>
      <c r="BR963" s="871"/>
      <c r="BS963" s="871"/>
      <c r="BT963" s="871"/>
      <c r="BU963" s="871"/>
      <c r="BV963" s="871"/>
      <c r="BW963" s="871"/>
      <c r="BX963" s="871"/>
      <c r="BY963" s="871"/>
      <c r="BZ963" s="871"/>
      <c r="CA963" s="871"/>
      <c r="CB963" s="871"/>
      <c r="CC963" s="871"/>
      <c r="CD963" s="871"/>
      <c r="CE963" s="871"/>
      <c r="CF963" s="871"/>
      <c r="CG963" s="871"/>
      <c r="CH963" s="871"/>
      <c r="CI963" s="871"/>
      <c r="CJ963" s="871"/>
      <c r="CK963" s="871"/>
      <c r="CL963" s="871"/>
      <c r="CM963" s="871"/>
      <c r="CN963" s="871"/>
      <c r="CO963" s="871"/>
      <c r="CP963" s="871"/>
      <c r="CQ963" s="871"/>
      <c r="CR963" s="871"/>
      <c r="CS963" s="871"/>
      <c r="CT963" s="871"/>
      <c r="CU963" s="871"/>
      <c r="CV963" s="871"/>
      <c r="CW963" s="871"/>
      <c r="CX963" s="871"/>
      <c r="CY963" s="871"/>
      <c r="CZ963" s="871"/>
      <c r="DA963" s="871"/>
      <c r="DB963" s="871"/>
      <c r="DC963" s="871"/>
      <c r="DD963" s="871"/>
      <c r="DE963" s="871"/>
      <c r="DF963" s="871"/>
      <c r="DG963" s="871"/>
      <c r="DH963" s="871"/>
      <c r="DI963" s="871"/>
      <c r="DJ963" s="871"/>
      <c r="DK963" s="871"/>
      <c r="DL963" s="871"/>
      <c r="DM963" s="871"/>
      <c r="DN963" s="871"/>
      <c r="DO963" s="871"/>
      <c r="DP963" s="871"/>
      <c r="DQ963" s="871"/>
      <c r="DR963" s="871"/>
      <c r="DS963" s="871"/>
      <c r="DT963" s="871"/>
      <c r="DU963" s="871"/>
      <c r="DV963" s="871"/>
      <c r="DW963" s="871"/>
      <c r="DX963" s="871"/>
      <c r="DY963" s="871"/>
      <c r="DZ963" s="871"/>
      <c r="EA963" s="871"/>
      <c r="EB963" s="871"/>
      <c r="EC963" s="871"/>
      <c r="ED963" s="871"/>
      <c r="EE963" s="871"/>
      <c r="EF963" s="871"/>
      <c r="EG963" s="871"/>
      <c r="EH963" s="871"/>
      <c r="EI963" s="871"/>
      <c r="EJ963" s="871"/>
      <c r="EK963" s="871"/>
      <c r="EL963" s="871"/>
      <c r="EM963" s="871"/>
      <c r="EN963" s="871"/>
      <c r="EO963" s="871"/>
      <c r="EP963" s="871"/>
      <c r="EQ963" s="871"/>
      <c r="ER963" s="871"/>
      <c r="ES963" s="871"/>
      <c r="ET963" s="871"/>
      <c r="EU963" s="871"/>
      <c r="EV963" s="871"/>
      <c r="EW963" s="871"/>
      <c r="EX963" s="871"/>
      <c r="EY963" s="871"/>
      <c r="EZ963" s="871"/>
      <c r="FA963" s="871"/>
      <c r="FB963" s="871"/>
      <c r="FC963" s="871"/>
      <c r="FD963" s="871"/>
      <c r="FE963" s="871"/>
      <c r="FF963" s="871"/>
      <c r="FG963" s="871"/>
      <c r="FH963" s="871"/>
      <c r="FI963" s="871"/>
      <c r="FJ963" s="871"/>
      <c r="FK963" s="871"/>
      <c r="FL963" s="871"/>
      <c r="FM963" s="871"/>
      <c r="FN963" s="871"/>
      <c r="FO963" s="871"/>
      <c r="FP963" s="871"/>
      <c r="FQ963" s="871"/>
      <c r="FR963" s="871"/>
      <c r="FS963" s="871"/>
      <c r="FT963" s="871"/>
      <c r="FU963" s="871"/>
      <c r="FV963" s="871"/>
      <c r="FW963" s="871"/>
      <c r="FX963" s="871"/>
      <c r="FY963" s="871"/>
      <c r="FZ963" s="871"/>
      <c r="GA963" s="871"/>
      <c r="GB963" s="871"/>
      <c r="GC963" s="871"/>
      <c r="GD963" s="871"/>
      <c r="GE963" s="871"/>
      <c r="GF963" s="871"/>
      <c r="GG963" s="871"/>
      <c r="GH963" s="871"/>
      <c r="GI963" s="871"/>
      <c r="GJ963" s="871"/>
      <c r="GK963" s="871"/>
      <c r="GL963" s="871"/>
      <c r="GM963" s="871"/>
      <c r="GN963" s="871"/>
      <c r="GO963" s="871"/>
      <c r="GP963" s="871"/>
      <c r="GQ963" s="871"/>
      <c r="GR963" s="871"/>
      <c r="GS963" s="871"/>
      <c r="GT963" s="871"/>
      <c r="GU963" s="871"/>
      <c r="GV963" s="871"/>
      <c r="GW963" s="871"/>
      <c r="GX963" s="871"/>
      <c r="GY963" s="871"/>
      <c r="GZ963" s="871"/>
      <c r="HA963" s="871"/>
      <c r="HB963" s="871"/>
      <c r="HC963" s="871"/>
      <c r="HD963" s="871"/>
      <c r="HE963" s="871"/>
      <c r="HF963" s="871"/>
      <c r="HG963" s="871"/>
      <c r="HH963" s="871"/>
      <c r="HI963" s="871"/>
      <c r="HJ963" s="871"/>
      <c r="HK963" s="871"/>
      <c r="HL963" s="871"/>
      <c r="HM963" s="871"/>
      <c r="HN963" s="871"/>
      <c r="HO963" s="871"/>
      <c r="HP963" s="871"/>
      <c r="HQ963" s="871"/>
      <c r="HR963" s="871"/>
      <c r="HS963" s="871"/>
      <c r="HT963" s="871"/>
      <c r="HU963" s="871"/>
      <c r="HV963" s="871"/>
      <c r="HW963" s="871"/>
      <c r="HX963" s="871"/>
      <c r="HY963" s="871"/>
      <c r="HZ963" s="871"/>
      <c r="IA963" s="871"/>
      <c r="IB963" s="871"/>
      <c r="IC963" s="871"/>
      <c r="ID963" s="871"/>
      <c r="IE963" s="871"/>
      <c r="IF963" s="871"/>
      <c r="IG963" s="871"/>
      <c r="IH963" s="871"/>
      <c r="II963" s="871"/>
      <c r="IJ963" s="871"/>
      <c r="IK963" s="871"/>
      <c r="IL963" s="871"/>
      <c r="IM963" s="871"/>
      <c r="IN963" s="871"/>
      <c r="IO963" s="871"/>
      <c r="IP963" s="871"/>
      <c r="IQ963" s="871"/>
      <c r="IR963" s="871"/>
      <c r="IS963" s="871"/>
      <c r="IT963" s="871"/>
      <c r="IU963" s="871"/>
      <c r="IV963" s="871"/>
      <c r="IW963" s="871"/>
      <c r="IX963" s="871"/>
      <c r="IY963" s="871"/>
      <c r="IZ963" s="871"/>
      <c r="JA963" s="871"/>
      <c r="JB963" s="871"/>
      <c r="JC963" s="871"/>
      <c r="JD963" s="871"/>
      <c r="JE963" s="871"/>
      <c r="JF963" s="871"/>
      <c r="JG963" s="871"/>
      <c r="JH963" s="871"/>
      <c r="JI963" s="871"/>
      <c r="JJ963" s="871"/>
      <c r="JK963" s="871"/>
      <c r="JL963" s="871"/>
      <c r="JM963" s="871"/>
      <c r="JN963" s="871"/>
      <c r="JO963" s="871"/>
      <c r="JP963" s="871"/>
      <c r="JQ963" s="871"/>
      <c r="JR963" s="871"/>
      <c r="JS963" s="871"/>
      <c r="JT963" s="871"/>
      <c r="JU963" s="871"/>
      <c r="JV963" s="871"/>
      <c r="JW963" s="871"/>
      <c r="JX963" s="871"/>
      <c r="JY963" s="871"/>
      <c r="JZ963" s="871"/>
      <c r="KA963" s="871"/>
      <c r="KB963" s="871"/>
      <c r="KC963" s="871"/>
      <c r="KD963" s="871"/>
      <c r="KE963" s="871"/>
      <c r="KF963" s="871"/>
      <c r="KG963" s="871"/>
      <c r="KH963" s="871"/>
      <c r="KI963" s="871"/>
      <c r="KJ963" s="871"/>
      <c r="KK963" s="871"/>
      <c r="KL963" s="871"/>
      <c r="KM963" s="871"/>
      <c r="KN963" s="871"/>
      <c r="KO963" s="871"/>
      <c r="KP963" s="871"/>
      <c r="KQ963" s="871"/>
      <c r="KR963" s="871"/>
      <c r="KS963" s="871"/>
      <c r="KT963" s="871"/>
      <c r="KU963" s="871"/>
      <c r="KV963" s="871"/>
      <c r="KW963" s="871"/>
      <c r="KX963" s="871"/>
      <c r="KY963" s="871"/>
      <c r="KZ963" s="871"/>
      <c r="LA963" s="871"/>
      <c r="LB963" s="871"/>
      <c r="LC963" s="871"/>
      <c r="LD963" s="871"/>
      <c r="LE963" s="871"/>
      <c r="LF963" s="871"/>
      <c r="LG963" s="871"/>
      <c r="LH963" s="871"/>
      <c r="LI963" s="871"/>
      <c r="LJ963" s="871"/>
      <c r="LK963" s="871"/>
      <c r="LL963" s="871"/>
      <c r="LM963" s="871"/>
      <c r="LN963" s="871"/>
      <c r="LO963" s="871"/>
      <c r="LP963" s="871"/>
      <c r="LQ963" s="871"/>
      <c r="LR963" s="871"/>
      <c r="LS963" s="871"/>
      <c r="LT963" s="871"/>
      <c r="LU963" s="871"/>
      <c r="LV963" s="871"/>
      <c r="LW963" s="871"/>
      <c r="LX963" s="871"/>
      <c r="LY963" s="871"/>
      <c r="LZ963" s="871"/>
      <c r="MA963" s="871"/>
      <c r="MB963" s="871"/>
      <c r="MC963" s="871"/>
      <c r="MD963" s="871"/>
      <c r="ME963" s="871"/>
      <c r="MF963" s="871"/>
      <c r="MG963" s="871"/>
      <c r="MH963" s="871"/>
      <c r="MI963" s="871"/>
      <c r="MJ963" s="871"/>
      <c r="MK963" s="871"/>
      <c r="ML963" s="871"/>
      <c r="MM963" s="871"/>
      <c r="MN963" s="871"/>
      <c r="MO963" s="871"/>
      <c r="MP963" s="871"/>
      <c r="MQ963" s="871"/>
      <c r="MR963" s="871"/>
      <c r="MS963" s="871"/>
      <c r="MT963" s="871"/>
      <c r="MU963" s="871"/>
      <c r="MV963" s="871"/>
      <c r="MW963" s="871"/>
      <c r="MX963" s="871"/>
      <c r="MY963" s="871"/>
      <c r="MZ963" s="871"/>
      <c r="NA963" s="871"/>
      <c r="NB963" s="871"/>
      <c r="NC963" s="871"/>
      <c r="ND963" s="871"/>
      <c r="NE963" s="871"/>
      <c r="NF963" s="871"/>
      <c r="NG963" s="871"/>
      <c r="NH963" s="871"/>
      <c r="NI963" s="871"/>
      <c r="NJ963" s="871"/>
      <c r="NK963" s="871"/>
      <c r="NL963" s="871"/>
      <c r="NM963" s="871"/>
      <c r="NN963" s="871"/>
      <c r="NO963" s="871"/>
      <c r="NP963" s="871"/>
      <c r="NQ963" s="871"/>
      <c r="NR963" s="871"/>
      <c r="NS963" s="871"/>
      <c r="NT963" s="871"/>
      <c r="NU963" s="871"/>
      <c r="NV963" s="871"/>
      <c r="NW963" s="871"/>
      <c r="NX963" s="871"/>
      <c r="NY963" s="871"/>
      <c r="NZ963" s="871"/>
      <c r="OA963" s="871"/>
      <c r="OB963" s="871"/>
      <c r="OC963" s="871"/>
      <c r="OD963" s="871"/>
      <c r="OE963" s="871"/>
      <c r="OF963" s="871"/>
      <c r="OG963" s="871"/>
      <c r="OH963" s="871"/>
      <c r="OI963" s="871"/>
      <c r="OJ963" s="871"/>
      <c r="OK963" s="871"/>
      <c r="OL963" s="871"/>
      <c r="OM963" s="871"/>
      <c r="ON963" s="871"/>
      <c r="OO963" s="871"/>
      <c r="OP963" s="871"/>
      <c r="OQ963" s="871"/>
      <c r="OR963" s="871"/>
      <c r="OS963" s="871"/>
      <c r="OT963" s="871"/>
      <c r="OU963" s="871"/>
      <c r="OV963" s="871"/>
      <c r="OW963" s="871"/>
      <c r="OX963" s="871"/>
      <c r="OY963" s="871"/>
      <c r="OZ963" s="871"/>
      <c r="PA963" s="871"/>
      <c r="PB963" s="871"/>
      <c r="PC963" s="871"/>
      <c r="PD963" s="871"/>
      <c r="PE963" s="871"/>
      <c r="PF963" s="871"/>
      <c r="PG963" s="871"/>
      <c r="PH963" s="871"/>
      <c r="PI963" s="871"/>
      <c r="PJ963" s="871"/>
      <c r="PK963" s="871"/>
      <c r="PL963" s="871"/>
      <c r="PM963" s="871"/>
      <c r="PN963" s="871"/>
      <c r="PO963" s="871"/>
      <c r="PP963" s="871"/>
      <c r="PQ963" s="871"/>
      <c r="PR963" s="871"/>
      <c r="PS963" s="871"/>
      <c r="PT963" s="871"/>
      <c r="PU963" s="871"/>
      <c r="PV963" s="871"/>
      <c r="PW963" s="871"/>
      <c r="PX963" s="871"/>
      <c r="PY963" s="871"/>
      <c r="PZ963" s="871"/>
      <c r="QA963" s="871"/>
      <c r="QB963" s="871"/>
      <c r="QC963" s="871"/>
      <c r="QD963" s="871"/>
      <c r="QE963" s="871"/>
      <c r="QF963" s="871"/>
      <c r="QG963" s="871"/>
      <c r="QH963" s="871"/>
      <c r="QI963" s="871"/>
      <c r="QJ963" s="871"/>
      <c r="QK963" s="871"/>
      <c r="QL963" s="871"/>
      <c r="QM963" s="871"/>
      <c r="QN963" s="871"/>
      <c r="QO963" s="871"/>
      <c r="QP963" s="871"/>
      <c r="QQ963" s="871"/>
      <c r="QR963" s="871"/>
      <c r="QS963" s="871"/>
      <c r="QT963" s="871"/>
      <c r="QU963" s="871"/>
      <c r="QV963" s="871"/>
      <c r="QW963" s="871"/>
      <c r="QX963" s="871"/>
      <c r="QY963" s="871"/>
      <c r="QZ963" s="871"/>
      <c r="RA963" s="871"/>
      <c r="RB963" s="871"/>
      <c r="RC963" s="871"/>
      <c r="RD963" s="871"/>
      <c r="RE963" s="871"/>
      <c r="RF963" s="871"/>
      <c r="RG963" s="871"/>
      <c r="RH963" s="871"/>
      <c r="RI963" s="871"/>
      <c r="RJ963" s="871"/>
      <c r="RK963" s="871"/>
      <c r="RL963" s="871"/>
      <c r="RM963" s="871"/>
      <c r="RN963" s="871"/>
      <c r="RO963" s="871"/>
      <c r="RP963" s="871"/>
      <c r="RQ963" s="871"/>
      <c r="RR963" s="871"/>
      <c r="RS963" s="871"/>
      <c r="RT963" s="871"/>
      <c r="RU963" s="871"/>
      <c r="RV963" s="871"/>
      <c r="RW963" s="871"/>
      <c r="RX963" s="871"/>
      <c r="RY963" s="871"/>
      <c r="RZ963" s="871"/>
      <c r="SA963" s="871"/>
      <c r="SB963" s="871"/>
      <c r="SC963" s="871"/>
      <c r="SD963" s="871"/>
      <c r="SE963" s="871"/>
      <c r="SF963" s="871"/>
      <c r="SG963" s="871"/>
      <c r="SH963" s="871"/>
      <c r="SI963" s="871"/>
      <c r="SJ963" s="871"/>
      <c r="SK963" s="871"/>
      <c r="SL963" s="871"/>
      <c r="SM963" s="871"/>
      <c r="SN963" s="871"/>
      <c r="SO963" s="871"/>
      <c r="SP963" s="871"/>
      <c r="SQ963" s="871"/>
      <c r="SR963" s="871"/>
      <c r="SS963" s="871"/>
      <c r="ST963" s="871"/>
      <c r="SU963" s="871"/>
      <c r="SV963" s="871"/>
      <c r="SW963" s="871"/>
      <c r="SX963" s="871"/>
      <c r="SY963" s="871"/>
      <c r="SZ963" s="871"/>
      <c r="TA963" s="871"/>
      <c r="TB963" s="871"/>
      <c r="TC963" s="871"/>
      <c r="TD963" s="871"/>
      <c r="TE963" s="871"/>
      <c r="TF963" s="871"/>
      <c r="TG963" s="871"/>
      <c r="TH963" s="871"/>
      <c r="TI963" s="871"/>
      <c r="TJ963" s="871"/>
      <c r="TK963" s="871"/>
      <c r="TL963" s="871"/>
      <c r="TM963" s="871"/>
      <c r="TN963" s="871"/>
      <c r="TO963" s="871"/>
      <c r="TP963" s="871"/>
      <c r="TQ963" s="871"/>
      <c r="TR963" s="871"/>
      <c r="TS963" s="871"/>
      <c r="TT963" s="871"/>
      <c r="TU963" s="871"/>
      <c r="TV963" s="871"/>
      <c r="TW963" s="871"/>
      <c r="TX963" s="871"/>
      <c r="TY963" s="871"/>
      <c r="TZ963" s="871"/>
      <c r="UA963" s="871"/>
      <c r="UB963" s="871"/>
      <c r="UC963" s="871"/>
      <c r="UD963" s="871"/>
      <c r="UE963" s="871"/>
      <c r="UF963" s="871"/>
      <c r="UG963" s="871"/>
      <c r="UH963" s="871"/>
      <c r="UI963" s="871"/>
      <c r="UJ963" s="871"/>
      <c r="UK963" s="871"/>
      <c r="UL963" s="871"/>
      <c r="UM963" s="871"/>
      <c r="UN963" s="871"/>
      <c r="UO963" s="871"/>
      <c r="UP963" s="871"/>
      <c r="UQ963" s="871"/>
      <c r="UR963" s="871"/>
      <c r="US963" s="871"/>
      <c r="UT963" s="871"/>
      <c r="UU963" s="871"/>
      <c r="UV963" s="871"/>
      <c r="UW963" s="871"/>
      <c r="UX963" s="871"/>
      <c r="UY963" s="871"/>
      <c r="UZ963" s="871"/>
      <c r="VA963" s="871"/>
      <c r="VB963" s="871"/>
      <c r="VC963" s="871"/>
      <c r="VD963" s="871"/>
      <c r="VE963" s="871"/>
      <c r="VF963" s="871"/>
      <c r="VG963" s="871"/>
      <c r="VH963" s="871"/>
      <c r="VI963" s="871"/>
      <c r="VJ963" s="871"/>
      <c r="VK963" s="871"/>
      <c r="VL963" s="871"/>
      <c r="VM963" s="871"/>
      <c r="VN963" s="871"/>
      <c r="VO963" s="871"/>
      <c r="VP963" s="871"/>
      <c r="VQ963" s="871"/>
      <c r="VR963" s="871"/>
      <c r="VS963" s="871"/>
      <c r="VT963" s="871"/>
      <c r="VU963" s="871"/>
      <c r="VV963" s="871"/>
      <c r="VW963" s="871"/>
      <c r="VX963" s="871"/>
      <c r="VY963" s="871"/>
      <c r="VZ963" s="871"/>
      <c r="WA963" s="871"/>
      <c r="WB963" s="871"/>
      <c r="WC963" s="871"/>
      <c r="WD963" s="871"/>
      <c r="WE963" s="871"/>
      <c r="WF963" s="871"/>
      <c r="WG963" s="871"/>
      <c r="WH963" s="871"/>
      <c r="WI963" s="871"/>
      <c r="WJ963" s="871"/>
      <c r="WK963" s="871"/>
      <c r="WL963" s="871"/>
      <c r="WM963" s="871"/>
      <c r="WN963" s="871"/>
      <c r="WO963" s="871"/>
      <c r="WP963" s="871"/>
      <c r="WQ963" s="871"/>
      <c r="WR963" s="871"/>
      <c r="WS963" s="871"/>
      <c r="WT963" s="871"/>
      <c r="WU963" s="871"/>
      <c r="WV963" s="871"/>
      <c r="WW963" s="871"/>
      <c r="WX963" s="871"/>
      <c r="WY963" s="871"/>
      <c r="WZ963" s="871"/>
      <c r="XA963" s="871"/>
      <c r="XB963" s="871"/>
      <c r="XC963" s="871"/>
      <c r="XD963" s="871"/>
      <c r="XE963" s="871"/>
      <c r="XF963" s="871"/>
      <c r="XG963" s="871"/>
      <c r="XH963" s="871"/>
      <c r="XI963" s="871"/>
      <c r="XJ963" s="871"/>
      <c r="XK963" s="871"/>
      <c r="XL963" s="871"/>
      <c r="XM963" s="871"/>
      <c r="XN963" s="871"/>
      <c r="XO963" s="871"/>
      <c r="XP963" s="871"/>
      <c r="XQ963" s="871"/>
      <c r="XR963" s="871"/>
      <c r="XS963" s="871"/>
      <c r="XT963" s="871"/>
      <c r="XU963" s="871"/>
      <c r="XV963" s="871"/>
      <c r="XW963" s="871"/>
      <c r="XX963" s="871"/>
      <c r="XY963" s="871"/>
      <c r="XZ963" s="871"/>
      <c r="YA963" s="871"/>
      <c r="YB963" s="871"/>
      <c r="YC963" s="871"/>
      <c r="YD963" s="871"/>
      <c r="YE963" s="871"/>
      <c r="YF963" s="871"/>
      <c r="YG963" s="871"/>
      <c r="YH963" s="871"/>
      <c r="YI963" s="871"/>
      <c r="YJ963" s="871"/>
      <c r="YK963" s="871"/>
      <c r="YL963" s="871"/>
      <c r="YM963" s="871"/>
      <c r="YN963" s="871"/>
      <c r="YO963" s="871"/>
      <c r="YP963" s="871"/>
      <c r="YQ963" s="871"/>
      <c r="YR963" s="871"/>
      <c r="YS963" s="871"/>
      <c r="YT963" s="871"/>
      <c r="YU963" s="871"/>
      <c r="YV963" s="871"/>
      <c r="YW963" s="871"/>
      <c r="YX963" s="871"/>
      <c r="YY963" s="871"/>
      <c r="YZ963" s="871"/>
      <c r="ZA963" s="871"/>
      <c r="ZB963" s="871"/>
      <c r="ZC963" s="871"/>
      <c r="ZD963" s="871"/>
      <c r="ZE963" s="871"/>
      <c r="ZF963" s="871"/>
      <c r="ZG963" s="871"/>
      <c r="ZH963" s="871"/>
      <c r="ZI963" s="871"/>
      <c r="ZJ963" s="871"/>
      <c r="ZK963" s="871"/>
      <c r="ZL963" s="871"/>
      <c r="ZM963" s="871"/>
      <c r="ZN963" s="871"/>
      <c r="ZO963" s="871"/>
      <c r="ZP963" s="871"/>
      <c r="ZQ963" s="871"/>
      <c r="ZR963" s="871"/>
      <c r="ZS963" s="871"/>
      <c r="ZT963" s="871"/>
      <c r="ZU963" s="871"/>
      <c r="ZV963" s="871"/>
      <c r="ZW963" s="871"/>
      <c r="ZX963" s="871"/>
      <c r="ZY963" s="871"/>
      <c r="ZZ963" s="871"/>
      <c r="AAA963" s="871"/>
      <c r="AAB963" s="871"/>
      <c r="AAC963" s="871"/>
      <c r="AAD963" s="871"/>
      <c r="AAE963" s="871"/>
      <c r="AAF963" s="871"/>
      <c r="AAG963" s="871"/>
      <c r="AAH963" s="871"/>
      <c r="AAI963" s="871"/>
      <c r="AAJ963" s="871"/>
      <c r="AAK963" s="871"/>
      <c r="AAL963" s="871"/>
      <c r="AAM963" s="871"/>
      <c r="AAN963" s="871"/>
      <c r="AAO963" s="871"/>
      <c r="AAP963" s="871"/>
      <c r="AAQ963" s="871"/>
      <c r="AAR963" s="871"/>
      <c r="AAS963" s="871"/>
      <c r="AAT963" s="871"/>
      <c r="AAU963" s="871"/>
      <c r="AAV963" s="871"/>
      <c r="AAW963" s="871"/>
      <c r="AAX963" s="871"/>
      <c r="AAY963" s="871"/>
      <c r="AAZ963" s="871"/>
      <c r="ABA963" s="871"/>
      <c r="ABB963" s="871"/>
      <c r="ABC963" s="871"/>
      <c r="ABD963" s="871"/>
      <c r="ABE963" s="871"/>
      <c r="ABF963" s="871"/>
      <c r="ABG963" s="871"/>
      <c r="ABH963" s="871"/>
      <c r="ABI963" s="871"/>
      <c r="ABJ963" s="871"/>
      <c r="ABK963" s="871"/>
      <c r="ABL963" s="871"/>
      <c r="ABM963" s="871"/>
      <c r="ABN963" s="871"/>
      <c r="ABO963" s="871"/>
      <c r="ABP963" s="871"/>
      <c r="ABQ963" s="871"/>
      <c r="ABR963" s="871"/>
      <c r="ABS963" s="871"/>
      <c r="ABT963" s="871"/>
      <c r="ABU963" s="871"/>
      <c r="ABV963" s="871"/>
      <c r="ABW963" s="871"/>
      <c r="ABX963" s="871"/>
      <c r="ABY963" s="871"/>
      <c r="ABZ963" s="871"/>
      <c r="ACA963" s="871"/>
      <c r="ACB963" s="871"/>
      <c r="ACC963" s="871"/>
      <c r="ACD963" s="871"/>
      <c r="ACE963" s="871"/>
      <c r="ACF963" s="871"/>
      <c r="ACG963" s="871"/>
      <c r="ACH963" s="871"/>
      <c r="ACI963" s="871"/>
      <c r="ACJ963" s="871"/>
      <c r="ACK963" s="871"/>
      <c r="ACL963" s="871"/>
      <c r="ACM963" s="871"/>
      <c r="ACN963" s="871"/>
      <c r="ACO963" s="871"/>
      <c r="ACP963" s="871"/>
      <c r="ACQ963" s="871"/>
      <c r="ACR963" s="871"/>
      <c r="ACS963" s="871"/>
      <c r="ACT963" s="871"/>
      <c r="ACU963" s="871"/>
      <c r="ACV963" s="871"/>
      <c r="ACW963" s="871"/>
      <c r="ACX963" s="871"/>
      <c r="ACY963" s="871"/>
      <c r="ACZ963" s="871"/>
      <c r="ADA963" s="871"/>
      <c r="ADB963" s="871"/>
      <c r="ADC963" s="871"/>
      <c r="ADD963" s="871"/>
      <c r="ADE963" s="871"/>
      <c r="ADF963" s="871"/>
      <c r="ADG963" s="871"/>
      <c r="ADH963" s="871"/>
      <c r="ADI963" s="871"/>
      <c r="ADJ963" s="871"/>
      <c r="ADK963" s="871"/>
      <c r="ADL963" s="871"/>
      <c r="ADM963" s="871"/>
      <c r="ADN963" s="871"/>
      <c r="ADO963" s="871"/>
      <c r="ADP963" s="871"/>
      <c r="ADQ963" s="871"/>
      <c r="ADR963" s="871"/>
      <c r="ADS963" s="871"/>
      <c r="ADT963" s="871"/>
      <c r="ADU963" s="871"/>
      <c r="ADV963" s="871"/>
      <c r="ADW963" s="871"/>
      <c r="ADX963" s="871"/>
      <c r="ADY963" s="871"/>
      <c r="ADZ963" s="871"/>
      <c r="AEA963" s="871"/>
      <c r="AEB963" s="871"/>
      <c r="AEC963" s="871"/>
      <c r="AED963" s="871"/>
      <c r="AEE963" s="871"/>
      <c r="AEF963" s="871"/>
      <c r="AEG963" s="871"/>
      <c r="AEH963" s="871"/>
      <c r="AEI963" s="871"/>
      <c r="AEJ963" s="871"/>
      <c r="AEK963" s="871"/>
      <c r="AEL963" s="871"/>
      <c r="AEM963" s="871"/>
      <c r="AEN963" s="871"/>
      <c r="AEO963" s="871"/>
      <c r="AEP963" s="871"/>
      <c r="AEQ963" s="871"/>
      <c r="AER963" s="871"/>
      <c r="AES963" s="871"/>
      <c r="AET963" s="871"/>
      <c r="AEU963" s="871"/>
      <c r="AEV963" s="871"/>
      <c r="AEW963" s="871"/>
      <c r="AEX963" s="871"/>
      <c r="AEY963" s="871"/>
      <c r="AEZ963" s="871"/>
      <c r="AFA963" s="871"/>
      <c r="AFB963" s="871"/>
      <c r="AFC963" s="871"/>
      <c r="AFD963" s="871"/>
      <c r="AFE963" s="871"/>
      <c r="AFF963" s="871"/>
      <c r="AFG963" s="871"/>
      <c r="AFH963" s="871"/>
      <c r="AFI963" s="871"/>
      <c r="AFJ963" s="871"/>
      <c r="AFK963" s="871"/>
      <c r="AFL963" s="871"/>
      <c r="AFM963" s="871"/>
      <c r="AFN963" s="871"/>
      <c r="AFO963" s="871"/>
      <c r="AFP963" s="871"/>
      <c r="AFQ963" s="871"/>
      <c r="AFR963" s="871"/>
      <c r="AFS963" s="871"/>
      <c r="AFT963" s="871"/>
      <c r="AFU963" s="871"/>
      <c r="AFV963" s="871"/>
      <c r="AFW963" s="871"/>
      <c r="AFX963" s="871"/>
      <c r="AFY963" s="871"/>
      <c r="AFZ963" s="871"/>
      <c r="AGA963" s="871"/>
      <c r="AGB963" s="871"/>
      <c r="AGC963" s="871"/>
      <c r="AGD963" s="871"/>
      <c r="AGE963" s="871"/>
      <c r="AGF963" s="871"/>
      <c r="AGG963" s="871"/>
      <c r="AGH963" s="871"/>
      <c r="AGI963" s="871"/>
      <c r="AGJ963" s="871"/>
      <c r="AGK963" s="871"/>
      <c r="AGL963" s="871"/>
      <c r="AGM963" s="871"/>
      <c r="AGN963" s="871"/>
      <c r="AGO963" s="871"/>
      <c r="AGP963" s="871"/>
      <c r="AGQ963" s="871"/>
      <c r="AGR963" s="871"/>
      <c r="AGS963" s="871"/>
      <c r="AGT963" s="871"/>
      <c r="AGU963" s="871"/>
      <c r="AGV963" s="871"/>
      <c r="AGW963" s="871"/>
      <c r="AGX963" s="871"/>
      <c r="AGY963" s="871"/>
      <c r="AGZ963" s="871"/>
      <c r="AHA963" s="871"/>
      <c r="AHB963" s="871"/>
      <c r="AHC963" s="871"/>
      <c r="AHD963" s="871"/>
      <c r="AHE963" s="871"/>
      <c r="AHF963" s="871"/>
      <c r="AHG963" s="871"/>
      <c r="AHH963" s="871"/>
      <c r="AHI963" s="871"/>
      <c r="AHJ963" s="871"/>
      <c r="AHK963" s="871"/>
      <c r="AHL963" s="871"/>
      <c r="AHM963" s="871"/>
      <c r="AHN963" s="871"/>
      <c r="AHO963" s="871"/>
      <c r="AHP963" s="871"/>
      <c r="AHQ963" s="871"/>
      <c r="AHR963" s="871"/>
      <c r="AHS963" s="871"/>
      <c r="AHT963" s="871"/>
      <c r="AHU963" s="871"/>
      <c r="AHV963" s="871"/>
      <c r="AHW963" s="871"/>
      <c r="AHX963" s="871"/>
      <c r="AHY963" s="871"/>
      <c r="AHZ963" s="871"/>
      <c r="AIA963" s="871"/>
      <c r="AIB963" s="871"/>
      <c r="AIC963" s="871"/>
      <c r="AID963" s="871"/>
      <c r="AIE963" s="871"/>
      <c r="AIF963" s="871"/>
      <c r="AIG963" s="871"/>
      <c r="AIH963" s="871"/>
      <c r="AII963" s="871"/>
      <c r="AIJ963" s="871"/>
      <c r="AIK963" s="871"/>
      <c r="AIL963" s="871"/>
      <c r="AIM963" s="871"/>
      <c r="AIN963" s="871"/>
      <c r="AIO963" s="871"/>
      <c r="AIP963" s="871"/>
      <c r="AIQ963" s="871"/>
      <c r="AIR963" s="871"/>
      <c r="AIS963" s="871"/>
      <c r="AIT963" s="871"/>
      <c r="AIU963" s="871"/>
      <c r="AIV963" s="871"/>
      <c r="AIW963" s="871"/>
      <c r="AIX963" s="871"/>
      <c r="AIY963" s="871"/>
      <c r="AIZ963" s="871"/>
      <c r="AJA963" s="871"/>
      <c r="AJB963" s="871"/>
      <c r="AJC963" s="871"/>
      <c r="AJD963" s="871"/>
      <c r="AJE963" s="871"/>
      <c r="AJF963" s="871"/>
      <c r="AJG963" s="871"/>
      <c r="AJH963" s="871"/>
      <c r="AJI963" s="871"/>
      <c r="AJJ963" s="871"/>
      <c r="AJK963" s="871"/>
      <c r="AJL963" s="871"/>
      <c r="AJM963" s="871"/>
      <c r="AJN963" s="871"/>
      <c r="AJO963" s="871"/>
      <c r="AJP963" s="871"/>
      <c r="AJQ963" s="871"/>
      <c r="AJR963" s="871"/>
      <c r="AJS963" s="871"/>
      <c r="AJT963" s="871"/>
      <c r="AJU963" s="871"/>
      <c r="AJV963" s="871"/>
      <c r="AJW963" s="871"/>
      <c r="AJX963" s="871"/>
      <c r="AJY963" s="871"/>
      <c r="AJZ963" s="871"/>
      <c r="AKA963" s="871"/>
      <c r="AKB963" s="871"/>
      <c r="AKC963" s="871"/>
      <c r="AKD963" s="871"/>
      <c r="AKE963" s="871"/>
      <c r="AKF963" s="871"/>
      <c r="AKG963" s="871"/>
      <c r="AKH963" s="871"/>
      <c r="AKI963" s="871"/>
      <c r="AKJ963" s="871"/>
      <c r="AKK963" s="871"/>
      <c r="AKL963" s="871"/>
      <c r="AKM963" s="871"/>
      <c r="AKN963" s="871"/>
      <c r="AKO963" s="871"/>
      <c r="AKP963" s="871"/>
      <c r="AKQ963" s="871"/>
      <c r="AKR963" s="871"/>
      <c r="AKS963" s="871"/>
      <c r="AKT963" s="871"/>
      <c r="AKU963" s="871"/>
      <c r="AKV963" s="871"/>
      <c r="AKW963" s="871"/>
      <c r="AKX963" s="871"/>
      <c r="AKY963" s="871"/>
      <c r="AKZ963" s="871"/>
      <c r="ALA963" s="871"/>
      <c r="ALB963" s="871"/>
      <c r="ALC963" s="871"/>
      <c r="ALD963" s="871"/>
      <c r="ALE963" s="871"/>
      <c r="ALF963" s="871"/>
      <c r="ALG963" s="871"/>
      <c r="ALH963" s="871"/>
      <c r="ALI963" s="871"/>
      <c r="ALJ963" s="871"/>
      <c r="ALK963" s="871"/>
      <c r="ALL963" s="871"/>
      <c r="ALM963" s="871"/>
      <c r="ALN963" s="871"/>
      <c r="ALO963" s="871"/>
      <c r="ALP963" s="871"/>
      <c r="ALQ963" s="871"/>
      <c r="ALR963" s="871"/>
      <c r="ALS963" s="871"/>
      <c r="ALT963" s="871"/>
      <c r="ALU963" s="871"/>
      <c r="ALV963" s="871"/>
      <c r="ALW963" s="871"/>
      <c r="ALX963" s="871"/>
      <c r="ALY963" s="871"/>
      <c r="ALZ963" s="871"/>
      <c r="AMA963" s="871"/>
      <c r="AMB963" s="871"/>
      <c r="AMC963" s="871"/>
      <c r="AMD963" s="871"/>
      <c r="AME963" s="871"/>
      <c r="AMF963" s="871"/>
      <c r="AMG963" s="871"/>
      <c r="AMH963" s="871"/>
      <c r="AMI963" s="871"/>
      <c r="AMJ963" s="871"/>
      <c r="AMK963" s="871"/>
    </row>
    <row r="964" spans="1:1025" ht="15.75" customHeight="1">
      <c r="A964" s="1120" t="s">
        <v>384</v>
      </c>
      <c r="B964" s="1121"/>
      <c r="C964" s="1121"/>
      <c r="D964" s="1121"/>
      <c r="E964" s="1121"/>
      <c r="F964" s="1121"/>
      <c r="G964" s="1121"/>
      <c r="H964" s="1121"/>
      <c r="I964" s="1121"/>
      <c r="J964" s="1121"/>
      <c r="K964" s="1120" t="s">
        <v>2</v>
      </c>
      <c r="L964" s="1121"/>
      <c r="M964" s="1121"/>
      <c r="N964" s="1121"/>
      <c r="O964" s="1121"/>
      <c r="P964" s="1133"/>
      <c r="Q964" s="898"/>
      <c r="R964" s="871"/>
      <c r="S964" s="871"/>
      <c r="T964" s="871"/>
      <c r="U964" s="871"/>
      <c r="V964" s="871"/>
      <c r="W964" s="871"/>
      <c r="X964" s="871"/>
      <c r="Y964" s="871"/>
      <c r="Z964" s="871"/>
      <c r="AA964" s="871"/>
      <c r="AB964" s="871"/>
      <c r="AC964" s="871"/>
      <c r="AD964" s="871"/>
      <c r="AE964" s="871"/>
      <c r="AF964" s="871"/>
      <c r="AG964" s="871"/>
      <c r="AH964" s="871"/>
      <c r="AI964" s="871"/>
      <c r="AJ964" s="871"/>
      <c r="AK964" s="871"/>
      <c r="AL964" s="871"/>
      <c r="AM964" s="871"/>
      <c r="AN964" s="871"/>
      <c r="AO964" s="871"/>
      <c r="AP964" s="871"/>
      <c r="AQ964" s="871"/>
      <c r="AR964" s="871"/>
      <c r="AS964" s="871"/>
      <c r="AT964" s="871"/>
      <c r="AU964" s="871"/>
      <c r="AV964" s="871"/>
      <c r="AW964" s="871"/>
      <c r="AX964" s="871"/>
      <c r="AY964" s="871"/>
      <c r="AZ964" s="871"/>
      <c r="BA964" s="871"/>
      <c r="BB964" s="871"/>
      <c r="BC964" s="871"/>
      <c r="BD964" s="871"/>
      <c r="BE964" s="871"/>
      <c r="BF964" s="871"/>
      <c r="BG964" s="871"/>
      <c r="BH964" s="871"/>
      <c r="BI964" s="871"/>
      <c r="BJ964" s="871"/>
      <c r="BK964" s="871"/>
      <c r="BL964" s="871"/>
      <c r="BM964" s="871"/>
      <c r="BN964" s="871"/>
      <c r="BO964" s="871"/>
      <c r="BP964" s="871"/>
      <c r="BQ964" s="871"/>
      <c r="BR964" s="871"/>
      <c r="BS964" s="871"/>
      <c r="BT964" s="871"/>
      <c r="BU964" s="871"/>
      <c r="BV964" s="871"/>
      <c r="BW964" s="871"/>
      <c r="BX964" s="871"/>
      <c r="BY964" s="871"/>
      <c r="BZ964" s="871"/>
      <c r="CA964" s="871"/>
      <c r="CB964" s="871"/>
      <c r="CC964" s="871"/>
      <c r="CD964" s="871"/>
      <c r="CE964" s="871"/>
      <c r="CF964" s="871"/>
      <c r="CG964" s="871"/>
      <c r="CH964" s="871"/>
      <c r="CI964" s="871"/>
      <c r="CJ964" s="871"/>
      <c r="CK964" s="871"/>
      <c r="CL964" s="871"/>
      <c r="CM964" s="871"/>
      <c r="CN964" s="871"/>
      <c r="CO964" s="871"/>
      <c r="CP964" s="871"/>
      <c r="CQ964" s="871"/>
      <c r="CR964" s="871"/>
      <c r="CS964" s="871"/>
      <c r="CT964" s="871"/>
      <c r="CU964" s="871"/>
      <c r="CV964" s="871"/>
      <c r="CW964" s="871"/>
      <c r="CX964" s="871"/>
      <c r="CY964" s="871"/>
      <c r="CZ964" s="871"/>
      <c r="DA964" s="871"/>
      <c r="DB964" s="871"/>
      <c r="DC964" s="871"/>
      <c r="DD964" s="871"/>
      <c r="DE964" s="871"/>
      <c r="DF964" s="871"/>
      <c r="DG964" s="871"/>
      <c r="DH964" s="871"/>
      <c r="DI964" s="871"/>
      <c r="DJ964" s="871"/>
      <c r="DK964" s="871"/>
      <c r="DL964" s="871"/>
      <c r="DM964" s="871"/>
      <c r="DN964" s="871"/>
      <c r="DO964" s="871"/>
      <c r="DP964" s="871"/>
      <c r="DQ964" s="871"/>
      <c r="DR964" s="871"/>
      <c r="DS964" s="871"/>
      <c r="DT964" s="871"/>
      <c r="DU964" s="871"/>
      <c r="DV964" s="871"/>
      <c r="DW964" s="871"/>
      <c r="DX964" s="871"/>
      <c r="DY964" s="871"/>
      <c r="DZ964" s="871"/>
      <c r="EA964" s="871"/>
      <c r="EB964" s="871"/>
      <c r="EC964" s="871"/>
      <c r="ED964" s="871"/>
      <c r="EE964" s="871"/>
      <c r="EF964" s="871"/>
      <c r="EG964" s="871"/>
      <c r="EH964" s="871"/>
      <c r="EI964" s="871"/>
      <c r="EJ964" s="871"/>
      <c r="EK964" s="871"/>
      <c r="EL964" s="871"/>
      <c r="EM964" s="871"/>
      <c r="EN964" s="871"/>
      <c r="EO964" s="871"/>
      <c r="EP964" s="871"/>
      <c r="EQ964" s="871"/>
      <c r="ER964" s="871"/>
      <c r="ES964" s="871"/>
      <c r="ET964" s="871"/>
      <c r="EU964" s="871"/>
      <c r="EV964" s="871"/>
      <c r="EW964" s="871"/>
      <c r="EX964" s="871"/>
      <c r="EY964" s="871"/>
      <c r="EZ964" s="871"/>
      <c r="FA964" s="871"/>
      <c r="FB964" s="871"/>
      <c r="FC964" s="871"/>
      <c r="FD964" s="871"/>
      <c r="FE964" s="871"/>
      <c r="FF964" s="871"/>
      <c r="FG964" s="871"/>
      <c r="FH964" s="871"/>
      <c r="FI964" s="871"/>
      <c r="FJ964" s="871"/>
      <c r="FK964" s="871"/>
      <c r="FL964" s="871"/>
      <c r="FM964" s="871"/>
      <c r="FN964" s="871"/>
      <c r="FO964" s="871"/>
      <c r="FP964" s="871"/>
      <c r="FQ964" s="871"/>
      <c r="FR964" s="871"/>
      <c r="FS964" s="871"/>
      <c r="FT964" s="871"/>
      <c r="FU964" s="871"/>
      <c r="FV964" s="871"/>
      <c r="FW964" s="871"/>
      <c r="FX964" s="871"/>
      <c r="FY964" s="871"/>
      <c r="FZ964" s="871"/>
      <c r="GA964" s="871"/>
      <c r="GB964" s="871"/>
      <c r="GC964" s="871"/>
      <c r="GD964" s="871"/>
      <c r="GE964" s="871"/>
      <c r="GF964" s="871"/>
      <c r="GG964" s="871"/>
      <c r="GH964" s="871"/>
      <c r="GI964" s="871"/>
      <c r="GJ964" s="871"/>
      <c r="GK964" s="871"/>
      <c r="GL964" s="871"/>
      <c r="GM964" s="871"/>
      <c r="GN964" s="871"/>
      <c r="GO964" s="871"/>
      <c r="GP964" s="871"/>
      <c r="GQ964" s="871"/>
      <c r="GR964" s="871"/>
      <c r="GS964" s="871"/>
      <c r="GT964" s="871"/>
      <c r="GU964" s="871"/>
      <c r="GV964" s="871"/>
      <c r="GW964" s="871"/>
      <c r="GX964" s="871"/>
      <c r="GY964" s="871"/>
      <c r="GZ964" s="871"/>
      <c r="HA964" s="871"/>
      <c r="HB964" s="871"/>
      <c r="HC964" s="871"/>
      <c r="HD964" s="871"/>
      <c r="HE964" s="871"/>
      <c r="HF964" s="871"/>
      <c r="HG964" s="871"/>
      <c r="HH964" s="871"/>
      <c r="HI964" s="871"/>
      <c r="HJ964" s="871"/>
      <c r="HK964" s="871"/>
      <c r="HL964" s="871"/>
      <c r="HM964" s="871"/>
      <c r="HN964" s="871"/>
      <c r="HO964" s="871"/>
      <c r="HP964" s="871"/>
      <c r="HQ964" s="871"/>
      <c r="HR964" s="871"/>
      <c r="HS964" s="871"/>
      <c r="HT964" s="871"/>
      <c r="HU964" s="871"/>
      <c r="HV964" s="871"/>
      <c r="HW964" s="871"/>
      <c r="HX964" s="871"/>
      <c r="HY964" s="871"/>
      <c r="HZ964" s="871"/>
      <c r="IA964" s="871"/>
      <c r="IB964" s="871"/>
      <c r="IC964" s="871"/>
      <c r="ID964" s="871"/>
      <c r="IE964" s="871"/>
      <c r="IF964" s="871"/>
      <c r="IG964" s="871"/>
      <c r="IH964" s="871"/>
      <c r="II964" s="871"/>
      <c r="IJ964" s="871"/>
      <c r="IK964" s="871"/>
      <c r="IL964" s="871"/>
      <c r="IM964" s="871"/>
      <c r="IN964" s="871"/>
      <c r="IO964" s="871"/>
      <c r="IP964" s="871"/>
      <c r="IQ964" s="871"/>
      <c r="IR964" s="871"/>
      <c r="IS964" s="871"/>
      <c r="IT964" s="871"/>
      <c r="IU964" s="871"/>
      <c r="IV964" s="871"/>
      <c r="IW964" s="871"/>
      <c r="IX964" s="871"/>
      <c r="IY964" s="871"/>
      <c r="IZ964" s="871"/>
      <c r="JA964" s="871"/>
      <c r="JB964" s="871"/>
      <c r="JC964" s="871"/>
      <c r="JD964" s="871"/>
      <c r="JE964" s="871"/>
      <c r="JF964" s="871"/>
      <c r="JG964" s="871"/>
      <c r="JH964" s="871"/>
      <c r="JI964" s="871"/>
      <c r="JJ964" s="871"/>
      <c r="JK964" s="871"/>
      <c r="JL964" s="871"/>
      <c r="JM964" s="871"/>
      <c r="JN964" s="871"/>
      <c r="JO964" s="871"/>
      <c r="JP964" s="871"/>
      <c r="JQ964" s="871"/>
      <c r="JR964" s="871"/>
      <c r="JS964" s="871"/>
      <c r="JT964" s="871"/>
      <c r="JU964" s="871"/>
      <c r="JV964" s="871"/>
      <c r="JW964" s="871"/>
      <c r="JX964" s="871"/>
      <c r="JY964" s="871"/>
      <c r="JZ964" s="871"/>
      <c r="KA964" s="871"/>
      <c r="KB964" s="871"/>
      <c r="KC964" s="871"/>
      <c r="KD964" s="871"/>
      <c r="KE964" s="871"/>
      <c r="KF964" s="871"/>
      <c r="KG964" s="871"/>
      <c r="KH964" s="871"/>
      <c r="KI964" s="871"/>
      <c r="KJ964" s="871"/>
      <c r="KK964" s="871"/>
      <c r="KL964" s="871"/>
      <c r="KM964" s="871"/>
      <c r="KN964" s="871"/>
      <c r="KO964" s="871"/>
      <c r="KP964" s="871"/>
      <c r="KQ964" s="871"/>
      <c r="KR964" s="871"/>
      <c r="KS964" s="871"/>
      <c r="KT964" s="871"/>
      <c r="KU964" s="871"/>
      <c r="KV964" s="871"/>
      <c r="KW964" s="871"/>
      <c r="KX964" s="871"/>
      <c r="KY964" s="871"/>
      <c r="KZ964" s="871"/>
      <c r="LA964" s="871"/>
      <c r="LB964" s="871"/>
      <c r="LC964" s="871"/>
      <c r="LD964" s="871"/>
      <c r="LE964" s="871"/>
      <c r="LF964" s="871"/>
      <c r="LG964" s="871"/>
      <c r="LH964" s="871"/>
      <c r="LI964" s="871"/>
      <c r="LJ964" s="871"/>
      <c r="LK964" s="871"/>
      <c r="LL964" s="871"/>
      <c r="LM964" s="871"/>
      <c r="LN964" s="871"/>
      <c r="LO964" s="871"/>
      <c r="LP964" s="871"/>
      <c r="LQ964" s="871"/>
      <c r="LR964" s="871"/>
      <c r="LS964" s="871"/>
      <c r="LT964" s="871"/>
      <c r="LU964" s="871"/>
      <c r="LV964" s="871"/>
      <c r="LW964" s="871"/>
      <c r="LX964" s="871"/>
      <c r="LY964" s="871"/>
      <c r="LZ964" s="871"/>
      <c r="MA964" s="871"/>
      <c r="MB964" s="871"/>
      <c r="MC964" s="871"/>
      <c r="MD964" s="871"/>
      <c r="ME964" s="871"/>
      <c r="MF964" s="871"/>
      <c r="MG964" s="871"/>
      <c r="MH964" s="871"/>
      <c r="MI964" s="871"/>
      <c r="MJ964" s="871"/>
      <c r="MK964" s="871"/>
      <c r="ML964" s="871"/>
      <c r="MM964" s="871"/>
      <c r="MN964" s="871"/>
      <c r="MO964" s="871"/>
      <c r="MP964" s="871"/>
      <c r="MQ964" s="871"/>
      <c r="MR964" s="871"/>
      <c r="MS964" s="871"/>
      <c r="MT964" s="871"/>
      <c r="MU964" s="871"/>
      <c r="MV964" s="871"/>
      <c r="MW964" s="871"/>
      <c r="MX964" s="871"/>
      <c r="MY964" s="871"/>
      <c r="MZ964" s="871"/>
      <c r="NA964" s="871"/>
      <c r="NB964" s="871"/>
      <c r="NC964" s="871"/>
      <c r="ND964" s="871"/>
      <c r="NE964" s="871"/>
      <c r="NF964" s="871"/>
      <c r="NG964" s="871"/>
      <c r="NH964" s="871"/>
      <c r="NI964" s="871"/>
      <c r="NJ964" s="871"/>
      <c r="NK964" s="871"/>
      <c r="NL964" s="871"/>
      <c r="NM964" s="871"/>
      <c r="NN964" s="871"/>
      <c r="NO964" s="871"/>
      <c r="NP964" s="871"/>
      <c r="NQ964" s="871"/>
      <c r="NR964" s="871"/>
      <c r="NS964" s="871"/>
      <c r="NT964" s="871"/>
      <c r="NU964" s="871"/>
      <c r="NV964" s="871"/>
      <c r="NW964" s="871"/>
      <c r="NX964" s="871"/>
      <c r="NY964" s="871"/>
      <c r="NZ964" s="871"/>
      <c r="OA964" s="871"/>
      <c r="OB964" s="871"/>
      <c r="OC964" s="871"/>
      <c r="OD964" s="871"/>
      <c r="OE964" s="871"/>
      <c r="OF964" s="871"/>
      <c r="OG964" s="871"/>
      <c r="OH964" s="871"/>
      <c r="OI964" s="871"/>
      <c r="OJ964" s="871"/>
      <c r="OK964" s="871"/>
      <c r="OL964" s="871"/>
      <c r="OM964" s="871"/>
      <c r="ON964" s="871"/>
      <c r="OO964" s="871"/>
      <c r="OP964" s="871"/>
      <c r="OQ964" s="871"/>
      <c r="OR964" s="871"/>
      <c r="OS964" s="871"/>
      <c r="OT964" s="871"/>
      <c r="OU964" s="871"/>
      <c r="OV964" s="871"/>
      <c r="OW964" s="871"/>
      <c r="OX964" s="871"/>
      <c r="OY964" s="871"/>
      <c r="OZ964" s="871"/>
      <c r="PA964" s="871"/>
      <c r="PB964" s="871"/>
      <c r="PC964" s="871"/>
      <c r="PD964" s="871"/>
      <c r="PE964" s="871"/>
      <c r="PF964" s="871"/>
      <c r="PG964" s="871"/>
      <c r="PH964" s="871"/>
      <c r="PI964" s="871"/>
      <c r="PJ964" s="871"/>
      <c r="PK964" s="871"/>
      <c r="PL964" s="871"/>
      <c r="PM964" s="871"/>
      <c r="PN964" s="871"/>
      <c r="PO964" s="871"/>
      <c r="PP964" s="871"/>
      <c r="PQ964" s="871"/>
      <c r="PR964" s="871"/>
      <c r="PS964" s="871"/>
      <c r="PT964" s="871"/>
      <c r="PU964" s="871"/>
      <c r="PV964" s="871"/>
      <c r="PW964" s="871"/>
      <c r="PX964" s="871"/>
      <c r="PY964" s="871"/>
      <c r="PZ964" s="871"/>
      <c r="QA964" s="871"/>
      <c r="QB964" s="871"/>
      <c r="QC964" s="871"/>
      <c r="QD964" s="871"/>
      <c r="QE964" s="871"/>
      <c r="QF964" s="871"/>
      <c r="QG964" s="871"/>
      <c r="QH964" s="871"/>
      <c r="QI964" s="871"/>
      <c r="QJ964" s="871"/>
      <c r="QK964" s="871"/>
      <c r="QL964" s="871"/>
      <c r="QM964" s="871"/>
      <c r="QN964" s="871"/>
      <c r="QO964" s="871"/>
      <c r="QP964" s="871"/>
      <c r="QQ964" s="871"/>
      <c r="QR964" s="871"/>
      <c r="QS964" s="871"/>
      <c r="QT964" s="871"/>
      <c r="QU964" s="871"/>
      <c r="QV964" s="871"/>
      <c r="QW964" s="871"/>
      <c r="QX964" s="871"/>
      <c r="QY964" s="871"/>
      <c r="QZ964" s="871"/>
      <c r="RA964" s="871"/>
      <c r="RB964" s="871"/>
      <c r="RC964" s="871"/>
      <c r="RD964" s="871"/>
      <c r="RE964" s="871"/>
      <c r="RF964" s="871"/>
      <c r="RG964" s="871"/>
      <c r="RH964" s="871"/>
      <c r="RI964" s="871"/>
      <c r="RJ964" s="871"/>
      <c r="RK964" s="871"/>
      <c r="RL964" s="871"/>
      <c r="RM964" s="871"/>
      <c r="RN964" s="871"/>
      <c r="RO964" s="871"/>
      <c r="RP964" s="871"/>
      <c r="RQ964" s="871"/>
      <c r="RR964" s="871"/>
      <c r="RS964" s="871"/>
      <c r="RT964" s="871"/>
      <c r="RU964" s="871"/>
      <c r="RV964" s="871"/>
      <c r="RW964" s="871"/>
      <c r="RX964" s="871"/>
      <c r="RY964" s="871"/>
      <c r="RZ964" s="871"/>
      <c r="SA964" s="871"/>
      <c r="SB964" s="871"/>
      <c r="SC964" s="871"/>
      <c r="SD964" s="871"/>
      <c r="SE964" s="871"/>
      <c r="SF964" s="871"/>
      <c r="SG964" s="871"/>
      <c r="SH964" s="871"/>
      <c r="SI964" s="871"/>
      <c r="SJ964" s="871"/>
      <c r="SK964" s="871"/>
      <c r="SL964" s="871"/>
      <c r="SM964" s="871"/>
      <c r="SN964" s="871"/>
      <c r="SO964" s="871"/>
      <c r="SP964" s="871"/>
      <c r="SQ964" s="871"/>
      <c r="SR964" s="871"/>
      <c r="SS964" s="871"/>
      <c r="ST964" s="871"/>
      <c r="SU964" s="871"/>
      <c r="SV964" s="871"/>
      <c r="SW964" s="871"/>
      <c r="SX964" s="871"/>
      <c r="SY964" s="871"/>
      <c r="SZ964" s="871"/>
      <c r="TA964" s="871"/>
      <c r="TB964" s="871"/>
      <c r="TC964" s="871"/>
      <c r="TD964" s="871"/>
      <c r="TE964" s="871"/>
      <c r="TF964" s="871"/>
      <c r="TG964" s="871"/>
      <c r="TH964" s="871"/>
      <c r="TI964" s="871"/>
      <c r="TJ964" s="871"/>
      <c r="TK964" s="871"/>
      <c r="TL964" s="871"/>
      <c r="TM964" s="871"/>
      <c r="TN964" s="871"/>
      <c r="TO964" s="871"/>
      <c r="TP964" s="871"/>
      <c r="TQ964" s="871"/>
      <c r="TR964" s="871"/>
      <c r="TS964" s="871"/>
      <c r="TT964" s="871"/>
      <c r="TU964" s="871"/>
      <c r="TV964" s="871"/>
      <c r="TW964" s="871"/>
      <c r="TX964" s="871"/>
      <c r="TY964" s="871"/>
      <c r="TZ964" s="871"/>
      <c r="UA964" s="871"/>
      <c r="UB964" s="871"/>
      <c r="UC964" s="871"/>
      <c r="UD964" s="871"/>
      <c r="UE964" s="871"/>
      <c r="UF964" s="871"/>
      <c r="UG964" s="871"/>
      <c r="UH964" s="871"/>
      <c r="UI964" s="871"/>
      <c r="UJ964" s="871"/>
      <c r="UK964" s="871"/>
      <c r="UL964" s="871"/>
      <c r="UM964" s="871"/>
      <c r="UN964" s="871"/>
      <c r="UO964" s="871"/>
      <c r="UP964" s="871"/>
      <c r="UQ964" s="871"/>
      <c r="UR964" s="871"/>
      <c r="US964" s="871"/>
      <c r="UT964" s="871"/>
      <c r="UU964" s="871"/>
      <c r="UV964" s="871"/>
      <c r="UW964" s="871"/>
      <c r="UX964" s="871"/>
      <c r="UY964" s="871"/>
      <c r="UZ964" s="871"/>
      <c r="VA964" s="871"/>
      <c r="VB964" s="871"/>
      <c r="VC964" s="871"/>
      <c r="VD964" s="871"/>
      <c r="VE964" s="871"/>
      <c r="VF964" s="871"/>
      <c r="VG964" s="871"/>
      <c r="VH964" s="871"/>
      <c r="VI964" s="871"/>
      <c r="VJ964" s="871"/>
      <c r="VK964" s="871"/>
      <c r="VL964" s="871"/>
      <c r="VM964" s="871"/>
      <c r="VN964" s="871"/>
      <c r="VO964" s="871"/>
      <c r="VP964" s="871"/>
      <c r="VQ964" s="871"/>
      <c r="VR964" s="871"/>
      <c r="VS964" s="871"/>
      <c r="VT964" s="871"/>
      <c r="VU964" s="871"/>
      <c r="VV964" s="871"/>
      <c r="VW964" s="871"/>
      <c r="VX964" s="871"/>
      <c r="VY964" s="871"/>
      <c r="VZ964" s="871"/>
      <c r="WA964" s="871"/>
      <c r="WB964" s="871"/>
      <c r="WC964" s="871"/>
      <c r="WD964" s="871"/>
      <c r="WE964" s="871"/>
      <c r="WF964" s="871"/>
      <c r="WG964" s="871"/>
      <c r="WH964" s="871"/>
      <c r="WI964" s="871"/>
      <c r="WJ964" s="871"/>
      <c r="WK964" s="871"/>
      <c r="WL964" s="871"/>
      <c r="WM964" s="871"/>
      <c r="WN964" s="871"/>
      <c r="WO964" s="871"/>
      <c r="WP964" s="871"/>
      <c r="WQ964" s="871"/>
      <c r="WR964" s="871"/>
      <c r="WS964" s="871"/>
      <c r="WT964" s="871"/>
      <c r="WU964" s="871"/>
      <c r="WV964" s="871"/>
      <c r="WW964" s="871"/>
      <c r="WX964" s="871"/>
      <c r="WY964" s="871"/>
      <c r="WZ964" s="871"/>
      <c r="XA964" s="871"/>
      <c r="XB964" s="871"/>
      <c r="XC964" s="871"/>
      <c r="XD964" s="871"/>
      <c r="XE964" s="871"/>
      <c r="XF964" s="871"/>
      <c r="XG964" s="871"/>
      <c r="XH964" s="871"/>
      <c r="XI964" s="871"/>
      <c r="XJ964" s="871"/>
      <c r="XK964" s="871"/>
      <c r="XL964" s="871"/>
      <c r="XM964" s="871"/>
      <c r="XN964" s="871"/>
      <c r="XO964" s="871"/>
      <c r="XP964" s="871"/>
      <c r="XQ964" s="871"/>
      <c r="XR964" s="871"/>
      <c r="XS964" s="871"/>
      <c r="XT964" s="871"/>
      <c r="XU964" s="871"/>
      <c r="XV964" s="871"/>
      <c r="XW964" s="871"/>
      <c r="XX964" s="871"/>
      <c r="XY964" s="871"/>
      <c r="XZ964" s="871"/>
      <c r="YA964" s="871"/>
      <c r="YB964" s="871"/>
      <c r="YC964" s="871"/>
      <c r="YD964" s="871"/>
      <c r="YE964" s="871"/>
      <c r="YF964" s="871"/>
      <c r="YG964" s="871"/>
      <c r="YH964" s="871"/>
      <c r="YI964" s="871"/>
      <c r="YJ964" s="871"/>
      <c r="YK964" s="871"/>
      <c r="YL964" s="871"/>
      <c r="YM964" s="871"/>
      <c r="YN964" s="871"/>
      <c r="YO964" s="871"/>
      <c r="YP964" s="871"/>
      <c r="YQ964" s="871"/>
      <c r="YR964" s="871"/>
      <c r="YS964" s="871"/>
      <c r="YT964" s="871"/>
      <c r="YU964" s="871"/>
      <c r="YV964" s="871"/>
      <c r="YW964" s="871"/>
      <c r="YX964" s="871"/>
      <c r="YY964" s="871"/>
      <c r="YZ964" s="871"/>
      <c r="ZA964" s="871"/>
      <c r="ZB964" s="871"/>
      <c r="ZC964" s="871"/>
      <c r="ZD964" s="871"/>
      <c r="ZE964" s="871"/>
      <c r="ZF964" s="871"/>
      <c r="ZG964" s="871"/>
      <c r="ZH964" s="871"/>
      <c r="ZI964" s="871"/>
      <c r="ZJ964" s="871"/>
      <c r="ZK964" s="871"/>
      <c r="ZL964" s="871"/>
      <c r="ZM964" s="871"/>
      <c r="ZN964" s="871"/>
      <c r="ZO964" s="871"/>
      <c r="ZP964" s="871"/>
      <c r="ZQ964" s="871"/>
      <c r="ZR964" s="871"/>
      <c r="ZS964" s="871"/>
      <c r="ZT964" s="871"/>
      <c r="ZU964" s="871"/>
      <c r="ZV964" s="871"/>
      <c r="ZW964" s="871"/>
      <c r="ZX964" s="871"/>
      <c r="ZY964" s="871"/>
      <c r="ZZ964" s="871"/>
      <c r="AAA964" s="871"/>
      <c r="AAB964" s="871"/>
      <c r="AAC964" s="871"/>
      <c r="AAD964" s="871"/>
      <c r="AAE964" s="871"/>
      <c r="AAF964" s="871"/>
      <c r="AAG964" s="871"/>
      <c r="AAH964" s="871"/>
      <c r="AAI964" s="871"/>
      <c r="AAJ964" s="871"/>
      <c r="AAK964" s="871"/>
      <c r="AAL964" s="871"/>
      <c r="AAM964" s="871"/>
      <c r="AAN964" s="871"/>
      <c r="AAO964" s="871"/>
      <c r="AAP964" s="871"/>
      <c r="AAQ964" s="871"/>
      <c r="AAR964" s="871"/>
      <c r="AAS964" s="871"/>
      <c r="AAT964" s="871"/>
      <c r="AAU964" s="871"/>
      <c r="AAV964" s="871"/>
      <c r="AAW964" s="871"/>
      <c r="AAX964" s="871"/>
      <c r="AAY964" s="871"/>
      <c r="AAZ964" s="871"/>
      <c r="ABA964" s="871"/>
      <c r="ABB964" s="871"/>
      <c r="ABC964" s="871"/>
      <c r="ABD964" s="871"/>
      <c r="ABE964" s="871"/>
      <c r="ABF964" s="871"/>
      <c r="ABG964" s="871"/>
      <c r="ABH964" s="871"/>
      <c r="ABI964" s="871"/>
      <c r="ABJ964" s="871"/>
      <c r="ABK964" s="871"/>
      <c r="ABL964" s="871"/>
      <c r="ABM964" s="871"/>
      <c r="ABN964" s="871"/>
      <c r="ABO964" s="871"/>
      <c r="ABP964" s="871"/>
      <c r="ABQ964" s="871"/>
      <c r="ABR964" s="871"/>
      <c r="ABS964" s="871"/>
      <c r="ABT964" s="871"/>
      <c r="ABU964" s="871"/>
      <c r="ABV964" s="871"/>
      <c r="ABW964" s="871"/>
      <c r="ABX964" s="871"/>
      <c r="ABY964" s="871"/>
      <c r="ABZ964" s="871"/>
      <c r="ACA964" s="871"/>
      <c r="ACB964" s="871"/>
      <c r="ACC964" s="871"/>
      <c r="ACD964" s="871"/>
      <c r="ACE964" s="871"/>
      <c r="ACF964" s="871"/>
      <c r="ACG964" s="871"/>
      <c r="ACH964" s="871"/>
      <c r="ACI964" s="871"/>
      <c r="ACJ964" s="871"/>
      <c r="ACK964" s="871"/>
      <c r="ACL964" s="871"/>
      <c r="ACM964" s="871"/>
      <c r="ACN964" s="871"/>
      <c r="ACO964" s="871"/>
      <c r="ACP964" s="871"/>
      <c r="ACQ964" s="871"/>
      <c r="ACR964" s="871"/>
      <c r="ACS964" s="871"/>
      <c r="ACT964" s="871"/>
      <c r="ACU964" s="871"/>
      <c r="ACV964" s="871"/>
      <c r="ACW964" s="871"/>
      <c r="ACX964" s="871"/>
      <c r="ACY964" s="871"/>
      <c r="ACZ964" s="871"/>
      <c r="ADA964" s="871"/>
      <c r="ADB964" s="871"/>
      <c r="ADC964" s="871"/>
      <c r="ADD964" s="871"/>
      <c r="ADE964" s="871"/>
      <c r="ADF964" s="871"/>
      <c r="ADG964" s="871"/>
      <c r="ADH964" s="871"/>
      <c r="ADI964" s="871"/>
      <c r="ADJ964" s="871"/>
      <c r="ADK964" s="871"/>
      <c r="ADL964" s="871"/>
      <c r="ADM964" s="871"/>
      <c r="ADN964" s="871"/>
      <c r="ADO964" s="871"/>
      <c r="ADP964" s="871"/>
      <c r="ADQ964" s="871"/>
      <c r="ADR964" s="871"/>
      <c r="ADS964" s="871"/>
      <c r="ADT964" s="871"/>
      <c r="ADU964" s="871"/>
      <c r="ADV964" s="871"/>
      <c r="ADW964" s="871"/>
      <c r="ADX964" s="871"/>
      <c r="ADY964" s="871"/>
      <c r="ADZ964" s="871"/>
      <c r="AEA964" s="871"/>
      <c r="AEB964" s="871"/>
      <c r="AEC964" s="871"/>
      <c r="AED964" s="871"/>
      <c r="AEE964" s="871"/>
      <c r="AEF964" s="871"/>
      <c r="AEG964" s="871"/>
      <c r="AEH964" s="871"/>
      <c r="AEI964" s="871"/>
      <c r="AEJ964" s="871"/>
      <c r="AEK964" s="871"/>
      <c r="AEL964" s="871"/>
      <c r="AEM964" s="871"/>
      <c r="AEN964" s="871"/>
      <c r="AEO964" s="871"/>
      <c r="AEP964" s="871"/>
      <c r="AEQ964" s="871"/>
      <c r="AER964" s="871"/>
      <c r="AES964" s="871"/>
      <c r="AET964" s="871"/>
      <c r="AEU964" s="871"/>
      <c r="AEV964" s="871"/>
      <c r="AEW964" s="871"/>
      <c r="AEX964" s="871"/>
      <c r="AEY964" s="871"/>
      <c r="AEZ964" s="871"/>
      <c r="AFA964" s="871"/>
      <c r="AFB964" s="871"/>
      <c r="AFC964" s="871"/>
      <c r="AFD964" s="871"/>
      <c r="AFE964" s="871"/>
      <c r="AFF964" s="871"/>
      <c r="AFG964" s="871"/>
      <c r="AFH964" s="871"/>
      <c r="AFI964" s="871"/>
      <c r="AFJ964" s="871"/>
      <c r="AFK964" s="871"/>
      <c r="AFL964" s="871"/>
      <c r="AFM964" s="871"/>
      <c r="AFN964" s="871"/>
      <c r="AFO964" s="871"/>
      <c r="AFP964" s="871"/>
      <c r="AFQ964" s="871"/>
      <c r="AFR964" s="871"/>
      <c r="AFS964" s="871"/>
      <c r="AFT964" s="871"/>
      <c r="AFU964" s="871"/>
      <c r="AFV964" s="871"/>
      <c r="AFW964" s="871"/>
      <c r="AFX964" s="871"/>
      <c r="AFY964" s="871"/>
      <c r="AFZ964" s="871"/>
      <c r="AGA964" s="871"/>
      <c r="AGB964" s="871"/>
      <c r="AGC964" s="871"/>
      <c r="AGD964" s="871"/>
      <c r="AGE964" s="871"/>
      <c r="AGF964" s="871"/>
      <c r="AGG964" s="871"/>
      <c r="AGH964" s="871"/>
      <c r="AGI964" s="871"/>
      <c r="AGJ964" s="871"/>
      <c r="AGK964" s="871"/>
      <c r="AGL964" s="871"/>
      <c r="AGM964" s="871"/>
      <c r="AGN964" s="871"/>
      <c r="AGO964" s="871"/>
      <c r="AGP964" s="871"/>
      <c r="AGQ964" s="871"/>
      <c r="AGR964" s="871"/>
      <c r="AGS964" s="871"/>
      <c r="AGT964" s="871"/>
      <c r="AGU964" s="871"/>
      <c r="AGV964" s="871"/>
      <c r="AGW964" s="871"/>
      <c r="AGX964" s="871"/>
      <c r="AGY964" s="871"/>
      <c r="AGZ964" s="871"/>
      <c r="AHA964" s="871"/>
      <c r="AHB964" s="871"/>
      <c r="AHC964" s="871"/>
      <c r="AHD964" s="871"/>
      <c r="AHE964" s="871"/>
      <c r="AHF964" s="871"/>
      <c r="AHG964" s="871"/>
      <c r="AHH964" s="871"/>
      <c r="AHI964" s="871"/>
      <c r="AHJ964" s="871"/>
      <c r="AHK964" s="871"/>
      <c r="AHL964" s="871"/>
      <c r="AHM964" s="871"/>
      <c r="AHN964" s="871"/>
      <c r="AHO964" s="871"/>
      <c r="AHP964" s="871"/>
      <c r="AHQ964" s="871"/>
      <c r="AHR964" s="871"/>
      <c r="AHS964" s="871"/>
      <c r="AHT964" s="871"/>
      <c r="AHU964" s="871"/>
      <c r="AHV964" s="871"/>
      <c r="AHW964" s="871"/>
      <c r="AHX964" s="871"/>
      <c r="AHY964" s="871"/>
      <c r="AHZ964" s="871"/>
      <c r="AIA964" s="871"/>
      <c r="AIB964" s="871"/>
      <c r="AIC964" s="871"/>
      <c r="AID964" s="871"/>
      <c r="AIE964" s="871"/>
      <c r="AIF964" s="871"/>
      <c r="AIG964" s="871"/>
      <c r="AIH964" s="871"/>
      <c r="AII964" s="871"/>
      <c r="AIJ964" s="871"/>
      <c r="AIK964" s="871"/>
      <c r="AIL964" s="871"/>
      <c r="AIM964" s="871"/>
      <c r="AIN964" s="871"/>
      <c r="AIO964" s="871"/>
      <c r="AIP964" s="871"/>
      <c r="AIQ964" s="871"/>
      <c r="AIR964" s="871"/>
      <c r="AIS964" s="871"/>
      <c r="AIT964" s="871"/>
      <c r="AIU964" s="871"/>
      <c r="AIV964" s="871"/>
      <c r="AIW964" s="871"/>
      <c r="AIX964" s="871"/>
      <c r="AIY964" s="871"/>
      <c r="AIZ964" s="871"/>
      <c r="AJA964" s="871"/>
      <c r="AJB964" s="871"/>
      <c r="AJC964" s="871"/>
      <c r="AJD964" s="871"/>
      <c r="AJE964" s="871"/>
      <c r="AJF964" s="871"/>
      <c r="AJG964" s="871"/>
      <c r="AJH964" s="871"/>
      <c r="AJI964" s="871"/>
      <c r="AJJ964" s="871"/>
      <c r="AJK964" s="871"/>
      <c r="AJL964" s="871"/>
      <c r="AJM964" s="871"/>
      <c r="AJN964" s="871"/>
      <c r="AJO964" s="871"/>
      <c r="AJP964" s="871"/>
      <c r="AJQ964" s="871"/>
      <c r="AJR964" s="871"/>
      <c r="AJS964" s="871"/>
      <c r="AJT964" s="871"/>
      <c r="AJU964" s="871"/>
      <c r="AJV964" s="871"/>
      <c r="AJW964" s="871"/>
      <c r="AJX964" s="871"/>
      <c r="AJY964" s="871"/>
      <c r="AJZ964" s="871"/>
      <c r="AKA964" s="871"/>
      <c r="AKB964" s="871"/>
      <c r="AKC964" s="871"/>
      <c r="AKD964" s="871"/>
      <c r="AKE964" s="871"/>
      <c r="AKF964" s="871"/>
      <c r="AKG964" s="871"/>
      <c r="AKH964" s="871"/>
      <c r="AKI964" s="871"/>
      <c r="AKJ964" s="871"/>
      <c r="AKK964" s="871"/>
      <c r="AKL964" s="871"/>
      <c r="AKM964" s="871"/>
      <c r="AKN964" s="871"/>
      <c r="AKO964" s="871"/>
      <c r="AKP964" s="871"/>
      <c r="AKQ964" s="871"/>
      <c r="AKR964" s="871"/>
      <c r="AKS964" s="871"/>
      <c r="AKT964" s="871"/>
      <c r="AKU964" s="871"/>
      <c r="AKV964" s="871"/>
      <c r="AKW964" s="871"/>
      <c r="AKX964" s="871"/>
      <c r="AKY964" s="871"/>
      <c r="AKZ964" s="871"/>
      <c r="ALA964" s="871"/>
      <c r="ALB964" s="871"/>
      <c r="ALC964" s="871"/>
      <c r="ALD964" s="871"/>
      <c r="ALE964" s="871"/>
      <c r="ALF964" s="871"/>
      <c r="ALG964" s="871"/>
      <c r="ALH964" s="871"/>
      <c r="ALI964" s="871"/>
      <c r="ALJ964" s="871"/>
      <c r="ALK964" s="871"/>
      <c r="ALL964" s="871"/>
      <c r="ALM964" s="871"/>
      <c r="ALN964" s="871"/>
      <c r="ALO964" s="871"/>
      <c r="ALP964" s="871"/>
      <c r="ALQ964" s="871"/>
      <c r="ALR964" s="871"/>
      <c r="ALS964" s="871"/>
      <c r="ALT964" s="871"/>
      <c r="ALU964" s="871"/>
      <c r="ALV964" s="871"/>
      <c r="ALW964" s="871"/>
      <c r="ALX964" s="871"/>
      <c r="ALY964" s="871"/>
      <c r="ALZ964" s="871"/>
      <c r="AMA964" s="871"/>
      <c r="AMB964" s="871"/>
      <c r="AMC964" s="871"/>
      <c r="AMD964" s="871"/>
      <c r="AME964" s="871"/>
      <c r="AMF964" s="871"/>
      <c r="AMG964" s="871"/>
      <c r="AMH964" s="871"/>
      <c r="AMI964" s="871"/>
      <c r="AMJ964" s="871"/>
      <c r="AMK964" s="871"/>
    </row>
    <row r="965" spans="1:1025" ht="28.8">
      <c r="A965" s="873" t="s">
        <v>3</v>
      </c>
      <c r="B965" s="874" t="s">
        <v>4</v>
      </c>
      <c r="C965" s="874" t="s">
        <v>477</v>
      </c>
      <c r="D965" s="874" t="s">
        <v>6</v>
      </c>
      <c r="E965" s="874" t="s">
        <v>478</v>
      </c>
      <c r="F965" s="874" t="s">
        <v>8</v>
      </c>
      <c r="G965" s="874" t="s">
        <v>9</v>
      </c>
      <c r="H965" s="875" t="s">
        <v>479</v>
      </c>
      <c r="I965" s="874" t="s">
        <v>232</v>
      </c>
      <c r="J965" s="874" t="s">
        <v>12</v>
      </c>
      <c r="K965" s="916" t="s">
        <v>4</v>
      </c>
      <c r="L965" s="873" t="s">
        <v>508</v>
      </c>
      <c r="M965" s="916" t="s">
        <v>6</v>
      </c>
      <c r="N965" s="916" t="s">
        <v>7</v>
      </c>
      <c r="O965" s="916" t="s">
        <v>8</v>
      </c>
      <c r="P965" s="916" t="s">
        <v>480</v>
      </c>
      <c r="Q965" s="898"/>
      <c r="R965" s="871"/>
      <c r="S965" s="871"/>
      <c r="T965" s="871"/>
      <c r="U965" s="871"/>
      <c r="V965" s="871"/>
      <c r="W965" s="871"/>
      <c r="X965" s="871"/>
      <c r="Y965" s="871"/>
      <c r="Z965" s="871"/>
      <c r="AA965" s="871"/>
      <c r="AB965" s="871"/>
      <c r="AC965" s="871"/>
      <c r="AD965" s="871"/>
      <c r="AE965" s="871"/>
      <c r="AF965" s="871"/>
      <c r="AG965" s="871"/>
      <c r="AH965" s="871"/>
      <c r="AI965" s="871"/>
      <c r="AJ965" s="871"/>
      <c r="AK965" s="871"/>
      <c r="AL965" s="871"/>
      <c r="AM965" s="871"/>
      <c r="AN965" s="871"/>
      <c r="AO965" s="871"/>
      <c r="AP965" s="871"/>
      <c r="AQ965" s="871"/>
      <c r="AR965" s="871"/>
      <c r="AS965" s="871"/>
      <c r="AT965" s="871"/>
      <c r="AU965" s="871"/>
      <c r="AV965" s="871"/>
      <c r="AW965" s="871"/>
      <c r="AX965" s="871"/>
      <c r="AY965" s="871"/>
      <c r="AZ965" s="871"/>
      <c r="BA965" s="871"/>
      <c r="BB965" s="871"/>
      <c r="BC965" s="871"/>
      <c r="BD965" s="871"/>
      <c r="BE965" s="871"/>
      <c r="BF965" s="871"/>
      <c r="BG965" s="871"/>
      <c r="BH965" s="871"/>
      <c r="BI965" s="871"/>
      <c r="BJ965" s="871"/>
      <c r="BK965" s="871"/>
      <c r="BL965" s="871"/>
      <c r="BM965" s="871"/>
      <c r="BN965" s="871"/>
      <c r="BO965" s="871"/>
      <c r="BP965" s="871"/>
      <c r="BQ965" s="871"/>
      <c r="BR965" s="871"/>
      <c r="BS965" s="871"/>
      <c r="BT965" s="871"/>
      <c r="BU965" s="871"/>
      <c r="BV965" s="871"/>
      <c r="BW965" s="871"/>
      <c r="BX965" s="871"/>
      <c r="BY965" s="871"/>
      <c r="BZ965" s="871"/>
      <c r="CA965" s="871"/>
      <c r="CB965" s="871"/>
      <c r="CC965" s="871"/>
      <c r="CD965" s="871"/>
      <c r="CE965" s="871"/>
      <c r="CF965" s="871"/>
      <c r="CG965" s="871"/>
      <c r="CH965" s="871"/>
      <c r="CI965" s="871"/>
      <c r="CJ965" s="871"/>
      <c r="CK965" s="871"/>
      <c r="CL965" s="871"/>
      <c r="CM965" s="871"/>
      <c r="CN965" s="871"/>
      <c r="CO965" s="871"/>
      <c r="CP965" s="871"/>
      <c r="CQ965" s="871"/>
      <c r="CR965" s="871"/>
      <c r="CS965" s="871"/>
      <c r="CT965" s="871"/>
      <c r="CU965" s="871"/>
      <c r="CV965" s="871"/>
      <c r="CW965" s="871"/>
      <c r="CX965" s="871"/>
      <c r="CY965" s="871"/>
      <c r="CZ965" s="871"/>
      <c r="DA965" s="871"/>
      <c r="DB965" s="871"/>
      <c r="DC965" s="871"/>
      <c r="DD965" s="871"/>
      <c r="DE965" s="871"/>
      <c r="DF965" s="871"/>
      <c r="DG965" s="871"/>
      <c r="DH965" s="871"/>
      <c r="DI965" s="871"/>
      <c r="DJ965" s="871"/>
      <c r="DK965" s="871"/>
      <c r="DL965" s="871"/>
      <c r="DM965" s="871"/>
      <c r="DN965" s="871"/>
      <c r="DO965" s="871"/>
      <c r="DP965" s="871"/>
      <c r="DQ965" s="871"/>
      <c r="DR965" s="871"/>
      <c r="DS965" s="871"/>
      <c r="DT965" s="871"/>
      <c r="DU965" s="871"/>
      <c r="DV965" s="871"/>
      <c r="DW965" s="871"/>
      <c r="DX965" s="871"/>
      <c r="DY965" s="871"/>
      <c r="DZ965" s="871"/>
      <c r="EA965" s="871"/>
      <c r="EB965" s="871"/>
      <c r="EC965" s="871"/>
      <c r="ED965" s="871"/>
      <c r="EE965" s="871"/>
      <c r="EF965" s="871"/>
      <c r="EG965" s="871"/>
      <c r="EH965" s="871"/>
      <c r="EI965" s="871"/>
      <c r="EJ965" s="871"/>
      <c r="EK965" s="871"/>
      <c r="EL965" s="871"/>
      <c r="EM965" s="871"/>
      <c r="EN965" s="871"/>
      <c r="EO965" s="871"/>
      <c r="EP965" s="871"/>
      <c r="EQ965" s="871"/>
      <c r="ER965" s="871"/>
      <c r="ES965" s="871"/>
      <c r="ET965" s="871"/>
      <c r="EU965" s="871"/>
      <c r="EV965" s="871"/>
      <c r="EW965" s="871"/>
      <c r="EX965" s="871"/>
      <c r="EY965" s="871"/>
      <c r="EZ965" s="871"/>
      <c r="FA965" s="871"/>
      <c r="FB965" s="871"/>
      <c r="FC965" s="871"/>
      <c r="FD965" s="871"/>
      <c r="FE965" s="871"/>
      <c r="FF965" s="871"/>
      <c r="FG965" s="871"/>
      <c r="FH965" s="871"/>
      <c r="FI965" s="871"/>
      <c r="FJ965" s="871"/>
      <c r="FK965" s="871"/>
      <c r="FL965" s="871"/>
      <c r="FM965" s="871"/>
      <c r="FN965" s="871"/>
      <c r="FO965" s="871"/>
      <c r="FP965" s="871"/>
      <c r="FQ965" s="871"/>
      <c r="FR965" s="871"/>
      <c r="FS965" s="871"/>
      <c r="FT965" s="871"/>
      <c r="FU965" s="871"/>
      <c r="FV965" s="871"/>
      <c r="FW965" s="871"/>
      <c r="FX965" s="871"/>
      <c r="FY965" s="871"/>
      <c r="FZ965" s="871"/>
      <c r="GA965" s="871"/>
      <c r="GB965" s="871"/>
      <c r="GC965" s="871"/>
      <c r="GD965" s="871"/>
      <c r="GE965" s="871"/>
      <c r="GF965" s="871"/>
      <c r="GG965" s="871"/>
      <c r="GH965" s="871"/>
      <c r="GI965" s="871"/>
      <c r="GJ965" s="871"/>
      <c r="GK965" s="871"/>
      <c r="GL965" s="871"/>
      <c r="GM965" s="871"/>
      <c r="GN965" s="871"/>
      <c r="GO965" s="871"/>
      <c r="GP965" s="871"/>
      <c r="GQ965" s="871"/>
      <c r="GR965" s="871"/>
      <c r="GS965" s="871"/>
      <c r="GT965" s="871"/>
      <c r="GU965" s="871"/>
      <c r="GV965" s="871"/>
      <c r="GW965" s="871"/>
      <c r="GX965" s="871"/>
      <c r="GY965" s="871"/>
      <c r="GZ965" s="871"/>
      <c r="HA965" s="871"/>
      <c r="HB965" s="871"/>
      <c r="HC965" s="871"/>
      <c r="HD965" s="871"/>
      <c r="HE965" s="871"/>
      <c r="HF965" s="871"/>
      <c r="HG965" s="871"/>
      <c r="HH965" s="871"/>
      <c r="HI965" s="871"/>
      <c r="HJ965" s="871"/>
      <c r="HK965" s="871"/>
      <c r="HL965" s="871"/>
      <c r="HM965" s="871"/>
      <c r="HN965" s="871"/>
      <c r="HO965" s="871"/>
      <c r="HP965" s="871"/>
      <c r="HQ965" s="871"/>
      <c r="HR965" s="871"/>
      <c r="HS965" s="871"/>
      <c r="HT965" s="871"/>
      <c r="HU965" s="871"/>
      <c r="HV965" s="871"/>
      <c r="HW965" s="871"/>
      <c r="HX965" s="871"/>
      <c r="HY965" s="871"/>
      <c r="HZ965" s="871"/>
      <c r="IA965" s="871"/>
      <c r="IB965" s="871"/>
      <c r="IC965" s="871"/>
      <c r="ID965" s="871"/>
      <c r="IE965" s="871"/>
      <c r="IF965" s="871"/>
      <c r="IG965" s="871"/>
      <c r="IH965" s="871"/>
      <c r="II965" s="871"/>
      <c r="IJ965" s="871"/>
      <c r="IK965" s="871"/>
      <c r="IL965" s="871"/>
      <c r="IM965" s="871"/>
      <c r="IN965" s="871"/>
      <c r="IO965" s="871"/>
      <c r="IP965" s="871"/>
      <c r="IQ965" s="871"/>
      <c r="IR965" s="871"/>
      <c r="IS965" s="871"/>
      <c r="IT965" s="871"/>
      <c r="IU965" s="871"/>
      <c r="IV965" s="871"/>
      <c r="IW965" s="871"/>
      <c r="IX965" s="871"/>
      <c r="IY965" s="871"/>
      <c r="IZ965" s="871"/>
      <c r="JA965" s="871"/>
      <c r="JB965" s="871"/>
      <c r="JC965" s="871"/>
      <c r="JD965" s="871"/>
      <c r="JE965" s="871"/>
      <c r="JF965" s="871"/>
      <c r="JG965" s="871"/>
      <c r="JH965" s="871"/>
      <c r="JI965" s="871"/>
      <c r="JJ965" s="871"/>
      <c r="JK965" s="871"/>
      <c r="JL965" s="871"/>
      <c r="JM965" s="871"/>
      <c r="JN965" s="871"/>
      <c r="JO965" s="871"/>
      <c r="JP965" s="871"/>
      <c r="JQ965" s="871"/>
      <c r="JR965" s="871"/>
      <c r="JS965" s="871"/>
      <c r="JT965" s="871"/>
      <c r="JU965" s="871"/>
      <c r="JV965" s="871"/>
      <c r="JW965" s="871"/>
      <c r="JX965" s="871"/>
      <c r="JY965" s="871"/>
      <c r="JZ965" s="871"/>
      <c r="KA965" s="871"/>
      <c r="KB965" s="871"/>
      <c r="KC965" s="871"/>
      <c r="KD965" s="871"/>
      <c r="KE965" s="871"/>
      <c r="KF965" s="871"/>
      <c r="KG965" s="871"/>
      <c r="KH965" s="871"/>
      <c r="KI965" s="871"/>
      <c r="KJ965" s="871"/>
      <c r="KK965" s="871"/>
      <c r="KL965" s="871"/>
      <c r="KM965" s="871"/>
      <c r="KN965" s="871"/>
      <c r="KO965" s="871"/>
      <c r="KP965" s="871"/>
      <c r="KQ965" s="871"/>
      <c r="KR965" s="871"/>
      <c r="KS965" s="871"/>
      <c r="KT965" s="871"/>
      <c r="KU965" s="871"/>
      <c r="KV965" s="871"/>
      <c r="KW965" s="871"/>
      <c r="KX965" s="871"/>
      <c r="KY965" s="871"/>
      <c r="KZ965" s="871"/>
      <c r="LA965" s="871"/>
      <c r="LB965" s="871"/>
      <c r="LC965" s="871"/>
      <c r="LD965" s="871"/>
      <c r="LE965" s="871"/>
      <c r="LF965" s="871"/>
      <c r="LG965" s="871"/>
      <c r="LH965" s="871"/>
      <c r="LI965" s="871"/>
      <c r="LJ965" s="871"/>
      <c r="LK965" s="871"/>
      <c r="LL965" s="871"/>
      <c r="LM965" s="871"/>
      <c r="LN965" s="871"/>
      <c r="LO965" s="871"/>
      <c r="LP965" s="871"/>
      <c r="LQ965" s="871"/>
      <c r="LR965" s="871"/>
      <c r="LS965" s="871"/>
      <c r="LT965" s="871"/>
      <c r="LU965" s="871"/>
      <c r="LV965" s="871"/>
      <c r="LW965" s="871"/>
      <c r="LX965" s="871"/>
      <c r="LY965" s="871"/>
      <c r="LZ965" s="871"/>
      <c r="MA965" s="871"/>
      <c r="MB965" s="871"/>
      <c r="MC965" s="871"/>
      <c r="MD965" s="871"/>
      <c r="ME965" s="871"/>
      <c r="MF965" s="871"/>
      <c r="MG965" s="871"/>
      <c r="MH965" s="871"/>
      <c r="MI965" s="871"/>
      <c r="MJ965" s="871"/>
      <c r="MK965" s="871"/>
      <c r="ML965" s="871"/>
      <c r="MM965" s="871"/>
      <c r="MN965" s="871"/>
      <c r="MO965" s="871"/>
      <c r="MP965" s="871"/>
      <c r="MQ965" s="871"/>
      <c r="MR965" s="871"/>
      <c r="MS965" s="871"/>
      <c r="MT965" s="871"/>
      <c r="MU965" s="871"/>
      <c r="MV965" s="871"/>
      <c r="MW965" s="871"/>
      <c r="MX965" s="871"/>
      <c r="MY965" s="871"/>
      <c r="MZ965" s="871"/>
      <c r="NA965" s="871"/>
      <c r="NB965" s="871"/>
      <c r="NC965" s="871"/>
      <c r="ND965" s="871"/>
      <c r="NE965" s="871"/>
      <c r="NF965" s="871"/>
      <c r="NG965" s="871"/>
      <c r="NH965" s="871"/>
      <c r="NI965" s="871"/>
      <c r="NJ965" s="871"/>
      <c r="NK965" s="871"/>
      <c r="NL965" s="871"/>
      <c r="NM965" s="871"/>
      <c r="NN965" s="871"/>
      <c r="NO965" s="871"/>
      <c r="NP965" s="871"/>
      <c r="NQ965" s="871"/>
      <c r="NR965" s="871"/>
      <c r="NS965" s="871"/>
      <c r="NT965" s="871"/>
      <c r="NU965" s="871"/>
      <c r="NV965" s="871"/>
      <c r="NW965" s="871"/>
      <c r="NX965" s="871"/>
      <c r="NY965" s="871"/>
      <c r="NZ965" s="871"/>
      <c r="OA965" s="871"/>
      <c r="OB965" s="871"/>
      <c r="OC965" s="871"/>
      <c r="OD965" s="871"/>
      <c r="OE965" s="871"/>
      <c r="OF965" s="871"/>
      <c r="OG965" s="871"/>
      <c r="OH965" s="871"/>
      <c r="OI965" s="871"/>
      <c r="OJ965" s="871"/>
      <c r="OK965" s="871"/>
      <c r="OL965" s="871"/>
      <c r="OM965" s="871"/>
      <c r="ON965" s="871"/>
      <c r="OO965" s="871"/>
      <c r="OP965" s="871"/>
      <c r="OQ965" s="871"/>
      <c r="OR965" s="871"/>
      <c r="OS965" s="871"/>
      <c r="OT965" s="871"/>
      <c r="OU965" s="871"/>
      <c r="OV965" s="871"/>
      <c r="OW965" s="871"/>
      <c r="OX965" s="871"/>
      <c r="OY965" s="871"/>
      <c r="OZ965" s="871"/>
      <c r="PA965" s="871"/>
      <c r="PB965" s="871"/>
      <c r="PC965" s="871"/>
      <c r="PD965" s="871"/>
      <c r="PE965" s="871"/>
      <c r="PF965" s="871"/>
      <c r="PG965" s="871"/>
      <c r="PH965" s="871"/>
      <c r="PI965" s="871"/>
      <c r="PJ965" s="871"/>
      <c r="PK965" s="871"/>
      <c r="PL965" s="871"/>
      <c r="PM965" s="871"/>
      <c r="PN965" s="871"/>
      <c r="PO965" s="871"/>
      <c r="PP965" s="871"/>
      <c r="PQ965" s="871"/>
      <c r="PR965" s="871"/>
      <c r="PS965" s="871"/>
      <c r="PT965" s="871"/>
      <c r="PU965" s="871"/>
      <c r="PV965" s="871"/>
      <c r="PW965" s="871"/>
      <c r="PX965" s="871"/>
      <c r="PY965" s="871"/>
      <c r="PZ965" s="871"/>
      <c r="QA965" s="871"/>
      <c r="QB965" s="871"/>
      <c r="QC965" s="871"/>
      <c r="QD965" s="871"/>
      <c r="QE965" s="871"/>
      <c r="QF965" s="871"/>
      <c r="QG965" s="871"/>
      <c r="QH965" s="871"/>
      <c r="QI965" s="871"/>
      <c r="QJ965" s="871"/>
      <c r="QK965" s="871"/>
      <c r="QL965" s="871"/>
      <c r="QM965" s="871"/>
      <c r="QN965" s="871"/>
      <c r="QO965" s="871"/>
      <c r="QP965" s="871"/>
      <c r="QQ965" s="871"/>
      <c r="QR965" s="871"/>
      <c r="QS965" s="871"/>
      <c r="QT965" s="871"/>
      <c r="QU965" s="871"/>
      <c r="QV965" s="871"/>
      <c r="QW965" s="871"/>
      <c r="QX965" s="871"/>
      <c r="QY965" s="871"/>
      <c r="QZ965" s="871"/>
      <c r="RA965" s="871"/>
      <c r="RB965" s="871"/>
      <c r="RC965" s="871"/>
      <c r="RD965" s="871"/>
      <c r="RE965" s="871"/>
      <c r="RF965" s="871"/>
      <c r="RG965" s="871"/>
      <c r="RH965" s="871"/>
      <c r="RI965" s="871"/>
      <c r="RJ965" s="871"/>
      <c r="RK965" s="871"/>
      <c r="RL965" s="871"/>
      <c r="RM965" s="871"/>
      <c r="RN965" s="871"/>
      <c r="RO965" s="871"/>
      <c r="RP965" s="871"/>
      <c r="RQ965" s="871"/>
      <c r="RR965" s="871"/>
      <c r="RS965" s="871"/>
      <c r="RT965" s="871"/>
      <c r="RU965" s="871"/>
      <c r="RV965" s="871"/>
      <c r="RW965" s="871"/>
      <c r="RX965" s="871"/>
      <c r="RY965" s="871"/>
      <c r="RZ965" s="871"/>
      <c r="SA965" s="871"/>
      <c r="SB965" s="871"/>
      <c r="SC965" s="871"/>
      <c r="SD965" s="871"/>
      <c r="SE965" s="871"/>
      <c r="SF965" s="871"/>
      <c r="SG965" s="871"/>
      <c r="SH965" s="871"/>
      <c r="SI965" s="871"/>
      <c r="SJ965" s="871"/>
      <c r="SK965" s="871"/>
      <c r="SL965" s="871"/>
      <c r="SM965" s="871"/>
      <c r="SN965" s="871"/>
      <c r="SO965" s="871"/>
      <c r="SP965" s="871"/>
      <c r="SQ965" s="871"/>
      <c r="SR965" s="871"/>
      <c r="SS965" s="871"/>
      <c r="ST965" s="871"/>
      <c r="SU965" s="871"/>
      <c r="SV965" s="871"/>
      <c r="SW965" s="871"/>
      <c r="SX965" s="871"/>
      <c r="SY965" s="871"/>
      <c r="SZ965" s="871"/>
      <c r="TA965" s="871"/>
      <c r="TB965" s="871"/>
      <c r="TC965" s="871"/>
      <c r="TD965" s="871"/>
      <c r="TE965" s="871"/>
      <c r="TF965" s="871"/>
      <c r="TG965" s="871"/>
      <c r="TH965" s="871"/>
      <c r="TI965" s="871"/>
      <c r="TJ965" s="871"/>
      <c r="TK965" s="871"/>
      <c r="TL965" s="871"/>
      <c r="TM965" s="871"/>
      <c r="TN965" s="871"/>
      <c r="TO965" s="871"/>
      <c r="TP965" s="871"/>
      <c r="TQ965" s="871"/>
      <c r="TR965" s="871"/>
      <c r="TS965" s="871"/>
      <c r="TT965" s="871"/>
      <c r="TU965" s="871"/>
      <c r="TV965" s="871"/>
      <c r="TW965" s="871"/>
      <c r="TX965" s="871"/>
      <c r="TY965" s="871"/>
      <c r="TZ965" s="871"/>
      <c r="UA965" s="871"/>
      <c r="UB965" s="871"/>
      <c r="UC965" s="871"/>
      <c r="UD965" s="871"/>
      <c r="UE965" s="871"/>
      <c r="UF965" s="871"/>
      <c r="UG965" s="871"/>
      <c r="UH965" s="871"/>
      <c r="UI965" s="871"/>
      <c r="UJ965" s="871"/>
      <c r="UK965" s="871"/>
      <c r="UL965" s="871"/>
      <c r="UM965" s="871"/>
      <c r="UN965" s="871"/>
      <c r="UO965" s="871"/>
      <c r="UP965" s="871"/>
      <c r="UQ965" s="871"/>
      <c r="UR965" s="871"/>
      <c r="US965" s="871"/>
      <c r="UT965" s="871"/>
      <c r="UU965" s="871"/>
      <c r="UV965" s="871"/>
      <c r="UW965" s="871"/>
      <c r="UX965" s="871"/>
      <c r="UY965" s="871"/>
      <c r="UZ965" s="871"/>
      <c r="VA965" s="871"/>
      <c r="VB965" s="871"/>
      <c r="VC965" s="871"/>
      <c r="VD965" s="871"/>
      <c r="VE965" s="871"/>
      <c r="VF965" s="871"/>
      <c r="VG965" s="871"/>
      <c r="VH965" s="871"/>
      <c r="VI965" s="871"/>
      <c r="VJ965" s="871"/>
      <c r="VK965" s="871"/>
      <c r="VL965" s="871"/>
      <c r="VM965" s="871"/>
      <c r="VN965" s="871"/>
      <c r="VO965" s="871"/>
      <c r="VP965" s="871"/>
      <c r="VQ965" s="871"/>
      <c r="VR965" s="871"/>
      <c r="VS965" s="871"/>
      <c r="VT965" s="871"/>
      <c r="VU965" s="871"/>
      <c r="VV965" s="871"/>
      <c r="VW965" s="871"/>
      <c r="VX965" s="871"/>
      <c r="VY965" s="871"/>
      <c r="VZ965" s="871"/>
      <c r="WA965" s="871"/>
      <c r="WB965" s="871"/>
      <c r="WC965" s="871"/>
      <c r="WD965" s="871"/>
      <c r="WE965" s="871"/>
      <c r="WF965" s="871"/>
      <c r="WG965" s="871"/>
      <c r="WH965" s="871"/>
      <c r="WI965" s="871"/>
      <c r="WJ965" s="871"/>
      <c r="WK965" s="871"/>
      <c r="WL965" s="871"/>
      <c r="WM965" s="871"/>
      <c r="WN965" s="871"/>
      <c r="WO965" s="871"/>
      <c r="WP965" s="871"/>
      <c r="WQ965" s="871"/>
      <c r="WR965" s="871"/>
      <c r="WS965" s="871"/>
      <c r="WT965" s="871"/>
      <c r="WU965" s="871"/>
      <c r="WV965" s="871"/>
      <c r="WW965" s="871"/>
      <c r="WX965" s="871"/>
      <c r="WY965" s="871"/>
      <c r="WZ965" s="871"/>
      <c r="XA965" s="871"/>
      <c r="XB965" s="871"/>
      <c r="XC965" s="871"/>
      <c r="XD965" s="871"/>
      <c r="XE965" s="871"/>
      <c r="XF965" s="871"/>
      <c r="XG965" s="871"/>
      <c r="XH965" s="871"/>
      <c r="XI965" s="871"/>
      <c r="XJ965" s="871"/>
      <c r="XK965" s="871"/>
      <c r="XL965" s="871"/>
      <c r="XM965" s="871"/>
      <c r="XN965" s="871"/>
      <c r="XO965" s="871"/>
      <c r="XP965" s="871"/>
      <c r="XQ965" s="871"/>
      <c r="XR965" s="871"/>
      <c r="XS965" s="871"/>
      <c r="XT965" s="871"/>
      <c r="XU965" s="871"/>
      <c r="XV965" s="871"/>
      <c r="XW965" s="871"/>
      <c r="XX965" s="871"/>
      <c r="XY965" s="871"/>
      <c r="XZ965" s="871"/>
      <c r="YA965" s="871"/>
      <c r="YB965" s="871"/>
      <c r="YC965" s="871"/>
      <c r="YD965" s="871"/>
      <c r="YE965" s="871"/>
      <c r="YF965" s="871"/>
      <c r="YG965" s="871"/>
      <c r="YH965" s="871"/>
      <c r="YI965" s="871"/>
      <c r="YJ965" s="871"/>
      <c r="YK965" s="871"/>
      <c r="YL965" s="871"/>
      <c r="YM965" s="871"/>
      <c r="YN965" s="871"/>
      <c r="YO965" s="871"/>
      <c r="YP965" s="871"/>
      <c r="YQ965" s="871"/>
      <c r="YR965" s="871"/>
      <c r="YS965" s="871"/>
      <c r="YT965" s="871"/>
      <c r="YU965" s="871"/>
      <c r="YV965" s="871"/>
      <c r="YW965" s="871"/>
      <c r="YX965" s="871"/>
      <c r="YY965" s="871"/>
      <c r="YZ965" s="871"/>
      <c r="ZA965" s="871"/>
      <c r="ZB965" s="871"/>
      <c r="ZC965" s="871"/>
      <c r="ZD965" s="871"/>
      <c r="ZE965" s="871"/>
      <c r="ZF965" s="871"/>
      <c r="ZG965" s="871"/>
      <c r="ZH965" s="871"/>
      <c r="ZI965" s="871"/>
      <c r="ZJ965" s="871"/>
      <c r="ZK965" s="871"/>
      <c r="ZL965" s="871"/>
      <c r="ZM965" s="871"/>
      <c r="ZN965" s="871"/>
      <c r="ZO965" s="871"/>
      <c r="ZP965" s="871"/>
      <c r="ZQ965" s="871"/>
      <c r="ZR965" s="871"/>
      <c r="ZS965" s="871"/>
      <c r="ZT965" s="871"/>
      <c r="ZU965" s="871"/>
      <c r="ZV965" s="871"/>
      <c r="ZW965" s="871"/>
      <c r="ZX965" s="871"/>
      <c r="ZY965" s="871"/>
      <c r="ZZ965" s="871"/>
      <c r="AAA965" s="871"/>
      <c r="AAB965" s="871"/>
      <c r="AAC965" s="871"/>
      <c r="AAD965" s="871"/>
      <c r="AAE965" s="871"/>
      <c r="AAF965" s="871"/>
      <c r="AAG965" s="871"/>
      <c r="AAH965" s="871"/>
      <c r="AAI965" s="871"/>
      <c r="AAJ965" s="871"/>
      <c r="AAK965" s="871"/>
      <c r="AAL965" s="871"/>
      <c r="AAM965" s="871"/>
      <c r="AAN965" s="871"/>
      <c r="AAO965" s="871"/>
      <c r="AAP965" s="871"/>
      <c r="AAQ965" s="871"/>
      <c r="AAR965" s="871"/>
      <c r="AAS965" s="871"/>
      <c r="AAT965" s="871"/>
      <c r="AAU965" s="871"/>
      <c r="AAV965" s="871"/>
      <c r="AAW965" s="871"/>
      <c r="AAX965" s="871"/>
      <c r="AAY965" s="871"/>
      <c r="AAZ965" s="871"/>
      <c r="ABA965" s="871"/>
      <c r="ABB965" s="871"/>
      <c r="ABC965" s="871"/>
      <c r="ABD965" s="871"/>
      <c r="ABE965" s="871"/>
      <c r="ABF965" s="871"/>
      <c r="ABG965" s="871"/>
      <c r="ABH965" s="871"/>
      <c r="ABI965" s="871"/>
      <c r="ABJ965" s="871"/>
      <c r="ABK965" s="871"/>
      <c r="ABL965" s="871"/>
      <c r="ABM965" s="871"/>
      <c r="ABN965" s="871"/>
      <c r="ABO965" s="871"/>
      <c r="ABP965" s="871"/>
      <c r="ABQ965" s="871"/>
      <c r="ABR965" s="871"/>
      <c r="ABS965" s="871"/>
      <c r="ABT965" s="871"/>
      <c r="ABU965" s="871"/>
      <c r="ABV965" s="871"/>
      <c r="ABW965" s="871"/>
      <c r="ABX965" s="871"/>
      <c r="ABY965" s="871"/>
      <c r="ABZ965" s="871"/>
      <c r="ACA965" s="871"/>
      <c r="ACB965" s="871"/>
      <c r="ACC965" s="871"/>
      <c r="ACD965" s="871"/>
      <c r="ACE965" s="871"/>
      <c r="ACF965" s="871"/>
      <c r="ACG965" s="871"/>
      <c r="ACH965" s="871"/>
      <c r="ACI965" s="871"/>
      <c r="ACJ965" s="871"/>
      <c r="ACK965" s="871"/>
      <c r="ACL965" s="871"/>
      <c r="ACM965" s="871"/>
      <c r="ACN965" s="871"/>
      <c r="ACO965" s="871"/>
      <c r="ACP965" s="871"/>
      <c r="ACQ965" s="871"/>
      <c r="ACR965" s="871"/>
      <c r="ACS965" s="871"/>
      <c r="ACT965" s="871"/>
      <c r="ACU965" s="871"/>
      <c r="ACV965" s="871"/>
      <c r="ACW965" s="871"/>
      <c r="ACX965" s="871"/>
      <c r="ACY965" s="871"/>
      <c r="ACZ965" s="871"/>
      <c r="ADA965" s="871"/>
      <c r="ADB965" s="871"/>
      <c r="ADC965" s="871"/>
      <c r="ADD965" s="871"/>
      <c r="ADE965" s="871"/>
      <c r="ADF965" s="871"/>
      <c r="ADG965" s="871"/>
      <c r="ADH965" s="871"/>
      <c r="ADI965" s="871"/>
      <c r="ADJ965" s="871"/>
      <c r="ADK965" s="871"/>
      <c r="ADL965" s="871"/>
      <c r="ADM965" s="871"/>
      <c r="ADN965" s="871"/>
      <c r="ADO965" s="871"/>
      <c r="ADP965" s="871"/>
      <c r="ADQ965" s="871"/>
      <c r="ADR965" s="871"/>
      <c r="ADS965" s="871"/>
      <c r="ADT965" s="871"/>
      <c r="ADU965" s="871"/>
      <c r="ADV965" s="871"/>
      <c r="ADW965" s="871"/>
      <c r="ADX965" s="871"/>
      <c r="ADY965" s="871"/>
      <c r="ADZ965" s="871"/>
      <c r="AEA965" s="871"/>
      <c r="AEB965" s="871"/>
      <c r="AEC965" s="871"/>
      <c r="AED965" s="871"/>
      <c r="AEE965" s="871"/>
      <c r="AEF965" s="871"/>
      <c r="AEG965" s="871"/>
      <c r="AEH965" s="871"/>
      <c r="AEI965" s="871"/>
      <c r="AEJ965" s="871"/>
      <c r="AEK965" s="871"/>
      <c r="AEL965" s="871"/>
      <c r="AEM965" s="871"/>
      <c r="AEN965" s="871"/>
      <c r="AEO965" s="871"/>
      <c r="AEP965" s="871"/>
      <c r="AEQ965" s="871"/>
      <c r="AER965" s="871"/>
      <c r="AES965" s="871"/>
      <c r="AET965" s="871"/>
      <c r="AEU965" s="871"/>
      <c r="AEV965" s="871"/>
      <c r="AEW965" s="871"/>
      <c r="AEX965" s="871"/>
      <c r="AEY965" s="871"/>
      <c r="AEZ965" s="871"/>
      <c r="AFA965" s="871"/>
      <c r="AFB965" s="871"/>
      <c r="AFC965" s="871"/>
      <c r="AFD965" s="871"/>
      <c r="AFE965" s="871"/>
      <c r="AFF965" s="871"/>
      <c r="AFG965" s="871"/>
      <c r="AFH965" s="871"/>
      <c r="AFI965" s="871"/>
      <c r="AFJ965" s="871"/>
      <c r="AFK965" s="871"/>
      <c r="AFL965" s="871"/>
      <c r="AFM965" s="871"/>
      <c r="AFN965" s="871"/>
      <c r="AFO965" s="871"/>
      <c r="AFP965" s="871"/>
      <c r="AFQ965" s="871"/>
      <c r="AFR965" s="871"/>
      <c r="AFS965" s="871"/>
      <c r="AFT965" s="871"/>
      <c r="AFU965" s="871"/>
      <c r="AFV965" s="871"/>
      <c r="AFW965" s="871"/>
      <c r="AFX965" s="871"/>
      <c r="AFY965" s="871"/>
      <c r="AFZ965" s="871"/>
      <c r="AGA965" s="871"/>
      <c r="AGB965" s="871"/>
      <c r="AGC965" s="871"/>
      <c r="AGD965" s="871"/>
      <c r="AGE965" s="871"/>
      <c r="AGF965" s="871"/>
      <c r="AGG965" s="871"/>
      <c r="AGH965" s="871"/>
      <c r="AGI965" s="871"/>
      <c r="AGJ965" s="871"/>
      <c r="AGK965" s="871"/>
      <c r="AGL965" s="871"/>
      <c r="AGM965" s="871"/>
      <c r="AGN965" s="871"/>
      <c r="AGO965" s="871"/>
      <c r="AGP965" s="871"/>
      <c r="AGQ965" s="871"/>
      <c r="AGR965" s="871"/>
      <c r="AGS965" s="871"/>
      <c r="AGT965" s="871"/>
      <c r="AGU965" s="871"/>
      <c r="AGV965" s="871"/>
      <c r="AGW965" s="871"/>
      <c r="AGX965" s="871"/>
      <c r="AGY965" s="871"/>
      <c r="AGZ965" s="871"/>
      <c r="AHA965" s="871"/>
      <c r="AHB965" s="871"/>
      <c r="AHC965" s="871"/>
      <c r="AHD965" s="871"/>
      <c r="AHE965" s="871"/>
      <c r="AHF965" s="871"/>
      <c r="AHG965" s="871"/>
      <c r="AHH965" s="871"/>
      <c r="AHI965" s="871"/>
      <c r="AHJ965" s="871"/>
      <c r="AHK965" s="871"/>
      <c r="AHL965" s="871"/>
      <c r="AHM965" s="871"/>
      <c r="AHN965" s="871"/>
      <c r="AHO965" s="871"/>
      <c r="AHP965" s="871"/>
      <c r="AHQ965" s="871"/>
      <c r="AHR965" s="871"/>
      <c r="AHS965" s="871"/>
      <c r="AHT965" s="871"/>
      <c r="AHU965" s="871"/>
      <c r="AHV965" s="871"/>
      <c r="AHW965" s="871"/>
      <c r="AHX965" s="871"/>
      <c r="AHY965" s="871"/>
      <c r="AHZ965" s="871"/>
      <c r="AIA965" s="871"/>
      <c r="AIB965" s="871"/>
      <c r="AIC965" s="871"/>
      <c r="AID965" s="871"/>
      <c r="AIE965" s="871"/>
      <c r="AIF965" s="871"/>
      <c r="AIG965" s="871"/>
      <c r="AIH965" s="871"/>
      <c r="AII965" s="871"/>
      <c r="AIJ965" s="871"/>
      <c r="AIK965" s="871"/>
      <c r="AIL965" s="871"/>
      <c r="AIM965" s="871"/>
      <c r="AIN965" s="871"/>
      <c r="AIO965" s="871"/>
      <c r="AIP965" s="871"/>
      <c r="AIQ965" s="871"/>
      <c r="AIR965" s="871"/>
      <c r="AIS965" s="871"/>
      <c r="AIT965" s="871"/>
      <c r="AIU965" s="871"/>
      <c r="AIV965" s="871"/>
      <c r="AIW965" s="871"/>
      <c r="AIX965" s="871"/>
      <c r="AIY965" s="871"/>
      <c r="AIZ965" s="871"/>
      <c r="AJA965" s="871"/>
      <c r="AJB965" s="871"/>
      <c r="AJC965" s="871"/>
      <c r="AJD965" s="871"/>
      <c r="AJE965" s="871"/>
      <c r="AJF965" s="871"/>
      <c r="AJG965" s="871"/>
      <c r="AJH965" s="871"/>
      <c r="AJI965" s="871"/>
      <c r="AJJ965" s="871"/>
      <c r="AJK965" s="871"/>
      <c r="AJL965" s="871"/>
      <c r="AJM965" s="871"/>
      <c r="AJN965" s="871"/>
      <c r="AJO965" s="871"/>
      <c r="AJP965" s="871"/>
      <c r="AJQ965" s="871"/>
      <c r="AJR965" s="871"/>
      <c r="AJS965" s="871"/>
      <c r="AJT965" s="871"/>
      <c r="AJU965" s="871"/>
      <c r="AJV965" s="871"/>
      <c r="AJW965" s="871"/>
      <c r="AJX965" s="871"/>
      <c r="AJY965" s="871"/>
      <c r="AJZ965" s="871"/>
      <c r="AKA965" s="871"/>
      <c r="AKB965" s="871"/>
      <c r="AKC965" s="871"/>
      <c r="AKD965" s="871"/>
      <c r="AKE965" s="871"/>
      <c r="AKF965" s="871"/>
      <c r="AKG965" s="871"/>
      <c r="AKH965" s="871"/>
      <c r="AKI965" s="871"/>
      <c r="AKJ965" s="871"/>
      <c r="AKK965" s="871"/>
      <c r="AKL965" s="871"/>
      <c r="AKM965" s="871"/>
      <c r="AKN965" s="871"/>
      <c r="AKO965" s="871"/>
      <c r="AKP965" s="871"/>
      <c r="AKQ965" s="871"/>
      <c r="AKR965" s="871"/>
      <c r="AKS965" s="871"/>
      <c r="AKT965" s="871"/>
      <c r="AKU965" s="871"/>
      <c r="AKV965" s="871"/>
      <c r="AKW965" s="871"/>
      <c r="AKX965" s="871"/>
      <c r="AKY965" s="871"/>
      <c r="AKZ965" s="871"/>
      <c r="ALA965" s="871"/>
      <c r="ALB965" s="871"/>
      <c r="ALC965" s="871"/>
      <c r="ALD965" s="871"/>
      <c r="ALE965" s="871"/>
      <c r="ALF965" s="871"/>
      <c r="ALG965" s="871"/>
      <c r="ALH965" s="871"/>
      <c r="ALI965" s="871"/>
      <c r="ALJ965" s="871"/>
      <c r="ALK965" s="871"/>
      <c r="ALL965" s="871"/>
      <c r="ALM965" s="871"/>
      <c r="ALN965" s="871"/>
      <c r="ALO965" s="871"/>
      <c r="ALP965" s="871"/>
      <c r="ALQ965" s="871"/>
      <c r="ALR965" s="871"/>
      <c r="ALS965" s="871"/>
      <c r="ALT965" s="871"/>
      <c r="ALU965" s="871"/>
      <c r="ALV965" s="871"/>
      <c r="ALW965" s="871"/>
      <c r="ALX965" s="871"/>
      <c r="ALY965" s="871"/>
      <c r="ALZ965" s="871"/>
      <c r="AMA965" s="871"/>
      <c r="AMB965" s="871"/>
      <c r="AMC965" s="871"/>
      <c r="AMD965" s="871"/>
      <c r="AME965" s="871"/>
      <c r="AMF965" s="871"/>
      <c r="AMG965" s="871"/>
      <c r="AMH965" s="871"/>
      <c r="AMI965" s="871"/>
      <c r="AMJ965" s="871"/>
      <c r="AMK965" s="871"/>
    </row>
    <row r="966" spans="1:1025" ht="15.75" customHeight="1">
      <c r="A966" s="1144" t="s">
        <v>521</v>
      </c>
      <c r="B966" s="1039">
        <v>15447</v>
      </c>
      <c r="C966" s="1011">
        <v>0.1</v>
      </c>
      <c r="D966" s="966" t="s">
        <v>522</v>
      </c>
      <c r="E966" s="955">
        <v>1850000</v>
      </c>
      <c r="F966" s="402">
        <v>0.05</v>
      </c>
      <c r="G966" s="955">
        <f>E966*F966</f>
        <v>92500</v>
      </c>
      <c r="H966" s="1009" t="s">
        <v>485</v>
      </c>
      <c r="I966" s="874"/>
      <c r="J966" s="874"/>
      <c r="K966" s="907"/>
      <c r="L966" s="874"/>
      <c r="M966" s="874"/>
      <c r="N966" s="874"/>
      <c r="O966" s="886"/>
      <c r="P966" s="874"/>
      <c r="Q966" s="917"/>
      <c r="R966" s="871"/>
      <c r="S966" s="871"/>
      <c r="T966" s="871"/>
      <c r="U966" s="871"/>
      <c r="V966" s="871"/>
      <c r="W966" s="871"/>
      <c r="X966" s="871"/>
      <c r="Y966" s="871"/>
      <c r="Z966" s="871"/>
      <c r="AA966" s="871"/>
      <c r="AB966" s="871"/>
      <c r="AC966" s="871"/>
      <c r="AD966" s="871"/>
      <c r="AE966" s="871"/>
      <c r="AF966" s="871"/>
      <c r="AG966" s="871"/>
      <c r="AH966" s="871"/>
      <c r="AI966" s="871"/>
      <c r="AJ966" s="871"/>
      <c r="AK966" s="871"/>
      <c r="AL966" s="871"/>
      <c r="AM966" s="871"/>
      <c r="AN966" s="871"/>
      <c r="AO966" s="871"/>
      <c r="AP966" s="871"/>
      <c r="AQ966" s="871"/>
      <c r="AR966" s="871"/>
      <c r="AS966" s="871"/>
      <c r="AT966" s="871"/>
      <c r="AU966" s="871"/>
      <c r="AV966" s="871"/>
      <c r="AW966" s="871"/>
      <c r="AX966" s="871"/>
      <c r="AY966" s="871"/>
      <c r="AZ966" s="871"/>
      <c r="BA966" s="871"/>
      <c r="BB966" s="871"/>
      <c r="BC966" s="871"/>
      <c r="BD966" s="871"/>
      <c r="BE966" s="871"/>
      <c r="BF966" s="871"/>
      <c r="BG966" s="871"/>
      <c r="BH966" s="871"/>
      <c r="BI966" s="871"/>
      <c r="BJ966" s="871"/>
      <c r="BK966" s="871"/>
      <c r="BL966" s="871"/>
      <c r="BM966" s="871"/>
      <c r="BN966" s="871"/>
      <c r="BO966" s="871"/>
      <c r="BP966" s="871"/>
      <c r="BQ966" s="871"/>
      <c r="BR966" s="871"/>
      <c r="BS966" s="871"/>
      <c r="BT966" s="871"/>
      <c r="BU966" s="871"/>
      <c r="BV966" s="871"/>
      <c r="BW966" s="871"/>
      <c r="BX966" s="871"/>
      <c r="BY966" s="871"/>
      <c r="BZ966" s="871"/>
      <c r="CA966" s="871"/>
      <c r="CB966" s="871"/>
      <c r="CC966" s="871"/>
      <c r="CD966" s="871"/>
      <c r="CE966" s="871"/>
      <c r="CF966" s="871"/>
      <c r="CG966" s="871"/>
      <c r="CH966" s="871"/>
      <c r="CI966" s="871"/>
      <c r="CJ966" s="871"/>
      <c r="CK966" s="871"/>
      <c r="CL966" s="871"/>
      <c r="CM966" s="871"/>
      <c r="CN966" s="871"/>
      <c r="CO966" s="871"/>
      <c r="CP966" s="871"/>
      <c r="CQ966" s="871"/>
      <c r="CR966" s="871"/>
      <c r="CS966" s="871"/>
      <c r="CT966" s="871"/>
      <c r="CU966" s="871"/>
      <c r="CV966" s="871"/>
      <c r="CW966" s="871"/>
      <c r="CX966" s="871"/>
      <c r="CY966" s="871"/>
      <c r="CZ966" s="871"/>
      <c r="DA966" s="871"/>
      <c r="DB966" s="871"/>
      <c r="DC966" s="871"/>
      <c r="DD966" s="871"/>
      <c r="DE966" s="871"/>
      <c r="DF966" s="871"/>
      <c r="DG966" s="871"/>
      <c r="DH966" s="871"/>
      <c r="DI966" s="871"/>
      <c r="DJ966" s="871"/>
      <c r="DK966" s="871"/>
      <c r="DL966" s="871"/>
      <c r="DM966" s="871"/>
      <c r="DN966" s="871"/>
      <c r="DO966" s="871"/>
      <c r="DP966" s="871"/>
      <c r="DQ966" s="871"/>
      <c r="DR966" s="871"/>
      <c r="DS966" s="871"/>
      <c r="DT966" s="871"/>
      <c r="DU966" s="871"/>
      <c r="DV966" s="871"/>
      <c r="DW966" s="871"/>
      <c r="DX966" s="871"/>
      <c r="DY966" s="871"/>
      <c r="DZ966" s="871"/>
      <c r="EA966" s="871"/>
      <c r="EB966" s="871"/>
      <c r="EC966" s="871"/>
      <c r="ED966" s="871"/>
      <c r="EE966" s="871"/>
      <c r="EF966" s="871"/>
      <c r="EG966" s="871"/>
      <c r="EH966" s="871"/>
      <c r="EI966" s="871"/>
      <c r="EJ966" s="871"/>
      <c r="EK966" s="871"/>
      <c r="EL966" s="871"/>
      <c r="EM966" s="871"/>
      <c r="EN966" s="871"/>
      <c r="EO966" s="871"/>
      <c r="EP966" s="871"/>
      <c r="EQ966" s="871"/>
      <c r="ER966" s="871"/>
      <c r="ES966" s="871"/>
      <c r="ET966" s="871"/>
      <c r="EU966" s="871"/>
      <c r="EV966" s="871"/>
      <c r="EW966" s="871"/>
      <c r="EX966" s="871"/>
      <c r="EY966" s="871"/>
      <c r="EZ966" s="871"/>
      <c r="FA966" s="871"/>
      <c r="FB966" s="871"/>
      <c r="FC966" s="871"/>
      <c r="FD966" s="871"/>
      <c r="FE966" s="871"/>
      <c r="FF966" s="871"/>
      <c r="FG966" s="871"/>
      <c r="FH966" s="871"/>
      <c r="FI966" s="871"/>
      <c r="FJ966" s="871"/>
      <c r="FK966" s="871"/>
      <c r="FL966" s="871"/>
      <c r="FM966" s="871"/>
      <c r="FN966" s="871"/>
      <c r="FO966" s="871"/>
      <c r="FP966" s="871"/>
      <c r="FQ966" s="871"/>
      <c r="FR966" s="871"/>
      <c r="FS966" s="871"/>
      <c r="FT966" s="871"/>
      <c r="FU966" s="871"/>
      <c r="FV966" s="871"/>
      <c r="FW966" s="871"/>
      <c r="FX966" s="871"/>
      <c r="FY966" s="871"/>
      <c r="FZ966" s="871"/>
      <c r="GA966" s="871"/>
      <c r="GB966" s="871"/>
      <c r="GC966" s="871"/>
      <c r="GD966" s="871"/>
      <c r="GE966" s="871"/>
      <c r="GF966" s="871"/>
      <c r="GG966" s="871"/>
      <c r="GH966" s="871"/>
      <c r="GI966" s="871"/>
      <c r="GJ966" s="871"/>
      <c r="GK966" s="871"/>
      <c r="GL966" s="871"/>
      <c r="GM966" s="871"/>
      <c r="GN966" s="871"/>
      <c r="GO966" s="871"/>
      <c r="GP966" s="871"/>
      <c r="GQ966" s="871"/>
      <c r="GR966" s="871"/>
      <c r="GS966" s="871"/>
      <c r="GT966" s="871"/>
      <c r="GU966" s="871"/>
      <c r="GV966" s="871"/>
      <c r="GW966" s="871"/>
      <c r="GX966" s="871"/>
      <c r="GY966" s="871"/>
      <c r="GZ966" s="871"/>
      <c r="HA966" s="871"/>
      <c r="HB966" s="871"/>
      <c r="HC966" s="871"/>
      <c r="HD966" s="871"/>
      <c r="HE966" s="871"/>
      <c r="HF966" s="871"/>
      <c r="HG966" s="871"/>
      <c r="HH966" s="871"/>
      <c r="HI966" s="871"/>
      <c r="HJ966" s="871"/>
      <c r="HK966" s="871"/>
      <c r="HL966" s="871"/>
      <c r="HM966" s="871"/>
      <c r="HN966" s="871"/>
      <c r="HO966" s="871"/>
      <c r="HP966" s="871"/>
      <c r="HQ966" s="871"/>
      <c r="HR966" s="871"/>
      <c r="HS966" s="871"/>
      <c r="HT966" s="871"/>
      <c r="HU966" s="871"/>
      <c r="HV966" s="871"/>
      <c r="HW966" s="871"/>
      <c r="HX966" s="871"/>
      <c r="HY966" s="871"/>
      <c r="HZ966" s="871"/>
      <c r="IA966" s="871"/>
      <c r="IB966" s="871"/>
      <c r="IC966" s="871"/>
      <c r="ID966" s="871"/>
      <c r="IE966" s="871"/>
      <c r="IF966" s="871"/>
      <c r="IG966" s="871"/>
      <c r="IH966" s="871"/>
      <c r="II966" s="871"/>
      <c r="IJ966" s="871"/>
      <c r="IK966" s="871"/>
      <c r="IL966" s="871"/>
      <c r="IM966" s="871"/>
      <c r="IN966" s="871"/>
      <c r="IO966" s="871"/>
      <c r="IP966" s="871"/>
      <c r="IQ966" s="871"/>
      <c r="IR966" s="871"/>
      <c r="IS966" s="871"/>
      <c r="IT966" s="871"/>
      <c r="IU966" s="871"/>
      <c r="IV966" s="871"/>
      <c r="IW966" s="871"/>
      <c r="IX966" s="871"/>
      <c r="IY966" s="871"/>
      <c r="IZ966" s="871"/>
      <c r="JA966" s="871"/>
      <c r="JB966" s="871"/>
      <c r="JC966" s="871"/>
      <c r="JD966" s="871"/>
      <c r="JE966" s="871"/>
      <c r="JF966" s="871"/>
      <c r="JG966" s="871"/>
      <c r="JH966" s="871"/>
      <c r="JI966" s="871"/>
      <c r="JJ966" s="871"/>
      <c r="JK966" s="871"/>
      <c r="JL966" s="871"/>
      <c r="JM966" s="871"/>
      <c r="JN966" s="871"/>
      <c r="JO966" s="871"/>
      <c r="JP966" s="871"/>
      <c r="JQ966" s="871"/>
      <c r="JR966" s="871"/>
      <c r="JS966" s="871"/>
      <c r="JT966" s="871"/>
      <c r="JU966" s="871"/>
      <c r="JV966" s="871"/>
      <c r="JW966" s="871"/>
      <c r="JX966" s="871"/>
      <c r="JY966" s="871"/>
      <c r="JZ966" s="871"/>
      <c r="KA966" s="871"/>
      <c r="KB966" s="871"/>
      <c r="KC966" s="871"/>
      <c r="KD966" s="871"/>
      <c r="KE966" s="871"/>
      <c r="KF966" s="871"/>
      <c r="KG966" s="871"/>
      <c r="KH966" s="871"/>
      <c r="KI966" s="871"/>
      <c r="KJ966" s="871"/>
      <c r="KK966" s="871"/>
      <c r="KL966" s="871"/>
      <c r="KM966" s="871"/>
      <c r="KN966" s="871"/>
      <c r="KO966" s="871"/>
      <c r="KP966" s="871"/>
      <c r="KQ966" s="871"/>
      <c r="KR966" s="871"/>
      <c r="KS966" s="871"/>
      <c r="KT966" s="871"/>
      <c r="KU966" s="871"/>
      <c r="KV966" s="871"/>
      <c r="KW966" s="871"/>
      <c r="KX966" s="871"/>
      <c r="KY966" s="871"/>
      <c r="KZ966" s="871"/>
      <c r="LA966" s="871"/>
      <c r="LB966" s="871"/>
      <c r="LC966" s="871"/>
      <c r="LD966" s="871"/>
      <c r="LE966" s="871"/>
      <c r="LF966" s="871"/>
      <c r="LG966" s="871"/>
      <c r="LH966" s="871"/>
      <c r="LI966" s="871"/>
      <c r="LJ966" s="871"/>
      <c r="LK966" s="871"/>
      <c r="LL966" s="871"/>
      <c r="LM966" s="871"/>
      <c r="LN966" s="871"/>
      <c r="LO966" s="871"/>
      <c r="LP966" s="871"/>
      <c r="LQ966" s="871"/>
      <c r="LR966" s="871"/>
      <c r="LS966" s="871"/>
      <c r="LT966" s="871"/>
      <c r="LU966" s="871"/>
      <c r="LV966" s="871"/>
      <c r="LW966" s="871"/>
      <c r="LX966" s="871"/>
      <c r="LY966" s="871"/>
      <c r="LZ966" s="871"/>
      <c r="MA966" s="871"/>
      <c r="MB966" s="871"/>
      <c r="MC966" s="871"/>
      <c r="MD966" s="871"/>
      <c r="ME966" s="871"/>
      <c r="MF966" s="871"/>
      <c r="MG966" s="871"/>
      <c r="MH966" s="871"/>
      <c r="MI966" s="871"/>
      <c r="MJ966" s="871"/>
      <c r="MK966" s="871"/>
      <c r="ML966" s="871"/>
      <c r="MM966" s="871"/>
      <c r="MN966" s="871"/>
      <c r="MO966" s="871"/>
      <c r="MP966" s="871"/>
      <c r="MQ966" s="871"/>
      <c r="MR966" s="871"/>
      <c r="MS966" s="871"/>
      <c r="MT966" s="871"/>
      <c r="MU966" s="871"/>
      <c r="MV966" s="871"/>
      <c r="MW966" s="871"/>
      <c r="MX966" s="871"/>
      <c r="MY966" s="871"/>
      <c r="MZ966" s="871"/>
      <c r="NA966" s="871"/>
      <c r="NB966" s="871"/>
      <c r="NC966" s="871"/>
      <c r="ND966" s="871"/>
      <c r="NE966" s="871"/>
      <c r="NF966" s="871"/>
      <c r="NG966" s="871"/>
      <c r="NH966" s="871"/>
      <c r="NI966" s="871"/>
      <c r="NJ966" s="871"/>
      <c r="NK966" s="871"/>
      <c r="NL966" s="871"/>
      <c r="NM966" s="871"/>
      <c r="NN966" s="871"/>
      <c r="NO966" s="871"/>
      <c r="NP966" s="871"/>
      <c r="NQ966" s="871"/>
      <c r="NR966" s="871"/>
      <c r="NS966" s="871"/>
      <c r="NT966" s="871"/>
      <c r="NU966" s="871"/>
      <c r="NV966" s="871"/>
      <c r="NW966" s="871"/>
      <c r="NX966" s="871"/>
      <c r="NY966" s="871"/>
      <c r="NZ966" s="871"/>
      <c r="OA966" s="871"/>
      <c r="OB966" s="871"/>
      <c r="OC966" s="871"/>
      <c r="OD966" s="871"/>
      <c r="OE966" s="871"/>
      <c r="OF966" s="871"/>
      <c r="OG966" s="871"/>
      <c r="OH966" s="871"/>
      <c r="OI966" s="871"/>
      <c r="OJ966" s="871"/>
      <c r="OK966" s="871"/>
      <c r="OL966" s="871"/>
      <c r="OM966" s="871"/>
      <c r="ON966" s="871"/>
      <c r="OO966" s="871"/>
      <c r="OP966" s="871"/>
      <c r="OQ966" s="871"/>
      <c r="OR966" s="871"/>
      <c r="OS966" s="871"/>
      <c r="OT966" s="871"/>
      <c r="OU966" s="871"/>
      <c r="OV966" s="871"/>
      <c r="OW966" s="871"/>
      <c r="OX966" s="871"/>
      <c r="OY966" s="871"/>
      <c r="OZ966" s="871"/>
      <c r="PA966" s="871"/>
      <c r="PB966" s="871"/>
      <c r="PC966" s="871"/>
      <c r="PD966" s="871"/>
      <c r="PE966" s="871"/>
      <c r="PF966" s="871"/>
      <c r="PG966" s="871"/>
      <c r="PH966" s="871"/>
      <c r="PI966" s="871"/>
      <c r="PJ966" s="871"/>
      <c r="PK966" s="871"/>
      <c r="PL966" s="871"/>
      <c r="PM966" s="871"/>
      <c r="PN966" s="871"/>
      <c r="PO966" s="871"/>
      <c r="PP966" s="871"/>
      <c r="PQ966" s="871"/>
      <c r="PR966" s="871"/>
      <c r="PS966" s="871"/>
      <c r="PT966" s="871"/>
      <c r="PU966" s="871"/>
      <c r="PV966" s="871"/>
      <c r="PW966" s="871"/>
      <c r="PX966" s="871"/>
      <c r="PY966" s="871"/>
      <c r="PZ966" s="871"/>
      <c r="QA966" s="871"/>
      <c r="QB966" s="871"/>
      <c r="QC966" s="871"/>
      <c r="QD966" s="871"/>
      <c r="QE966" s="871"/>
      <c r="QF966" s="871"/>
      <c r="QG966" s="871"/>
      <c r="QH966" s="871"/>
      <c r="QI966" s="871"/>
      <c r="QJ966" s="871"/>
      <c r="QK966" s="871"/>
      <c r="QL966" s="871"/>
      <c r="QM966" s="871"/>
      <c r="QN966" s="871"/>
      <c r="QO966" s="871"/>
      <c r="QP966" s="871"/>
      <c r="QQ966" s="871"/>
      <c r="QR966" s="871"/>
      <c r="QS966" s="871"/>
      <c r="QT966" s="871"/>
      <c r="QU966" s="871"/>
      <c r="QV966" s="871"/>
      <c r="QW966" s="871"/>
      <c r="QX966" s="871"/>
      <c r="QY966" s="871"/>
      <c r="QZ966" s="871"/>
      <c r="RA966" s="871"/>
      <c r="RB966" s="871"/>
      <c r="RC966" s="871"/>
      <c r="RD966" s="871"/>
      <c r="RE966" s="871"/>
      <c r="RF966" s="871"/>
      <c r="RG966" s="871"/>
      <c r="RH966" s="871"/>
      <c r="RI966" s="871"/>
      <c r="RJ966" s="871"/>
      <c r="RK966" s="871"/>
      <c r="RL966" s="871"/>
      <c r="RM966" s="871"/>
      <c r="RN966" s="871"/>
      <c r="RO966" s="871"/>
      <c r="RP966" s="871"/>
      <c r="RQ966" s="871"/>
      <c r="RR966" s="871"/>
      <c r="RS966" s="871"/>
      <c r="RT966" s="871"/>
      <c r="RU966" s="871"/>
      <c r="RV966" s="871"/>
      <c r="RW966" s="871"/>
      <c r="RX966" s="871"/>
      <c r="RY966" s="871"/>
      <c r="RZ966" s="871"/>
      <c r="SA966" s="871"/>
      <c r="SB966" s="871"/>
      <c r="SC966" s="871"/>
      <c r="SD966" s="871"/>
      <c r="SE966" s="871"/>
      <c r="SF966" s="871"/>
      <c r="SG966" s="871"/>
      <c r="SH966" s="871"/>
      <c r="SI966" s="871"/>
      <c r="SJ966" s="871"/>
      <c r="SK966" s="871"/>
      <c r="SL966" s="871"/>
      <c r="SM966" s="871"/>
      <c r="SN966" s="871"/>
      <c r="SO966" s="871"/>
      <c r="SP966" s="871"/>
      <c r="SQ966" s="871"/>
      <c r="SR966" s="871"/>
      <c r="SS966" s="871"/>
      <c r="ST966" s="871"/>
      <c r="SU966" s="871"/>
      <c r="SV966" s="871"/>
      <c r="SW966" s="871"/>
      <c r="SX966" s="871"/>
      <c r="SY966" s="871"/>
      <c r="SZ966" s="871"/>
      <c r="TA966" s="871"/>
      <c r="TB966" s="871"/>
      <c r="TC966" s="871"/>
      <c r="TD966" s="871"/>
      <c r="TE966" s="871"/>
      <c r="TF966" s="871"/>
      <c r="TG966" s="871"/>
      <c r="TH966" s="871"/>
      <c r="TI966" s="871"/>
      <c r="TJ966" s="871"/>
      <c r="TK966" s="871"/>
      <c r="TL966" s="871"/>
      <c r="TM966" s="871"/>
      <c r="TN966" s="871"/>
      <c r="TO966" s="871"/>
      <c r="TP966" s="871"/>
      <c r="TQ966" s="871"/>
      <c r="TR966" s="871"/>
      <c r="TS966" s="871"/>
      <c r="TT966" s="871"/>
      <c r="TU966" s="871"/>
      <c r="TV966" s="871"/>
      <c r="TW966" s="871"/>
      <c r="TX966" s="871"/>
      <c r="TY966" s="871"/>
      <c r="TZ966" s="871"/>
      <c r="UA966" s="871"/>
      <c r="UB966" s="871"/>
      <c r="UC966" s="871"/>
      <c r="UD966" s="871"/>
      <c r="UE966" s="871"/>
      <c r="UF966" s="871"/>
      <c r="UG966" s="871"/>
      <c r="UH966" s="871"/>
      <c r="UI966" s="871"/>
      <c r="UJ966" s="871"/>
      <c r="UK966" s="871"/>
      <c r="UL966" s="871"/>
      <c r="UM966" s="871"/>
      <c r="UN966" s="871"/>
      <c r="UO966" s="871"/>
      <c r="UP966" s="871"/>
      <c r="UQ966" s="871"/>
      <c r="UR966" s="871"/>
      <c r="US966" s="871"/>
      <c r="UT966" s="871"/>
      <c r="UU966" s="871"/>
      <c r="UV966" s="871"/>
      <c r="UW966" s="871"/>
      <c r="UX966" s="871"/>
      <c r="UY966" s="871"/>
      <c r="UZ966" s="871"/>
      <c r="VA966" s="871"/>
      <c r="VB966" s="871"/>
      <c r="VC966" s="871"/>
      <c r="VD966" s="871"/>
      <c r="VE966" s="871"/>
      <c r="VF966" s="871"/>
      <c r="VG966" s="871"/>
      <c r="VH966" s="871"/>
      <c r="VI966" s="871"/>
      <c r="VJ966" s="871"/>
      <c r="VK966" s="871"/>
      <c r="VL966" s="871"/>
      <c r="VM966" s="871"/>
      <c r="VN966" s="871"/>
      <c r="VO966" s="871"/>
      <c r="VP966" s="871"/>
      <c r="VQ966" s="871"/>
      <c r="VR966" s="871"/>
      <c r="VS966" s="871"/>
      <c r="VT966" s="871"/>
      <c r="VU966" s="871"/>
      <c r="VV966" s="871"/>
      <c r="VW966" s="871"/>
      <c r="VX966" s="871"/>
      <c r="VY966" s="871"/>
      <c r="VZ966" s="871"/>
      <c r="WA966" s="871"/>
      <c r="WB966" s="871"/>
      <c r="WC966" s="871"/>
      <c r="WD966" s="871"/>
      <c r="WE966" s="871"/>
      <c r="WF966" s="871"/>
      <c r="WG966" s="871"/>
      <c r="WH966" s="871"/>
      <c r="WI966" s="871"/>
      <c r="WJ966" s="871"/>
      <c r="WK966" s="871"/>
      <c r="WL966" s="871"/>
      <c r="WM966" s="871"/>
      <c r="WN966" s="871"/>
      <c r="WO966" s="871"/>
      <c r="WP966" s="871"/>
      <c r="WQ966" s="871"/>
      <c r="WR966" s="871"/>
      <c r="WS966" s="871"/>
      <c r="WT966" s="871"/>
      <c r="WU966" s="871"/>
      <c r="WV966" s="871"/>
      <c r="WW966" s="871"/>
      <c r="WX966" s="871"/>
      <c r="WY966" s="871"/>
      <c r="WZ966" s="871"/>
      <c r="XA966" s="871"/>
      <c r="XB966" s="871"/>
      <c r="XC966" s="871"/>
      <c r="XD966" s="871"/>
      <c r="XE966" s="871"/>
      <c r="XF966" s="871"/>
      <c r="XG966" s="871"/>
      <c r="XH966" s="871"/>
      <c r="XI966" s="871"/>
      <c r="XJ966" s="871"/>
      <c r="XK966" s="871"/>
      <c r="XL966" s="871"/>
      <c r="XM966" s="871"/>
      <c r="XN966" s="871"/>
      <c r="XO966" s="871"/>
      <c r="XP966" s="871"/>
      <c r="XQ966" s="871"/>
      <c r="XR966" s="871"/>
      <c r="XS966" s="871"/>
      <c r="XT966" s="871"/>
      <c r="XU966" s="871"/>
      <c r="XV966" s="871"/>
      <c r="XW966" s="871"/>
      <c r="XX966" s="871"/>
      <c r="XY966" s="871"/>
      <c r="XZ966" s="871"/>
      <c r="YA966" s="871"/>
      <c r="YB966" s="871"/>
      <c r="YC966" s="871"/>
      <c r="YD966" s="871"/>
      <c r="YE966" s="871"/>
      <c r="YF966" s="871"/>
      <c r="YG966" s="871"/>
      <c r="YH966" s="871"/>
      <c r="YI966" s="871"/>
      <c r="YJ966" s="871"/>
      <c r="YK966" s="871"/>
      <c r="YL966" s="871"/>
      <c r="YM966" s="871"/>
      <c r="YN966" s="871"/>
      <c r="YO966" s="871"/>
      <c r="YP966" s="871"/>
      <c r="YQ966" s="871"/>
      <c r="YR966" s="871"/>
      <c r="YS966" s="871"/>
      <c r="YT966" s="871"/>
      <c r="YU966" s="871"/>
      <c r="YV966" s="871"/>
      <c r="YW966" s="871"/>
      <c r="YX966" s="871"/>
      <c r="YY966" s="871"/>
      <c r="YZ966" s="871"/>
      <c r="ZA966" s="871"/>
      <c r="ZB966" s="871"/>
      <c r="ZC966" s="871"/>
      <c r="ZD966" s="871"/>
      <c r="ZE966" s="871"/>
      <c r="ZF966" s="871"/>
      <c r="ZG966" s="871"/>
      <c r="ZH966" s="871"/>
      <c r="ZI966" s="871"/>
      <c r="ZJ966" s="871"/>
      <c r="ZK966" s="871"/>
      <c r="ZL966" s="871"/>
      <c r="ZM966" s="871"/>
      <c r="ZN966" s="871"/>
      <c r="ZO966" s="871"/>
      <c r="ZP966" s="871"/>
      <c r="ZQ966" s="871"/>
      <c r="ZR966" s="871"/>
      <c r="ZS966" s="871"/>
      <c r="ZT966" s="871"/>
      <c r="ZU966" s="871"/>
      <c r="ZV966" s="871"/>
      <c r="ZW966" s="871"/>
      <c r="ZX966" s="871"/>
      <c r="ZY966" s="871"/>
      <c r="ZZ966" s="871"/>
      <c r="AAA966" s="871"/>
      <c r="AAB966" s="871"/>
      <c r="AAC966" s="871"/>
      <c r="AAD966" s="871"/>
      <c r="AAE966" s="871"/>
      <c r="AAF966" s="871"/>
      <c r="AAG966" s="871"/>
      <c r="AAH966" s="871"/>
      <c r="AAI966" s="871"/>
      <c r="AAJ966" s="871"/>
      <c r="AAK966" s="871"/>
      <c r="AAL966" s="871"/>
      <c r="AAM966" s="871"/>
      <c r="AAN966" s="871"/>
      <c r="AAO966" s="871"/>
      <c r="AAP966" s="871"/>
      <c r="AAQ966" s="871"/>
      <c r="AAR966" s="871"/>
      <c r="AAS966" s="871"/>
      <c r="AAT966" s="871"/>
      <c r="AAU966" s="871"/>
      <c r="AAV966" s="871"/>
      <c r="AAW966" s="871"/>
      <c r="AAX966" s="871"/>
      <c r="AAY966" s="871"/>
      <c r="AAZ966" s="871"/>
      <c r="ABA966" s="871"/>
      <c r="ABB966" s="871"/>
      <c r="ABC966" s="871"/>
      <c r="ABD966" s="871"/>
      <c r="ABE966" s="871"/>
      <c r="ABF966" s="871"/>
      <c r="ABG966" s="871"/>
      <c r="ABH966" s="871"/>
      <c r="ABI966" s="871"/>
      <c r="ABJ966" s="871"/>
      <c r="ABK966" s="871"/>
      <c r="ABL966" s="871"/>
      <c r="ABM966" s="871"/>
      <c r="ABN966" s="871"/>
      <c r="ABO966" s="871"/>
      <c r="ABP966" s="871"/>
      <c r="ABQ966" s="871"/>
      <c r="ABR966" s="871"/>
      <c r="ABS966" s="871"/>
      <c r="ABT966" s="871"/>
      <c r="ABU966" s="871"/>
      <c r="ABV966" s="871"/>
      <c r="ABW966" s="871"/>
      <c r="ABX966" s="871"/>
      <c r="ABY966" s="871"/>
      <c r="ABZ966" s="871"/>
      <c r="ACA966" s="871"/>
      <c r="ACB966" s="871"/>
      <c r="ACC966" s="871"/>
      <c r="ACD966" s="871"/>
      <c r="ACE966" s="871"/>
      <c r="ACF966" s="871"/>
      <c r="ACG966" s="871"/>
      <c r="ACH966" s="871"/>
      <c r="ACI966" s="871"/>
      <c r="ACJ966" s="871"/>
      <c r="ACK966" s="871"/>
      <c r="ACL966" s="871"/>
      <c r="ACM966" s="871"/>
      <c r="ACN966" s="871"/>
      <c r="ACO966" s="871"/>
      <c r="ACP966" s="871"/>
      <c r="ACQ966" s="871"/>
      <c r="ACR966" s="871"/>
      <c r="ACS966" s="871"/>
      <c r="ACT966" s="871"/>
      <c r="ACU966" s="871"/>
      <c r="ACV966" s="871"/>
      <c r="ACW966" s="871"/>
      <c r="ACX966" s="871"/>
      <c r="ACY966" s="871"/>
      <c r="ACZ966" s="871"/>
      <c r="ADA966" s="871"/>
      <c r="ADB966" s="871"/>
      <c r="ADC966" s="871"/>
      <c r="ADD966" s="871"/>
      <c r="ADE966" s="871"/>
      <c r="ADF966" s="871"/>
      <c r="ADG966" s="871"/>
      <c r="ADH966" s="871"/>
      <c r="ADI966" s="871"/>
      <c r="ADJ966" s="871"/>
      <c r="ADK966" s="871"/>
      <c r="ADL966" s="871"/>
      <c r="ADM966" s="871"/>
      <c r="ADN966" s="871"/>
      <c r="ADO966" s="871"/>
      <c r="ADP966" s="871"/>
      <c r="ADQ966" s="871"/>
      <c r="ADR966" s="871"/>
      <c r="ADS966" s="871"/>
      <c r="ADT966" s="871"/>
      <c r="ADU966" s="871"/>
      <c r="ADV966" s="871"/>
      <c r="ADW966" s="871"/>
      <c r="ADX966" s="871"/>
      <c r="ADY966" s="871"/>
      <c r="ADZ966" s="871"/>
      <c r="AEA966" s="871"/>
      <c r="AEB966" s="871"/>
      <c r="AEC966" s="871"/>
      <c r="AED966" s="871"/>
      <c r="AEE966" s="871"/>
      <c r="AEF966" s="871"/>
      <c r="AEG966" s="871"/>
      <c r="AEH966" s="871"/>
      <c r="AEI966" s="871"/>
      <c r="AEJ966" s="871"/>
      <c r="AEK966" s="871"/>
      <c r="AEL966" s="871"/>
      <c r="AEM966" s="871"/>
      <c r="AEN966" s="871"/>
      <c r="AEO966" s="871"/>
      <c r="AEP966" s="871"/>
      <c r="AEQ966" s="871"/>
      <c r="AER966" s="871"/>
      <c r="AES966" s="871"/>
      <c r="AET966" s="871"/>
      <c r="AEU966" s="871"/>
      <c r="AEV966" s="871"/>
      <c r="AEW966" s="871"/>
      <c r="AEX966" s="871"/>
      <c r="AEY966" s="871"/>
      <c r="AEZ966" s="871"/>
      <c r="AFA966" s="871"/>
      <c r="AFB966" s="871"/>
      <c r="AFC966" s="871"/>
      <c r="AFD966" s="871"/>
      <c r="AFE966" s="871"/>
      <c r="AFF966" s="871"/>
      <c r="AFG966" s="871"/>
      <c r="AFH966" s="871"/>
      <c r="AFI966" s="871"/>
      <c r="AFJ966" s="871"/>
      <c r="AFK966" s="871"/>
      <c r="AFL966" s="871"/>
      <c r="AFM966" s="871"/>
      <c r="AFN966" s="871"/>
      <c r="AFO966" s="871"/>
      <c r="AFP966" s="871"/>
      <c r="AFQ966" s="871"/>
      <c r="AFR966" s="871"/>
      <c r="AFS966" s="871"/>
      <c r="AFT966" s="871"/>
      <c r="AFU966" s="871"/>
      <c r="AFV966" s="871"/>
      <c r="AFW966" s="871"/>
      <c r="AFX966" s="871"/>
      <c r="AFY966" s="871"/>
      <c r="AFZ966" s="871"/>
      <c r="AGA966" s="871"/>
      <c r="AGB966" s="871"/>
      <c r="AGC966" s="871"/>
      <c r="AGD966" s="871"/>
      <c r="AGE966" s="871"/>
      <c r="AGF966" s="871"/>
      <c r="AGG966" s="871"/>
      <c r="AGH966" s="871"/>
      <c r="AGI966" s="871"/>
      <c r="AGJ966" s="871"/>
      <c r="AGK966" s="871"/>
      <c r="AGL966" s="871"/>
      <c r="AGM966" s="871"/>
      <c r="AGN966" s="871"/>
      <c r="AGO966" s="871"/>
      <c r="AGP966" s="871"/>
      <c r="AGQ966" s="871"/>
      <c r="AGR966" s="871"/>
      <c r="AGS966" s="871"/>
      <c r="AGT966" s="871"/>
      <c r="AGU966" s="871"/>
      <c r="AGV966" s="871"/>
      <c r="AGW966" s="871"/>
      <c r="AGX966" s="871"/>
      <c r="AGY966" s="871"/>
      <c r="AGZ966" s="871"/>
      <c r="AHA966" s="871"/>
      <c r="AHB966" s="871"/>
      <c r="AHC966" s="871"/>
      <c r="AHD966" s="871"/>
      <c r="AHE966" s="871"/>
      <c r="AHF966" s="871"/>
      <c r="AHG966" s="871"/>
      <c r="AHH966" s="871"/>
      <c r="AHI966" s="871"/>
      <c r="AHJ966" s="871"/>
      <c r="AHK966" s="871"/>
      <c r="AHL966" s="871"/>
      <c r="AHM966" s="871"/>
      <c r="AHN966" s="871"/>
      <c r="AHO966" s="871"/>
      <c r="AHP966" s="871"/>
      <c r="AHQ966" s="871"/>
      <c r="AHR966" s="871"/>
      <c r="AHS966" s="871"/>
      <c r="AHT966" s="871"/>
      <c r="AHU966" s="871"/>
      <c r="AHV966" s="871"/>
      <c r="AHW966" s="871"/>
      <c r="AHX966" s="871"/>
      <c r="AHY966" s="871"/>
      <c r="AHZ966" s="871"/>
      <c r="AIA966" s="871"/>
      <c r="AIB966" s="871"/>
      <c r="AIC966" s="871"/>
      <c r="AID966" s="871"/>
      <c r="AIE966" s="871"/>
      <c r="AIF966" s="871"/>
      <c r="AIG966" s="871"/>
      <c r="AIH966" s="871"/>
      <c r="AII966" s="871"/>
      <c r="AIJ966" s="871"/>
      <c r="AIK966" s="871"/>
      <c r="AIL966" s="871"/>
      <c r="AIM966" s="871"/>
      <c r="AIN966" s="871"/>
      <c r="AIO966" s="871"/>
      <c r="AIP966" s="871"/>
      <c r="AIQ966" s="871"/>
      <c r="AIR966" s="871"/>
      <c r="AIS966" s="871"/>
      <c r="AIT966" s="871"/>
      <c r="AIU966" s="871"/>
      <c r="AIV966" s="871"/>
      <c r="AIW966" s="871"/>
      <c r="AIX966" s="871"/>
      <c r="AIY966" s="871"/>
      <c r="AIZ966" s="871"/>
      <c r="AJA966" s="871"/>
      <c r="AJB966" s="871"/>
      <c r="AJC966" s="871"/>
      <c r="AJD966" s="871"/>
      <c r="AJE966" s="871"/>
      <c r="AJF966" s="871"/>
      <c r="AJG966" s="871"/>
      <c r="AJH966" s="871"/>
      <c r="AJI966" s="871"/>
      <c r="AJJ966" s="871"/>
      <c r="AJK966" s="871"/>
      <c r="AJL966" s="871"/>
      <c r="AJM966" s="871"/>
      <c r="AJN966" s="871"/>
      <c r="AJO966" s="871"/>
      <c r="AJP966" s="871"/>
      <c r="AJQ966" s="871"/>
      <c r="AJR966" s="871"/>
      <c r="AJS966" s="871"/>
      <c r="AJT966" s="871"/>
      <c r="AJU966" s="871"/>
      <c r="AJV966" s="871"/>
      <c r="AJW966" s="871"/>
      <c r="AJX966" s="871"/>
      <c r="AJY966" s="871"/>
      <c r="AJZ966" s="871"/>
      <c r="AKA966" s="871"/>
      <c r="AKB966" s="871"/>
      <c r="AKC966" s="871"/>
      <c r="AKD966" s="871"/>
      <c r="AKE966" s="871"/>
      <c r="AKF966" s="871"/>
      <c r="AKG966" s="871"/>
      <c r="AKH966" s="871"/>
      <c r="AKI966" s="871"/>
      <c r="AKJ966" s="871"/>
      <c r="AKK966" s="871"/>
      <c r="AKL966" s="871"/>
      <c r="AKM966" s="871"/>
      <c r="AKN966" s="871"/>
      <c r="AKO966" s="871"/>
      <c r="AKP966" s="871"/>
      <c r="AKQ966" s="871"/>
      <c r="AKR966" s="871"/>
      <c r="AKS966" s="871"/>
      <c r="AKT966" s="871"/>
      <c r="AKU966" s="871"/>
      <c r="AKV966" s="871"/>
      <c r="AKW966" s="871"/>
      <c r="AKX966" s="871"/>
      <c r="AKY966" s="871"/>
      <c r="AKZ966" s="871"/>
      <c r="ALA966" s="871"/>
      <c r="ALB966" s="871"/>
      <c r="ALC966" s="871"/>
      <c r="ALD966" s="871"/>
      <c r="ALE966" s="871"/>
      <c r="ALF966" s="871"/>
      <c r="ALG966" s="871"/>
      <c r="ALH966" s="871"/>
      <c r="ALI966" s="871"/>
      <c r="ALJ966" s="871"/>
      <c r="ALK966" s="871"/>
      <c r="ALL966" s="871"/>
      <c r="ALM966" s="871"/>
      <c r="ALN966" s="871"/>
      <c r="ALO966" s="871"/>
      <c r="ALP966" s="871"/>
      <c r="ALQ966" s="871"/>
      <c r="ALR966" s="871"/>
      <c r="ALS966" s="871"/>
      <c r="ALT966" s="871"/>
      <c r="ALU966" s="871"/>
      <c r="ALV966" s="871"/>
      <c r="ALW966" s="871"/>
      <c r="ALX966" s="871"/>
      <c r="ALY966" s="871"/>
      <c r="ALZ966" s="871"/>
      <c r="AMA966" s="871"/>
      <c r="AMB966" s="871"/>
      <c r="AMC966" s="871"/>
      <c r="AMD966" s="871"/>
      <c r="AME966" s="871"/>
      <c r="AMF966" s="871"/>
      <c r="AMG966" s="871"/>
      <c r="AMH966" s="871"/>
      <c r="AMI966" s="871"/>
      <c r="AMJ966" s="871"/>
      <c r="AMK966" s="871"/>
    </row>
    <row r="967" spans="1:1025" ht="15.75" customHeight="1">
      <c r="A967" s="1144"/>
      <c r="B967" s="964">
        <v>15422</v>
      </c>
      <c r="C967" s="402">
        <v>0.08</v>
      </c>
      <c r="D967" s="954" t="s">
        <v>523</v>
      </c>
      <c r="E967" s="955">
        <v>1350000</v>
      </c>
      <c r="F967" s="402">
        <v>0.06</v>
      </c>
      <c r="G967" s="955">
        <f t="shared" ref="G967:G972" si="47">E967*F967</f>
        <v>81000</v>
      </c>
      <c r="H967" s="1009" t="s">
        <v>374</v>
      </c>
      <c r="I967" s="874"/>
      <c r="J967" s="874"/>
      <c r="K967" s="907"/>
      <c r="L967" s="899"/>
      <c r="M967" s="899"/>
      <c r="N967" s="899"/>
      <c r="O967" s="948"/>
      <c r="P967" s="899"/>
      <c r="Q967" s="917"/>
      <c r="R967" s="871"/>
      <c r="S967" s="871"/>
      <c r="T967" s="871"/>
      <c r="U967" s="871"/>
      <c r="V967" s="871"/>
      <c r="W967" s="871"/>
      <c r="X967" s="871"/>
      <c r="Y967" s="871"/>
      <c r="Z967" s="871"/>
      <c r="AA967" s="871"/>
      <c r="AB967" s="871"/>
      <c r="AC967" s="871"/>
      <c r="AD967" s="871"/>
      <c r="AE967" s="871"/>
      <c r="AF967" s="871"/>
      <c r="AG967" s="871"/>
      <c r="AH967" s="871"/>
      <c r="AI967" s="871"/>
      <c r="AJ967" s="871"/>
      <c r="AK967" s="871"/>
      <c r="AL967" s="871"/>
      <c r="AM967" s="871"/>
      <c r="AN967" s="871"/>
      <c r="AO967" s="871"/>
      <c r="AP967" s="871"/>
      <c r="AQ967" s="871"/>
      <c r="AR967" s="871"/>
      <c r="AS967" s="871"/>
      <c r="AT967" s="871"/>
      <c r="AU967" s="871"/>
      <c r="AV967" s="871"/>
      <c r="AW967" s="871"/>
      <c r="AX967" s="871"/>
      <c r="AY967" s="871"/>
      <c r="AZ967" s="871"/>
      <c r="BA967" s="871"/>
      <c r="BB967" s="871"/>
      <c r="BC967" s="871"/>
      <c r="BD967" s="871"/>
      <c r="BE967" s="871"/>
      <c r="BF967" s="871"/>
      <c r="BG967" s="871"/>
      <c r="BH967" s="871"/>
      <c r="BI967" s="871"/>
      <c r="BJ967" s="871"/>
      <c r="BK967" s="871"/>
      <c r="BL967" s="871"/>
      <c r="BM967" s="871"/>
      <c r="BN967" s="871"/>
      <c r="BO967" s="871"/>
      <c r="BP967" s="871"/>
      <c r="BQ967" s="871"/>
      <c r="BR967" s="871"/>
      <c r="BS967" s="871"/>
      <c r="BT967" s="871"/>
      <c r="BU967" s="871"/>
      <c r="BV967" s="871"/>
      <c r="BW967" s="871"/>
      <c r="BX967" s="871"/>
      <c r="BY967" s="871"/>
      <c r="BZ967" s="871"/>
      <c r="CA967" s="871"/>
      <c r="CB967" s="871"/>
      <c r="CC967" s="871"/>
      <c r="CD967" s="871"/>
      <c r="CE967" s="871"/>
      <c r="CF967" s="871"/>
      <c r="CG967" s="871"/>
      <c r="CH967" s="871"/>
      <c r="CI967" s="871"/>
      <c r="CJ967" s="871"/>
      <c r="CK967" s="871"/>
      <c r="CL967" s="871"/>
      <c r="CM967" s="871"/>
      <c r="CN967" s="871"/>
      <c r="CO967" s="871"/>
      <c r="CP967" s="871"/>
      <c r="CQ967" s="871"/>
      <c r="CR967" s="871"/>
      <c r="CS967" s="871"/>
      <c r="CT967" s="871"/>
      <c r="CU967" s="871"/>
      <c r="CV967" s="871"/>
      <c r="CW967" s="871"/>
      <c r="CX967" s="871"/>
      <c r="CY967" s="871"/>
      <c r="CZ967" s="871"/>
      <c r="DA967" s="871"/>
      <c r="DB967" s="871"/>
      <c r="DC967" s="871"/>
      <c r="DD967" s="871"/>
      <c r="DE967" s="871"/>
      <c r="DF967" s="871"/>
      <c r="DG967" s="871"/>
      <c r="DH967" s="871"/>
      <c r="DI967" s="871"/>
      <c r="DJ967" s="871"/>
      <c r="DK967" s="871"/>
      <c r="DL967" s="871"/>
      <c r="DM967" s="871"/>
      <c r="DN967" s="871"/>
      <c r="DO967" s="871"/>
      <c r="DP967" s="871"/>
      <c r="DQ967" s="871"/>
      <c r="DR967" s="871"/>
      <c r="DS967" s="871"/>
      <c r="DT967" s="871"/>
      <c r="DU967" s="871"/>
      <c r="DV967" s="871"/>
      <c r="DW967" s="871"/>
      <c r="DX967" s="871"/>
      <c r="DY967" s="871"/>
      <c r="DZ967" s="871"/>
      <c r="EA967" s="871"/>
      <c r="EB967" s="871"/>
      <c r="EC967" s="871"/>
      <c r="ED967" s="871"/>
      <c r="EE967" s="871"/>
      <c r="EF967" s="871"/>
      <c r="EG967" s="871"/>
      <c r="EH967" s="871"/>
      <c r="EI967" s="871"/>
      <c r="EJ967" s="871"/>
      <c r="EK967" s="871"/>
      <c r="EL967" s="871"/>
      <c r="EM967" s="871"/>
      <c r="EN967" s="871"/>
      <c r="EO967" s="871"/>
      <c r="EP967" s="871"/>
      <c r="EQ967" s="871"/>
      <c r="ER967" s="871"/>
      <c r="ES967" s="871"/>
      <c r="ET967" s="871"/>
      <c r="EU967" s="871"/>
      <c r="EV967" s="871"/>
      <c r="EW967" s="871"/>
      <c r="EX967" s="871"/>
      <c r="EY967" s="871"/>
      <c r="EZ967" s="871"/>
      <c r="FA967" s="871"/>
      <c r="FB967" s="871"/>
      <c r="FC967" s="871"/>
      <c r="FD967" s="871"/>
      <c r="FE967" s="871"/>
      <c r="FF967" s="871"/>
      <c r="FG967" s="871"/>
      <c r="FH967" s="871"/>
      <c r="FI967" s="871"/>
      <c r="FJ967" s="871"/>
      <c r="FK967" s="871"/>
      <c r="FL967" s="871"/>
      <c r="FM967" s="871"/>
      <c r="FN967" s="871"/>
      <c r="FO967" s="871"/>
      <c r="FP967" s="871"/>
      <c r="FQ967" s="871"/>
      <c r="FR967" s="871"/>
      <c r="FS967" s="871"/>
      <c r="FT967" s="871"/>
      <c r="FU967" s="871"/>
      <c r="FV967" s="871"/>
      <c r="FW967" s="871"/>
      <c r="FX967" s="871"/>
      <c r="FY967" s="871"/>
      <c r="FZ967" s="871"/>
      <c r="GA967" s="871"/>
      <c r="GB967" s="871"/>
      <c r="GC967" s="871"/>
      <c r="GD967" s="871"/>
      <c r="GE967" s="871"/>
      <c r="GF967" s="871"/>
      <c r="GG967" s="871"/>
      <c r="GH967" s="871"/>
      <c r="GI967" s="871"/>
      <c r="GJ967" s="871"/>
      <c r="GK967" s="871"/>
      <c r="GL967" s="871"/>
      <c r="GM967" s="871"/>
      <c r="GN967" s="871"/>
      <c r="GO967" s="871"/>
      <c r="GP967" s="871"/>
      <c r="GQ967" s="871"/>
      <c r="GR967" s="871"/>
      <c r="GS967" s="871"/>
      <c r="GT967" s="871"/>
      <c r="GU967" s="871"/>
      <c r="GV967" s="871"/>
      <c r="GW967" s="871"/>
      <c r="GX967" s="871"/>
      <c r="GY967" s="871"/>
      <c r="GZ967" s="871"/>
      <c r="HA967" s="871"/>
      <c r="HB967" s="871"/>
      <c r="HC967" s="871"/>
      <c r="HD967" s="871"/>
      <c r="HE967" s="871"/>
      <c r="HF967" s="871"/>
      <c r="HG967" s="871"/>
      <c r="HH967" s="871"/>
      <c r="HI967" s="871"/>
      <c r="HJ967" s="871"/>
      <c r="HK967" s="871"/>
      <c r="HL967" s="871"/>
      <c r="HM967" s="871"/>
      <c r="HN967" s="871"/>
      <c r="HO967" s="871"/>
      <c r="HP967" s="871"/>
      <c r="HQ967" s="871"/>
      <c r="HR967" s="871"/>
      <c r="HS967" s="871"/>
      <c r="HT967" s="871"/>
      <c r="HU967" s="871"/>
      <c r="HV967" s="871"/>
      <c r="HW967" s="871"/>
      <c r="HX967" s="871"/>
      <c r="HY967" s="871"/>
      <c r="HZ967" s="871"/>
      <c r="IA967" s="871"/>
      <c r="IB967" s="871"/>
      <c r="IC967" s="871"/>
      <c r="ID967" s="871"/>
      <c r="IE967" s="871"/>
      <c r="IF967" s="871"/>
      <c r="IG967" s="871"/>
      <c r="IH967" s="871"/>
      <c r="II967" s="871"/>
      <c r="IJ967" s="871"/>
      <c r="IK967" s="871"/>
      <c r="IL967" s="871"/>
      <c r="IM967" s="871"/>
      <c r="IN967" s="871"/>
      <c r="IO967" s="871"/>
      <c r="IP967" s="871"/>
      <c r="IQ967" s="871"/>
      <c r="IR967" s="871"/>
      <c r="IS967" s="871"/>
      <c r="IT967" s="871"/>
      <c r="IU967" s="871"/>
      <c r="IV967" s="871"/>
      <c r="IW967" s="871"/>
      <c r="IX967" s="871"/>
      <c r="IY967" s="871"/>
      <c r="IZ967" s="871"/>
      <c r="JA967" s="871"/>
      <c r="JB967" s="871"/>
      <c r="JC967" s="871"/>
      <c r="JD967" s="871"/>
      <c r="JE967" s="871"/>
      <c r="JF967" s="871"/>
      <c r="JG967" s="871"/>
      <c r="JH967" s="871"/>
      <c r="JI967" s="871"/>
      <c r="JJ967" s="871"/>
      <c r="JK967" s="871"/>
      <c r="JL967" s="871"/>
      <c r="JM967" s="871"/>
      <c r="JN967" s="871"/>
      <c r="JO967" s="871"/>
      <c r="JP967" s="871"/>
      <c r="JQ967" s="871"/>
      <c r="JR967" s="871"/>
      <c r="JS967" s="871"/>
      <c r="JT967" s="871"/>
      <c r="JU967" s="871"/>
      <c r="JV967" s="871"/>
      <c r="JW967" s="871"/>
      <c r="JX967" s="871"/>
      <c r="JY967" s="871"/>
      <c r="JZ967" s="871"/>
      <c r="KA967" s="871"/>
      <c r="KB967" s="871"/>
      <c r="KC967" s="871"/>
      <c r="KD967" s="871"/>
      <c r="KE967" s="871"/>
      <c r="KF967" s="871"/>
      <c r="KG967" s="871"/>
      <c r="KH967" s="871"/>
      <c r="KI967" s="871"/>
      <c r="KJ967" s="871"/>
      <c r="KK967" s="871"/>
      <c r="KL967" s="871"/>
      <c r="KM967" s="871"/>
      <c r="KN967" s="871"/>
      <c r="KO967" s="871"/>
      <c r="KP967" s="871"/>
      <c r="KQ967" s="871"/>
      <c r="KR967" s="871"/>
      <c r="KS967" s="871"/>
      <c r="KT967" s="871"/>
      <c r="KU967" s="871"/>
      <c r="KV967" s="871"/>
      <c r="KW967" s="871"/>
      <c r="KX967" s="871"/>
      <c r="KY967" s="871"/>
      <c r="KZ967" s="871"/>
      <c r="LA967" s="871"/>
      <c r="LB967" s="871"/>
      <c r="LC967" s="871"/>
      <c r="LD967" s="871"/>
      <c r="LE967" s="871"/>
      <c r="LF967" s="871"/>
      <c r="LG967" s="871"/>
      <c r="LH967" s="871"/>
      <c r="LI967" s="871"/>
      <c r="LJ967" s="871"/>
      <c r="LK967" s="871"/>
      <c r="LL967" s="871"/>
      <c r="LM967" s="871"/>
      <c r="LN967" s="871"/>
      <c r="LO967" s="871"/>
      <c r="LP967" s="871"/>
      <c r="LQ967" s="871"/>
      <c r="LR967" s="871"/>
      <c r="LS967" s="871"/>
      <c r="LT967" s="871"/>
      <c r="LU967" s="871"/>
      <c r="LV967" s="871"/>
      <c r="LW967" s="871"/>
      <c r="LX967" s="871"/>
      <c r="LY967" s="871"/>
      <c r="LZ967" s="871"/>
      <c r="MA967" s="871"/>
      <c r="MB967" s="871"/>
      <c r="MC967" s="871"/>
      <c r="MD967" s="871"/>
      <c r="ME967" s="871"/>
      <c r="MF967" s="871"/>
      <c r="MG967" s="871"/>
      <c r="MH967" s="871"/>
      <c r="MI967" s="871"/>
      <c r="MJ967" s="871"/>
      <c r="MK967" s="871"/>
      <c r="ML967" s="871"/>
      <c r="MM967" s="871"/>
      <c r="MN967" s="871"/>
      <c r="MO967" s="871"/>
      <c r="MP967" s="871"/>
      <c r="MQ967" s="871"/>
      <c r="MR967" s="871"/>
      <c r="MS967" s="871"/>
      <c r="MT967" s="871"/>
      <c r="MU967" s="871"/>
      <c r="MV967" s="871"/>
      <c r="MW967" s="871"/>
      <c r="MX967" s="871"/>
      <c r="MY967" s="871"/>
      <c r="MZ967" s="871"/>
      <c r="NA967" s="871"/>
      <c r="NB967" s="871"/>
      <c r="NC967" s="871"/>
      <c r="ND967" s="871"/>
      <c r="NE967" s="871"/>
      <c r="NF967" s="871"/>
      <c r="NG967" s="871"/>
      <c r="NH967" s="871"/>
      <c r="NI967" s="871"/>
      <c r="NJ967" s="871"/>
      <c r="NK967" s="871"/>
      <c r="NL967" s="871"/>
      <c r="NM967" s="871"/>
      <c r="NN967" s="871"/>
      <c r="NO967" s="871"/>
      <c r="NP967" s="871"/>
      <c r="NQ967" s="871"/>
      <c r="NR967" s="871"/>
      <c r="NS967" s="871"/>
      <c r="NT967" s="871"/>
      <c r="NU967" s="871"/>
      <c r="NV967" s="871"/>
      <c r="NW967" s="871"/>
      <c r="NX967" s="871"/>
      <c r="NY967" s="871"/>
      <c r="NZ967" s="871"/>
      <c r="OA967" s="871"/>
      <c r="OB967" s="871"/>
      <c r="OC967" s="871"/>
      <c r="OD967" s="871"/>
      <c r="OE967" s="871"/>
      <c r="OF967" s="871"/>
      <c r="OG967" s="871"/>
      <c r="OH967" s="871"/>
      <c r="OI967" s="871"/>
      <c r="OJ967" s="871"/>
      <c r="OK967" s="871"/>
      <c r="OL967" s="871"/>
      <c r="OM967" s="871"/>
      <c r="ON967" s="871"/>
      <c r="OO967" s="871"/>
      <c r="OP967" s="871"/>
      <c r="OQ967" s="871"/>
      <c r="OR967" s="871"/>
      <c r="OS967" s="871"/>
      <c r="OT967" s="871"/>
      <c r="OU967" s="871"/>
      <c r="OV967" s="871"/>
      <c r="OW967" s="871"/>
      <c r="OX967" s="871"/>
      <c r="OY967" s="871"/>
      <c r="OZ967" s="871"/>
      <c r="PA967" s="871"/>
      <c r="PB967" s="871"/>
      <c r="PC967" s="871"/>
      <c r="PD967" s="871"/>
      <c r="PE967" s="871"/>
      <c r="PF967" s="871"/>
      <c r="PG967" s="871"/>
      <c r="PH967" s="871"/>
      <c r="PI967" s="871"/>
      <c r="PJ967" s="871"/>
      <c r="PK967" s="871"/>
      <c r="PL967" s="871"/>
      <c r="PM967" s="871"/>
      <c r="PN967" s="871"/>
      <c r="PO967" s="871"/>
      <c r="PP967" s="871"/>
      <c r="PQ967" s="871"/>
      <c r="PR967" s="871"/>
      <c r="PS967" s="871"/>
      <c r="PT967" s="871"/>
      <c r="PU967" s="871"/>
      <c r="PV967" s="871"/>
      <c r="PW967" s="871"/>
      <c r="PX967" s="871"/>
      <c r="PY967" s="871"/>
      <c r="PZ967" s="871"/>
      <c r="QA967" s="871"/>
      <c r="QB967" s="871"/>
      <c r="QC967" s="871"/>
      <c r="QD967" s="871"/>
      <c r="QE967" s="871"/>
      <c r="QF967" s="871"/>
      <c r="QG967" s="871"/>
      <c r="QH967" s="871"/>
      <c r="QI967" s="871"/>
      <c r="QJ967" s="871"/>
      <c r="QK967" s="871"/>
      <c r="QL967" s="871"/>
      <c r="QM967" s="871"/>
      <c r="QN967" s="871"/>
      <c r="QO967" s="871"/>
      <c r="QP967" s="871"/>
      <c r="QQ967" s="871"/>
      <c r="QR967" s="871"/>
      <c r="QS967" s="871"/>
      <c r="QT967" s="871"/>
      <c r="QU967" s="871"/>
      <c r="QV967" s="871"/>
      <c r="QW967" s="871"/>
      <c r="QX967" s="871"/>
      <c r="QY967" s="871"/>
      <c r="QZ967" s="871"/>
      <c r="RA967" s="871"/>
      <c r="RB967" s="871"/>
      <c r="RC967" s="871"/>
      <c r="RD967" s="871"/>
      <c r="RE967" s="871"/>
      <c r="RF967" s="871"/>
      <c r="RG967" s="871"/>
      <c r="RH967" s="871"/>
      <c r="RI967" s="871"/>
      <c r="RJ967" s="871"/>
      <c r="RK967" s="871"/>
      <c r="RL967" s="871"/>
      <c r="RM967" s="871"/>
      <c r="RN967" s="871"/>
      <c r="RO967" s="871"/>
      <c r="RP967" s="871"/>
      <c r="RQ967" s="871"/>
      <c r="RR967" s="871"/>
      <c r="RS967" s="871"/>
      <c r="RT967" s="871"/>
      <c r="RU967" s="871"/>
      <c r="RV967" s="871"/>
      <c r="RW967" s="871"/>
      <c r="RX967" s="871"/>
      <c r="RY967" s="871"/>
      <c r="RZ967" s="871"/>
      <c r="SA967" s="871"/>
      <c r="SB967" s="871"/>
      <c r="SC967" s="871"/>
      <c r="SD967" s="871"/>
      <c r="SE967" s="871"/>
      <c r="SF967" s="871"/>
      <c r="SG967" s="871"/>
      <c r="SH967" s="871"/>
      <c r="SI967" s="871"/>
      <c r="SJ967" s="871"/>
      <c r="SK967" s="871"/>
      <c r="SL967" s="871"/>
      <c r="SM967" s="871"/>
      <c r="SN967" s="871"/>
      <c r="SO967" s="871"/>
      <c r="SP967" s="871"/>
      <c r="SQ967" s="871"/>
      <c r="SR967" s="871"/>
      <c r="SS967" s="871"/>
      <c r="ST967" s="871"/>
      <c r="SU967" s="871"/>
      <c r="SV967" s="871"/>
      <c r="SW967" s="871"/>
      <c r="SX967" s="871"/>
      <c r="SY967" s="871"/>
      <c r="SZ967" s="871"/>
      <c r="TA967" s="871"/>
      <c r="TB967" s="871"/>
      <c r="TC967" s="871"/>
      <c r="TD967" s="871"/>
      <c r="TE967" s="871"/>
      <c r="TF967" s="871"/>
      <c r="TG967" s="871"/>
      <c r="TH967" s="871"/>
      <c r="TI967" s="871"/>
      <c r="TJ967" s="871"/>
      <c r="TK967" s="871"/>
      <c r="TL967" s="871"/>
      <c r="TM967" s="871"/>
      <c r="TN967" s="871"/>
      <c r="TO967" s="871"/>
      <c r="TP967" s="871"/>
      <c r="TQ967" s="871"/>
      <c r="TR967" s="871"/>
      <c r="TS967" s="871"/>
      <c r="TT967" s="871"/>
      <c r="TU967" s="871"/>
      <c r="TV967" s="871"/>
      <c r="TW967" s="871"/>
      <c r="TX967" s="871"/>
      <c r="TY967" s="871"/>
      <c r="TZ967" s="871"/>
      <c r="UA967" s="871"/>
      <c r="UB967" s="871"/>
      <c r="UC967" s="871"/>
      <c r="UD967" s="871"/>
      <c r="UE967" s="871"/>
      <c r="UF967" s="871"/>
      <c r="UG967" s="871"/>
      <c r="UH967" s="871"/>
      <c r="UI967" s="871"/>
      <c r="UJ967" s="871"/>
      <c r="UK967" s="871"/>
      <c r="UL967" s="871"/>
      <c r="UM967" s="871"/>
      <c r="UN967" s="871"/>
      <c r="UO967" s="871"/>
      <c r="UP967" s="871"/>
      <c r="UQ967" s="871"/>
      <c r="UR967" s="871"/>
      <c r="US967" s="871"/>
      <c r="UT967" s="871"/>
      <c r="UU967" s="871"/>
      <c r="UV967" s="871"/>
      <c r="UW967" s="871"/>
      <c r="UX967" s="871"/>
      <c r="UY967" s="871"/>
      <c r="UZ967" s="871"/>
      <c r="VA967" s="871"/>
      <c r="VB967" s="871"/>
      <c r="VC967" s="871"/>
      <c r="VD967" s="871"/>
      <c r="VE967" s="871"/>
      <c r="VF967" s="871"/>
      <c r="VG967" s="871"/>
      <c r="VH967" s="871"/>
      <c r="VI967" s="871"/>
      <c r="VJ967" s="871"/>
      <c r="VK967" s="871"/>
      <c r="VL967" s="871"/>
      <c r="VM967" s="871"/>
      <c r="VN967" s="871"/>
      <c r="VO967" s="871"/>
      <c r="VP967" s="871"/>
      <c r="VQ967" s="871"/>
      <c r="VR967" s="871"/>
      <c r="VS967" s="871"/>
      <c r="VT967" s="871"/>
      <c r="VU967" s="871"/>
      <c r="VV967" s="871"/>
      <c r="VW967" s="871"/>
      <c r="VX967" s="871"/>
      <c r="VY967" s="871"/>
      <c r="VZ967" s="871"/>
      <c r="WA967" s="871"/>
      <c r="WB967" s="871"/>
      <c r="WC967" s="871"/>
      <c r="WD967" s="871"/>
      <c r="WE967" s="871"/>
      <c r="WF967" s="871"/>
      <c r="WG967" s="871"/>
      <c r="WH967" s="871"/>
      <c r="WI967" s="871"/>
      <c r="WJ967" s="871"/>
      <c r="WK967" s="871"/>
      <c r="WL967" s="871"/>
      <c r="WM967" s="871"/>
      <c r="WN967" s="871"/>
      <c r="WO967" s="871"/>
      <c r="WP967" s="871"/>
      <c r="WQ967" s="871"/>
      <c r="WR967" s="871"/>
      <c r="WS967" s="871"/>
      <c r="WT967" s="871"/>
      <c r="WU967" s="871"/>
      <c r="WV967" s="871"/>
      <c r="WW967" s="871"/>
      <c r="WX967" s="871"/>
      <c r="WY967" s="871"/>
      <c r="WZ967" s="871"/>
      <c r="XA967" s="871"/>
      <c r="XB967" s="871"/>
      <c r="XC967" s="871"/>
      <c r="XD967" s="871"/>
      <c r="XE967" s="871"/>
      <c r="XF967" s="871"/>
      <c r="XG967" s="871"/>
      <c r="XH967" s="871"/>
      <c r="XI967" s="871"/>
      <c r="XJ967" s="871"/>
      <c r="XK967" s="871"/>
      <c r="XL967" s="871"/>
      <c r="XM967" s="871"/>
      <c r="XN967" s="871"/>
      <c r="XO967" s="871"/>
      <c r="XP967" s="871"/>
      <c r="XQ967" s="871"/>
      <c r="XR967" s="871"/>
      <c r="XS967" s="871"/>
      <c r="XT967" s="871"/>
      <c r="XU967" s="871"/>
      <c r="XV967" s="871"/>
      <c r="XW967" s="871"/>
      <c r="XX967" s="871"/>
      <c r="XY967" s="871"/>
      <c r="XZ967" s="871"/>
      <c r="YA967" s="871"/>
      <c r="YB967" s="871"/>
      <c r="YC967" s="871"/>
      <c r="YD967" s="871"/>
      <c r="YE967" s="871"/>
      <c r="YF967" s="871"/>
      <c r="YG967" s="871"/>
      <c r="YH967" s="871"/>
      <c r="YI967" s="871"/>
      <c r="YJ967" s="871"/>
      <c r="YK967" s="871"/>
      <c r="YL967" s="871"/>
      <c r="YM967" s="871"/>
      <c r="YN967" s="871"/>
      <c r="YO967" s="871"/>
      <c r="YP967" s="871"/>
      <c r="YQ967" s="871"/>
      <c r="YR967" s="871"/>
      <c r="YS967" s="871"/>
      <c r="YT967" s="871"/>
      <c r="YU967" s="871"/>
      <c r="YV967" s="871"/>
      <c r="YW967" s="871"/>
      <c r="YX967" s="871"/>
      <c r="YY967" s="871"/>
      <c r="YZ967" s="871"/>
      <c r="ZA967" s="871"/>
      <c r="ZB967" s="871"/>
      <c r="ZC967" s="871"/>
      <c r="ZD967" s="871"/>
      <c r="ZE967" s="871"/>
      <c r="ZF967" s="871"/>
      <c r="ZG967" s="871"/>
      <c r="ZH967" s="871"/>
      <c r="ZI967" s="871"/>
      <c r="ZJ967" s="871"/>
      <c r="ZK967" s="871"/>
      <c r="ZL967" s="871"/>
      <c r="ZM967" s="871"/>
      <c r="ZN967" s="871"/>
      <c r="ZO967" s="871"/>
      <c r="ZP967" s="871"/>
      <c r="ZQ967" s="871"/>
      <c r="ZR967" s="871"/>
      <c r="ZS967" s="871"/>
      <c r="ZT967" s="871"/>
      <c r="ZU967" s="871"/>
      <c r="ZV967" s="871"/>
      <c r="ZW967" s="871"/>
      <c r="ZX967" s="871"/>
      <c r="ZY967" s="871"/>
      <c r="ZZ967" s="871"/>
      <c r="AAA967" s="871"/>
      <c r="AAB967" s="871"/>
      <c r="AAC967" s="871"/>
      <c r="AAD967" s="871"/>
      <c r="AAE967" s="871"/>
      <c r="AAF967" s="871"/>
      <c r="AAG967" s="871"/>
      <c r="AAH967" s="871"/>
      <c r="AAI967" s="871"/>
      <c r="AAJ967" s="871"/>
      <c r="AAK967" s="871"/>
      <c r="AAL967" s="871"/>
      <c r="AAM967" s="871"/>
      <c r="AAN967" s="871"/>
      <c r="AAO967" s="871"/>
      <c r="AAP967" s="871"/>
      <c r="AAQ967" s="871"/>
      <c r="AAR967" s="871"/>
      <c r="AAS967" s="871"/>
      <c r="AAT967" s="871"/>
      <c r="AAU967" s="871"/>
      <c r="AAV967" s="871"/>
      <c r="AAW967" s="871"/>
      <c r="AAX967" s="871"/>
      <c r="AAY967" s="871"/>
      <c r="AAZ967" s="871"/>
      <c r="ABA967" s="871"/>
      <c r="ABB967" s="871"/>
      <c r="ABC967" s="871"/>
      <c r="ABD967" s="871"/>
      <c r="ABE967" s="871"/>
      <c r="ABF967" s="871"/>
      <c r="ABG967" s="871"/>
      <c r="ABH967" s="871"/>
      <c r="ABI967" s="871"/>
      <c r="ABJ967" s="871"/>
      <c r="ABK967" s="871"/>
      <c r="ABL967" s="871"/>
      <c r="ABM967" s="871"/>
      <c r="ABN967" s="871"/>
      <c r="ABO967" s="871"/>
      <c r="ABP967" s="871"/>
      <c r="ABQ967" s="871"/>
      <c r="ABR967" s="871"/>
      <c r="ABS967" s="871"/>
      <c r="ABT967" s="871"/>
      <c r="ABU967" s="871"/>
      <c r="ABV967" s="871"/>
      <c r="ABW967" s="871"/>
      <c r="ABX967" s="871"/>
      <c r="ABY967" s="871"/>
      <c r="ABZ967" s="871"/>
      <c r="ACA967" s="871"/>
      <c r="ACB967" s="871"/>
      <c r="ACC967" s="871"/>
      <c r="ACD967" s="871"/>
      <c r="ACE967" s="871"/>
      <c r="ACF967" s="871"/>
      <c r="ACG967" s="871"/>
      <c r="ACH967" s="871"/>
      <c r="ACI967" s="871"/>
      <c r="ACJ967" s="871"/>
      <c r="ACK967" s="871"/>
      <c r="ACL967" s="871"/>
      <c r="ACM967" s="871"/>
      <c r="ACN967" s="871"/>
      <c r="ACO967" s="871"/>
      <c r="ACP967" s="871"/>
      <c r="ACQ967" s="871"/>
      <c r="ACR967" s="871"/>
      <c r="ACS967" s="871"/>
      <c r="ACT967" s="871"/>
      <c r="ACU967" s="871"/>
      <c r="ACV967" s="871"/>
      <c r="ACW967" s="871"/>
      <c r="ACX967" s="871"/>
      <c r="ACY967" s="871"/>
      <c r="ACZ967" s="871"/>
      <c r="ADA967" s="871"/>
      <c r="ADB967" s="871"/>
      <c r="ADC967" s="871"/>
      <c r="ADD967" s="871"/>
      <c r="ADE967" s="871"/>
      <c r="ADF967" s="871"/>
      <c r="ADG967" s="871"/>
      <c r="ADH967" s="871"/>
      <c r="ADI967" s="871"/>
      <c r="ADJ967" s="871"/>
      <c r="ADK967" s="871"/>
      <c r="ADL967" s="871"/>
      <c r="ADM967" s="871"/>
      <c r="ADN967" s="871"/>
      <c r="ADO967" s="871"/>
      <c r="ADP967" s="871"/>
      <c r="ADQ967" s="871"/>
      <c r="ADR967" s="871"/>
      <c r="ADS967" s="871"/>
      <c r="ADT967" s="871"/>
      <c r="ADU967" s="871"/>
      <c r="ADV967" s="871"/>
      <c r="ADW967" s="871"/>
      <c r="ADX967" s="871"/>
      <c r="ADY967" s="871"/>
      <c r="ADZ967" s="871"/>
      <c r="AEA967" s="871"/>
      <c r="AEB967" s="871"/>
      <c r="AEC967" s="871"/>
      <c r="AED967" s="871"/>
      <c r="AEE967" s="871"/>
      <c r="AEF967" s="871"/>
      <c r="AEG967" s="871"/>
      <c r="AEH967" s="871"/>
      <c r="AEI967" s="871"/>
      <c r="AEJ967" s="871"/>
      <c r="AEK967" s="871"/>
      <c r="AEL967" s="871"/>
      <c r="AEM967" s="871"/>
      <c r="AEN967" s="871"/>
      <c r="AEO967" s="871"/>
      <c r="AEP967" s="871"/>
      <c r="AEQ967" s="871"/>
      <c r="AER967" s="871"/>
      <c r="AES967" s="871"/>
      <c r="AET967" s="871"/>
      <c r="AEU967" s="871"/>
      <c r="AEV967" s="871"/>
      <c r="AEW967" s="871"/>
      <c r="AEX967" s="871"/>
      <c r="AEY967" s="871"/>
      <c r="AEZ967" s="871"/>
      <c r="AFA967" s="871"/>
      <c r="AFB967" s="871"/>
      <c r="AFC967" s="871"/>
      <c r="AFD967" s="871"/>
      <c r="AFE967" s="871"/>
      <c r="AFF967" s="871"/>
      <c r="AFG967" s="871"/>
      <c r="AFH967" s="871"/>
      <c r="AFI967" s="871"/>
      <c r="AFJ967" s="871"/>
      <c r="AFK967" s="871"/>
      <c r="AFL967" s="871"/>
      <c r="AFM967" s="871"/>
      <c r="AFN967" s="871"/>
      <c r="AFO967" s="871"/>
      <c r="AFP967" s="871"/>
      <c r="AFQ967" s="871"/>
      <c r="AFR967" s="871"/>
      <c r="AFS967" s="871"/>
      <c r="AFT967" s="871"/>
      <c r="AFU967" s="871"/>
      <c r="AFV967" s="871"/>
      <c r="AFW967" s="871"/>
      <c r="AFX967" s="871"/>
      <c r="AFY967" s="871"/>
      <c r="AFZ967" s="871"/>
      <c r="AGA967" s="871"/>
      <c r="AGB967" s="871"/>
      <c r="AGC967" s="871"/>
      <c r="AGD967" s="871"/>
      <c r="AGE967" s="871"/>
      <c r="AGF967" s="871"/>
      <c r="AGG967" s="871"/>
      <c r="AGH967" s="871"/>
      <c r="AGI967" s="871"/>
      <c r="AGJ967" s="871"/>
      <c r="AGK967" s="871"/>
      <c r="AGL967" s="871"/>
      <c r="AGM967" s="871"/>
      <c r="AGN967" s="871"/>
      <c r="AGO967" s="871"/>
      <c r="AGP967" s="871"/>
      <c r="AGQ967" s="871"/>
      <c r="AGR967" s="871"/>
      <c r="AGS967" s="871"/>
      <c r="AGT967" s="871"/>
      <c r="AGU967" s="871"/>
      <c r="AGV967" s="871"/>
      <c r="AGW967" s="871"/>
      <c r="AGX967" s="871"/>
      <c r="AGY967" s="871"/>
      <c r="AGZ967" s="871"/>
      <c r="AHA967" s="871"/>
      <c r="AHB967" s="871"/>
      <c r="AHC967" s="871"/>
      <c r="AHD967" s="871"/>
      <c r="AHE967" s="871"/>
      <c r="AHF967" s="871"/>
      <c r="AHG967" s="871"/>
      <c r="AHH967" s="871"/>
      <c r="AHI967" s="871"/>
      <c r="AHJ967" s="871"/>
      <c r="AHK967" s="871"/>
      <c r="AHL967" s="871"/>
      <c r="AHM967" s="871"/>
      <c r="AHN967" s="871"/>
      <c r="AHO967" s="871"/>
      <c r="AHP967" s="871"/>
      <c r="AHQ967" s="871"/>
      <c r="AHR967" s="871"/>
      <c r="AHS967" s="871"/>
      <c r="AHT967" s="871"/>
      <c r="AHU967" s="871"/>
      <c r="AHV967" s="871"/>
      <c r="AHW967" s="871"/>
      <c r="AHX967" s="871"/>
      <c r="AHY967" s="871"/>
      <c r="AHZ967" s="871"/>
      <c r="AIA967" s="871"/>
      <c r="AIB967" s="871"/>
      <c r="AIC967" s="871"/>
      <c r="AID967" s="871"/>
      <c r="AIE967" s="871"/>
      <c r="AIF967" s="871"/>
      <c r="AIG967" s="871"/>
      <c r="AIH967" s="871"/>
      <c r="AII967" s="871"/>
      <c r="AIJ967" s="871"/>
      <c r="AIK967" s="871"/>
      <c r="AIL967" s="871"/>
      <c r="AIM967" s="871"/>
      <c r="AIN967" s="871"/>
      <c r="AIO967" s="871"/>
      <c r="AIP967" s="871"/>
      <c r="AIQ967" s="871"/>
      <c r="AIR967" s="871"/>
      <c r="AIS967" s="871"/>
      <c r="AIT967" s="871"/>
      <c r="AIU967" s="871"/>
      <c r="AIV967" s="871"/>
      <c r="AIW967" s="871"/>
      <c r="AIX967" s="871"/>
      <c r="AIY967" s="871"/>
      <c r="AIZ967" s="871"/>
      <c r="AJA967" s="871"/>
      <c r="AJB967" s="871"/>
      <c r="AJC967" s="871"/>
      <c r="AJD967" s="871"/>
      <c r="AJE967" s="871"/>
      <c r="AJF967" s="871"/>
      <c r="AJG967" s="871"/>
      <c r="AJH967" s="871"/>
      <c r="AJI967" s="871"/>
      <c r="AJJ967" s="871"/>
      <c r="AJK967" s="871"/>
      <c r="AJL967" s="871"/>
      <c r="AJM967" s="871"/>
      <c r="AJN967" s="871"/>
      <c r="AJO967" s="871"/>
      <c r="AJP967" s="871"/>
      <c r="AJQ967" s="871"/>
      <c r="AJR967" s="871"/>
      <c r="AJS967" s="871"/>
      <c r="AJT967" s="871"/>
      <c r="AJU967" s="871"/>
      <c r="AJV967" s="871"/>
      <c r="AJW967" s="871"/>
      <c r="AJX967" s="871"/>
      <c r="AJY967" s="871"/>
      <c r="AJZ967" s="871"/>
      <c r="AKA967" s="871"/>
      <c r="AKB967" s="871"/>
      <c r="AKC967" s="871"/>
      <c r="AKD967" s="871"/>
      <c r="AKE967" s="871"/>
      <c r="AKF967" s="871"/>
      <c r="AKG967" s="871"/>
      <c r="AKH967" s="871"/>
      <c r="AKI967" s="871"/>
      <c r="AKJ967" s="871"/>
      <c r="AKK967" s="871"/>
      <c r="AKL967" s="871"/>
      <c r="AKM967" s="871"/>
      <c r="AKN967" s="871"/>
      <c r="AKO967" s="871"/>
      <c r="AKP967" s="871"/>
      <c r="AKQ967" s="871"/>
      <c r="AKR967" s="871"/>
      <c r="AKS967" s="871"/>
      <c r="AKT967" s="871"/>
      <c r="AKU967" s="871"/>
      <c r="AKV967" s="871"/>
      <c r="AKW967" s="871"/>
      <c r="AKX967" s="871"/>
      <c r="AKY967" s="871"/>
      <c r="AKZ967" s="871"/>
      <c r="ALA967" s="871"/>
      <c r="ALB967" s="871"/>
      <c r="ALC967" s="871"/>
      <c r="ALD967" s="871"/>
      <c r="ALE967" s="871"/>
      <c r="ALF967" s="871"/>
      <c r="ALG967" s="871"/>
      <c r="ALH967" s="871"/>
      <c r="ALI967" s="871"/>
      <c r="ALJ967" s="871"/>
      <c r="ALK967" s="871"/>
      <c r="ALL967" s="871"/>
      <c r="ALM967" s="871"/>
      <c r="ALN967" s="871"/>
      <c r="ALO967" s="871"/>
      <c r="ALP967" s="871"/>
      <c r="ALQ967" s="871"/>
      <c r="ALR967" s="871"/>
      <c r="ALS967" s="871"/>
      <c r="ALT967" s="871"/>
      <c r="ALU967" s="871"/>
      <c r="ALV967" s="871"/>
      <c r="ALW967" s="871"/>
      <c r="ALX967" s="871"/>
      <c r="ALY967" s="871"/>
      <c r="ALZ967" s="871"/>
      <c r="AMA967" s="871"/>
      <c r="AMB967" s="871"/>
      <c r="AMC967" s="871"/>
      <c r="AMD967" s="871"/>
      <c r="AME967" s="871"/>
      <c r="AMF967" s="871"/>
      <c r="AMG967" s="871"/>
      <c r="AMH967" s="871"/>
      <c r="AMI967" s="871"/>
      <c r="AMJ967" s="871"/>
      <c r="AMK967" s="871"/>
    </row>
    <row r="968" spans="1:1025" ht="15.75" customHeight="1">
      <c r="A968" s="1144"/>
      <c r="B968" s="964">
        <v>15492</v>
      </c>
      <c r="C968" s="985">
        <v>0.1</v>
      </c>
      <c r="D968" s="954" t="s">
        <v>524</v>
      </c>
      <c r="E968" s="955">
        <v>3853106</v>
      </c>
      <c r="F968" s="402">
        <v>0.04</v>
      </c>
      <c r="G968" s="955">
        <f t="shared" si="47"/>
        <v>154124.24</v>
      </c>
      <c r="H968" s="1009" t="s">
        <v>260</v>
      </c>
      <c r="I968" s="874"/>
      <c r="J968" s="874"/>
      <c r="K968" s="907"/>
      <c r="L968" s="899"/>
      <c r="M968" s="899"/>
      <c r="N968" s="899"/>
      <c r="O968" s="948"/>
      <c r="P968" s="899"/>
      <c r="Q968" s="917"/>
      <c r="R968" s="871"/>
      <c r="S968" s="871"/>
      <c r="T968" s="871"/>
      <c r="U968" s="871"/>
      <c r="V968" s="871"/>
      <c r="W968" s="871"/>
      <c r="X968" s="871"/>
      <c r="Y968" s="871"/>
      <c r="Z968" s="871"/>
      <c r="AA968" s="871"/>
      <c r="AB968" s="871"/>
      <c r="AC968" s="871"/>
      <c r="AD968" s="871"/>
      <c r="AE968" s="871"/>
      <c r="AF968" s="871"/>
      <c r="AG968" s="871"/>
      <c r="AH968" s="871"/>
      <c r="AI968" s="871"/>
      <c r="AJ968" s="871"/>
      <c r="AK968" s="871"/>
      <c r="AL968" s="871"/>
      <c r="AM968" s="871"/>
      <c r="AN968" s="871"/>
      <c r="AO968" s="871"/>
      <c r="AP968" s="871"/>
      <c r="AQ968" s="871"/>
      <c r="AR968" s="871"/>
      <c r="AS968" s="871"/>
      <c r="AT968" s="871"/>
      <c r="AU968" s="871"/>
      <c r="AV968" s="871"/>
      <c r="AW968" s="871"/>
      <c r="AX968" s="871"/>
      <c r="AY968" s="871"/>
      <c r="AZ968" s="871"/>
      <c r="BA968" s="871"/>
      <c r="BB968" s="871"/>
      <c r="BC968" s="871"/>
      <c r="BD968" s="871"/>
      <c r="BE968" s="871"/>
      <c r="BF968" s="871"/>
      <c r="BG968" s="871"/>
      <c r="BH968" s="871"/>
      <c r="BI968" s="871"/>
      <c r="BJ968" s="871"/>
      <c r="BK968" s="871"/>
      <c r="BL968" s="871"/>
      <c r="BM968" s="871"/>
      <c r="BN968" s="871"/>
      <c r="BO968" s="871"/>
      <c r="BP968" s="871"/>
      <c r="BQ968" s="871"/>
      <c r="BR968" s="871"/>
      <c r="BS968" s="871"/>
      <c r="BT968" s="871"/>
      <c r="BU968" s="871"/>
      <c r="BV968" s="871"/>
      <c r="BW968" s="871"/>
      <c r="BX968" s="871"/>
      <c r="BY968" s="871"/>
      <c r="BZ968" s="871"/>
      <c r="CA968" s="871"/>
      <c r="CB968" s="871"/>
      <c r="CC968" s="871"/>
      <c r="CD968" s="871"/>
      <c r="CE968" s="871"/>
      <c r="CF968" s="871"/>
      <c r="CG968" s="871"/>
      <c r="CH968" s="871"/>
      <c r="CI968" s="871"/>
      <c r="CJ968" s="871"/>
      <c r="CK968" s="871"/>
      <c r="CL968" s="871"/>
      <c r="CM968" s="871"/>
      <c r="CN968" s="871"/>
      <c r="CO968" s="871"/>
      <c r="CP968" s="871"/>
      <c r="CQ968" s="871"/>
      <c r="CR968" s="871"/>
      <c r="CS968" s="871"/>
      <c r="CT968" s="871"/>
      <c r="CU968" s="871"/>
      <c r="CV968" s="871"/>
      <c r="CW968" s="871"/>
      <c r="CX968" s="871"/>
      <c r="CY968" s="871"/>
      <c r="CZ968" s="871"/>
      <c r="DA968" s="871"/>
      <c r="DB968" s="871"/>
      <c r="DC968" s="871"/>
      <c r="DD968" s="871"/>
      <c r="DE968" s="871"/>
      <c r="DF968" s="871"/>
      <c r="DG968" s="871"/>
      <c r="DH968" s="871"/>
      <c r="DI968" s="871"/>
      <c r="DJ968" s="871"/>
      <c r="DK968" s="871"/>
      <c r="DL968" s="871"/>
      <c r="DM968" s="871"/>
      <c r="DN968" s="871"/>
      <c r="DO968" s="871"/>
      <c r="DP968" s="871"/>
      <c r="DQ968" s="871"/>
      <c r="DR968" s="871"/>
      <c r="DS968" s="871"/>
      <c r="DT968" s="871"/>
      <c r="DU968" s="871"/>
      <c r="DV968" s="871"/>
      <c r="DW968" s="871"/>
      <c r="DX968" s="871"/>
      <c r="DY968" s="871"/>
      <c r="DZ968" s="871"/>
      <c r="EA968" s="871"/>
      <c r="EB968" s="871"/>
      <c r="EC968" s="871"/>
      <c r="ED968" s="871"/>
      <c r="EE968" s="871"/>
      <c r="EF968" s="871"/>
      <c r="EG968" s="871"/>
      <c r="EH968" s="871"/>
      <c r="EI968" s="871"/>
      <c r="EJ968" s="871"/>
      <c r="EK968" s="871"/>
      <c r="EL968" s="871"/>
      <c r="EM968" s="871"/>
      <c r="EN968" s="871"/>
      <c r="EO968" s="871"/>
      <c r="EP968" s="871"/>
      <c r="EQ968" s="871"/>
      <c r="ER968" s="871"/>
      <c r="ES968" s="871"/>
      <c r="ET968" s="871"/>
      <c r="EU968" s="871"/>
      <c r="EV968" s="871"/>
      <c r="EW968" s="871"/>
      <c r="EX968" s="871"/>
      <c r="EY968" s="871"/>
      <c r="EZ968" s="871"/>
      <c r="FA968" s="871"/>
      <c r="FB968" s="871"/>
      <c r="FC968" s="871"/>
      <c r="FD968" s="871"/>
      <c r="FE968" s="871"/>
      <c r="FF968" s="871"/>
      <c r="FG968" s="871"/>
      <c r="FH968" s="871"/>
      <c r="FI968" s="871"/>
      <c r="FJ968" s="871"/>
      <c r="FK968" s="871"/>
      <c r="FL968" s="871"/>
      <c r="FM968" s="871"/>
      <c r="FN968" s="871"/>
      <c r="FO968" s="871"/>
      <c r="FP968" s="871"/>
      <c r="FQ968" s="871"/>
      <c r="FR968" s="871"/>
      <c r="FS968" s="871"/>
      <c r="FT968" s="871"/>
      <c r="FU968" s="871"/>
      <c r="FV968" s="871"/>
      <c r="FW968" s="871"/>
      <c r="FX968" s="871"/>
      <c r="FY968" s="871"/>
      <c r="FZ968" s="871"/>
      <c r="GA968" s="871"/>
      <c r="GB968" s="871"/>
      <c r="GC968" s="871"/>
      <c r="GD968" s="871"/>
      <c r="GE968" s="871"/>
      <c r="GF968" s="871"/>
      <c r="GG968" s="871"/>
      <c r="GH968" s="871"/>
      <c r="GI968" s="871"/>
      <c r="GJ968" s="871"/>
      <c r="GK968" s="871"/>
      <c r="GL968" s="871"/>
      <c r="GM968" s="871"/>
      <c r="GN968" s="871"/>
      <c r="GO968" s="871"/>
      <c r="GP968" s="871"/>
      <c r="GQ968" s="871"/>
      <c r="GR968" s="871"/>
      <c r="GS968" s="871"/>
      <c r="GT968" s="871"/>
      <c r="GU968" s="871"/>
      <c r="GV968" s="871"/>
      <c r="GW968" s="871"/>
      <c r="GX968" s="871"/>
      <c r="GY968" s="871"/>
      <c r="GZ968" s="871"/>
      <c r="HA968" s="871"/>
      <c r="HB968" s="871"/>
      <c r="HC968" s="871"/>
      <c r="HD968" s="871"/>
      <c r="HE968" s="871"/>
      <c r="HF968" s="871"/>
      <c r="HG968" s="871"/>
      <c r="HH968" s="871"/>
      <c r="HI968" s="871"/>
      <c r="HJ968" s="871"/>
      <c r="HK968" s="871"/>
      <c r="HL968" s="871"/>
      <c r="HM968" s="871"/>
      <c r="HN968" s="871"/>
      <c r="HO968" s="871"/>
      <c r="HP968" s="871"/>
      <c r="HQ968" s="871"/>
      <c r="HR968" s="871"/>
      <c r="HS968" s="871"/>
      <c r="HT968" s="871"/>
      <c r="HU968" s="871"/>
      <c r="HV968" s="871"/>
      <c r="HW968" s="871"/>
      <c r="HX968" s="871"/>
      <c r="HY968" s="871"/>
      <c r="HZ968" s="871"/>
      <c r="IA968" s="871"/>
      <c r="IB968" s="871"/>
      <c r="IC968" s="871"/>
      <c r="ID968" s="871"/>
      <c r="IE968" s="871"/>
      <c r="IF968" s="871"/>
      <c r="IG968" s="871"/>
      <c r="IH968" s="871"/>
      <c r="II968" s="871"/>
      <c r="IJ968" s="871"/>
      <c r="IK968" s="871"/>
      <c r="IL968" s="871"/>
      <c r="IM968" s="871"/>
      <c r="IN968" s="871"/>
      <c r="IO968" s="871"/>
      <c r="IP968" s="871"/>
      <c r="IQ968" s="871"/>
      <c r="IR968" s="871"/>
      <c r="IS968" s="871"/>
      <c r="IT968" s="871"/>
      <c r="IU968" s="871"/>
      <c r="IV968" s="871"/>
      <c r="IW968" s="871"/>
      <c r="IX968" s="871"/>
      <c r="IY968" s="871"/>
      <c r="IZ968" s="871"/>
      <c r="JA968" s="871"/>
      <c r="JB968" s="871"/>
      <c r="JC968" s="871"/>
      <c r="JD968" s="871"/>
      <c r="JE968" s="871"/>
      <c r="JF968" s="871"/>
      <c r="JG968" s="871"/>
      <c r="JH968" s="871"/>
      <c r="JI968" s="871"/>
      <c r="JJ968" s="871"/>
      <c r="JK968" s="871"/>
      <c r="JL968" s="871"/>
      <c r="JM968" s="871"/>
      <c r="JN968" s="871"/>
      <c r="JO968" s="871"/>
      <c r="JP968" s="871"/>
      <c r="JQ968" s="871"/>
      <c r="JR968" s="871"/>
      <c r="JS968" s="871"/>
      <c r="JT968" s="871"/>
      <c r="JU968" s="871"/>
      <c r="JV968" s="871"/>
      <c r="JW968" s="871"/>
      <c r="JX968" s="871"/>
      <c r="JY968" s="871"/>
      <c r="JZ968" s="871"/>
      <c r="KA968" s="871"/>
      <c r="KB968" s="871"/>
      <c r="KC968" s="871"/>
      <c r="KD968" s="871"/>
      <c r="KE968" s="871"/>
      <c r="KF968" s="871"/>
      <c r="KG968" s="871"/>
      <c r="KH968" s="871"/>
      <c r="KI968" s="871"/>
      <c r="KJ968" s="871"/>
      <c r="KK968" s="871"/>
      <c r="KL968" s="871"/>
      <c r="KM968" s="871"/>
      <c r="KN968" s="871"/>
      <c r="KO968" s="871"/>
      <c r="KP968" s="871"/>
      <c r="KQ968" s="871"/>
      <c r="KR968" s="871"/>
      <c r="KS968" s="871"/>
      <c r="KT968" s="871"/>
      <c r="KU968" s="871"/>
      <c r="KV968" s="871"/>
      <c r="KW968" s="871"/>
      <c r="KX968" s="871"/>
      <c r="KY968" s="871"/>
      <c r="KZ968" s="871"/>
      <c r="LA968" s="871"/>
      <c r="LB968" s="871"/>
      <c r="LC968" s="871"/>
      <c r="LD968" s="871"/>
      <c r="LE968" s="871"/>
      <c r="LF968" s="871"/>
      <c r="LG968" s="871"/>
      <c r="LH968" s="871"/>
      <c r="LI968" s="871"/>
      <c r="LJ968" s="871"/>
      <c r="LK968" s="871"/>
      <c r="LL968" s="871"/>
      <c r="LM968" s="871"/>
      <c r="LN968" s="871"/>
      <c r="LO968" s="871"/>
      <c r="LP968" s="871"/>
      <c r="LQ968" s="871"/>
      <c r="LR968" s="871"/>
      <c r="LS968" s="871"/>
      <c r="LT968" s="871"/>
      <c r="LU968" s="871"/>
      <c r="LV968" s="871"/>
      <c r="LW968" s="871"/>
      <c r="LX968" s="871"/>
      <c r="LY968" s="871"/>
      <c r="LZ968" s="871"/>
      <c r="MA968" s="871"/>
      <c r="MB968" s="871"/>
      <c r="MC968" s="871"/>
      <c r="MD968" s="871"/>
      <c r="ME968" s="871"/>
      <c r="MF968" s="871"/>
      <c r="MG968" s="871"/>
      <c r="MH968" s="871"/>
      <c r="MI968" s="871"/>
      <c r="MJ968" s="871"/>
      <c r="MK968" s="871"/>
      <c r="ML968" s="871"/>
      <c r="MM968" s="871"/>
      <c r="MN968" s="871"/>
      <c r="MO968" s="871"/>
      <c r="MP968" s="871"/>
      <c r="MQ968" s="871"/>
      <c r="MR968" s="871"/>
      <c r="MS968" s="871"/>
      <c r="MT968" s="871"/>
      <c r="MU968" s="871"/>
      <c r="MV968" s="871"/>
      <c r="MW968" s="871"/>
      <c r="MX968" s="871"/>
      <c r="MY968" s="871"/>
      <c r="MZ968" s="871"/>
      <c r="NA968" s="871"/>
      <c r="NB968" s="871"/>
      <c r="NC968" s="871"/>
      <c r="ND968" s="871"/>
      <c r="NE968" s="871"/>
      <c r="NF968" s="871"/>
      <c r="NG968" s="871"/>
      <c r="NH968" s="871"/>
      <c r="NI968" s="871"/>
      <c r="NJ968" s="871"/>
      <c r="NK968" s="871"/>
      <c r="NL968" s="871"/>
      <c r="NM968" s="871"/>
      <c r="NN968" s="871"/>
      <c r="NO968" s="871"/>
      <c r="NP968" s="871"/>
      <c r="NQ968" s="871"/>
      <c r="NR968" s="871"/>
      <c r="NS968" s="871"/>
      <c r="NT968" s="871"/>
      <c r="NU968" s="871"/>
      <c r="NV968" s="871"/>
      <c r="NW968" s="871"/>
      <c r="NX968" s="871"/>
      <c r="NY968" s="871"/>
      <c r="NZ968" s="871"/>
      <c r="OA968" s="871"/>
      <c r="OB968" s="871"/>
      <c r="OC968" s="871"/>
      <c r="OD968" s="871"/>
      <c r="OE968" s="871"/>
      <c r="OF968" s="871"/>
      <c r="OG968" s="871"/>
      <c r="OH968" s="871"/>
      <c r="OI968" s="871"/>
      <c r="OJ968" s="871"/>
      <c r="OK968" s="871"/>
      <c r="OL968" s="871"/>
      <c r="OM968" s="871"/>
      <c r="ON968" s="871"/>
      <c r="OO968" s="871"/>
      <c r="OP968" s="871"/>
      <c r="OQ968" s="871"/>
      <c r="OR968" s="871"/>
      <c r="OS968" s="871"/>
      <c r="OT968" s="871"/>
      <c r="OU968" s="871"/>
      <c r="OV968" s="871"/>
      <c r="OW968" s="871"/>
      <c r="OX968" s="871"/>
      <c r="OY968" s="871"/>
      <c r="OZ968" s="871"/>
      <c r="PA968" s="871"/>
      <c r="PB968" s="871"/>
      <c r="PC968" s="871"/>
      <c r="PD968" s="871"/>
      <c r="PE968" s="871"/>
      <c r="PF968" s="871"/>
      <c r="PG968" s="871"/>
      <c r="PH968" s="871"/>
      <c r="PI968" s="871"/>
      <c r="PJ968" s="871"/>
      <c r="PK968" s="871"/>
      <c r="PL968" s="871"/>
      <c r="PM968" s="871"/>
      <c r="PN968" s="871"/>
      <c r="PO968" s="871"/>
      <c r="PP968" s="871"/>
      <c r="PQ968" s="871"/>
      <c r="PR968" s="871"/>
      <c r="PS968" s="871"/>
      <c r="PT968" s="871"/>
      <c r="PU968" s="871"/>
      <c r="PV968" s="871"/>
      <c r="PW968" s="871"/>
      <c r="PX968" s="871"/>
      <c r="PY968" s="871"/>
      <c r="PZ968" s="871"/>
      <c r="QA968" s="871"/>
      <c r="QB968" s="871"/>
      <c r="QC968" s="871"/>
      <c r="QD968" s="871"/>
      <c r="QE968" s="871"/>
      <c r="QF968" s="871"/>
      <c r="QG968" s="871"/>
      <c r="QH968" s="871"/>
      <c r="QI968" s="871"/>
      <c r="QJ968" s="871"/>
      <c r="QK968" s="871"/>
      <c r="QL968" s="871"/>
      <c r="QM968" s="871"/>
      <c r="QN968" s="871"/>
      <c r="QO968" s="871"/>
      <c r="QP968" s="871"/>
      <c r="QQ968" s="871"/>
      <c r="QR968" s="871"/>
      <c r="QS968" s="871"/>
      <c r="QT968" s="871"/>
      <c r="QU968" s="871"/>
      <c r="QV968" s="871"/>
      <c r="QW968" s="871"/>
      <c r="QX968" s="871"/>
      <c r="QY968" s="871"/>
      <c r="QZ968" s="871"/>
      <c r="RA968" s="871"/>
      <c r="RB968" s="871"/>
      <c r="RC968" s="871"/>
      <c r="RD968" s="871"/>
      <c r="RE968" s="871"/>
      <c r="RF968" s="871"/>
      <c r="RG968" s="871"/>
      <c r="RH968" s="871"/>
      <c r="RI968" s="871"/>
      <c r="RJ968" s="871"/>
      <c r="RK968" s="871"/>
      <c r="RL968" s="871"/>
      <c r="RM968" s="871"/>
      <c r="RN968" s="871"/>
      <c r="RO968" s="871"/>
      <c r="RP968" s="871"/>
      <c r="RQ968" s="871"/>
      <c r="RR968" s="871"/>
      <c r="RS968" s="871"/>
      <c r="RT968" s="871"/>
      <c r="RU968" s="871"/>
      <c r="RV968" s="871"/>
      <c r="RW968" s="871"/>
      <c r="RX968" s="871"/>
      <c r="RY968" s="871"/>
      <c r="RZ968" s="871"/>
      <c r="SA968" s="871"/>
      <c r="SB968" s="871"/>
      <c r="SC968" s="871"/>
      <c r="SD968" s="871"/>
      <c r="SE968" s="871"/>
      <c r="SF968" s="871"/>
      <c r="SG968" s="871"/>
      <c r="SH968" s="871"/>
      <c r="SI968" s="871"/>
      <c r="SJ968" s="871"/>
      <c r="SK968" s="871"/>
      <c r="SL968" s="871"/>
      <c r="SM968" s="871"/>
      <c r="SN968" s="871"/>
      <c r="SO968" s="871"/>
      <c r="SP968" s="871"/>
      <c r="SQ968" s="871"/>
      <c r="SR968" s="871"/>
      <c r="SS968" s="871"/>
      <c r="ST968" s="871"/>
      <c r="SU968" s="871"/>
      <c r="SV968" s="871"/>
      <c r="SW968" s="871"/>
      <c r="SX968" s="871"/>
      <c r="SY968" s="871"/>
      <c r="SZ968" s="871"/>
      <c r="TA968" s="871"/>
      <c r="TB968" s="871"/>
      <c r="TC968" s="871"/>
      <c r="TD968" s="871"/>
      <c r="TE968" s="871"/>
      <c r="TF968" s="871"/>
      <c r="TG968" s="871"/>
      <c r="TH968" s="871"/>
      <c r="TI968" s="871"/>
      <c r="TJ968" s="871"/>
      <c r="TK968" s="871"/>
      <c r="TL968" s="871"/>
      <c r="TM968" s="871"/>
      <c r="TN968" s="871"/>
      <c r="TO968" s="871"/>
      <c r="TP968" s="871"/>
      <c r="TQ968" s="871"/>
      <c r="TR968" s="871"/>
      <c r="TS968" s="871"/>
      <c r="TT968" s="871"/>
      <c r="TU968" s="871"/>
      <c r="TV968" s="871"/>
      <c r="TW968" s="871"/>
      <c r="TX968" s="871"/>
      <c r="TY968" s="871"/>
      <c r="TZ968" s="871"/>
      <c r="UA968" s="871"/>
      <c r="UB968" s="871"/>
      <c r="UC968" s="871"/>
      <c r="UD968" s="871"/>
      <c r="UE968" s="871"/>
      <c r="UF968" s="871"/>
      <c r="UG968" s="871"/>
      <c r="UH968" s="871"/>
      <c r="UI968" s="871"/>
      <c r="UJ968" s="871"/>
      <c r="UK968" s="871"/>
      <c r="UL968" s="871"/>
      <c r="UM968" s="871"/>
      <c r="UN968" s="871"/>
      <c r="UO968" s="871"/>
      <c r="UP968" s="871"/>
      <c r="UQ968" s="871"/>
      <c r="UR968" s="871"/>
      <c r="US968" s="871"/>
      <c r="UT968" s="871"/>
      <c r="UU968" s="871"/>
      <c r="UV968" s="871"/>
      <c r="UW968" s="871"/>
      <c r="UX968" s="871"/>
      <c r="UY968" s="871"/>
      <c r="UZ968" s="871"/>
      <c r="VA968" s="871"/>
      <c r="VB968" s="871"/>
      <c r="VC968" s="871"/>
      <c r="VD968" s="871"/>
      <c r="VE968" s="871"/>
      <c r="VF968" s="871"/>
      <c r="VG968" s="871"/>
      <c r="VH968" s="871"/>
      <c r="VI968" s="871"/>
      <c r="VJ968" s="871"/>
      <c r="VK968" s="871"/>
      <c r="VL968" s="871"/>
      <c r="VM968" s="871"/>
      <c r="VN968" s="871"/>
      <c r="VO968" s="871"/>
      <c r="VP968" s="871"/>
      <c r="VQ968" s="871"/>
      <c r="VR968" s="871"/>
      <c r="VS968" s="871"/>
      <c r="VT968" s="871"/>
      <c r="VU968" s="871"/>
      <c r="VV968" s="871"/>
      <c r="VW968" s="871"/>
      <c r="VX968" s="871"/>
      <c r="VY968" s="871"/>
      <c r="VZ968" s="871"/>
      <c r="WA968" s="871"/>
      <c r="WB968" s="871"/>
      <c r="WC968" s="871"/>
      <c r="WD968" s="871"/>
      <c r="WE968" s="871"/>
      <c r="WF968" s="871"/>
      <c r="WG968" s="871"/>
      <c r="WH968" s="871"/>
      <c r="WI968" s="871"/>
      <c r="WJ968" s="871"/>
      <c r="WK968" s="871"/>
      <c r="WL968" s="871"/>
      <c r="WM968" s="871"/>
      <c r="WN968" s="871"/>
      <c r="WO968" s="871"/>
      <c r="WP968" s="871"/>
      <c r="WQ968" s="871"/>
      <c r="WR968" s="871"/>
      <c r="WS968" s="871"/>
      <c r="WT968" s="871"/>
      <c r="WU968" s="871"/>
      <c r="WV968" s="871"/>
      <c r="WW968" s="871"/>
      <c r="WX968" s="871"/>
      <c r="WY968" s="871"/>
      <c r="WZ968" s="871"/>
      <c r="XA968" s="871"/>
      <c r="XB968" s="871"/>
      <c r="XC968" s="871"/>
      <c r="XD968" s="871"/>
      <c r="XE968" s="871"/>
      <c r="XF968" s="871"/>
      <c r="XG968" s="871"/>
      <c r="XH968" s="871"/>
      <c r="XI968" s="871"/>
      <c r="XJ968" s="871"/>
      <c r="XK968" s="871"/>
      <c r="XL968" s="871"/>
      <c r="XM968" s="871"/>
      <c r="XN968" s="871"/>
      <c r="XO968" s="871"/>
      <c r="XP968" s="871"/>
      <c r="XQ968" s="871"/>
      <c r="XR968" s="871"/>
      <c r="XS968" s="871"/>
      <c r="XT968" s="871"/>
      <c r="XU968" s="871"/>
      <c r="XV968" s="871"/>
      <c r="XW968" s="871"/>
      <c r="XX968" s="871"/>
      <c r="XY968" s="871"/>
      <c r="XZ968" s="871"/>
      <c r="YA968" s="871"/>
      <c r="YB968" s="871"/>
      <c r="YC968" s="871"/>
      <c r="YD968" s="871"/>
      <c r="YE968" s="871"/>
      <c r="YF968" s="871"/>
      <c r="YG968" s="871"/>
      <c r="YH968" s="871"/>
      <c r="YI968" s="871"/>
      <c r="YJ968" s="871"/>
      <c r="YK968" s="871"/>
      <c r="YL968" s="871"/>
      <c r="YM968" s="871"/>
      <c r="YN968" s="871"/>
      <c r="YO968" s="871"/>
      <c r="YP968" s="871"/>
      <c r="YQ968" s="871"/>
      <c r="YR968" s="871"/>
      <c r="YS968" s="871"/>
      <c r="YT968" s="871"/>
      <c r="YU968" s="871"/>
      <c r="YV968" s="871"/>
      <c r="YW968" s="871"/>
      <c r="YX968" s="871"/>
      <c r="YY968" s="871"/>
      <c r="YZ968" s="871"/>
      <c r="ZA968" s="871"/>
      <c r="ZB968" s="871"/>
      <c r="ZC968" s="871"/>
      <c r="ZD968" s="871"/>
      <c r="ZE968" s="871"/>
      <c r="ZF968" s="871"/>
      <c r="ZG968" s="871"/>
      <c r="ZH968" s="871"/>
      <c r="ZI968" s="871"/>
      <c r="ZJ968" s="871"/>
      <c r="ZK968" s="871"/>
      <c r="ZL968" s="871"/>
      <c r="ZM968" s="871"/>
      <c r="ZN968" s="871"/>
      <c r="ZO968" s="871"/>
      <c r="ZP968" s="871"/>
      <c r="ZQ968" s="871"/>
      <c r="ZR968" s="871"/>
      <c r="ZS968" s="871"/>
      <c r="ZT968" s="871"/>
      <c r="ZU968" s="871"/>
      <c r="ZV968" s="871"/>
      <c r="ZW968" s="871"/>
      <c r="ZX968" s="871"/>
      <c r="ZY968" s="871"/>
      <c r="ZZ968" s="871"/>
      <c r="AAA968" s="871"/>
      <c r="AAB968" s="871"/>
      <c r="AAC968" s="871"/>
      <c r="AAD968" s="871"/>
      <c r="AAE968" s="871"/>
      <c r="AAF968" s="871"/>
      <c r="AAG968" s="871"/>
      <c r="AAH968" s="871"/>
      <c r="AAI968" s="871"/>
      <c r="AAJ968" s="871"/>
      <c r="AAK968" s="871"/>
      <c r="AAL968" s="871"/>
      <c r="AAM968" s="871"/>
      <c r="AAN968" s="871"/>
      <c r="AAO968" s="871"/>
      <c r="AAP968" s="871"/>
      <c r="AAQ968" s="871"/>
      <c r="AAR968" s="871"/>
      <c r="AAS968" s="871"/>
      <c r="AAT968" s="871"/>
      <c r="AAU968" s="871"/>
      <c r="AAV968" s="871"/>
      <c r="AAW968" s="871"/>
      <c r="AAX968" s="871"/>
      <c r="AAY968" s="871"/>
      <c r="AAZ968" s="871"/>
      <c r="ABA968" s="871"/>
      <c r="ABB968" s="871"/>
      <c r="ABC968" s="871"/>
      <c r="ABD968" s="871"/>
      <c r="ABE968" s="871"/>
      <c r="ABF968" s="871"/>
      <c r="ABG968" s="871"/>
      <c r="ABH968" s="871"/>
      <c r="ABI968" s="871"/>
      <c r="ABJ968" s="871"/>
      <c r="ABK968" s="871"/>
      <c r="ABL968" s="871"/>
      <c r="ABM968" s="871"/>
      <c r="ABN968" s="871"/>
      <c r="ABO968" s="871"/>
      <c r="ABP968" s="871"/>
      <c r="ABQ968" s="871"/>
      <c r="ABR968" s="871"/>
      <c r="ABS968" s="871"/>
      <c r="ABT968" s="871"/>
      <c r="ABU968" s="871"/>
      <c r="ABV968" s="871"/>
      <c r="ABW968" s="871"/>
      <c r="ABX968" s="871"/>
      <c r="ABY968" s="871"/>
      <c r="ABZ968" s="871"/>
      <c r="ACA968" s="871"/>
      <c r="ACB968" s="871"/>
      <c r="ACC968" s="871"/>
      <c r="ACD968" s="871"/>
      <c r="ACE968" s="871"/>
      <c r="ACF968" s="871"/>
      <c r="ACG968" s="871"/>
      <c r="ACH968" s="871"/>
      <c r="ACI968" s="871"/>
      <c r="ACJ968" s="871"/>
      <c r="ACK968" s="871"/>
      <c r="ACL968" s="871"/>
      <c r="ACM968" s="871"/>
      <c r="ACN968" s="871"/>
      <c r="ACO968" s="871"/>
      <c r="ACP968" s="871"/>
      <c r="ACQ968" s="871"/>
      <c r="ACR968" s="871"/>
      <c r="ACS968" s="871"/>
      <c r="ACT968" s="871"/>
      <c r="ACU968" s="871"/>
      <c r="ACV968" s="871"/>
      <c r="ACW968" s="871"/>
      <c r="ACX968" s="871"/>
      <c r="ACY968" s="871"/>
      <c r="ACZ968" s="871"/>
      <c r="ADA968" s="871"/>
      <c r="ADB968" s="871"/>
      <c r="ADC968" s="871"/>
      <c r="ADD968" s="871"/>
      <c r="ADE968" s="871"/>
      <c r="ADF968" s="871"/>
      <c r="ADG968" s="871"/>
      <c r="ADH968" s="871"/>
      <c r="ADI968" s="871"/>
      <c r="ADJ968" s="871"/>
      <c r="ADK968" s="871"/>
      <c r="ADL968" s="871"/>
      <c r="ADM968" s="871"/>
      <c r="ADN968" s="871"/>
      <c r="ADO968" s="871"/>
      <c r="ADP968" s="871"/>
      <c r="ADQ968" s="871"/>
      <c r="ADR968" s="871"/>
      <c r="ADS968" s="871"/>
      <c r="ADT968" s="871"/>
      <c r="ADU968" s="871"/>
      <c r="ADV968" s="871"/>
      <c r="ADW968" s="871"/>
      <c r="ADX968" s="871"/>
      <c r="ADY968" s="871"/>
      <c r="ADZ968" s="871"/>
      <c r="AEA968" s="871"/>
      <c r="AEB968" s="871"/>
      <c r="AEC968" s="871"/>
      <c r="AED968" s="871"/>
      <c r="AEE968" s="871"/>
      <c r="AEF968" s="871"/>
      <c r="AEG968" s="871"/>
      <c r="AEH968" s="871"/>
      <c r="AEI968" s="871"/>
      <c r="AEJ968" s="871"/>
      <c r="AEK968" s="871"/>
      <c r="AEL968" s="871"/>
      <c r="AEM968" s="871"/>
      <c r="AEN968" s="871"/>
      <c r="AEO968" s="871"/>
      <c r="AEP968" s="871"/>
      <c r="AEQ968" s="871"/>
      <c r="AER968" s="871"/>
      <c r="AES968" s="871"/>
      <c r="AET968" s="871"/>
      <c r="AEU968" s="871"/>
      <c r="AEV968" s="871"/>
      <c r="AEW968" s="871"/>
      <c r="AEX968" s="871"/>
      <c r="AEY968" s="871"/>
      <c r="AEZ968" s="871"/>
      <c r="AFA968" s="871"/>
      <c r="AFB968" s="871"/>
      <c r="AFC968" s="871"/>
      <c r="AFD968" s="871"/>
      <c r="AFE968" s="871"/>
      <c r="AFF968" s="871"/>
      <c r="AFG968" s="871"/>
      <c r="AFH968" s="871"/>
      <c r="AFI968" s="871"/>
      <c r="AFJ968" s="871"/>
      <c r="AFK968" s="871"/>
      <c r="AFL968" s="871"/>
      <c r="AFM968" s="871"/>
      <c r="AFN968" s="871"/>
      <c r="AFO968" s="871"/>
      <c r="AFP968" s="871"/>
      <c r="AFQ968" s="871"/>
      <c r="AFR968" s="871"/>
      <c r="AFS968" s="871"/>
      <c r="AFT968" s="871"/>
      <c r="AFU968" s="871"/>
      <c r="AFV968" s="871"/>
      <c r="AFW968" s="871"/>
      <c r="AFX968" s="871"/>
      <c r="AFY968" s="871"/>
      <c r="AFZ968" s="871"/>
      <c r="AGA968" s="871"/>
      <c r="AGB968" s="871"/>
      <c r="AGC968" s="871"/>
      <c r="AGD968" s="871"/>
      <c r="AGE968" s="871"/>
      <c r="AGF968" s="871"/>
      <c r="AGG968" s="871"/>
      <c r="AGH968" s="871"/>
      <c r="AGI968" s="871"/>
      <c r="AGJ968" s="871"/>
      <c r="AGK968" s="871"/>
      <c r="AGL968" s="871"/>
      <c r="AGM968" s="871"/>
      <c r="AGN968" s="871"/>
      <c r="AGO968" s="871"/>
      <c r="AGP968" s="871"/>
      <c r="AGQ968" s="871"/>
      <c r="AGR968" s="871"/>
      <c r="AGS968" s="871"/>
      <c r="AGT968" s="871"/>
      <c r="AGU968" s="871"/>
      <c r="AGV968" s="871"/>
      <c r="AGW968" s="871"/>
      <c r="AGX968" s="871"/>
      <c r="AGY968" s="871"/>
      <c r="AGZ968" s="871"/>
      <c r="AHA968" s="871"/>
      <c r="AHB968" s="871"/>
      <c r="AHC968" s="871"/>
      <c r="AHD968" s="871"/>
      <c r="AHE968" s="871"/>
      <c r="AHF968" s="871"/>
      <c r="AHG968" s="871"/>
      <c r="AHH968" s="871"/>
      <c r="AHI968" s="871"/>
      <c r="AHJ968" s="871"/>
      <c r="AHK968" s="871"/>
      <c r="AHL968" s="871"/>
      <c r="AHM968" s="871"/>
      <c r="AHN968" s="871"/>
      <c r="AHO968" s="871"/>
      <c r="AHP968" s="871"/>
      <c r="AHQ968" s="871"/>
      <c r="AHR968" s="871"/>
      <c r="AHS968" s="871"/>
      <c r="AHT968" s="871"/>
      <c r="AHU968" s="871"/>
      <c r="AHV968" s="871"/>
      <c r="AHW968" s="871"/>
      <c r="AHX968" s="871"/>
      <c r="AHY968" s="871"/>
      <c r="AHZ968" s="871"/>
      <c r="AIA968" s="871"/>
      <c r="AIB968" s="871"/>
      <c r="AIC968" s="871"/>
      <c r="AID968" s="871"/>
      <c r="AIE968" s="871"/>
      <c r="AIF968" s="871"/>
      <c r="AIG968" s="871"/>
      <c r="AIH968" s="871"/>
      <c r="AII968" s="871"/>
      <c r="AIJ968" s="871"/>
      <c r="AIK968" s="871"/>
      <c r="AIL968" s="871"/>
      <c r="AIM968" s="871"/>
      <c r="AIN968" s="871"/>
      <c r="AIO968" s="871"/>
      <c r="AIP968" s="871"/>
      <c r="AIQ968" s="871"/>
      <c r="AIR968" s="871"/>
      <c r="AIS968" s="871"/>
      <c r="AIT968" s="871"/>
      <c r="AIU968" s="871"/>
      <c r="AIV968" s="871"/>
      <c r="AIW968" s="871"/>
      <c r="AIX968" s="871"/>
      <c r="AIY968" s="871"/>
      <c r="AIZ968" s="871"/>
      <c r="AJA968" s="871"/>
      <c r="AJB968" s="871"/>
      <c r="AJC968" s="871"/>
      <c r="AJD968" s="871"/>
      <c r="AJE968" s="871"/>
      <c r="AJF968" s="871"/>
      <c r="AJG968" s="871"/>
      <c r="AJH968" s="871"/>
      <c r="AJI968" s="871"/>
      <c r="AJJ968" s="871"/>
      <c r="AJK968" s="871"/>
      <c r="AJL968" s="871"/>
      <c r="AJM968" s="871"/>
      <c r="AJN968" s="871"/>
      <c r="AJO968" s="871"/>
      <c r="AJP968" s="871"/>
      <c r="AJQ968" s="871"/>
      <c r="AJR968" s="871"/>
      <c r="AJS968" s="871"/>
      <c r="AJT968" s="871"/>
      <c r="AJU968" s="871"/>
      <c r="AJV968" s="871"/>
      <c r="AJW968" s="871"/>
      <c r="AJX968" s="871"/>
      <c r="AJY968" s="871"/>
      <c r="AJZ968" s="871"/>
      <c r="AKA968" s="871"/>
      <c r="AKB968" s="871"/>
      <c r="AKC968" s="871"/>
      <c r="AKD968" s="871"/>
      <c r="AKE968" s="871"/>
      <c r="AKF968" s="871"/>
      <c r="AKG968" s="871"/>
      <c r="AKH968" s="871"/>
      <c r="AKI968" s="871"/>
      <c r="AKJ968" s="871"/>
      <c r="AKK968" s="871"/>
      <c r="AKL968" s="871"/>
      <c r="AKM968" s="871"/>
      <c r="AKN968" s="871"/>
      <c r="AKO968" s="871"/>
      <c r="AKP968" s="871"/>
      <c r="AKQ968" s="871"/>
      <c r="AKR968" s="871"/>
      <c r="AKS968" s="871"/>
      <c r="AKT968" s="871"/>
      <c r="AKU968" s="871"/>
      <c r="AKV968" s="871"/>
      <c r="AKW968" s="871"/>
      <c r="AKX968" s="871"/>
      <c r="AKY968" s="871"/>
      <c r="AKZ968" s="871"/>
      <c r="ALA968" s="871"/>
      <c r="ALB968" s="871"/>
      <c r="ALC968" s="871"/>
      <c r="ALD968" s="871"/>
      <c r="ALE968" s="871"/>
      <c r="ALF968" s="871"/>
      <c r="ALG968" s="871"/>
      <c r="ALH968" s="871"/>
      <c r="ALI968" s="871"/>
      <c r="ALJ968" s="871"/>
      <c r="ALK968" s="871"/>
      <c r="ALL968" s="871"/>
      <c r="ALM968" s="871"/>
      <c r="ALN968" s="871"/>
      <c r="ALO968" s="871"/>
      <c r="ALP968" s="871"/>
      <c r="ALQ968" s="871"/>
      <c r="ALR968" s="871"/>
      <c r="ALS968" s="871"/>
      <c r="ALT968" s="871"/>
      <c r="ALU968" s="871"/>
      <c r="ALV968" s="871"/>
      <c r="ALW968" s="871"/>
      <c r="ALX968" s="871"/>
      <c r="ALY968" s="871"/>
      <c r="ALZ968" s="871"/>
      <c r="AMA968" s="871"/>
      <c r="AMB968" s="871"/>
      <c r="AMC968" s="871"/>
      <c r="AMD968" s="871"/>
      <c r="AME968" s="871"/>
      <c r="AMF968" s="871"/>
      <c r="AMG968" s="871"/>
      <c r="AMH968" s="871"/>
      <c r="AMI968" s="871"/>
      <c r="AMJ968" s="871"/>
      <c r="AMK968" s="871"/>
    </row>
    <row r="969" spans="1:1025" ht="15.75" customHeight="1">
      <c r="A969" s="1144"/>
      <c r="B969" s="964">
        <v>15521</v>
      </c>
      <c r="C969" s="402">
        <v>0.08</v>
      </c>
      <c r="D969" s="954" t="s">
        <v>525</v>
      </c>
      <c r="E969" s="955">
        <v>950000</v>
      </c>
      <c r="F969" s="402">
        <v>0.04</v>
      </c>
      <c r="G969" s="955">
        <f t="shared" si="47"/>
        <v>38000</v>
      </c>
      <c r="H969" s="1009" t="s">
        <v>503</v>
      </c>
      <c r="I969" s="874"/>
      <c r="J969" s="874"/>
      <c r="K969" s="907"/>
      <c r="L969" s="899"/>
      <c r="M969" s="899"/>
      <c r="N969" s="899"/>
      <c r="O969" s="948"/>
      <c r="P969" s="899"/>
      <c r="Q969" s="917"/>
      <c r="R969" s="871"/>
      <c r="S969" s="871"/>
      <c r="T969" s="871"/>
      <c r="U969" s="871"/>
      <c r="V969" s="871"/>
      <c r="W969" s="871"/>
      <c r="X969" s="871"/>
      <c r="Y969" s="871"/>
      <c r="Z969" s="871"/>
      <c r="AA969" s="871"/>
      <c r="AB969" s="871"/>
      <c r="AC969" s="871"/>
      <c r="AD969" s="871"/>
      <c r="AE969" s="871"/>
      <c r="AF969" s="871"/>
      <c r="AG969" s="871"/>
      <c r="AH969" s="871"/>
      <c r="AI969" s="871"/>
      <c r="AJ969" s="871"/>
      <c r="AK969" s="871"/>
      <c r="AL969" s="871"/>
      <c r="AM969" s="871"/>
      <c r="AN969" s="871"/>
      <c r="AO969" s="871"/>
      <c r="AP969" s="871"/>
      <c r="AQ969" s="871"/>
      <c r="AR969" s="871"/>
      <c r="AS969" s="871"/>
      <c r="AT969" s="871"/>
      <c r="AU969" s="871"/>
      <c r="AV969" s="871"/>
      <c r="AW969" s="871"/>
      <c r="AX969" s="871"/>
      <c r="AY969" s="871"/>
      <c r="AZ969" s="871"/>
      <c r="BA969" s="871"/>
      <c r="BB969" s="871"/>
      <c r="BC969" s="871"/>
      <c r="BD969" s="871"/>
      <c r="BE969" s="871"/>
      <c r="BF969" s="871"/>
      <c r="BG969" s="871"/>
      <c r="BH969" s="871"/>
      <c r="BI969" s="871"/>
      <c r="BJ969" s="871"/>
      <c r="BK969" s="871"/>
      <c r="BL969" s="871"/>
      <c r="BM969" s="871"/>
      <c r="BN969" s="871"/>
      <c r="BO969" s="871"/>
      <c r="BP969" s="871"/>
      <c r="BQ969" s="871"/>
      <c r="BR969" s="871"/>
      <c r="BS969" s="871"/>
      <c r="BT969" s="871"/>
      <c r="BU969" s="871"/>
      <c r="BV969" s="871"/>
      <c r="BW969" s="871"/>
      <c r="BX969" s="871"/>
      <c r="BY969" s="871"/>
      <c r="BZ969" s="871"/>
      <c r="CA969" s="871"/>
      <c r="CB969" s="871"/>
      <c r="CC969" s="871"/>
      <c r="CD969" s="871"/>
      <c r="CE969" s="871"/>
      <c r="CF969" s="871"/>
      <c r="CG969" s="871"/>
      <c r="CH969" s="871"/>
      <c r="CI969" s="871"/>
      <c r="CJ969" s="871"/>
      <c r="CK969" s="871"/>
      <c r="CL969" s="871"/>
      <c r="CM969" s="871"/>
      <c r="CN969" s="871"/>
      <c r="CO969" s="871"/>
      <c r="CP969" s="871"/>
      <c r="CQ969" s="871"/>
      <c r="CR969" s="871"/>
      <c r="CS969" s="871"/>
      <c r="CT969" s="871"/>
      <c r="CU969" s="871"/>
      <c r="CV969" s="871"/>
      <c r="CW969" s="871"/>
      <c r="CX969" s="871"/>
      <c r="CY969" s="871"/>
      <c r="CZ969" s="871"/>
      <c r="DA969" s="871"/>
      <c r="DB969" s="871"/>
      <c r="DC969" s="871"/>
      <c r="DD969" s="871"/>
      <c r="DE969" s="871"/>
      <c r="DF969" s="871"/>
      <c r="DG969" s="871"/>
      <c r="DH969" s="871"/>
      <c r="DI969" s="871"/>
      <c r="DJ969" s="871"/>
      <c r="DK969" s="871"/>
      <c r="DL969" s="871"/>
      <c r="DM969" s="871"/>
      <c r="DN969" s="871"/>
      <c r="DO969" s="871"/>
      <c r="DP969" s="871"/>
      <c r="DQ969" s="871"/>
      <c r="DR969" s="871"/>
      <c r="DS969" s="871"/>
      <c r="DT969" s="871"/>
      <c r="DU969" s="871"/>
      <c r="DV969" s="871"/>
      <c r="DW969" s="871"/>
      <c r="DX969" s="871"/>
      <c r="DY969" s="871"/>
      <c r="DZ969" s="871"/>
      <c r="EA969" s="871"/>
      <c r="EB969" s="871"/>
      <c r="EC969" s="871"/>
      <c r="ED969" s="871"/>
      <c r="EE969" s="871"/>
      <c r="EF969" s="871"/>
      <c r="EG969" s="871"/>
      <c r="EH969" s="871"/>
      <c r="EI969" s="871"/>
      <c r="EJ969" s="871"/>
      <c r="EK969" s="871"/>
      <c r="EL969" s="871"/>
      <c r="EM969" s="871"/>
      <c r="EN969" s="871"/>
      <c r="EO969" s="871"/>
      <c r="EP969" s="871"/>
      <c r="EQ969" s="871"/>
      <c r="ER969" s="871"/>
      <c r="ES969" s="871"/>
      <c r="ET969" s="871"/>
      <c r="EU969" s="871"/>
      <c r="EV969" s="871"/>
      <c r="EW969" s="871"/>
      <c r="EX969" s="871"/>
      <c r="EY969" s="871"/>
      <c r="EZ969" s="871"/>
      <c r="FA969" s="871"/>
      <c r="FB969" s="871"/>
      <c r="FC969" s="871"/>
      <c r="FD969" s="871"/>
      <c r="FE969" s="871"/>
      <c r="FF969" s="871"/>
      <c r="FG969" s="871"/>
      <c r="FH969" s="871"/>
      <c r="FI969" s="871"/>
      <c r="FJ969" s="871"/>
      <c r="FK969" s="871"/>
      <c r="FL969" s="871"/>
      <c r="FM969" s="871"/>
      <c r="FN969" s="871"/>
      <c r="FO969" s="871"/>
      <c r="FP969" s="871"/>
      <c r="FQ969" s="871"/>
      <c r="FR969" s="871"/>
      <c r="FS969" s="871"/>
      <c r="FT969" s="871"/>
      <c r="FU969" s="871"/>
      <c r="FV969" s="871"/>
      <c r="FW969" s="871"/>
      <c r="FX969" s="871"/>
      <c r="FY969" s="871"/>
      <c r="FZ969" s="871"/>
      <c r="GA969" s="871"/>
      <c r="GB969" s="871"/>
      <c r="GC969" s="871"/>
      <c r="GD969" s="871"/>
      <c r="GE969" s="871"/>
      <c r="GF969" s="871"/>
      <c r="GG969" s="871"/>
      <c r="GH969" s="871"/>
      <c r="GI969" s="871"/>
      <c r="GJ969" s="871"/>
      <c r="GK969" s="871"/>
      <c r="GL969" s="871"/>
      <c r="GM969" s="871"/>
      <c r="GN969" s="871"/>
      <c r="GO969" s="871"/>
      <c r="GP969" s="871"/>
      <c r="GQ969" s="871"/>
      <c r="GR969" s="871"/>
      <c r="GS969" s="871"/>
      <c r="GT969" s="871"/>
      <c r="GU969" s="871"/>
      <c r="GV969" s="871"/>
      <c r="GW969" s="871"/>
      <c r="GX969" s="871"/>
      <c r="GY969" s="871"/>
      <c r="GZ969" s="871"/>
      <c r="HA969" s="871"/>
      <c r="HB969" s="871"/>
      <c r="HC969" s="871"/>
      <c r="HD969" s="871"/>
      <c r="HE969" s="871"/>
      <c r="HF969" s="871"/>
      <c r="HG969" s="871"/>
      <c r="HH969" s="871"/>
      <c r="HI969" s="871"/>
      <c r="HJ969" s="871"/>
      <c r="HK969" s="871"/>
      <c r="HL969" s="871"/>
      <c r="HM969" s="871"/>
      <c r="HN969" s="871"/>
      <c r="HO969" s="871"/>
      <c r="HP969" s="871"/>
      <c r="HQ969" s="871"/>
      <c r="HR969" s="871"/>
      <c r="HS969" s="871"/>
      <c r="HT969" s="871"/>
      <c r="HU969" s="871"/>
      <c r="HV969" s="871"/>
      <c r="HW969" s="871"/>
      <c r="HX969" s="871"/>
      <c r="HY969" s="871"/>
      <c r="HZ969" s="871"/>
      <c r="IA969" s="871"/>
      <c r="IB969" s="871"/>
      <c r="IC969" s="871"/>
      <c r="ID969" s="871"/>
      <c r="IE969" s="871"/>
      <c r="IF969" s="871"/>
      <c r="IG969" s="871"/>
      <c r="IH969" s="871"/>
      <c r="II969" s="871"/>
      <c r="IJ969" s="871"/>
      <c r="IK969" s="871"/>
      <c r="IL969" s="871"/>
      <c r="IM969" s="871"/>
      <c r="IN969" s="871"/>
      <c r="IO969" s="871"/>
      <c r="IP969" s="871"/>
      <c r="IQ969" s="871"/>
      <c r="IR969" s="871"/>
      <c r="IS969" s="871"/>
      <c r="IT969" s="871"/>
      <c r="IU969" s="871"/>
      <c r="IV969" s="871"/>
      <c r="IW969" s="871"/>
      <c r="IX969" s="871"/>
      <c r="IY969" s="871"/>
      <c r="IZ969" s="871"/>
      <c r="JA969" s="871"/>
      <c r="JB969" s="871"/>
      <c r="JC969" s="871"/>
      <c r="JD969" s="871"/>
      <c r="JE969" s="871"/>
      <c r="JF969" s="871"/>
      <c r="JG969" s="871"/>
      <c r="JH969" s="871"/>
      <c r="JI969" s="871"/>
      <c r="JJ969" s="871"/>
      <c r="JK969" s="871"/>
      <c r="JL969" s="871"/>
      <c r="JM969" s="871"/>
      <c r="JN969" s="871"/>
      <c r="JO969" s="871"/>
      <c r="JP969" s="871"/>
      <c r="JQ969" s="871"/>
      <c r="JR969" s="871"/>
      <c r="JS969" s="871"/>
      <c r="JT969" s="871"/>
      <c r="JU969" s="871"/>
      <c r="JV969" s="871"/>
      <c r="JW969" s="871"/>
      <c r="JX969" s="871"/>
      <c r="JY969" s="871"/>
      <c r="JZ969" s="871"/>
      <c r="KA969" s="871"/>
      <c r="KB969" s="871"/>
      <c r="KC969" s="871"/>
      <c r="KD969" s="871"/>
      <c r="KE969" s="871"/>
      <c r="KF969" s="871"/>
      <c r="KG969" s="871"/>
      <c r="KH969" s="871"/>
      <c r="KI969" s="871"/>
      <c r="KJ969" s="871"/>
      <c r="KK969" s="871"/>
      <c r="KL969" s="871"/>
      <c r="KM969" s="871"/>
      <c r="KN969" s="871"/>
      <c r="KO969" s="871"/>
      <c r="KP969" s="871"/>
      <c r="KQ969" s="871"/>
      <c r="KR969" s="871"/>
      <c r="KS969" s="871"/>
      <c r="KT969" s="871"/>
      <c r="KU969" s="871"/>
      <c r="KV969" s="871"/>
      <c r="KW969" s="871"/>
      <c r="KX969" s="871"/>
      <c r="KY969" s="871"/>
      <c r="KZ969" s="871"/>
      <c r="LA969" s="871"/>
      <c r="LB969" s="871"/>
      <c r="LC969" s="871"/>
      <c r="LD969" s="871"/>
      <c r="LE969" s="871"/>
      <c r="LF969" s="871"/>
      <c r="LG969" s="871"/>
      <c r="LH969" s="871"/>
      <c r="LI969" s="871"/>
      <c r="LJ969" s="871"/>
      <c r="LK969" s="871"/>
      <c r="LL969" s="871"/>
      <c r="LM969" s="871"/>
      <c r="LN969" s="871"/>
      <c r="LO969" s="871"/>
      <c r="LP969" s="871"/>
      <c r="LQ969" s="871"/>
      <c r="LR969" s="871"/>
      <c r="LS969" s="871"/>
      <c r="LT969" s="871"/>
      <c r="LU969" s="871"/>
      <c r="LV969" s="871"/>
      <c r="LW969" s="871"/>
      <c r="LX969" s="871"/>
      <c r="LY969" s="871"/>
      <c r="LZ969" s="871"/>
      <c r="MA969" s="871"/>
      <c r="MB969" s="871"/>
      <c r="MC969" s="871"/>
      <c r="MD969" s="871"/>
      <c r="ME969" s="871"/>
      <c r="MF969" s="871"/>
      <c r="MG969" s="871"/>
      <c r="MH969" s="871"/>
      <c r="MI969" s="871"/>
      <c r="MJ969" s="871"/>
      <c r="MK969" s="871"/>
      <c r="ML969" s="871"/>
      <c r="MM969" s="871"/>
      <c r="MN969" s="871"/>
      <c r="MO969" s="871"/>
      <c r="MP969" s="871"/>
      <c r="MQ969" s="871"/>
      <c r="MR969" s="871"/>
      <c r="MS969" s="871"/>
      <c r="MT969" s="871"/>
      <c r="MU969" s="871"/>
      <c r="MV969" s="871"/>
      <c r="MW969" s="871"/>
      <c r="MX969" s="871"/>
      <c r="MY969" s="871"/>
      <c r="MZ969" s="871"/>
      <c r="NA969" s="871"/>
      <c r="NB969" s="871"/>
      <c r="NC969" s="871"/>
      <c r="ND969" s="871"/>
      <c r="NE969" s="871"/>
      <c r="NF969" s="871"/>
      <c r="NG969" s="871"/>
      <c r="NH969" s="871"/>
      <c r="NI969" s="871"/>
      <c r="NJ969" s="871"/>
      <c r="NK969" s="871"/>
      <c r="NL969" s="871"/>
      <c r="NM969" s="871"/>
      <c r="NN969" s="871"/>
      <c r="NO969" s="871"/>
      <c r="NP969" s="871"/>
      <c r="NQ969" s="871"/>
      <c r="NR969" s="871"/>
      <c r="NS969" s="871"/>
      <c r="NT969" s="871"/>
      <c r="NU969" s="871"/>
      <c r="NV969" s="871"/>
      <c r="NW969" s="871"/>
      <c r="NX969" s="871"/>
      <c r="NY969" s="871"/>
      <c r="NZ969" s="871"/>
      <c r="OA969" s="871"/>
      <c r="OB969" s="871"/>
      <c r="OC969" s="871"/>
      <c r="OD969" s="871"/>
      <c r="OE969" s="871"/>
      <c r="OF969" s="871"/>
      <c r="OG969" s="871"/>
      <c r="OH969" s="871"/>
      <c r="OI969" s="871"/>
      <c r="OJ969" s="871"/>
      <c r="OK969" s="871"/>
      <c r="OL969" s="871"/>
      <c r="OM969" s="871"/>
      <c r="ON969" s="871"/>
      <c r="OO969" s="871"/>
      <c r="OP969" s="871"/>
      <c r="OQ969" s="871"/>
      <c r="OR969" s="871"/>
      <c r="OS969" s="871"/>
      <c r="OT969" s="871"/>
      <c r="OU969" s="871"/>
      <c r="OV969" s="871"/>
      <c r="OW969" s="871"/>
      <c r="OX969" s="871"/>
      <c r="OY969" s="871"/>
      <c r="OZ969" s="871"/>
      <c r="PA969" s="871"/>
      <c r="PB969" s="871"/>
      <c r="PC969" s="871"/>
      <c r="PD969" s="871"/>
      <c r="PE969" s="871"/>
      <c r="PF969" s="871"/>
      <c r="PG969" s="871"/>
      <c r="PH969" s="871"/>
      <c r="PI969" s="871"/>
      <c r="PJ969" s="871"/>
      <c r="PK969" s="871"/>
      <c r="PL969" s="871"/>
      <c r="PM969" s="871"/>
      <c r="PN969" s="871"/>
      <c r="PO969" s="871"/>
      <c r="PP969" s="871"/>
      <c r="PQ969" s="871"/>
      <c r="PR969" s="871"/>
      <c r="PS969" s="871"/>
      <c r="PT969" s="871"/>
      <c r="PU969" s="871"/>
      <c r="PV969" s="871"/>
      <c r="PW969" s="871"/>
      <c r="PX969" s="871"/>
      <c r="PY969" s="871"/>
      <c r="PZ969" s="871"/>
      <c r="QA969" s="871"/>
      <c r="QB969" s="871"/>
      <c r="QC969" s="871"/>
      <c r="QD969" s="871"/>
      <c r="QE969" s="871"/>
      <c r="QF969" s="871"/>
      <c r="QG969" s="871"/>
      <c r="QH969" s="871"/>
      <c r="QI969" s="871"/>
      <c r="QJ969" s="871"/>
      <c r="QK969" s="871"/>
      <c r="QL969" s="871"/>
      <c r="QM969" s="871"/>
      <c r="QN969" s="871"/>
      <c r="QO969" s="871"/>
      <c r="QP969" s="871"/>
      <c r="QQ969" s="871"/>
      <c r="QR969" s="871"/>
      <c r="QS969" s="871"/>
      <c r="QT969" s="871"/>
      <c r="QU969" s="871"/>
      <c r="QV969" s="871"/>
      <c r="QW969" s="871"/>
      <c r="QX969" s="871"/>
      <c r="QY969" s="871"/>
      <c r="QZ969" s="871"/>
      <c r="RA969" s="871"/>
      <c r="RB969" s="871"/>
      <c r="RC969" s="871"/>
      <c r="RD969" s="871"/>
      <c r="RE969" s="871"/>
      <c r="RF969" s="871"/>
      <c r="RG969" s="871"/>
      <c r="RH969" s="871"/>
      <c r="RI969" s="871"/>
      <c r="RJ969" s="871"/>
      <c r="RK969" s="871"/>
      <c r="RL969" s="871"/>
      <c r="RM969" s="871"/>
      <c r="RN969" s="871"/>
      <c r="RO969" s="871"/>
      <c r="RP969" s="871"/>
      <c r="RQ969" s="871"/>
      <c r="RR969" s="871"/>
      <c r="RS969" s="871"/>
      <c r="RT969" s="871"/>
      <c r="RU969" s="871"/>
      <c r="RV969" s="871"/>
      <c r="RW969" s="871"/>
      <c r="RX969" s="871"/>
      <c r="RY969" s="871"/>
      <c r="RZ969" s="871"/>
      <c r="SA969" s="871"/>
      <c r="SB969" s="871"/>
      <c r="SC969" s="871"/>
      <c r="SD969" s="871"/>
      <c r="SE969" s="871"/>
      <c r="SF969" s="871"/>
      <c r="SG969" s="871"/>
      <c r="SH969" s="871"/>
      <c r="SI969" s="871"/>
      <c r="SJ969" s="871"/>
      <c r="SK969" s="871"/>
      <c r="SL969" s="871"/>
      <c r="SM969" s="871"/>
      <c r="SN969" s="871"/>
      <c r="SO969" s="871"/>
      <c r="SP969" s="871"/>
      <c r="SQ969" s="871"/>
      <c r="SR969" s="871"/>
      <c r="SS969" s="871"/>
      <c r="ST969" s="871"/>
      <c r="SU969" s="871"/>
      <c r="SV969" s="871"/>
      <c r="SW969" s="871"/>
      <c r="SX969" s="871"/>
      <c r="SY969" s="871"/>
      <c r="SZ969" s="871"/>
      <c r="TA969" s="871"/>
      <c r="TB969" s="871"/>
      <c r="TC969" s="871"/>
      <c r="TD969" s="871"/>
      <c r="TE969" s="871"/>
      <c r="TF969" s="871"/>
      <c r="TG969" s="871"/>
      <c r="TH969" s="871"/>
      <c r="TI969" s="871"/>
      <c r="TJ969" s="871"/>
      <c r="TK969" s="871"/>
      <c r="TL969" s="871"/>
      <c r="TM969" s="871"/>
      <c r="TN969" s="871"/>
      <c r="TO969" s="871"/>
      <c r="TP969" s="871"/>
      <c r="TQ969" s="871"/>
      <c r="TR969" s="871"/>
      <c r="TS969" s="871"/>
      <c r="TT969" s="871"/>
      <c r="TU969" s="871"/>
      <c r="TV969" s="871"/>
      <c r="TW969" s="871"/>
      <c r="TX969" s="871"/>
      <c r="TY969" s="871"/>
      <c r="TZ969" s="871"/>
      <c r="UA969" s="871"/>
      <c r="UB969" s="871"/>
      <c r="UC969" s="871"/>
      <c r="UD969" s="871"/>
      <c r="UE969" s="871"/>
      <c r="UF969" s="871"/>
      <c r="UG969" s="871"/>
      <c r="UH969" s="871"/>
      <c r="UI969" s="871"/>
      <c r="UJ969" s="871"/>
      <c r="UK969" s="871"/>
      <c r="UL969" s="871"/>
      <c r="UM969" s="871"/>
      <c r="UN969" s="871"/>
      <c r="UO969" s="871"/>
      <c r="UP969" s="871"/>
      <c r="UQ969" s="871"/>
      <c r="UR969" s="871"/>
      <c r="US969" s="871"/>
      <c r="UT969" s="871"/>
      <c r="UU969" s="871"/>
      <c r="UV969" s="871"/>
      <c r="UW969" s="871"/>
      <c r="UX969" s="871"/>
      <c r="UY969" s="871"/>
      <c r="UZ969" s="871"/>
      <c r="VA969" s="871"/>
      <c r="VB969" s="871"/>
      <c r="VC969" s="871"/>
      <c r="VD969" s="871"/>
      <c r="VE969" s="871"/>
      <c r="VF969" s="871"/>
      <c r="VG969" s="871"/>
      <c r="VH969" s="871"/>
      <c r="VI969" s="871"/>
      <c r="VJ969" s="871"/>
      <c r="VK969" s="871"/>
      <c r="VL969" s="871"/>
      <c r="VM969" s="871"/>
      <c r="VN969" s="871"/>
      <c r="VO969" s="871"/>
      <c r="VP969" s="871"/>
      <c r="VQ969" s="871"/>
      <c r="VR969" s="871"/>
      <c r="VS969" s="871"/>
      <c r="VT969" s="871"/>
      <c r="VU969" s="871"/>
      <c r="VV969" s="871"/>
      <c r="VW969" s="871"/>
      <c r="VX969" s="871"/>
      <c r="VY969" s="871"/>
      <c r="VZ969" s="871"/>
      <c r="WA969" s="871"/>
      <c r="WB969" s="871"/>
      <c r="WC969" s="871"/>
      <c r="WD969" s="871"/>
      <c r="WE969" s="871"/>
      <c r="WF969" s="871"/>
      <c r="WG969" s="871"/>
      <c r="WH969" s="871"/>
      <c r="WI969" s="871"/>
      <c r="WJ969" s="871"/>
      <c r="WK969" s="871"/>
      <c r="WL969" s="871"/>
      <c r="WM969" s="871"/>
      <c r="WN969" s="871"/>
      <c r="WO969" s="871"/>
      <c r="WP969" s="871"/>
      <c r="WQ969" s="871"/>
      <c r="WR969" s="871"/>
      <c r="WS969" s="871"/>
      <c r="WT969" s="871"/>
      <c r="WU969" s="871"/>
      <c r="WV969" s="871"/>
      <c r="WW969" s="871"/>
      <c r="WX969" s="871"/>
      <c r="WY969" s="871"/>
      <c r="WZ969" s="871"/>
      <c r="XA969" s="871"/>
      <c r="XB969" s="871"/>
      <c r="XC969" s="871"/>
      <c r="XD969" s="871"/>
      <c r="XE969" s="871"/>
      <c r="XF969" s="871"/>
      <c r="XG969" s="871"/>
      <c r="XH969" s="871"/>
      <c r="XI969" s="871"/>
      <c r="XJ969" s="871"/>
      <c r="XK969" s="871"/>
      <c r="XL969" s="871"/>
      <c r="XM969" s="871"/>
      <c r="XN969" s="871"/>
      <c r="XO969" s="871"/>
      <c r="XP969" s="871"/>
      <c r="XQ969" s="871"/>
      <c r="XR969" s="871"/>
      <c r="XS969" s="871"/>
      <c r="XT969" s="871"/>
      <c r="XU969" s="871"/>
      <c r="XV969" s="871"/>
      <c r="XW969" s="871"/>
      <c r="XX969" s="871"/>
      <c r="XY969" s="871"/>
      <c r="XZ969" s="871"/>
      <c r="YA969" s="871"/>
      <c r="YB969" s="871"/>
      <c r="YC969" s="871"/>
      <c r="YD969" s="871"/>
      <c r="YE969" s="871"/>
      <c r="YF969" s="871"/>
      <c r="YG969" s="871"/>
      <c r="YH969" s="871"/>
      <c r="YI969" s="871"/>
      <c r="YJ969" s="871"/>
      <c r="YK969" s="871"/>
      <c r="YL969" s="871"/>
      <c r="YM969" s="871"/>
      <c r="YN969" s="871"/>
      <c r="YO969" s="871"/>
      <c r="YP969" s="871"/>
      <c r="YQ969" s="871"/>
      <c r="YR969" s="871"/>
      <c r="YS969" s="871"/>
      <c r="YT969" s="871"/>
      <c r="YU969" s="871"/>
      <c r="YV969" s="871"/>
      <c r="YW969" s="871"/>
      <c r="YX969" s="871"/>
      <c r="YY969" s="871"/>
      <c r="YZ969" s="871"/>
      <c r="ZA969" s="871"/>
      <c r="ZB969" s="871"/>
      <c r="ZC969" s="871"/>
      <c r="ZD969" s="871"/>
      <c r="ZE969" s="871"/>
      <c r="ZF969" s="871"/>
      <c r="ZG969" s="871"/>
      <c r="ZH969" s="871"/>
      <c r="ZI969" s="871"/>
      <c r="ZJ969" s="871"/>
      <c r="ZK969" s="871"/>
      <c r="ZL969" s="871"/>
      <c r="ZM969" s="871"/>
      <c r="ZN969" s="871"/>
      <c r="ZO969" s="871"/>
      <c r="ZP969" s="871"/>
      <c r="ZQ969" s="871"/>
      <c r="ZR969" s="871"/>
      <c r="ZS969" s="871"/>
      <c r="ZT969" s="871"/>
      <c r="ZU969" s="871"/>
      <c r="ZV969" s="871"/>
      <c r="ZW969" s="871"/>
      <c r="ZX969" s="871"/>
      <c r="ZY969" s="871"/>
      <c r="ZZ969" s="871"/>
      <c r="AAA969" s="871"/>
      <c r="AAB969" s="871"/>
      <c r="AAC969" s="871"/>
      <c r="AAD969" s="871"/>
      <c r="AAE969" s="871"/>
      <c r="AAF969" s="871"/>
      <c r="AAG969" s="871"/>
      <c r="AAH969" s="871"/>
      <c r="AAI969" s="871"/>
      <c r="AAJ969" s="871"/>
      <c r="AAK969" s="871"/>
      <c r="AAL969" s="871"/>
      <c r="AAM969" s="871"/>
      <c r="AAN969" s="871"/>
      <c r="AAO969" s="871"/>
      <c r="AAP969" s="871"/>
      <c r="AAQ969" s="871"/>
      <c r="AAR969" s="871"/>
      <c r="AAS969" s="871"/>
      <c r="AAT969" s="871"/>
      <c r="AAU969" s="871"/>
      <c r="AAV969" s="871"/>
      <c r="AAW969" s="871"/>
      <c r="AAX969" s="871"/>
      <c r="AAY969" s="871"/>
      <c r="AAZ969" s="871"/>
      <c r="ABA969" s="871"/>
      <c r="ABB969" s="871"/>
      <c r="ABC969" s="871"/>
      <c r="ABD969" s="871"/>
      <c r="ABE969" s="871"/>
      <c r="ABF969" s="871"/>
      <c r="ABG969" s="871"/>
      <c r="ABH969" s="871"/>
      <c r="ABI969" s="871"/>
      <c r="ABJ969" s="871"/>
      <c r="ABK969" s="871"/>
      <c r="ABL969" s="871"/>
      <c r="ABM969" s="871"/>
      <c r="ABN969" s="871"/>
      <c r="ABO969" s="871"/>
      <c r="ABP969" s="871"/>
      <c r="ABQ969" s="871"/>
      <c r="ABR969" s="871"/>
      <c r="ABS969" s="871"/>
      <c r="ABT969" s="871"/>
      <c r="ABU969" s="871"/>
      <c r="ABV969" s="871"/>
      <c r="ABW969" s="871"/>
      <c r="ABX969" s="871"/>
      <c r="ABY969" s="871"/>
      <c r="ABZ969" s="871"/>
      <c r="ACA969" s="871"/>
      <c r="ACB969" s="871"/>
      <c r="ACC969" s="871"/>
      <c r="ACD969" s="871"/>
      <c r="ACE969" s="871"/>
      <c r="ACF969" s="871"/>
      <c r="ACG969" s="871"/>
      <c r="ACH969" s="871"/>
      <c r="ACI969" s="871"/>
      <c r="ACJ969" s="871"/>
      <c r="ACK969" s="871"/>
      <c r="ACL969" s="871"/>
      <c r="ACM969" s="871"/>
      <c r="ACN969" s="871"/>
      <c r="ACO969" s="871"/>
      <c r="ACP969" s="871"/>
      <c r="ACQ969" s="871"/>
      <c r="ACR969" s="871"/>
      <c r="ACS969" s="871"/>
      <c r="ACT969" s="871"/>
      <c r="ACU969" s="871"/>
      <c r="ACV969" s="871"/>
      <c r="ACW969" s="871"/>
      <c r="ACX969" s="871"/>
      <c r="ACY969" s="871"/>
      <c r="ACZ969" s="871"/>
      <c r="ADA969" s="871"/>
      <c r="ADB969" s="871"/>
      <c r="ADC969" s="871"/>
      <c r="ADD969" s="871"/>
      <c r="ADE969" s="871"/>
      <c r="ADF969" s="871"/>
      <c r="ADG969" s="871"/>
      <c r="ADH969" s="871"/>
      <c r="ADI969" s="871"/>
      <c r="ADJ969" s="871"/>
      <c r="ADK969" s="871"/>
      <c r="ADL969" s="871"/>
      <c r="ADM969" s="871"/>
      <c r="ADN969" s="871"/>
      <c r="ADO969" s="871"/>
      <c r="ADP969" s="871"/>
      <c r="ADQ969" s="871"/>
      <c r="ADR969" s="871"/>
      <c r="ADS969" s="871"/>
      <c r="ADT969" s="871"/>
      <c r="ADU969" s="871"/>
      <c r="ADV969" s="871"/>
      <c r="ADW969" s="871"/>
      <c r="ADX969" s="871"/>
      <c r="ADY969" s="871"/>
      <c r="ADZ969" s="871"/>
      <c r="AEA969" s="871"/>
      <c r="AEB969" s="871"/>
      <c r="AEC969" s="871"/>
      <c r="AED969" s="871"/>
      <c r="AEE969" s="871"/>
      <c r="AEF969" s="871"/>
      <c r="AEG969" s="871"/>
      <c r="AEH969" s="871"/>
      <c r="AEI969" s="871"/>
      <c r="AEJ969" s="871"/>
      <c r="AEK969" s="871"/>
      <c r="AEL969" s="871"/>
      <c r="AEM969" s="871"/>
      <c r="AEN969" s="871"/>
      <c r="AEO969" s="871"/>
      <c r="AEP969" s="871"/>
      <c r="AEQ969" s="871"/>
      <c r="AER969" s="871"/>
      <c r="AES969" s="871"/>
      <c r="AET969" s="871"/>
      <c r="AEU969" s="871"/>
      <c r="AEV969" s="871"/>
      <c r="AEW969" s="871"/>
      <c r="AEX969" s="871"/>
      <c r="AEY969" s="871"/>
      <c r="AEZ969" s="871"/>
      <c r="AFA969" s="871"/>
      <c r="AFB969" s="871"/>
      <c r="AFC969" s="871"/>
      <c r="AFD969" s="871"/>
      <c r="AFE969" s="871"/>
      <c r="AFF969" s="871"/>
      <c r="AFG969" s="871"/>
      <c r="AFH969" s="871"/>
      <c r="AFI969" s="871"/>
      <c r="AFJ969" s="871"/>
      <c r="AFK969" s="871"/>
      <c r="AFL969" s="871"/>
      <c r="AFM969" s="871"/>
      <c r="AFN969" s="871"/>
      <c r="AFO969" s="871"/>
      <c r="AFP969" s="871"/>
      <c r="AFQ969" s="871"/>
      <c r="AFR969" s="871"/>
      <c r="AFS969" s="871"/>
      <c r="AFT969" s="871"/>
      <c r="AFU969" s="871"/>
      <c r="AFV969" s="871"/>
      <c r="AFW969" s="871"/>
      <c r="AFX969" s="871"/>
      <c r="AFY969" s="871"/>
      <c r="AFZ969" s="871"/>
      <c r="AGA969" s="871"/>
      <c r="AGB969" s="871"/>
      <c r="AGC969" s="871"/>
      <c r="AGD969" s="871"/>
      <c r="AGE969" s="871"/>
      <c r="AGF969" s="871"/>
      <c r="AGG969" s="871"/>
      <c r="AGH969" s="871"/>
      <c r="AGI969" s="871"/>
      <c r="AGJ969" s="871"/>
      <c r="AGK969" s="871"/>
      <c r="AGL969" s="871"/>
      <c r="AGM969" s="871"/>
      <c r="AGN969" s="871"/>
      <c r="AGO969" s="871"/>
      <c r="AGP969" s="871"/>
      <c r="AGQ969" s="871"/>
      <c r="AGR969" s="871"/>
      <c r="AGS969" s="871"/>
      <c r="AGT969" s="871"/>
      <c r="AGU969" s="871"/>
      <c r="AGV969" s="871"/>
      <c r="AGW969" s="871"/>
      <c r="AGX969" s="871"/>
      <c r="AGY969" s="871"/>
      <c r="AGZ969" s="871"/>
      <c r="AHA969" s="871"/>
      <c r="AHB969" s="871"/>
      <c r="AHC969" s="871"/>
      <c r="AHD969" s="871"/>
      <c r="AHE969" s="871"/>
      <c r="AHF969" s="871"/>
      <c r="AHG969" s="871"/>
      <c r="AHH969" s="871"/>
      <c r="AHI969" s="871"/>
      <c r="AHJ969" s="871"/>
      <c r="AHK969" s="871"/>
      <c r="AHL969" s="871"/>
      <c r="AHM969" s="871"/>
      <c r="AHN969" s="871"/>
      <c r="AHO969" s="871"/>
      <c r="AHP969" s="871"/>
      <c r="AHQ969" s="871"/>
      <c r="AHR969" s="871"/>
      <c r="AHS969" s="871"/>
      <c r="AHT969" s="871"/>
      <c r="AHU969" s="871"/>
      <c r="AHV969" s="871"/>
      <c r="AHW969" s="871"/>
      <c r="AHX969" s="871"/>
      <c r="AHY969" s="871"/>
      <c r="AHZ969" s="871"/>
      <c r="AIA969" s="871"/>
      <c r="AIB969" s="871"/>
      <c r="AIC969" s="871"/>
      <c r="AID969" s="871"/>
      <c r="AIE969" s="871"/>
      <c r="AIF969" s="871"/>
      <c r="AIG969" s="871"/>
      <c r="AIH969" s="871"/>
      <c r="AII969" s="871"/>
      <c r="AIJ969" s="871"/>
      <c r="AIK969" s="871"/>
      <c r="AIL969" s="871"/>
      <c r="AIM969" s="871"/>
      <c r="AIN969" s="871"/>
      <c r="AIO969" s="871"/>
      <c r="AIP969" s="871"/>
      <c r="AIQ969" s="871"/>
      <c r="AIR969" s="871"/>
      <c r="AIS969" s="871"/>
      <c r="AIT969" s="871"/>
      <c r="AIU969" s="871"/>
      <c r="AIV969" s="871"/>
      <c r="AIW969" s="871"/>
      <c r="AIX969" s="871"/>
      <c r="AIY969" s="871"/>
      <c r="AIZ969" s="871"/>
      <c r="AJA969" s="871"/>
      <c r="AJB969" s="871"/>
      <c r="AJC969" s="871"/>
      <c r="AJD969" s="871"/>
      <c r="AJE969" s="871"/>
      <c r="AJF969" s="871"/>
      <c r="AJG969" s="871"/>
      <c r="AJH969" s="871"/>
      <c r="AJI969" s="871"/>
      <c r="AJJ969" s="871"/>
      <c r="AJK969" s="871"/>
      <c r="AJL969" s="871"/>
      <c r="AJM969" s="871"/>
      <c r="AJN969" s="871"/>
      <c r="AJO969" s="871"/>
      <c r="AJP969" s="871"/>
      <c r="AJQ969" s="871"/>
      <c r="AJR969" s="871"/>
      <c r="AJS969" s="871"/>
      <c r="AJT969" s="871"/>
      <c r="AJU969" s="871"/>
      <c r="AJV969" s="871"/>
      <c r="AJW969" s="871"/>
      <c r="AJX969" s="871"/>
      <c r="AJY969" s="871"/>
      <c r="AJZ969" s="871"/>
      <c r="AKA969" s="871"/>
      <c r="AKB969" s="871"/>
      <c r="AKC969" s="871"/>
      <c r="AKD969" s="871"/>
      <c r="AKE969" s="871"/>
      <c r="AKF969" s="871"/>
      <c r="AKG969" s="871"/>
      <c r="AKH969" s="871"/>
      <c r="AKI969" s="871"/>
      <c r="AKJ969" s="871"/>
      <c r="AKK969" s="871"/>
      <c r="AKL969" s="871"/>
      <c r="AKM969" s="871"/>
      <c r="AKN969" s="871"/>
      <c r="AKO969" s="871"/>
      <c r="AKP969" s="871"/>
      <c r="AKQ969" s="871"/>
      <c r="AKR969" s="871"/>
      <c r="AKS969" s="871"/>
      <c r="AKT969" s="871"/>
      <c r="AKU969" s="871"/>
      <c r="AKV969" s="871"/>
      <c r="AKW969" s="871"/>
      <c r="AKX969" s="871"/>
      <c r="AKY969" s="871"/>
      <c r="AKZ969" s="871"/>
      <c r="ALA969" s="871"/>
      <c r="ALB969" s="871"/>
      <c r="ALC969" s="871"/>
      <c r="ALD969" s="871"/>
      <c r="ALE969" s="871"/>
      <c r="ALF969" s="871"/>
      <c r="ALG969" s="871"/>
      <c r="ALH969" s="871"/>
      <c r="ALI969" s="871"/>
      <c r="ALJ969" s="871"/>
      <c r="ALK969" s="871"/>
      <c r="ALL969" s="871"/>
      <c r="ALM969" s="871"/>
      <c r="ALN969" s="871"/>
      <c r="ALO969" s="871"/>
      <c r="ALP969" s="871"/>
      <c r="ALQ969" s="871"/>
      <c r="ALR969" s="871"/>
      <c r="ALS969" s="871"/>
      <c r="ALT969" s="871"/>
      <c r="ALU969" s="871"/>
      <c r="ALV969" s="871"/>
      <c r="ALW969" s="871"/>
      <c r="ALX969" s="871"/>
      <c r="ALY969" s="871"/>
      <c r="ALZ969" s="871"/>
      <c r="AMA969" s="871"/>
      <c r="AMB969" s="871"/>
      <c r="AMC969" s="871"/>
      <c r="AMD969" s="871"/>
      <c r="AME969" s="871"/>
      <c r="AMF969" s="871"/>
      <c r="AMG969" s="871"/>
      <c r="AMH969" s="871"/>
      <c r="AMI969" s="871"/>
      <c r="AMJ969" s="871"/>
      <c r="AMK969" s="871"/>
    </row>
    <row r="970" spans="1:1025" ht="15.75" customHeight="1">
      <c r="A970" s="1144"/>
      <c r="B970" s="964">
        <v>15577</v>
      </c>
      <c r="C970" s="985">
        <v>0.1</v>
      </c>
      <c r="D970" s="954" t="s">
        <v>526</v>
      </c>
      <c r="E970" s="955">
        <v>2400000</v>
      </c>
      <c r="F970" s="402">
        <v>0.05</v>
      </c>
      <c r="G970" s="955">
        <f t="shared" si="47"/>
        <v>120000</v>
      </c>
      <c r="H970" s="1009" t="s">
        <v>503</v>
      </c>
      <c r="I970" s="874"/>
      <c r="J970" s="874"/>
      <c r="K970" s="907"/>
      <c r="L970" s="899"/>
      <c r="M970" s="899"/>
      <c r="N970" s="899"/>
      <c r="O970" s="948"/>
      <c r="P970" s="899"/>
      <c r="Q970" s="917"/>
      <c r="R970" s="871"/>
      <c r="S970" s="871"/>
      <c r="T970" s="871"/>
      <c r="U970" s="871"/>
      <c r="V970" s="871"/>
      <c r="W970" s="871"/>
      <c r="X970" s="871"/>
      <c r="Y970" s="871"/>
      <c r="Z970" s="871"/>
      <c r="AA970" s="871"/>
      <c r="AB970" s="871"/>
      <c r="AC970" s="871"/>
      <c r="AD970" s="871"/>
      <c r="AE970" s="871"/>
      <c r="AF970" s="871"/>
      <c r="AG970" s="871"/>
      <c r="AH970" s="871"/>
      <c r="AI970" s="871"/>
      <c r="AJ970" s="871"/>
      <c r="AK970" s="871"/>
      <c r="AL970" s="871"/>
      <c r="AM970" s="871"/>
      <c r="AN970" s="871"/>
      <c r="AO970" s="871"/>
      <c r="AP970" s="871"/>
      <c r="AQ970" s="871"/>
      <c r="AR970" s="871"/>
      <c r="AS970" s="871"/>
      <c r="AT970" s="871"/>
      <c r="AU970" s="871"/>
      <c r="AV970" s="871"/>
      <c r="AW970" s="871"/>
      <c r="AX970" s="871"/>
      <c r="AY970" s="871"/>
      <c r="AZ970" s="871"/>
      <c r="BA970" s="871"/>
      <c r="BB970" s="871"/>
      <c r="BC970" s="871"/>
      <c r="BD970" s="871"/>
      <c r="BE970" s="871"/>
      <c r="BF970" s="871"/>
      <c r="BG970" s="871"/>
      <c r="BH970" s="871"/>
      <c r="BI970" s="871"/>
      <c r="BJ970" s="871"/>
      <c r="BK970" s="871"/>
      <c r="BL970" s="871"/>
      <c r="BM970" s="871"/>
      <c r="BN970" s="871"/>
      <c r="BO970" s="871"/>
      <c r="BP970" s="871"/>
      <c r="BQ970" s="871"/>
      <c r="BR970" s="871"/>
      <c r="BS970" s="871"/>
      <c r="BT970" s="871"/>
      <c r="BU970" s="871"/>
      <c r="BV970" s="871"/>
      <c r="BW970" s="871"/>
      <c r="BX970" s="871"/>
      <c r="BY970" s="871"/>
      <c r="BZ970" s="871"/>
      <c r="CA970" s="871"/>
      <c r="CB970" s="871"/>
      <c r="CC970" s="871"/>
      <c r="CD970" s="871"/>
      <c r="CE970" s="871"/>
      <c r="CF970" s="871"/>
      <c r="CG970" s="871"/>
      <c r="CH970" s="871"/>
      <c r="CI970" s="871"/>
      <c r="CJ970" s="871"/>
      <c r="CK970" s="871"/>
      <c r="CL970" s="871"/>
      <c r="CM970" s="871"/>
      <c r="CN970" s="871"/>
      <c r="CO970" s="871"/>
      <c r="CP970" s="871"/>
      <c r="CQ970" s="871"/>
      <c r="CR970" s="871"/>
      <c r="CS970" s="871"/>
      <c r="CT970" s="871"/>
      <c r="CU970" s="871"/>
      <c r="CV970" s="871"/>
      <c r="CW970" s="871"/>
      <c r="CX970" s="871"/>
      <c r="CY970" s="871"/>
      <c r="CZ970" s="871"/>
      <c r="DA970" s="871"/>
      <c r="DB970" s="871"/>
      <c r="DC970" s="871"/>
      <c r="DD970" s="871"/>
      <c r="DE970" s="871"/>
      <c r="DF970" s="871"/>
      <c r="DG970" s="871"/>
      <c r="DH970" s="871"/>
      <c r="DI970" s="871"/>
      <c r="DJ970" s="871"/>
      <c r="DK970" s="871"/>
      <c r="DL970" s="871"/>
      <c r="DM970" s="871"/>
      <c r="DN970" s="871"/>
      <c r="DO970" s="871"/>
      <c r="DP970" s="871"/>
      <c r="DQ970" s="871"/>
      <c r="DR970" s="871"/>
      <c r="DS970" s="871"/>
      <c r="DT970" s="871"/>
      <c r="DU970" s="871"/>
      <c r="DV970" s="871"/>
      <c r="DW970" s="871"/>
      <c r="DX970" s="871"/>
      <c r="DY970" s="871"/>
      <c r="DZ970" s="871"/>
      <c r="EA970" s="871"/>
      <c r="EB970" s="871"/>
      <c r="EC970" s="871"/>
      <c r="ED970" s="871"/>
      <c r="EE970" s="871"/>
      <c r="EF970" s="871"/>
      <c r="EG970" s="871"/>
      <c r="EH970" s="871"/>
      <c r="EI970" s="871"/>
      <c r="EJ970" s="871"/>
      <c r="EK970" s="871"/>
      <c r="EL970" s="871"/>
      <c r="EM970" s="871"/>
      <c r="EN970" s="871"/>
      <c r="EO970" s="871"/>
      <c r="EP970" s="871"/>
      <c r="EQ970" s="871"/>
      <c r="ER970" s="871"/>
      <c r="ES970" s="871"/>
      <c r="ET970" s="871"/>
      <c r="EU970" s="871"/>
      <c r="EV970" s="871"/>
      <c r="EW970" s="871"/>
      <c r="EX970" s="871"/>
      <c r="EY970" s="871"/>
      <c r="EZ970" s="871"/>
      <c r="FA970" s="871"/>
      <c r="FB970" s="871"/>
      <c r="FC970" s="871"/>
      <c r="FD970" s="871"/>
      <c r="FE970" s="871"/>
      <c r="FF970" s="871"/>
      <c r="FG970" s="871"/>
      <c r="FH970" s="871"/>
      <c r="FI970" s="871"/>
      <c r="FJ970" s="871"/>
      <c r="FK970" s="871"/>
      <c r="FL970" s="871"/>
      <c r="FM970" s="871"/>
      <c r="FN970" s="871"/>
      <c r="FO970" s="871"/>
      <c r="FP970" s="871"/>
      <c r="FQ970" s="871"/>
      <c r="FR970" s="871"/>
      <c r="FS970" s="871"/>
      <c r="FT970" s="871"/>
      <c r="FU970" s="871"/>
      <c r="FV970" s="871"/>
      <c r="FW970" s="871"/>
      <c r="FX970" s="871"/>
      <c r="FY970" s="871"/>
      <c r="FZ970" s="871"/>
      <c r="GA970" s="871"/>
      <c r="GB970" s="871"/>
      <c r="GC970" s="871"/>
      <c r="GD970" s="871"/>
      <c r="GE970" s="871"/>
      <c r="GF970" s="871"/>
      <c r="GG970" s="871"/>
      <c r="GH970" s="871"/>
      <c r="GI970" s="871"/>
      <c r="GJ970" s="871"/>
      <c r="GK970" s="871"/>
      <c r="GL970" s="871"/>
      <c r="GM970" s="871"/>
      <c r="GN970" s="871"/>
      <c r="GO970" s="871"/>
      <c r="GP970" s="871"/>
      <c r="GQ970" s="871"/>
      <c r="GR970" s="871"/>
      <c r="GS970" s="871"/>
      <c r="GT970" s="871"/>
      <c r="GU970" s="871"/>
      <c r="GV970" s="871"/>
      <c r="GW970" s="871"/>
      <c r="GX970" s="871"/>
      <c r="GY970" s="871"/>
      <c r="GZ970" s="871"/>
      <c r="HA970" s="871"/>
      <c r="HB970" s="871"/>
      <c r="HC970" s="871"/>
      <c r="HD970" s="871"/>
      <c r="HE970" s="871"/>
      <c r="HF970" s="871"/>
      <c r="HG970" s="871"/>
      <c r="HH970" s="871"/>
      <c r="HI970" s="871"/>
      <c r="HJ970" s="871"/>
      <c r="HK970" s="871"/>
      <c r="HL970" s="871"/>
      <c r="HM970" s="871"/>
      <c r="HN970" s="871"/>
      <c r="HO970" s="871"/>
      <c r="HP970" s="871"/>
      <c r="HQ970" s="871"/>
      <c r="HR970" s="871"/>
      <c r="HS970" s="871"/>
      <c r="HT970" s="871"/>
      <c r="HU970" s="871"/>
      <c r="HV970" s="871"/>
      <c r="HW970" s="871"/>
      <c r="HX970" s="871"/>
      <c r="HY970" s="871"/>
      <c r="HZ970" s="871"/>
      <c r="IA970" s="871"/>
      <c r="IB970" s="871"/>
      <c r="IC970" s="871"/>
      <c r="ID970" s="871"/>
      <c r="IE970" s="871"/>
      <c r="IF970" s="871"/>
      <c r="IG970" s="871"/>
      <c r="IH970" s="871"/>
      <c r="II970" s="871"/>
      <c r="IJ970" s="871"/>
      <c r="IK970" s="871"/>
      <c r="IL970" s="871"/>
      <c r="IM970" s="871"/>
      <c r="IN970" s="871"/>
      <c r="IO970" s="871"/>
      <c r="IP970" s="871"/>
      <c r="IQ970" s="871"/>
      <c r="IR970" s="871"/>
      <c r="IS970" s="871"/>
      <c r="IT970" s="871"/>
      <c r="IU970" s="871"/>
      <c r="IV970" s="871"/>
      <c r="IW970" s="871"/>
      <c r="IX970" s="871"/>
      <c r="IY970" s="871"/>
      <c r="IZ970" s="871"/>
      <c r="JA970" s="871"/>
      <c r="JB970" s="871"/>
      <c r="JC970" s="871"/>
      <c r="JD970" s="871"/>
      <c r="JE970" s="871"/>
      <c r="JF970" s="871"/>
      <c r="JG970" s="871"/>
      <c r="JH970" s="871"/>
      <c r="JI970" s="871"/>
      <c r="JJ970" s="871"/>
      <c r="JK970" s="871"/>
      <c r="JL970" s="871"/>
      <c r="JM970" s="871"/>
      <c r="JN970" s="871"/>
      <c r="JO970" s="871"/>
      <c r="JP970" s="871"/>
      <c r="JQ970" s="871"/>
      <c r="JR970" s="871"/>
      <c r="JS970" s="871"/>
      <c r="JT970" s="871"/>
      <c r="JU970" s="871"/>
      <c r="JV970" s="871"/>
      <c r="JW970" s="871"/>
      <c r="JX970" s="871"/>
      <c r="JY970" s="871"/>
      <c r="JZ970" s="871"/>
      <c r="KA970" s="871"/>
      <c r="KB970" s="871"/>
      <c r="KC970" s="871"/>
      <c r="KD970" s="871"/>
      <c r="KE970" s="871"/>
      <c r="KF970" s="871"/>
      <c r="KG970" s="871"/>
      <c r="KH970" s="871"/>
      <c r="KI970" s="871"/>
      <c r="KJ970" s="871"/>
      <c r="KK970" s="871"/>
      <c r="KL970" s="871"/>
      <c r="KM970" s="871"/>
      <c r="KN970" s="871"/>
      <c r="KO970" s="871"/>
      <c r="KP970" s="871"/>
      <c r="KQ970" s="871"/>
      <c r="KR970" s="871"/>
      <c r="KS970" s="871"/>
      <c r="KT970" s="871"/>
      <c r="KU970" s="871"/>
      <c r="KV970" s="871"/>
      <c r="KW970" s="871"/>
      <c r="KX970" s="871"/>
      <c r="KY970" s="871"/>
      <c r="KZ970" s="871"/>
      <c r="LA970" s="871"/>
      <c r="LB970" s="871"/>
      <c r="LC970" s="871"/>
      <c r="LD970" s="871"/>
      <c r="LE970" s="871"/>
      <c r="LF970" s="871"/>
      <c r="LG970" s="871"/>
      <c r="LH970" s="871"/>
      <c r="LI970" s="871"/>
      <c r="LJ970" s="871"/>
      <c r="LK970" s="871"/>
      <c r="LL970" s="871"/>
      <c r="LM970" s="871"/>
      <c r="LN970" s="871"/>
      <c r="LO970" s="871"/>
      <c r="LP970" s="871"/>
      <c r="LQ970" s="871"/>
      <c r="LR970" s="871"/>
      <c r="LS970" s="871"/>
      <c r="LT970" s="871"/>
      <c r="LU970" s="871"/>
      <c r="LV970" s="871"/>
      <c r="LW970" s="871"/>
      <c r="LX970" s="871"/>
      <c r="LY970" s="871"/>
      <c r="LZ970" s="871"/>
      <c r="MA970" s="871"/>
      <c r="MB970" s="871"/>
      <c r="MC970" s="871"/>
      <c r="MD970" s="871"/>
      <c r="ME970" s="871"/>
      <c r="MF970" s="871"/>
      <c r="MG970" s="871"/>
      <c r="MH970" s="871"/>
      <c r="MI970" s="871"/>
      <c r="MJ970" s="871"/>
      <c r="MK970" s="871"/>
      <c r="ML970" s="871"/>
      <c r="MM970" s="871"/>
      <c r="MN970" s="871"/>
      <c r="MO970" s="871"/>
      <c r="MP970" s="871"/>
      <c r="MQ970" s="871"/>
      <c r="MR970" s="871"/>
      <c r="MS970" s="871"/>
      <c r="MT970" s="871"/>
      <c r="MU970" s="871"/>
      <c r="MV970" s="871"/>
      <c r="MW970" s="871"/>
      <c r="MX970" s="871"/>
      <c r="MY970" s="871"/>
      <c r="MZ970" s="871"/>
      <c r="NA970" s="871"/>
      <c r="NB970" s="871"/>
      <c r="NC970" s="871"/>
      <c r="ND970" s="871"/>
      <c r="NE970" s="871"/>
      <c r="NF970" s="871"/>
      <c r="NG970" s="871"/>
      <c r="NH970" s="871"/>
      <c r="NI970" s="871"/>
      <c r="NJ970" s="871"/>
      <c r="NK970" s="871"/>
      <c r="NL970" s="871"/>
      <c r="NM970" s="871"/>
      <c r="NN970" s="871"/>
      <c r="NO970" s="871"/>
      <c r="NP970" s="871"/>
      <c r="NQ970" s="871"/>
      <c r="NR970" s="871"/>
      <c r="NS970" s="871"/>
      <c r="NT970" s="871"/>
      <c r="NU970" s="871"/>
      <c r="NV970" s="871"/>
      <c r="NW970" s="871"/>
      <c r="NX970" s="871"/>
      <c r="NY970" s="871"/>
      <c r="NZ970" s="871"/>
      <c r="OA970" s="871"/>
      <c r="OB970" s="871"/>
      <c r="OC970" s="871"/>
      <c r="OD970" s="871"/>
      <c r="OE970" s="871"/>
      <c r="OF970" s="871"/>
      <c r="OG970" s="871"/>
      <c r="OH970" s="871"/>
      <c r="OI970" s="871"/>
      <c r="OJ970" s="871"/>
      <c r="OK970" s="871"/>
      <c r="OL970" s="871"/>
      <c r="OM970" s="871"/>
      <c r="ON970" s="871"/>
      <c r="OO970" s="871"/>
      <c r="OP970" s="871"/>
      <c r="OQ970" s="871"/>
      <c r="OR970" s="871"/>
      <c r="OS970" s="871"/>
      <c r="OT970" s="871"/>
      <c r="OU970" s="871"/>
      <c r="OV970" s="871"/>
      <c r="OW970" s="871"/>
      <c r="OX970" s="871"/>
      <c r="OY970" s="871"/>
      <c r="OZ970" s="871"/>
      <c r="PA970" s="871"/>
      <c r="PB970" s="871"/>
      <c r="PC970" s="871"/>
      <c r="PD970" s="871"/>
      <c r="PE970" s="871"/>
      <c r="PF970" s="871"/>
      <c r="PG970" s="871"/>
      <c r="PH970" s="871"/>
      <c r="PI970" s="871"/>
      <c r="PJ970" s="871"/>
      <c r="PK970" s="871"/>
      <c r="PL970" s="871"/>
      <c r="PM970" s="871"/>
      <c r="PN970" s="871"/>
      <c r="PO970" s="871"/>
      <c r="PP970" s="871"/>
      <c r="PQ970" s="871"/>
      <c r="PR970" s="871"/>
      <c r="PS970" s="871"/>
      <c r="PT970" s="871"/>
      <c r="PU970" s="871"/>
      <c r="PV970" s="871"/>
      <c r="PW970" s="871"/>
      <c r="PX970" s="871"/>
      <c r="PY970" s="871"/>
      <c r="PZ970" s="871"/>
      <c r="QA970" s="871"/>
      <c r="QB970" s="871"/>
      <c r="QC970" s="871"/>
      <c r="QD970" s="871"/>
      <c r="QE970" s="871"/>
      <c r="QF970" s="871"/>
      <c r="QG970" s="871"/>
      <c r="QH970" s="871"/>
      <c r="QI970" s="871"/>
      <c r="QJ970" s="871"/>
      <c r="QK970" s="871"/>
      <c r="QL970" s="871"/>
      <c r="QM970" s="871"/>
      <c r="QN970" s="871"/>
      <c r="QO970" s="871"/>
      <c r="QP970" s="871"/>
      <c r="QQ970" s="871"/>
      <c r="QR970" s="871"/>
      <c r="QS970" s="871"/>
      <c r="QT970" s="871"/>
      <c r="QU970" s="871"/>
      <c r="QV970" s="871"/>
      <c r="QW970" s="871"/>
      <c r="QX970" s="871"/>
      <c r="QY970" s="871"/>
      <c r="QZ970" s="871"/>
      <c r="RA970" s="871"/>
      <c r="RB970" s="871"/>
      <c r="RC970" s="871"/>
      <c r="RD970" s="871"/>
      <c r="RE970" s="871"/>
      <c r="RF970" s="871"/>
      <c r="RG970" s="871"/>
      <c r="RH970" s="871"/>
      <c r="RI970" s="871"/>
      <c r="RJ970" s="871"/>
      <c r="RK970" s="871"/>
      <c r="RL970" s="871"/>
      <c r="RM970" s="871"/>
      <c r="RN970" s="871"/>
      <c r="RO970" s="871"/>
      <c r="RP970" s="871"/>
      <c r="RQ970" s="871"/>
      <c r="RR970" s="871"/>
      <c r="RS970" s="871"/>
      <c r="RT970" s="871"/>
      <c r="RU970" s="871"/>
      <c r="RV970" s="871"/>
      <c r="RW970" s="871"/>
      <c r="RX970" s="871"/>
      <c r="RY970" s="871"/>
      <c r="RZ970" s="871"/>
      <c r="SA970" s="871"/>
      <c r="SB970" s="871"/>
      <c r="SC970" s="871"/>
      <c r="SD970" s="871"/>
      <c r="SE970" s="871"/>
      <c r="SF970" s="871"/>
      <c r="SG970" s="871"/>
      <c r="SH970" s="871"/>
      <c r="SI970" s="871"/>
      <c r="SJ970" s="871"/>
      <c r="SK970" s="871"/>
      <c r="SL970" s="871"/>
      <c r="SM970" s="871"/>
      <c r="SN970" s="871"/>
      <c r="SO970" s="871"/>
      <c r="SP970" s="871"/>
      <c r="SQ970" s="871"/>
      <c r="SR970" s="871"/>
      <c r="SS970" s="871"/>
      <c r="ST970" s="871"/>
      <c r="SU970" s="871"/>
      <c r="SV970" s="871"/>
      <c r="SW970" s="871"/>
      <c r="SX970" s="871"/>
      <c r="SY970" s="871"/>
      <c r="SZ970" s="871"/>
      <c r="TA970" s="871"/>
      <c r="TB970" s="871"/>
      <c r="TC970" s="871"/>
      <c r="TD970" s="871"/>
      <c r="TE970" s="871"/>
      <c r="TF970" s="871"/>
      <c r="TG970" s="871"/>
      <c r="TH970" s="871"/>
      <c r="TI970" s="871"/>
      <c r="TJ970" s="871"/>
      <c r="TK970" s="871"/>
      <c r="TL970" s="871"/>
      <c r="TM970" s="871"/>
      <c r="TN970" s="871"/>
      <c r="TO970" s="871"/>
      <c r="TP970" s="871"/>
      <c r="TQ970" s="871"/>
      <c r="TR970" s="871"/>
      <c r="TS970" s="871"/>
      <c r="TT970" s="871"/>
      <c r="TU970" s="871"/>
      <c r="TV970" s="871"/>
      <c r="TW970" s="871"/>
      <c r="TX970" s="871"/>
      <c r="TY970" s="871"/>
      <c r="TZ970" s="871"/>
      <c r="UA970" s="871"/>
      <c r="UB970" s="871"/>
      <c r="UC970" s="871"/>
      <c r="UD970" s="871"/>
      <c r="UE970" s="871"/>
      <c r="UF970" s="871"/>
      <c r="UG970" s="871"/>
      <c r="UH970" s="871"/>
      <c r="UI970" s="871"/>
      <c r="UJ970" s="871"/>
      <c r="UK970" s="871"/>
      <c r="UL970" s="871"/>
      <c r="UM970" s="871"/>
      <c r="UN970" s="871"/>
      <c r="UO970" s="871"/>
      <c r="UP970" s="871"/>
      <c r="UQ970" s="871"/>
      <c r="UR970" s="871"/>
      <c r="US970" s="871"/>
      <c r="UT970" s="871"/>
      <c r="UU970" s="871"/>
      <c r="UV970" s="871"/>
      <c r="UW970" s="871"/>
      <c r="UX970" s="871"/>
      <c r="UY970" s="871"/>
      <c r="UZ970" s="871"/>
      <c r="VA970" s="871"/>
      <c r="VB970" s="871"/>
      <c r="VC970" s="871"/>
      <c r="VD970" s="871"/>
      <c r="VE970" s="871"/>
      <c r="VF970" s="871"/>
      <c r="VG970" s="871"/>
      <c r="VH970" s="871"/>
      <c r="VI970" s="871"/>
      <c r="VJ970" s="871"/>
      <c r="VK970" s="871"/>
      <c r="VL970" s="871"/>
      <c r="VM970" s="871"/>
      <c r="VN970" s="871"/>
      <c r="VO970" s="871"/>
      <c r="VP970" s="871"/>
      <c r="VQ970" s="871"/>
      <c r="VR970" s="871"/>
      <c r="VS970" s="871"/>
      <c r="VT970" s="871"/>
      <c r="VU970" s="871"/>
      <c r="VV970" s="871"/>
      <c r="VW970" s="871"/>
      <c r="VX970" s="871"/>
      <c r="VY970" s="871"/>
      <c r="VZ970" s="871"/>
      <c r="WA970" s="871"/>
      <c r="WB970" s="871"/>
      <c r="WC970" s="871"/>
      <c r="WD970" s="871"/>
      <c r="WE970" s="871"/>
      <c r="WF970" s="871"/>
      <c r="WG970" s="871"/>
      <c r="WH970" s="871"/>
      <c r="WI970" s="871"/>
      <c r="WJ970" s="871"/>
      <c r="WK970" s="871"/>
      <c r="WL970" s="871"/>
      <c r="WM970" s="871"/>
      <c r="WN970" s="871"/>
      <c r="WO970" s="871"/>
      <c r="WP970" s="871"/>
      <c r="WQ970" s="871"/>
      <c r="WR970" s="871"/>
      <c r="WS970" s="871"/>
      <c r="WT970" s="871"/>
      <c r="WU970" s="871"/>
      <c r="WV970" s="871"/>
      <c r="WW970" s="871"/>
      <c r="WX970" s="871"/>
      <c r="WY970" s="871"/>
      <c r="WZ970" s="871"/>
      <c r="XA970" s="871"/>
      <c r="XB970" s="871"/>
      <c r="XC970" s="871"/>
      <c r="XD970" s="871"/>
      <c r="XE970" s="871"/>
      <c r="XF970" s="871"/>
      <c r="XG970" s="871"/>
      <c r="XH970" s="871"/>
      <c r="XI970" s="871"/>
      <c r="XJ970" s="871"/>
      <c r="XK970" s="871"/>
      <c r="XL970" s="871"/>
      <c r="XM970" s="871"/>
      <c r="XN970" s="871"/>
      <c r="XO970" s="871"/>
      <c r="XP970" s="871"/>
      <c r="XQ970" s="871"/>
      <c r="XR970" s="871"/>
      <c r="XS970" s="871"/>
      <c r="XT970" s="871"/>
      <c r="XU970" s="871"/>
      <c r="XV970" s="871"/>
      <c r="XW970" s="871"/>
      <c r="XX970" s="871"/>
      <c r="XY970" s="871"/>
      <c r="XZ970" s="871"/>
      <c r="YA970" s="871"/>
      <c r="YB970" s="871"/>
      <c r="YC970" s="871"/>
      <c r="YD970" s="871"/>
      <c r="YE970" s="871"/>
      <c r="YF970" s="871"/>
      <c r="YG970" s="871"/>
      <c r="YH970" s="871"/>
      <c r="YI970" s="871"/>
      <c r="YJ970" s="871"/>
      <c r="YK970" s="871"/>
      <c r="YL970" s="871"/>
      <c r="YM970" s="871"/>
      <c r="YN970" s="871"/>
      <c r="YO970" s="871"/>
      <c r="YP970" s="871"/>
      <c r="YQ970" s="871"/>
      <c r="YR970" s="871"/>
      <c r="YS970" s="871"/>
      <c r="YT970" s="871"/>
      <c r="YU970" s="871"/>
      <c r="YV970" s="871"/>
      <c r="YW970" s="871"/>
      <c r="YX970" s="871"/>
      <c r="YY970" s="871"/>
      <c r="YZ970" s="871"/>
      <c r="ZA970" s="871"/>
      <c r="ZB970" s="871"/>
      <c r="ZC970" s="871"/>
      <c r="ZD970" s="871"/>
      <c r="ZE970" s="871"/>
      <c r="ZF970" s="871"/>
      <c r="ZG970" s="871"/>
      <c r="ZH970" s="871"/>
      <c r="ZI970" s="871"/>
      <c r="ZJ970" s="871"/>
      <c r="ZK970" s="871"/>
      <c r="ZL970" s="871"/>
      <c r="ZM970" s="871"/>
      <c r="ZN970" s="871"/>
      <c r="ZO970" s="871"/>
      <c r="ZP970" s="871"/>
      <c r="ZQ970" s="871"/>
      <c r="ZR970" s="871"/>
      <c r="ZS970" s="871"/>
      <c r="ZT970" s="871"/>
      <c r="ZU970" s="871"/>
      <c r="ZV970" s="871"/>
      <c r="ZW970" s="871"/>
      <c r="ZX970" s="871"/>
      <c r="ZY970" s="871"/>
      <c r="ZZ970" s="871"/>
      <c r="AAA970" s="871"/>
      <c r="AAB970" s="871"/>
      <c r="AAC970" s="871"/>
      <c r="AAD970" s="871"/>
      <c r="AAE970" s="871"/>
      <c r="AAF970" s="871"/>
      <c r="AAG970" s="871"/>
      <c r="AAH970" s="871"/>
      <c r="AAI970" s="871"/>
      <c r="AAJ970" s="871"/>
      <c r="AAK970" s="871"/>
      <c r="AAL970" s="871"/>
      <c r="AAM970" s="871"/>
      <c r="AAN970" s="871"/>
      <c r="AAO970" s="871"/>
      <c r="AAP970" s="871"/>
      <c r="AAQ970" s="871"/>
      <c r="AAR970" s="871"/>
      <c r="AAS970" s="871"/>
      <c r="AAT970" s="871"/>
      <c r="AAU970" s="871"/>
      <c r="AAV970" s="871"/>
      <c r="AAW970" s="871"/>
      <c r="AAX970" s="871"/>
      <c r="AAY970" s="871"/>
      <c r="AAZ970" s="871"/>
      <c r="ABA970" s="871"/>
      <c r="ABB970" s="871"/>
      <c r="ABC970" s="871"/>
      <c r="ABD970" s="871"/>
      <c r="ABE970" s="871"/>
      <c r="ABF970" s="871"/>
      <c r="ABG970" s="871"/>
      <c r="ABH970" s="871"/>
      <c r="ABI970" s="871"/>
      <c r="ABJ970" s="871"/>
      <c r="ABK970" s="871"/>
      <c r="ABL970" s="871"/>
      <c r="ABM970" s="871"/>
      <c r="ABN970" s="871"/>
      <c r="ABO970" s="871"/>
      <c r="ABP970" s="871"/>
      <c r="ABQ970" s="871"/>
      <c r="ABR970" s="871"/>
      <c r="ABS970" s="871"/>
      <c r="ABT970" s="871"/>
      <c r="ABU970" s="871"/>
      <c r="ABV970" s="871"/>
      <c r="ABW970" s="871"/>
      <c r="ABX970" s="871"/>
      <c r="ABY970" s="871"/>
      <c r="ABZ970" s="871"/>
      <c r="ACA970" s="871"/>
      <c r="ACB970" s="871"/>
      <c r="ACC970" s="871"/>
      <c r="ACD970" s="871"/>
      <c r="ACE970" s="871"/>
      <c r="ACF970" s="871"/>
      <c r="ACG970" s="871"/>
      <c r="ACH970" s="871"/>
      <c r="ACI970" s="871"/>
      <c r="ACJ970" s="871"/>
      <c r="ACK970" s="871"/>
      <c r="ACL970" s="871"/>
      <c r="ACM970" s="871"/>
      <c r="ACN970" s="871"/>
      <c r="ACO970" s="871"/>
      <c r="ACP970" s="871"/>
      <c r="ACQ970" s="871"/>
      <c r="ACR970" s="871"/>
      <c r="ACS970" s="871"/>
      <c r="ACT970" s="871"/>
      <c r="ACU970" s="871"/>
      <c r="ACV970" s="871"/>
      <c r="ACW970" s="871"/>
      <c r="ACX970" s="871"/>
      <c r="ACY970" s="871"/>
      <c r="ACZ970" s="871"/>
      <c r="ADA970" s="871"/>
      <c r="ADB970" s="871"/>
      <c r="ADC970" s="871"/>
      <c r="ADD970" s="871"/>
      <c r="ADE970" s="871"/>
      <c r="ADF970" s="871"/>
      <c r="ADG970" s="871"/>
      <c r="ADH970" s="871"/>
      <c r="ADI970" s="871"/>
      <c r="ADJ970" s="871"/>
      <c r="ADK970" s="871"/>
      <c r="ADL970" s="871"/>
      <c r="ADM970" s="871"/>
      <c r="ADN970" s="871"/>
      <c r="ADO970" s="871"/>
      <c r="ADP970" s="871"/>
      <c r="ADQ970" s="871"/>
      <c r="ADR970" s="871"/>
      <c r="ADS970" s="871"/>
      <c r="ADT970" s="871"/>
      <c r="ADU970" s="871"/>
      <c r="ADV970" s="871"/>
      <c r="ADW970" s="871"/>
      <c r="ADX970" s="871"/>
      <c r="ADY970" s="871"/>
      <c r="ADZ970" s="871"/>
      <c r="AEA970" s="871"/>
      <c r="AEB970" s="871"/>
      <c r="AEC970" s="871"/>
      <c r="AED970" s="871"/>
      <c r="AEE970" s="871"/>
      <c r="AEF970" s="871"/>
      <c r="AEG970" s="871"/>
      <c r="AEH970" s="871"/>
      <c r="AEI970" s="871"/>
      <c r="AEJ970" s="871"/>
      <c r="AEK970" s="871"/>
      <c r="AEL970" s="871"/>
      <c r="AEM970" s="871"/>
      <c r="AEN970" s="871"/>
      <c r="AEO970" s="871"/>
      <c r="AEP970" s="871"/>
      <c r="AEQ970" s="871"/>
      <c r="AER970" s="871"/>
      <c r="AES970" s="871"/>
      <c r="AET970" s="871"/>
      <c r="AEU970" s="871"/>
      <c r="AEV970" s="871"/>
      <c r="AEW970" s="871"/>
      <c r="AEX970" s="871"/>
      <c r="AEY970" s="871"/>
      <c r="AEZ970" s="871"/>
      <c r="AFA970" s="871"/>
      <c r="AFB970" s="871"/>
      <c r="AFC970" s="871"/>
      <c r="AFD970" s="871"/>
      <c r="AFE970" s="871"/>
      <c r="AFF970" s="871"/>
      <c r="AFG970" s="871"/>
      <c r="AFH970" s="871"/>
      <c r="AFI970" s="871"/>
      <c r="AFJ970" s="871"/>
      <c r="AFK970" s="871"/>
      <c r="AFL970" s="871"/>
      <c r="AFM970" s="871"/>
      <c r="AFN970" s="871"/>
      <c r="AFO970" s="871"/>
      <c r="AFP970" s="871"/>
      <c r="AFQ970" s="871"/>
      <c r="AFR970" s="871"/>
      <c r="AFS970" s="871"/>
      <c r="AFT970" s="871"/>
      <c r="AFU970" s="871"/>
      <c r="AFV970" s="871"/>
      <c r="AFW970" s="871"/>
      <c r="AFX970" s="871"/>
      <c r="AFY970" s="871"/>
      <c r="AFZ970" s="871"/>
      <c r="AGA970" s="871"/>
      <c r="AGB970" s="871"/>
      <c r="AGC970" s="871"/>
      <c r="AGD970" s="871"/>
      <c r="AGE970" s="871"/>
      <c r="AGF970" s="871"/>
      <c r="AGG970" s="871"/>
      <c r="AGH970" s="871"/>
      <c r="AGI970" s="871"/>
      <c r="AGJ970" s="871"/>
      <c r="AGK970" s="871"/>
      <c r="AGL970" s="871"/>
      <c r="AGM970" s="871"/>
      <c r="AGN970" s="871"/>
      <c r="AGO970" s="871"/>
      <c r="AGP970" s="871"/>
      <c r="AGQ970" s="871"/>
      <c r="AGR970" s="871"/>
      <c r="AGS970" s="871"/>
      <c r="AGT970" s="871"/>
      <c r="AGU970" s="871"/>
      <c r="AGV970" s="871"/>
      <c r="AGW970" s="871"/>
      <c r="AGX970" s="871"/>
      <c r="AGY970" s="871"/>
      <c r="AGZ970" s="871"/>
      <c r="AHA970" s="871"/>
      <c r="AHB970" s="871"/>
      <c r="AHC970" s="871"/>
      <c r="AHD970" s="871"/>
      <c r="AHE970" s="871"/>
      <c r="AHF970" s="871"/>
      <c r="AHG970" s="871"/>
      <c r="AHH970" s="871"/>
      <c r="AHI970" s="871"/>
      <c r="AHJ970" s="871"/>
      <c r="AHK970" s="871"/>
      <c r="AHL970" s="871"/>
      <c r="AHM970" s="871"/>
      <c r="AHN970" s="871"/>
      <c r="AHO970" s="871"/>
      <c r="AHP970" s="871"/>
      <c r="AHQ970" s="871"/>
      <c r="AHR970" s="871"/>
      <c r="AHS970" s="871"/>
      <c r="AHT970" s="871"/>
      <c r="AHU970" s="871"/>
      <c r="AHV970" s="871"/>
      <c r="AHW970" s="871"/>
      <c r="AHX970" s="871"/>
      <c r="AHY970" s="871"/>
      <c r="AHZ970" s="871"/>
      <c r="AIA970" s="871"/>
      <c r="AIB970" s="871"/>
      <c r="AIC970" s="871"/>
      <c r="AID970" s="871"/>
      <c r="AIE970" s="871"/>
      <c r="AIF970" s="871"/>
      <c r="AIG970" s="871"/>
      <c r="AIH970" s="871"/>
      <c r="AII970" s="871"/>
      <c r="AIJ970" s="871"/>
      <c r="AIK970" s="871"/>
      <c r="AIL970" s="871"/>
      <c r="AIM970" s="871"/>
      <c r="AIN970" s="871"/>
      <c r="AIO970" s="871"/>
      <c r="AIP970" s="871"/>
      <c r="AIQ970" s="871"/>
      <c r="AIR970" s="871"/>
      <c r="AIS970" s="871"/>
      <c r="AIT970" s="871"/>
      <c r="AIU970" s="871"/>
      <c r="AIV970" s="871"/>
      <c r="AIW970" s="871"/>
      <c r="AIX970" s="871"/>
      <c r="AIY970" s="871"/>
      <c r="AIZ970" s="871"/>
      <c r="AJA970" s="871"/>
      <c r="AJB970" s="871"/>
      <c r="AJC970" s="871"/>
      <c r="AJD970" s="871"/>
      <c r="AJE970" s="871"/>
      <c r="AJF970" s="871"/>
      <c r="AJG970" s="871"/>
      <c r="AJH970" s="871"/>
      <c r="AJI970" s="871"/>
      <c r="AJJ970" s="871"/>
      <c r="AJK970" s="871"/>
      <c r="AJL970" s="871"/>
      <c r="AJM970" s="871"/>
      <c r="AJN970" s="871"/>
      <c r="AJO970" s="871"/>
      <c r="AJP970" s="871"/>
      <c r="AJQ970" s="871"/>
      <c r="AJR970" s="871"/>
      <c r="AJS970" s="871"/>
      <c r="AJT970" s="871"/>
      <c r="AJU970" s="871"/>
      <c r="AJV970" s="871"/>
      <c r="AJW970" s="871"/>
      <c r="AJX970" s="871"/>
      <c r="AJY970" s="871"/>
      <c r="AJZ970" s="871"/>
      <c r="AKA970" s="871"/>
      <c r="AKB970" s="871"/>
      <c r="AKC970" s="871"/>
      <c r="AKD970" s="871"/>
      <c r="AKE970" s="871"/>
      <c r="AKF970" s="871"/>
      <c r="AKG970" s="871"/>
      <c r="AKH970" s="871"/>
      <c r="AKI970" s="871"/>
      <c r="AKJ970" s="871"/>
      <c r="AKK970" s="871"/>
      <c r="AKL970" s="871"/>
      <c r="AKM970" s="871"/>
      <c r="AKN970" s="871"/>
      <c r="AKO970" s="871"/>
      <c r="AKP970" s="871"/>
      <c r="AKQ970" s="871"/>
      <c r="AKR970" s="871"/>
      <c r="AKS970" s="871"/>
      <c r="AKT970" s="871"/>
      <c r="AKU970" s="871"/>
      <c r="AKV970" s="871"/>
      <c r="AKW970" s="871"/>
      <c r="AKX970" s="871"/>
      <c r="AKY970" s="871"/>
      <c r="AKZ970" s="871"/>
      <c r="ALA970" s="871"/>
      <c r="ALB970" s="871"/>
      <c r="ALC970" s="871"/>
      <c r="ALD970" s="871"/>
      <c r="ALE970" s="871"/>
      <c r="ALF970" s="871"/>
      <c r="ALG970" s="871"/>
      <c r="ALH970" s="871"/>
      <c r="ALI970" s="871"/>
      <c r="ALJ970" s="871"/>
      <c r="ALK970" s="871"/>
      <c r="ALL970" s="871"/>
      <c r="ALM970" s="871"/>
      <c r="ALN970" s="871"/>
      <c r="ALO970" s="871"/>
      <c r="ALP970" s="871"/>
      <c r="ALQ970" s="871"/>
      <c r="ALR970" s="871"/>
      <c r="ALS970" s="871"/>
      <c r="ALT970" s="871"/>
      <c r="ALU970" s="871"/>
      <c r="ALV970" s="871"/>
      <c r="ALW970" s="871"/>
      <c r="ALX970" s="871"/>
      <c r="ALY970" s="871"/>
      <c r="ALZ970" s="871"/>
      <c r="AMA970" s="871"/>
      <c r="AMB970" s="871"/>
      <c r="AMC970" s="871"/>
      <c r="AMD970" s="871"/>
      <c r="AME970" s="871"/>
      <c r="AMF970" s="871"/>
      <c r="AMG970" s="871"/>
      <c r="AMH970" s="871"/>
      <c r="AMI970" s="871"/>
      <c r="AMJ970" s="871"/>
      <c r="AMK970" s="871"/>
    </row>
    <row r="971" spans="1:1025" ht="15" customHeight="1">
      <c r="A971" s="1144"/>
      <c r="B971" s="964">
        <v>15628</v>
      </c>
      <c r="C971" s="1008">
        <v>0.1</v>
      </c>
      <c r="D971" s="959" t="s">
        <v>527</v>
      </c>
      <c r="E971" s="955">
        <v>3400000</v>
      </c>
      <c r="F971" s="402">
        <v>0.04</v>
      </c>
      <c r="G971" s="955">
        <f t="shared" si="47"/>
        <v>136000</v>
      </c>
      <c r="H971" s="1009" t="s">
        <v>301</v>
      </c>
      <c r="I971" s="875"/>
      <c r="J971" s="875"/>
      <c r="K971" s="882"/>
      <c r="L971" s="883"/>
      <c r="M971" s="884"/>
      <c r="N971" s="882"/>
      <c r="O971" s="882"/>
      <c r="P971" s="882"/>
      <c r="Q971" s="871"/>
      <c r="R971" s="871"/>
      <c r="S971" s="871"/>
      <c r="T971" s="871"/>
      <c r="U971" s="871"/>
      <c r="V971" s="871"/>
      <c r="W971" s="871"/>
      <c r="X971" s="871"/>
      <c r="Y971" s="871"/>
      <c r="Z971" s="871"/>
      <c r="AA971" s="871"/>
      <c r="AB971" s="871"/>
      <c r="AC971" s="871"/>
      <c r="AD971" s="871"/>
      <c r="AE971" s="871"/>
      <c r="AF971" s="871"/>
      <c r="AG971" s="871"/>
      <c r="AH971" s="871"/>
      <c r="AI971" s="871"/>
      <c r="AJ971" s="871"/>
      <c r="AK971" s="871"/>
      <c r="AL971" s="871"/>
      <c r="AM971" s="871"/>
      <c r="AN971" s="871"/>
      <c r="AO971" s="871"/>
      <c r="AP971" s="871"/>
      <c r="AQ971" s="871"/>
      <c r="AR971" s="871"/>
      <c r="AS971" s="871"/>
      <c r="AT971" s="871"/>
      <c r="AU971" s="871"/>
      <c r="AV971" s="871"/>
      <c r="AW971" s="871"/>
      <c r="AX971" s="871"/>
      <c r="AY971" s="871"/>
      <c r="AZ971" s="871"/>
      <c r="BA971" s="871"/>
      <c r="BB971" s="871"/>
      <c r="BC971" s="871"/>
      <c r="BD971" s="871"/>
      <c r="BE971" s="871"/>
      <c r="BF971" s="871"/>
      <c r="BG971" s="871"/>
      <c r="BH971" s="871"/>
      <c r="BI971" s="871"/>
      <c r="BJ971" s="871"/>
      <c r="BK971" s="871"/>
      <c r="BL971" s="871"/>
      <c r="BM971" s="871"/>
      <c r="BN971" s="871"/>
      <c r="BO971" s="871"/>
      <c r="BP971" s="871"/>
      <c r="BQ971" s="871"/>
      <c r="BR971" s="871"/>
      <c r="BS971" s="871"/>
      <c r="BT971" s="871"/>
      <c r="BU971" s="871"/>
      <c r="BV971" s="871"/>
      <c r="BW971" s="871"/>
      <c r="BX971" s="871"/>
      <c r="BY971" s="871"/>
      <c r="BZ971" s="871"/>
      <c r="CA971" s="871"/>
      <c r="CB971" s="871"/>
      <c r="CC971" s="871"/>
      <c r="CD971" s="871"/>
      <c r="CE971" s="871"/>
      <c r="CF971" s="871"/>
      <c r="CG971" s="871"/>
      <c r="CH971" s="871"/>
      <c r="CI971" s="871"/>
      <c r="CJ971" s="871"/>
      <c r="CK971" s="871"/>
      <c r="CL971" s="871"/>
      <c r="CM971" s="871"/>
      <c r="CN971" s="871"/>
      <c r="CO971" s="871"/>
      <c r="CP971" s="871"/>
      <c r="CQ971" s="871"/>
      <c r="CR971" s="871"/>
      <c r="CS971" s="871"/>
      <c r="CT971" s="871"/>
      <c r="CU971" s="871"/>
      <c r="CV971" s="871"/>
      <c r="CW971" s="871"/>
      <c r="CX971" s="871"/>
      <c r="CY971" s="871"/>
      <c r="CZ971" s="871"/>
      <c r="DA971" s="871"/>
      <c r="DB971" s="871"/>
      <c r="DC971" s="871"/>
      <c r="DD971" s="871"/>
      <c r="DE971" s="871"/>
      <c r="DF971" s="871"/>
      <c r="DG971" s="871"/>
      <c r="DH971" s="871"/>
      <c r="DI971" s="871"/>
      <c r="DJ971" s="871"/>
      <c r="DK971" s="871"/>
      <c r="DL971" s="871"/>
      <c r="DM971" s="871"/>
      <c r="DN971" s="871"/>
      <c r="DO971" s="871"/>
      <c r="DP971" s="871"/>
      <c r="DQ971" s="871"/>
      <c r="DR971" s="871"/>
      <c r="DS971" s="871"/>
      <c r="DT971" s="871"/>
      <c r="DU971" s="871"/>
      <c r="DV971" s="871"/>
      <c r="DW971" s="871"/>
      <c r="DX971" s="871"/>
      <c r="DY971" s="871"/>
      <c r="DZ971" s="871"/>
      <c r="EA971" s="871"/>
      <c r="EB971" s="871"/>
      <c r="EC971" s="871"/>
      <c r="ED971" s="871"/>
      <c r="EE971" s="871"/>
      <c r="EF971" s="871"/>
      <c r="EG971" s="871"/>
      <c r="EH971" s="871"/>
      <c r="EI971" s="871"/>
      <c r="EJ971" s="871"/>
      <c r="EK971" s="871"/>
      <c r="EL971" s="871"/>
      <c r="EM971" s="871"/>
      <c r="EN971" s="871"/>
      <c r="EO971" s="871"/>
      <c r="EP971" s="871"/>
      <c r="EQ971" s="871"/>
      <c r="ER971" s="871"/>
      <c r="ES971" s="871"/>
      <c r="ET971" s="871"/>
      <c r="EU971" s="871"/>
      <c r="EV971" s="871"/>
      <c r="EW971" s="871"/>
      <c r="EX971" s="871"/>
      <c r="EY971" s="871"/>
      <c r="EZ971" s="871"/>
      <c r="FA971" s="871"/>
      <c r="FB971" s="871"/>
      <c r="FC971" s="871"/>
      <c r="FD971" s="871"/>
      <c r="FE971" s="871"/>
      <c r="FF971" s="871"/>
      <c r="FG971" s="871"/>
      <c r="FH971" s="871"/>
      <c r="FI971" s="871"/>
      <c r="FJ971" s="871"/>
      <c r="FK971" s="871"/>
      <c r="FL971" s="871"/>
      <c r="FM971" s="871"/>
      <c r="FN971" s="871"/>
      <c r="FO971" s="871"/>
      <c r="FP971" s="871"/>
      <c r="FQ971" s="871"/>
      <c r="FR971" s="871"/>
      <c r="FS971" s="871"/>
      <c r="FT971" s="871"/>
      <c r="FU971" s="871"/>
      <c r="FV971" s="871"/>
      <c r="FW971" s="871"/>
      <c r="FX971" s="871"/>
      <c r="FY971" s="871"/>
      <c r="FZ971" s="871"/>
      <c r="GA971" s="871"/>
      <c r="GB971" s="871"/>
      <c r="GC971" s="871"/>
      <c r="GD971" s="871"/>
      <c r="GE971" s="871"/>
      <c r="GF971" s="871"/>
      <c r="GG971" s="871"/>
      <c r="GH971" s="871"/>
      <c r="GI971" s="871"/>
      <c r="GJ971" s="871"/>
      <c r="GK971" s="871"/>
      <c r="GL971" s="871"/>
      <c r="GM971" s="871"/>
      <c r="GN971" s="871"/>
      <c r="GO971" s="871"/>
      <c r="GP971" s="871"/>
      <c r="GQ971" s="871"/>
      <c r="GR971" s="871"/>
      <c r="GS971" s="871"/>
      <c r="GT971" s="871"/>
      <c r="GU971" s="871"/>
      <c r="GV971" s="871"/>
      <c r="GW971" s="871"/>
      <c r="GX971" s="871"/>
      <c r="GY971" s="871"/>
      <c r="GZ971" s="871"/>
      <c r="HA971" s="871"/>
      <c r="HB971" s="871"/>
      <c r="HC971" s="871"/>
      <c r="HD971" s="871"/>
      <c r="HE971" s="871"/>
      <c r="HF971" s="871"/>
      <c r="HG971" s="871"/>
      <c r="HH971" s="871"/>
      <c r="HI971" s="871"/>
      <c r="HJ971" s="871"/>
      <c r="HK971" s="871"/>
      <c r="HL971" s="871"/>
      <c r="HM971" s="871"/>
      <c r="HN971" s="871"/>
      <c r="HO971" s="871"/>
      <c r="HP971" s="871"/>
      <c r="HQ971" s="871"/>
      <c r="HR971" s="871"/>
      <c r="HS971" s="871"/>
      <c r="HT971" s="871"/>
      <c r="HU971" s="871"/>
      <c r="HV971" s="871"/>
      <c r="HW971" s="871"/>
      <c r="HX971" s="871"/>
      <c r="HY971" s="871"/>
      <c r="HZ971" s="871"/>
      <c r="IA971" s="871"/>
      <c r="IB971" s="871"/>
      <c r="IC971" s="871"/>
      <c r="ID971" s="871"/>
      <c r="IE971" s="871"/>
      <c r="IF971" s="871"/>
      <c r="IG971" s="871"/>
      <c r="IH971" s="871"/>
      <c r="II971" s="871"/>
      <c r="IJ971" s="871"/>
      <c r="IK971" s="871"/>
      <c r="IL971" s="871"/>
      <c r="IM971" s="871"/>
      <c r="IN971" s="871"/>
      <c r="IO971" s="871"/>
      <c r="IP971" s="871"/>
      <c r="IQ971" s="871"/>
      <c r="IR971" s="871"/>
      <c r="IS971" s="871"/>
      <c r="IT971" s="871"/>
      <c r="IU971" s="871"/>
      <c r="IV971" s="871"/>
      <c r="IW971" s="871"/>
      <c r="IX971" s="871"/>
      <c r="IY971" s="871"/>
      <c r="IZ971" s="871"/>
      <c r="JA971" s="871"/>
      <c r="JB971" s="871"/>
      <c r="JC971" s="871"/>
      <c r="JD971" s="871"/>
      <c r="JE971" s="871"/>
      <c r="JF971" s="871"/>
      <c r="JG971" s="871"/>
      <c r="JH971" s="871"/>
      <c r="JI971" s="871"/>
      <c r="JJ971" s="871"/>
      <c r="JK971" s="871"/>
      <c r="JL971" s="871"/>
      <c r="JM971" s="871"/>
      <c r="JN971" s="871"/>
      <c r="JO971" s="871"/>
      <c r="JP971" s="871"/>
      <c r="JQ971" s="871"/>
      <c r="JR971" s="871"/>
      <c r="JS971" s="871"/>
      <c r="JT971" s="871"/>
      <c r="JU971" s="871"/>
      <c r="JV971" s="871"/>
      <c r="JW971" s="871"/>
      <c r="JX971" s="871"/>
      <c r="JY971" s="871"/>
      <c r="JZ971" s="871"/>
      <c r="KA971" s="871"/>
      <c r="KB971" s="871"/>
      <c r="KC971" s="871"/>
      <c r="KD971" s="871"/>
      <c r="KE971" s="871"/>
      <c r="KF971" s="871"/>
      <c r="KG971" s="871"/>
      <c r="KH971" s="871"/>
      <c r="KI971" s="871"/>
      <c r="KJ971" s="871"/>
      <c r="KK971" s="871"/>
      <c r="KL971" s="871"/>
      <c r="KM971" s="871"/>
      <c r="KN971" s="871"/>
      <c r="KO971" s="871"/>
      <c r="KP971" s="871"/>
      <c r="KQ971" s="871"/>
      <c r="KR971" s="871"/>
      <c r="KS971" s="871"/>
      <c r="KT971" s="871"/>
      <c r="KU971" s="871"/>
      <c r="KV971" s="871"/>
      <c r="KW971" s="871"/>
      <c r="KX971" s="871"/>
      <c r="KY971" s="871"/>
      <c r="KZ971" s="871"/>
      <c r="LA971" s="871"/>
      <c r="LB971" s="871"/>
      <c r="LC971" s="871"/>
      <c r="LD971" s="871"/>
      <c r="LE971" s="871"/>
      <c r="LF971" s="871"/>
      <c r="LG971" s="871"/>
      <c r="LH971" s="871"/>
      <c r="LI971" s="871"/>
      <c r="LJ971" s="871"/>
      <c r="LK971" s="871"/>
      <c r="LL971" s="871"/>
      <c r="LM971" s="871"/>
      <c r="LN971" s="871"/>
      <c r="LO971" s="871"/>
      <c r="LP971" s="871"/>
      <c r="LQ971" s="871"/>
      <c r="LR971" s="871"/>
      <c r="LS971" s="871"/>
      <c r="LT971" s="871"/>
      <c r="LU971" s="871"/>
      <c r="LV971" s="871"/>
      <c r="LW971" s="871"/>
      <c r="LX971" s="871"/>
      <c r="LY971" s="871"/>
      <c r="LZ971" s="871"/>
      <c r="MA971" s="871"/>
      <c r="MB971" s="871"/>
      <c r="MC971" s="871"/>
      <c r="MD971" s="871"/>
      <c r="ME971" s="871"/>
      <c r="MF971" s="871"/>
      <c r="MG971" s="871"/>
      <c r="MH971" s="871"/>
      <c r="MI971" s="871"/>
      <c r="MJ971" s="871"/>
      <c r="MK971" s="871"/>
      <c r="ML971" s="871"/>
      <c r="MM971" s="871"/>
      <c r="MN971" s="871"/>
      <c r="MO971" s="871"/>
      <c r="MP971" s="871"/>
      <c r="MQ971" s="871"/>
      <c r="MR971" s="871"/>
      <c r="MS971" s="871"/>
      <c r="MT971" s="871"/>
      <c r="MU971" s="871"/>
      <c r="MV971" s="871"/>
      <c r="MW971" s="871"/>
      <c r="MX971" s="871"/>
      <c r="MY971" s="871"/>
      <c r="MZ971" s="871"/>
      <c r="NA971" s="871"/>
      <c r="NB971" s="871"/>
      <c r="NC971" s="871"/>
      <c r="ND971" s="871"/>
      <c r="NE971" s="871"/>
      <c r="NF971" s="871"/>
      <c r="NG971" s="871"/>
      <c r="NH971" s="871"/>
      <c r="NI971" s="871"/>
      <c r="NJ971" s="871"/>
      <c r="NK971" s="871"/>
      <c r="NL971" s="871"/>
      <c r="NM971" s="871"/>
      <c r="NN971" s="871"/>
      <c r="NO971" s="871"/>
      <c r="NP971" s="871"/>
      <c r="NQ971" s="871"/>
      <c r="NR971" s="871"/>
      <c r="NS971" s="871"/>
      <c r="NT971" s="871"/>
      <c r="NU971" s="871"/>
      <c r="NV971" s="871"/>
      <c r="NW971" s="871"/>
      <c r="NX971" s="871"/>
      <c r="NY971" s="871"/>
      <c r="NZ971" s="871"/>
      <c r="OA971" s="871"/>
      <c r="OB971" s="871"/>
      <c r="OC971" s="871"/>
      <c r="OD971" s="871"/>
      <c r="OE971" s="871"/>
      <c r="OF971" s="871"/>
      <c r="OG971" s="871"/>
      <c r="OH971" s="871"/>
      <c r="OI971" s="871"/>
      <c r="OJ971" s="871"/>
      <c r="OK971" s="871"/>
      <c r="OL971" s="871"/>
      <c r="OM971" s="871"/>
      <c r="ON971" s="871"/>
      <c r="OO971" s="871"/>
      <c r="OP971" s="871"/>
      <c r="OQ971" s="871"/>
      <c r="OR971" s="871"/>
      <c r="OS971" s="871"/>
      <c r="OT971" s="871"/>
      <c r="OU971" s="871"/>
      <c r="OV971" s="871"/>
      <c r="OW971" s="871"/>
      <c r="OX971" s="871"/>
      <c r="OY971" s="871"/>
      <c r="OZ971" s="871"/>
      <c r="PA971" s="871"/>
      <c r="PB971" s="871"/>
      <c r="PC971" s="871"/>
      <c r="PD971" s="871"/>
      <c r="PE971" s="871"/>
      <c r="PF971" s="871"/>
      <c r="PG971" s="871"/>
      <c r="PH971" s="871"/>
      <c r="PI971" s="871"/>
      <c r="PJ971" s="871"/>
      <c r="PK971" s="871"/>
      <c r="PL971" s="871"/>
      <c r="PM971" s="871"/>
      <c r="PN971" s="871"/>
      <c r="PO971" s="871"/>
      <c r="PP971" s="871"/>
      <c r="PQ971" s="871"/>
      <c r="PR971" s="871"/>
      <c r="PS971" s="871"/>
      <c r="PT971" s="871"/>
      <c r="PU971" s="871"/>
      <c r="PV971" s="871"/>
      <c r="PW971" s="871"/>
      <c r="PX971" s="871"/>
      <c r="PY971" s="871"/>
      <c r="PZ971" s="871"/>
      <c r="QA971" s="871"/>
      <c r="QB971" s="871"/>
      <c r="QC971" s="871"/>
      <c r="QD971" s="871"/>
      <c r="QE971" s="871"/>
      <c r="QF971" s="871"/>
      <c r="QG971" s="871"/>
      <c r="QH971" s="871"/>
      <c r="QI971" s="871"/>
      <c r="QJ971" s="871"/>
      <c r="QK971" s="871"/>
      <c r="QL971" s="871"/>
      <c r="QM971" s="871"/>
      <c r="QN971" s="871"/>
      <c r="QO971" s="871"/>
      <c r="QP971" s="871"/>
      <c r="QQ971" s="871"/>
      <c r="QR971" s="871"/>
      <c r="QS971" s="871"/>
      <c r="QT971" s="871"/>
      <c r="QU971" s="871"/>
      <c r="QV971" s="871"/>
      <c r="QW971" s="871"/>
      <c r="QX971" s="871"/>
      <c r="QY971" s="871"/>
      <c r="QZ971" s="871"/>
      <c r="RA971" s="871"/>
      <c r="RB971" s="871"/>
      <c r="RC971" s="871"/>
      <c r="RD971" s="871"/>
      <c r="RE971" s="871"/>
      <c r="RF971" s="871"/>
      <c r="RG971" s="871"/>
      <c r="RH971" s="871"/>
      <c r="RI971" s="871"/>
      <c r="RJ971" s="871"/>
      <c r="RK971" s="871"/>
      <c r="RL971" s="871"/>
      <c r="RM971" s="871"/>
      <c r="RN971" s="871"/>
      <c r="RO971" s="871"/>
      <c r="RP971" s="871"/>
      <c r="RQ971" s="871"/>
      <c r="RR971" s="871"/>
      <c r="RS971" s="871"/>
      <c r="RT971" s="871"/>
      <c r="RU971" s="871"/>
      <c r="RV971" s="871"/>
      <c r="RW971" s="871"/>
      <c r="RX971" s="871"/>
      <c r="RY971" s="871"/>
      <c r="RZ971" s="871"/>
      <c r="SA971" s="871"/>
      <c r="SB971" s="871"/>
      <c r="SC971" s="871"/>
      <c r="SD971" s="871"/>
      <c r="SE971" s="871"/>
      <c r="SF971" s="871"/>
      <c r="SG971" s="871"/>
      <c r="SH971" s="871"/>
      <c r="SI971" s="871"/>
      <c r="SJ971" s="871"/>
      <c r="SK971" s="871"/>
      <c r="SL971" s="871"/>
      <c r="SM971" s="871"/>
      <c r="SN971" s="871"/>
      <c r="SO971" s="871"/>
      <c r="SP971" s="871"/>
      <c r="SQ971" s="871"/>
      <c r="SR971" s="871"/>
      <c r="SS971" s="871"/>
      <c r="ST971" s="871"/>
      <c r="SU971" s="871"/>
      <c r="SV971" s="871"/>
      <c r="SW971" s="871"/>
      <c r="SX971" s="871"/>
      <c r="SY971" s="871"/>
      <c r="SZ971" s="871"/>
      <c r="TA971" s="871"/>
      <c r="TB971" s="871"/>
      <c r="TC971" s="871"/>
      <c r="TD971" s="871"/>
      <c r="TE971" s="871"/>
      <c r="TF971" s="871"/>
      <c r="TG971" s="871"/>
      <c r="TH971" s="871"/>
      <c r="TI971" s="871"/>
      <c r="TJ971" s="871"/>
      <c r="TK971" s="871"/>
      <c r="TL971" s="871"/>
      <c r="TM971" s="871"/>
      <c r="TN971" s="871"/>
      <c r="TO971" s="871"/>
      <c r="TP971" s="871"/>
      <c r="TQ971" s="871"/>
      <c r="TR971" s="871"/>
      <c r="TS971" s="871"/>
      <c r="TT971" s="871"/>
      <c r="TU971" s="871"/>
      <c r="TV971" s="871"/>
      <c r="TW971" s="871"/>
      <c r="TX971" s="871"/>
      <c r="TY971" s="871"/>
      <c r="TZ971" s="871"/>
      <c r="UA971" s="871"/>
      <c r="UB971" s="871"/>
      <c r="UC971" s="871"/>
      <c r="UD971" s="871"/>
      <c r="UE971" s="871"/>
      <c r="UF971" s="871"/>
      <c r="UG971" s="871"/>
      <c r="UH971" s="871"/>
      <c r="UI971" s="871"/>
      <c r="UJ971" s="871"/>
      <c r="UK971" s="871"/>
      <c r="UL971" s="871"/>
      <c r="UM971" s="871"/>
      <c r="UN971" s="871"/>
      <c r="UO971" s="871"/>
      <c r="UP971" s="871"/>
      <c r="UQ971" s="871"/>
      <c r="UR971" s="871"/>
      <c r="US971" s="871"/>
      <c r="UT971" s="871"/>
      <c r="UU971" s="871"/>
      <c r="UV971" s="871"/>
      <c r="UW971" s="871"/>
      <c r="UX971" s="871"/>
      <c r="UY971" s="871"/>
      <c r="UZ971" s="871"/>
      <c r="VA971" s="871"/>
      <c r="VB971" s="871"/>
      <c r="VC971" s="871"/>
      <c r="VD971" s="871"/>
      <c r="VE971" s="871"/>
      <c r="VF971" s="871"/>
      <c r="VG971" s="871"/>
      <c r="VH971" s="871"/>
      <c r="VI971" s="871"/>
      <c r="VJ971" s="871"/>
      <c r="VK971" s="871"/>
      <c r="VL971" s="871"/>
      <c r="VM971" s="871"/>
      <c r="VN971" s="871"/>
      <c r="VO971" s="871"/>
      <c r="VP971" s="871"/>
      <c r="VQ971" s="871"/>
      <c r="VR971" s="871"/>
      <c r="VS971" s="871"/>
      <c r="VT971" s="871"/>
      <c r="VU971" s="871"/>
      <c r="VV971" s="871"/>
      <c r="VW971" s="871"/>
      <c r="VX971" s="871"/>
      <c r="VY971" s="871"/>
      <c r="VZ971" s="871"/>
      <c r="WA971" s="871"/>
      <c r="WB971" s="871"/>
      <c r="WC971" s="871"/>
      <c r="WD971" s="871"/>
      <c r="WE971" s="871"/>
      <c r="WF971" s="871"/>
      <c r="WG971" s="871"/>
      <c r="WH971" s="871"/>
      <c r="WI971" s="871"/>
      <c r="WJ971" s="871"/>
      <c r="WK971" s="871"/>
      <c r="WL971" s="871"/>
      <c r="WM971" s="871"/>
      <c r="WN971" s="871"/>
      <c r="WO971" s="871"/>
      <c r="WP971" s="871"/>
      <c r="WQ971" s="871"/>
      <c r="WR971" s="871"/>
      <c r="WS971" s="871"/>
      <c r="WT971" s="871"/>
      <c r="WU971" s="871"/>
      <c r="WV971" s="871"/>
      <c r="WW971" s="871"/>
      <c r="WX971" s="871"/>
      <c r="WY971" s="871"/>
      <c r="WZ971" s="871"/>
      <c r="XA971" s="871"/>
      <c r="XB971" s="871"/>
      <c r="XC971" s="871"/>
      <c r="XD971" s="871"/>
      <c r="XE971" s="871"/>
      <c r="XF971" s="871"/>
      <c r="XG971" s="871"/>
      <c r="XH971" s="871"/>
      <c r="XI971" s="871"/>
      <c r="XJ971" s="871"/>
      <c r="XK971" s="871"/>
      <c r="XL971" s="871"/>
      <c r="XM971" s="871"/>
      <c r="XN971" s="871"/>
      <c r="XO971" s="871"/>
      <c r="XP971" s="871"/>
      <c r="XQ971" s="871"/>
      <c r="XR971" s="871"/>
      <c r="XS971" s="871"/>
      <c r="XT971" s="871"/>
      <c r="XU971" s="871"/>
      <c r="XV971" s="871"/>
      <c r="XW971" s="871"/>
      <c r="XX971" s="871"/>
      <c r="XY971" s="871"/>
      <c r="XZ971" s="871"/>
      <c r="YA971" s="871"/>
      <c r="YB971" s="871"/>
      <c r="YC971" s="871"/>
      <c r="YD971" s="871"/>
      <c r="YE971" s="871"/>
      <c r="YF971" s="871"/>
      <c r="YG971" s="871"/>
      <c r="YH971" s="871"/>
      <c r="YI971" s="871"/>
      <c r="YJ971" s="871"/>
      <c r="YK971" s="871"/>
      <c r="YL971" s="871"/>
      <c r="YM971" s="871"/>
      <c r="YN971" s="871"/>
      <c r="YO971" s="871"/>
      <c r="YP971" s="871"/>
      <c r="YQ971" s="871"/>
      <c r="YR971" s="871"/>
      <c r="YS971" s="871"/>
      <c r="YT971" s="871"/>
      <c r="YU971" s="871"/>
      <c r="YV971" s="871"/>
      <c r="YW971" s="871"/>
      <c r="YX971" s="871"/>
      <c r="YY971" s="871"/>
      <c r="YZ971" s="871"/>
      <c r="ZA971" s="871"/>
      <c r="ZB971" s="871"/>
      <c r="ZC971" s="871"/>
      <c r="ZD971" s="871"/>
      <c r="ZE971" s="871"/>
      <c r="ZF971" s="871"/>
      <c r="ZG971" s="871"/>
      <c r="ZH971" s="871"/>
      <c r="ZI971" s="871"/>
      <c r="ZJ971" s="871"/>
      <c r="ZK971" s="871"/>
      <c r="ZL971" s="871"/>
      <c r="ZM971" s="871"/>
      <c r="ZN971" s="871"/>
      <c r="ZO971" s="871"/>
      <c r="ZP971" s="871"/>
      <c r="ZQ971" s="871"/>
      <c r="ZR971" s="871"/>
      <c r="ZS971" s="871"/>
      <c r="ZT971" s="871"/>
      <c r="ZU971" s="871"/>
      <c r="ZV971" s="871"/>
      <c r="ZW971" s="871"/>
      <c r="ZX971" s="871"/>
      <c r="ZY971" s="871"/>
      <c r="ZZ971" s="871"/>
      <c r="AAA971" s="871"/>
      <c r="AAB971" s="871"/>
      <c r="AAC971" s="871"/>
      <c r="AAD971" s="871"/>
      <c r="AAE971" s="871"/>
      <c r="AAF971" s="871"/>
      <c r="AAG971" s="871"/>
      <c r="AAH971" s="871"/>
      <c r="AAI971" s="871"/>
      <c r="AAJ971" s="871"/>
      <c r="AAK971" s="871"/>
      <c r="AAL971" s="871"/>
      <c r="AAM971" s="871"/>
      <c r="AAN971" s="871"/>
      <c r="AAO971" s="871"/>
      <c r="AAP971" s="871"/>
      <c r="AAQ971" s="871"/>
      <c r="AAR971" s="871"/>
      <c r="AAS971" s="871"/>
      <c r="AAT971" s="871"/>
      <c r="AAU971" s="871"/>
      <c r="AAV971" s="871"/>
      <c r="AAW971" s="871"/>
      <c r="AAX971" s="871"/>
      <c r="AAY971" s="871"/>
      <c r="AAZ971" s="871"/>
      <c r="ABA971" s="871"/>
      <c r="ABB971" s="871"/>
      <c r="ABC971" s="871"/>
      <c r="ABD971" s="871"/>
      <c r="ABE971" s="871"/>
      <c r="ABF971" s="871"/>
      <c r="ABG971" s="871"/>
      <c r="ABH971" s="871"/>
      <c r="ABI971" s="871"/>
      <c r="ABJ971" s="871"/>
      <c r="ABK971" s="871"/>
      <c r="ABL971" s="871"/>
      <c r="ABM971" s="871"/>
      <c r="ABN971" s="871"/>
      <c r="ABO971" s="871"/>
      <c r="ABP971" s="871"/>
      <c r="ABQ971" s="871"/>
      <c r="ABR971" s="871"/>
      <c r="ABS971" s="871"/>
      <c r="ABT971" s="871"/>
      <c r="ABU971" s="871"/>
      <c r="ABV971" s="871"/>
      <c r="ABW971" s="871"/>
      <c r="ABX971" s="871"/>
      <c r="ABY971" s="871"/>
      <c r="ABZ971" s="871"/>
      <c r="ACA971" s="871"/>
      <c r="ACB971" s="871"/>
      <c r="ACC971" s="871"/>
      <c r="ACD971" s="871"/>
      <c r="ACE971" s="871"/>
      <c r="ACF971" s="871"/>
      <c r="ACG971" s="871"/>
      <c r="ACH971" s="871"/>
      <c r="ACI971" s="871"/>
      <c r="ACJ971" s="871"/>
      <c r="ACK971" s="871"/>
      <c r="ACL971" s="871"/>
      <c r="ACM971" s="871"/>
      <c r="ACN971" s="871"/>
      <c r="ACO971" s="871"/>
      <c r="ACP971" s="871"/>
      <c r="ACQ971" s="871"/>
      <c r="ACR971" s="871"/>
      <c r="ACS971" s="871"/>
      <c r="ACT971" s="871"/>
      <c r="ACU971" s="871"/>
      <c r="ACV971" s="871"/>
      <c r="ACW971" s="871"/>
      <c r="ACX971" s="871"/>
      <c r="ACY971" s="871"/>
      <c r="ACZ971" s="871"/>
      <c r="ADA971" s="871"/>
      <c r="ADB971" s="871"/>
      <c r="ADC971" s="871"/>
      <c r="ADD971" s="871"/>
      <c r="ADE971" s="871"/>
      <c r="ADF971" s="871"/>
      <c r="ADG971" s="871"/>
      <c r="ADH971" s="871"/>
      <c r="ADI971" s="871"/>
      <c r="ADJ971" s="871"/>
      <c r="ADK971" s="871"/>
      <c r="ADL971" s="871"/>
      <c r="ADM971" s="871"/>
      <c r="ADN971" s="871"/>
      <c r="ADO971" s="871"/>
      <c r="ADP971" s="871"/>
      <c r="ADQ971" s="871"/>
      <c r="ADR971" s="871"/>
      <c r="ADS971" s="871"/>
      <c r="ADT971" s="871"/>
      <c r="ADU971" s="871"/>
      <c r="ADV971" s="871"/>
      <c r="ADW971" s="871"/>
      <c r="ADX971" s="871"/>
      <c r="ADY971" s="871"/>
      <c r="ADZ971" s="871"/>
      <c r="AEA971" s="871"/>
      <c r="AEB971" s="871"/>
      <c r="AEC971" s="871"/>
      <c r="AED971" s="871"/>
      <c r="AEE971" s="871"/>
      <c r="AEF971" s="871"/>
      <c r="AEG971" s="871"/>
      <c r="AEH971" s="871"/>
      <c r="AEI971" s="871"/>
      <c r="AEJ971" s="871"/>
      <c r="AEK971" s="871"/>
      <c r="AEL971" s="871"/>
      <c r="AEM971" s="871"/>
      <c r="AEN971" s="871"/>
      <c r="AEO971" s="871"/>
      <c r="AEP971" s="871"/>
      <c r="AEQ971" s="871"/>
      <c r="AER971" s="871"/>
      <c r="AES971" s="871"/>
      <c r="AET971" s="871"/>
      <c r="AEU971" s="871"/>
      <c r="AEV971" s="871"/>
      <c r="AEW971" s="871"/>
      <c r="AEX971" s="871"/>
      <c r="AEY971" s="871"/>
      <c r="AEZ971" s="871"/>
      <c r="AFA971" s="871"/>
      <c r="AFB971" s="871"/>
      <c r="AFC971" s="871"/>
      <c r="AFD971" s="871"/>
      <c r="AFE971" s="871"/>
      <c r="AFF971" s="871"/>
      <c r="AFG971" s="871"/>
      <c r="AFH971" s="871"/>
      <c r="AFI971" s="871"/>
      <c r="AFJ971" s="871"/>
      <c r="AFK971" s="871"/>
      <c r="AFL971" s="871"/>
      <c r="AFM971" s="871"/>
      <c r="AFN971" s="871"/>
      <c r="AFO971" s="871"/>
      <c r="AFP971" s="871"/>
      <c r="AFQ971" s="871"/>
      <c r="AFR971" s="871"/>
      <c r="AFS971" s="871"/>
      <c r="AFT971" s="871"/>
      <c r="AFU971" s="871"/>
      <c r="AFV971" s="871"/>
      <c r="AFW971" s="871"/>
      <c r="AFX971" s="871"/>
      <c r="AFY971" s="871"/>
      <c r="AFZ971" s="871"/>
      <c r="AGA971" s="871"/>
      <c r="AGB971" s="871"/>
      <c r="AGC971" s="871"/>
      <c r="AGD971" s="871"/>
      <c r="AGE971" s="871"/>
      <c r="AGF971" s="871"/>
      <c r="AGG971" s="871"/>
      <c r="AGH971" s="871"/>
      <c r="AGI971" s="871"/>
      <c r="AGJ971" s="871"/>
      <c r="AGK971" s="871"/>
      <c r="AGL971" s="871"/>
      <c r="AGM971" s="871"/>
      <c r="AGN971" s="871"/>
      <c r="AGO971" s="871"/>
      <c r="AGP971" s="871"/>
      <c r="AGQ971" s="871"/>
      <c r="AGR971" s="871"/>
      <c r="AGS971" s="871"/>
      <c r="AGT971" s="871"/>
      <c r="AGU971" s="871"/>
      <c r="AGV971" s="871"/>
      <c r="AGW971" s="871"/>
      <c r="AGX971" s="871"/>
      <c r="AGY971" s="871"/>
      <c r="AGZ971" s="871"/>
      <c r="AHA971" s="871"/>
      <c r="AHB971" s="871"/>
      <c r="AHC971" s="871"/>
      <c r="AHD971" s="871"/>
      <c r="AHE971" s="871"/>
      <c r="AHF971" s="871"/>
      <c r="AHG971" s="871"/>
      <c r="AHH971" s="871"/>
      <c r="AHI971" s="871"/>
      <c r="AHJ971" s="871"/>
      <c r="AHK971" s="871"/>
      <c r="AHL971" s="871"/>
      <c r="AHM971" s="871"/>
      <c r="AHN971" s="871"/>
      <c r="AHO971" s="871"/>
      <c r="AHP971" s="871"/>
      <c r="AHQ971" s="871"/>
      <c r="AHR971" s="871"/>
      <c r="AHS971" s="871"/>
      <c r="AHT971" s="871"/>
      <c r="AHU971" s="871"/>
      <c r="AHV971" s="871"/>
      <c r="AHW971" s="871"/>
      <c r="AHX971" s="871"/>
      <c r="AHY971" s="871"/>
      <c r="AHZ971" s="871"/>
      <c r="AIA971" s="871"/>
      <c r="AIB971" s="871"/>
      <c r="AIC971" s="871"/>
      <c r="AID971" s="871"/>
      <c r="AIE971" s="871"/>
      <c r="AIF971" s="871"/>
      <c r="AIG971" s="871"/>
      <c r="AIH971" s="871"/>
      <c r="AII971" s="871"/>
      <c r="AIJ971" s="871"/>
      <c r="AIK971" s="871"/>
      <c r="AIL971" s="871"/>
      <c r="AIM971" s="871"/>
      <c r="AIN971" s="871"/>
      <c r="AIO971" s="871"/>
      <c r="AIP971" s="871"/>
      <c r="AIQ971" s="871"/>
      <c r="AIR971" s="871"/>
      <c r="AIS971" s="871"/>
      <c r="AIT971" s="871"/>
      <c r="AIU971" s="871"/>
      <c r="AIV971" s="871"/>
      <c r="AIW971" s="871"/>
      <c r="AIX971" s="871"/>
      <c r="AIY971" s="871"/>
      <c r="AIZ971" s="871"/>
      <c r="AJA971" s="871"/>
      <c r="AJB971" s="871"/>
      <c r="AJC971" s="871"/>
      <c r="AJD971" s="871"/>
      <c r="AJE971" s="871"/>
      <c r="AJF971" s="871"/>
      <c r="AJG971" s="871"/>
      <c r="AJH971" s="871"/>
      <c r="AJI971" s="871"/>
      <c r="AJJ971" s="871"/>
      <c r="AJK971" s="871"/>
      <c r="AJL971" s="871"/>
      <c r="AJM971" s="871"/>
      <c r="AJN971" s="871"/>
      <c r="AJO971" s="871"/>
      <c r="AJP971" s="871"/>
      <c r="AJQ971" s="871"/>
      <c r="AJR971" s="871"/>
      <c r="AJS971" s="871"/>
      <c r="AJT971" s="871"/>
      <c r="AJU971" s="871"/>
      <c r="AJV971" s="871"/>
      <c r="AJW971" s="871"/>
      <c r="AJX971" s="871"/>
      <c r="AJY971" s="871"/>
      <c r="AJZ971" s="871"/>
      <c r="AKA971" s="871"/>
      <c r="AKB971" s="871"/>
      <c r="AKC971" s="871"/>
      <c r="AKD971" s="871"/>
      <c r="AKE971" s="871"/>
      <c r="AKF971" s="871"/>
      <c r="AKG971" s="871"/>
      <c r="AKH971" s="871"/>
      <c r="AKI971" s="871"/>
      <c r="AKJ971" s="871"/>
      <c r="AKK971" s="871"/>
      <c r="AKL971" s="871"/>
      <c r="AKM971" s="871"/>
      <c r="AKN971" s="871"/>
      <c r="AKO971" s="871"/>
      <c r="AKP971" s="871"/>
      <c r="AKQ971" s="871"/>
      <c r="AKR971" s="871"/>
      <c r="AKS971" s="871"/>
      <c r="AKT971" s="871"/>
      <c r="AKU971" s="871"/>
      <c r="AKV971" s="871"/>
      <c r="AKW971" s="871"/>
      <c r="AKX971" s="871"/>
      <c r="AKY971" s="871"/>
      <c r="AKZ971" s="871"/>
      <c r="ALA971" s="871"/>
      <c r="ALB971" s="871"/>
      <c r="ALC971" s="871"/>
      <c r="ALD971" s="871"/>
      <c r="ALE971" s="871"/>
      <c r="ALF971" s="871"/>
      <c r="ALG971" s="871"/>
      <c r="ALH971" s="871"/>
      <c r="ALI971" s="871"/>
      <c r="ALJ971" s="871"/>
      <c r="ALK971" s="871"/>
      <c r="ALL971" s="871"/>
      <c r="ALM971" s="871"/>
      <c r="ALN971" s="871"/>
      <c r="ALO971" s="871"/>
      <c r="ALP971" s="871"/>
      <c r="ALQ971" s="871"/>
      <c r="ALR971" s="871"/>
      <c r="ALS971" s="871"/>
      <c r="ALT971" s="871"/>
      <c r="ALU971" s="871"/>
      <c r="ALV971" s="871"/>
      <c r="ALW971" s="871"/>
      <c r="ALX971" s="871"/>
      <c r="ALY971" s="871"/>
      <c r="ALZ971" s="871"/>
      <c r="AMA971" s="871"/>
      <c r="AMB971" s="871"/>
      <c r="AMC971" s="871"/>
      <c r="AMD971" s="871"/>
      <c r="AME971" s="871"/>
      <c r="AMF971" s="871"/>
      <c r="AMG971" s="871"/>
      <c r="AMH971" s="871"/>
      <c r="AMI971" s="871"/>
      <c r="AMJ971" s="871"/>
      <c r="AMK971" s="871"/>
    </row>
    <row r="972" spans="1:1025" ht="15.75" customHeight="1">
      <c r="A972" s="1144"/>
      <c r="B972" s="1099">
        <v>15657</v>
      </c>
      <c r="C972" s="985">
        <v>0.1</v>
      </c>
      <c r="D972" s="954" t="s">
        <v>528</v>
      </c>
      <c r="E972" s="955">
        <v>1500000</v>
      </c>
      <c r="F972" s="402">
        <v>0.05</v>
      </c>
      <c r="G972" s="955">
        <f t="shared" si="47"/>
        <v>75000</v>
      </c>
      <c r="H972" s="1009" t="s">
        <v>485</v>
      </c>
      <c r="I972" s="874"/>
      <c r="J972" s="874"/>
      <c r="K972" s="907"/>
      <c r="L972" s="899"/>
      <c r="M972" s="899"/>
      <c r="N972" s="899"/>
      <c r="O972" s="948"/>
      <c r="P972" s="899"/>
      <c r="Q972" s="917"/>
      <c r="R972" s="871"/>
      <c r="S972" s="871"/>
      <c r="T972" s="871"/>
      <c r="U972" s="871"/>
      <c r="V972" s="871"/>
      <c r="W972" s="871"/>
      <c r="X972" s="871"/>
      <c r="Y972" s="871"/>
      <c r="Z972" s="871"/>
      <c r="AA972" s="871"/>
      <c r="AB972" s="871"/>
      <c r="AC972" s="871"/>
      <c r="AD972" s="871"/>
      <c r="AE972" s="871"/>
      <c r="AF972" s="871"/>
      <c r="AG972" s="871"/>
      <c r="AH972" s="871"/>
      <c r="AI972" s="871"/>
      <c r="AJ972" s="871"/>
      <c r="AK972" s="871"/>
      <c r="AL972" s="871"/>
      <c r="AM972" s="871"/>
      <c r="AN972" s="871"/>
      <c r="AO972" s="871"/>
      <c r="AP972" s="871"/>
      <c r="AQ972" s="871"/>
      <c r="AR972" s="871"/>
      <c r="AS972" s="871"/>
      <c r="AT972" s="871"/>
      <c r="AU972" s="871"/>
      <c r="AV972" s="871"/>
      <c r="AW972" s="871"/>
      <c r="AX972" s="871"/>
      <c r="AY972" s="871"/>
      <c r="AZ972" s="871"/>
      <c r="BA972" s="871"/>
      <c r="BB972" s="871"/>
      <c r="BC972" s="871"/>
      <c r="BD972" s="871"/>
      <c r="BE972" s="871"/>
      <c r="BF972" s="871"/>
      <c r="BG972" s="871"/>
      <c r="BH972" s="871"/>
      <c r="BI972" s="871"/>
      <c r="BJ972" s="871"/>
      <c r="BK972" s="871"/>
      <c r="BL972" s="871"/>
      <c r="BM972" s="871"/>
      <c r="BN972" s="871"/>
      <c r="BO972" s="871"/>
      <c r="BP972" s="871"/>
      <c r="BQ972" s="871"/>
      <c r="BR972" s="871"/>
      <c r="BS972" s="871"/>
      <c r="BT972" s="871"/>
      <c r="BU972" s="871"/>
      <c r="BV972" s="871"/>
      <c r="BW972" s="871"/>
      <c r="BX972" s="871"/>
      <c r="BY972" s="871"/>
      <c r="BZ972" s="871"/>
      <c r="CA972" s="871"/>
      <c r="CB972" s="871"/>
      <c r="CC972" s="871"/>
      <c r="CD972" s="871"/>
      <c r="CE972" s="871"/>
      <c r="CF972" s="871"/>
      <c r="CG972" s="871"/>
      <c r="CH972" s="871"/>
      <c r="CI972" s="871"/>
      <c r="CJ972" s="871"/>
      <c r="CK972" s="871"/>
      <c r="CL972" s="871"/>
      <c r="CM972" s="871"/>
      <c r="CN972" s="871"/>
      <c r="CO972" s="871"/>
      <c r="CP972" s="871"/>
      <c r="CQ972" s="871"/>
      <c r="CR972" s="871"/>
      <c r="CS972" s="871"/>
      <c r="CT972" s="871"/>
      <c r="CU972" s="871"/>
      <c r="CV972" s="871"/>
      <c r="CW972" s="871"/>
      <c r="CX972" s="871"/>
      <c r="CY972" s="871"/>
      <c r="CZ972" s="871"/>
      <c r="DA972" s="871"/>
      <c r="DB972" s="871"/>
      <c r="DC972" s="871"/>
      <c r="DD972" s="871"/>
      <c r="DE972" s="871"/>
      <c r="DF972" s="871"/>
      <c r="DG972" s="871"/>
      <c r="DH972" s="871"/>
      <c r="DI972" s="871"/>
      <c r="DJ972" s="871"/>
      <c r="DK972" s="871"/>
      <c r="DL972" s="871"/>
      <c r="DM972" s="871"/>
      <c r="DN972" s="871"/>
      <c r="DO972" s="871"/>
      <c r="DP972" s="871"/>
      <c r="DQ972" s="871"/>
      <c r="DR972" s="871"/>
      <c r="DS972" s="871"/>
      <c r="DT972" s="871"/>
      <c r="DU972" s="871"/>
      <c r="DV972" s="871"/>
      <c r="DW972" s="871"/>
      <c r="DX972" s="871"/>
      <c r="DY972" s="871"/>
      <c r="DZ972" s="871"/>
      <c r="EA972" s="871"/>
      <c r="EB972" s="871"/>
      <c r="EC972" s="871"/>
      <c r="ED972" s="871"/>
      <c r="EE972" s="871"/>
      <c r="EF972" s="871"/>
      <c r="EG972" s="871"/>
      <c r="EH972" s="871"/>
      <c r="EI972" s="871"/>
      <c r="EJ972" s="871"/>
      <c r="EK972" s="871"/>
      <c r="EL972" s="871"/>
      <c r="EM972" s="871"/>
      <c r="EN972" s="871"/>
      <c r="EO972" s="871"/>
      <c r="EP972" s="871"/>
      <c r="EQ972" s="871"/>
      <c r="ER972" s="871"/>
      <c r="ES972" s="871"/>
      <c r="ET972" s="871"/>
      <c r="EU972" s="871"/>
      <c r="EV972" s="871"/>
      <c r="EW972" s="871"/>
      <c r="EX972" s="871"/>
      <c r="EY972" s="871"/>
      <c r="EZ972" s="871"/>
      <c r="FA972" s="871"/>
      <c r="FB972" s="871"/>
      <c r="FC972" s="871"/>
      <c r="FD972" s="871"/>
      <c r="FE972" s="871"/>
      <c r="FF972" s="871"/>
      <c r="FG972" s="871"/>
      <c r="FH972" s="871"/>
      <c r="FI972" s="871"/>
      <c r="FJ972" s="871"/>
      <c r="FK972" s="871"/>
      <c r="FL972" s="871"/>
      <c r="FM972" s="871"/>
      <c r="FN972" s="871"/>
      <c r="FO972" s="871"/>
      <c r="FP972" s="871"/>
      <c r="FQ972" s="871"/>
      <c r="FR972" s="871"/>
      <c r="FS972" s="871"/>
      <c r="FT972" s="871"/>
      <c r="FU972" s="871"/>
      <c r="FV972" s="871"/>
      <c r="FW972" s="871"/>
      <c r="FX972" s="871"/>
      <c r="FY972" s="871"/>
      <c r="FZ972" s="871"/>
      <c r="GA972" s="871"/>
      <c r="GB972" s="871"/>
      <c r="GC972" s="871"/>
      <c r="GD972" s="871"/>
      <c r="GE972" s="871"/>
      <c r="GF972" s="871"/>
      <c r="GG972" s="871"/>
      <c r="GH972" s="871"/>
      <c r="GI972" s="871"/>
      <c r="GJ972" s="871"/>
      <c r="GK972" s="871"/>
      <c r="GL972" s="871"/>
      <c r="GM972" s="871"/>
      <c r="GN972" s="871"/>
      <c r="GO972" s="871"/>
      <c r="GP972" s="871"/>
      <c r="GQ972" s="871"/>
      <c r="GR972" s="871"/>
      <c r="GS972" s="871"/>
      <c r="GT972" s="871"/>
      <c r="GU972" s="871"/>
      <c r="GV972" s="871"/>
      <c r="GW972" s="871"/>
      <c r="GX972" s="871"/>
      <c r="GY972" s="871"/>
      <c r="GZ972" s="871"/>
      <c r="HA972" s="871"/>
      <c r="HB972" s="871"/>
      <c r="HC972" s="871"/>
      <c r="HD972" s="871"/>
      <c r="HE972" s="871"/>
      <c r="HF972" s="871"/>
      <c r="HG972" s="871"/>
      <c r="HH972" s="871"/>
      <c r="HI972" s="871"/>
      <c r="HJ972" s="871"/>
      <c r="HK972" s="871"/>
      <c r="HL972" s="871"/>
      <c r="HM972" s="871"/>
      <c r="HN972" s="871"/>
      <c r="HO972" s="871"/>
      <c r="HP972" s="871"/>
      <c r="HQ972" s="871"/>
      <c r="HR972" s="871"/>
      <c r="HS972" s="871"/>
      <c r="HT972" s="871"/>
      <c r="HU972" s="871"/>
      <c r="HV972" s="871"/>
      <c r="HW972" s="871"/>
      <c r="HX972" s="871"/>
      <c r="HY972" s="871"/>
      <c r="HZ972" s="871"/>
      <c r="IA972" s="871"/>
      <c r="IB972" s="871"/>
      <c r="IC972" s="871"/>
      <c r="ID972" s="871"/>
      <c r="IE972" s="871"/>
      <c r="IF972" s="871"/>
      <c r="IG972" s="871"/>
      <c r="IH972" s="871"/>
      <c r="II972" s="871"/>
      <c r="IJ972" s="871"/>
      <c r="IK972" s="871"/>
      <c r="IL972" s="871"/>
      <c r="IM972" s="871"/>
      <c r="IN972" s="871"/>
      <c r="IO972" s="871"/>
      <c r="IP972" s="871"/>
      <c r="IQ972" s="871"/>
      <c r="IR972" s="871"/>
      <c r="IS972" s="871"/>
      <c r="IT972" s="871"/>
      <c r="IU972" s="871"/>
      <c r="IV972" s="871"/>
      <c r="IW972" s="871"/>
      <c r="IX972" s="871"/>
      <c r="IY972" s="871"/>
      <c r="IZ972" s="871"/>
      <c r="JA972" s="871"/>
      <c r="JB972" s="871"/>
      <c r="JC972" s="871"/>
      <c r="JD972" s="871"/>
      <c r="JE972" s="871"/>
      <c r="JF972" s="871"/>
      <c r="JG972" s="871"/>
      <c r="JH972" s="871"/>
      <c r="JI972" s="871"/>
      <c r="JJ972" s="871"/>
      <c r="JK972" s="871"/>
      <c r="JL972" s="871"/>
      <c r="JM972" s="871"/>
      <c r="JN972" s="871"/>
      <c r="JO972" s="871"/>
      <c r="JP972" s="871"/>
      <c r="JQ972" s="871"/>
      <c r="JR972" s="871"/>
      <c r="JS972" s="871"/>
      <c r="JT972" s="871"/>
      <c r="JU972" s="871"/>
      <c r="JV972" s="871"/>
      <c r="JW972" s="871"/>
      <c r="JX972" s="871"/>
      <c r="JY972" s="871"/>
      <c r="JZ972" s="871"/>
      <c r="KA972" s="871"/>
      <c r="KB972" s="871"/>
      <c r="KC972" s="871"/>
      <c r="KD972" s="871"/>
      <c r="KE972" s="871"/>
      <c r="KF972" s="871"/>
      <c r="KG972" s="871"/>
      <c r="KH972" s="871"/>
      <c r="KI972" s="871"/>
      <c r="KJ972" s="871"/>
      <c r="KK972" s="871"/>
      <c r="KL972" s="871"/>
      <c r="KM972" s="871"/>
      <c r="KN972" s="871"/>
      <c r="KO972" s="871"/>
      <c r="KP972" s="871"/>
      <c r="KQ972" s="871"/>
      <c r="KR972" s="871"/>
      <c r="KS972" s="871"/>
      <c r="KT972" s="871"/>
      <c r="KU972" s="871"/>
      <c r="KV972" s="871"/>
      <c r="KW972" s="871"/>
      <c r="KX972" s="871"/>
      <c r="KY972" s="871"/>
      <c r="KZ972" s="871"/>
      <c r="LA972" s="871"/>
      <c r="LB972" s="871"/>
      <c r="LC972" s="871"/>
      <c r="LD972" s="871"/>
      <c r="LE972" s="871"/>
      <c r="LF972" s="871"/>
      <c r="LG972" s="871"/>
      <c r="LH972" s="871"/>
      <c r="LI972" s="871"/>
      <c r="LJ972" s="871"/>
      <c r="LK972" s="871"/>
      <c r="LL972" s="871"/>
      <c r="LM972" s="871"/>
      <c r="LN972" s="871"/>
      <c r="LO972" s="871"/>
      <c r="LP972" s="871"/>
      <c r="LQ972" s="871"/>
      <c r="LR972" s="871"/>
      <c r="LS972" s="871"/>
      <c r="LT972" s="871"/>
      <c r="LU972" s="871"/>
      <c r="LV972" s="871"/>
      <c r="LW972" s="871"/>
      <c r="LX972" s="871"/>
      <c r="LY972" s="871"/>
      <c r="LZ972" s="871"/>
      <c r="MA972" s="871"/>
      <c r="MB972" s="871"/>
      <c r="MC972" s="871"/>
      <c r="MD972" s="871"/>
      <c r="ME972" s="871"/>
      <c r="MF972" s="871"/>
      <c r="MG972" s="871"/>
      <c r="MH972" s="871"/>
      <c r="MI972" s="871"/>
      <c r="MJ972" s="871"/>
      <c r="MK972" s="871"/>
      <c r="ML972" s="871"/>
      <c r="MM972" s="871"/>
      <c r="MN972" s="871"/>
      <c r="MO972" s="871"/>
      <c r="MP972" s="871"/>
      <c r="MQ972" s="871"/>
      <c r="MR972" s="871"/>
      <c r="MS972" s="871"/>
      <c r="MT972" s="871"/>
      <c r="MU972" s="871"/>
      <c r="MV972" s="871"/>
      <c r="MW972" s="871"/>
      <c r="MX972" s="871"/>
      <c r="MY972" s="871"/>
      <c r="MZ972" s="871"/>
      <c r="NA972" s="871"/>
      <c r="NB972" s="871"/>
      <c r="NC972" s="871"/>
      <c r="ND972" s="871"/>
      <c r="NE972" s="871"/>
      <c r="NF972" s="871"/>
      <c r="NG972" s="871"/>
      <c r="NH972" s="871"/>
      <c r="NI972" s="871"/>
      <c r="NJ972" s="871"/>
      <c r="NK972" s="871"/>
      <c r="NL972" s="871"/>
      <c r="NM972" s="871"/>
      <c r="NN972" s="871"/>
      <c r="NO972" s="871"/>
      <c r="NP972" s="871"/>
      <c r="NQ972" s="871"/>
      <c r="NR972" s="871"/>
      <c r="NS972" s="871"/>
      <c r="NT972" s="871"/>
      <c r="NU972" s="871"/>
      <c r="NV972" s="871"/>
      <c r="NW972" s="871"/>
      <c r="NX972" s="871"/>
      <c r="NY972" s="871"/>
      <c r="NZ972" s="871"/>
      <c r="OA972" s="871"/>
      <c r="OB972" s="871"/>
      <c r="OC972" s="871"/>
      <c r="OD972" s="871"/>
      <c r="OE972" s="871"/>
      <c r="OF972" s="871"/>
      <c r="OG972" s="871"/>
      <c r="OH972" s="871"/>
      <c r="OI972" s="871"/>
      <c r="OJ972" s="871"/>
      <c r="OK972" s="871"/>
      <c r="OL972" s="871"/>
      <c r="OM972" s="871"/>
      <c r="ON972" s="871"/>
      <c r="OO972" s="871"/>
      <c r="OP972" s="871"/>
      <c r="OQ972" s="871"/>
      <c r="OR972" s="871"/>
      <c r="OS972" s="871"/>
      <c r="OT972" s="871"/>
      <c r="OU972" s="871"/>
      <c r="OV972" s="871"/>
      <c r="OW972" s="871"/>
      <c r="OX972" s="871"/>
      <c r="OY972" s="871"/>
      <c r="OZ972" s="871"/>
      <c r="PA972" s="871"/>
      <c r="PB972" s="871"/>
      <c r="PC972" s="871"/>
      <c r="PD972" s="871"/>
      <c r="PE972" s="871"/>
      <c r="PF972" s="871"/>
      <c r="PG972" s="871"/>
      <c r="PH972" s="871"/>
      <c r="PI972" s="871"/>
      <c r="PJ972" s="871"/>
      <c r="PK972" s="871"/>
      <c r="PL972" s="871"/>
      <c r="PM972" s="871"/>
      <c r="PN972" s="871"/>
      <c r="PO972" s="871"/>
      <c r="PP972" s="871"/>
      <c r="PQ972" s="871"/>
      <c r="PR972" s="871"/>
      <c r="PS972" s="871"/>
      <c r="PT972" s="871"/>
      <c r="PU972" s="871"/>
      <c r="PV972" s="871"/>
      <c r="PW972" s="871"/>
      <c r="PX972" s="871"/>
      <c r="PY972" s="871"/>
      <c r="PZ972" s="871"/>
      <c r="QA972" s="871"/>
      <c r="QB972" s="871"/>
      <c r="QC972" s="871"/>
      <c r="QD972" s="871"/>
      <c r="QE972" s="871"/>
      <c r="QF972" s="871"/>
      <c r="QG972" s="871"/>
      <c r="QH972" s="871"/>
      <c r="QI972" s="871"/>
      <c r="QJ972" s="871"/>
      <c r="QK972" s="871"/>
      <c r="QL972" s="871"/>
      <c r="QM972" s="871"/>
      <c r="QN972" s="871"/>
      <c r="QO972" s="871"/>
      <c r="QP972" s="871"/>
      <c r="QQ972" s="871"/>
      <c r="QR972" s="871"/>
      <c r="QS972" s="871"/>
      <c r="QT972" s="871"/>
      <c r="QU972" s="871"/>
      <c r="QV972" s="871"/>
      <c r="QW972" s="871"/>
      <c r="QX972" s="871"/>
      <c r="QY972" s="871"/>
      <c r="QZ972" s="871"/>
      <c r="RA972" s="871"/>
      <c r="RB972" s="871"/>
      <c r="RC972" s="871"/>
      <c r="RD972" s="871"/>
      <c r="RE972" s="871"/>
      <c r="RF972" s="871"/>
      <c r="RG972" s="871"/>
      <c r="RH972" s="871"/>
      <c r="RI972" s="871"/>
      <c r="RJ972" s="871"/>
      <c r="RK972" s="871"/>
      <c r="RL972" s="871"/>
      <c r="RM972" s="871"/>
      <c r="RN972" s="871"/>
      <c r="RO972" s="871"/>
      <c r="RP972" s="871"/>
      <c r="RQ972" s="871"/>
      <c r="RR972" s="871"/>
      <c r="RS972" s="871"/>
      <c r="RT972" s="871"/>
      <c r="RU972" s="871"/>
      <c r="RV972" s="871"/>
      <c r="RW972" s="871"/>
      <c r="RX972" s="871"/>
      <c r="RY972" s="871"/>
      <c r="RZ972" s="871"/>
      <c r="SA972" s="871"/>
      <c r="SB972" s="871"/>
      <c r="SC972" s="871"/>
      <c r="SD972" s="871"/>
      <c r="SE972" s="871"/>
      <c r="SF972" s="871"/>
      <c r="SG972" s="871"/>
      <c r="SH972" s="871"/>
      <c r="SI972" s="871"/>
      <c r="SJ972" s="871"/>
      <c r="SK972" s="871"/>
      <c r="SL972" s="871"/>
      <c r="SM972" s="871"/>
      <c r="SN972" s="871"/>
      <c r="SO972" s="871"/>
      <c r="SP972" s="871"/>
      <c r="SQ972" s="871"/>
      <c r="SR972" s="871"/>
      <c r="SS972" s="871"/>
      <c r="ST972" s="871"/>
      <c r="SU972" s="871"/>
      <c r="SV972" s="871"/>
      <c r="SW972" s="871"/>
      <c r="SX972" s="871"/>
      <c r="SY972" s="871"/>
      <c r="SZ972" s="871"/>
      <c r="TA972" s="871"/>
      <c r="TB972" s="871"/>
      <c r="TC972" s="871"/>
      <c r="TD972" s="871"/>
      <c r="TE972" s="871"/>
      <c r="TF972" s="871"/>
      <c r="TG972" s="871"/>
      <c r="TH972" s="871"/>
      <c r="TI972" s="871"/>
      <c r="TJ972" s="871"/>
      <c r="TK972" s="871"/>
      <c r="TL972" s="871"/>
      <c r="TM972" s="871"/>
      <c r="TN972" s="871"/>
      <c r="TO972" s="871"/>
      <c r="TP972" s="871"/>
      <c r="TQ972" s="871"/>
      <c r="TR972" s="871"/>
      <c r="TS972" s="871"/>
      <c r="TT972" s="871"/>
      <c r="TU972" s="871"/>
      <c r="TV972" s="871"/>
      <c r="TW972" s="871"/>
      <c r="TX972" s="871"/>
      <c r="TY972" s="871"/>
      <c r="TZ972" s="871"/>
      <c r="UA972" s="871"/>
      <c r="UB972" s="871"/>
      <c r="UC972" s="871"/>
      <c r="UD972" s="871"/>
      <c r="UE972" s="871"/>
      <c r="UF972" s="871"/>
      <c r="UG972" s="871"/>
      <c r="UH972" s="871"/>
      <c r="UI972" s="871"/>
      <c r="UJ972" s="871"/>
      <c r="UK972" s="871"/>
      <c r="UL972" s="871"/>
      <c r="UM972" s="871"/>
      <c r="UN972" s="871"/>
      <c r="UO972" s="871"/>
      <c r="UP972" s="871"/>
      <c r="UQ972" s="871"/>
      <c r="UR972" s="871"/>
      <c r="US972" s="871"/>
      <c r="UT972" s="871"/>
      <c r="UU972" s="871"/>
      <c r="UV972" s="871"/>
      <c r="UW972" s="871"/>
      <c r="UX972" s="871"/>
      <c r="UY972" s="871"/>
      <c r="UZ972" s="871"/>
      <c r="VA972" s="871"/>
      <c r="VB972" s="871"/>
      <c r="VC972" s="871"/>
      <c r="VD972" s="871"/>
      <c r="VE972" s="871"/>
      <c r="VF972" s="871"/>
      <c r="VG972" s="871"/>
      <c r="VH972" s="871"/>
      <c r="VI972" s="871"/>
      <c r="VJ972" s="871"/>
      <c r="VK972" s="871"/>
      <c r="VL972" s="871"/>
      <c r="VM972" s="871"/>
      <c r="VN972" s="871"/>
      <c r="VO972" s="871"/>
      <c r="VP972" s="871"/>
      <c r="VQ972" s="871"/>
      <c r="VR972" s="871"/>
      <c r="VS972" s="871"/>
      <c r="VT972" s="871"/>
      <c r="VU972" s="871"/>
      <c r="VV972" s="871"/>
      <c r="VW972" s="871"/>
      <c r="VX972" s="871"/>
      <c r="VY972" s="871"/>
      <c r="VZ972" s="871"/>
      <c r="WA972" s="871"/>
      <c r="WB972" s="871"/>
      <c r="WC972" s="871"/>
      <c r="WD972" s="871"/>
      <c r="WE972" s="871"/>
      <c r="WF972" s="871"/>
      <c r="WG972" s="871"/>
      <c r="WH972" s="871"/>
      <c r="WI972" s="871"/>
      <c r="WJ972" s="871"/>
      <c r="WK972" s="871"/>
      <c r="WL972" s="871"/>
      <c r="WM972" s="871"/>
      <c r="WN972" s="871"/>
      <c r="WO972" s="871"/>
      <c r="WP972" s="871"/>
      <c r="WQ972" s="871"/>
      <c r="WR972" s="871"/>
      <c r="WS972" s="871"/>
      <c r="WT972" s="871"/>
      <c r="WU972" s="871"/>
      <c r="WV972" s="871"/>
      <c r="WW972" s="871"/>
      <c r="WX972" s="871"/>
      <c r="WY972" s="871"/>
      <c r="WZ972" s="871"/>
      <c r="XA972" s="871"/>
      <c r="XB972" s="871"/>
      <c r="XC972" s="871"/>
      <c r="XD972" s="871"/>
      <c r="XE972" s="871"/>
      <c r="XF972" s="871"/>
      <c r="XG972" s="871"/>
      <c r="XH972" s="871"/>
      <c r="XI972" s="871"/>
      <c r="XJ972" s="871"/>
      <c r="XK972" s="871"/>
      <c r="XL972" s="871"/>
      <c r="XM972" s="871"/>
      <c r="XN972" s="871"/>
      <c r="XO972" s="871"/>
      <c r="XP972" s="871"/>
      <c r="XQ972" s="871"/>
      <c r="XR972" s="871"/>
      <c r="XS972" s="871"/>
      <c r="XT972" s="871"/>
      <c r="XU972" s="871"/>
      <c r="XV972" s="871"/>
      <c r="XW972" s="871"/>
      <c r="XX972" s="871"/>
      <c r="XY972" s="871"/>
      <c r="XZ972" s="871"/>
      <c r="YA972" s="871"/>
      <c r="YB972" s="871"/>
      <c r="YC972" s="871"/>
      <c r="YD972" s="871"/>
      <c r="YE972" s="871"/>
      <c r="YF972" s="871"/>
      <c r="YG972" s="871"/>
      <c r="YH972" s="871"/>
      <c r="YI972" s="871"/>
      <c r="YJ972" s="871"/>
      <c r="YK972" s="871"/>
      <c r="YL972" s="871"/>
      <c r="YM972" s="871"/>
      <c r="YN972" s="871"/>
      <c r="YO972" s="871"/>
      <c r="YP972" s="871"/>
      <c r="YQ972" s="871"/>
      <c r="YR972" s="871"/>
      <c r="YS972" s="871"/>
      <c r="YT972" s="871"/>
      <c r="YU972" s="871"/>
      <c r="YV972" s="871"/>
      <c r="YW972" s="871"/>
      <c r="YX972" s="871"/>
      <c r="YY972" s="871"/>
      <c r="YZ972" s="871"/>
      <c r="ZA972" s="871"/>
      <c r="ZB972" s="871"/>
      <c r="ZC972" s="871"/>
      <c r="ZD972" s="871"/>
      <c r="ZE972" s="871"/>
      <c r="ZF972" s="871"/>
      <c r="ZG972" s="871"/>
      <c r="ZH972" s="871"/>
      <c r="ZI972" s="871"/>
      <c r="ZJ972" s="871"/>
      <c r="ZK972" s="871"/>
      <c r="ZL972" s="871"/>
      <c r="ZM972" s="871"/>
      <c r="ZN972" s="871"/>
      <c r="ZO972" s="871"/>
      <c r="ZP972" s="871"/>
      <c r="ZQ972" s="871"/>
      <c r="ZR972" s="871"/>
      <c r="ZS972" s="871"/>
      <c r="ZT972" s="871"/>
      <c r="ZU972" s="871"/>
      <c r="ZV972" s="871"/>
      <c r="ZW972" s="871"/>
      <c r="ZX972" s="871"/>
      <c r="ZY972" s="871"/>
      <c r="ZZ972" s="871"/>
      <c r="AAA972" s="871"/>
      <c r="AAB972" s="871"/>
      <c r="AAC972" s="871"/>
      <c r="AAD972" s="871"/>
      <c r="AAE972" s="871"/>
      <c r="AAF972" s="871"/>
      <c r="AAG972" s="871"/>
      <c r="AAH972" s="871"/>
      <c r="AAI972" s="871"/>
      <c r="AAJ972" s="871"/>
      <c r="AAK972" s="871"/>
      <c r="AAL972" s="871"/>
      <c r="AAM972" s="871"/>
      <c r="AAN972" s="871"/>
      <c r="AAO972" s="871"/>
      <c r="AAP972" s="871"/>
      <c r="AAQ972" s="871"/>
      <c r="AAR972" s="871"/>
      <c r="AAS972" s="871"/>
      <c r="AAT972" s="871"/>
      <c r="AAU972" s="871"/>
      <c r="AAV972" s="871"/>
      <c r="AAW972" s="871"/>
      <c r="AAX972" s="871"/>
      <c r="AAY972" s="871"/>
      <c r="AAZ972" s="871"/>
      <c r="ABA972" s="871"/>
      <c r="ABB972" s="871"/>
      <c r="ABC972" s="871"/>
      <c r="ABD972" s="871"/>
      <c r="ABE972" s="871"/>
      <c r="ABF972" s="871"/>
      <c r="ABG972" s="871"/>
      <c r="ABH972" s="871"/>
      <c r="ABI972" s="871"/>
      <c r="ABJ972" s="871"/>
      <c r="ABK972" s="871"/>
      <c r="ABL972" s="871"/>
      <c r="ABM972" s="871"/>
      <c r="ABN972" s="871"/>
      <c r="ABO972" s="871"/>
      <c r="ABP972" s="871"/>
      <c r="ABQ972" s="871"/>
      <c r="ABR972" s="871"/>
      <c r="ABS972" s="871"/>
      <c r="ABT972" s="871"/>
      <c r="ABU972" s="871"/>
      <c r="ABV972" s="871"/>
      <c r="ABW972" s="871"/>
      <c r="ABX972" s="871"/>
      <c r="ABY972" s="871"/>
      <c r="ABZ972" s="871"/>
      <c r="ACA972" s="871"/>
      <c r="ACB972" s="871"/>
      <c r="ACC972" s="871"/>
      <c r="ACD972" s="871"/>
      <c r="ACE972" s="871"/>
      <c r="ACF972" s="871"/>
      <c r="ACG972" s="871"/>
      <c r="ACH972" s="871"/>
      <c r="ACI972" s="871"/>
      <c r="ACJ972" s="871"/>
      <c r="ACK972" s="871"/>
      <c r="ACL972" s="871"/>
      <c r="ACM972" s="871"/>
      <c r="ACN972" s="871"/>
      <c r="ACO972" s="871"/>
      <c r="ACP972" s="871"/>
      <c r="ACQ972" s="871"/>
      <c r="ACR972" s="871"/>
      <c r="ACS972" s="871"/>
      <c r="ACT972" s="871"/>
      <c r="ACU972" s="871"/>
      <c r="ACV972" s="871"/>
      <c r="ACW972" s="871"/>
      <c r="ACX972" s="871"/>
      <c r="ACY972" s="871"/>
      <c r="ACZ972" s="871"/>
      <c r="ADA972" s="871"/>
      <c r="ADB972" s="871"/>
      <c r="ADC972" s="871"/>
      <c r="ADD972" s="871"/>
      <c r="ADE972" s="871"/>
      <c r="ADF972" s="871"/>
      <c r="ADG972" s="871"/>
      <c r="ADH972" s="871"/>
      <c r="ADI972" s="871"/>
      <c r="ADJ972" s="871"/>
      <c r="ADK972" s="871"/>
      <c r="ADL972" s="871"/>
      <c r="ADM972" s="871"/>
      <c r="ADN972" s="871"/>
      <c r="ADO972" s="871"/>
      <c r="ADP972" s="871"/>
      <c r="ADQ972" s="871"/>
      <c r="ADR972" s="871"/>
      <c r="ADS972" s="871"/>
      <c r="ADT972" s="871"/>
      <c r="ADU972" s="871"/>
      <c r="ADV972" s="871"/>
      <c r="ADW972" s="871"/>
      <c r="ADX972" s="871"/>
      <c r="ADY972" s="871"/>
      <c r="ADZ972" s="871"/>
      <c r="AEA972" s="871"/>
      <c r="AEB972" s="871"/>
      <c r="AEC972" s="871"/>
      <c r="AED972" s="871"/>
      <c r="AEE972" s="871"/>
      <c r="AEF972" s="871"/>
      <c r="AEG972" s="871"/>
      <c r="AEH972" s="871"/>
      <c r="AEI972" s="871"/>
      <c r="AEJ972" s="871"/>
      <c r="AEK972" s="871"/>
      <c r="AEL972" s="871"/>
      <c r="AEM972" s="871"/>
      <c r="AEN972" s="871"/>
      <c r="AEO972" s="871"/>
      <c r="AEP972" s="871"/>
      <c r="AEQ972" s="871"/>
      <c r="AER972" s="871"/>
      <c r="AES972" s="871"/>
      <c r="AET972" s="871"/>
      <c r="AEU972" s="871"/>
      <c r="AEV972" s="871"/>
      <c r="AEW972" s="871"/>
      <c r="AEX972" s="871"/>
      <c r="AEY972" s="871"/>
      <c r="AEZ972" s="871"/>
      <c r="AFA972" s="871"/>
      <c r="AFB972" s="871"/>
      <c r="AFC972" s="871"/>
      <c r="AFD972" s="871"/>
      <c r="AFE972" s="871"/>
      <c r="AFF972" s="871"/>
      <c r="AFG972" s="871"/>
      <c r="AFH972" s="871"/>
      <c r="AFI972" s="871"/>
      <c r="AFJ972" s="871"/>
      <c r="AFK972" s="871"/>
      <c r="AFL972" s="871"/>
      <c r="AFM972" s="871"/>
      <c r="AFN972" s="871"/>
      <c r="AFO972" s="871"/>
      <c r="AFP972" s="871"/>
      <c r="AFQ972" s="871"/>
      <c r="AFR972" s="871"/>
      <c r="AFS972" s="871"/>
      <c r="AFT972" s="871"/>
      <c r="AFU972" s="871"/>
      <c r="AFV972" s="871"/>
      <c r="AFW972" s="871"/>
      <c r="AFX972" s="871"/>
      <c r="AFY972" s="871"/>
      <c r="AFZ972" s="871"/>
      <c r="AGA972" s="871"/>
      <c r="AGB972" s="871"/>
      <c r="AGC972" s="871"/>
      <c r="AGD972" s="871"/>
      <c r="AGE972" s="871"/>
      <c r="AGF972" s="871"/>
      <c r="AGG972" s="871"/>
      <c r="AGH972" s="871"/>
      <c r="AGI972" s="871"/>
      <c r="AGJ972" s="871"/>
      <c r="AGK972" s="871"/>
      <c r="AGL972" s="871"/>
      <c r="AGM972" s="871"/>
      <c r="AGN972" s="871"/>
      <c r="AGO972" s="871"/>
      <c r="AGP972" s="871"/>
      <c r="AGQ972" s="871"/>
      <c r="AGR972" s="871"/>
      <c r="AGS972" s="871"/>
      <c r="AGT972" s="871"/>
      <c r="AGU972" s="871"/>
      <c r="AGV972" s="871"/>
      <c r="AGW972" s="871"/>
      <c r="AGX972" s="871"/>
      <c r="AGY972" s="871"/>
      <c r="AGZ972" s="871"/>
      <c r="AHA972" s="871"/>
      <c r="AHB972" s="871"/>
      <c r="AHC972" s="871"/>
      <c r="AHD972" s="871"/>
      <c r="AHE972" s="871"/>
      <c r="AHF972" s="871"/>
      <c r="AHG972" s="871"/>
      <c r="AHH972" s="871"/>
      <c r="AHI972" s="871"/>
      <c r="AHJ972" s="871"/>
      <c r="AHK972" s="871"/>
      <c r="AHL972" s="871"/>
      <c r="AHM972" s="871"/>
      <c r="AHN972" s="871"/>
      <c r="AHO972" s="871"/>
      <c r="AHP972" s="871"/>
      <c r="AHQ972" s="871"/>
      <c r="AHR972" s="871"/>
      <c r="AHS972" s="871"/>
      <c r="AHT972" s="871"/>
      <c r="AHU972" s="871"/>
      <c r="AHV972" s="871"/>
      <c r="AHW972" s="871"/>
      <c r="AHX972" s="871"/>
      <c r="AHY972" s="871"/>
      <c r="AHZ972" s="871"/>
      <c r="AIA972" s="871"/>
      <c r="AIB972" s="871"/>
      <c r="AIC972" s="871"/>
      <c r="AID972" s="871"/>
      <c r="AIE972" s="871"/>
      <c r="AIF972" s="871"/>
      <c r="AIG972" s="871"/>
      <c r="AIH972" s="871"/>
      <c r="AII972" s="871"/>
      <c r="AIJ972" s="871"/>
      <c r="AIK972" s="871"/>
      <c r="AIL972" s="871"/>
      <c r="AIM972" s="871"/>
      <c r="AIN972" s="871"/>
      <c r="AIO972" s="871"/>
      <c r="AIP972" s="871"/>
      <c r="AIQ972" s="871"/>
      <c r="AIR972" s="871"/>
      <c r="AIS972" s="871"/>
      <c r="AIT972" s="871"/>
      <c r="AIU972" s="871"/>
      <c r="AIV972" s="871"/>
      <c r="AIW972" s="871"/>
      <c r="AIX972" s="871"/>
      <c r="AIY972" s="871"/>
      <c r="AIZ972" s="871"/>
      <c r="AJA972" s="871"/>
      <c r="AJB972" s="871"/>
      <c r="AJC972" s="871"/>
      <c r="AJD972" s="871"/>
      <c r="AJE972" s="871"/>
      <c r="AJF972" s="871"/>
      <c r="AJG972" s="871"/>
      <c r="AJH972" s="871"/>
      <c r="AJI972" s="871"/>
      <c r="AJJ972" s="871"/>
      <c r="AJK972" s="871"/>
      <c r="AJL972" s="871"/>
      <c r="AJM972" s="871"/>
      <c r="AJN972" s="871"/>
      <c r="AJO972" s="871"/>
      <c r="AJP972" s="871"/>
      <c r="AJQ972" s="871"/>
      <c r="AJR972" s="871"/>
      <c r="AJS972" s="871"/>
      <c r="AJT972" s="871"/>
      <c r="AJU972" s="871"/>
      <c r="AJV972" s="871"/>
      <c r="AJW972" s="871"/>
      <c r="AJX972" s="871"/>
      <c r="AJY972" s="871"/>
      <c r="AJZ972" s="871"/>
      <c r="AKA972" s="871"/>
      <c r="AKB972" s="871"/>
      <c r="AKC972" s="871"/>
      <c r="AKD972" s="871"/>
      <c r="AKE972" s="871"/>
      <c r="AKF972" s="871"/>
      <c r="AKG972" s="871"/>
      <c r="AKH972" s="871"/>
      <c r="AKI972" s="871"/>
      <c r="AKJ972" s="871"/>
      <c r="AKK972" s="871"/>
      <c r="AKL972" s="871"/>
      <c r="AKM972" s="871"/>
      <c r="AKN972" s="871"/>
      <c r="AKO972" s="871"/>
      <c r="AKP972" s="871"/>
      <c r="AKQ972" s="871"/>
      <c r="AKR972" s="871"/>
      <c r="AKS972" s="871"/>
      <c r="AKT972" s="871"/>
      <c r="AKU972" s="871"/>
      <c r="AKV972" s="871"/>
      <c r="AKW972" s="871"/>
      <c r="AKX972" s="871"/>
      <c r="AKY972" s="871"/>
      <c r="AKZ972" s="871"/>
      <c r="ALA972" s="871"/>
      <c r="ALB972" s="871"/>
      <c r="ALC972" s="871"/>
      <c r="ALD972" s="871"/>
      <c r="ALE972" s="871"/>
      <c r="ALF972" s="871"/>
      <c r="ALG972" s="871"/>
      <c r="ALH972" s="871"/>
      <c r="ALI972" s="871"/>
      <c r="ALJ972" s="871"/>
      <c r="ALK972" s="871"/>
      <c r="ALL972" s="871"/>
      <c r="ALM972" s="871"/>
      <c r="ALN972" s="871"/>
      <c r="ALO972" s="871"/>
      <c r="ALP972" s="871"/>
      <c r="ALQ972" s="871"/>
      <c r="ALR972" s="871"/>
      <c r="ALS972" s="871"/>
      <c r="ALT972" s="871"/>
      <c r="ALU972" s="871"/>
      <c r="ALV972" s="871"/>
      <c r="ALW972" s="871"/>
      <c r="ALX972" s="871"/>
      <c r="ALY972" s="871"/>
      <c r="ALZ972" s="871"/>
      <c r="AMA972" s="871"/>
      <c r="AMB972" s="871"/>
      <c r="AMC972" s="871"/>
      <c r="AMD972" s="871"/>
      <c r="AME972" s="871"/>
      <c r="AMF972" s="871"/>
      <c r="AMG972" s="871"/>
      <c r="AMH972" s="871"/>
      <c r="AMI972" s="871"/>
      <c r="AMJ972" s="871"/>
      <c r="AMK972" s="871"/>
    </row>
    <row r="973" spans="1:1025" ht="15.75" customHeight="1">
      <c r="A973" s="1144"/>
      <c r="B973" s="877"/>
      <c r="C973" s="874"/>
      <c r="D973" s="874"/>
      <c r="E973" s="952"/>
      <c r="F973" s="886"/>
      <c r="G973" s="874"/>
      <c r="H973" s="875"/>
      <c r="I973" s="874"/>
      <c r="J973" s="874"/>
      <c r="K973" s="907"/>
      <c r="L973" s="899"/>
      <c r="M973" s="899"/>
      <c r="N973" s="899"/>
      <c r="O973" s="948"/>
      <c r="P973" s="899"/>
      <c r="Q973" s="917"/>
      <c r="R973" s="871"/>
      <c r="S973" s="871"/>
      <c r="T973" s="871"/>
      <c r="U973" s="871"/>
      <c r="V973" s="871"/>
      <c r="W973" s="871"/>
      <c r="X973" s="871"/>
      <c r="Y973" s="871"/>
      <c r="Z973" s="871"/>
      <c r="AA973" s="871"/>
      <c r="AB973" s="871"/>
      <c r="AC973" s="871"/>
      <c r="AD973" s="871"/>
      <c r="AE973" s="871"/>
      <c r="AF973" s="871"/>
      <c r="AG973" s="871"/>
      <c r="AH973" s="871"/>
      <c r="AI973" s="871"/>
      <c r="AJ973" s="871"/>
      <c r="AK973" s="871"/>
      <c r="AL973" s="871"/>
      <c r="AM973" s="871"/>
      <c r="AN973" s="871"/>
      <c r="AO973" s="871"/>
      <c r="AP973" s="871"/>
      <c r="AQ973" s="871"/>
      <c r="AR973" s="871"/>
      <c r="AS973" s="871"/>
      <c r="AT973" s="871"/>
      <c r="AU973" s="871"/>
      <c r="AV973" s="871"/>
      <c r="AW973" s="871"/>
      <c r="AX973" s="871"/>
      <c r="AY973" s="871"/>
      <c r="AZ973" s="871"/>
      <c r="BA973" s="871"/>
      <c r="BB973" s="871"/>
      <c r="BC973" s="871"/>
      <c r="BD973" s="871"/>
      <c r="BE973" s="871"/>
      <c r="BF973" s="871"/>
      <c r="BG973" s="871"/>
      <c r="BH973" s="871"/>
      <c r="BI973" s="871"/>
      <c r="BJ973" s="871"/>
      <c r="BK973" s="871"/>
      <c r="BL973" s="871"/>
      <c r="BM973" s="871"/>
      <c r="BN973" s="871"/>
      <c r="BO973" s="871"/>
      <c r="BP973" s="871"/>
      <c r="BQ973" s="871"/>
      <c r="BR973" s="871"/>
      <c r="BS973" s="871"/>
      <c r="BT973" s="871"/>
      <c r="BU973" s="871"/>
      <c r="BV973" s="871"/>
      <c r="BW973" s="871"/>
      <c r="BX973" s="871"/>
      <c r="BY973" s="871"/>
      <c r="BZ973" s="871"/>
      <c r="CA973" s="871"/>
      <c r="CB973" s="871"/>
      <c r="CC973" s="871"/>
      <c r="CD973" s="871"/>
      <c r="CE973" s="871"/>
      <c r="CF973" s="871"/>
      <c r="CG973" s="871"/>
      <c r="CH973" s="871"/>
      <c r="CI973" s="871"/>
      <c r="CJ973" s="871"/>
      <c r="CK973" s="871"/>
      <c r="CL973" s="871"/>
      <c r="CM973" s="871"/>
      <c r="CN973" s="871"/>
      <c r="CO973" s="871"/>
      <c r="CP973" s="871"/>
      <c r="CQ973" s="871"/>
      <c r="CR973" s="871"/>
      <c r="CS973" s="871"/>
      <c r="CT973" s="871"/>
      <c r="CU973" s="871"/>
      <c r="CV973" s="871"/>
      <c r="CW973" s="871"/>
      <c r="CX973" s="871"/>
      <c r="CY973" s="871"/>
      <c r="CZ973" s="871"/>
      <c r="DA973" s="871"/>
      <c r="DB973" s="871"/>
      <c r="DC973" s="871"/>
      <c r="DD973" s="871"/>
      <c r="DE973" s="871"/>
      <c r="DF973" s="871"/>
      <c r="DG973" s="871"/>
      <c r="DH973" s="871"/>
      <c r="DI973" s="871"/>
      <c r="DJ973" s="871"/>
      <c r="DK973" s="871"/>
      <c r="DL973" s="871"/>
      <c r="DM973" s="871"/>
      <c r="DN973" s="871"/>
      <c r="DO973" s="871"/>
      <c r="DP973" s="871"/>
      <c r="DQ973" s="871"/>
      <c r="DR973" s="871"/>
      <c r="DS973" s="871"/>
      <c r="DT973" s="871"/>
      <c r="DU973" s="871"/>
      <c r="DV973" s="871"/>
      <c r="DW973" s="871"/>
      <c r="DX973" s="871"/>
      <c r="DY973" s="871"/>
      <c r="DZ973" s="871"/>
      <c r="EA973" s="871"/>
      <c r="EB973" s="871"/>
      <c r="EC973" s="871"/>
      <c r="ED973" s="871"/>
      <c r="EE973" s="871"/>
      <c r="EF973" s="871"/>
      <c r="EG973" s="871"/>
      <c r="EH973" s="871"/>
      <c r="EI973" s="871"/>
      <c r="EJ973" s="871"/>
      <c r="EK973" s="871"/>
      <c r="EL973" s="871"/>
      <c r="EM973" s="871"/>
      <c r="EN973" s="871"/>
      <c r="EO973" s="871"/>
      <c r="EP973" s="871"/>
      <c r="EQ973" s="871"/>
      <c r="ER973" s="871"/>
      <c r="ES973" s="871"/>
      <c r="ET973" s="871"/>
      <c r="EU973" s="871"/>
      <c r="EV973" s="871"/>
      <c r="EW973" s="871"/>
      <c r="EX973" s="871"/>
      <c r="EY973" s="871"/>
      <c r="EZ973" s="871"/>
      <c r="FA973" s="871"/>
      <c r="FB973" s="871"/>
      <c r="FC973" s="871"/>
      <c r="FD973" s="871"/>
      <c r="FE973" s="871"/>
      <c r="FF973" s="871"/>
      <c r="FG973" s="871"/>
      <c r="FH973" s="871"/>
      <c r="FI973" s="871"/>
      <c r="FJ973" s="871"/>
      <c r="FK973" s="871"/>
      <c r="FL973" s="871"/>
      <c r="FM973" s="871"/>
      <c r="FN973" s="871"/>
      <c r="FO973" s="871"/>
      <c r="FP973" s="871"/>
      <c r="FQ973" s="871"/>
      <c r="FR973" s="871"/>
      <c r="FS973" s="871"/>
      <c r="FT973" s="871"/>
      <c r="FU973" s="871"/>
      <c r="FV973" s="871"/>
      <c r="FW973" s="871"/>
      <c r="FX973" s="871"/>
      <c r="FY973" s="871"/>
      <c r="FZ973" s="871"/>
      <c r="GA973" s="871"/>
      <c r="GB973" s="871"/>
      <c r="GC973" s="871"/>
      <c r="GD973" s="871"/>
      <c r="GE973" s="871"/>
      <c r="GF973" s="871"/>
      <c r="GG973" s="871"/>
      <c r="GH973" s="871"/>
      <c r="GI973" s="871"/>
      <c r="GJ973" s="871"/>
      <c r="GK973" s="871"/>
      <c r="GL973" s="871"/>
      <c r="GM973" s="871"/>
      <c r="GN973" s="871"/>
      <c r="GO973" s="871"/>
      <c r="GP973" s="871"/>
      <c r="GQ973" s="871"/>
      <c r="GR973" s="871"/>
      <c r="GS973" s="871"/>
      <c r="GT973" s="871"/>
      <c r="GU973" s="871"/>
      <c r="GV973" s="871"/>
      <c r="GW973" s="871"/>
      <c r="GX973" s="871"/>
      <c r="GY973" s="871"/>
      <c r="GZ973" s="871"/>
      <c r="HA973" s="871"/>
      <c r="HB973" s="871"/>
      <c r="HC973" s="871"/>
      <c r="HD973" s="871"/>
      <c r="HE973" s="871"/>
      <c r="HF973" s="871"/>
      <c r="HG973" s="871"/>
      <c r="HH973" s="871"/>
      <c r="HI973" s="871"/>
      <c r="HJ973" s="871"/>
      <c r="HK973" s="871"/>
      <c r="HL973" s="871"/>
      <c r="HM973" s="871"/>
      <c r="HN973" s="871"/>
      <c r="HO973" s="871"/>
      <c r="HP973" s="871"/>
      <c r="HQ973" s="871"/>
      <c r="HR973" s="871"/>
      <c r="HS973" s="871"/>
      <c r="HT973" s="871"/>
      <c r="HU973" s="871"/>
      <c r="HV973" s="871"/>
      <c r="HW973" s="871"/>
      <c r="HX973" s="871"/>
      <c r="HY973" s="871"/>
      <c r="HZ973" s="871"/>
      <c r="IA973" s="871"/>
      <c r="IB973" s="871"/>
      <c r="IC973" s="871"/>
      <c r="ID973" s="871"/>
      <c r="IE973" s="871"/>
      <c r="IF973" s="871"/>
      <c r="IG973" s="871"/>
      <c r="IH973" s="871"/>
      <c r="II973" s="871"/>
      <c r="IJ973" s="871"/>
      <c r="IK973" s="871"/>
      <c r="IL973" s="871"/>
      <c r="IM973" s="871"/>
      <c r="IN973" s="871"/>
      <c r="IO973" s="871"/>
      <c r="IP973" s="871"/>
      <c r="IQ973" s="871"/>
      <c r="IR973" s="871"/>
      <c r="IS973" s="871"/>
      <c r="IT973" s="871"/>
      <c r="IU973" s="871"/>
      <c r="IV973" s="871"/>
      <c r="IW973" s="871"/>
      <c r="IX973" s="871"/>
      <c r="IY973" s="871"/>
      <c r="IZ973" s="871"/>
      <c r="JA973" s="871"/>
      <c r="JB973" s="871"/>
      <c r="JC973" s="871"/>
      <c r="JD973" s="871"/>
      <c r="JE973" s="871"/>
      <c r="JF973" s="871"/>
      <c r="JG973" s="871"/>
      <c r="JH973" s="871"/>
      <c r="JI973" s="871"/>
      <c r="JJ973" s="871"/>
      <c r="JK973" s="871"/>
      <c r="JL973" s="871"/>
      <c r="JM973" s="871"/>
      <c r="JN973" s="871"/>
      <c r="JO973" s="871"/>
      <c r="JP973" s="871"/>
      <c r="JQ973" s="871"/>
      <c r="JR973" s="871"/>
      <c r="JS973" s="871"/>
      <c r="JT973" s="871"/>
      <c r="JU973" s="871"/>
      <c r="JV973" s="871"/>
      <c r="JW973" s="871"/>
      <c r="JX973" s="871"/>
      <c r="JY973" s="871"/>
      <c r="JZ973" s="871"/>
      <c r="KA973" s="871"/>
      <c r="KB973" s="871"/>
      <c r="KC973" s="871"/>
      <c r="KD973" s="871"/>
      <c r="KE973" s="871"/>
      <c r="KF973" s="871"/>
      <c r="KG973" s="871"/>
      <c r="KH973" s="871"/>
      <c r="KI973" s="871"/>
      <c r="KJ973" s="871"/>
      <c r="KK973" s="871"/>
      <c r="KL973" s="871"/>
      <c r="KM973" s="871"/>
      <c r="KN973" s="871"/>
      <c r="KO973" s="871"/>
      <c r="KP973" s="871"/>
      <c r="KQ973" s="871"/>
      <c r="KR973" s="871"/>
      <c r="KS973" s="871"/>
      <c r="KT973" s="871"/>
      <c r="KU973" s="871"/>
      <c r="KV973" s="871"/>
      <c r="KW973" s="871"/>
      <c r="KX973" s="871"/>
      <c r="KY973" s="871"/>
      <c r="KZ973" s="871"/>
      <c r="LA973" s="871"/>
      <c r="LB973" s="871"/>
      <c r="LC973" s="871"/>
      <c r="LD973" s="871"/>
      <c r="LE973" s="871"/>
      <c r="LF973" s="871"/>
      <c r="LG973" s="871"/>
      <c r="LH973" s="871"/>
      <c r="LI973" s="871"/>
      <c r="LJ973" s="871"/>
      <c r="LK973" s="871"/>
      <c r="LL973" s="871"/>
      <c r="LM973" s="871"/>
      <c r="LN973" s="871"/>
      <c r="LO973" s="871"/>
      <c r="LP973" s="871"/>
      <c r="LQ973" s="871"/>
      <c r="LR973" s="871"/>
      <c r="LS973" s="871"/>
      <c r="LT973" s="871"/>
      <c r="LU973" s="871"/>
      <c r="LV973" s="871"/>
      <c r="LW973" s="871"/>
      <c r="LX973" s="871"/>
      <c r="LY973" s="871"/>
      <c r="LZ973" s="871"/>
      <c r="MA973" s="871"/>
      <c r="MB973" s="871"/>
      <c r="MC973" s="871"/>
      <c r="MD973" s="871"/>
      <c r="ME973" s="871"/>
      <c r="MF973" s="871"/>
      <c r="MG973" s="871"/>
      <c r="MH973" s="871"/>
      <c r="MI973" s="871"/>
      <c r="MJ973" s="871"/>
      <c r="MK973" s="871"/>
      <c r="ML973" s="871"/>
      <c r="MM973" s="871"/>
      <c r="MN973" s="871"/>
      <c r="MO973" s="871"/>
      <c r="MP973" s="871"/>
      <c r="MQ973" s="871"/>
      <c r="MR973" s="871"/>
      <c r="MS973" s="871"/>
      <c r="MT973" s="871"/>
      <c r="MU973" s="871"/>
      <c r="MV973" s="871"/>
      <c r="MW973" s="871"/>
      <c r="MX973" s="871"/>
      <c r="MY973" s="871"/>
      <c r="MZ973" s="871"/>
      <c r="NA973" s="871"/>
      <c r="NB973" s="871"/>
      <c r="NC973" s="871"/>
      <c r="ND973" s="871"/>
      <c r="NE973" s="871"/>
      <c r="NF973" s="871"/>
      <c r="NG973" s="871"/>
      <c r="NH973" s="871"/>
      <c r="NI973" s="871"/>
      <c r="NJ973" s="871"/>
      <c r="NK973" s="871"/>
      <c r="NL973" s="871"/>
      <c r="NM973" s="871"/>
      <c r="NN973" s="871"/>
      <c r="NO973" s="871"/>
      <c r="NP973" s="871"/>
      <c r="NQ973" s="871"/>
      <c r="NR973" s="871"/>
      <c r="NS973" s="871"/>
      <c r="NT973" s="871"/>
      <c r="NU973" s="871"/>
      <c r="NV973" s="871"/>
      <c r="NW973" s="871"/>
      <c r="NX973" s="871"/>
      <c r="NY973" s="871"/>
      <c r="NZ973" s="871"/>
      <c r="OA973" s="871"/>
      <c r="OB973" s="871"/>
      <c r="OC973" s="871"/>
      <c r="OD973" s="871"/>
      <c r="OE973" s="871"/>
      <c r="OF973" s="871"/>
      <c r="OG973" s="871"/>
      <c r="OH973" s="871"/>
      <c r="OI973" s="871"/>
      <c r="OJ973" s="871"/>
      <c r="OK973" s="871"/>
      <c r="OL973" s="871"/>
      <c r="OM973" s="871"/>
      <c r="ON973" s="871"/>
      <c r="OO973" s="871"/>
      <c r="OP973" s="871"/>
      <c r="OQ973" s="871"/>
      <c r="OR973" s="871"/>
      <c r="OS973" s="871"/>
      <c r="OT973" s="871"/>
      <c r="OU973" s="871"/>
      <c r="OV973" s="871"/>
      <c r="OW973" s="871"/>
      <c r="OX973" s="871"/>
      <c r="OY973" s="871"/>
      <c r="OZ973" s="871"/>
      <c r="PA973" s="871"/>
      <c r="PB973" s="871"/>
      <c r="PC973" s="871"/>
      <c r="PD973" s="871"/>
      <c r="PE973" s="871"/>
      <c r="PF973" s="871"/>
      <c r="PG973" s="871"/>
      <c r="PH973" s="871"/>
      <c r="PI973" s="871"/>
      <c r="PJ973" s="871"/>
      <c r="PK973" s="871"/>
      <c r="PL973" s="871"/>
      <c r="PM973" s="871"/>
      <c r="PN973" s="871"/>
      <c r="PO973" s="871"/>
      <c r="PP973" s="871"/>
      <c r="PQ973" s="871"/>
      <c r="PR973" s="871"/>
      <c r="PS973" s="871"/>
      <c r="PT973" s="871"/>
      <c r="PU973" s="871"/>
      <c r="PV973" s="871"/>
      <c r="PW973" s="871"/>
      <c r="PX973" s="871"/>
      <c r="PY973" s="871"/>
      <c r="PZ973" s="871"/>
      <c r="QA973" s="871"/>
      <c r="QB973" s="871"/>
      <c r="QC973" s="871"/>
      <c r="QD973" s="871"/>
      <c r="QE973" s="871"/>
      <c r="QF973" s="871"/>
      <c r="QG973" s="871"/>
      <c r="QH973" s="871"/>
      <c r="QI973" s="871"/>
      <c r="QJ973" s="871"/>
      <c r="QK973" s="871"/>
      <c r="QL973" s="871"/>
      <c r="QM973" s="871"/>
      <c r="QN973" s="871"/>
      <c r="QO973" s="871"/>
      <c r="QP973" s="871"/>
      <c r="QQ973" s="871"/>
      <c r="QR973" s="871"/>
      <c r="QS973" s="871"/>
      <c r="QT973" s="871"/>
      <c r="QU973" s="871"/>
      <c r="QV973" s="871"/>
      <c r="QW973" s="871"/>
      <c r="QX973" s="871"/>
      <c r="QY973" s="871"/>
      <c r="QZ973" s="871"/>
      <c r="RA973" s="871"/>
      <c r="RB973" s="871"/>
      <c r="RC973" s="871"/>
      <c r="RD973" s="871"/>
      <c r="RE973" s="871"/>
      <c r="RF973" s="871"/>
      <c r="RG973" s="871"/>
      <c r="RH973" s="871"/>
      <c r="RI973" s="871"/>
      <c r="RJ973" s="871"/>
      <c r="RK973" s="871"/>
      <c r="RL973" s="871"/>
      <c r="RM973" s="871"/>
      <c r="RN973" s="871"/>
      <c r="RO973" s="871"/>
      <c r="RP973" s="871"/>
      <c r="RQ973" s="871"/>
      <c r="RR973" s="871"/>
      <c r="RS973" s="871"/>
      <c r="RT973" s="871"/>
      <c r="RU973" s="871"/>
      <c r="RV973" s="871"/>
      <c r="RW973" s="871"/>
      <c r="RX973" s="871"/>
      <c r="RY973" s="871"/>
      <c r="RZ973" s="871"/>
      <c r="SA973" s="871"/>
      <c r="SB973" s="871"/>
      <c r="SC973" s="871"/>
      <c r="SD973" s="871"/>
      <c r="SE973" s="871"/>
      <c r="SF973" s="871"/>
      <c r="SG973" s="871"/>
      <c r="SH973" s="871"/>
      <c r="SI973" s="871"/>
      <c r="SJ973" s="871"/>
      <c r="SK973" s="871"/>
      <c r="SL973" s="871"/>
      <c r="SM973" s="871"/>
      <c r="SN973" s="871"/>
      <c r="SO973" s="871"/>
      <c r="SP973" s="871"/>
      <c r="SQ973" s="871"/>
      <c r="SR973" s="871"/>
      <c r="SS973" s="871"/>
      <c r="ST973" s="871"/>
      <c r="SU973" s="871"/>
      <c r="SV973" s="871"/>
      <c r="SW973" s="871"/>
      <c r="SX973" s="871"/>
      <c r="SY973" s="871"/>
      <c r="SZ973" s="871"/>
      <c r="TA973" s="871"/>
      <c r="TB973" s="871"/>
      <c r="TC973" s="871"/>
      <c r="TD973" s="871"/>
      <c r="TE973" s="871"/>
      <c r="TF973" s="871"/>
      <c r="TG973" s="871"/>
      <c r="TH973" s="871"/>
      <c r="TI973" s="871"/>
      <c r="TJ973" s="871"/>
      <c r="TK973" s="871"/>
      <c r="TL973" s="871"/>
      <c r="TM973" s="871"/>
      <c r="TN973" s="871"/>
      <c r="TO973" s="871"/>
      <c r="TP973" s="871"/>
      <c r="TQ973" s="871"/>
      <c r="TR973" s="871"/>
      <c r="TS973" s="871"/>
      <c r="TT973" s="871"/>
      <c r="TU973" s="871"/>
      <c r="TV973" s="871"/>
      <c r="TW973" s="871"/>
      <c r="TX973" s="871"/>
      <c r="TY973" s="871"/>
      <c r="TZ973" s="871"/>
      <c r="UA973" s="871"/>
      <c r="UB973" s="871"/>
      <c r="UC973" s="871"/>
      <c r="UD973" s="871"/>
      <c r="UE973" s="871"/>
      <c r="UF973" s="871"/>
      <c r="UG973" s="871"/>
      <c r="UH973" s="871"/>
      <c r="UI973" s="871"/>
      <c r="UJ973" s="871"/>
      <c r="UK973" s="871"/>
      <c r="UL973" s="871"/>
      <c r="UM973" s="871"/>
      <c r="UN973" s="871"/>
      <c r="UO973" s="871"/>
      <c r="UP973" s="871"/>
      <c r="UQ973" s="871"/>
      <c r="UR973" s="871"/>
      <c r="US973" s="871"/>
      <c r="UT973" s="871"/>
      <c r="UU973" s="871"/>
      <c r="UV973" s="871"/>
      <c r="UW973" s="871"/>
      <c r="UX973" s="871"/>
      <c r="UY973" s="871"/>
      <c r="UZ973" s="871"/>
      <c r="VA973" s="871"/>
      <c r="VB973" s="871"/>
      <c r="VC973" s="871"/>
      <c r="VD973" s="871"/>
      <c r="VE973" s="871"/>
      <c r="VF973" s="871"/>
      <c r="VG973" s="871"/>
      <c r="VH973" s="871"/>
      <c r="VI973" s="871"/>
      <c r="VJ973" s="871"/>
      <c r="VK973" s="871"/>
      <c r="VL973" s="871"/>
      <c r="VM973" s="871"/>
      <c r="VN973" s="871"/>
      <c r="VO973" s="871"/>
      <c r="VP973" s="871"/>
      <c r="VQ973" s="871"/>
      <c r="VR973" s="871"/>
      <c r="VS973" s="871"/>
      <c r="VT973" s="871"/>
      <c r="VU973" s="871"/>
      <c r="VV973" s="871"/>
      <c r="VW973" s="871"/>
      <c r="VX973" s="871"/>
      <c r="VY973" s="871"/>
      <c r="VZ973" s="871"/>
      <c r="WA973" s="871"/>
      <c r="WB973" s="871"/>
      <c r="WC973" s="871"/>
      <c r="WD973" s="871"/>
      <c r="WE973" s="871"/>
      <c r="WF973" s="871"/>
      <c r="WG973" s="871"/>
      <c r="WH973" s="871"/>
      <c r="WI973" s="871"/>
      <c r="WJ973" s="871"/>
      <c r="WK973" s="871"/>
      <c r="WL973" s="871"/>
      <c r="WM973" s="871"/>
      <c r="WN973" s="871"/>
      <c r="WO973" s="871"/>
      <c r="WP973" s="871"/>
      <c r="WQ973" s="871"/>
      <c r="WR973" s="871"/>
      <c r="WS973" s="871"/>
      <c r="WT973" s="871"/>
      <c r="WU973" s="871"/>
      <c r="WV973" s="871"/>
      <c r="WW973" s="871"/>
      <c r="WX973" s="871"/>
      <c r="WY973" s="871"/>
      <c r="WZ973" s="871"/>
      <c r="XA973" s="871"/>
      <c r="XB973" s="871"/>
      <c r="XC973" s="871"/>
      <c r="XD973" s="871"/>
      <c r="XE973" s="871"/>
      <c r="XF973" s="871"/>
      <c r="XG973" s="871"/>
      <c r="XH973" s="871"/>
      <c r="XI973" s="871"/>
      <c r="XJ973" s="871"/>
      <c r="XK973" s="871"/>
      <c r="XL973" s="871"/>
      <c r="XM973" s="871"/>
      <c r="XN973" s="871"/>
      <c r="XO973" s="871"/>
      <c r="XP973" s="871"/>
      <c r="XQ973" s="871"/>
      <c r="XR973" s="871"/>
      <c r="XS973" s="871"/>
      <c r="XT973" s="871"/>
      <c r="XU973" s="871"/>
      <c r="XV973" s="871"/>
      <c r="XW973" s="871"/>
      <c r="XX973" s="871"/>
      <c r="XY973" s="871"/>
      <c r="XZ973" s="871"/>
      <c r="YA973" s="871"/>
      <c r="YB973" s="871"/>
      <c r="YC973" s="871"/>
      <c r="YD973" s="871"/>
      <c r="YE973" s="871"/>
      <c r="YF973" s="871"/>
      <c r="YG973" s="871"/>
      <c r="YH973" s="871"/>
      <c r="YI973" s="871"/>
      <c r="YJ973" s="871"/>
      <c r="YK973" s="871"/>
      <c r="YL973" s="871"/>
      <c r="YM973" s="871"/>
      <c r="YN973" s="871"/>
      <c r="YO973" s="871"/>
      <c r="YP973" s="871"/>
      <c r="YQ973" s="871"/>
      <c r="YR973" s="871"/>
      <c r="YS973" s="871"/>
      <c r="YT973" s="871"/>
      <c r="YU973" s="871"/>
      <c r="YV973" s="871"/>
      <c r="YW973" s="871"/>
      <c r="YX973" s="871"/>
      <c r="YY973" s="871"/>
      <c r="YZ973" s="871"/>
      <c r="ZA973" s="871"/>
      <c r="ZB973" s="871"/>
      <c r="ZC973" s="871"/>
      <c r="ZD973" s="871"/>
      <c r="ZE973" s="871"/>
      <c r="ZF973" s="871"/>
      <c r="ZG973" s="871"/>
      <c r="ZH973" s="871"/>
      <c r="ZI973" s="871"/>
      <c r="ZJ973" s="871"/>
      <c r="ZK973" s="871"/>
      <c r="ZL973" s="871"/>
      <c r="ZM973" s="871"/>
      <c r="ZN973" s="871"/>
      <c r="ZO973" s="871"/>
      <c r="ZP973" s="871"/>
      <c r="ZQ973" s="871"/>
      <c r="ZR973" s="871"/>
      <c r="ZS973" s="871"/>
      <c r="ZT973" s="871"/>
      <c r="ZU973" s="871"/>
      <c r="ZV973" s="871"/>
      <c r="ZW973" s="871"/>
      <c r="ZX973" s="871"/>
      <c r="ZY973" s="871"/>
      <c r="ZZ973" s="871"/>
      <c r="AAA973" s="871"/>
      <c r="AAB973" s="871"/>
      <c r="AAC973" s="871"/>
      <c r="AAD973" s="871"/>
      <c r="AAE973" s="871"/>
      <c r="AAF973" s="871"/>
      <c r="AAG973" s="871"/>
      <c r="AAH973" s="871"/>
      <c r="AAI973" s="871"/>
      <c r="AAJ973" s="871"/>
      <c r="AAK973" s="871"/>
      <c r="AAL973" s="871"/>
      <c r="AAM973" s="871"/>
      <c r="AAN973" s="871"/>
      <c r="AAO973" s="871"/>
      <c r="AAP973" s="871"/>
      <c r="AAQ973" s="871"/>
      <c r="AAR973" s="871"/>
      <c r="AAS973" s="871"/>
      <c r="AAT973" s="871"/>
      <c r="AAU973" s="871"/>
      <c r="AAV973" s="871"/>
      <c r="AAW973" s="871"/>
      <c r="AAX973" s="871"/>
      <c r="AAY973" s="871"/>
      <c r="AAZ973" s="871"/>
      <c r="ABA973" s="871"/>
      <c r="ABB973" s="871"/>
      <c r="ABC973" s="871"/>
      <c r="ABD973" s="871"/>
      <c r="ABE973" s="871"/>
      <c r="ABF973" s="871"/>
      <c r="ABG973" s="871"/>
      <c r="ABH973" s="871"/>
      <c r="ABI973" s="871"/>
      <c r="ABJ973" s="871"/>
      <c r="ABK973" s="871"/>
      <c r="ABL973" s="871"/>
      <c r="ABM973" s="871"/>
      <c r="ABN973" s="871"/>
      <c r="ABO973" s="871"/>
      <c r="ABP973" s="871"/>
      <c r="ABQ973" s="871"/>
      <c r="ABR973" s="871"/>
      <c r="ABS973" s="871"/>
      <c r="ABT973" s="871"/>
      <c r="ABU973" s="871"/>
      <c r="ABV973" s="871"/>
      <c r="ABW973" s="871"/>
      <c r="ABX973" s="871"/>
      <c r="ABY973" s="871"/>
      <c r="ABZ973" s="871"/>
      <c r="ACA973" s="871"/>
      <c r="ACB973" s="871"/>
      <c r="ACC973" s="871"/>
      <c r="ACD973" s="871"/>
      <c r="ACE973" s="871"/>
      <c r="ACF973" s="871"/>
      <c r="ACG973" s="871"/>
      <c r="ACH973" s="871"/>
      <c r="ACI973" s="871"/>
      <c r="ACJ973" s="871"/>
      <c r="ACK973" s="871"/>
      <c r="ACL973" s="871"/>
      <c r="ACM973" s="871"/>
      <c r="ACN973" s="871"/>
      <c r="ACO973" s="871"/>
      <c r="ACP973" s="871"/>
      <c r="ACQ973" s="871"/>
      <c r="ACR973" s="871"/>
      <c r="ACS973" s="871"/>
      <c r="ACT973" s="871"/>
      <c r="ACU973" s="871"/>
      <c r="ACV973" s="871"/>
      <c r="ACW973" s="871"/>
      <c r="ACX973" s="871"/>
      <c r="ACY973" s="871"/>
      <c r="ACZ973" s="871"/>
      <c r="ADA973" s="871"/>
      <c r="ADB973" s="871"/>
      <c r="ADC973" s="871"/>
      <c r="ADD973" s="871"/>
      <c r="ADE973" s="871"/>
      <c r="ADF973" s="871"/>
      <c r="ADG973" s="871"/>
      <c r="ADH973" s="871"/>
      <c r="ADI973" s="871"/>
      <c r="ADJ973" s="871"/>
      <c r="ADK973" s="871"/>
      <c r="ADL973" s="871"/>
      <c r="ADM973" s="871"/>
      <c r="ADN973" s="871"/>
      <c r="ADO973" s="871"/>
      <c r="ADP973" s="871"/>
      <c r="ADQ973" s="871"/>
      <c r="ADR973" s="871"/>
      <c r="ADS973" s="871"/>
      <c r="ADT973" s="871"/>
      <c r="ADU973" s="871"/>
      <c r="ADV973" s="871"/>
      <c r="ADW973" s="871"/>
      <c r="ADX973" s="871"/>
      <c r="ADY973" s="871"/>
      <c r="ADZ973" s="871"/>
      <c r="AEA973" s="871"/>
      <c r="AEB973" s="871"/>
      <c r="AEC973" s="871"/>
      <c r="AED973" s="871"/>
      <c r="AEE973" s="871"/>
      <c r="AEF973" s="871"/>
      <c r="AEG973" s="871"/>
      <c r="AEH973" s="871"/>
      <c r="AEI973" s="871"/>
      <c r="AEJ973" s="871"/>
      <c r="AEK973" s="871"/>
      <c r="AEL973" s="871"/>
      <c r="AEM973" s="871"/>
      <c r="AEN973" s="871"/>
      <c r="AEO973" s="871"/>
      <c r="AEP973" s="871"/>
      <c r="AEQ973" s="871"/>
      <c r="AER973" s="871"/>
      <c r="AES973" s="871"/>
      <c r="AET973" s="871"/>
      <c r="AEU973" s="871"/>
      <c r="AEV973" s="871"/>
      <c r="AEW973" s="871"/>
      <c r="AEX973" s="871"/>
      <c r="AEY973" s="871"/>
      <c r="AEZ973" s="871"/>
      <c r="AFA973" s="871"/>
      <c r="AFB973" s="871"/>
      <c r="AFC973" s="871"/>
      <c r="AFD973" s="871"/>
      <c r="AFE973" s="871"/>
      <c r="AFF973" s="871"/>
      <c r="AFG973" s="871"/>
      <c r="AFH973" s="871"/>
      <c r="AFI973" s="871"/>
      <c r="AFJ973" s="871"/>
      <c r="AFK973" s="871"/>
      <c r="AFL973" s="871"/>
      <c r="AFM973" s="871"/>
      <c r="AFN973" s="871"/>
      <c r="AFO973" s="871"/>
      <c r="AFP973" s="871"/>
      <c r="AFQ973" s="871"/>
      <c r="AFR973" s="871"/>
      <c r="AFS973" s="871"/>
      <c r="AFT973" s="871"/>
      <c r="AFU973" s="871"/>
      <c r="AFV973" s="871"/>
      <c r="AFW973" s="871"/>
      <c r="AFX973" s="871"/>
      <c r="AFY973" s="871"/>
      <c r="AFZ973" s="871"/>
      <c r="AGA973" s="871"/>
      <c r="AGB973" s="871"/>
      <c r="AGC973" s="871"/>
      <c r="AGD973" s="871"/>
      <c r="AGE973" s="871"/>
      <c r="AGF973" s="871"/>
      <c r="AGG973" s="871"/>
      <c r="AGH973" s="871"/>
      <c r="AGI973" s="871"/>
      <c r="AGJ973" s="871"/>
      <c r="AGK973" s="871"/>
      <c r="AGL973" s="871"/>
      <c r="AGM973" s="871"/>
      <c r="AGN973" s="871"/>
      <c r="AGO973" s="871"/>
      <c r="AGP973" s="871"/>
      <c r="AGQ973" s="871"/>
      <c r="AGR973" s="871"/>
      <c r="AGS973" s="871"/>
      <c r="AGT973" s="871"/>
      <c r="AGU973" s="871"/>
      <c r="AGV973" s="871"/>
      <c r="AGW973" s="871"/>
      <c r="AGX973" s="871"/>
      <c r="AGY973" s="871"/>
      <c r="AGZ973" s="871"/>
      <c r="AHA973" s="871"/>
      <c r="AHB973" s="871"/>
      <c r="AHC973" s="871"/>
      <c r="AHD973" s="871"/>
      <c r="AHE973" s="871"/>
      <c r="AHF973" s="871"/>
      <c r="AHG973" s="871"/>
      <c r="AHH973" s="871"/>
      <c r="AHI973" s="871"/>
      <c r="AHJ973" s="871"/>
      <c r="AHK973" s="871"/>
      <c r="AHL973" s="871"/>
      <c r="AHM973" s="871"/>
      <c r="AHN973" s="871"/>
      <c r="AHO973" s="871"/>
      <c r="AHP973" s="871"/>
      <c r="AHQ973" s="871"/>
      <c r="AHR973" s="871"/>
      <c r="AHS973" s="871"/>
      <c r="AHT973" s="871"/>
      <c r="AHU973" s="871"/>
      <c r="AHV973" s="871"/>
      <c r="AHW973" s="871"/>
      <c r="AHX973" s="871"/>
      <c r="AHY973" s="871"/>
      <c r="AHZ973" s="871"/>
      <c r="AIA973" s="871"/>
      <c r="AIB973" s="871"/>
      <c r="AIC973" s="871"/>
      <c r="AID973" s="871"/>
      <c r="AIE973" s="871"/>
      <c r="AIF973" s="871"/>
      <c r="AIG973" s="871"/>
      <c r="AIH973" s="871"/>
      <c r="AII973" s="871"/>
      <c r="AIJ973" s="871"/>
      <c r="AIK973" s="871"/>
      <c r="AIL973" s="871"/>
      <c r="AIM973" s="871"/>
      <c r="AIN973" s="871"/>
      <c r="AIO973" s="871"/>
      <c r="AIP973" s="871"/>
      <c r="AIQ973" s="871"/>
      <c r="AIR973" s="871"/>
      <c r="AIS973" s="871"/>
      <c r="AIT973" s="871"/>
      <c r="AIU973" s="871"/>
      <c r="AIV973" s="871"/>
      <c r="AIW973" s="871"/>
      <c r="AIX973" s="871"/>
      <c r="AIY973" s="871"/>
      <c r="AIZ973" s="871"/>
      <c r="AJA973" s="871"/>
      <c r="AJB973" s="871"/>
      <c r="AJC973" s="871"/>
      <c r="AJD973" s="871"/>
      <c r="AJE973" s="871"/>
      <c r="AJF973" s="871"/>
      <c r="AJG973" s="871"/>
      <c r="AJH973" s="871"/>
      <c r="AJI973" s="871"/>
      <c r="AJJ973" s="871"/>
      <c r="AJK973" s="871"/>
      <c r="AJL973" s="871"/>
      <c r="AJM973" s="871"/>
      <c r="AJN973" s="871"/>
      <c r="AJO973" s="871"/>
      <c r="AJP973" s="871"/>
      <c r="AJQ973" s="871"/>
      <c r="AJR973" s="871"/>
      <c r="AJS973" s="871"/>
      <c r="AJT973" s="871"/>
      <c r="AJU973" s="871"/>
      <c r="AJV973" s="871"/>
      <c r="AJW973" s="871"/>
      <c r="AJX973" s="871"/>
      <c r="AJY973" s="871"/>
      <c r="AJZ973" s="871"/>
      <c r="AKA973" s="871"/>
      <c r="AKB973" s="871"/>
      <c r="AKC973" s="871"/>
      <c r="AKD973" s="871"/>
      <c r="AKE973" s="871"/>
      <c r="AKF973" s="871"/>
      <c r="AKG973" s="871"/>
      <c r="AKH973" s="871"/>
      <c r="AKI973" s="871"/>
      <c r="AKJ973" s="871"/>
      <c r="AKK973" s="871"/>
      <c r="AKL973" s="871"/>
      <c r="AKM973" s="871"/>
      <c r="AKN973" s="871"/>
      <c r="AKO973" s="871"/>
      <c r="AKP973" s="871"/>
      <c r="AKQ973" s="871"/>
      <c r="AKR973" s="871"/>
      <c r="AKS973" s="871"/>
      <c r="AKT973" s="871"/>
      <c r="AKU973" s="871"/>
      <c r="AKV973" s="871"/>
      <c r="AKW973" s="871"/>
      <c r="AKX973" s="871"/>
      <c r="AKY973" s="871"/>
      <c r="AKZ973" s="871"/>
      <c r="ALA973" s="871"/>
      <c r="ALB973" s="871"/>
      <c r="ALC973" s="871"/>
      <c r="ALD973" s="871"/>
      <c r="ALE973" s="871"/>
      <c r="ALF973" s="871"/>
      <c r="ALG973" s="871"/>
      <c r="ALH973" s="871"/>
      <c r="ALI973" s="871"/>
      <c r="ALJ973" s="871"/>
      <c r="ALK973" s="871"/>
      <c r="ALL973" s="871"/>
      <c r="ALM973" s="871"/>
      <c r="ALN973" s="871"/>
      <c r="ALO973" s="871"/>
      <c r="ALP973" s="871"/>
      <c r="ALQ973" s="871"/>
      <c r="ALR973" s="871"/>
      <c r="ALS973" s="871"/>
      <c r="ALT973" s="871"/>
      <c r="ALU973" s="871"/>
      <c r="ALV973" s="871"/>
      <c r="ALW973" s="871"/>
      <c r="ALX973" s="871"/>
      <c r="ALY973" s="871"/>
      <c r="ALZ973" s="871"/>
      <c r="AMA973" s="871"/>
      <c r="AMB973" s="871"/>
      <c r="AMC973" s="871"/>
      <c r="AMD973" s="871"/>
      <c r="AME973" s="871"/>
      <c r="AMF973" s="871"/>
      <c r="AMG973" s="871"/>
      <c r="AMH973" s="871"/>
      <c r="AMI973" s="871"/>
      <c r="AMJ973" s="871"/>
      <c r="AMK973" s="871"/>
    </row>
    <row r="974" spans="1:1025" ht="15.75" customHeight="1">
      <c r="A974" s="1144"/>
      <c r="B974" s="877"/>
      <c r="C974" s="874"/>
      <c r="D974" s="874"/>
      <c r="E974" s="952"/>
      <c r="F974" s="874"/>
      <c r="G974" s="874"/>
      <c r="H974" s="875"/>
      <c r="I974" s="874"/>
      <c r="J974" s="874"/>
      <c r="K974" s="899"/>
      <c r="L974" s="907"/>
      <c r="M974" s="874" t="s">
        <v>26</v>
      </c>
      <c r="N974" s="911"/>
      <c r="O974" s="874" t="s">
        <v>26</v>
      </c>
      <c r="P974" s="891"/>
      <c r="Q974" s="898"/>
      <c r="R974" s="871"/>
      <c r="S974" s="871"/>
      <c r="T974" s="871"/>
      <c r="U974" s="871"/>
      <c r="V974" s="871"/>
      <c r="W974" s="871"/>
      <c r="X974" s="871"/>
      <c r="Y974" s="871"/>
      <c r="Z974" s="871"/>
      <c r="AA974" s="871"/>
      <c r="AB974" s="871"/>
      <c r="AC974" s="871"/>
      <c r="AD974" s="871"/>
      <c r="AE974" s="871"/>
      <c r="AF974" s="871"/>
      <c r="AG974" s="871"/>
      <c r="AH974" s="871"/>
      <c r="AI974" s="871"/>
      <c r="AJ974" s="871"/>
      <c r="AK974" s="871"/>
      <c r="AL974" s="871"/>
      <c r="AM974" s="871"/>
      <c r="AN974" s="871"/>
      <c r="AO974" s="871"/>
      <c r="AP974" s="871"/>
      <c r="AQ974" s="871"/>
      <c r="AR974" s="871"/>
      <c r="AS974" s="871"/>
      <c r="AT974" s="871"/>
      <c r="AU974" s="871"/>
      <c r="AV974" s="871"/>
      <c r="AW974" s="871"/>
      <c r="AX974" s="871"/>
      <c r="AY974" s="871"/>
      <c r="AZ974" s="871"/>
      <c r="BA974" s="871"/>
      <c r="BB974" s="871"/>
      <c r="BC974" s="871"/>
      <c r="BD974" s="871"/>
      <c r="BE974" s="871"/>
      <c r="BF974" s="871"/>
      <c r="BG974" s="871"/>
      <c r="BH974" s="871"/>
      <c r="BI974" s="871"/>
      <c r="BJ974" s="871"/>
      <c r="BK974" s="871"/>
      <c r="BL974" s="871"/>
      <c r="BM974" s="871"/>
      <c r="BN974" s="871"/>
      <c r="BO974" s="871"/>
      <c r="BP974" s="871"/>
      <c r="BQ974" s="871"/>
      <c r="BR974" s="871"/>
      <c r="BS974" s="871"/>
      <c r="BT974" s="871"/>
      <c r="BU974" s="871"/>
      <c r="BV974" s="871"/>
      <c r="BW974" s="871"/>
      <c r="BX974" s="871"/>
      <c r="BY974" s="871"/>
      <c r="BZ974" s="871"/>
      <c r="CA974" s="871"/>
      <c r="CB974" s="871"/>
      <c r="CC974" s="871"/>
      <c r="CD974" s="871"/>
      <c r="CE974" s="871"/>
      <c r="CF974" s="871"/>
      <c r="CG974" s="871"/>
      <c r="CH974" s="871"/>
      <c r="CI974" s="871"/>
      <c r="CJ974" s="871"/>
      <c r="CK974" s="871"/>
      <c r="CL974" s="871"/>
      <c r="CM974" s="871"/>
      <c r="CN974" s="871"/>
      <c r="CO974" s="871"/>
      <c r="CP974" s="871"/>
      <c r="CQ974" s="871"/>
      <c r="CR974" s="871"/>
      <c r="CS974" s="871"/>
      <c r="CT974" s="871"/>
      <c r="CU974" s="871"/>
      <c r="CV974" s="871"/>
      <c r="CW974" s="871"/>
      <c r="CX974" s="871"/>
      <c r="CY974" s="871"/>
      <c r="CZ974" s="871"/>
      <c r="DA974" s="871"/>
      <c r="DB974" s="871"/>
      <c r="DC974" s="871"/>
      <c r="DD974" s="871"/>
      <c r="DE974" s="871"/>
      <c r="DF974" s="871"/>
      <c r="DG974" s="871"/>
      <c r="DH974" s="871"/>
      <c r="DI974" s="871"/>
      <c r="DJ974" s="871"/>
      <c r="DK974" s="871"/>
      <c r="DL974" s="871"/>
      <c r="DM974" s="871"/>
      <c r="DN974" s="871"/>
      <c r="DO974" s="871"/>
      <c r="DP974" s="871"/>
      <c r="DQ974" s="871"/>
      <c r="DR974" s="871"/>
      <c r="DS974" s="871"/>
      <c r="DT974" s="871"/>
      <c r="DU974" s="871"/>
      <c r="DV974" s="871"/>
      <c r="DW974" s="871"/>
      <c r="DX974" s="871"/>
      <c r="DY974" s="871"/>
      <c r="DZ974" s="871"/>
      <c r="EA974" s="871"/>
      <c r="EB974" s="871"/>
      <c r="EC974" s="871"/>
      <c r="ED974" s="871"/>
      <c r="EE974" s="871"/>
      <c r="EF974" s="871"/>
      <c r="EG974" s="871"/>
      <c r="EH974" s="871"/>
      <c r="EI974" s="871"/>
      <c r="EJ974" s="871"/>
      <c r="EK974" s="871"/>
      <c r="EL974" s="871"/>
      <c r="EM974" s="871"/>
      <c r="EN974" s="871"/>
      <c r="EO974" s="871"/>
      <c r="EP974" s="871"/>
      <c r="EQ974" s="871"/>
      <c r="ER974" s="871"/>
      <c r="ES974" s="871"/>
      <c r="ET974" s="871"/>
      <c r="EU974" s="871"/>
      <c r="EV974" s="871"/>
      <c r="EW974" s="871"/>
      <c r="EX974" s="871"/>
      <c r="EY974" s="871"/>
      <c r="EZ974" s="871"/>
      <c r="FA974" s="871"/>
      <c r="FB974" s="871"/>
      <c r="FC974" s="871"/>
      <c r="FD974" s="871"/>
      <c r="FE974" s="871"/>
      <c r="FF974" s="871"/>
      <c r="FG974" s="871"/>
      <c r="FH974" s="871"/>
      <c r="FI974" s="871"/>
      <c r="FJ974" s="871"/>
      <c r="FK974" s="871"/>
      <c r="FL974" s="871"/>
      <c r="FM974" s="871"/>
      <c r="FN974" s="871"/>
      <c r="FO974" s="871"/>
      <c r="FP974" s="871"/>
      <c r="FQ974" s="871"/>
      <c r="FR974" s="871"/>
      <c r="FS974" s="871"/>
      <c r="FT974" s="871"/>
      <c r="FU974" s="871"/>
      <c r="FV974" s="871"/>
      <c r="FW974" s="871"/>
      <c r="FX974" s="871"/>
      <c r="FY974" s="871"/>
      <c r="FZ974" s="871"/>
      <c r="GA974" s="871"/>
      <c r="GB974" s="871"/>
      <c r="GC974" s="871"/>
      <c r="GD974" s="871"/>
      <c r="GE974" s="871"/>
      <c r="GF974" s="871"/>
      <c r="GG974" s="871"/>
      <c r="GH974" s="871"/>
      <c r="GI974" s="871"/>
      <c r="GJ974" s="871"/>
      <c r="GK974" s="871"/>
      <c r="GL974" s="871"/>
      <c r="GM974" s="871"/>
      <c r="GN974" s="871"/>
      <c r="GO974" s="871"/>
      <c r="GP974" s="871"/>
      <c r="GQ974" s="871"/>
      <c r="GR974" s="871"/>
      <c r="GS974" s="871"/>
      <c r="GT974" s="871"/>
      <c r="GU974" s="871"/>
      <c r="GV974" s="871"/>
      <c r="GW974" s="871"/>
      <c r="GX974" s="871"/>
      <c r="GY974" s="871"/>
      <c r="GZ974" s="871"/>
      <c r="HA974" s="871"/>
      <c r="HB974" s="871"/>
      <c r="HC974" s="871"/>
      <c r="HD974" s="871"/>
      <c r="HE974" s="871"/>
      <c r="HF974" s="871"/>
      <c r="HG974" s="871"/>
      <c r="HH974" s="871"/>
      <c r="HI974" s="871"/>
      <c r="HJ974" s="871"/>
      <c r="HK974" s="871"/>
      <c r="HL974" s="871"/>
      <c r="HM974" s="871"/>
      <c r="HN974" s="871"/>
      <c r="HO974" s="871"/>
      <c r="HP974" s="871"/>
      <c r="HQ974" s="871"/>
      <c r="HR974" s="871"/>
      <c r="HS974" s="871"/>
      <c r="HT974" s="871"/>
      <c r="HU974" s="871"/>
      <c r="HV974" s="871"/>
      <c r="HW974" s="871"/>
      <c r="HX974" s="871"/>
      <c r="HY974" s="871"/>
      <c r="HZ974" s="871"/>
      <c r="IA974" s="871"/>
      <c r="IB974" s="871"/>
      <c r="IC974" s="871"/>
      <c r="ID974" s="871"/>
      <c r="IE974" s="871"/>
      <c r="IF974" s="871"/>
      <c r="IG974" s="871"/>
      <c r="IH974" s="871"/>
      <c r="II974" s="871"/>
      <c r="IJ974" s="871"/>
      <c r="IK974" s="871"/>
      <c r="IL974" s="871"/>
      <c r="IM974" s="871"/>
      <c r="IN974" s="871"/>
      <c r="IO974" s="871"/>
      <c r="IP974" s="871"/>
      <c r="IQ974" s="871"/>
      <c r="IR974" s="871"/>
      <c r="IS974" s="871"/>
      <c r="IT974" s="871"/>
      <c r="IU974" s="871"/>
      <c r="IV974" s="871"/>
      <c r="IW974" s="871"/>
      <c r="IX974" s="871"/>
      <c r="IY974" s="871"/>
      <c r="IZ974" s="871"/>
      <c r="JA974" s="871"/>
      <c r="JB974" s="871"/>
      <c r="JC974" s="871"/>
      <c r="JD974" s="871"/>
      <c r="JE974" s="871"/>
      <c r="JF974" s="871"/>
      <c r="JG974" s="871"/>
      <c r="JH974" s="871"/>
      <c r="JI974" s="871"/>
      <c r="JJ974" s="871"/>
      <c r="JK974" s="871"/>
      <c r="JL974" s="871"/>
      <c r="JM974" s="871"/>
      <c r="JN974" s="871"/>
      <c r="JO974" s="871"/>
      <c r="JP974" s="871"/>
      <c r="JQ974" s="871"/>
      <c r="JR974" s="871"/>
      <c r="JS974" s="871"/>
      <c r="JT974" s="871"/>
      <c r="JU974" s="871"/>
      <c r="JV974" s="871"/>
      <c r="JW974" s="871"/>
      <c r="JX974" s="871"/>
      <c r="JY974" s="871"/>
      <c r="JZ974" s="871"/>
      <c r="KA974" s="871"/>
      <c r="KB974" s="871"/>
      <c r="KC974" s="871"/>
      <c r="KD974" s="871"/>
      <c r="KE974" s="871"/>
      <c r="KF974" s="871"/>
      <c r="KG974" s="871"/>
      <c r="KH974" s="871"/>
      <c r="KI974" s="871"/>
      <c r="KJ974" s="871"/>
      <c r="KK974" s="871"/>
      <c r="KL974" s="871"/>
      <c r="KM974" s="871"/>
      <c r="KN974" s="871"/>
      <c r="KO974" s="871"/>
      <c r="KP974" s="871"/>
      <c r="KQ974" s="871"/>
      <c r="KR974" s="871"/>
      <c r="KS974" s="871"/>
      <c r="KT974" s="871"/>
      <c r="KU974" s="871"/>
      <c r="KV974" s="871"/>
      <c r="KW974" s="871"/>
      <c r="KX974" s="871"/>
      <c r="KY974" s="871"/>
      <c r="KZ974" s="871"/>
      <c r="LA974" s="871"/>
      <c r="LB974" s="871"/>
      <c r="LC974" s="871"/>
      <c r="LD974" s="871"/>
      <c r="LE974" s="871"/>
      <c r="LF974" s="871"/>
      <c r="LG974" s="871"/>
      <c r="LH974" s="871"/>
      <c r="LI974" s="871"/>
      <c r="LJ974" s="871"/>
      <c r="LK974" s="871"/>
      <c r="LL974" s="871"/>
      <c r="LM974" s="871"/>
      <c r="LN974" s="871"/>
      <c r="LO974" s="871"/>
      <c r="LP974" s="871"/>
      <c r="LQ974" s="871"/>
      <c r="LR974" s="871"/>
      <c r="LS974" s="871"/>
      <c r="LT974" s="871"/>
      <c r="LU974" s="871"/>
      <c r="LV974" s="871"/>
      <c r="LW974" s="871"/>
      <c r="LX974" s="871"/>
      <c r="LY974" s="871"/>
      <c r="LZ974" s="871"/>
      <c r="MA974" s="871"/>
      <c r="MB974" s="871"/>
      <c r="MC974" s="871"/>
      <c r="MD974" s="871"/>
      <c r="ME974" s="871"/>
      <c r="MF974" s="871"/>
      <c r="MG974" s="871"/>
      <c r="MH974" s="871"/>
      <c r="MI974" s="871"/>
      <c r="MJ974" s="871"/>
      <c r="MK974" s="871"/>
      <c r="ML974" s="871"/>
      <c r="MM974" s="871"/>
      <c r="MN974" s="871"/>
      <c r="MO974" s="871"/>
      <c r="MP974" s="871"/>
      <c r="MQ974" s="871"/>
      <c r="MR974" s="871"/>
      <c r="MS974" s="871"/>
      <c r="MT974" s="871"/>
      <c r="MU974" s="871"/>
      <c r="MV974" s="871"/>
      <c r="MW974" s="871"/>
      <c r="MX974" s="871"/>
      <c r="MY974" s="871"/>
      <c r="MZ974" s="871"/>
      <c r="NA974" s="871"/>
      <c r="NB974" s="871"/>
      <c r="NC974" s="871"/>
      <c r="ND974" s="871"/>
      <c r="NE974" s="871"/>
      <c r="NF974" s="871"/>
      <c r="NG974" s="871"/>
      <c r="NH974" s="871"/>
      <c r="NI974" s="871"/>
      <c r="NJ974" s="871"/>
      <c r="NK974" s="871"/>
      <c r="NL974" s="871"/>
      <c r="NM974" s="871"/>
      <c r="NN974" s="871"/>
      <c r="NO974" s="871"/>
      <c r="NP974" s="871"/>
      <c r="NQ974" s="871"/>
      <c r="NR974" s="871"/>
      <c r="NS974" s="871"/>
      <c r="NT974" s="871"/>
      <c r="NU974" s="871"/>
      <c r="NV974" s="871"/>
      <c r="NW974" s="871"/>
      <c r="NX974" s="871"/>
      <c r="NY974" s="871"/>
      <c r="NZ974" s="871"/>
      <c r="OA974" s="871"/>
      <c r="OB974" s="871"/>
      <c r="OC974" s="871"/>
      <c r="OD974" s="871"/>
      <c r="OE974" s="871"/>
      <c r="OF974" s="871"/>
      <c r="OG974" s="871"/>
      <c r="OH974" s="871"/>
      <c r="OI974" s="871"/>
      <c r="OJ974" s="871"/>
      <c r="OK974" s="871"/>
      <c r="OL974" s="871"/>
      <c r="OM974" s="871"/>
      <c r="ON974" s="871"/>
      <c r="OO974" s="871"/>
      <c r="OP974" s="871"/>
      <c r="OQ974" s="871"/>
      <c r="OR974" s="871"/>
      <c r="OS974" s="871"/>
      <c r="OT974" s="871"/>
      <c r="OU974" s="871"/>
      <c r="OV974" s="871"/>
      <c r="OW974" s="871"/>
      <c r="OX974" s="871"/>
      <c r="OY974" s="871"/>
      <c r="OZ974" s="871"/>
      <c r="PA974" s="871"/>
      <c r="PB974" s="871"/>
      <c r="PC974" s="871"/>
      <c r="PD974" s="871"/>
      <c r="PE974" s="871"/>
      <c r="PF974" s="871"/>
      <c r="PG974" s="871"/>
      <c r="PH974" s="871"/>
      <c r="PI974" s="871"/>
      <c r="PJ974" s="871"/>
      <c r="PK974" s="871"/>
      <c r="PL974" s="871"/>
      <c r="PM974" s="871"/>
      <c r="PN974" s="871"/>
      <c r="PO974" s="871"/>
      <c r="PP974" s="871"/>
      <c r="PQ974" s="871"/>
      <c r="PR974" s="871"/>
      <c r="PS974" s="871"/>
      <c r="PT974" s="871"/>
      <c r="PU974" s="871"/>
      <c r="PV974" s="871"/>
      <c r="PW974" s="871"/>
      <c r="PX974" s="871"/>
      <c r="PY974" s="871"/>
      <c r="PZ974" s="871"/>
      <c r="QA974" s="871"/>
      <c r="QB974" s="871"/>
      <c r="QC974" s="871"/>
      <c r="QD974" s="871"/>
      <c r="QE974" s="871"/>
      <c r="QF974" s="871"/>
      <c r="QG974" s="871"/>
      <c r="QH974" s="871"/>
      <c r="QI974" s="871"/>
      <c r="QJ974" s="871"/>
      <c r="QK974" s="871"/>
      <c r="QL974" s="871"/>
      <c r="QM974" s="871"/>
      <c r="QN974" s="871"/>
      <c r="QO974" s="871"/>
      <c r="QP974" s="871"/>
      <c r="QQ974" s="871"/>
      <c r="QR974" s="871"/>
      <c r="QS974" s="871"/>
      <c r="QT974" s="871"/>
      <c r="QU974" s="871"/>
      <c r="QV974" s="871"/>
      <c r="QW974" s="871"/>
      <c r="QX974" s="871"/>
      <c r="QY974" s="871"/>
      <c r="QZ974" s="871"/>
      <c r="RA974" s="871"/>
      <c r="RB974" s="871"/>
      <c r="RC974" s="871"/>
      <c r="RD974" s="871"/>
      <c r="RE974" s="871"/>
      <c r="RF974" s="871"/>
      <c r="RG974" s="871"/>
      <c r="RH974" s="871"/>
      <c r="RI974" s="871"/>
      <c r="RJ974" s="871"/>
      <c r="RK974" s="871"/>
      <c r="RL974" s="871"/>
      <c r="RM974" s="871"/>
      <c r="RN974" s="871"/>
      <c r="RO974" s="871"/>
      <c r="RP974" s="871"/>
      <c r="RQ974" s="871"/>
      <c r="RR974" s="871"/>
      <c r="RS974" s="871"/>
      <c r="RT974" s="871"/>
      <c r="RU974" s="871"/>
      <c r="RV974" s="871"/>
      <c r="RW974" s="871"/>
      <c r="RX974" s="871"/>
      <c r="RY974" s="871"/>
      <c r="RZ974" s="871"/>
      <c r="SA974" s="871"/>
      <c r="SB974" s="871"/>
      <c r="SC974" s="871"/>
      <c r="SD974" s="871"/>
      <c r="SE974" s="871"/>
      <c r="SF974" s="871"/>
      <c r="SG974" s="871"/>
      <c r="SH974" s="871"/>
      <c r="SI974" s="871"/>
      <c r="SJ974" s="871"/>
      <c r="SK974" s="871"/>
      <c r="SL974" s="871"/>
      <c r="SM974" s="871"/>
      <c r="SN974" s="871"/>
      <c r="SO974" s="871"/>
      <c r="SP974" s="871"/>
      <c r="SQ974" s="871"/>
      <c r="SR974" s="871"/>
      <c r="SS974" s="871"/>
      <c r="ST974" s="871"/>
      <c r="SU974" s="871"/>
      <c r="SV974" s="871"/>
      <c r="SW974" s="871"/>
      <c r="SX974" s="871"/>
      <c r="SY974" s="871"/>
      <c r="SZ974" s="871"/>
      <c r="TA974" s="871"/>
      <c r="TB974" s="871"/>
      <c r="TC974" s="871"/>
      <c r="TD974" s="871"/>
      <c r="TE974" s="871"/>
      <c r="TF974" s="871"/>
      <c r="TG974" s="871"/>
      <c r="TH974" s="871"/>
      <c r="TI974" s="871"/>
      <c r="TJ974" s="871"/>
      <c r="TK974" s="871"/>
      <c r="TL974" s="871"/>
      <c r="TM974" s="871"/>
      <c r="TN974" s="871"/>
      <c r="TO974" s="871"/>
      <c r="TP974" s="871"/>
      <c r="TQ974" s="871"/>
      <c r="TR974" s="871"/>
      <c r="TS974" s="871"/>
      <c r="TT974" s="871"/>
      <c r="TU974" s="871"/>
      <c r="TV974" s="871"/>
      <c r="TW974" s="871"/>
      <c r="TX974" s="871"/>
      <c r="TY974" s="871"/>
      <c r="TZ974" s="871"/>
      <c r="UA974" s="871"/>
      <c r="UB974" s="871"/>
      <c r="UC974" s="871"/>
      <c r="UD974" s="871"/>
      <c r="UE974" s="871"/>
      <c r="UF974" s="871"/>
      <c r="UG974" s="871"/>
      <c r="UH974" s="871"/>
      <c r="UI974" s="871"/>
      <c r="UJ974" s="871"/>
      <c r="UK974" s="871"/>
      <c r="UL974" s="871"/>
      <c r="UM974" s="871"/>
      <c r="UN974" s="871"/>
      <c r="UO974" s="871"/>
      <c r="UP974" s="871"/>
      <c r="UQ974" s="871"/>
      <c r="UR974" s="871"/>
      <c r="US974" s="871"/>
      <c r="UT974" s="871"/>
      <c r="UU974" s="871"/>
      <c r="UV974" s="871"/>
      <c r="UW974" s="871"/>
      <c r="UX974" s="871"/>
      <c r="UY974" s="871"/>
      <c r="UZ974" s="871"/>
      <c r="VA974" s="871"/>
      <c r="VB974" s="871"/>
      <c r="VC974" s="871"/>
      <c r="VD974" s="871"/>
      <c r="VE974" s="871"/>
      <c r="VF974" s="871"/>
      <c r="VG974" s="871"/>
      <c r="VH974" s="871"/>
      <c r="VI974" s="871"/>
      <c r="VJ974" s="871"/>
      <c r="VK974" s="871"/>
      <c r="VL974" s="871"/>
      <c r="VM974" s="871"/>
      <c r="VN974" s="871"/>
      <c r="VO974" s="871"/>
      <c r="VP974" s="871"/>
      <c r="VQ974" s="871"/>
      <c r="VR974" s="871"/>
      <c r="VS974" s="871"/>
      <c r="VT974" s="871"/>
      <c r="VU974" s="871"/>
      <c r="VV974" s="871"/>
      <c r="VW974" s="871"/>
      <c r="VX974" s="871"/>
      <c r="VY974" s="871"/>
      <c r="VZ974" s="871"/>
      <c r="WA974" s="871"/>
      <c r="WB974" s="871"/>
      <c r="WC974" s="871"/>
      <c r="WD974" s="871"/>
      <c r="WE974" s="871"/>
      <c r="WF974" s="871"/>
      <c r="WG974" s="871"/>
      <c r="WH974" s="871"/>
      <c r="WI974" s="871"/>
      <c r="WJ974" s="871"/>
      <c r="WK974" s="871"/>
      <c r="WL974" s="871"/>
      <c r="WM974" s="871"/>
      <c r="WN974" s="871"/>
      <c r="WO974" s="871"/>
      <c r="WP974" s="871"/>
      <c r="WQ974" s="871"/>
      <c r="WR974" s="871"/>
      <c r="WS974" s="871"/>
      <c r="WT974" s="871"/>
      <c r="WU974" s="871"/>
      <c r="WV974" s="871"/>
      <c r="WW974" s="871"/>
      <c r="WX974" s="871"/>
      <c r="WY974" s="871"/>
      <c r="WZ974" s="871"/>
      <c r="XA974" s="871"/>
      <c r="XB974" s="871"/>
      <c r="XC974" s="871"/>
      <c r="XD974" s="871"/>
      <c r="XE974" s="871"/>
      <c r="XF974" s="871"/>
      <c r="XG974" s="871"/>
      <c r="XH974" s="871"/>
      <c r="XI974" s="871"/>
      <c r="XJ974" s="871"/>
      <c r="XK974" s="871"/>
      <c r="XL974" s="871"/>
      <c r="XM974" s="871"/>
      <c r="XN974" s="871"/>
      <c r="XO974" s="871"/>
      <c r="XP974" s="871"/>
      <c r="XQ974" s="871"/>
      <c r="XR974" s="871"/>
      <c r="XS974" s="871"/>
      <c r="XT974" s="871"/>
      <c r="XU974" s="871"/>
      <c r="XV974" s="871"/>
      <c r="XW974" s="871"/>
      <c r="XX974" s="871"/>
      <c r="XY974" s="871"/>
      <c r="XZ974" s="871"/>
      <c r="YA974" s="871"/>
      <c r="YB974" s="871"/>
      <c r="YC974" s="871"/>
      <c r="YD974" s="871"/>
      <c r="YE974" s="871"/>
      <c r="YF974" s="871"/>
      <c r="YG974" s="871"/>
      <c r="YH974" s="871"/>
      <c r="YI974" s="871"/>
      <c r="YJ974" s="871"/>
      <c r="YK974" s="871"/>
      <c r="YL974" s="871"/>
      <c r="YM974" s="871"/>
      <c r="YN974" s="871"/>
      <c r="YO974" s="871"/>
      <c r="YP974" s="871"/>
      <c r="YQ974" s="871"/>
      <c r="YR974" s="871"/>
      <c r="YS974" s="871"/>
      <c r="YT974" s="871"/>
      <c r="YU974" s="871"/>
      <c r="YV974" s="871"/>
      <c r="YW974" s="871"/>
      <c r="YX974" s="871"/>
      <c r="YY974" s="871"/>
      <c r="YZ974" s="871"/>
      <c r="ZA974" s="871"/>
      <c r="ZB974" s="871"/>
      <c r="ZC974" s="871"/>
      <c r="ZD974" s="871"/>
      <c r="ZE974" s="871"/>
      <c r="ZF974" s="871"/>
      <c r="ZG974" s="871"/>
      <c r="ZH974" s="871"/>
      <c r="ZI974" s="871"/>
      <c r="ZJ974" s="871"/>
      <c r="ZK974" s="871"/>
      <c r="ZL974" s="871"/>
      <c r="ZM974" s="871"/>
      <c r="ZN974" s="871"/>
      <c r="ZO974" s="871"/>
      <c r="ZP974" s="871"/>
      <c r="ZQ974" s="871"/>
      <c r="ZR974" s="871"/>
      <c r="ZS974" s="871"/>
      <c r="ZT974" s="871"/>
      <c r="ZU974" s="871"/>
      <c r="ZV974" s="871"/>
      <c r="ZW974" s="871"/>
      <c r="ZX974" s="871"/>
      <c r="ZY974" s="871"/>
      <c r="ZZ974" s="871"/>
      <c r="AAA974" s="871"/>
      <c r="AAB974" s="871"/>
      <c r="AAC974" s="871"/>
      <c r="AAD974" s="871"/>
      <c r="AAE974" s="871"/>
      <c r="AAF974" s="871"/>
      <c r="AAG974" s="871"/>
      <c r="AAH974" s="871"/>
      <c r="AAI974" s="871"/>
      <c r="AAJ974" s="871"/>
      <c r="AAK974" s="871"/>
      <c r="AAL974" s="871"/>
      <c r="AAM974" s="871"/>
      <c r="AAN974" s="871"/>
      <c r="AAO974" s="871"/>
      <c r="AAP974" s="871"/>
      <c r="AAQ974" s="871"/>
      <c r="AAR974" s="871"/>
      <c r="AAS974" s="871"/>
      <c r="AAT974" s="871"/>
      <c r="AAU974" s="871"/>
      <c r="AAV974" s="871"/>
      <c r="AAW974" s="871"/>
      <c r="AAX974" s="871"/>
      <c r="AAY974" s="871"/>
      <c r="AAZ974" s="871"/>
      <c r="ABA974" s="871"/>
      <c r="ABB974" s="871"/>
      <c r="ABC974" s="871"/>
      <c r="ABD974" s="871"/>
      <c r="ABE974" s="871"/>
      <c r="ABF974" s="871"/>
      <c r="ABG974" s="871"/>
      <c r="ABH974" s="871"/>
      <c r="ABI974" s="871"/>
      <c r="ABJ974" s="871"/>
      <c r="ABK974" s="871"/>
      <c r="ABL974" s="871"/>
      <c r="ABM974" s="871"/>
      <c r="ABN974" s="871"/>
      <c r="ABO974" s="871"/>
      <c r="ABP974" s="871"/>
      <c r="ABQ974" s="871"/>
      <c r="ABR974" s="871"/>
      <c r="ABS974" s="871"/>
      <c r="ABT974" s="871"/>
      <c r="ABU974" s="871"/>
      <c r="ABV974" s="871"/>
      <c r="ABW974" s="871"/>
      <c r="ABX974" s="871"/>
      <c r="ABY974" s="871"/>
      <c r="ABZ974" s="871"/>
      <c r="ACA974" s="871"/>
      <c r="ACB974" s="871"/>
      <c r="ACC974" s="871"/>
      <c r="ACD974" s="871"/>
      <c r="ACE974" s="871"/>
      <c r="ACF974" s="871"/>
      <c r="ACG974" s="871"/>
      <c r="ACH974" s="871"/>
      <c r="ACI974" s="871"/>
      <c r="ACJ974" s="871"/>
      <c r="ACK974" s="871"/>
      <c r="ACL974" s="871"/>
      <c r="ACM974" s="871"/>
      <c r="ACN974" s="871"/>
      <c r="ACO974" s="871"/>
      <c r="ACP974" s="871"/>
      <c r="ACQ974" s="871"/>
      <c r="ACR974" s="871"/>
      <c r="ACS974" s="871"/>
      <c r="ACT974" s="871"/>
      <c r="ACU974" s="871"/>
      <c r="ACV974" s="871"/>
      <c r="ACW974" s="871"/>
      <c r="ACX974" s="871"/>
      <c r="ACY974" s="871"/>
      <c r="ACZ974" s="871"/>
      <c r="ADA974" s="871"/>
      <c r="ADB974" s="871"/>
      <c r="ADC974" s="871"/>
      <c r="ADD974" s="871"/>
      <c r="ADE974" s="871"/>
      <c r="ADF974" s="871"/>
      <c r="ADG974" s="871"/>
      <c r="ADH974" s="871"/>
      <c r="ADI974" s="871"/>
      <c r="ADJ974" s="871"/>
      <c r="ADK974" s="871"/>
      <c r="ADL974" s="871"/>
      <c r="ADM974" s="871"/>
      <c r="ADN974" s="871"/>
      <c r="ADO974" s="871"/>
      <c r="ADP974" s="871"/>
      <c r="ADQ974" s="871"/>
      <c r="ADR974" s="871"/>
      <c r="ADS974" s="871"/>
      <c r="ADT974" s="871"/>
      <c r="ADU974" s="871"/>
      <c r="ADV974" s="871"/>
      <c r="ADW974" s="871"/>
      <c r="ADX974" s="871"/>
      <c r="ADY974" s="871"/>
      <c r="ADZ974" s="871"/>
      <c r="AEA974" s="871"/>
      <c r="AEB974" s="871"/>
      <c r="AEC974" s="871"/>
      <c r="AED974" s="871"/>
      <c r="AEE974" s="871"/>
      <c r="AEF974" s="871"/>
      <c r="AEG974" s="871"/>
      <c r="AEH974" s="871"/>
      <c r="AEI974" s="871"/>
      <c r="AEJ974" s="871"/>
      <c r="AEK974" s="871"/>
      <c r="AEL974" s="871"/>
      <c r="AEM974" s="871"/>
      <c r="AEN974" s="871"/>
      <c r="AEO974" s="871"/>
      <c r="AEP974" s="871"/>
      <c r="AEQ974" s="871"/>
      <c r="AER974" s="871"/>
      <c r="AES974" s="871"/>
      <c r="AET974" s="871"/>
      <c r="AEU974" s="871"/>
      <c r="AEV974" s="871"/>
      <c r="AEW974" s="871"/>
      <c r="AEX974" s="871"/>
      <c r="AEY974" s="871"/>
      <c r="AEZ974" s="871"/>
      <c r="AFA974" s="871"/>
      <c r="AFB974" s="871"/>
      <c r="AFC974" s="871"/>
      <c r="AFD974" s="871"/>
      <c r="AFE974" s="871"/>
      <c r="AFF974" s="871"/>
      <c r="AFG974" s="871"/>
      <c r="AFH974" s="871"/>
      <c r="AFI974" s="871"/>
      <c r="AFJ974" s="871"/>
      <c r="AFK974" s="871"/>
      <c r="AFL974" s="871"/>
      <c r="AFM974" s="871"/>
      <c r="AFN974" s="871"/>
      <c r="AFO974" s="871"/>
      <c r="AFP974" s="871"/>
      <c r="AFQ974" s="871"/>
      <c r="AFR974" s="871"/>
      <c r="AFS974" s="871"/>
      <c r="AFT974" s="871"/>
      <c r="AFU974" s="871"/>
      <c r="AFV974" s="871"/>
      <c r="AFW974" s="871"/>
      <c r="AFX974" s="871"/>
      <c r="AFY974" s="871"/>
      <c r="AFZ974" s="871"/>
      <c r="AGA974" s="871"/>
      <c r="AGB974" s="871"/>
      <c r="AGC974" s="871"/>
      <c r="AGD974" s="871"/>
      <c r="AGE974" s="871"/>
      <c r="AGF974" s="871"/>
      <c r="AGG974" s="871"/>
      <c r="AGH974" s="871"/>
      <c r="AGI974" s="871"/>
      <c r="AGJ974" s="871"/>
      <c r="AGK974" s="871"/>
      <c r="AGL974" s="871"/>
      <c r="AGM974" s="871"/>
      <c r="AGN974" s="871"/>
      <c r="AGO974" s="871"/>
      <c r="AGP974" s="871"/>
      <c r="AGQ974" s="871"/>
      <c r="AGR974" s="871"/>
      <c r="AGS974" s="871"/>
      <c r="AGT974" s="871"/>
      <c r="AGU974" s="871"/>
      <c r="AGV974" s="871"/>
      <c r="AGW974" s="871"/>
      <c r="AGX974" s="871"/>
      <c r="AGY974" s="871"/>
      <c r="AGZ974" s="871"/>
      <c r="AHA974" s="871"/>
      <c r="AHB974" s="871"/>
      <c r="AHC974" s="871"/>
      <c r="AHD974" s="871"/>
      <c r="AHE974" s="871"/>
      <c r="AHF974" s="871"/>
      <c r="AHG974" s="871"/>
      <c r="AHH974" s="871"/>
      <c r="AHI974" s="871"/>
      <c r="AHJ974" s="871"/>
      <c r="AHK974" s="871"/>
      <c r="AHL974" s="871"/>
      <c r="AHM974" s="871"/>
      <c r="AHN974" s="871"/>
      <c r="AHO974" s="871"/>
      <c r="AHP974" s="871"/>
      <c r="AHQ974" s="871"/>
      <c r="AHR974" s="871"/>
      <c r="AHS974" s="871"/>
      <c r="AHT974" s="871"/>
      <c r="AHU974" s="871"/>
      <c r="AHV974" s="871"/>
      <c r="AHW974" s="871"/>
      <c r="AHX974" s="871"/>
      <c r="AHY974" s="871"/>
      <c r="AHZ974" s="871"/>
      <c r="AIA974" s="871"/>
      <c r="AIB974" s="871"/>
      <c r="AIC974" s="871"/>
      <c r="AID974" s="871"/>
      <c r="AIE974" s="871"/>
      <c r="AIF974" s="871"/>
      <c r="AIG974" s="871"/>
      <c r="AIH974" s="871"/>
      <c r="AII974" s="871"/>
      <c r="AIJ974" s="871"/>
      <c r="AIK974" s="871"/>
      <c r="AIL974" s="871"/>
      <c r="AIM974" s="871"/>
      <c r="AIN974" s="871"/>
      <c r="AIO974" s="871"/>
      <c r="AIP974" s="871"/>
      <c r="AIQ974" s="871"/>
      <c r="AIR974" s="871"/>
      <c r="AIS974" s="871"/>
      <c r="AIT974" s="871"/>
      <c r="AIU974" s="871"/>
      <c r="AIV974" s="871"/>
      <c r="AIW974" s="871"/>
      <c r="AIX974" s="871"/>
      <c r="AIY974" s="871"/>
      <c r="AIZ974" s="871"/>
      <c r="AJA974" s="871"/>
      <c r="AJB974" s="871"/>
      <c r="AJC974" s="871"/>
      <c r="AJD974" s="871"/>
      <c r="AJE974" s="871"/>
      <c r="AJF974" s="871"/>
      <c r="AJG974" s="871"/>
      <c r="AJH974" s="871"/>
      <c r="AJI974" s="871"/>
      <c r="AJJ974" s="871"/>
      <c r="AJK974" s="871"/>
      <c r="AJL974" s="871"/>
      <c r="AJM974" s="871"/>
      <c r="AJN974" s="871"/>
      <c r="AJO974" s="871"/>
      <c r="AJP974" s="871"/>
      <c r="AJQ974" s="871"/>
      <c r="AJR974" s="871"/>
      <c r="AJS974" s="871"/>
      <c r="AJT974" s="871"/>
      <c r="AJU974" s="871"/>
      <c r="AJV974" s="871"/>
      <c r="AJW974" s="871"/>
      <c r="AJX974" s="871"/>
      <c r="AJY974" s="871"/>
      <c r="AJZ974" s="871"/>
      <c r="AKA974" s="871"/>
      <c r="AKB974" s="871"/>
      <c r="AKC974" s="871"/>
      <c r="AKD974" s="871"/>
      <c r="AKE974" s="871"/>
      <c r="AKF974" s="871"/>
      <c r="AKG974" s="871"/>
      <c r="AKH974" s="871"/>
      <c r="AKI974" s="871"/>
      <c r="AKJ974" s="871"/>
      <c r="AKK974" s="871"/>
      <c r="AKL974" s="871"/>
      <c r="AKM974" s="871"/>
      <c r="AKN974" s="871"/>
      <c r="AKO974" s="871"/>
      <c r="AKP974" s="871"/>
      <c r="AKQ974" s="871"/>
      <c r="AKR974" s="871"/>
      <c r="AKS974" s="871"/>
      <c r="AKT974" s="871"/>
      <c r="AKU974" s="871"/>
      <c r="AKV974" s="871"/>
      <c r="AKW974" s="871"/>
      <c r="AKX974" s="871"/>
      <c r="AKY974" s="871"/>
      <c r="AKZ974" s="871"/>
      <c r="ALA974" s="871"/>
      <c r="ALB974" s="871"/>
      <c r="ALC974" s="871"/>
      <c r="ALD974" s="871"/>
      <c r="ALE974" s="871"/>
      <c r="ALF974" s="871"/>
      <c r="ALG974" s="871"/>
      <c r="ALH974" s="871"/>
      <c r="ALI974" s="871"/>
      <c r="ALJ974" s="871"/>
      <c r="ALK974" s="871"/>
      <c r="ALL974" s="871"/>
      <c r="ALM974" s="871"/>
      <c r="ALN974" s="871"/>
      <c r="ALO974" s="871"/>
      <c r="ALP974" s="871"/>
      <c r="ALQ974" s="871"/>
      <c r="ALR974" s="871"/>
      <c r="ALS974" s="871"/>
      <c r="ALT974" s="871"/>
      <c r="ALU974" s="871"/>
      <c r="ALV974" s="871"/>
      <c r="ALW974" s="871"/>
      <c r="ALX974" s="871"/>
      <c r="ALY974" s="871"/>
      <c r="ALZ974" s="871"/>
      <c r="AMA974" s="871"/>
      <c r="AMB974" s="871"/>
      <c r="AMC974" s="871"/>
      <c r="AMD974" s="871"/>
      <c r="AME974" s="871"/>
      <c r="AMF974" s="871"/>
      <c r="AMG974" s="871"/>
      <c r="AMH974" s="871"/>
      <c r="AMI974" s="871"/>
      <c r="AMJ974" s="871"/>
      <c r="AMK974" s="871"/>
    </row>
    <row r="975" spans="1:1025" ht="15.75" customHeight="1">
      <c r="A975" s="1144"/>
      <c r="B975" s="889"/>
      <c r="C975" s="890"/>
      <c r="D975" s="891" t="s">
        <v>26</v>
      </c>
      <c r="E975" s="953">
        <f>SUM(E966:E974)</f>
        <v>15303106</v>
      </c>
      <c r="F975" s="874" t="s">
        <v>26</v>
      </c>
      <c r="G975" s="953">
        <f>SUM(G966:G972)</f>
        <v>696624.24</v>
      </c>
      <c r="H975" s="890"/>
      <c r="I975" s="890"/>
      <c r="J975" s="890"/>
      <c r="K975" s="891" t="s">
        <v>27</v>
      </c>
      <c r="L975" s="910"/>
      <c r="M975" s="910"/>
      <c r="N975" s="911"/>
      <c r="O975" s="912" t="s">
        <v>506</v>
      </c>
      <c r="P975" s="1034">
        <f>SUM(G975+P974)</f>
        <v>696624.24</v>
      </c>
      <c r="Q975" s="898"/>
      <c r="R975" s="871"/>
      <c r="S975" s="871"/>
      <c r="T975" s="871"/>
      <c r="U975" s="871"/>
      <c r="V975" s="871"/>
      <c r="W975" s="871"/>
      <c r="X975" s="871"/>
      <c r="Y975" s="871"/>
      <c r="Z975" s="871"/>
      <c r="AA975" s="871"/>
      <c r="AB975" s="871"/>
      <c r="AC975" s="871"/>
      <c r="AD975" s="871"/>
      <c r="AE975" s="871"/>
      <c r="AF975" s="871"/>
      <c r="AG975" s="871"/>
      <c r="AH975" s="871"/>
      <c r="AI975" s="871"/>
      <c r="AJ975" s="871"/>
      <c r="AK975" s="871"/>
      <c r="AL975" s="871"/>
      <c r="AM975" s="871"/>
      <c r="AN975" s="871"/>
      <c r="AO975" s="871"/>
      <c r="AP975" s="871"/>
      <c r="AQ975" s="871"/>
      <c r="AR975" s="871"/>
      <c r="AS975" s="871"/>
      <c r="AT975" s="871"/>
      <c r="AU975" s="871"/>
      <c r="AV975" s="871"/>
      <c r="AW975" s="871"/>
      <c r="AX975" s="871"/>
      <c r="AY975" s="871"/>
      <c r="AZ975" s="871"/>
      <c r="BA975" s="871"/>
      <c r="BB975" s="871"/>
      <c r="BC975" s="871"/>
      <c r="BD975" s="871"/>
      <c r="BE975" s="871"/>
      <c r="BF975" s="871"/>
      <c r="BG975" s="871"/>
      <c r="BH975" s="871"/>
      <c r="BI975" s="871"/>
      <c r="BJ975" s="871"/>
      <c r="BK975" s="871"/>
      <c r="BL975" s="871"/>
      <c r="BM975" s="871"/>
      <c r="BN975" s="871"/>
      <c r="BO975" s="871"/>
      <c r="BP975" s="871"/>
      <c r="BQ975" s="871"/>
      <c r="BR975" s="871"/>
      <c r="BS975" s="871"/>
      <c r="BT975" s="871"/>
      <c r="BU975" s="871"/>
      <c r="BV975" s="871"/>
      <c r="BW975" s="871"/>
      <c r="BX975" s="871"/>
      <c r="BY975" s="871"/>
      <c r="BZ975" s="871"/>
      <c r="CA975" s="871"/>
      <c r="CB975" s="871"/>
      <c r="CC975" s="871"/>
      <c r="CD975" s="871"/>
      <c r="CE975" s="871"/>
      <c r="CF975" s="871"/>
      <c r="CG975" s="871"/>
      <c r="CH975" s="871"/>
      <c r="CI975" s="871"/>
      <c r="CJ975" s="871"/>
      <c r="CK975" s="871"/>
      <c r="CL975" s="871"/>
      <c r="CM975" s="871"/>
      <c r="CN975" s="871"/>
      <c r="CO975" s="871"/>
      <c r="CP975" s="871"/>
      <c r="CQ975" s="871"/>
      <c r="CR975" s="871"/>
      <c r="CS975" s="871"/>
      <c r="CT975" s="871"/>
      <c r="CU975" s="871"/>
      <c r="CV975" s="871"/>
      <c r="CW975" s="871"/>
      <c r="CX975" s="871"/>
      <c r="CY975" s="871"/>
      <c r="CZ975" s="871"/>
      <c r="DA975" s="871"/>
      <c r="DB975" s="871"/>
      <c r="DC975" s="871"/>
      <c r="DD975" s="871"/>
      <c r="DE975" s="871"/>
      <c r="DF975" s="871"/>
      <c r="DG975" s="871"/>
      <c r="DH975" s="871"/>
      <c r="DI975" s="871"/>
      <c r="DJ975" s="871"/>
      <c r="DK975" s="871"/>
      <c r="DL975" s="871"/>
      <c r="DM975" s="871"/>
      <c r="DN975" s="871"/>
      <c r="DO975" s="871"/>
      <c r="DP975" s="871"/>
      <c r="DQ975" s="871"/>
      <c r="DR975" s="871"/>
      <c r="DS975" s="871"/>
      <c r="DT975" s="871"/>
      <c r="DU975" s="871"/>
      <c r="DV975" s="871"/>
      <c r="DW975" s="871"/>
      <c r="DX975" s="871"/>
      <c r="DY975" s="871"/>
      <c r="DZ975" s="871"/>
      <c r="EA975" s="871"/>
      <c r="EB975" s="871"/>
      <c r="EC975" s="871"/>
      <c r="ED975" s="871"/>
      <c r="EE975" s="871"/>
      <c r="EF975" s="871"/>
      <c r="EG975" s="871"/>
      <c r="EH975" s="871"/>
      <c r="EI975" s="871"/>
      <c r="EJ975" s="871"/>
      <c r="EK975" s="871"/>
      <c r="EL975" s="871"/>
      <c r="EM975" s="871"/>
      <c r="EN975" s="871"/>
      <c r="EO975" s="871"/>
      <c r="EP975" s="871"/>
      <c r="EQ975" s="871"/>
      <c r="ER975" s="871"/>
      <c r="ES975" s="871"/>
      <c r="ET975" s="871"/>
      <c r="EU975" s="871"/>
      <c r="EV975" s="871"/>
      <c r="EW975" s="871"/>
      <c r="EX975" s="871"/>
      <c r="EY975" s="871"/>
      <c r="EZ975" s="871"/>
      <c r="FA975" s="871"/>
      <c r="FB975" s="871"/>
      <c r="FC975" s="871"/>
      <c r="FD975" s="871"/>
      <c r="FE975" s="871"/>
      <c r="FF975" s="871"/>
      <c r="FG975" s="871"/>
      <c r="FH975" s="871"/>
      <c r="FI975" s="871"/>
      <c r="FJ975" s="871"/>
      <c r="FK975" s="871"/>
      <c r="FL975" s="871"/>
      <c r="FM975" s="871"/>
      <c r="FN975" s="871"/>
      <c r="FO975" s="871"/>
      <c r="FP975" s="871"/>
      <c r="FQ975" s="871"/>
      <c r="FR975" s="871"/>
      <c r="FS975" s="871"/>
      <c r="FT975" s="871"/>
      <c r="FU975" s="871"/>
      <c r="FV975" s="871"/>
      <c r="FW975" s="871"/>
      <c r="FX975" s="871"/>
      <c r="FY975" s="871"/>
      <c r="FZ975" s="871"/>
      <c r="GA975" s="871"/>
      <c r="GB975" s="871"/>
      <c r="GC975" s="871"/>
      <c r="GD975" s="871"/>
      <c r="GE975" s="871"/>
      <c r="GF975" s="871"/>
      <c r="GG975" s="871"/>
      <c r="GH975" s="871"/>
      <c r="GI975" s="871"/>
      <c r="GJ975" s="871"/>
      <c r="GK975" s="871"/>
      <c r="GL975" s="871"/>
      <c r="GM975" s="871"/>
      <c r="GN975" s="871"/>
      <c r="GO975" s="871"/>
      <c r="GP975" s="871"/>
      <c r="GQ975" s="871"/>
      <c r="GR975" s="871"/>
      <c r="GS975" s="871"/>
      <c r="GT975" s="871"/>
      <c r="GU975" s="871"/>
      <c r="GV975" s="871"/>
      <c r="GW975" s="871"/>
      <c r="GX975" s="871"/>
      <c r="GY975" s="871"/>
      <c r="GZ975" s="871"/>
      <c r="HA975" s="871"/>
      <c r="HB975" s="871"/>
      <c r="HC975" s="871"/>
      <c r="HD975" s="871"/>
      <c r="HE975" s="871"/>
      <c r="HF975" s="871"/>
      <c r="HG975" s="871"/>
      <c r="HH975" s="871"/>
      <c r="HI975" s="871"/>
      <c r="HJ975" s="871"/>
      <c r="HK975" s="871"/>
      <c r="HL975" s="871"/>
      <c r="HM975" s="871"/>
      <c r="HN975" s="871"/>
      <c r="HO975" s="871"/>
      <c r="HP975" s="871"/>
      <c r="HQ975" s="871"/>
      <c r="HR975" s="871"/>
      <c r="HS975" s="871"/>
      <c r="HT975" s="871"/>
      <c r="HU975" s="871"/>
      <c r="HV975" s="871"/>
      <c r="HW975" s="871"/>
      <c r="HX975" s="871"/>
      <c r="HY975" s="871"/>
      <c r="HZ975" s="871"/>
      <c r="IA975" s="871"/>
      <c r="IB975" s="871"/>
      <c r="IC975" s="871"/>
      <c r="ID975" s="871"/>
      <c r="IE975" s="871"/>
      <c r="IF975" s="871"/>
      <c r="IG975" s="871"/>
      <c r="IH975" s="871"/>
      <c r="II975" s="871"/>
      <c r="IJ975" s="871"/>
      <c r="IK975" s="871"/>
      <c r="IL975" s="871"/>
      <c r="IM975" s="871"/>
      <c r="IN975" s="871"/>
      <c r="IO975" s="871"/>
      <c r="IP975" s="871"/>
      <c r="IQ975" s="871"/>
      <c r="IR975" s="871"/>
      <c r="IS975" s="871"/>
      <c r="IT975" s="871"/>
      <c r="IU975" s="871"/>
      <c r="IV975" s="871"/>
      <c r="IW975" s="871"/>
      <c r="IX975" s="871"/>
      <c r="IY975" s="871"/>
      <c r="IZ975" s="871"/>
      <c r="JA975" s="871"/>
      <c r="JB975" s="871"/>
      <c r="JC975" s="871"/>
      <c r="JD975" s="871"/>
      <c r="JE975" s="871"/>
      <c r="JF975" s="871"/>
      <c r="JG975" s="871"/>
      <c r="JH975" s="871"/>
      <c r="JI975" s="871"/>
      <c r="JJ975" s="871"/>
      <c r="JK975" s="871"/>
      <c r="JL975" s="871"/>
      <c r="JM975" s="871"/>
      <c r="JN975" s="871"/>
      <c r="JO975" s="871"/>
      <c r="JP975" s="871"/>
      <c r="JQ975" s="871"/>
      <c r="JR975" s="871"/>
      <c r="JS975" s="871"/>
      <c r="JT975" s="871"/>
      <c r="JU975" s="871"/>
      <c r="JV975" s="871"/>
      <c r="JW975" s="871"/>
      <c r="JX975" s="871"/>
      <c r="JY975" s="871"/>
      <c r="JZ975" s="871"/>
      <c r="KA975" s="871"/>
      <c r="KB975" s="871"/>
      <c r="KC975" s="871"/>
      <c r="KD975" s="871"/>
      <c r="KE975" s="871"/>
      <c r="KF975" s="871"/>
      <c r="KG975" s="871"/>
      <c r="KH975" s="871"/>
      <c r="KI975" s="871"/>
      <c r="KJ975" s="871"/>
      <c r="KK975" s="871"/>
      <c r="KL975" s="871"/>
      <c r="KM975" s="871"/>
      <c r="KN975" s="871"/>
      <c r="KO975" s="871"/>
      <c r="KP975" s="871"/>
      <c r="KQ975" s="871"/>
      <c r="KR975" s="871"/>
      <c r="KS975" s="871"/>
      <c r="KT975" s="871"/>
      <c r="KU975" s="871"/>
      <c r="KV975" s="871"/>
      <c r="KW975" s="871"/>
      <c r="KX975" s="871"/>
      <c r="KY975" s="871"/>
      <c r="KZ975" s="871"/>
      <c r="LA975" s="871"/>
      <c r="LB975" s="871"/>
      <c r="LC975" s="871"/>
      <c r="LD975" s="871"/>
      <c r="LE975" s="871"/>
      <c r="LF975" s="871"/>
      <c r="LG975" s="871"/>
      <c r="LH975" s="871"/>
      <c r="LI975" s="871"/>
      <c r="LJ975" s="871"/>
      <c r="LK975" s="871"/>
      <c r="LL975" s="871"/>
      <c r="LM975" s="871"/>
      <c r="LN975" s="871"/>
      <c r="LO975" s="871"/>
      <c r="LP975" s="871"/>
      <c r="LQ975" s="871"/>
      <c r="LR975" s="871"/>
      <c r="LS975" s="871"/>
      <c r="LT975" s="871"/>
      <c r="LU975" s="871"/>
      <c r="LV975" s="871"/>
      <c r="LW975" s="871"/>
      <c r="LX975" s="871"/>
      <c r="LY975" s="871"/>
      <c r="LZ975" s="871"/>
      <c r="MA975" s="871"/>
      <c r="MB975" s="871"/>
      <c r="MC975" s="871"/>
      <c r="MD975" s="871"/>
      <c r="ME975" s="871"/>
      <c r="MF975" s="871"/>
      <c r="MG975" s="871"/>
      <c r="MH975" s="871"/>
      <c r="MI975" s="871"/>
      <c r="MJ975" s="871"/>
      <c r="MK975" s="871"/>
      <c r="ML975" s="871"/>
      <c r="MM975" s="871"/>
      <c r="MN975" s="871"/>
      <c r="MO975" s="871"/>
      <c r="MP975" s="871"/>
      <c r="MQ975" s="871"/>
      <c r="MR975" s="871"/>
      <c r="MS975" s="871"/>
      <c r="MT975" s="871"/>
      <c r="MU975" s="871"/>
      <c r="MV975" s="871"/>
      <c r="MW975" s="871"/>
      <c r="MX975" s="871"/>
      <c r="MY975" s="871"/>
      <c r="MZ975" s="871"/>
      <c r="NA975" s="871"/>
      <c r="NB975" s="871"/>
      <c r="NC975" s="871"/>
      <c r="ND975" s="871"/>
      <c r="NE975" s="871"/>
      <c r="NF975" s="871"/>
      <c r="NG975" s="871"/>
      <c r="NH975" s="871"/>
      <c r="NI975" s="871"/>
      <c r="NJ975" s="871"/>
      <c r="NK975" s="871"/>
      <c r="NL975" s="871"/>
      <c r="NM975" s="871"/>
      <c r="NN975" s="871"/>
      <c r="NO975" s="871"/>
      <c r="NP975" s="871"/>
      <c r="NQ975" s="871"/>
      <c r="NR975" s="871"/>
      <c r="NS975" s="871"/>
      <c r="NT975" s="871"/>
      <c r="NU975" s="871"/>
      <c r="NV975" s="871"/>
      <c r="NW975" s="871"/>
      <c r="NX975" s="871"/>
      <c r="NY975" s="871"/>
      <c r="NZ975" s="871"/>
      <c r="OA975" s="871"/>
      <c r="OB975" s="871"/>
      <c r="OC975" s="871"/>
      <c r="OD975" s="871"/>
      <c r="OE975" s="871"/>
      <c r="OF975" s="871"/>
      <c r="OG975" s="871"/>
      <c r="OH975" s="871"/>
      <c r="OI975" s="871"/>
      <c r="OJ975" s="871"/>
      <c r="OK975" s="871"/>
      <c r="OL975" s="871"/>
      <c r="OM975" s="871"/>
      <c r="ON975" s="871"/>
      <c r="OO975" s="871"/>
      <c r="OP975" s="871"/>
      <c r="OQ975" s="871"/>
      <c r="OR975" s="871"/>
      <c r="OS975" s="871"/>
      <c r="OT975" s="871"/>
      <c r="OU975" s="871"/>
      <c r="OV975" s="871"/>
      <c r="OW975" s="871"/>
      <c r="OX975" s="871"/>
      <c r="OY975" s="871"/>
      <c r="OZ975" s="871"/>
      <c r="PA975" s="871"/>
      <c r="PB975" s="871"/>
      <c r="PC975" s="871"/>
      <c r="PD975" s="871"/>
      <c r="PE975" s="871"/>
      <c r="PF975" s="871"/>
      <c r="PG975" s="871"/>
      <c r="PH975" s="871"/>
      <c r="PI975" s="871"/>
      <c r="PJ975" s="871"/>
      <c r="PK975" s="871"/>
      <c r="PL975" s="871"/>
      <c r="PM975" s="871"/>
      <c r="PN975" s="871"/>
      <c r="PO975" s="871"/>
      <c r="PP975" s="871"/>
      <c r="PQ975" s="871"/>
      <c r="PR975" s="871"/>
      <c r="PS975" s="871"/>
      <c r="PT975" s="871"/>
      <c r="PU975" s="871"/>
      <c r="PV975" s="871"/>
      <c r="PW975" s="871"/>
      <c r="PX975" s="871"/>
      <c r="PY975" s="871"/>
      <c r="PZ975" s="871"/>
      <c r="QA975" s="871"/>
      <c r="QB975" s="871"/>
      <c r="QC975" s="871"/>
      <c r="QD975" s="871"/>
      <c r="QE975" s="871"/>
      <c r="QF975" s="871"/>
      <c r="QG975" s="871"/>
      <c r="QH975" s="871"/>
      <c r="QI975" s="871"/>
      <c r="QJ975" s="871"/>
      <c r="QK975" s="871"/>
      <c r="QL975" s="871"/>
      <c r="QM975" s="871"/>
      <c r="QN975" s="871"/>
      <c r="QO975" s="871"/>
      <c r="QP975" s="871"/>
      <c r="QQ975" s="871"/>
      <c r="QR975" s="871"/>
      <c r="QS975" s="871"/>
      <c r="QT975" s="871"/>
      <c r="QU975" s="871"/>
      <c r="QV975" s="871"/>
      <c r="QW975" s="871"/>
      <c r="QX975" s="871"/>
      <c r="QY975" s="871"/>
      <c r="QZ975" s="871"/>
      <c r="RA975" s="871"/>
      <c r="RB975" s="871"/>
      <c r="RC975" s="871"/>
      <c r="RD975" s="871"/>
      <c r="RE975" s="871"/>
      <c r="RF975" s="871"/>
      <c r="RG975" s="871"/>
      <c r="RH975" s="871"/>
      <c r="RI975" s="871"/>
      <c r="RJ975" s="871"/>
      <c r="RK975" s="871"/>
      <c r="RL975" s="871"/>
      <c r="RM975" s="871"/>
      <c r="RN975" s="871"/>
      <c r="RO975" s="871"/>
      <c r="RP975" s="871"/>
      <c r="RQ975" s="871"/>
      <c r="RR975" s="871"/>
      <c r="RS975" s="871"/>
      <c r="RT975" s="871"/>
      <c r="RU975" s="871"/>
      <c r="RV975" s="871"/>
      <c r="RW975" s="871"/>
      <c r="RX975" s="871"/>
      <c r="RY975" s="871"/>
      <c r="RZ975" s="871"/>
      <c r="SA975" s="871"/>
      <c r="SB975" s="871"/>
      <c r="SC975" s="871"/>
      <c r="SD975" s="871"/>
      <c r="SE975" s="871"/>
      <c r="SF975" s="871"/>
      <c r="SG975" s="871"/>
      <c r="SH975" s="871"/>
      <c r="SI975" s="871"/>
      <c r="SJ975" s="871"/>
      <c r="SK975" s="871"/>
      <c r="SL975" s="871"/>
      <c r="SM975" s="871"/>
      <c r="SN975" s="871"/>
      <c r="SO975" s="871"/>
      <c r="SP975" s="871"/>
      <c r="SQ975" s="871"/>
      <c r="SR975" s="871"/>
      <c r="SS975" s="871"/>
      <c r="ST975" s="871"/>
      <c r="SU975" s="871"/>
      <c r="SV975" s="871"/>
      <c r="SW975" s="871"/>
      <c r="SX975" s="871"/>
      <c r="SY975" s="871"/>
      <c r="SZ975" s="871"/>
      <c r="TA975" s="871"/>
      <c r="TB975" s="871"/>
      <c r="TC975" s="871"/>
      <c r="TD975" s="871"/>
      <c r="TE975" s="871"/>
      <c r="TF975" s="871"/>
      <c r="TG975" s="871"/>
      <c r="TH975" s="871"/>
      <c r="TI975" s="871"/>
      <c r="TJ975" s="871"/>
      <c r="TK975" s="871"/>
      <c r="TL975" s="871"/>
      <c r="TM975" s="871"/>
      <c r="TN975" s="871"/>
      <c r="TO975" s="871"/>
      <c r="TP975" s="871"/>
      <c r="TQ975" s="871"/>
      <c r="TR975" s="871"/>
      <c r="TS975" s="871"/>
      <c r="TT975" s="871"/>
      <c r="TU975" s="871"/>
      <c r="TV975" s="871"/>
      <c r="TW975" s="871"/>
      <c r="TX975" s="871"/>
      <c r="TY975" s="871"/>
      <c r="TZ975" s="871"/>
      <c r="UA975" s="871"/>
      <c r="UB975" s="871"/>
      <c r="UC975" s="871"/>
      <c r="UD975" s="871"/>
      <c r="UE975" s="871"/>
      <c r="UF975" s="871"/>
      <c r="UG975" s="871"/>
      <c r="UH975" s="871"/>
      <c r="UI975" s="871"/>
      <c r="UJ975" s="871"/>
      <c r="UK975" s="871"/>
      <c r="UL975" s="871"/>
      <c r="UM975" s="871"/>
      <c r="UN975" s="871"/>
      <c r="UO975" s="871"/>
      <c r="UP975" s="871"/>
      <c r="UQ975" s="871"/>
      <c r="UR975" s="871"/>
      <c r="US975" s="871"/>
      <c r="UT975" s="871"/>
      <c r="UU975" s="871"/>
      <c r="UV975" s="871"/>
      <c r="UW975" s="871"/>
      <c r="UX975" s="871"/>
      <c r="UY975" s="871"/>
      <c r="UZ975" s="871"/>
      <c r="VA975" s="871"/>
      <c r="VB975" s="871"/>
      <c r="VC975" s="871"/>
      <c r="VD975" s="871"/>
      <c r="VE975" s="871"/>
      <c r="VF975" s="871"/>
      <c r="VG975" s="871"/>
      <c r="VH975" s="871"/>
      <c r="VI975" s="871"/>
      <c r="VJ975" s="871"/>
      <c r="VK975" s="871"/>
      <c r="VL975" s="871"/>
      <c r="VM975" s="871"/>
      <c r="VN975" s="871"/>
      <c r="VO975" s="871"/>
      <c r="VP975" s="871"/>
      <c r="VQ975" s="871"/>
      <c r="VR975" s="871"/>
      <c r="VS975" s="871"/>
      <c r="VT975" s="871"/>
      <c r="VU975" s="871"/>
      <c r="VV975" s="871"/>
      <c r="VW975" s="871"/>
      <c r="VX975" s="871"/>
      <c r="VY975" s="871"/>
      <c r="VZ975" s="871"/>
      <c r="WA975" s="871"/>
      <c r="WB975" s="871"/>
      <c r="WC975" s="871"/>
      <c r="WD975" s="871"/>
      <c r="WE975" s="871"/>
      <c r="WF975" s="871"/>
      <c r="WG975" s="871"/>
      <c r="WH975" s="871"/>
      <c r="WI975" s="871"/>
      <c r="WJ975" s="871"/>
      <c r="WK975" s="871"/>
      <c r="WL975" s="871"/>
      <c r="WM975" s="871"/>
      <c r="WN975" s="871"/>
      <c r="WO975" s="871"/>
      <c r="WP975" s="871"/>
      <c r="WQ975" s="871"/>
      <c r="WR975" s="871"/>
      <c r="WS975" s="871"/>
      <c r="WT975" s="871"/>
      <c r="WU975" s="871"/>
      <c r="WV975" s="871"/>
      <c r="WW975" s="871"/>
      <c r="WX975" s="871"/>
      <c r="WY975" s="871"/>
      <c r="WZ975" s="871"/>
      <c r="XA975" s="871"/>
      <c r="XB975" s="871"/>
      <c r="XC975" s="871"/>
      <c r="XD975" s="871"/>
      <c r="XE975" s="871"/>
      <c r="XF975" s="871"/>
      <c r="XG975" s="871"/>
      <c r="XH975" s="871"/>
      <c r="XI975" s="871"/>
      <c r="XJ975" s="871"/>
      <c r="XK975" s="871"/>
      <c r="XL975" s="871"/>
      <c r="XM975" s="871"/>
      <c r="XN975" s="871"/>
      <c r="XO975" s="871"/>
      <c r="XP975" s="871"/>
      <c r="XQ975" s="871"/>
      <c r="XR975" s="871"/>
      <c r="XS975" s="871"/>
      <c r="XT975" s="871"/>
      <c r="XU975" s="871"/>
      <c r="XV975" s="871"/>
      <c r="XW975" s="871"/>
      <c r="XX975" s="871"/>
      <c r="XY975" s="871"/>
      <c r="XZ975" s="871"/>
      <c r="YA975" s="871"/>
      <c r="YB975" s="871"/>
      <c r="YC975" s="871"/>
      <c r="YD975" s="871"/>
      <c r="YE975" s="871"/>
      <c r="YF975" s="871"/>
      <c r="YG975" s="871"/>
      <c r="YH975" s="871"/>
      <c r="YI975" s="871"/>
      <c r="YJ975" s="871"/>
      <c r="YK975" s="871"/>
      <c r="YL975" s="871"/>
      <c r="YM975" s="871"/>
      <c r="YN975" s="871"/>
      <c r="YO975" s="871"/>
      <c r="YP975" s="871"/>
      <c r="YQ975" s="871"/>
      <c r="YR975" s="871"/>
      <c r="YS975" s="871"/>
      <c r="YT975" s="871"/>
      <c r="YU975" s="871"/>
      <c r="YV975" s="871"/>
      <c r="YW975" s="871"/>
      <c r="YX975" s="871"/>
      <c r="YY975" s="871"/>
      <c r="YZ975" s="871"/>
      <c r="ZA975" s="871"/>
      <c r="ZB975" s="871"/>
      <c r="ZC975" s="871"/>
      <c r="ZD975" s="871"/>
      <c r="ZE975" s="871"/>
      <c r="ZF975" s="871"/>
      <c r="ZG975" s="871"/>
      <c r="ZH975" s="871"/>
      <c r="ZI975" s="871"/>
      <c r="ZJ975" s="871"/>
      <c r="ZK975" s="871"/>
      <c r="ZL975" s="871"/>
      <c r="ZM975" s="871"/>
      <c r="ZN975" s="871"/>
      <c r="ZO975" s="871"/>
      <c r="ZP975" s="871"/>
      <c r="ZQ975" s="871"/>
      <c r="ZR975" s="871"/>
      <c r="ZS975" s="871"/>
      <c r="ZT975" s="871"/>
      <c r="ZU975" s="871"/>
      <c r="ZV975" s="871"/>
      <c r="ZW975" s="871"/>
      <c r="ZX975" s="871"/>
      <c r="ZY975" s="871"/>
      <c r="ZZ975" s="871"/>
      <c r="AAA975" s="871"/>
      <c r="AAB975" s="871"/>
      <c r="AAC975" s="871"/>
      <c r="AAD975" s="871"/>
      <c r="AAE975" s="871"/>
      <c r="AAF975" s="871"/>
      <c r="AAG975" s="871"/>
      <c r="AAH975" s="871"/>
      <c r="AAI975" s="871"/>
      <c r="AAJ975" s="871"/>
      <c r="AAK975" s="871"/>
      <c r="AAL975" s="871"/>
      <c r="AAM975" s="871"/>
      <c r="AAN975" s="871"/>
      <c r="AAO975" s="871"/>
      <c r="AAP975" s="871"/>
      <c r="AAQ975" s="871"/>
      <c r="AAR975" s="871"/>
      <c r="AAS975" s="871"/>
      <c r="AAT975" s="871"/>
      <c r="AAU975" s="871"/>
      <c r="AAV975" s="871"/>
      <c r="AAW975" s="871"/>
      <c r="AAX975" s="871"/>
      <c r="AAY975" s="871"/>
      <c r="AAZ975" s="871"/>
      <c r="ABA975" s="871"/>
      <c r="ABB975" s="871"/>
      <c r="ABC975" s="871"/>
      <c r="ABD975" s="871"/>
      <c r="ABE975" s="871"/>
      <c r="ABF975" s="871"/>
      <c r="ABG975" s="871"/>
      <c r="ABH975" s="871"/>
      <c r="ABI975" s="871"/>
      <c r="ABJ975" s="871"/>
      <c r="ABK975" s="871"/>
      <c r="ABL975" s="871"/>
      <c r="ABM975" s="871"/>
      <c r="ABN975" s="871"/>
      <c r="ABO975" s="871"/>
      <c r="ABP975" s="871"/>
      <c r="ABQ975" s="871"/>
      <c r="ABR975" s="871"/>
      <c r="ABS975" s="871"/>
      <c r="ABT975" s="871"/>
      <c r="ABU975" s="871"/>
      <c r="ABV975" s="871"/>
      <c r="ABW975" s="871"/>
      <c r="ABX975" s="871"/>
      <c r="ABY975" s="871"/>
      <c r="ABZ975" s="871"/>
      <c r="ACA975" s="871"/>
      <c r="ACB975" s="871"/>
      <c r="ACC975" s="871"/>
      <c r="ACD975" s="871"/>
      <c r="ACE975" s="871"/>
      <c r="ACF975" s="871"/>
      <c r="ACG975" s="871"/>
      <c r="ACH975" s="871"/>
      <c r="ACI975" s="871"/>
      <c r="ACJ975" s="871"/>
      <c r="ACK975" s="871"/>
      <c r="ACL975" s="871"/>
      <c r="ACM975" s="871"/>
      <c r="ACN975" s="871"/>
      <c r="ACO975" s="871"/>
      <c r="ACP975" s="871"/>
      <c r="ACQ975" s="871"/>
      <c r="ACR975" s="871"/>
      <c r="ACS975" s="871"/>
      <c r="ACT975" s="871"/>
      <c r="ACU975" s="871"/>
      <c r="ACV975" s="871"/>
      <c r="ACW975" s="871"/>
      <c r="ACX975" s="871"/>
      <c r="ACY975" s="871"/>
      <c r="ACZ975" s="871"/>
      <c r="ADA975" s="871"/>
      <c r="ADB975" s="871"/>
      <c r="ADC975" s="871"/>
      <c r="ADD975" s="871"/>
      <c r="ADE975" s="871"/>
      <c r="ADF975" s="871"/>
      <c r="ADG975" s="871"/>
      <c r="ADH975" s="871"/>
      <c r="ADI975" s="871"/>
      <c r="ADJ975" s="871"/>
      <c r="ADK975" s="871"/>
      <c r="ADL975" s="871"/>
      <c r="ADM975" s="871"/>
      <c r="ADN975" s="871"/>
      <c r="ADO975" s="871"/>
      <c r="ADP975" s="871"/>
      <c r="ADQ975" s="871"/>
      <c r="ADR975" s="871"/>
      <c r="ADS975" s="871"/>
      <c r="ADT975" s="871"/>
      <c r="ADU975" s="871"/>
      <c r="ADV975" s="871"/>
      <c r="ADW975" s="871"/>
      <c r="ADX975" s="871"/>
      <c r="ADY975" s="871"/>
      <c r="ADZ975" s="871"/>
      <c r="AEA975" s="871"/>
      <c r="AEB975" s="871"/>
      <c r="AEC975" s="871"/>
      <c r="AED975" s="871"/>
      <c r="AEE975" s="871"/>
      <c r="AEF975" s="871"/>
      <c r="AEG975" s="871"/>
      <c r="AEH975" s="871"/>
      <c r="AEI975" s="871"/>
      <c r="AEJ975" s="871"/>
      <c r="AEK975" s="871"/>
      <c r="AEL975" s="871"/>
      <c r="AEM975" s="871"/>
      <c r="AEN975" s="871"/>
      <c r="AEO975" s="871"/>
      <c r="AEP975" s="871"/>
      <c r="AEQ975" s="871"/>
      <c r="AER975" s="871"/>
      <c r="AES975" s="871"/>
      <c r="AET975" s="871"/>
      <c r="AEU975" s="871"/>
      <c r="AEV975" s="871"/>
      <c r="AEW975" s="871"/>
      <c r="AEX975" s="871"/>
      <c r="AEY975" s="871"/>
      <c r="AEZ975" s="871"/>
      <c r="AFA975" s="871"/>
      <c r="AFB975" s="871"/>
      <c r="AFC975" s="871"/>
      <c r="AFD975" s="871"/>
      <c r="AFE975" s="871"/>
      <c r="AFF975" s="871"/>
      <c r="AFG975" s="871"/>
      <c r="AFH975" s="871"/>
      <c r="AFI975" s="871"/>
      <c r="AFJ975" s="871"/>
      <c r="AFK975" s="871"/>
      <c r="AFL975" s="871"/>
      <c r="AFM975" s="871"/>
      <c r="AFN975" s="871"/>
      <c r="AFO975" s="871"/>
      <c r="AFP975" s="871"/>
      <c r="AFQ975" s="871"/>
      <c r="AFR975" s="871"/>
      <c r="AFS975" s="871"/>
      <c r="AFT975" s="871"/>
      <c r="AFU975" s="871"/>
      <c r="AFV975" s="871"/>
      <c r="AFW975" s="871"/>
      <c r="AFX975" s="871"/>
      <c r="AFY975" s="871"/>
      <c r="AFZ975" s="871"/>
      <c r="AGA975" s="871"/>
      <c r="AGB975" s="871"/>
      <c r="AGC975" s="871"/>
      <c r="AGD975" s="871"/>
      <c r="AGE975" s="871"/>
      <c r="AGF975" s="871"/>
      <c r="AGG975" s="871"/>
      <c r="AGH975" s="871"/>
      <c r="AGI975" s="871"/>
      <c r="AGJ975" s="871"/>
      <c r="AGK975" s="871"/>
      <c r="AGL975" s="871"/>
      <c r="AGM975" s="871"/>
      <c r="AGN975" s="871"/>
      <c r="AGO975" s="871"/>
      <c r="AGP975" s="871"/>
      <c r="AGQ975" s="871"/>
      <c r="AGR975" s="871"/>
      <c r="AGS975" s="871"/>
      <c r="AGT975" s="871"/>
      <c r="AGU975" s="871"/>
      <c r="AGV975" s="871"/>
      <c r="AGW975" s="871"/>
      <c r="AGX975" s="871"/>
      <c r="AGY975" s="871"/>
      <c r="AGZ975" s="871"/>
      <c r="AHA975" s="871"/>
      <c r="AHB975" s="871"/>
      <c r="AHC975" s="871"/>
      <c r="AHD975" s="871"/>
      <c r="AHE975" s="871"/>
      <c r="AHF975" s="871"/>
      <c r="AHG975" s="871"/>
      <c r="AHH975" s="871"/>
      <c r="AHI975" s="871"/>
      <c r="AHJ975" s="871"/>
      <c r="AHK975" s="871"/>
      <c r="AHL975" s="871"/>
      <c r="AHM975" s="871"/>
      <c r="AHN975" s="871"/>
      <c r="AHO975" s="871"/>
      <c r="AHP975" s="871"/>
      <c r="AHQ975" s="871"/>
      <c r="AHR975" s="871"/>
      <c r="AHS975" s="871"/>
      <c r="AHT975" s="871"/>
      <c r="AHU975" s="871"/>
      <c r="AHV975" s="871"/>
      <c r="AHW975" s="871"/>
      <c r="AHX975" s="871"/>
      <c r="AHY975" s="871"/>
      <c r="AHZ975" s="871"/>
      <c r="AIA975" s="871"/>
      <c r="AIB975" s="871"/>
      <c r="AIC975" s="871"/>
      <c r="AID975" s="871"/>
      <c r="AIE975" s="871"/>
      <c r="AIF975" s="871"/>
      <c r="AIG975" s="871"/>
      <c r="AIH975" s="871"/>
      <c r="AII975" s="871"/>
      <c r="AIJ975" s="871"/>
      <c r="AIK975" s="871"/>
      <c r="AIL975" s="871"/>
      <c r="AIM975" s="871"/>
      <c r="AIN975" s="871"/>
      <c r="AIO975" s="871"/>
      <c r="AIP975" s="871"/>
      <c r="AIQ975" s="871"/>
      <c r="AIR975" s="871"/>
      <c r="AIS975" s="871"/>
      <c r="AIT975" s="871"/>
      <c r="AIU975" s="871"/>
      <c r="AIV975" s="871"/>
      <c r="AIW975" s="871"/>
      <c r="AIX975" s="871"/>
      <c r="AIY975" s="871"/>
      <c r="AIZ975" s="871"/>
      <c r="AJA975" s="871"/>
      <c r="AJB975" s="871"/>
      <c r="AJC975" s="871"/>
      <c r="AJD975" s="871"/>
      <c r="AJE975" s="871"/>
      <c r="AJF975" s="871"/>
      <c r="AJG975" s="871"/>
      <c r="AJH975" s="871"/>
      <c r="AJI975" s="871"/>
      <c r="AJJ975" s="871"/>
      <c r="AJK975" s="871"/>
      <c r="AJL975" s="871"/>
      <c r="AJM975" s="871"/>
      <c r="AJN975" s="871"/>
      <c r="AJO975" s="871"/>
      <c r="AJP975" s="871"/>
      <c r="AJQ975" s="871"/>
      <c r="AJR975" s="871"/>
      <c r="AJS975" s="871"/>
      <c r="AJT975" s="871"/>
      <c r="AJU975" s="871"/>
      <c r="AJV975" s="871"/>
      <c r="AJW975" s="871"/>
      <c r="AJX975" s="871"/>
      <c r="AJY975" s="871"/>
      <c r="AJZ975" s="871"/>
      <c r="AKA975" s="871"/>
      <c r="AKB975" s="871"/>
      <c r="AKC975" s="871"/>
      <c r="AKD975" s="871"/>
      <c r="AKE975" s="871"/>
      <c r="AKF975" s="871"/>
      <c r="AKG975" s="871"/>
      <c r="AKH975" s="871"/>
      <c r="AKI975" s="871"/>
      <c r="AKJ975" s="871"/>
      <c r="AKK975" s="871"/>
      <c r="AKL975" s="871"/>
      <c r="AKM975" s="871"/>
      <c r="AKN975" s="871"/>
      <c r="AKO975" s="871"/>
      <c r="AKP975" s="871"/>
      <c r="AKQ975" s="871"/>
      <c r="AKR975" s="871"/>
      <c r="AKS975" s="871"/>
      <c r="AKT975" s="871"/>
      <c r="AKU975" s="871"/>
      <c r="AKV975" s="871"/>
      <c r="AKW975" s="871"/>
      <c r="AKX975" s="871"/>
      <c r="AKY975" s="871"/>
      <c r="AKZ975" s="871"/>
      <c r="ALA975" s="871"/>
      <c r="ALB975" s="871"/>
      <c r="ALC975" s="871"/>
      <c r="ALD975" s="871"/>
      <c r="ALE975" s="871"/>
      <c r="ALF975" s="871"/>
      <c r="ALG975" s="871"/>
      <c r="ALH975" s="871"/>
      <c r="ALI975" s="871"/>
      <c r="ALJ975" s="871"/>
      <c r="ALK975" s="871"/>
      <c r="ALL975" s="871"/>
      <c r="ALM975" s="871"/>
      <c r="ALN975" s="871"/>
      <c r="ALO975" s="871"/>
      <c r="ALP975" s="871"/>
      <c r="ALQ975" s="871"/>
      <c r="ALR975" s="871"/>
      <c r="ALS975" s="871"/>
      <c r="ALT975" s="871"/>
      <c r="ALU975" s="871"/>
      <c r="ALV975" s="871"/>
      <c r="ALW975" s="871"/>
      <c r="ALX975" s="871"/>
      <c r="ALY975" s="871"/>
      <c r="ALZ975" s="871"/>
      <c r="AMA975" s="871"/>
      <c r="AMB975" s="871"/>
      <c r="AMC975" s="871"/>
      <c r="AMD975" s="871"/>
      <c r="AME975" s="871"/>
      <c r="AMF975" s="871"/>
      <c r="AMG975" s="871"/>
      <c r="AMH975" s="871"/>
      <c r="AMI975" s="871"/>
      <c r="AMJ975" s="871"/>
      <c r="AMK975" s="871"/>
    </row>
    <row r="976" spans="1:1025" ht="14.4">
      <c r="A976" s="915"/>
      <c r="B976" s="919"/>
      <c r="C976" s="919"/>
      <c r="D976" s="915"/>
      <c r="E976" s="915"/>
      <c r="F976" s="915"/>
      <c r="G976" s="915"/>
      <c r="H976" s="915"/>
      <c r="I976" s="915"/>
      <c r="J976" s="915"/>
      <c r="K976" s="915"/>
      <c r="L976" s="915"/>
      <c r="M976" s="915"/>
      <c r="N976" s="915"/>
      <c r="O976" s="915"/>
      <c r="P976" s="915"/>
      <c r="Q976" s="898"/>
      <c r="R976" s="871"/>
      <c r="S976" s="871"/>
      <c r="T976" s="871"/>
      <c r="U976" s="871"/>
      <c r="V976" s="871"/>
      <c r="W976" s="871"/>
      <c r="X976" s="871"/>
      <c r="Y976" s="871"/>
      <c r="Z976" s="871"/>
      <c r="AA976" s="871"/>
      <c r="AB976" s="871"/>
      <c r="AC976" s="871"/>
      <c r="AD976" s="871"/>
      <c r="AE976" s="871"/>
      <c r="AF976" s="871"/>
      <c r="AG976" s="871"/>
      <c r="AH976" s="871"/>
      <c r="AI976" s="871"/>
      <c r="AJ976" s="871"/>
      <c r="AK976" s="871"/>
      <c r="AL976" s="871"/>
      <c r="AM976" s="871"/>
      <c r="AN976" s="871"/>
      <c r="AO976" s="871"/>
      <c r="AP976" s="871"/>
      <c r="AQ976" s="871"/>
      <c r="AR976" s="871"/>
      <c r="AS976" s="871"/>
      <c r="AT976" s="871"/>
      <c r="AU976" s="871"/>
      <c r="AV976" s="871"/>
      <c r="AW976" s="871"/>
      <c r="AX976" s="871"/>
      <c r="AY976" s="871"/>
      <c r="AZ976" s="871"/>
      <c r="BA976" s="871"/>
      <c r="BB976" s="871"/>
      <c r="BC976" s="871"/>
      <c r="BD976" s="871"/>
      <c r="BE976" s="871"/>
      <c r="BF976" s="871"/>
      <c r="BG976" s="871"/>
      <c r="BH976" s="871"/>
      <c r="BI976" s="871"/>
      <c r="BJ976" s="871"/>
      <c r="BK976" s="871"/>
      <c r="BL976" s="871"/>
      <c r="BM976" s="871"/>
      <c r="BN976" s="871"/>
      <c r="BO976" s="871"/>
      <c r="BP976" s="871"/>
      <c r="BQ976" s="871"/>
      <c r="BR976" s="871"/>
      <c r="BS976" s="871"/>
      <c r="BT976" s="871"/>
      <c r="BU976" s="871"/>
      <c r="BV976" s="871"/>
      <c r="BW976" s="871"/>
      <c r="BX976" s="871"/>
      <c r="BY976" s="871"/>
      <c r="BZ976" s="871"/>
      <c r="CA976" s="871"/>
      <c r="CB976" s="871"/>
      <c r="CC976" s="871"/>
      <c r="CD976" s="871"/>
      <c r="CE976" s="871"/>
      <c r="CF976" s="871"/>
      <c r="CG976" s="871"/>
      <c r="CH976" s="871"/>
      <c r="CI976" s="871"/>
      <c r="CJ976" s="871"/>
      <c r="CK976" s="871"/>
      <c r="CL976" s="871"/>
      <c r="CM976" s="871"/>
      <c r="CN976" s="871"/>
      <c r="CO976" s="871"/>
      <c r="CP976" s="871"/>
      <c r="CQ976" s="871"/>
      <c r="CR976" s="871"/>
      <c r="CS976" s="871"/>
      <c r="CT976" s="871"/>
      <c r="CU976" s="871"/>
      <c r="CV976" s="871"/>
      <c r="CW976" s="871"/>
      <c r="CX976" s="871"/>
      <c r="CY976" s="871"/>
      <c r="CZ976" s="871"/>
      <c r="DA976" s="871"/>
      <c r="DB976" s="871"/>
      <c r="DC976" s="871"/>
      <c r="DD976" s="871"/>
      <c r="DE976" s="871"/>
      <c r="DF976" s="871"/>
      <c r="DG976" s="871"/>
      <c r="DH976" s="871"/>
      <c r="DI976" s="871"/>
      <c r="DJ976" s="871"/>
      <c r="DK976" s="871"/>
      <c r="DL976" s="871"/>
      <c r="DM976" s="871"/>
      <c r="DN976" s="871"/>
      <c r="DO976" s="871"/>
      <c r="DP976" s="871"/>
      <c r="DQ976" s="871"/>
      <c r="DR976" s="871"/>
      <c r="DS976" s="871"/>
      <c r="DT976" s="871"/>
      <c r="DU976" s="871"/>
      <c r="DV976" s="871"/>
      <c r="DW976" s="871"/>
      <c r="DX976" s="871"/>
      <c r="DY976" s="871"/>
      <c r="DZ976" s="871"/>
      <c r="EA976" s="871"/>
      <c r="EB976" s="871"/>
      <c r="EC976" s="871"/>
      <c r="ED976" s="871"/>
      <c r="EE976" s="871"/>
      <c r="EF976" s="871"/>
      <c r="EG976" s="871"/>
      <c r="EH976" s="871"/>
      <c r="EI976" s="871"/>
      <c r="EJ976" s="871"/>
      <c r="EK976" s="871"/>
      <c r="EL976" s="871"/>
      <c r="EM976" s="871"/>
      <c r="EN976" s="871"/>
      <c r="EO976" s="871"/>
      <c r="EP976" s="871"/>
      <c r="EQ976" s="871"/>
      <c r="ER976" s="871"/>
      <c r="ES976" s="871"/>
      <c r="ET976" s="871"/>
      <c r="EU976" s="871"/>
      <c r="EV976" s="871"/>
      <c r="EW976" s="871"/>
      <c r="EX976" s="871"/>
      <c r="EY976" s="871"/>
      <c r="EZ976" s="871"/>
      <c r="FA976" s="871"/>
      <c r="FB976" s="871"/>
      <c r="FC976" s="871"/>
      <c r="FD976" s="871"/>
      <c r="FE976" s="871"/>
      <c r="FF976" s="871"/>
      <c r="FG976" s="871"/>
      <c r="FH976" s="871"/>
      <c r="FI976" s="871"/>
      <c r="FJ976" s="871"/>
      <c r="FK976" s="871"/>
      <c r="FL976" s="871"/>
      <c r="FM976" s="871"/>
      <c r="FN976" s="871"/>
      <c r="FO976" s="871"/>
      <c r="FP976" s="871"/>
      <c r="FQ976" s="871"/>
      <c r="FR976" s="871"/>
      <c r="FS976" s="871"/>
      <c r="FT976" s="871"/>
      <c r="FU976" s="871"/>
      <c r="FV976" s="871"/>
      <c r="FW976" s="871"/>
      <c r="FX976" s="871"/>
      <c r="FY976" s="871"/>
      <c r="FZ976" s="871"/>
      <c r="GA976" s="871"/>
      <c r="GB976" s="871"/>
      <c r="GC976" s="871"/>
      <c r="GD976" s="871"/>
      <c r="GE976" s="871"/>
      <c r="GF976" s="871"/>
      <c r="GG976" s="871"/>
      <c r="GH976" s="871"/>
      <c r="GI976" s="871"/>
      <c r="GJ976" s="871"/>
      <c r="GK976" s="871"/>
      <c r="GL976" s="871"/>
      <c r="GM976" s="871"/>
      <c r="GN976" s="871"/>
      <c r="GO976" s="871"/>
      <c r="GP976" s="871"/>
      <c r="GQ976" s="871"/>
      <c r="GR976" s="871"/>
      <c r="GS976" s="871"/>
      <c r="GT976" s="871"/>
      <c r="GU976" s="871"/>
      <c r="GV976" s="871"/>
      <c r="GW976" s="871"/>
      <c r="GX976" s="871"/>
      <c r="GY976" s="871"/>
      <c r="GZ976" s="871"/>
      <c r="HA976" s="871"/>
      <c r="HB976" s="871"/>
      <c r="HC976" s="871"/>
      <c r="HD976" s="871"/>
      <c r="HE976" s="871"/>
      <c r="HF976" s="871"/>
      <c r="HG976" s="871"/>
      <c r="HH976" s="871"/>
      <c r="HI976" s="871"/>
      <c r="HJ976" s="871"/>
      <c r="HK976" s="871"/>
      <c r="HL976" s="871"/>
      <c r="HM976" s="871"/>
      <c r="HN976" s="871"/>
      <c r="HO976" s="871"/>
      <c r="HP976" s="871"/>
      <c r="HQ976" s="871"/>
      <c r="HR976" s="871"/>
      <c r="HS976" s="871"/>
      <c r="HT976" s="871"/>
      <c r="HU976" s="871"/>
      <c r="HV976" s="871"/>
      <c r="HW976" s="871"/>
      <c r="HX976" s="871"/>
      <c r="HY976" s="871"/>
      <c r="HZ976" s="871"/>
      <c r="IA976" s="871"/>
      <c r="IB976" s="871"/>
      <c r="IC976" s="871"/>
      <c r="ID976" s="871"/>
      <c r="IE976" s="871"/>
      <c r="IF976" s="871"/>
      <c r="IG976" s="871"/>
      <c r="IH976" s="871"/>
      <c r="II976" s="871"/>
      <c r="IJ976" s="871"/>
      <c r="IK976" s="871"/>
      <c r="IL976" s="871"/>
      <c r="IM976" s="871"/>
      <c r="IN976" s="871"/>
      <c r="IO976" s="871"/>
      <c r="IP976" s="871"/>
      <c r="IQ976" s="871"/>
      <c r="IR976" s="871"/>
      <c r="IS976" s="871"/>
      <c r="IT976" s="871"/>
      <c r="IU976" s="871"/>
      <c r="IV976" s="871"/>
      <c r="IW976" s="871"/>
      <c r="IX976" s="871"/>
      <c r="IY976" s="871"/>
      <c r="IZ976" s="871"/>
      <c r="JA976" s="871"/>
      <c r="JB976" s="871"/>
      <c r="JC976" s="871"/>
      <c r="JD976" s="871"/>
      <c r="JE976" s="871"/>
      <c r="JF976" s="871"/>
      <c r="JG976" s="871"/>
      <c r="JH976" s="871"/>
      <c r="JI976" s="871"/>
      <c r="JJ976" s="871"/>
      <c r="JK976" s="871"/>
      <c r="JL976" s="871"/>
      <c r="JM976" s="871"/>
      <c r="JN976" s="871"/>
      <c r="JO976" s="871"/>
      <c r="JP976" s="871"/>
      <c r="JQ976" s="871"/>
      <c r="JR976" s="871"/>
      <c r="JS976" s="871"/>
      <c r="JT976" s="871"/>
      <c r="JU976" s="871"/>
      <c r="JV976" s="871"/>
      <c r="JW976" s="871"/>
      <c r="JX976" s="871"/>
      <c r="JY976" s="871"/>
      <c r="JZ976" s="871"/>
      <c r="KA976" s="871"/>
      <c r="KB976" s="871"/>
      <c r="KC976" s="871"/>
      <c r="KD976" s="871"/>
      <c r="KE976" s="871"/>
      <c r="KF976" s="871"/>
      <c r="KG976" s="871"/>
      <c r="KH976" s="871"/>
      <c r="KI976" s="871"/>
      <c r="KJ976" s="871"/>
      <c r="KK976" s="871"/>
      <c r="KL976" s="871"/>
      <c r="KM976" s="871"/>
      <c r="KN976" s="871"/>
      <c r="KO976" s="871"/>
      <c r="KP976" s="871"/>
      <c r="KQ976" s="871"/>
      <c r="KR976" s="871"/>
      <c r="KS976" s="871"/>
      <c r="KT976" s="871"/>
      <c r="KU976" s="871"/>
      <c r="KV976" s="871"/>
      <c r="KW976" s="871"/>
      <c r="KX976" s="871"/>
      <c r="KY976" s="871"/>
      <c r="KZ976" s="871"/>
      <c r="LA976" s="871"/>
      <c r="LB976" s="871"/>
      <c r="LC976" s="871"/>
      <c r="LD976" s="871"/>
      <c r="LE976" s="871"/>
      <c r="LF976" s="871"/>
      <c r="LG976" s="871"/>
      <c r="LH976" s="871"/>
      <c r="LI976" s="871"/>
      <c r="LJ976" s="871"/>
      <c r="LK976" s="871"/>
      <c r="LL976" s="871"/>
      <c r="LM976" s="871"/>
      <c r="LN976" s="871"/>
      <c r="LO976" s="871"/>
      <c r="LP976" s="871"/>
      <c r="LQ976" s="871"/>
      <c r="LR976" s="871"/>
      <c r="LS976" s="871"/>
      <c r="LT976" s="871"/>
      <c r="LU976" s="871"/>
      <c r="LV976" s="871"/>
      <c r="LW976" s="871"/>
      <c r="LX976" s="871"/>
      <c r="LY976" s="871"/>
      <c r="LZ976" s="871"/>
      <c r="MA976" s="871"/>
      <c r="MB976" s="871"/>
      <c r="MC976" s="871"/>
      <c r="MD976" s="871"/>
      <c r="ME976" s="871"/>
      <c r="MF976" s="871"/>
      <c r="MG976" s="871"/>
      <c r="MH976" s="871"/>
      <c r="MI976" s="871"/>
      <c r="MJ976" s="871"/>
      <c r="MK976" s="871"/>
      <c r="ML976" s="871"/>
      <c r="MM976" s="871"/>
      <c r="MN976" s="871"/>
      <c r="MO976" s="871"/>
      <c r="MP976" s="871"/>
      <c r="MQ976" s="871"/>
      <c r="MR976" s="871"/>
      <c r="MS976" s="871"/>
      <c r="MT976" s="871"/>
      <c r="MU976" s="871"/>
      <c r="MV976" s="871"/>
      <c r="MW976" s="871"/>
      <c r="MX976" s="871"/>
      <c r="MY976" s="871"/>
      <c r="MZ976" s="871"/>
      <c r="NA976" s="871"/>
      <c r="NB976" s="871"/>
      <c r="NC976" s="871"/>
      <c r="ND976" s="871"/>
      <c r="NE976" s="871"/>
      <c r="NF976" s="871"/>
      <c r="NG976" s="871"/>
      <c r="NH976" s="871"/>
      <c r="NI976" s="871"/>
      <c r="NJ976" s="871"/>
      <c r="NK976" s="871"/>
      <c r="NL976" s="871"/>
      <c r="NM976" s="871"/>
      <c r="NN976" s="871"/>
      <c r="NO976" s="871"/>
      <c r="NP976" s="871"/>
      <c r="NQ976" s="871"/>
      <c r="NR976" s="871"/>
      <c r="NS976" s="871"/>
      <c r="NT976" s="871"/>
      <c r="NU976" s="871"/>
      <c r="NV976" s="871"/>
      <c r="NW976" s="871"/>
      <c r="NX976" s="871"/>
      <c r="NY976" s="871"/>
      <c r="NZ976" s="871"/>
      <c r="OA976" s="871"/>
      <c r="OB976" s="871"/>
      <c r="OC976" s="871"/>
      <c r="OD976" s="871"/>
      <c r="OE976" s="871"/>
      <c r="OF976" s="871"/>
      <c r="OG976" s="871"/>
      <c r="OH976" s="871"/>
      <c r="OI976" s="871"/>
      <c r="OJ976" s="871"/>
      <c r="OK976" s="871"/>
      <c r="OL976" s="871"/>
      <c r="OM976" s="871"/>
      <c r="ON976" s="871"/>
      <c r="OO976" s="871"/>
      <c r="OP976" s="871"/>
      <c r="OQ976" s="871"/>
      <c r="OR976" s="871"/>
      <c r="OS976" s="871"/>
      <c r="OT976" s="871"/>
      <c r="OU976" s="871"/>
      <c r="OV976" s="871"/>
      <c r="OW976" s="871"/>
      <c r="OX976" s="871"/>
      <c r="OY976" s="871"/>
      <c r="OZ976" s="871"/>
      <c r="PA976" s="871"/>
      <c r="PB976" s="871"/>
      <c r="PC976" s="871"/>
      <c r="PD976" s="871"/>
      <c r="PE976" s="871"/>
      <c r="PF976" s="871"/>
      <c r="PG976" s="871"/>
      <c r="PH976" s="871"/>
      <c r="PI976" s="871"/>
      <c r="PJ976" s="871"/>
      <c r="PK976" s="871"/>
      <c r="PL976" s="871"/>
      <c r="PM976" s="871"/>
      <c r="PN976" s="871"/>
      <c r="PO976" s="871"/>
      <c r="PP976" s="871"/>
      <c r="PQ976" s="871"/>
      <c r="PR976" s="871"/>
      <c r="PS976" s="871"/>
      <c r="PT976" s="871"/>
      <c r="PU976" s="871"/>
      <c r="PV976" s="871"/>
      <c r="PW976" s="871"/>
      <c r="PX976" s="871"/>
      <c r="PY976" s="871"/>
      <c r="PZ976" s="871"/>
      <c r="QA976" s="871"/>
      <c r="QB976" s="871"/>
      <c r="QC976" s="871"/>
      <c r="QD976" s="871"/>
      <c r="QE976" s="871"/>
      <c r="QF976" s="871"/>
      <c r="QG976" s="871"/>
      <c r="QH976" s="871"/>
      <c r="QI976" s="871"/>
      <c r="QJ976" s="871"/>
      <c r="QK976" s="871"/>
      <c r="QL976" s="871"/>
      <c r="QM976" s="871"/>
      <c r="QN976" s="871"/>
      <c r="QO976" s="871"/>
      <c r="QP976" s="871"/>
      <c r="QQ976" s="871"/>
      <c r="QR976" s="871"/>
      <c r="QS976" s="871"/>
      <c r="QT976" s="871"/>
      <c r="QU976" s="871"/>
      <c r="QV976" s="871"/>
      <c r="QW976" s="871"/>
      <c r="QX976" s="871"/>
      <c r="QY976" s="871"/>
      <c r="QZ976" s="871"/>
      <c r="RA976" s="871"/>
      <c r="RB976" s="871"/>
      <c r="RC976" s="871"/>
      <c r="RD976" s="871"/>
      <c r="RE976" s="871"/>
      <c r="RF976" s="871"/>
      <c r="RG976" s="871"/>
      <c r="RH976" s="871"/>
      <c r="RI976" s="871"/>
      <c r="RJ976" s="871"/>
      <c r="RK976" s="871"/>
      <c r="RL976" s="871"/>
      <c r="RM976" s="871"/>
      <c r="RN976" s="871"/>
      <c r="RO976" s="871"/>
      <c r="RP976" s="871"/>
      <c r="RQ976" s="871"/>
      <c r="RR976" s="871"/>
      <c r="RS976" s="871"/>
      <c r="RT976" s="871"/>
      <c r="RU976" s="871"/>
      <c r="RV976" s="871"/>
      <c r="RW976" s="871"/>
      <c r="RX976" s="871"/>
      <c r="RY976" s="871"/>
      <c r="RZ976" s="871"/>
      <c r="SA976" s="871"/>
      <c r="SB976" s="871"/>
      <c r="SC976" s="871"/>
      <c r="SD976" s="871"/>
      <c r="SE976" s="871"/>
      <c r="SF976" s="871"/>
      <c r="SG976" s="871"/>
      <c r="SH976" s="871"/>
      <c r="SI976" s="871"/>
      <c r="SJ976" s="871"/>
      <c r="SK976" s="871"/>
      <c r="SL976" s="871"/>
      <c r="SM976" s="871"/>
      <c r="SN976" s="871"/>
      <c r="SO976" s="871"/>
      <c r="SP976" s="871"/>
      <c r="SQ976" s="871"/>
      <c r="SR976" s="871"/>
      <c r="SS976" s="871"/>
      <c r="ST976" s="871"/>
      <c r="SU976" s="871"/>
      <c r="SV976" s="871"/>
      <c r="SW976" s="871"/>
      <c r="SX976" s="871"/>
      <c r="SY976" s="871"/>
      <c r="SZ976" s="871"/>
      <c r="TA976" s="871"/>
      <c r="TB976" s="871"/>
      <c r="TC976" s="871"/>
      <c r="TD976" s="871"/>
      <c r="TE976" s="871"/>
      <c r="TF976" s="871"/>
      <c r="TG976" s="871"/>
      <c r="TH976" s="871"/>
      <c r="TI976" s="871"/>
      <c r="TJ976" s="871"/>
      <c r="TK976" s="871"/>
      <c r="TL976" s="871"/>
      <c r="TM976" s="871"/>
      <c r="TN976" s="871"/>
      <c r="TO976" s="871"/>
      <c r="TP976" s="871"/>
      <c r="TQ976" s="871"/>
      <c r="TR976" s="871"/>
      <c r="TS976" s="871"/>
      <c r="TT976" s="871"/>
      <c r="TU976" s="871"/>
      <c r="TV976" s="871"/>
      <c r="TW976" s="871"/>
      <c r="TX976" s="871"/>
      <c r="TY976" s="871"/>
      <c r="TZ976" s="871"/>
      <c r="UA976" s="871"/>
      <c r="UB976" s="871"/>
      <c r="UC976" s="871"/>
      <c r="UD976" s="871"/>
      <c r="UE976" s="871"/>
      <c r="UF976" s="871"/>
      <c r="UG976" s="871"/>
      <c r="UH976" s="871"/>
      <c r="UI976" s="871"/>
      <c r="UJ976" s="871"/>
      <c r="UK976" s="871"/>
      <c r="UL976" s="871"/>
      <c r="UM976" s="871"/>
      <c r="UN976" s="871"/>
      <c r="UO976" s="871"/>
      <c r="UP976" s="871"/>
      <c r="UQ976" s="871"/>
      <c r="UR976" s="871"/>
      <c r="US976" s="871"/>
      <c r="UT976" s="871"/>
      <c r="UU976" s="871"/>
      <c r="UV976" s="871"/>
      <c r="UW976" s="871"/>
      <c r="UX976" s="871"/>
      <c r="UY976" s="871"/>
      <c r="UZ976" s="871"/>
      <c r="VA976" s="871"/>
      <c r="VB976" s="871"/>
      <c r="VC976" s="871"/>
      <c r="VD976" s="871"/>
      <c r="VE976" s="871"/>
      <c r="VF976" s="871"/>
      <c r="VG976" s="871"/>
      <c r="VH976" s="871"/>
      <c r="VI976" s="871"/>
      <c r="VJ976" s="871"/>
      <c r="VK976" s="871"/>
      <c r="VL976" s="871"/>
      <c r="VM976" s="871"/>
      <c r="VN976" s="871"/>
      <c r="VO976" s="871"/>
      <c r="VP976" s="871"/>
      <c r="VQ976" s="871"/>
      <c r="VR976" s="871"/>
      <c r="VS976" s="871"/>
      <c r="VT976" s="871"/>
      <c r="VU976" s="871"/>
      <c r="VV976" s="871"/>
      <c r="VW976" s="871"/>
      <c r="VX976" s="871"/>
      <c r="VY976" s="871"/>
      <c r="VZ976" s="871"/>
      <c r="WA976" s="871"/>
      <c r="WB976" s="871"/>
      <c r="WC976" s="871"/>
      <c r="WD976" s="871"/>
      <c r="WE976" s="871"/>
      <c r="WF976" s="871"/>
      <c r="WG976" s="871"/>
      <c r="WH976" s="871"/>
      <c r="WI976" s="871"/>
      <c r="WJ976" s="871"/>
      <c r="WK976" s="871"/>
      <c r="WL976" s="871"/>
      <c r="WM976" s="871"/>
      <c r="WN976" s="871"/>
      <c r="WO976" s="871"/>
      <c r="WP976" s="871"/>
      <c r="WQ976" s="871"/>
      <c r="WR976" s="871"/>
      <c r="WS976" s="871"/>
      <c r="WT976" s="871"/>
      <c r="WU976" s="871"/>
      <c r="WV976" s="871"/>
      <c r="WW976" s="871"/>
      <c r="WX976" s="871"/>
      <c r="WY976" s="871"/>
      <c r="WZ976" s="871"/>
      <c r="XA976" s="871"/>
      <c r="XB976" s="871"/>
      <c r="XC976" s="871"/>
      <c r="XD976" s="871"/>
      <c r="XE976" s="871"/>
      <c r="XF976" s="871"/>
      <c r="XG976" s="871"/>
      <c r="XH976" s="871"/>
      <c r="XI976" s="871"/>
      <c r="XJ976" s="871"/>
      <c r="XK976" s="871"/>
      <c r="XL976" s="871"/>
      <c r="XM976" s="871"/>
      <c r="XN976" s="871"/>
      <c r="XO976" s="871"/>
      <c r="XP976" s="871"/>
      <c r="XQ976" s="871"/>
      <c r="XR976" s="871"/>
      <c r="XS976" s="871"/>
      <c r="XT976" s="871"/>
      <c r="XU976" s="871"/>
      <c r="XV976" s="871"/>
      <c r="XW976" s="871"/>
      <c r="XX976" s="871"/>
      <c r="XY976" s="871"/>
      <c r="XZ976" s="871"/>
      <c r="YA976" s="871"/>
      <c r="YB976" s="871"/>
      <c r="YC976" s="871"/>
      <c r="YD976" s="871"/>
      <c r="YE976" s="871"/>
      <c r="YF976" s="871"/>
      <c r="YG976" s="871"/>
      <c r="YH976" s="871"/>
      <c r="YI976" s="871"/>
      <c r="YJ976" s="871"/>
      <c r="YK976" s="871"/>
      <c r="YL976" s="871"/>
      <c r="YM976" s="871"/>
      <c r="YN976" s="871"/>
      <c r="YO976" s="871"/>
      <c r="YP976" s="871"/>
      <c r="YQ976" s="871"/>
      <c r="YR976" s="871"/>
      <c r="YS976" s="871"/>
      <c r="YT976" s="871"/>
      <c r="YU976" s="871"/>
      <c r="YV976" s="871"/>
      <c r="YW976" s="871"/>
      <c r="YX976" s="871"/>
      <c r="YY976" s="871"/>
      <c r="YZ976" s="871"/>
      <c r="ZA976" s="871"/>
      <c r="ZB976" s="871"/>
      <c r="ZC976" s="871"/>
      <c r="ZD976" s="871"/>
      <c r="ZE976" s="871"/>
      <c r="ZF976" s="871"/>
      <c r="ZG976" s="871"/>
      <c r="ZH976" s="871"/>
      <c r="ZI976" s="871"/>
      <c r="ZJ976" s="871"/>
      <c r="ZK976" s="871"/>
      <c r="ZL976" s="871"/>
      <c r="ZM976" s="871"/>
      <c r="ZN976" s="871"/>
      <c r="ZO976" s="871"/>
      <c r="ZP976" s="871"/>
      <c r="ZQ976" s="871"/>
      <c r="ZR976" s="871"/>
      <c r="ZS976" s="871"/>
      <c r="ZT976" s="871"/>
      <c r="ZU976" s="871"/>
      <c r="ZV976" s="871"/>
      <c r="ZW976" s="871"/>
      <c r="ZX976" s="871"/>
      <c r="ZY976" s="871"/>
      <c r="ZZ976" s="871"/>
      <c r="AAA976" s="871"/>
      <c r="AAB976" s="871"/>
      <c r="AAC976" s="871"/>
      <c r="AAD976" s="871"/>
      <c r="AAE976" s="871"/>
      <c r="AAF976" s="871"/>
      <c r="AAG976" s="871"/>
      <c r="AAH976" s="871"/>
      <c r="AAI976" s="871"/>
      <c r="AAJ976" s="871"/>
      <c r="AAK976" s="871"/>
      <c r="AAL976" s="871"/>
      <c r="AAM976" s="871"/>
      <c r="AAN976" s="871"/>
      <c r="AAO976" s="871"/>
      <c r="AAP976" s="871"/>
      <c r="AAQ976" s="871"/>
      <c r="AAR976" s="871"/>
      <c r="AAS976" s="871"/>
      <c r="AAT976" s="871"/>
      <c r="AAU976" s="871"/>
      <c r="AAV976" s="871"/>
      <c r="AAW976" s="871"/>
      <c r="AAX976" s="871"/>
      <c r="AAY976" s="871"/>
      <c r="AAZ976" s="871"/>
      <c r="ABA976" s="871"/>
      <c r="ABB976" s="871"/>
      <c r="ABC976" s="871"/>
      <c r="ABD976" s="871"/>
      <c r="ABE976" s="871"/>
      <c r="ABF976" s="871"/>
      <c r="ABG976" s="871"/>
      <c r="ABH976" s="871"/>
      <c r="ABI976" s="871"/>
      <c r="ABJ976" s="871"/>
      <c r="ABK976" s="871"/>
      <c r="ABL976" s="871"/>
      <c r="ABM976" s="871"/>
      <c r="ABN976" s="871"/>
      <c r="ABO976" s="871"/>
      <c r="ABP976" s="871"/>
      <c r="ABQ976" s="871"/>
      <c r="ABR976" s="871"/>
      <c r="ABS976" s="871"/>
      <c r="ABT976" s="871"/>
      <c r="ABU976" s="871"/>
      <c r="ABV976" s="871"/>
      <c r="ABW976" s="871"/>
      <c r="ABX976" s="871"/>
      <c r="ABY976" s="871"/>
      <c r="ABZ976" s="871"/>
      <c r="ACA976" s="871"/>
      <c r="ACB976" s="871"/>
      <c r="ACC976" s="871"/>
      <c r="ACD976" s="871"/>
      <c r="ACE976" s="871"/>
      <c r="ACF976" s="871"/>
      <c r="ACG976" s="871"/>
      <c r="ACH976" s="871"/>
      <c r="ACI976" s="871"/>
      <c r="ACJ976" s="871"/>
      <c r="ACK976" s="871"/>
      <c r="ACL976" s="871"/>
      <c r="ACM976" s="871"/>
      <c r="ACN976" s="871"/>
      <c r="ACO976" s="871"/>
      <c r="ACP976" s="871"/>
      <c r="ACQ976" s="871"/>
      <c r="ACR976" s="871"/>
      <c r="ACS976" s="871"/>
      <c r="ACT976" s="871"/>
      <c r="ACU976" s="871"/>
      <c r="ACV976" s="871"/>
      <c r="ACW976" s="871"/>
      <c r="ACX976" s="871"/>
      <c r="ACY976" s="871"/>
      <c r="ACZ976" s="871"/>
      <c r="ADA976" s="871"/>
      <c r="ADB976" s="871"/>
      <c r="ADC976" s="871"/>
      <c r="ADD976" s="871"/>
      <c r="ADE976" s="871"/>
      <c r="ADF976" s="871"/>
      <c r="ADG976" s="871"/>
      <c r="ADH976" s="871"/>
      <c r="ADI976" s="871"/>
      <c r="ADJ976" s="871"/>
      <c r="ADK976" s="871"/>
      <c r="ADL976" s="871"/>
      <c r="ADM976" s="871"/>
      <c r="ADN976" s="871"/>
      <c r="ADO976" s="871"/>
      <c r="ADP976" s="871"/>
      <c r="ADQ976" s="871"/>
      <c r="ADR976" s="871"/>
      <c r="ADS976" s="871"/>
      <c r="ADT976" s="871"/>
      <c r="ADU976" s="871"/>
      <c r="ADV976" s="871"/>
      <c r="ADW976" s="871"/>
      <c r="ADX976" s="871"/>
      <c r="ADY976" s="871"/>
      <c r="ADZ976" s="871"/>
      <c r="AEA976" s="871"/>
      <c r="AEB976" s="871"/>
      <c r="AEC976" s="871"/>
      <c r="AED976" s="871"/>
      <c r="AEE976" s="871"/>
      <c r="AEF976" s="871"/>
      <c r="AEG976" s="871"/>
      <c r="AEH976" s="871"/>
      <c r="AEI976" s="871"/>
      <c r="AEJ976" s="871"/>
      <c r="AEK976" s="871"/>
      <c r="AEL976" s="871"/>
      <c r="AEM976" s="871"/>
      <c r="AEN976" s="871"/>
      <c r="AEO976" s="871"/>
      <c r="AEP976" s="871"/>
      <c r="AEQ976" s="871"/>
      <c r="AER976" s="871"/>
      <c r="AES976" s="871"/>
      <c r="AET976" s="871"/>
      <c r="AEU976" s="871"/>
      <c r="AEV976" s="871"/>
      <c r="AEW976" s="871"/>
      <c r="AEX976" s="871"/>
      <c r="AEY976" s="871"/>
      <c r="AEZ976" s="871"/>
      <c r="AFA976" s="871"/>
      <c r="AFB976" s="871"/>
      <c r="AFC976" s="871"/>
      <c r="AFD976" s="871"/>
      <c r="AFE976" s="871"/>
      <c r="AFF976" s="871"/>
      <c r="AFG976" s="871"/>
      <c r="AFH976" s="871"/>
      <c r="AFI976" s="871"/>
      <c r="AFJ976" s="871"/>
      <c r="AFK976" s="871"/>
      <c r="AFL976" s="871"/>
      <c r="AFM976" s="871"/>
      <c r="AFN976" s="871"/>
      <c r="AFO976" s="871"/>
      <c r="AFP976" s="871"/>
      <c r="AFQ976" s="871"/>
      <c r="AFR976" s="871"/>
      <c r="AFS976" s="871"/>
      <c r="AFT976" s="871"/>
      <c r="AFU976" s="871"/>
      <c r="AFV976" s="871"/>
      <c r="AFW976" s="871"/>
      <c r="AFX976" s="871"/>
      <c r="AFY976" s="871"/>
      <c r="AFZ976" s="871"/>
      <c r="AGA976" s="871"/>
      <c r="AGB976" s="871"/>
      <c r="AGC976" s="871"/>
      <c r="AGD976" s="871"/>
      <c r="AGE976" s="871"/>
      <c r="AGF976" s="871"/>
      <c r="AGG976" s="871"/>
      <c r="AGH976" s="871"/>
      <c r="AGI976" s="871"/>
      <c r="AGJ976" s="871"/>
      <c r="AGK976" s="871"/>
      <c r="AGL976" s="871"/>
      <c r="AGM976" s="871"/>
      <c r="AGN976" s="871"/>
      <c r="AGO976" s="871"/>
      <c r="AGP976" s="871"/>
      <c r="AGQ976" s="871"/>
      <c r="AGR976" s="871"/>
      <c r="AGS976" s="871"/>
      <c r="AGT976" s="871"/>
      <c r="AGU976" s="871"/>
      <c r="AGV976" s="871"/>
      <c r="AGW976" s="871"/>
      <c r="AGX976" s="871"/>
      <c r="AGY976" s="871"/>
      <c r="AGZ976" s="871"/>
      <c r="AHA976" s="871"/>
      <c r="AHB976" s="871"/>
      <c r="AHC976" s="871"/>
      <c r="AHD976" s="871"/>
      <c r="AHE976" s="871"/>
      <c r="AHF976" s="871"/>
      <c r="AHG976" s="871"/>
      <c r="AHH976" s="871"/>
      <c r="AHI976" s="871"/>
      <c r="AHJ976" s="871"/>
      <c r="AHK976" s="871"/>
      <c r="AHL976" s="871"/>
      <c r="AHM976" s="871"/>
      <c r="AHN976" s="871"/>
      <c r="AHO976" s="871"/>
      <c r="AHP976" s="871"/>
      <c r="AHQ976" s="871"/>
      <c r="AHR976" s="871"/>
      <c r="AHS976" s="871"/>
      <c r="AHT976" s="871"/>
      <c r="AHU976" s="871"/>
      <c r="AHV976" s="871"/>
      <c r="AHW976" s="871"/>
      <c r="AHX976" s="871"/>
      <c r="AHY976" s="871"/>
      <c r="AHZ976" s="871"/>
      <c r="AIA976" s="871"/>
      <c r="AIB976" s="871"/>
      <c r="AIC976" s="871"/>
      <c r="AID976" s="871"/>
      <c r="AIE976" s="871"/>
      <c r="AIF976" s="871"/>
      <c r="AIG976" s="871"/>
      <c r="AIH976" s="871"/>
      <c r="AII976" s="871"/>
      <c r="AIJ976" s="871"/>
      <c r="AIK976" s="871"/>
      <c r="AIL976" s="871"/>
      <c r="AIM976" s="871"/>
      <c r="AIN976" s="871"/>
      <c r="AIO976" s="871"/>
      <c r="AIP976" s="871"/>
      <c r="AIQ976" s="871"/>
      <c r="AIR976" s="871"/>
      <c r="AIS976" s="871"/>
      <c r="AIT976" s="871"/>
      <c r="AIU976" s="871"/>
      <c r="AIV976" s="871"/>
      <c r="AIW976" s="871"/>
      <c r="AIX976" s="871"/>
      <c r="AIY976" s="871"/>
      <c r="AIZ976" s="871"/>
      <c r="AJA976" s="871"/>
      <c r="AJB976" s="871"/>
      <c r="AJC976" s="871"/>
      <c r="AJD976" s="871"/>
      <c r="AJE976" s="871"/>
      <c r="AJF976" s="871"/>
      <c r="AJG976" s="871"/>
      <c r="AJH976" s="871"/>
      <c r="AJI976" s="871"/>
      <c r="AJJ976" s="871"/>
      <c r="AJK976" s="871"/>
      <c r="AJL976" s="871"/>
      <c r="AJM976" s="871"/>
      <c r="AJN976" s="871"/>
      <c r="AJO976" s="871"/>
      <c r="AJP976" s="871"/>
      <c r="AJQ976" s="871"/>
      <c r="AJR976" s="871"/>
      <c r="AJS976" s="871"/>
      <c r="AJT976" s="871"/>
      <c r="AJU976" s="871"/>
      <c r="AJV976" s="871"/>
      <c r="AJW976" s="871"/>
      <c r="AJX976" s="871"/>
      <c r="AJY976" s="871"/>
      <c r="AJZ976" s="871"/>
      <c r="AKA976" s="871"/>
      <c r="AKB976" s="871"/>
      <c r="AKC976" s="871"/>
      <c r="AKD976" s="871"/>
      <c r="AKE976" s="871"/>
      <c r="AKF976" s="871"/>
      <c r="AKG976" s="871"/>
      <c r="AKH976" s="871"/>
      <c r="AKI976" s="871"/>
      <c r="AKJ976" s="871"/>
      <c r="AKK976" s="871"/>
      <c r="AKL976" s="871"/>
      <c r="AKM976" s="871"/>
      <c r="AKN976" s="871"/>
      <c r="AKO976" s="871"/>
      <c r="AKP976" s="871"/>
      <c r="AKQ976" s="871"/>
      <c r="AKR976" s="871"/>
      <c r="AKS976" s="871"/>
      <c r="AKT976" s="871"/>
      <c r="AKU976" s="871"/>
      <c r="AKV976" s="871"/>
      <c r="AKW976" s="871"/>
      <c r="AKX976" s="871"/>
      <c r="AKY976" s="871"/>
      <c r="AKZ976" s="871"/>
      <c r="ALA976" s="871"/>
      <c r="ALB976" s="871"/>
      <c r="ALC976" s="871"/>
      <c r="ALD976" s="871"/>
      <c r="ALE976" s="871"/>
      <c r="ALF976" s="871"/>
      <c r="ALG976" s="871"/>
      <c r="ALH976" s="871"/>
      <c r="ALI976" s="871"/>
      <c r="ALJ976" s="871"/>
      <c r="ALK976" s="871"/>
      <c r="ALL976" s="871"/>
      <c r="ALM976" s="871"/>
      <c r="ALN976" s="871"/>
      <c r="ALO976" s="871"/>
      <c r="ALP976" s="871"/>
      <c r="ALQ976" s="871"/>
      <c r="ALR976" s="871"/>
      <c r="ALS976" s="871"/>
      <c r="ALT976" s="871"/>
      <c r="ALU976" s="871"/>
      <c r="ALV976" s="871"/>
      <c r="ALW976" s="871"/>
      <c r="ALX976" s="871"/>
      <c r="ALY976" s="871"/>
      <c r="ALZ976" s="871"/>
      <c r="AMA976" s="871"/>
      <c r="AMB976" s="871"/>
      <c r="AMC976" s="871"/>
      <c r="AMD976" s="871"/>
      <c r="AME976" s="871"/>
      <c r="AMF976" s="871"/>
      <c r="AMG976" s="871"/>
      <c r="AMH976" s="871"/>
      <c r="AMI976" s="871"/>
      <c r="AMJ976" s="871"/>
      <c r="AMK976" s="871"/>
    </row>
    <row r="977" spans="1:1025" ht="15.75" customHeight="1">
      <c r="A977" s="1120" t="s">
        <v>429</v>
      </c>
      <c r="B977" s="1121"/>
      <c r="C977" s="1121"/>
      <c r="D977" s="1121"/>
      <c r="E977" s="1121"/>
      <c r="F977" s="1121"/>
      <c r="G977" s="1121"/>
      <c r="H977" s="1121"/>
      <c r="I977" s="1121"/>
      <c r="J977" s="1121"/>
      <c r="K977" s="1122" t="s">
        <v>2</v>
      </c>
      <c r="L977" s="1123"/>
      <c r="M977" s="1123"/>
      <c r="N977" s="1123"/>
      <c r="O977" s="1123"/>
      <c r="P977" s="1124"/>
      <c r="Q977" s="898"/>
      <c r="R977" s="871"/>
      <c r="S977" s="871"/>
      <c r="T977" s="871"/>
      <c r="U977" s="871"/>
      <c r="V977" s="871"/>
      <c r="W977" s="871"/>
      <c r="X977" s="871"/>
      <c r="Y977" s="871"/>
      <c r="Z977" s="871"/>
      <c r="AA977" s="871"/>
      <c r="AB977" s="871"/>
      <c r="AC977" s="871"/>
      <c r="AD977" s="871"/>
      <c r="AE977" s="871"/>
      <c r="AF977" s="871"/>
      <c r="AG977" s="871"/>
      <c r="AH977" s="871"/>
      <c r="AI977" s="871"/>
      <c r="AJ977" s="871"/>
      <c r="AK977" s="871"/>
      <c r="AL977" s="871"/>
      <c r="AM977" s="871"/>
      <c r="AN977" s="871"/>
      <c r="AO977" s="871"/>
      <c r="AP977" s="871"/>
      <c r="AQ977" s="871"/>
      <c r="AR977" s="871"/>
      <c r="AS977" s="871"/>
      <c r="AT977" s="871"/>
      <c r="AU977" s="871"/>
      <c r="AV977" s="871"/>
      <c r="AW977" s="871"/>
      <c r="AX977" s="871"/>
      <c r="AY977" s="871"/>
      <c r="AZ977" s="871"/>
      <c r="BA977" s="871"/>
      <c r="BB977" s="871"/>
      <c r="BC977" s="871"/>
      <c r="BD977" s="871"/>
      <c r="BE977" s="871"/>
      <c r="BF977" s="871"/>
      <c r="BG977" s="871"/>
      <c r="BH977" s="871"/>
      <c r="BI977" s="871"/>
      <c r="BJ977" s="871"/>
      <c r="BK977" s="871"/>
      <c r="BL977" s="871"/>
      <c r="BM977" s="871"/>
      <c r="BN977" s="871"/>
      <c r="BO977" s="871"/>
      <c r="BP977" s="871"/>
      <c r="BQ977" s="871"/>
      <c r="BR977" s="871"/>
      <c r="BS977" s="871"/>
      <c r="BT977" s="871"/>
      <c r="BU977" s="871"/>
      <c r="BV977" s="871"/>
      <c r="BW977" s="871"/>
      <c r="BX977" s="871"/>
      <c r="BY977" s="871"/>
      <c r="BZ977" s="871"/>
      <c r="CA977" s="871"/>
      <c r="CB977" s="871"/>
      <c r="CC977" s="871"/>
      <c r="CD977" s="871"/>
      <c r="CE977" s="871"/>
      <c r="CF977" s="871"/>
      <c r="CG977" s="871"/>
      <c r="CH977" s="871"/>
      <c r="CI977" s="871"/>
      <c r="CJ977" s="871"/>
      <c r="CK977" s="871"/>
      <c r="CL977" s="871"/>
      <c r="CM977" s="871"/>
      <c r="CN977" s="871"/>
      <c r="CO977" s="871"/>
      <c r="CP977" s="871"/>
      <c r="CQ977" s="871"/>
      <c r="CR977" s="871"/>
      <c r="CS977" s="871"/>
      <c r="CT977" s="871"/>
      <c r="CU977" s="871"/>
      <c r="CV977" s="871"/>
      <c r="CW977" s="871"/>
      <c r="CX977" s="871"/>
      <c r="CY977" s="871"/>
      <c r="CZ977" s="871"/>
      <c r="DA977" s="871"/>
      <c r="DB977" s="871"/>
      <c r="DC977" s="871"/>
      <c r="DD977" s="871"/>
      <c r="DE977" s="871"/>
      <c r="DF977" s="871"/>
      <c r="DG977" s="871"/>
      <c r="DH977" s="871"/>
      <c r="DI977" s="871"/>
      <c r="DJ977" s="871"/>
      <c r="DK977" s="871"/>
      <c r="DL977" s="871"/>
      <c r="DM977" s="871"/>
      <c r="DN977" s="871"/>
      <c r="DO977" s="871"/>
      <c r="DP977" s="871"/>
      <c r="DQ977" s="871"/>
      <c r="DR977" s="871"/>
      <c r="DS977" s="871"/>
      <c r="DT977" s="871"/>
      <c r="DU977" s="871"/>
      <c r="DV977" s="871"/>
      <c r="DW977" s="871"/>
      <c r="DX977" s="871"/>
      <c r="DY977" s="871"/>
      <c r="DZ977" s="871"/>
      <c r="EA977" s="871"/>
      <c r="EB977" s="871"/>
      <c r="EC977" s="871"/>
      <c r="ED977" s="871"/>
      <c r="EE977" s="871"/>
      <c r="EF977" s="871"/>
      <c r="EG977" s="871"/>
      <c r="EH977" s="871"/>
      <c r="EI977" s="871"/>
      <c r="EJ977" s="871"/>
      <c r="EK977" s="871"/>
      <c r="EL977" s="871"/>
      <c r="EM977" s="871"/>
      <c r="EN977" s="871"/>
      <c r="EO977" s="871"/>
      <c r="EP977" s="871"/>
      <c r="EQ977" s="871"/>
      <c r="ER977" s="871"/>
      <c r="ES977" s="871"/>
      <c r="ET977" s="871"/>
      <c r="EU977" s="871"/>
      <c r="EV977" s="871"/>
      <c r="EW977" s="871"/>
      <c r="EX977" s="871"/>
      <c r="EY977" s="871"/>
      <c r="EZ977" s="871"/>
      <c r="FA977" s="871"/>
      <c r="FB977" s="871"/>
      <c r="FC977" s="871"/>
      <c r="FD977" s="871"/>
      <c r="FE977" s="871"/>
      <c r="FF977" s="871"/>
      <c r="FG977" s="871"/>
      <c r="FH977" s="871"/>
      <c r="FI977" s="871"/>
      <c r="FJ977" s="871"/>
      <c r="FK977" s="871"/>
      <c r="FL977" s="871"/>
      <c r="FM977" s="871"/>
      <c r="FN977" s="871"/>
      <c r="FO977" s="871"/>
      <c r="FP977" s="871"/>
      <c r="FQ977" s="871"/>
      <c r="FR977" s="871"/>
      <c r="FS977" s="871"/>
      <c r="FT977" s="871"/>
      <c r="FU977" s="871"/>
      <c r="FV977" s="871"/>
      <c r="FW977" s="871"/>
      <c r="FX977" s="871"/>
      <c r="FY977" s="871"/>
      <c r="FZ977" s="871"/>
      <c r="GA977" s="871"/>
      <c r="GB977" s="871"/>
      <c r="GC977" s="871"/>
      <c r="GD977" s="871"/>
      <c r="GE977" s="871"/>
      <c r="GF977" s="871"/>
      <c r="GG977" s="871"/>
      <c r="GH977" s="871"/>
      <c r="GI977" s="871"/>
      <c r="GJ977" s="871"/>
      <c r="GK977" s="871"/>
      <c r="GL977" s="871"/>
      <c r="GM977" s="871"/>
      <c r="GN977" s="871"/>
      <c r="GO977" s="871"/>
      <c r="GP977" s="871"/>
      <c r="GQ977" s="871"/>
      <c r="GR977" s="871"/>
      <c r="GS977" s="871"/>
      <c r="GT977" s="871"/>
      <c r="GU977" s="871"/>
      <c r="GV977" s="871"/>
      <c r="GW977" s="871"/>
      <c r="GX977" s="871"/>
      <c r="GY977" s="871"/>
      <c r="GZ977" s="871"/>
      <c r="HA977" s="871"/>
      <c r="HB977" s="871"/>
      <c r="HC977" s="871"/>
      <c r="HD977" s="871"/>
      <c r="HE977" s="871"/>
      <c r="HF977" s="871"/>
      <c r="HG977" s="871"/>
      <c r="HH977" s="871"/>
      <c r="HI977" s="871"/>
      <c r="HJ977" s="871"/>
      <c r="HK977" s="871"/>
      <c r="HL977" s="871"/>
      <c r="HM977" s="871"/>
      <c r="HN977" s="871"/>
      <c r="HO977" s="871"/>
      <c r="HP977" s="871"/>
      <c r="HQ977" s="871"/>
      <c r="HR977" s="871"/>
      <c r="HS977" s="871"/>
      <c r="HT977" s="871"/>
      <c r="HU977" s="871"/>
      <c r="HV977" s="871"/>
      <c r="HW977" s="871"/>
      <c r="HX977" s="871"/>
      <c r="HY977" s="871"/>
      <c r="HZ977" s="871"/>
      <c r="IA977" s="871"/>
      <c r="IB977" s="871"/>
      <c r="IC977" s="871"/>
      <c r="ID977" s="871"/>
      <c r="IE977" s="871"/>
      <c r="IF977" s="871"/>
      <c r="IG977" s="871"/>
      <c r="IH977" s="871"/>
      <c r="II977" s="871"/>
      <c r="IJ977" s="871"/>
      <c r="IK977" s="871"/>
      <c r="IL977" s="871"/>
      <c r="IM977" s="871"/>
      <c r="IN977" s="871"/>
      <c r="IO977" s="871"/>
      <c r="IP977" s="871"/>
      <c r="IQ977" s="871"/>
      <c r="IR977" s="871"/>
      <c r="IS977" s="871"/>
      <c r="IT977" s="871"/>
      <c r="IU977" s="871"/>
      <c r="IV977" s="871"/>
      <c r="IW977" s="871"/>
      <c r="IX977" s="871"/>
      <c r="IY977" s="871"/>
      <c r="IZ977" s="871"/>
      <c r="JA977" s="871"/>
      <c r="JB977" s="871"/>
      <c r="JC977" s="871"/>
      <c r="JD977" s="871"/>
      <c r="JE977" s="871"/>
      <c r="JF977" s="871"/>
      <c r="JG977" s="871"/>
      <c r="JH977" s="871"/>
      <c r="JI977" s="871"/>
      <c r="JJ977" s="871"/>
      <c r="JK977" s="871"/>
      <c r="JL977" s="871"/>
      <c r="JM977" s="871"/>
      <c r="JN977" s="871"/>
      <c r="JO977" s="871"/>
      <c r="JP977" s="871"/>
      <c r="JQ977" s="871"/>
      <c r="JR977" s="871"/>
      <c r="JS977" s="871"/>
      <c r="JT977" s="871"/>
      <c r="JU977" s="871"/>
      <c r="JV977" s="871"/>
      <c r="JW977" s="871"/>
      <c r="JX977" s="871"/>
      <c r="JY977" s="871"/>
      <c r="JZ977" s="871"/>
      <c r="KA977" s="871"/>
      <c r="KB977" s="871"/>
      <c r="KC977" s="871"/>
      <c r="KD977" s="871"/>
      <c r="KE977" s="871"/>
      <c r="KF977" s="871"/>
      <c r="KG977" s="871"/>
      <c r="KH977" s="871"/>
      <c r="KI977" s="871"/>
      <c r="KJ977" s="871"/>
      <c r="KK977" s="871"/>
      <c r="KL977" s="871"/>
      <c r="KM977" s="871"/>
      <c r="KN977" s="871"/>
      <c r="KO977" s="871"/>
      <c r="KP977" s="871"/>
      <c r="KQ977" s="871"/>
      <c r="KR977" s="871"/>
      <c r="KS977" s="871"/>
      <c r="KT977" s="871"/>
      <c r="KU977" s="871"/>
      <c r="KV977" s="871"/>
      <c r="KW977" s="871"/>
      <c r="KX977" s="871"/>
      <c r="KY977" s="871"/>
      <c r="KZ977" s="871"/>
      <c r="LA977" s="871"/>
      <c r="LB977" s="871"/>
      <c r="LC977" s="871"/>
      <c r="LD977" s="871"/>
      <c r="LE977" s="871"/>
      <c r="LF977" s="871"/>
      <c r="LG977" s="871"/>
      <c r="LH977" s="871"/>
      <c r="LI977" s="871"/>
      <c r="LJ977" s="871"/>
      <c r="LK977" s="871"/>
      <c r="LL977" s="871"/>
      <c r="LM977" s="871"/>
      <c r="LN977" s="871"/>
      <c r="LO977" s="871"/>
      <c r="LP977" s="871"/>
      <c r="LQ977" s="871"/>
      <c r="LR977" s="871"/>
      <c r="LS977" s="871"/>
      <c r="LT977" s="871"/>
      <c r="LU977" s="871"/>
      <c r="LV977" s="871"/>
      <c r="LW977" s="871"/>
      <c r="LX977" s="871"/>
      <c r="LY977" s="871"/>
      <c r="LZ977" s="871"/>
      <c r="MA977" s="871"/>
      <c r="MB977" s="871"/>
      <c r="MC977" s="871"/>
      <c r="MD977" s="871"/>
      <c r="ME977" s="871"/>
      <c r="MF977" s="871"/>
      <c r="MG977" s="871"/>
      <c r="MH977" s="871"/>
      <c r="MI977" s="871"/>
      <c r="MJ977" s="871"/>
      <c r="MK977" s="871"/>
      <c r="ML977" s="871"/>
      <c r="MM977" s="871"/>
      <c r="MN977" s="871"/>
      <c r="MO977" s="871"/>
      <c r="MP977" s="871"/>
      <c r="MQ977" s="871"/>
      <c r="MR977" s="871"/>
      <c r="MS977" s="871"/>
      <c r="MT977" s="871"/>
      <c r="MU977" s="871"/>
      <c r="MV977" s="871"/>
      <c r="MW977" s="871"/>
      <c r="MX977" s="871"/>
      <c r="MY977" s="871"/>
      <c r="MZ977" s="871"/>
      <c r="NA977" s="871"/>
      <c r="NB977" s="871"/>
      <c r="NC977" s="871"/>
      <c r="ND977" s="871"/>
      <c r="NE977" s="871"/>
      <c r="NF977" s="871"/>
      <c r="NG977" s="871"/>
      <c r="NH977" s="871"/>
      <c r="NI977" s="871"/>
      <c r="NJ977" s="871"/>
      <c r="NK977" s="871"/>
      <c r="NL977" s="871"/>
      <c r="NM977" s="871"/>
      <c r="NN977" s="871"/>
      <c r="NO977" s="871"/>
      <c r="NP977" s="871"/>
      <c r="NQ977" s="871"/>
      <c r="NR977" s="871"/>
      <c r="NS977" s="871"/>
      <c r="NT977" s="871"/>
      <c r="NU977" s="871"/>
      <c r="NV977" s="871"/>
      <c r="NW977" s="871"/>
      <c r="NX977" s="871"/>
      <c r="NY977" s="871"/>
      <c r="NZ977" s="871"/>
      <c r="OA977" s="871"/>
      <c r="OB977" s="871"/>
      <c r="OC977" s="871"/>
      <c r="OD977" s="871"/>
      <c r="OE977" s="871"/>
      <c r="OF977" s="871"/>
      <c r="OG977" s="871"/>
      <c r="OH977" s="871"/>
      <c r="OI977" s="871"/>
      <c r="OJ977" s="871"/>
      <c r="OK977" s="871"/>
      <c r="OL977" s="871"/>
      <c r="OM977" s="871"/>
      <c r="ON977" s="871"/>
      <c r="OO977" s="871"/>
      <c r="OP977" s="871"/>
      <c r="OQ977" s="871"/>
      <c r="OR977" s="871"/>
      <c r="OS977" s="871"/>
      <c r="OT977" s="871"/>
      <c r="OU977" s="871"/>
      <c r="OV977" s="871"/>
      <c r="OW977" s="871"/>
      <c r="OX977" s="871"/>
      <c r="OY977" s="871"/>
      <c r="OZ977" s="871"/>
      <c r="PA977" s="871"/>
      <c r="PB977" s="871"/>
      <c r="PC977" s="871"/>
      <c r="PD977" s="871"/>
      <c r="PE977" s="871"/>
      <c r="PF977" s="871"/>
      <c r="PG977" s="871"/>
      <c r="PH977" s="871"/>
      <c r="PI977" s="871"/>
      <c r="PJ977" s="871"/>
      <c r="PK977" s="871"/>
      <c r="PL977" s="871"/>
      <c r="PM977" s="871"/>
      <c r="PN977" s="871"/>
      <c r="PO977" s="871"/>
      <c r="PP977" s="871"/>
      <c r="PQ977" s="871"/>
      <c r="PR977" s="871"/>
      <c r="PS977" s="871"/>
      <c r="PT977" s="871"/>
      <c r="PU977" s="871"/>
      <c r="PV977" s="871"/>
      <c r="PW977" s="871"/>
      <c r="PX977" s="871"/>
      <c r="PY977" s="871"/>
      <c r="PZ977" s="871"/>
      <c r="QA977" s="871"/>
      <c r="QB977" s="871"/>
      <c r="QC977" s="871"/>
      <c r="QD977" s="871"/>
      <c r="QE977" s="871"/>
      <c r="QF977" s="871"/>
      <c r="QG977" s="871"/>
      <c r="QH977" s="871"/>
      <c r="QI977" s="871"/>
      <c r="QJ977" s="871"/>
      <c r="QK977" s="871"/>
      <c r="QL977" s="871"/>
      <c r="QM977" s="871"/>
      <c r="QN977" s="871"/>
      <c r="QO977" s="871"/>
      <c r="QP977" s="871"/>
      <c r="QQ977" s="871"/>
      <c r="QR977" s="871"/>
      <c r="QS977" s="871"/>
      <c r="QT977" s="871"/>
      <c r="QU977" s="871"/>
      <c r="QV977" s="871"/>
      <c r="QW977" s="871"/>
      <c r="QX977" s="871"/>
      <c r="QY977" s="871"/>
      <c r="QZ977" s="871"/>
      <c r="RA977" s="871"/>
      <c r="RB977" s="871"/>
      <c r="RC977" s="871"/>
      <c r="RD977" s="871"/>
      <c r="RE977" s="871"/>
      <c r="RF977" s="871"/>
      <c r="RG977" s="871"/>
      <c r="RH977" s="871"/>
      <c r="RI977" s="871"/>
      <c r="RJ977" s="871"/>
      <c r="RK977" s="871"/>
      <c r="RL977" s="871"/>
      <c r="RM977" s="871"/>
      <c r="RN977" s="871"/>
      <c r="RO977" s="871"/>
      <c r="RP977" s="871"/>
      <c r="RQ977" s="871"/>
      <c r="RR977" s="871"/>
      <c r="RS977" s="871"/>
      <c r="RT977" s="871"/>
      <c r="RU977" s="871"/>
      <c r="RV977" s="871"/>
      <c r="RW977" s="871"/>
      <c r="RX977" s="871"/>
      <c r="RY977" s="871"/>
      <c r="RZ977" s="871"/>
      <c r="SA977" s="871"/>
      <c r="SB977" s="871"/>
      <c r="SC977" s="871"/>
      <c r="SD977" s="871"/>
      <c r="SE977" s="871"/>
      <c r="SF977" s="871"/>
      <c r="SG977" s="871"/>
      <c r="SH977" s="871"/>
      <c r="SI977" s="871"/>
      <c r="SJ977" s="871"/>
      <c r="SK977" s="871"/>
      <c r="SL977" s="871"/>
      <c r="SM977" s="871"/>
      <c r="SN977" s="871"/>
      <c r="SO977" s="871"/>
      <c r="SP977" s="871"/>
      <c r="SQ977" s="871"/>
      <c r="SR977" s="871"/>
      <c r="SS977" s="871"/>
      <c r="ST977" s="871"/>
      <c r="SU977" s="871"/>
      <c r="SV977" s="871"/>
      <c r="SW977" s="871"/>
      <c r="SX977" s="871"/>
      <c r="SY977" s="871"/>
      <c r="SZ977" s="871"/>
      <c r="TA977" s="871"/>
      <c r="TB977" s="871"/>
      <c r="TC977" s="871"/>
      <c r="TD977" s="871"/>
      <c r="TE977" s="871"/>
      <c r="TF977" s="871"/>
      <c r="TG977" s="871"/>
      <c r="TH977" s="871"/>
      <c r="TI977" s="871"/>
      <c r="TJ977" s="871"/>
      <c r="TK977" s="871"/>
      <c r="TL977" s="871"/>
      <c r="TM977" s="871"/>
      <c r="TN977" s="871"/>
      <c r="TO977" s="871"/>
      <c r="TP977" s="871"/>
      <c r="TQ977" s="871"/>
      <c r="TR977" s="871"/>
      <c r="TS977" s="871"/>
      <c r="TT977" s="871"/>
      <c r="TU977" s="871"/>
      <c r="TV977" s="871"/>
      <c r="TW977" s="871"/>
      <c r="TX977" s="871"/>
      <c r="TY977" s="871"/>
      <c r="TZ977" s="871"/>
      <c r="UA977" s="871"/>
      <c r="UB977" s="871"/>
      <c r="UC977" s="871"/>
      <c r="UD977" s="871"/>
      <c r="UE977" s="871"/>
      <c r="UF977" s="871"/>
      <c r="UG977" s="871"/>
      <c r="UH977" s="871"/>
      <c r="UI977" s="871"/>
      <c r="UJ977" s="871"/>
      <c r="UK977" s="871"/>
      <c r="UL977" s="871"/>
      <c r="UM977" s="871"/>
      <c r="UN977" s="871"/>
      <c r="UO977" s="871"/>
      <c r="UP977" s="871"/>
      <c r="UQ977" s="871"/>
      <c r="UR977" s="871"/>
      <c r="US977" s="871"/>
      <c r="UT977" s="871"/>
      <c r="UU977" s="871"/>
      <c r="UV977" s="871"/>
      <c r="UW977" s="871"/>
      <c r="UX977" s="871"/>
      <c r="UY977" s="871"/>
      <c r="UZ977" s="871"/>
      <c r="VA977" s="871"/>
      <c r="VB977" s="871"/>
      <c r="VC977" s="871"/>
      <c r="VD977" s="871"/>
      <c r="VE977" s="871"/>
      <c r="VF977" s="871"/>
      <c r="VG977" s="871"/>
      <c r="VH977" s="871"/>
      <c r="VI977" s="871"/>
      <c r="VJ977" s="871"/>
      <c r="VK977" s="871"/>
      <c r="VL977" s="871"/>
      <c r="VM977" s="871"/>
      <c r="VN977" s="871"/>
      <c r="VO977" s="871"/>
      <c r="VP977" s="871"/>
      <c r="VQ977" s="871"/>
      <c r="VR977" s="871"/>
      <c r="VS977" s="871"/>
      <c r="VT977" s="871"/>
      <c r="VU977" s="871"/>
      <c r="VV977" s="871"/>
      <c r="VW977" s="871"/>
      <c r="VX977" s="871"/>
      <c r="VY977" s="871"/>
      <c r="VZ977" s="871"/>
      <c r="WA977" s="871"/>
      <c r="WB977" s="871"/>
      <c r="WC977" s="871"/>
      <c r="WD977" s="871"/>
      <c r="WE977" s="871"/>
      <c r="WF977" s="871"/>
      <c r="WG977" s="871"/>
      <c r="WH977" s="871"/>
      <c r="WI977" s="871"/>
      <c r="WJ977" s="871"/>
      <c r="WK977" s="871"/>
      <c r="WL977" s="871"/>
      <c r="WM977" s="871"/>
      <c r="WN977" s="871"/>
      <c r="WO977" s="871"/>
      <c r="WP977" s="871"/>
      <c r="WQ977" s="871"/>
      <c r="WR977" s="871"/>
      <c r="WS977" s="871"/>
      <c r="WT977" s="871"/>
      <c r="WU977" s="871"/>
      <c r="WV977" s="871"/>
      <c r="WW977" s="871"/>
      <c r="WX977" s="871"/>
      <c r="WY977" s="871"/>
      <c r="WZ977" s="871"/>
      <c r="XA977" s="871"/>
      <c r="XB977" s="871"/>
      <c r="XC977" s="871"/>
      <c r="XD977" s="871"/>
      <c r="XE977" s="871"/>
      <c r="XF977" s="871"/>
      <c r="XG977" s="871"/>
      <c r="XH977" s="871"/>
      <c r="XI977" s="871"/>
      <c r="XJ977" s="871"/>
      <c r="XK977" s="871"/>
      <c r="XL977" s="871"/>
      <c r="XM977" s="871"/>
      <c r="XN977" s="871"/>
      <c r="XO977" s="871"/>
      <c r="XP977" s="871"/>
      <c r="XQ977" s="871"/>
      <c r="XR977" s="871"/>
      <c r="XS977" s="871"/>
      <c r="XT977" s="871"/>
      <c r="XU977" s="871"/>
      <c r="XV977" s="871"/>
      <c r="XW977" s="871"/>
      <c r="XX977" s="871"/>
      <c r="XY977" s="871"/>
      <c r="XZ977" s="871"/>
      <c r="YA977" s="871"/>
      <c r="YB977" s="871"/>
      <c r="YC977" s="871"/>
      <c r="YD977" s="871"/>
      <c r="YE977" s="871"/>
      <c r="YF977" s="871"/>
      <c r="YG977" s="871"/>
      <c r="YH977" s="871"/>
      <c r="YI977" s="871"/>
      <c r="YJ977" s="871"/>
      <c r="YK977" s="871"/>
      <c r="YL977" s="871"/>
      <c r="YM977" s="871"/>
      <c r="YN977" s="871"/>
      <c r="YO977" s="871"/>
      <c r="YP977" s="871"/>
      <c r="YQ977" s="871"/>
      <c r="YR977" s="871"/>
      <c r="YS977" s="871"/>
      <c r="YT977" s="871"/>
      <c r="YU977" s="871"/>
      <c r="YV977" s="871"/>
      <c r="YW977" s="871"/>
      <c r="YX977" s="871"/>
      <c r="YY977" s="871"/>
      <c r="YZ977" s="871"/>
      <c r="ZA977" s="871"/>
      <c r="ZB977" s="871"/>
      <c r="ZC977" s="871"/>
      <c r="ZD977" s="871"/>
      <c r="ZE977" s="871"/>
      <c r="ZF977" s="871"/>
      <c r="ZG977" s="871"/>
      <c r="ZH977" s="871"/>
      <c r="ZI977" s="871"/>
      <c r="ZJ977" s="871"/>
      <c r="ZK977" s="871"/>
      <c r="ZL977" s="871"/>
      <c r="ZM977" s="871"/>
      <c r="ZN977" s="871"/>
      <c r="ZO977" s="871"/>
      <c r="ZP977" s="871"/>
      <c r="ZQ977" s="871"/>
      <c r="ZR977" s="871"/>
      <c r="ZS977" s="871"/>
      <c r="ZT977" s="871"/>
      <c r="ZU977" s="871"/>
      <c r="ZV977" s="871"/>
      <c r="ZW977" s="871"/>
      <c r="ZX977" s="871"/>
      <c r="ZY977" s="871"/>
      <c r="ZZ977" s="871"/>
      <c r="AAA977" s="871"/>
      <c r="AAB977" s="871"/>
      <c r="AAC977" s="871"/>
      <c r="AAD977" s="871"/>
      <c r="AAE977" s="871"/>
      <c r="AAF977" s="871"/>
      <c r="AAG977" s="871"/>
      <c r="AAH977" s="871"/>
      <c r="AAI977" s="871"/>
      <c r="AAJ977" s="871"/>
      <c r="AAK977" s="871"/>
      <c r="AAL977" s="871"/>
      <c r="AAM977" s="871"/>
      <c r="AAN977" s="871"/>
      <c r="AAO977" s="871"/>
      <c r="AAP977" s="871"/>
      <c r="AAQ977" s="871"/>
      <c r="AAR977" s="871"/>
      <c r="AAS977" s="871"/>
      <c r="AAT977" s="871"/>
      <c r="AAU977" s="871"/>
      <c r="AAV977" s="871"/>
      <c r="AAW977" s="871"/>
      <c r="AAX977" s="871"/>
      <c r="AAY977" s="871"/>
      <c r="AAZ977" s="871"/>
      <c r="ABA977" s="871"/>
      <c r="ABB977" s="871"/>
      <c r="ABC977" s="871"/>
      <c r="ABD977" s="871"/>
      <c r="ABE977" s="871"/>
      <c r="ABF977" s="871"/>
      <c r="ABG977" s="871"/>
      <c r="ABH977" s="871"/>
      <c r="ABI977" s="871"/>
      <c r="ABJ977" s="871"/>
      <c r="ABK977" s="871"/>
      <c r="ABL977" s="871"/>
      <c r="ABM977" s="871"/>
      <c r="ABN977" s="871"/>
      <c r="ABO977" s="871"/>
      <c r="ABP977" s="871"/>
      <c r="ABQ977" s="871"/>
      <c r="ABR977" s="871"/>
      <c r="ABS977" s="871"/>
      <c r="ABT977" s="871"/>
      <c r="ABU977" s="871"/>
      <c r="ABV977" s="871"/>
      <c r="ABW977" s="871"/>
      <c r="ABX977" s="871"/>
      <c r="ABY977" s="871"/>
      <c r="ABZ977" s="871"/>
      <c r="ACA977" s="871"/>
      <c r="ACB977" s="871"/>
      <c r="ACC977" s="871"/>
      <c r="ACD977" s="871"/>
      <c r="ACE977" s="871"/>
      <c r="ACF977" s="871"/>
      <c r="ACG977" s="871"/>
      <c r="ACH977" s="871"/>
      <c r="ACI977" s="871"/>
      <c r="ACJ977" s="871"/>
      <c r="ACK977" s="871"/>
      <c r="ACL977" s="871"/>
      <c r="ACM977" s="871"/>
      <c r="ACN977" s="871"/>
      <c r="ACO977" s="871"/>
      <c r="ACP977" s="871"/>
      <c r="ACQ977" s="871"/>
      <c r="ACR977" s="871"/>
      <c r="ACS977" s="871"/>
      <c r="ACT977" s="871"/>
      <c r="ACU977" s="871"/>
      <c r="ACV977" s="871"/>
      <c r="ACW977" s="871"/>
      <c r="ACX977" s="871"/>
      <c r="ACY977" s="871"/>
      <c r="ACZ977" s="871"/>
      <c r="ADA977" s="871"/>
      <c r="ADB977" s="871"/>
      <c r="ADC977" s="871"/>
      <c r="ADD977" s="871"/>
      <c r="ADE977" s="871"/>
      <c r="ADF977" s="871"/>
      <c r="ADG977" s="871"/>
      <c r="ADH977" s="871"/>
      <c r="ADI977" s="871"/>
      <c r="ADJ977" s="871"/>
      <c r="ADK977" s="871"/>
      <c r="ADL977" s="871"/>
      <c r="ADM977" s="871"/>
      <c r="ADN977" s="871"/>
      <c r="ADO977" s="871"/>
      <c r="ADP977" s="871"/>
      <c r="ADQ977" s="871"/>
      <c r="ADR977" s="871"/>
      <c r="ADS977" s="871"/>
      <c r="ADT977" s="871"/>
      <c r="ADU977" s="871"/>
      <c r="ADV977" s="871"/>
      <c r="ADW977" s="871"/>
      <c r="ADX977" s="871"/>
      <c r="ADY977" s="871"/>
      <c r="ADZ977" s="871"/>
      <c r="AEA977" s="871"/>
      <c r="AEB977" s="871"/>
      <c r="AEC977" s="871"/>
      <c r="AED977" s="871"/>
      <c r="AEE977" s="871"/>
      <c r="AEF977" s="871"/>
      <c r="AEG977" s="871"/>
      <c r="AEH977" s="871"/>
      <c r="AEI977" s="871"/>
      <c r="AEJ977" s="871"/>
      <c r="AEK977" s="871"/>
      <c r="AEL977" s="871"/>
      <c r="AEM977" s="871"/>
      <c r="AEN977" s="871"/>
      <c r="AEO977" s="871"/>
      <c r="AEP977" s="871"/>
      <c r="AEQ977" s="871"/>
      <c r="AER977" s="871"/>
      <c r="AES977" s="871"/>
      <c r="AET977" s="871"/>
      <c r="AEU977" s="871"/>
      <c r="AEV977" s="871"/>
      <c r="AEW977" s="871"/>
      <c r="AEX977" s="871"/>
      <c r="AEY977" s="871"/>
      <c r="AEZ977" s="871"/>
      <c r="AFA977" s="871"/>
      <c r="AFB977" s="871"/>
      <c r="AFC977" s="871"/>
      <c r="AFD977" s="871"/>
      <c r="AFE977" s="871"/>
      <c r="AFF977" s="871"/>
      <c r="AFG977" s="871"/>
      <c r="AFH977" s="871"/>
      <c r="AFI977" s="871"/>
      <c r="AFJ977" s="871"/>
      <c r="AFK977" s="871"/>
      <c r="AFL977" s="871"/>
      <c r="AFM977" s="871"/>
      <c r="AFN977" s="871"/>
      <c r="AFO977" s="871"/>
      <c r="AFP977" s="871"/>
      <c r="AFQ977" s="871"/>
      <c r="AFR977" s="871"/>
      <c r="AFS977" s="871"/>
      <c r="AFT977" s="871"/>
      <c r="AFU977" s="871"/>
      <c r="AFV977" s="871"/>
      <c r="AFW977" s="871"/>
      <c r="AFX977" s="871"/>
      <c r="AFY977" s="871"/>
      <c r="AFZ977" s="871"/>
      <c r="AGA977" s="871"/>
      <c r="AGB977" s="871"/>
      <c r="AGC977" s="871"/>
      <c r="AGD977" s="871"/>
      <c r="AGE977" s="871"/>
      <c r="AGF977" s="871"/>
      <c r="AGG977" s="871"/>
      <c r="AGH977" s="871"/>
      <c r="AGI977" s="871"/>
      <c r="AGJ977" s="871"/>
      <c r="AGK977" s="871"/>
      <c r="AGL977" s="871"/>
      <c r="AGM977" s="871"/>
      <c r="AGN977" s="871"/>
      <c r="AGO977" s="871"/>
      <c r="AGP977" s="871"/>
      <c r="AGQ977" s="871"/>
      <c r="AGR977" s="871"/>
      <c r="AGS977" s="871"/>
      <c r="AGT977" s="871"/>
      <c r="AGU977" s="871"/>
      <c r="AGV977" s="871"/>
      <c r="AGW977" s="871"/>
      <c r="AGX977" s="871"/>
      <c r="AGY977" s="871"/>
      <c r="AGZ977" s="871"/>
      <c r="AHA977" s="871"/>
      <c r="AHB977" s="871"/>
      <c r="AHC977" s="871"/>
      <c r="AHD977" s="871"/>
      <c r="AHE977" s="871"/>
      <c r="AHF977" s="871"/>
      <c r="AHG977" s="871"/>
      <c r="AHH977" s="871"/>
      <c r="AHI977" s="871"/>
      <c r="AHJ977" s="871"/>
      <c r="AHK977" s="871"/>
      <c r="AHL977" s="871"/>
      <c r="AHM977" s="871"/>
      <c r="AHN977" s="871"/>
      <c r="AHO977" s="871"/>
      <c r="AHP977" s="871"/>
      <c r="AHQ977" s="871"/>
      <c r="AHR977" s="871"/>
      <c r="AHS977" s="871"/>
      <c r="AHT977" s="871"/>
      <c r="AHU977" s="871"/>
      <c r="AHV977" s="871"/>
      <c r="AHW977" s="871"/>
      <c r="AHX977" s="871"/>
      <c r="AHY977" s="871"/>
      <c r="AHZ977" s="871"/>
      <c r="AIA977" s="871"/>
      <c r="AIB977" s="871"/>
      <c r="AIC977" s="871"/>
      <c r="AID977" s="871"/>
      <c r="AIE977" s="871"/>
      <c r="AIF977" s="871"/>
      <c r="AIG977" s="871"/>
      <c r="AIH977" s="871"/>
      <c r="AII977" s="871"/>
      <c r="AIJ977" s="871"/>
      <c r="AIK977" s="871"/>
      <c r="AIL977" s="871"/>
      <c r="AIM977" s="871"/>
      <c r="AIN977" s="871"/>
      <c r="AIO977" s="871"/>
      <c r="AIP977" s="871"/>
      <c r="AIQ977" s="871"/>
      <c r="AIR977" s="871"/>
      <c r="AIS977" s="871"/>
      <c r="AIT977" s="871"/>
      <c r="AIU977" s="871"/>
      <c r="AIV977" s="871"/>
      <c r="AIW977" s="871"/>
      <c r="AIX977" s="871"/>
      <c r="AIY977" s="871"/>
      <c r="AIZ977" s="871"/>
      <c r="AJA977" s="871"/>
      <c r="AJB977" s="871"/>
      <c r="AJC977" s="871"/>
      <c r="AJD977" s="871"/>
      <c r="AJE977" s="871"/>
      <c r="AJF977" s="871"/>
      <c r="AJG977" s="871"/>
      <c r="AJH977" s="871"/>
      <c r="AJI977" s="871"/>
      <c r="AJJ977" s="871"/>
      <c r="AJK977" s="871"/>
      <c r="AJL977" s="871"/>
      <c r="AJM977" s="871"/>
      <c r="AJN977" s="871"/>
      <c r="AJO977" s="871"/>
      <c r="AJP977" s="871"/>
      <c r="AJQ977" s="871"/>
      <c r="AJR977" s="871"/>
      <c r="AJS977" s="871"/>
      <c r="AJT977" s="871"/>
      <c r="AJU977" s="871"/>
      <c r="AJV977" s="871"/>
      <c r="AJW977" s="871"/>
      <c r="AJX977" s="871"/>
      <c r="AJY977" s="871"/>
      <c r="AJZ977" s="871"/>
      <c r="AKA977" s="871"/>
      <c r="AKB977" s="871"/>
      <c r="AKC977" s="871"/>
      <c r="AKD977" s="871"/>
      <c r="AKE977" s="871"/>
      <c r="AKF977" s="871"/>
      <c r="AKG977" s="871"/>
      <c r="AKH977" s="871"/>
      <c r="AKI977" s="871"/>
      <c r="AKJ977" s="871"/>
      <c r="AKK977" s="871"/>
      <c r="AKL977" s="871"/>
      <c r="AKM977" s="871"/>
      <c r="AKN977" s="871"/>
      <c r="AKO977" s="871"/>
      <c r="AKP977" s="871"/>
      <c r="AKQ977" s="871"/>
      <c r="AKR977" s="871"/>
      <c r="AKS977" s="871"/>
      <c r="AKT977" s="871"/>
      <c r="AKU977" s="871"/>
      <c r="AKV977" s="871"/>
      <c r="AKW977" s="871"/>
      <c r="AKX977" s="871"/>
      <c r="AKY977" s="871"/>
      <c r="AKZ977" s="871"/>
      <c r="ALA977" s="871"/>
      <c r="ALB977" s="871"/>
      <c r="ALC977" s="871"/>
      <c r="ALD977" s="871"/>
      <c r="ALE977" s="871"/>
      <c r="ALF977" s="871"/>
      <c r="ALG977" s="871"/>
      <c r="ALH977" s="871"/>
      <c r="ALI977" s="871"/>
      <c r="ALJ977" s="871"/>
      <c r="ALK977" s="871"/>
      <c r="ALL977" s="871"/>
      <c r="ALM977" s="871"/>
      <c r="ALN977" s="871"/>
      <c r="ALO977" s="871"/>
      <c r="ALP977" s="871"/>
      <c r="ALQ977" s="871"/>
      <c r="ALR977" s="871"/>
      <c r="ALS977" s="871"/>
      <c r="ALT977" s="871"/>
      <c r="ALU977" s="871"/>
      <c r="ALV977" s="871"/>
      <c r="ALW977" s="871"/>
      <c r="ALX977" s="871"/>
      <c r="ALY977" s="871"/>
      <c r="ALZ977" s="871"/>
      <c r="AMA977" s="871"/>
      <c r="AMB977" s="871"/>
      <c r="AMC977" s="871"/>
      <c r="AMD977" s="871"/>
      <c r="AME977" s="871"/>
      <c r="AMF977" s="871"/>
      <c r="AMG977" s="871"/>
      <c r="AMH977" s="871"/>
      <c r="AMI977" s="871"/>
      <c r="AMJ977" s="871"/>
      <c r="AMK977" s="871"/>
    </row>
    <row r="978" spans="1:1025" ht="28.8">
      <c r="A978" s="874" t="s">
        <v>3</v>
      </c>
      <c r="B978" s="874" t="s">
        <v>4</v>
      </c>
      <c r="C978" s="874" t="s">
        <v>477</v>
      </c>
      <c r="D978" s="874" t="s">
        <v>6</v>
      </c>
      <c r="E978" s="874" t="s">
        <v>478</v>
      </c>
      <c r="F978" s="874" t="s">
        <v>8</v>
      </c>
      <c r="G978" s="874" t="s">
        <v>9</v>
      </c>
      <c r="H978" s="875" t="s">
        <v>479</v>
      </c>
      <c r="I978" s="874" t="s">
        <v>232</v>
      </c>
      <c r="J978" s="874" t="s">
        <v>12</v>
      </c>
      <c r="K978" s="899" t="s">
        <v>4</v>
      </c>
      <c r="L978" s="874" t="s">
        <v>508</v>
      </c>
      <c r="M978" s="899" t="s">
        <v>6</v>
      </c>
      <c r="N978" s="899" t="s">
        <v>7</v>
      </c>
      <c r="O978" s="899" t="s">
        <v>8</v>
      </c>
      <c r="P978" s="899" t="s">
        <v>480</v>
      </c>
      <c r="Q978" s="898"/>
      <c r="R978" s="871"/>
      <c r="S978" s="871"/>
      <c r="T978" s="871"/>
      <c r="U978" s="871"/>
      <c r="V978" s="871"/>
      <c r="W978" s="871"/>
      <c r="X978" s="871"/>
      <c r="Y978" s="871"/>
      <c r="Z978" s="871"/>
      <c r="AA978" s="871"/>
      <c r="AB978" s="871"/>
      <c r="AC978" s="871"/>
      <c r="AD978" s="871"/>
      <c r="AE978" s="871"/>
      <c r="AF978" s="871"/>
      <c r="AG978" s="871"/>
      <c r="AH978" s="871"/>
      <c r="AI978" s="871"/>
      <c r="AJ978" s="871"/>
      <c r="AK978" s="871"/>
      <c r="AL978" s="871"/>
      <c r="AM978" s="871"/>
      <c r="AN978" s="871"/>
      <c r="AO978" s="871"/>
      <c r="AP978" s="871"/>
      <c r="AQ978" s="871"/>
      <c r="AR978" s="871"/>
      <c r="AS978" s="871"/>
      <c r="AT978" s="871"/>
      <c r="AU978" s="871"/>
      <c r="AV978" s="871"/>
      <c r="AW978" s="871"/>
      <c r="AX978" s="871"/>
      <c r="AY978" s="871"/>
      <c r="AZ978" s="871"/>
      <c r="BA978" s="871"/>
      <c r="BB978" s="871"/>
      <c r="BC978" s="871"/>
      <c r="BD978" s="871"/>
      <c r="BE978" s="871"/>
      <c r="BF978" s="871"/>
      <c r="BG978" s="871"/>
      <c r="BH978" s="871"/>
      <c r="BI978" s="871"/>
      <c r="BJ978" s="871"/>
      <c r="BK978" s="871"/>
      <c r="BL978" s="871"/>
      <c r="BM978" s="871"/>
      <c r="BN978" s="871"/>
      <c r="BO978" s="871"/>
      <c r="BP978" s="871"/>
      <c r="BQ978" s="871"/>
      <c r="BR978" s="871"/>
      <c r="BS978" s="871"/>
      <c r="BT978" s="871"/>
      <c r="BU978" s="871"/>
      <c r="BV978" s="871"/>
      <c r="BW978" s="871"/>
      <c r="BX978" s="871"/>
      <c r="BY978" s="871"/>
      <c r="BZ978" s="871"/>
      <c r="CA978" s="871"/>
      <c r="CB978" s="871"/>
      <c r="CC978" s="871"/>
      <c r="CD978" s="871"/>
      <c r="CE978" s="871"/>
      <c r="CF978" s="871"/>
      <c r="CG978" s="871"/>
      <c r="CH978" s="871"/>
      <c r="CI978" s="871"/>
      <c r="CJ978" s="871"/>
      <c r="CK978" s="871"/>
      <c r="CL978" s="871"/>
      <c r="CM978" s="871"/>
      <c r="CN978" s="871"/>
      <c r="CO978" s="871"/>
      <c r="CP978" s="871"/>
      <c r="CQ978" s="871"/>
      <c r="CR978" s="871"/>
      <c r="CS978" s="871"/>
      <c r="CT978" s="871"/>
      <c r="CU978" s="871"/>
      <c r="CV978" s="871"/>
      <c r="CW978" s="871"/>
      <c r="CX978" s="871"/>
      <c r="CY978" s="871"/>
      <c r="CZ978" s="871"/>
      <c r="DA978" s="871"/>
      <c r="DB978" s="871"/>
      <c r="DC978" s="871"/>
      <c r="DD978" s="871"/>
      <c r="DE978" s="871"/>
      <c r="DF978" s="871"/>
      <c r="DG978" s="871"/>
      <c r="DH978" s="871"/>
      <c r="DI978" s="871"/>
      <c r="DJ978" s="871"/>
      <c r="DK978" s="871"/>
      <c r="DL978" s="871"/>
      <c r="DM978" s="871"/>
      <c r="DN978" s="871"/>
      <c r="DO978" s="871"/>
      <c r="DP978" s="871"/>
      <c r="DQ978" s="871"/>
      <c r="DR978" s="871"/>
      <c r="DS978" s="871"/>
      <c r="DT978" s="871"/>
      <c r="DU978" s="871"/>
      <c r="DV978" s="871"/>
      <c r="DW978" s="871"/>
      <c r="DX978" s="871"/>
      <c r="DY978" s="871"/>
      <c r="DZ978" s="871"/>
      <c r="EA978" s="871"/>
      <c r="EB978" s="871"/>
      <c r="EC978" s="871"/>
      <c r="ED978" s="871"/>
      <c r="EE978" s="871"/>
      <c r="EF978" s="871"/>
      <c r="EG978" s="871"/>
      <c r="EH978" s="871"/>
      <c r="EI978" s="871"/>
      <c r="EJ978" s="871"/>
      <c r="EK978" s="871"/>
      <c r="EL978" s="871"/>
      <c r="EM978" s="871"/>
      <c r="EN978" s="871"/>
      <c r="EO978" s="871"/>
      <c r="EP978" s="871"/>
      <c r="EQ978" s="871"/>
      <c r="ER978" s="871"/>
      <c r="ES978" s="871"/>
      <c r="ET978" s="871"/>
      <c r="EU978" s="871"/>
      <c r="EV978" s="871"/>
      <c r="EW978" s="871"/>
      <c r="EX978" s="871"/>
      <c r="EY978" s="871"/>
      <c r="EZ978" s="871"/>
      <c r="FA978" s="871"/>
      <c r="FB978" s="871"/>
      <c r="FC978" s="871"/>
      <c r="FD978" s="871"/>
      <c r="FE978" s="871"/>
      <c r="FF978" s="871"/>
      <c r="FG978" s="871"/>
      <c r="FH978" s="871"/>
      <c r="FI978" s="871"/>
      <c r="FJ978" s="871"/>
      <c r="FK978" s="871"/>
      <c r="FL978" s="871"/>
      <c r="FM978" s="871"/>
      <c r="FN978" s="871"/>
      <c r="FO978" s="871"/>
      <c r="FP978" s="871"/>
      <c r="FQ978" s="871"/>
      <c r="FR978" s="871"/>
      <c r="FS978" s="871"/>
      <c r="FT978" s="871"/>
      <c r="FU978" s="871"/>
      <c r="FV978" s="871"/>
      <c r="FW978" s="871"/>
      <c r="FX978" s="871"/>
      <c r="FY978" s="871"/>
      <c r="FZ978" s="871"/>
      <c r="GA978" s="871"/>
      <c r="GB978" s="871"/>
      <c r="GC978" s="871"/>
      <c r="GD978" s="871"/>
      <c r="GE978" s="871"/>
      <c r="GF978" s="871"/>
      <c r="GG978" s="871"/>
      <c r="GH978" s="871"/>
      <c r="GI978" s="871"/>
      <c r="GJ978" s="871"/>
      <c r="GK978" s="871"/>
      <c r="GL978" s="871"/>
      <c r="GM978" s="871"/>
      <c r="GN978" s="871"/>
      <c r="GO978" s="871"/>
      <c r="GP978" s="871"/>
      <c r="GQ978" s="871"/>
      <c r="GR978" s="871"/>
      <c r="GS978" s="871"/>
      <c r="GT978" s="871"/>
      <c r="GU978" s="871"/>
      <c r="GV978" s="871"/>
      <c r="GW978" s="871"/>
      <c r="GX978" s="871"/>
      <c r="GY978" s="871"/>
      <c r="GZ978" s="871"/>
      <c r="HA978" s="871"/>
      <c r="HB978" s="871"/>
      <c r="HC978" s="871"/>
      <c r="HD978" s="871"/>
      <c r="HE978" s="871"/>
      <c r="HF978" s="871"/>
      <c r="HG978" s="871"/>
      <c r="HH978" s="871"/>
      <c r="HI978" s="871"/>
      <c r="HJ978" s="871"/>
      <c r="HK978" s="871"/>
      <c r="HL978" s="871"/>
      <c r="HM978" s="871"/>
      <c r="HN978" s="871"/>
      <c r="HO978" s="871"/>
      <c r="HP978" s="871"/>
      <c r="HQ978" s="871"/>
      <c r="HR978" s="871"/>
      <c r="HS978" s="871"/>
      <c r="HT978" s="871"/>
      <c r="HU978" s="871"/>
      <c r="HV978" s="871"/>
      <c r="HW978" s="871"/>
      <c r="HX978" s="871"/>
      <c r="HY978" s="871"/>
      <c r="HZ978" s="871"/>
      <c r="IA978" s="871"/>
      <c r="IB978" s="871"/>
      <c r="IC978" s="871"/>
      <c r="ID978" s="871"/>
      <c r="IE978" s="871"/>
      <c r="IF978" s="871"/>
      <c r="IG978" s="871"/>
      <c r="IH978" s="871"/>
      <c r="II978" s="871"/>
      <c r="IJ978" s="871"/>
      <c r="IK978" s="871"/>
      <c r="IL978" s="871"/>
      <c r="IM978" s="871"/>
      <c r="IN978" s="871"/>
      <c r="IO978" s="871"/>
      <c r="IP978" s="871"/>
      <c r="IQ978" s="871"/>
      <c r="IR978" s="871"/>
      <c r="IS978" s="871"/>
      <c r="IT978" s="871"/>
      <c r="IU978" s="871"/>
      <c r="IV978" s="871"/>
      <c r="IW978" s="871"/>
      <c r="IX978" s="871"/>
      <c r="IY978" s="871"/>
      <c r="IZ978" s="871"/>
      <c r="JA978" s="871"/>
      <c r="JB978" s="871"/>
      <c r="JC978" s="871"/>
      <c r="JD978" s="871"/>
      <c r="JE978" s="871"/>
      <c r="JF978" s="871"/>
      <c r="JG978" s="871"/>
      <c r="JH978" s="871"/>
      <c r="JI978" s="871"/>
      <c r="JJ978" s="871"/>
      <c r="JK978" s="871"/>
      <c r="JL978" s="871"/>
      <c r="JM978" s="871"/>
      <c r="JN978" s="871"/>
      <c r="JO978" s="871"/>
      <c r="JP978" s="871"/>
      <c r="JQ978" s="871"/>
      <c r="JR978" s="871"/>
      <c r="JS978" s="871"/>
      <c r="JT978" s="871"/>
      <c r="JU978" s="871"/>
      <c r="JV978" s="871"/>
      <c r="JW978" s="871"/>
      <c r="JX978" s="871"/>
      <c r="JY978" s="871"/>
      <c r="JZ978" s="871"/>
      <c r="KA978" s="871"/>
      <c r="KB978" s="871"/>
      <c r="KC978" s="871"/>
      <c r="KD978" s="871"/>
      <c r="KE978" s="871"/>
      <c r="KF978" s="871"/>
      <c r="KG978" s="871"/>
      <c r="KH978" s="871"/>
      <c r="KI978" s="871"/>
      <c r="KJ978" s="871"/>
      <c r="KK978" s="871"/>
      <c r="KL978" s="871"/>
      <c r="KM978" s="871"/>
      <c r="KN978" s="871"/>
      <c r="KO978" s="871"/>
      <c r="KP978" s="871"/>
      <c r="KQ978" s="871"/>
      <c r="KR978" s="871"/>
      <c r="KS978" s="871"/>
      <c r="KT978" s="871"/>
      <c r="KU978" s="871"/>
      <c r="KV978" s="871"/>
      <c r="KW978" s="871"/>
      <c r="KX978" s="871"/>
      <c r="KY978" s="871"/>
      <c r="KZ978" s="871"/>
      <c r="LA978" s="871"/>
      <c r="LB978" s="871"/>
      <c r="LC978" s="871"/>
      <c r="LD978" s="871"/>
      <c r="LE978" s="871"/>
      <c r="LF978" s="871"/>
      <c r="LG978" s="871"/>
      <c r="LH978" s="871"/>
      <c r="LI978" s="871"/>
      <c r="LJ978" s="871"/>
      <c r="LK978" s="871"/>
      <c r="LL978" s="871"/>
      <c r="LM978" s="871"/>
      <c r="LN978" s="871"/>
      <c r="LO978" s="871"/>
      <c r="LP978" s="871"/>
      <c r="LQ978" s="871"/>
      <c r="LR978" s="871"/>
      <c r="LS978" s="871"/>
      <c r="LT978" s="871"/>
      <c r="LU978" s="871"/>
      <c r="LV978" s="871"/>
      <c r="LW978" s="871"/>
      <c r="LX978" s="871"/>
      <c r="LY978" s="871"/>
      <c r="LZ978" s="871"/>
      <c r="MA978" s="871"/>
      <c r="MB978" s="871"/>
      <c r="MC978" s="871"/>
      <c r="MD978" s="871"/>
      <c r="ME978" s="871"/>
      <c r="MF978" s="871"/>
      <c r="MG978" s="871"/>
      <c r="MH978" s="871"/>
      <c r="MI978" s="871"/>
      <c r="MJ978" s="871"/>
      <c r="MK978" s="871"/>
      <c r="ML978" s="871"/>
      <c r="MM978" s="871"/>
      <c r="MN978" s="871"/>
      <c r="MO978" s="871"/>
      <c r="MP978" s="871"/>
      <c r="MQ978" s="871"/>
      <c r="MR978" s="871"/>
      <c r="MS978" s="871"/>
      <c r="MT978" s="871"/>
      <c r="MU978" s="871"/>
      <c r="MV978" s="871"/>
      <c r="MW978" s="871"/>
      <c r="MX978" s="871"/>
      <c r="MY978" s="871"/>
      <c r="MZ978" s="871"/>
      <c r="NA978" s="871"/>
      <c r="NB978" s="871"/>
      <c r="NC978" s="871"/>
      <c r="ND978" s="871"/>
      <c r="NE978" s="871"/>
      <c r="NF978" s="871"/>
      <c r="NG978" s="871"/>
      <c r="NH978" s="871"/>
      <c r="NI978" s="871"/>
      <c r="NJ978" s="871"/>
      <c r="NK978" s="871"/>
      <c r="NL978" s="871"/>
      <c r="NM978" s="871"/>
      <c r="NN978" s="871"/>
      <c r="NO978" s="871"/>
      <c r="NP978" s="871"/>
      <c r="NQ978" s="871"/>
      <c r="NR978" s="871"/>
      <c r="NS978" s="871"/>
      <c r="NT978" s="871"/>
      <c r="NU978" s="871"/>
      <c r="NV978" s="871"/>
      <c r="NW978" s="871"/>
      <c r="NX978" s="871"/>
      <c r="NY978" s="871"/>
      <c r="NZ978" s="871"/>
      <c r="OA978" s="871"/>
      <c r="OB978" s="871"/>
      <c r="OC978" s="871"/>
      <c r="OD978" s="871"/>
      <c r="OE978" s="871"/>
      <c r="OF978" s="871"/>
      <c r="OG978" s="871"/>
      <c r="OH978" s="871"/>
      <c r="OI978" s="871"/>
      <c r="OJ978" s="871"/>
      <c r="OK978" s="871"/>
      <c r="OL978" s="871"/>
      <c r="OM978" s="871"/>
      <c r="ON978" s="871"/>
      <c r="OO978" s="871"/>
      <c r="OP978" s="871"/>
      <c r="OQ978" s="871"/>
      <c r="OR978" s="871"/>
      <c r="OS978" s="871"/>
      <c r="OT978" s="871"/>
      <c r="OU978" s="871"/>
      <c r="OV978" s="871"/>
      <c r="OW978" s="871"/>
      <c r="OX978" s="871"/>
      <c r="OY978" s="871"/>
      <c r="OZ978" s="871"/>
      <c r="PA978" s="871"/>
      <c r="PB978" s="871"/>
      <c r="PC978" s="871"/>
      <c r="PD978" s="871"/>
      <c r="PE978" s="871"/>
      <c r="PF978" s="871"/>
      <c r="PG978" s="871"/>
      <c r="PH978" s="871"/>
      <c r="PI978" s="871"/>
      <c r="PJ978" s="871"/>
      <c r="PK978" s="871"/>
      <c r="PL978" s="871"/>
      <c r="PM978" s="871"/>
      <c r="PN978" s="871"/>
      <c r="PO978" s="871"/>
      <c r="PP978" s="871"/>
      <c r="PQ978" s="871"/>
      <c r="PR978" s="871"/>
      <c r="PS978" s="871"/>
      <c r="PT978" s="871"/>
      <c r="PU978" s="871"/>
      <c r="PV978" s="871"/>
      <c r="PW978" s="871"/>
      <c r="PX978" s="871"/>
      <c r="PY978" s="871"/>
      <c r="PZ978" s="871"/>
      <c r="QA978" s="871"/>
      <c r="QB978" s="871"/>
      <c r="QC978" s="871"/>
      <c r="QD978" s="871"/>
      <c r="QE978" s="871"/>
      <c r="QF978" s="871"/>
      <c r="QG978" s="871"/>
      <c r="QH978" s="871"/>
      <c r="QI978" s="871"/>
      <c r="QJ978" s="871"/>
      <c r="QK978" s="871"/>
      <c r="QL978" s="871"/>
      <c r="QM978" s="871"/>
      <c r="QN978" s="871"/>
      <c r="QO978" s="871"/>
      <c r="QP978" s="871"/>
      <c r="QQ978" s="871"/>
      <c r="QR978" s="871"/>
      <c r="QS978" s="871"/>
      <c r="QT978" s="871"/>
      <c r="QU978" s="871"/>
      <c r="QV978" s="871"/>
      <c r="QW978" s="871"/>
      <c r="QX978" s="871"/>
      <c r="QY978" s="871"/>
      <c r="QZ978" s="871"/>
      <c r="RA978" s="871"/>
      <c r="RB978" s="871"/>
      <c r="RC978" s="871"/>
      <c r="RD978" s="871"/>
      <c r="RE978" s="871"/>
      <c r="RF978" s="871"/>
      <c r="RG978" s="871"/>
      <c r="RH978" s="871"/>
      <c r="RI978" s="871"/>
      <c r="RJ978" s="871"/>
      <c r="RK978" s="871"/>
      <c r="RL978" s="871"/>
      <c r="RM978" s="871"/>
      <c r="RN978" s="871"/>
      <c r="RO978" s="871"/>
      <c r="RP978" s="871"/>
      <c r="RQ978" s="871"/>
      <c r="RR978" s="871"/>
      <c r="RS978" s="871"/>
      <c r="RT978" s="871"/>
      <c r="RU978" s="871"/>
      <c r="RV978" s="871"/>
      <c r="RW978" s="871"/>
      <c r="RX978" s="871"/>
      <c r="RY978" s="871"/>
      <c r="RZ978" s="871"/>
      <c r="SA978" s="871"/>
      <c r="SB978" s="871"/>
      <c r="SC978" s="871"/>
      <c r="SD978" s="871"/>
      <c r="SE978" s="871"/>
      <c r="SF978" s="871"/>
      <c r="SG978" s="871"/>
      <c r="SH978" s="871"/>
      <c r="SI978" s="871"/>
      <c r="SJ978" s="871"/>
      <c r="SK978" s="871"/>
      <c r="SL978" s="871"/>
      <c r="SM978" s="871"/>
      <c r="SN978" s="871"/>
      <c r="SO978" s="871"/>
      <c r="SP978" s="871"/>
      <c r="SQ978" s="871"/>
      <c r="SR978" s="871"/>
      <c r="SS978" s="871"/>
      <c r="ST978" s="871"/>
      <c r="SU978" s="871"/>
      <c r="SV978" s="871"/>
      <c r="SW978" s="871"/>
      <c r="SX978" s="871"/>
      <c r="SY978" s="871"/>
      <c r="SZ978" s="871"/>
      <c r="TA978" s="871"/>
      <c r="TB978" s="871"/>
      <c r="TC978" s="871"/>
      <c r="TD978" s="871"/>
      <c r="TE978" s="871"/>
      <c r="TF978" s="871"/>
      <c r="TG978" s="871"/>
      <c r="TH978" s="871"/>
      <c r="TI978" s="871"/>
      <c r="TJ978" s="871"/>
      <c r="TK978" s="871"/>
      <c r="TL978" s="871"/>
      <c r="TM978" s="871"/>
      <c r="TN978" s="871"/>
      <c r="TO978" s="871"/>
      <c r="TP978" s="871"/>
      <c r="TQ978" s="871"/>
      <c r="TR978" s="871"/>
      <c r="TS978" s="871"/>
      <c r="TT978" s="871"/>
      <c r="TU978" s="871"/>
      <c r="TV978" s="871"/>
      <c r="TW978" s="871"/>
      <c r="TX978" s="871"/>
      <c r="TY978" s="871"/>
      <c r="TZ978" s="871"/>
      <c r="UA978" s="871"/>
      <c r="UB978" s="871"/>
      <c r="UC978" s="871"/>
      <c r="UD978" s="871"/>
      <c r="UE978" s="871"/>
      <c r="UF978" s="871"/>
      <c r="UG978" s="871"/>
      <c r="UH978" s="871"/>
      <c r="UI978" s="871"/>
      <c r="UJ978" s="871"/>
      <c r="UK978" s="871"/>
      <c r="UL978" s="871"/>
      <c r="UM978" s="871"/>
      <c r="UN978" s="871"/>
      <c r="UO978" s="871"/>
      <c r="UP978" s="871"/>
      <c r="UQ978" s="871"/>
      <c r="UR978" s="871"/>
      <c r="US978" s="871"/>
      <c r="UT978" s="871"/>
      <c r="UU978" s="871"/>
      <c r="UV978" s="871"/>
      <c r="UW978" s="871"/>
      <c r="UX978" s="871"/>
      <c r="UY978" s="871"/>
      <c r="UZ978" s="871"/>
      <c r="VA978" s="871"/>
      <c r="VB978" s="871"/>
      <c r="VC978" s="871"/>
      <c r="VD978" s="871"/>
      <c r="VE978" s="871"/>
      <c r="VF978" s="871"/>
      <c r="VG978" s="871"/>
      <c r="VH978" s="871"/>
      <c r="VI978" s="871"/>
      <c r="VJ978" s="871"/>
      <c r="VK978" s="871"/>
      <c r="VL978" s="871"/>
      <c r="VM978" s="871"/>
      <c r="VN978" s="871"/>
      <c r="VO978" s="871"/>
      <c r="VP978" s="871"/>
      <c r="VQ978" s="871"/>
      <c r="VR978" s="871"/>
      <c r="VS978" s="871"/>
      <c r="VT978" s="871"/>
      <c r="VU978" s="871"/>
      <c r="VV978" s="871"/>
      <c r="VW978" s="871"/>
      <c r="VX978" s="871"/>
      <c r="VY978" s="871"/>
      <c r="VZ978" s="871"/>
      <c r="WA978" s="871"/>
      <c r="WB978" s="871"/>
      <c r="WC978" s="871"/>
      <c r="WD978" s="871"/>
      <c r="WE978" s="871"/>
      <c r="WF978" s="871"/>
      <c r="WG978" s="871"/>
      <c r="WH978" s="871"/>
      <c r="WI978" s="871"/>
      <c r="WJ978" s="871"/>
      <c r="WK978" s="871"/>
      <c r="WL978" s="871"/>
      <c r="WM978" s="871"/>
      <c r="WN978" s="871"/>
      <c r="WO978" s="871"/>
      <c r="WP978" s="871"/>
      <c r="WQ978" s="871"/>
      <c r="WR978" s="871"/>
      <c r="WS978" s="871"/>
      <c r="WT978" s="871"/>
      <c r="WU978" s="871"/>
      <c r="WV978" s="871"/>
      <c r="WW978" s="871"/>
      <c r="WX978" s="871"/>
      <c r="WY978" s="871"/>
      <c r="WZ978" s="871"/>
      <c r="XA978" s="871"/>
      <c r="XB978" s="871"/>
      <c r="XC978" s="871"/>
      <c r="XD978" s="871"/>
      <c r="XE978" s="871"/>
      <c r="XF978" s="871"/>
      <c r="XG978" s="871"/>
      <c r="XH978" s="871"/>
      <c r="XI978" s="871"/>
      <c r="XJ978" s="871"/>
      <c r="XK978" s="871"/>
      <c r="XL978" s="871"/>
      <c r="XM978" s="871"/>
      <c r="XN978" s="871"/>
      <c r="XO978" s="871"/>
      <c r="XP978" s="871"/>
      <c r="XQ978" s="871"/>
      <c r="XR978" s="871"/>
      <c r="XS978" s="871"/>
      <c r="XT978" s="871"/>
      <c r="XU978" s="871"/>
      <c r="XV978" s="871"/>
      <c r="XW978" s="871"/>
      <c r="XX978" s="871"/>
      <c r="XY978" s="871"/>
      <c r="XZ978" s="871"/>
      <c r="YA978" s="871"/>
      <c r="YB978" s="871"/>
      <c r="YC978" s="871"/>
      <c r="YD978" s="871"/>
      <c r="YE978" s="871"/>
      <c r="YF978" s="871"/>
      <c r="YG978" s="871"/>
      <c r="YH978" s="871"/>
      <c r="YI978" s="871"/>
      <c r="YJ978" s="871"/>
      <c r="YK978" s="871"/>
      <c r="YL978" s="871"/>
      <c r="YM978" s="871"/>
      <c r="YN978" s="871"/>
      <c r="YO978" s="871"/>
      <c r="YP978" s="871"/>
      <c r="YQ978" s="871"/>
      <c r="YR978" s="871"/>
      <c r="YS978" s="871"/>
      <c r="YT978" s="871"/>
      <c r="YU978" s="871"/>
      <c r="YV978" s="871"/>
      <c r="YW978" s="871"/>
      <c r="YX978" s="871"/>
      <c r="YY978" s="871"/>
      <c r="YZ978" s="871"/>
      <c r="ZA978" s="871"/>
      <c r="ZB978" s="871"/>
      <c r="ZC978" s="871"/>
      <c r="ZD978" s="871"/>
      <c r="ZE978" s="871"/>
      <c r="ZF978" s="871"/>
      <c r="ZG978" s="871"/>
      <c r="ZH978" s="871"/>
      <c r="ZI978" s="871"/>
      <c r="ZJ978" s="871"/>
      <c r="ZK978" s="871"/>
      <c r="ZL978" s="871"/>
      <c r="ZM978" s="871"/>
      <c r="ZN978" s="871"/>
      <c r="ZO978" s="871"/>
      <c r="ZP978" s="871"/>
      <c r="ZQ978" s="871"/>
      <c r="ZR978" s="871"/>
      <c r="ZS978" s="871"/>
      <c r="ZT978" s="871"/>
      <c r="ZU978" s="871"/>
      <c r="ZV978" s="871"/>
      <c r="ZW978" s="871"/>
      <c r="ZX978" s="871"/>
      <c r="ZY978" s="871"/>
      <c r="ZZ978" s="871"/>
      <c r="AAA978" s="871"/>
      <c r="AAB978" s="871"/>
      <c r="AAC978" s="871"/>
      <c r="AAD978" s="871"/>
      <c r="AAE978" s="871"/>
      <c r="AAF978" s="871"/>
      <c r="AAG978" s="871"/>
      <c r="AAH978" s="871"/>
      <c r="AAI978" s="871"/>
      <c r="AAJ978" s="871"/>
      <c r="AAK978" s="871"/>
      <c r="AAL978" s="871"/>
      <c r="AAM978" s="871"/>
      <c r="AAN978" s="871"/>
      <c r="AAO978" s="871"/>
      <c r="AAP978" s="871"/>
      <c r="AAQ978" s="871"/>
      <c r="AAR978" s="871"/>
      <c r="AAS978" s="871"/>
      <c r="AAT978" s="871"/>
      <c r="AAU978" s="871"/>
      <c r="AAV978" s="871"/>
      <c r="AAW978" s="871"/>
      <c r="AAX978" s="871"/>
      <c r="AAY978" s="871"/>
      <c r="AAZ978" s="871"/>
      <c r="ABA978" s="871"/>
      <c r="ABB978" s="871"/>
      <c r="ABC978" s="871"/>
      <c r="ABD978" s="871"/>
      <c r="ABE978" s="871"/>
      <c r="ABF978" s="871"/>
      <c r="ABG978" s="871"/>
      <c r="ABH978" s="871"/>
      <c r="ABI978" s="871"/>
      <c r="ABJ978" s="871"/>
      <c r="ABK978" s="871"/>
      <c r="ABL978" s="871"/>
      <c r="ABM978" s="871"/>
      <c r="ABN978" s="871"/>
      <c r="ABO978" s="871"/>
      <c r="ABP978" s="871"/>
      <c r="ABQ978" s="871"/>
      <c r="ABR978" s="871"/>
      <c r="ABS978" s="871"/>
      <c r="ABT978" s="871"/>
      <c r="ABU978" s="871"/>
      <c r="ABV978" s="871"/>
      <c r="ABW978" s="871"/>
      <c r="ABX978" s="871"/>
      <c r="ABY978" s="871"/>
      <c r="ABZ978" s="871"/>
      <c r="ACA978" s="871"/>
      <c r="ACB978" s="871"/>
      <c r="ACC978" s="871"/>
      <c r="ACD978" s="871"/>
      <c r="ACE978" s="871"/>
      <c r="ACF978" s="871"/>
      <c r="ACG978" s="871"/>
      <c r="ACH978" s="871"/>
      <c r="ACI978" s="871"/>
      <c r="ACJ978" s="871"/>
      <c r="ACK978" s="871"/>
      <c r="ACL978" s="871"/>
      <c r="ACM978" s="871"/>
      <c r="ACN978" s="871"/>
      <c r="ACO978" s="871"/>
      <c r="ACP978" s="871"/>
      <c r="ACQ978" s="871"/>
      <c r="ACR978" s="871"/>
      <c r="ACS978" s="871"/>
      <c r="ACT978" s="871"/>
      <c r="ACU978" s="871"/>
      <c r="ACV978" s="871"/>
      <c r="ACW978" s="871"/>
      <c r="ACX978" s="871"/>
      <c r="ACY978" s="871"/>
      <c r="ACZ978" s="871"/>
      <c r="ADA978" s="871"/>
      <c r="ADB978" s="871"/>
      <c r="ADC978" s="871"/>
      <c r="ADD978" s="871"/>
      <c r="ADE978" s="871"/>
      <c r="ADF978" s="871"/>
      <c r="ADG978" s="871"/>
      <c r="ADH978" s="871"/>
      <c r="ADI978" s="871"/>
      <c r="ADJ978" s="871"/>
      <c r="ADK978" s="871"/>
      <c r="ADL978" s="871"/>
      <c r="ADM978" s="871"/>
      <c r="ADN978" s="871"/>
      <c r="ADO978" s="871"/>
      <c r="ADP978" s="871"/>
      <c r="ADQ978" s="871"/>
      <c r="ADR978" s="871"/>
      <c r="ADS978" s="871"/>
      <c r="ADT978" s="871"/>
      <c r="ADU978" s="871"/>
      <c r="ADV978" s="871"/>
      <c r="ADW978" s="871"/>
      <c r="ADX978" s="871"/>
      <c r="ADY978" s="871"/>
      <c r="ADZ978" s="871"/>
      <c r="AEA978" s="871"/>
      <c r="AEB978" s="871"/>
      <c r="AEC978" s="871"/>
      <c r="AED978" s="871"/>
      <c r="AEE978" s="871"/>
      <c r="AEF978" s="871"/>
      <c r="AEG978" s="871"/>
      <c r="AEH978" s="871"/>
      <c r="AEI978" s="871"/>
      <c r="AEJ978" s="871"/>
      <c r="AEK978" s="871"/>
      <c r="AEL978" s="871"/>
      <c r="AEM978" s="871"/>
      <c r="AEN978" s="871"/>
      <c r="AEO978" s="871"/>
      <c r="AEP978" s="871"/>
      <c r="AEQ978" s="871"/>
      <c r="AER978" s="871"/>
      <c r="AES978" s="871"/>
      <c r="AET978" s="871"/>
      <c r="AEU978" s="871"/>
      <c r="AEV978" s="871"/>
      <c r="AEW978" s="871"/>
      <c r="AEX978" s="871"/>
      <c r="AEY978" s="871"/>
      <c r="AEZ978" s="871"/>
      <c r="AFA978" s="871"/>
      <c r="AFB978" s="871"/>
      <c r="AFC978" s="871"/>
      <c r="AFD978" s="871"/>
      <c r="AFE978" s="871"/>
      <c r="AFF978" s="871"/>
      <c r="AFG978" s="871"/>
      <c r="AFH978" s="871"/>
      <c r="AFI978" s="871"/>
      <c r="AFJ978" s="871"/>
      <c r="AFK978" s="871"/>
      <c r="AFL978" s="871"/>
      <c r="AFM978" s="871"/>
      <c r="AFN978" s="871"/>
      <c r="AFO978" s="871"/>
      <c r="AFP978" s="871"/>
      <c r="AFQ978" s="871"/>
      <c r="AFR978" s="871"/>
      <c r="AFS978" s="871"/>
      <c r="AFT978" s="871"/>
      <c r="AFU978" s="871"/>
      <c r="AFV978" s="871"/>
      <c r="AFW978" s="871"/>
      <c r="AFX978" s="871"/>
      <c r="AFY978" s="871"/>
      <c r="AFZ978" s="871"/>
      <c r="AGA978" s="871"/>
      <c r="AGB978" s="871"/>
      <c r="AGC978" s="871"/>
      <c r="AGD978" s="871"/>
      <c r="AGE978" s="871"/>
      <c r="AGF978" s="871"/>
      <c r="AGG978" s="871"/>
      <c r="AGH978" s="871"/>
      <c r="AGI978" s="871"/>
      <c r="AGJ978" s="871"/>
      <c r="AGK978" s="871"/>
      <c r="AGL978" s="871"/>
      <c r="AGM978" s="871"/>
      <c r="AGN978" s="871"/>
      <c r="AGO978" s="871"/>
      <c r="AGP978" s="871"/>
      <c r="AGQ978" s="871"/>
      <c r="AGR978" s="871"/>
      <c r="AGS978" s="871"/>
      <c r="AGT978" s="871"/>
      <c r="AGU978" s="871"/>
      <c r="AGV978" s="871"/>
      <c r="AGW978" s="871"/>
      <c r="AGX978" s="871"/>
      <c r="AGY978" s="871"/>
      <c r="AGZ978" s="871"/>
      <c r="AHA978" s="871"/>
      <c r="AHB978" s="871"/>
      <c r="AHC978" s="871"/>
      <c r="AHD978" s="871"/>
      <c r="AHE978" s="871"/>
      <c r="AHF978" s="871"/>
      <c r="AHG978" s="871"/>
      <c r="AHH978" s="871"/>
      <c r="AHI978" s="871"/>
      <c r="AHJ978" s="871"/>
      <c r="AHK978" s="871"/>
      <c r="AHL978" s="871"/>
      <c r="AHM978" s="871"/>
      <c r="AHN978" s="871"/>
      <c r="AHO978" s="871"/>
      <c r="AHP978" s="871"/>
      <c r="AHQ978" s="871"/>
      <c r="AHR978" s="871"/>
      <c r="AHS978" s="871"/>
      <c r="AHT978" s="871"/>
      <c r="AHU978" s="871"/>
      <c r="AHV978" s="871"/>
      <c r="AHW978" s="871"/>
      <c r="AHX978" s="871"/>
      <c r="AHY978" s="871"/>
      <c r="AHZ978" s="871"/>
      <c r="AIA978" s="871"/>
      <c r="AIB978" s="871"/>
      <c r="AIC978" s="871"/>
      <c r="AID978" s="871"/>
      <c r="AIE978" s="871"/>
      <c r="AIF978" s="871"/>
      <c r="AIG978" s="871"/>
      <c r="AIH978" s="871"/>
      <c r="AII978" s="871"/>
      <c r="AIJ978" s="871"/>
      <c r="AIK978" s="871"/>
      <c r="AIL978" s="871"/>
      <c r="AIM978" s="871"/>
      <c r="AIN978" s="871"/>
      <c r="AIO978" s="871"/>
      <c r="AIP978" s="871"/>
      <c r="AIQ978" s="871"/>
      <c r="AIR978" s="871"/>
      <c r="AIS978" s="871"/>
      <c r="AIT978" s="871"/>
      <c r="AIU978" s="871"/>
      <c r="AIV978" s="871"/>
      <c r="AIW978" s="871"/>
      <c r="AIX978" s="871"/>
      <c r="AIY978" s="871"/>
      <c r="AIZ978" s="871"/>
      <c r="AJA978" s="871"/>
      <c r="AJB978" s="871"/>
      <c r="AJC978" s="871"/>
      <c r="AJD978" s="871"/>
      <c r="AJE978" s="871"/>
      <c r="AJF978" s="871"/>
      <c r="AJG978" s="871"/>
      <c r="AJH978" s="871"/>
      <c r="AJI978" s="871"/>
      <c r="AJJ978" s="871"/>
      <c r="AJK978" s="871"/>
      <c r="AJL978" s="871"/>
      <c r="AJM978" s="871"/>
      <c r="AJN978" s="871"/>
      <c r="AJO978" s="871"/>
      <c r="AJP978" s="871"/>
      <c r="AJQ978" s="871"/>
      <c r="AJR978" s="871"/>
      <c r="AJS978" s="871"/>
      <c r="AJT978" s="871"/>
      <c r="AJU978" s="871"/>
      <c r="AJV978" s="871"/>
      <c r="AJW978" s="871"/>
      <c r="AJX978" s="871"/>
      <c r="AJY978" s="871"/>
      <c r="AJZ978" s="871"/>
      <c r="AKA978" s="871"/>
      <c r="AKB978" s="871"/>
      <c r="AKC978" s="871"/>
      <c r="AKD978" s="871"/>
      <c r="AKE978" s="871"/>
      <c r="AKF978" s="871"/>
      <c r="AKG978" s="871"/>
      <c r="AKH978" s="871"/>
      <c r="AKI978" s="871"/>
      <c r="AKJ978" s="871"/>
      <c r="AKK978" s="871"/>
      <c r="AKL978" s="871"/>
      <c r="AKM978" s="871"/>
      <c r="AKN978" s="871"/>
      <c r="AKO978" s="871"/>
      <c r="AKP978" s="871"/>
      <c r="AKQ978" s="871"/>
      <c r="AKR978" s="871"/>
      <c r="AKS978" s="871"/>
      <c r="AKT978" s="871"/>
      <c r="AKU978" s="871"/>
      <c r="AKV978" s="871"/>
      <c r="AKW978" s="871"/>
      <c r="AKX978" s="871"/>
      <c r="AKY978" s="871"/>
      <c r="AKZ978" s="871"/>
      <c r="ALA978" s="871"/>
      <c r="ALB978" s="871"/>
      <c r="ALC978" s="871"/>
      <c r="ALD978" s="871"/>
      <c r="ALE978" s="871"/>
      <c r="ALF978" s="871"/>
      <c r="ALG978" s="871"/>
      <c r="ALH978" s="871"/>
      <c r="ALI978" s="871"/>
      <c r="ALJ978" s="871"/>
      <c r="ALK978" s="871"/>
      <c r="ALL978" s="871"/>
      <c r="ALM978" s="871"/>
      <c r="ALN978" s="871"/>
      <c r="ALO978" s="871"/>
      <c r="ALP978" s="871"/>
      <c r="ALQ978" s="871"/>
      <c r="ALR978" s="871"/>
      <c r="ALS978" s="871"/>
      <c r="ALT978" s="871"/>
      <c r="ALU978" s="871"/>
      <c r="ALV978" s="871"/>
      <c r="ALW978" s="871"/>
      <c r="ALX978" s="871"/>
      <c r="ALY978" s="871"/>
      <c r="ALZ978" s="871"/>
      <c r="AMA978" s="871"/>
      <c r="AMB978" s="871"/>
      <c r="AMC978" s="871"/>
      <c r="AMD978" s="871"/>
      <c r="AME978" s="871"/>
      <c r="AMF978" s="871"/>
      <c r="AMG978" s="871"/>
      <c r="AMH978" s="871"/>
      <c r="AMI978" s="871"/>
      <c r="AMJ978" s="871"/>
      <c r="AMK978" s="871"/>
    </row>
    <row r="979" spans="1:1025" ht="15.75" customHeight="1">
      <c r="A979" s="1141">
        <v>2</v>
      </c>
      <c r="B979" s="970">
        <v>15410</v>
      </c>
      <c r="C979" s="985">
        <v>0.1</v>
      </c>
      <c r="D979" s="972" t="s">
        <v>529</v>
      </c>
      <c r="E979" s="955">
        <v>1300000</v>
      </c>
      <c r="F979" s="1010">
        <v>0.08</v>
      </c>
      <c r="G979" s="955">
        <f>E979*F979</f>
        <v>104000</v>
      </c>
      <c r="H979" s="1009" t="s">
        <v>411</v>
      </c>
      <c r="I979" s="886"/>
      <c r="J979" s="875"/>
      <c r="K979" s="882"/>
      <c r="L979" s="883"/>
      <c r="M979" s="884"/>
      <c r="N979" s="882"/>
      <c r="O979" s="882"/>
      <c r="P979" s="882"/>
      <c r="Q979" s="871"/>
      <c r="R979" s="871"/>
      <c r="S979" s="871"/>
      <c r="T979" s="871"/>
      <c r="U979" s="871"/>
      <c r="V979" s="871"/>
      <c r="W979" s="871"/>
      <c r="X979" s="871"/>
      <c r="Y979" s="871"/>
      <c r="Z979" s="871"/>
      <c r="AA979" s="871"/>
      <c r="AB979" s="871"/>
      <c r="AC979" s="871"/>
      <c r="AD979" s="871"/>
      <c r="AE979" s="871"/>
      <c r="AF979" s="871"/>
      <c r="AG979" s="871"/>
      <c r="AH979" s="871"/>
      <c r="AI979" s="871"/>
      <c r="AJ979" s="871"/>
      <c r="AK979" s="871"/>
      <c r="AL979" s="871"/>
      <c r="AM979" s="871"/>
      <c r="AN979" s="871"/>
      <c r="AO979" s="871"/>
      <c r="AP979" s="871"/>
      <c r="AQ979" s="871"/>
      <c r="AR979" s="871"/>
      <c r="AS979" s="871"/>
      <c r="AT979" s="871"/>
      <c r="AU979" s="871"/>
      <c r="AV979" s="871"/>
      <c r="AW979" s="871"/>
      <c r="AX979" s="871"/>
      <c r="AY979" s="871"/>
      <c r="AZ979" s="871"/>
      <c r="BA979" s="871"/>
      <c r="BB979" s="871"/>
      <c r="BC979" s="871"/>
      <c r="BD979" s="871"/>
      <c r="BE979" s="871"/>
      <c r="BF979" s="871"/>
      <c r="BG979" s="871"/>
      <c r="BH979" s="871"/>
      <c r="BI979" s="871"/>
      <c r="BJ979" s="871"/>
      <c r="BK979" s="871"/>
      <c r="BL979" s="871"/>
      <c r="BM979" s="871"/>
      <c r="BN979" s="871"/>
      <c r="BO979" s="871"/>
      <c r="BP979" s="871"/>
      <c r="BQ979" s="871"/>
      <c r="BR979" s="871"/>
      <c r="BS979" s="871"/>
      <c r="BT979" s="871"/>
      <c r="BU979" s="871"/>
      <c r="BV979" s="871"/>
      <c r="BW979" s="871"/>
      <c r="BX979" s="871"/>
      <c r="BY979" s="871"/>
      <c r="BZ979" s="871"/>
      <c r="CA979" s="871"/>
      <c r="CB979" s="871"/>
      <c r="CC979" s="871"/>
      <c r="CD979" s="871"/>
      <c r="CE979" s="871"/>
      <c r="CF979" s="871"/>
      <c r="CG979" s="871"/>
      <c r="CH979" s="871"/>
      <c r="CI979" s="871"/>
      <c r="CJ979" s="871"/>
      <c r="CK979" s="871"/>
      <c r="CL979" s="871"/>
      <c r="CM979" s="871"/>
      <c r="CN979" s="871"/>
      <c r="CO979" s="871"/>
      <c r="CP979" s="871"/>
      <c r="CQ979" s="871"/>
      <c r="CR979" s="871"/>
      <c r="CS979" s="871"/>
      <c r="CT979" s="871"/>
      <c r="CU979" s="871"/>
      <c r="CV979" s="871"/>
      <c r="CW979" s="871"/>
      <c r="CX979" s="871"/>
      <c r="CY979" s="871"/>
      <c r="CZ979" s="871"/>
      <c r="DA979" s="871"/>
      <c r="DB979" s="871"/>
      <c r="DC979" s="871"/>
      <c r="DD979" s="871"/>
      <c r="DE979" s="871"/>
      <c r="DF979" s="871"/>
      <c r="DG979" s="871"/>
      <c r="DH979" s="871"/>
      <c r="DI979" s="871"/>
      <c r="DJ979" s="871"/>
      <c r="DK979" s="871"/>
      <c r="DL979" s="871"/>
      <c r="DM979" s="871"/>
      <c r="DN979" s="871"/>
      <c r="DO979" s="871"/>
      <c r="DP979" s="871"/>
      <c r="DQ979" s="871"/>
      <c r="DR979" s="871"/>
      <c r="DS979" s="871"/>
      <c r="DT979" s="871"/>
      <c r="DU979" s="871"/>
      <c r="DV979" s="871"/>
      <c r="DW979" s="871"/>
      <c r="DX979" s="871"/>
      <c r="DY979" s="871"/>
      <c r="DZ979" s="871"/>
      <c r="EA979" s="871"/>
      <c r="EB979" s="871"/>
      <c r="EC979" s="871"/>
      <c r="ED979" s="871"/>
      <c r="EE979" s="871"/>
      <c r="EF979" s="871"/>
      <c r="EG979" s="871"/>
      <c r="EH979" s="871"/>
      <c r="EI979" s="871"/>
      <c r="EJ979" s="871"/>
      <c r="EK979" s="871"/>
      <c r="EL979" s="871"/>
      <c r="EM979" s="871"/>
      <c r="EN979" s="871"/>
      <c r="EO979" s="871"/>
      <c r="EP979" s="871"/>
      <c r="EQ979" s="871"/>
      <c r="ER979" s="871"/>
      <c r="ES979" s="871"/>
      <c r="ET979" s="871"/>
      <c r="EU979" s="871"/>
      <c r="EV979" s="871"/>
      <c r="EW979" s="871"/>
      <c r="EX979" s="871"/>
      <c r="EY979" s="871"/>
      <c r="EZ979" s="871"/>
      <c r="FA979" s="871"/>
      <c r="FB979" s="871"/>
      <c r="FC979" s="871"/>
      <c r="FD979" s="871"/>
      <c r="FE979" s="871"/>
      <c r="FF979" s="871"/>
      <c r="FG979" s="871"/>
      <c r="FH979" s="871"/>
      <c r="FI979" s="871"/>
      <c r="FJ979" s="871"/>
      <c r="FK979" s="871"/>
      <c r="FL979" s="871"/>
      <c r="FM979" s="871"/>
      <c r="FN979" s="871"/>
      <c r="FO979" s="871"/>
      <c r="FP979" s="871"/>
      <c r="FQ979" s="871"/>
      <c r="FR979" s="871"/>
      <c r="FS979" s="871"/>
      <c r="FT979" s="871"/>
      <c r="FU979" s="871"/>
      <c r="FV979" s="871"/>
      <c r="FW979" s="871"/>
      <c r="FX979" s="871"/>
      <c r="FY979" s="871"/>
      <c r="FZ979" s="871"/>
      <c r="GA979" s="871"/>
      <c r="GB979" s="871"/>
      <c r="GC979" s="871"/>
      <c r="GD979" s="871"/>
      <c r="GE979" s="871"/>
      <c r="GF979" s="871"/>
      <c r="GG979" s="871"/>
      <c r="GH979" s="871"/>
      <c r="GI979" s="871"/>
      <c r="GJ979" s="871"/>
      <c r="GK979" s="871"/>
      <c r="GL979" s="871"/>
      <c r="GM979" s="871"/>
      <c r="GN979" s="871"/>
      <c r="GO979" s="871"/>
      <c r="GP979" s="871"/>
      <c r="GQ979" s="871"/>
      <c r="GR979" s="871"/>
      <c r="GS979" s="871"/>
      <c r="GT979" s="871"/>
      <c r="GU979" s="871"/>
      <c r="GV979" s="871"/>
      <c r="GW979" s="871"/>
      <c r="GX979" s="871"/>
      <c r="GY979" s="871"/>
      <c r="GZ979" s="871"/>
      <c r="HA979" s="871"/>
      <c r="HB979" s="871"/>
      <c r="HC979" s="871"/>
      <c r="HD979" s="871"/>
      <c r="HE979" s="871"/>
      <c r="HF979" s="871"/>
      <c r="HG979" s="871"/>
      <c r="HH979" s="871"/>
      <c r="HI979" s="871"/>
      <c r="HJ979" s="871"/>
      <c r="HK979" s="871"/>
      <c r="HL979" s="871"/>
      <c r="HM979" s="871"/>
      <c r="HN979" s="871"/>
      <c r="HO979" s="871"/>
      <c r="HP979" s="871"/>
      <c r="HQ979" s="871"/>
      <c r="HR979" s="871"/>
      <c r="HS979" s="871"/>
      <c r="HT979" s="871"/>
      <c r="HU979" s="871"/>
      <c r="HV979" s="871"/>
      <c r="HW979" s="871"/>
      <c r="HX979" s="871"/>
      <c r="HY979" s="871"/>
      <c r="HZ979" s="871"/>
      <c r="IA979" s="871"/>
      <c r="IB979" s="871"/>
      <c r="IC979" s="871"/>
      <c r="ID979" s="871"/>
      <c r="IE979" s="871"/>
      <c r="IF979" s="871"/>
      <c r="IG979" s="871"/>
      <c r="IH979" s="871"/>
      <c r="II979" s="871"/>
      <c r="IJ979" s="871"/>
      <c r="IK979" s="871"/>
      <c r="IL979" s="871"/>
      <c r="IM979" s="871"/>
      <c r="IN979" s="871"/>
      <c r="IO979" s="871"/>
      <c r="IP979" s="871"/>
      <c r="IQ979" s="871"/>
      <c r="IR979" s="871"/>
      <c r="IS979" s="871"/>
      <c r="IT979" s="871"/>
      <c r="IU979" s="871"/>
      <c r="IV979" s="871"/>
      <c r="IW979" s="871"/>
      <c r="IX979" s="871"/>
      <c r="IY979" s="871"/>
      <c r="IZ979" s="871"/>
      <c r="JA979" s="871"/>
      <c r="JB979" s="871"/>
      <c r="JC979" s="871"/>
      <c r="JD979" s="871"/>
      <c r="JE979" s="871"/>
      <c r="JF979" s="871"/>
      <c r="JG979" s="871"/>
      <c r="JH979" s="871"/>
      <c r="JI979" s="871"/>
      <c r="JJ979" s="871"/>
      <c r="JK979" s="871"/>
      <c r="JL979" s="871"/>
      <c r="JM979" s="871"/>
      <c r="JN979" s="871"/>
      <c r="JO979" s="871"/>
      <c r="JP979" s="871"/>
      <c r="JQ979" s="871"/>
      <c r="JR979" s="871"/>
      <c r="JS979" s="871"/>
      <c r="JT979" s="871"/>
      <c r="JU979" s="871"/>
      <c r="JV979" s="871"/>
      <c r="JW979" s="871"/>
      <c r="JX979" s="871"/>
      <c r="JY979" s="871"/>
      <c r="JZ979" s="871"/>
      <c r="KA979" s="871"/>
      <c r="KB979" s="871"/>
      <c r="KC979" s="871"/>
      <c r="KD979" s="871"/>
      <c r="KE979" s="871"/>
      <c r="KF979" s="871"/>
      <c r="KG979" s="871"/>
      <c r="KH979" s="871"/>
      <c r="KI979" s="871"/>
      <c r="KJ979" s="871"/>
      <c r="KK979" s="871"/>
      <c r="KL979" s="871"/>
      <c r="KM979" s="871"/>
      <c r="KN979" s="871"/>
      <c r="KO979" s="871"/>
      <c r="KP979" s="871"/>
      <c r="KQ979" s="871"/>
      <c r="KR979" s="871"/>
      <c r="KS979" s="871"/>
      <c r="KT979" s="871"/>
      <c r="KU979" s="871"/>
      <c r="KV979" s="871"/>
      <c r="KW979" s="871"/>
      <c r="KX979" s="871"/>
      <c r="KY979" s="871"/>
      <c r="KZ979" s="871"/>
      <c r="LA979" s="871"/>
      <c r="LB979" s="871"/>
      <c r="LC979" s="871"/>
      <c r="LD979" s="871"/>
      <c r="LE979" s="871"/>
      <c r="LF979" s="871"/>
      <c r="LG979" s="871"/>
      <c r="LH979" s="871"/>
      <c r="LI979" s="871"/>
      <c r="LJ979" s="871"/>
      <c r="LK979" s="871"/>
      <c r="LL979" s="871"/>
      <c r="LM979" s="871"/>
      <c r="LN979" s="871"/>
      <c r="LO979" s="871"/>
      <c r="LP979" s="871"/>
      <c r="LQ979" s="871"/>
      <c r="LR979" s="871"/>
      <c r="LS979" s="871"/>
      <c r="LT979" s="871"/>
      <c r="LU979" s="871"/>
      <c r="LV979" s="871"/>
      <c r="LW979" s="871"/>
      <c r="LX979" s="871"/>
      <c r="LY979" s="871"/>
      <c r="LZ979" s="871"/>
      <c r="MA979" s="871"/>
      <c r="MB979" s="871"/>
      <c r="MC979" s="871"/>
      <c r="MD979" s="871"/>
      <c r="ME979" s="871"/>
      <c r="MF979" s="871"/>
      <c r="MG979" s="871"/>
      <c r="MH979" s="871"/>
      <c r="MI979" s="871"/>
      <c r="MJ979" s="871"/>
      <c r="MK979" s="871"/>
      <c r="ML979" s="871"/>
      <c r="MM979" s="871"/>
      <c r="MN979" s="871"/>
      <c r="MO979" s="871"/>
      <c r="MP979" s="871"/>
      <c r="MQ979" s="871"/>
      <c r="MR979" s="871"/>
      <c r="MS979" s="871"/>
      <c r="MT979" s="871"/>
      <c r="MU979" s="871"/>
      <c r="MV979" s="871"/>
      <c r="MW979" s="871"/>
      <c r="MX979" s="871"/>
      <c r="MY979" s="871"/>
      <c r="MZ979" s="871"/>
      <c r="NA979" s="871"/>
      <c r="NB979" s="871"/>
      <c r="NC979" s="871"/>
      <c r="ND979" s="871"/>
      <c r="NE979" s="871"/>
      <c r="NF979" s="871"/>
      <c r="NG979" s="871"/>
      <c r="NH979" s="871"/>
      <c r="NI979" s="871"/>
      <c r="NJ979" s="871"/>
      <c r="NK979" s="871"/>
      <c r="NL979" s="871"/>
      <c r="NM979" s="871"/>
      <c r="NN979" s="871"/>
      <c r="NO979" s="871"/>
      <c r="NP979" s="871"/>
      <c r="NQ979" s="871"/>
      <c r="NR979" s="871"/>
      <c r="NS979" s="871"/>
      <c r="NT979" s="871"/>
      <c r="NU979" s="871"/>
      <c r="NV979" s="871"/>
      <c r="NW979" s="871"/>
      <c r="NX979" s="871"/>
      <c r="NY979" s="871"/>
      <c r="NZ979" s="871"/>
      <c r="OA979" s="871"/>
      <c r="OB979" s="871"/>
      <c r="OC979" s="871"/>
      <c r="OD979" s="871"/>
      <c r="OE979" s="871"/>
      <c r="OF979" s="871"/>
      <c r="OG979" s="871"/>
      <c r="OH979" s="871"/>
      <c r="OI979" s="871"/>
      <c r="OJ979" s="871"/>
      <c r="OK979" s="871"/>
      <c r="OL979" s="871"/>
      <c r="OM979" s="871"/>
      <c r="ON979" s="871"/>
      <c r="OO979" s="871"/>
      <c r="OP979" s="871"/>
      <c r="OQ979" s="871"/>
      <c r="OR979" s="871"/>
      <c r="OS979" s="871"/>
      <c r="OT979" s="871"/>
      <c r="OU979" s="871"/>
      <c r="OV979" s="871"/>
      <c r="OW979" s="871"/>
      <c r="OX979" s="871"/>
      <c r="OY979" s="871"/>
      <c r="OZ979" s="871"/>
      <c r="PA979" s="871"/>
      <c r="PB979" s="871"/>
      <c r="PC979" s="871"/>
      <c r="PD979" s="871"/>
      <c r="PE979" s="871"/>
      <c r="PF979" s="871"/>
      <c r="PG979" s="871"/>
      <c r="PH979" s="871"/>
      <c r="PI979" s="871"/>
      <c r="PJ979" s="871"/>
      <c r="PK979" s="871"/>
      <c r="PL979" s="871"/>
      <c r="PM979" s="871"/>
      <c r="PN979" s="871"/>
      <c r="PO979" s="871"/>
      <c r="PP979" s="871"/>
      <c r="PQ979" s="871"/>
      <c r="PR979" s="871"/>
      <c r="PS979" s="871"/>
      <c r="PT979" s="871"/>
      <c r="PU979" s="871"/>
      <c r="PV979" s="871"/>
      <c r="PW979" s="871"/>
      <c r="PX979" s="871"/>
      <c r="PY979" s="871"/>
      <c r="PZ979" s="871"/>
      <c r="QA979" s="871"/>
      <c r="QB979" s="871"/>
      <c r="QC979" s="871"/>
      <c r="QD979" s="871"/>
      <c r="QE979" s="871"/>
      <c r="QF979" s="871"/>
      <c r="QG979" s="871"/>
      <c r="QH979" s="871"/>
      <c r="QI979" s="871"/>
      <c r="QJ979" s="871"/>
      <c r="QK979" s="871"/>
      <c r="QL979" s="871"/>
      <c r="QM979" s="871"/>
      <c r="QN979" s="871"/>
      <c r="QO979" s="871"/>
      <c r="QP979" s="871"/>
      <c r="QQ979" s="871"/>
      <c r="QR979" s="871"/>
      <c r="QS979" s="871"/>
      <c r="QT979" s="871"/>
      <c r="QU979" s="871"/>
      <c r="QV979" s="871"/>
      <c r="QW979" s="871"/>
      <c r="QX979" s="871"/>
      <c r="QY979" s="871"/>
      <c r="QZ979" s="871"/>
      <c r="RA979" s="871"/>
      <c r="RB979" s="871"/>
      <c r="RC979" s="871"/>
      <c r="RD979" s="871"/>
      <c r="RE979" s="871"/>
      <c r="RF979" s="871"/>
      <c r="RG979" s="871"/>
      <c r="RH979" s="871"/>
      <c r="RI979" s="871"/>
      <c r="RJ979" s="871"/>
      <c r="RK979" s="871"/>
      <c r="RL979" s="871"/>
      <c r="RM979" s="871"/>
      <c r="RN979" s="871"/>
      <c r="RO979" s="871"/>
      <c r="RP979" s="871"/>
      <c r="RQ979" s="871"/>
      <c r="RR979" s="871"/>
      <c r="RS979" s="871"/>
      <c r="RT979" s="871"/>
      <c r="RU979" s="871"/>
      <c r="RV979" s="871"/>
      <c r="RW979" s="871"/>
      <c r="RX979" s="871"/>
      <c r="RY979" s="871"/>
      <c r="RZ979" s="871"/>
      <c r="SA979" s="871"/>
      <c r="SB979" s="871"/>
      <c r="SC979" s="871"/>
      <c r="SD979" s="871"/>
      <c r="SE979" s="871"/>
      <c r="SF979" s="871"/>
      <c r="SG979" s="871"/>
      <c r="SH979" s="871"/>
      <c r="SI979" s="871"/>
      <c r="SJ979" s="871"/>
      <c r="SK979" s="871"/>
      <c r="SL979" s="871"/>
      <c r="SM979" s="871"/>
      <c r="SN979" s="871"/>
      <c r="SO979" s="871"/>
      <c r="SP979" s="871"/>
      <c r="SQ979" s="871"/>
      <c r="SR979" s="871"/>
      <c r="SS979" s="871"/>
      <c r="ST979" s="871"/>
      <c r="SU979" s="871"/>
      <c r="SV979" s="871"/>
      <c r="SW979" s="871"/>
      <c r="SX979" s="871"/>
      <c r="SY979" s="871"/>
      <c r="SZ979" s="871"/>
      <c r="TA979" s="871"/>
      <c r="TB979" s="871"/>
      <c r="TC979" s="871"/>
      <c r="TD979" s="871"/>
      <c r="TE979" s="871"/>
      <c r="TF979" s="871"/>
      <c r="TG979" s="871"/>
      <c r="TH979" s="871"/>
      <c r="TI979" s="871"/>
      <c r="TJ979" s="871"/>
      <c r="TK979" s="871"/>
      <c r="TL979" s="871"/>
      <c r="TM979" s="871"/>
      <c r="TN979" s="871"/>
      <c r="TO979" s="871"/>
      <c r="TP979" s="871"/>
      <c r="TQ979" s="871"/>
      <c r="TR979" s="871"/>
      <c r="TS979" s="871"/>
      <c r="TT979" s="871"/>
      <c r="TU979" s="871"/>
      <c r="TV979" s="871"/>
      <c r="TW979" s="871"/>
      <c r="TX979" s="871"/>
      <c r="TY979" s="871"/>
      <c r="TZ979" s="871"/>
      <c r="UA979" s="871"/>
      <c r="UB979" s="871"/>
      <c r="UC979" s="871"/>
      <c r="UD979" s="871"/>
      <c r="UE979" s="871"/>
      <c r="UF979" s="871"/>
      <c r="UG979" s="871"/>
      <c r="UH979" s="871"/>
      <c r="UI979" s="871"/>
      <c r="UJ979" s="871"/>
      <c r="UK979" s="871"/>
      <c r="UL979" s="871"/>
      <c r="UM979" s="871"/>
      <c r="UN979" s="871"/>
      <c r="UO979" s="871"/>
      <c r="UP979" s="871"/>
      <c r="UQ979" s="871"/>
      <c r="UR979" s="871"/>
      <c r="US979" s="871"/>
      <c r="UT979" s="871"/>
      <c r="UU979" s="871"/>
      <c r="UV979" s="871"/>
      <c r="UW979" s="871"/>
      <c r="UX979" s="871"/>
      <c r="UY979" s="871"/>
      <c r="UZ979" s="871"/>
      <c r="VA979" s="871"/>
      <c r="VB979" s="871"/>
      <c r="VC979" s="871"/>
      <c r="VD979" s="871"/>
      <c r="VE979" s="871"/>
      <c r="VF979" s="871"/>
      <c r="VG979" s="871"/>
      <c r="VH979" s="871"/>
      <c r="VI979" s="871"/>
      <c r="VJ979" s="871"/>
      <c r="VK979" s="871"/>
      <c r="VL979" s="871"/>
      <c r="VM979" s="871"/>
      <c r="VN979" s="871"/>
      <c r="VO979" s="871"/>
      <c r="VP979" s="871"/>
      <c r="VQ979" s="871"/>
      <c r="VR979" s="871"/>
      <c r="VS979" s="871"/>
      <c r="VT979" s="871"/>
      <c r="VU979" s="871"/>
      <c r="VV979" s="871"/>
      <c r="VW979" s="871"/>
      <c r="VX979" s="871"/>
      <c r="VY979" s="871"/>
      <c r="VZ979" s="871"/>
      <c r="WA979" s="871"/>
      <c r="WB979" s="871"/>
      <c r="WC979" s="871"/>
      <c r="WD979" s="871"/>
      <c r="WE979" s="871"/>
      <c r="WF979" s="871"/>
      <c r="WG979" s="871"/>
      <c r="WH979" s="871"/>
      <c r="WI979" s="871"/>
      <c r="WJ979" s="871"/>
      <c r="WK979" s="871"/>
      <c r="WL979" s="871"/>
      <c r="WM979" s="871"/>
      <c r="WN979" s="871"/>
      <c r="WO979" s="871"/>
      <c r="WP979" s="871"/>
      <c r="WQ979" s="871"/>
      <c r="WR979" s="871"/>
      <c r="WS979" s="871"/>
      <c r="WT979" s="871"/>
      <c r="WU979" s="871"/>
      <c r="WV979" s="871"/>
      <c r="WW979" s="871"/>
      <c r="WX979" s="871"/>
      <c r="WY979" s="871"/>
      <c r="WZ979" s="871"/>
      <c r="XA979" s="871"/>
      <c r="XB979" s="871"/>
      <c r="XC979" s="871"/>
      <c r="XD979" s="871"/>
      <c r="XE979" s="871"/>
      <c r="XF979" s="871"/>
      <c r="XG979" s="871"/>
      <c r="XH979" s="871"/>
      <c r="XI979" s="871"/>
      <c r="XJ979" s="871"/>
      <c r="XK979" s="871"/>
      <c r="XL979" s="871"/>
      <c r="XM979" s="871"/>
      <c r="XN979" s="871"/>
      <c r="XO979" s="871"/>
      <c r="XP979" s="871"/>
      <c r="XQ979" s="871"/>
      <c r="XR979" s="871"/>
      <c r="XS979" s="871"/>
      <c r="XT979" s="871"/>
      <c r="XU979" s="871"/>
      <c r="XV979" s="871"/>
      <c r="XW979" s="871"/>
      <c r="XX979" s="871"/>
      <c r="XY979" s="871"/>
      <c r="XZ979" s="871"/>
      <c r="YA979" s="871"/>
      <c r="YB979" s="871"/>
      <c r="YC979" s="871"/>
      <c r="YD979" s="871"/>
      <c r="YE979" s="871"/>
      <c r="YF979" s="871"/>
      <c r="YG979" s="871"/>
      <c r="YH979" s="871"/>
      <c r="YI979" s="871"/>
      <c r="YJ979" s="871"/>
      <c r="YK979" s="871"/>
      <c r="YL979" s="871"/>
      <c r="YM979" s="871"/>
      <c r="YN979" s="871"/>
      <c r="YO979" s="871"/>
      <c r="YP979" s="871"/>
      <c r="YQ979" s="871"/>
      <c r="YR979" s="871"/>
      <c r="YS979" s="871"/>
      <c r="YT979" s="871"/>
      <c r="YU979" s="871"/>
      <c r="YV979" s="871"/>
      <c r="YW979" s="871"/>
      <c r="YX979" s="871"/>
      <c r="YY979" s="871"/>
      <c r="YZ979" s="871"/>
      <c r="ZA979" s="871"/>
      <c r="ZB979" s="871"/>
      <c r="ZC979" s="871"/>
      <c r="ZD979" s="871"/>
      <c r="ZE979" s="871"/>
      <c r="ZF979" s="871"/>
      <c r="ZG979" s="871"/>
      <c r="ZH979" s="871"/>
      <c r="ZI979" s="871"/>
      <c r="ZJ979" s="871"/>
      <c r="ZK979" s="871"/>
      <c r="ZL979" s="871"/>
      <c r="ZM979" s="871"/>
      <c r="ZN979" s="871"/>
      <c r="ZO979" s="871"/>
      <c r="ZP979" s="871"/>
      <c r="ZQ979" s="871"/>
      <c r="ZR979" s="871"/>
      <c r="ZS979" s="871"/>
      <c r="ZT979" s="871"/>
      <c r="ZU979" s="871"/>
      <c r="ZV979" s="871"/>
      <c r="ZW979" s="871"/>
      <c r="ZX979" s="871"/>
      <c r="ZY979" s="871"/>
      <c r="ZZ979" s="871"/>
      <c r="AAA979" s="871"/>
      <c r="AAB979" s="871"/>
      <c r="AAC979" s="871"/>
      <c r="AAD979" s="871"/>
      <c r="AAE979" s="871"/>
      <c r="AAF979" s="871"/>
      <c r="AAG979" s="871"/>
      <c r="AAH979" s="871"/>
      <c r="AAI979" s="871"/>
      <c r="AAJ979" s="871"/>
      <c r="AAK979" s="871"/>
      <c r="AAL979" s="871"/>
      <c r="AAM979" s="871"/>
      <c r="AAN979" s="871"/>
      <c r="AAO979" s="871"/>
      <c r="AAP979" s="871"/>
      <c r="AAQ979" s="871"/>
      <c r="AAR979" s="871"/>
      <c r="AAS979" s="871"/>
      <c r="AAT979" s="871"/>
      <c r="AAU979" s="871"/>
      <c r="AAV979" s="871"/>
      <c r="AAW979" s="871"/>
      <c r="AAX979" s="871"/>
      <c r="AAY979" s="871"/>
      <c r="AAZ979" s="871"/>
      <c r="ABA979" s="871"/>
      <c r="ABB979" s="871"/>
      <c r="ABC979" s="871"/>
      <c r="ABD979" s="871"/>
      <c r="ABE979" s="871"/>
      <c r="ABF979" s="871"/>
      <c r="ABG979" s="871"/>
      <c r="ABH979" s="871"/>
      <c r="ABI979" s="871"/>
      <c r="ABJ979" s="871"/>
      <c r="ABK979" s="871"/>
      <c r="ABL979" s="871"/>
      <c r="ABM979" s="871"/>
      <c r="ABN979" s="871"/>
      <c r="ABO979" s="871"/>
      <c r="ABP979" s="871"/>
      <c r="ABQ979" s="871"/>
      <c r="ABR979" s="871"/>
      <c r="ABS979" s="871"/>
      <c r="ABT979" s="871"/>
      <c r="ABU979" s="871"/>
      <c r="ABV979" s="871"/>
      <c r="ABW979" s="871"/>
      <c r="ABX979" s="871"/>
      <c r="ABY979" s="871"/>
      <c r="ABZ979" s="871"/>
      <c r="ACA979" s="871"/>
      <c r="ACB979" s="871"/>
      <c r="ACC979" s="871"/>
      <c r="ACD979" s="871"/>
      <c r="ACE979" s="871"/>
      <c r="ACF979" s="871"/>
      <c r="ACG979" s="871"/>
      <c r="ACH979" s="871"/>
      <c r="ACI979" s="871"/>
      <c r="ACJ979" s="871"/>
      <c r="ACK979" s="871"/>
      <c r="ACL979" s="871"/>
      <c r="ACM979" s="871"/>
      <c r="ACN979" s="871"/>
      <c r="ACO979" s="871"/>
      <c r="ACP979" s="871"/>
      <c r="ACQ979" s="871"/>
      <c r="ACR979" s="871"/>
      <c r="ACS979" s="871"/>
      <c r="ACT979" s="871"/>
      <c r="ACU979" s="871"/>
      <c r="ACV979" s="871"/>
      <c r="ACW979" s="871"/>
      <c r="ACX979" s="871"/>
      <c r="ACY979" s="871"/>
      <c r="ACZ979" s="871"/>
      <c r="ADA979" s="871"/>
      <c r="ADB979" s="871"/>
      <c r="ADC979" s="871"/>
      <c r="ADD979" s="871"/>
      <c r="ADE979" s="871"/>
      <c r="ADF979" s="871"/>
      <c r="ADG979" s="871"/>
      <c r="ADH979" s="871"/>
      <c r="ADI979" s="871"/>
      <c r="ADJ979" s="871"/>
      <c r="ADK979" s="871"/>
      <c r="ADL979" s="871"/>
      <c r="ADM979" s="871"/>
      <c r="ADN979" s="871"/>
      <c r="ADO979" s="871"/>
      <c r="ADP979" s="871"/>
      <c r="ADQ979" s="871"/>
      <c r="ADR979" s="871"/>
      <c r="ADS979" s="871"/>
      <c r="ADT979" s="871"/>
      <c r="ADU979" s="871"/>
      <c r="ADV979" s="871"/>
      <c r="ADW979" s="871"/>
      <c r="ADX979" s="871"/>
      <c r="ADY979" s="871"/>
      <c r="ADZ979" s="871"/>
      <c r="AEA979" s="871"/>
      <c r="AEB979" s="871"/>
      <c r="AEC979" s="871"/>
      <c r="AED979" s="871"/>
      <c r="AEE979" s="871"/>
      <c r="AEF979" s="871"/>
      <c r="AEG979" s="871"/>
      <c r="AEH979" s="871"/>
      <c r="AEI979" s="871"/>
      <c r="AEJ979" s="871"/>
      <c r="AEK979" s="871"/>
      <c r="AEL979" s="871"/>
      <c r="AEM979" s="871"/>
      <c r="AEN979" s="871"/>
      <c r="AEO979" s="871"/>
      <c r="AEP979" s="871"/>
      <c r="AEQ979" s="871"/>
      <c r="AER979" s="871"/>
      <c r="AES979" s="871"/>
      <c r="AET979" s="871"/>
      <c r="AEU979" s="871"/>
      <c r="AEV979" s="871"/>
      <c r="AEW979" s="871"/>
      <c r="AEX979" s="871"/>
      <c r="AEY979" s="871"/>
      <c r="AEZ979" s="871"/>
      <c r="AFA979" s="871"/>
      <c r="AFB979" s="871"/>
      <c r="AFC979" s="871"/>
      <c r="AFD979" s="871"/>
      <c r="AFE979" s="871"/>
      <c r="AFF979" s="871"/>
      <c r="AFG979" s="871"/>
      <c r="AFH979" s="871"/>
      <c r="AFI979" s="871"/>
      <c r="AFJ979" s="871"/>
      <c r="AFK979" s="871"/>
      <c r="AFL979" s="871"/>
      <c r="AFM979" s="871"/>
      <c r="AFN979" s="871"/>
      <c r="AFO979" s="871"/>
      <c r="AFP979" s="871"/>
      <c r="AFQ979" s="871"/>
      <c r="AFR979" s="871"/>
      <c r="AFS979" s="871"/>
      <c r="AFT979" s="871"/>
      <c r="AFU979" s="871"/>
      <c r="AFV979" s="871"/>
      <c r="AFW979" s="871"/>
      <c r="AFX979" s="871"/>
      <c r="AFY979" s="871"/>
      <c r="AFZ979" s="871"/>
      <c r="AGA979" s="871"/>
      <c r="AGB979" s="871"/>
      <c r="AGC979" s="871"/>
      <c r="AGD979" s="871"/>
      <c r="AGE979" s="871"/>
      <c r="AGF979" s="871"/>
      <c r="AGG979" s="871"/>
      <c r="AGH979" s="871"/>
      <c r="AGI979" s="871"/>
      <c r="AGJ979" s="871"/>
      <c r="AGK979" s="871"/>
      <c r="AGL979" s="871"/>
      <c r="AGM979" s="871"/>
      <c r="AGN979" s="871"/>
      <c r="AGO979" s="871"/>
      <c r="AGP979" s="871"/>
      <c r="AGQ979" s="871"/>
      <c r="AGR979" s="871"/>
      <c r="AGS979" s="871"/>
      <c r="AGT979" s="871"/>
      <c r="AGU979" s="871"/>
      <c r="AGV979" s="871"/>
      <c r="AGW979" s="871"/>
      <c r="AGX979" s="871"/>
      <c r="AGY979" s="871"/>
      <c r="AGZ979" s="871"/>
      <c r="AHA979" s="871"/>
      <c r="AHB979" s="871"/>
      <c r="AHC979" s="871"/>
      <c r="AHD979" s="871"/>
      <c r="AHE979" s="871"/>
      <c r="AHF979" s="871"/>
      <c r="AHG979" s="871"/>
      <c r="AHH979" s="871"/>
      <c r="AHI979" s="871"/>
      <c r="AHJ979" s="871"/>
      <c r="AHK979" s="871"/>
      <c r="AHL979" s="871"/>
      <c r="AHM979" s="871"/>
      <c r="AHN979" s="871"/>
      <c r="AHO979" s="871"/>
      <c r="AHP979" s="871"/>
      <c r="AHQ979" s="871"/>
      <c r="AHR979" s="871"/>
      <c r="AHS979" s="871"/>
      <c r="AHT979" s="871"/>
      <c r="AHU979" s="871"/>
      <c r="AHV979" s="871"/>
      <c r="AHW979" s="871"/>
      <c r="AHX979" s="871"/>
      <c r="AHY979" s="871"/>
      <c r="AHZ979" s="871"/>
      <c r="AIA979" s="871"/>
      <c r="AIB979" s="871"/>
      <c r="AIC979" s="871"/>
      <c r="AID979" s="871"/>
      <c r="AIE979" s="871"/>
      <c r="AIF979" s="871"/>
      <c r="AIG979" s="871"/>
      <c r="AIH979" s="871"/>
      <c r="AII979" s="871"/>
      <c r="AIJ979" s="871"/>
      <c r="AIK979" s="871"/>
      <c r="AIL979" s="871"/>
      <c r="AIM979" s="871"/>
      <c r="AIN979" s="871"/>
      <c r="AIO979" s="871"/>
      <c r="AIP979" s="871"/>
      <c r="AIQ979" s="871"/>
      <c r="AIR979" s="871"/>
      <c r="AIS979" s="871"/>
      <c r="AIT979" s="871"/>
      <c r="AIU979" s="871"/>
      <c r="AIV979" s="871"/>
      <c r="AIW979" s="871"/>
      <c r="AIX979" s="871"/>
      <c r="AIY979" s="871"/>
      <c r="AIZ979" s="871"/>
      <c r="AJA979" s="871"/>
      <c r="AJB979" s="871"/>
      <c r="AJC979" s="871"/>
      <c r="AJD979" s="871"/>
      <c r="AJE979" s="871"/>
      <c r="AJF979" s="871"/>
      <c r="AJG979" s="871"/>
      <c r="AJH979" s="871"/>
      <c r="AJI979" s="871"/>
      <c r="AJJ979" s="871"/>
      <c r="AJK979" s="871"/>
      <c r="AJL979" s="871"/>
      <c r="AJM979" s="871"/>
      <c r="AJN979" s="871"/>
      <c r="AJO979" s="871"/>
      <c r="AJP979" s="871"/>
      <c r="AJQ979" s="871"/>
      <c r="AJR979" s="871"/>
      <c r="AJS979" s="871"/>
      <c r="AJT979" s="871"/>
      <c r="AJU979" s="871"/>
      <c r="AJV979" s="871"/>
      <c r="AJW979" s="871"/>
      <c r="AJX979" s="871"/>
      <c r="AJY979" s="871"/>
      <c r="AJZ979" s="871"/>
      <c r="AKA979" s="871"/>
      <c r="AKB979" s="871"/>
      <c r="AKC979" s="871"/>
      <c r="AKD979" s="871"/>
      <c r="AKE979" s="871"/>
      <c r="AKF979" s="871"/>
      <c r="AKG979" s="871"/>
      <c r="AKH979" s="871"/>
      <c r="AKI979" s="871"/>
      <c r="AKJ979" s="871"/>
      <c r="AKK979" s="871"/>
      <c r="AKL979" s="871"/>
      <c r="AKM979" s="871"/>
      <c r="AKN979" s="871"/>
      <c r="AKO979" s="871"/>
      <c r="AKP979" s="871"/>
      <c r="AKQ979" s="871"/>
      <c r="AKR979" s="871"/>
      <c r="AKS979" s="871"/>
      <c r="AKT979" s="871"/>
      <c r="AKU979" s="871"/>
      <c r="AKV979" s="871"/>
      <c r="AKW979" s="871"/>
      <c r="AKX979" s="871"/>
      <c r="AKY979" s="871"/>
      <c r="AKZ979" s="871"/>
      <c r="ALA979" s="871"/>
      <c r="ALB979" s="871"/>
      <c r="ALC979" s="871"/>
      <c r="ALD979" s="871"/>
      <c r="ALE979" s="871"/>
      <c r="ALF979" s="871"/>
      <c r="ALG979" s="871"/>
      <c r="ALH979" s="871"/>
      <c r="ALI979" s="871"/>
      <c r="ALJ979" s="871"/>
      <c r="ALK979" s="871"/>
      <c r="ALL979" s="871"/>
      <c r="ALM979" s="871"/>
      <c r="ALN979" s="871"/>
      <c r="ALO979" s="871"/>
      <c r="ALP979" s="871"/>
      <c r="ALQ979" s="871"/>
      <c r="ALR979" s="871"/>
      <c r="ALS979" s="871"/>
      <c r="ALT979" s="871"/>
      <c r="ALU979" s="871"/>
      <c r="ALV979" s="871"/>
      <c r="ALW979" s="871"/>
      <c r="ALX979" s="871"/>
      <c r="ALY979" s="871"/>
      <c r="ALZ979" s="871"/>
      <c r="AMA979" s="871"/>
      <c r="AMB979" s="871"/>
      <c r="AMC979" s="871"/>
      <c r="AMD979" s="871"/>
      <c r="AME979" s="871"/>
      <c r="AMF979" s="871"/>
      <c r="AMG979" s="871"/>
      <c r="AMH979" s="871"/>
      <c r="AMI979" s="871"/>
      <c r="AMJ979" s="871"/>
      <c r="AMK979" s="871"/>
    </row>
    <row r="980" spans="1:1025" ht="15.75" customHeight="1">
      <c r="A980" s="1142"/>
      <c r="B980" s="968">
        <v>15454</v>
      </c>
      <c r="C980" s="985">
        <v>0.1</v>
      </c>
      <c r="D980" s="954" t="s">
        <v>530</v>
      </c>
      <c r="E980" s="955">
        <v>1350000</v>
      </c>
      <c r="F980" s="1010">
        <v>0.05</v>
      </c>
      <c r="G980" s="955">
        <f t="shared" ref="G980:G983" si="48">E980*F980</f>
        <v>67500</v>
      </c>
      <c r="H980" s="1009" t="s">
        <v>503</v>
      </c>
      <c r="I980" s="874"/>
      <c r="J980" s="874"/>
      <c r="K980" s="907"/>
      <c r="L980" s="899"/>
      <c r="M980" s="899"/>
      <c r="N980" s="899"/>
      <c r="O980" s="948"/>
      <c r="P980" s="899"/>
      <c r="Q980" s="917"/>
      <c r="R980" s="871"/>
      <c r="S980" s="871"/>
      <c r="T980" s="871"/>
      <c r="U980" s="871"/>
      <c r="V980" s="871"/>
      <c r="W980" s="871"/>
      <c r="X980" s="871"/>
      <c r="Y980" s="871"/>
      <c r="Z980" s="871"/>
      <c r="AA980" s="871"/>
      <c r="AB980" s="871"/>
      <c r="AC980" s="871"/>
      <c r="AD980" s="871"/>
      <c r="AE980" s="871"/>
      <c r="AF980" s="871"/>
      <c r="AG980" s="871"/>
      <c r="AH980" s="871"/>
      <c r="AI980" s="871"/>
      <c r="AJ980" s="871"/>
      <c r="AK980" s="871"/>
      <c r="AL980" s="871"/>
      <c r="AM980" s="871"/>
      <c r="AN980" s="871"/>
      <c r="AO980" s="871"/>
      <c r="AP980" s="871"/>
      <c r="AQ980" s="871"/>
      <c r="AR980" s="871"/>
      <c r="AS980" s="871"/>
      <c r="AT980" s="871"/>
      <c r="AU980" s="871"/>
      <c r="AV980" s="871"/>
      <c r="AW980" s="871"/>
      <c r="AX980" s="871"/>
      <c r="AY980" s="871"/>
      <c r="AZ980" s="871"/>
      <c r="BA980" s="871"/>
      <c r="BB980" s="871"/>
      <c r="BC980" s="871"/>
      <c r="BD980" s="871"/>
      <c r="BE980" s="871"/>
      <c r="BF980" s="871"/>
      <c r="BG980" s="871"/>
      <c r="BH980" s="871"/>
      <c r="BI980" s="871"/>
      <c r="BJ980" s="871"/>
      <c r="BK980" s="871"/>
      <c r="BL980" s="871"/>
      <c r="BM980" s="871"/>
      <c r="BN980" s="871"/>
      <c r="BO980" s="871"/>
      <c r="BP980" s="871"/>
      <c r="BQ980" s="871"/>
      <c r="BR980" s="871"/>
      <c r="BS980" s="871"/>
      <c r="BT980" s="871"/>
      <c r="BU980" s="871"/>
      <c r="BV980" s="871"/>
      <c r="BW980" s="871"/>
      <c r="BX980" s="871"/>
      <c r="BY980" s="871"/>
      <c r="BZ980" s="871"/>
      <c r="CA980" s="871"/>
      <c r="CB980" s="871"/>
      <c r="CC980" s="871"/>
      <c r="CD980" s="871"/>
      <c r="CE980" s="871"/>
      <c r="CF980" s="871"/>
      <c r="CG980" s="871"/>
      <c r="CH980" s="871"/>
      <c r="CI980" s="871"/>
      <c r="CJ980" s="871"/>
      <c r="CK980" s="871"/>
      <c r="CL980" s="871"/>
      <c r="CM980" s="871"/>
      <c r="CN980" s="871"/>
      <c r="CO980" s="871"/>
      <c r="CP980" s="871"/>
      <c r="CQ980" s="871"/>
      <c r="CR980" s="871"/>
      <c r="CS980" s="871"/>
      <c r="CT980" s="871"/>
      <c r="CU980" s="871"/>
      <c r="CV980" s="871"/>
      <c r="CW980" s="871"/>
      <c r="CX980" s="871"/>
      <c r="CY980" s="871"/>
      <c r="CZ980" s="871"/>
      <c r="DA980" s="871"/>
      <c r="DB980" s="871"/>
      <c r="DC980" s="871"/>
      <c r="DD980" s="871"/>
      <c r="DE980" s="871"/>
      <c r="DF980" s="871"/>
      <c r="DG980" s="871"/>
      <c r="DH980" s="871"/>
      <c r="DI980" s="871"/>
      <c r="DJ980" s="871"/>
      <c r="DK980" s="871"/>
      <c r="DL980" s="871"/>
      <c r="DM980" s="871"/>
      <c r="DN980" s="871"/>
      <c r="DO980" s="871"/>
      <c r="DP980" s="871"/>
      <c r="DQ980" s="871"/>
      <c r="DR980" s="871"/>
      <c r="DS980" s="871"/>
      <c r="DT980" s="871"/>
      <c r="DU980" s="871"/>
      <c r="DV980" s="871"/>
      <c r="DW980" s="871"/>
      <c r="DX980" s="871"/>
      <c r="DY980" s="871"/>
      <c r="DZ980" s="871"/>
      <c r="EA980" s="871"/>
      <c r="EB980" s="871"/>
      <c r="EC980" s="871"/>
      <c r="ED980" s="871"/>
      <c r="EE980" s="871"/>
      <c r="EF980" s="871"/>
      <c r="EG980" s="871"/>
      <c r="EH980" s="871"/>
      <c r="EI980" s="871"/>
      <c r="EJ980" s="871"/>
      <c r="EK980" s="871"/>
      <c r="EL980" s="871"/>
      <c r="EM980" s="871"/>
      <c r="EN980" s="871"/>
      <c r="EO980" s="871"/>
      <c r="EP980" s="871"/>
      <c r="EQ980" s="871"/>
      <c r="ER980" s="871"/>
      <c r="ES980" s="871"/>
      <c r="ET980" s="871"/>
      <c r="EU980" s="871"/>
      <c r="EV980" s="871"/>
      <c r="EW980" s="871"/>
      <c r="EX980" s="871"/>
      <c r="EY980" s="871"/>
      <c r="EZ980" s="871"/>
      <c r="FA980" s="871"/>
      <c r="FB980" s="871"/>
      <c r="FC980" s="871"/>
      <c r="FD980" s="871"/>
      <c r="FE980" s="871"/>
      <c r="FF980" s="871"/>
      <c r="FG980" s="871"/>
      <c r="FH980" s="871"/>
      <c r="FI980" s="871"/>
      <c r="FJ980" s="871"/>
      <c r="FK980" s="871"/>
      <c r="FL980" s="871"/>
      <c r="FM980" s="871"/>
      <c r="FN980" s="871"/>
      <c r="FO980" s="871"/>
      <c r="FP980" s="871"/>
      <c r="FQ980" s="871"/>
      <c r="FR980" s="871"/>
      <c r="FS980" s="871"/>
      <c r="FT980" s="871"/>
      <c r="FU980" s="871"/>
      <c r="FV980" s="871"/>
      <c r="FW980" s="871"/>
      <c r="FX980" s="871"/>
      <c r="FY980" s="871"/>
      <c r="FZ980" s="871"/>
      <c r="GA980" s="871"/>
      <c r="GB980" s="871"/>
      <c r="GC980" s="871"/>
      <c r="GD980" s="871"/>
      <c r="GE980" s="871"/>
      <c r="GF980" s="871"/>
      <c r="GG980" s="871"/>
      <c r="GH980" s="871"/>
      <c r="GI980" s="871"/>
      <c r="GJ980" s="871"/>
      <c r="GK980" s="871"/>
      <c r="GL980" s="871"/>
      <c r="GM980" s="871"/>
      <c r="GN980" s="871"/>
      <c r="GO980" s="871"/>
      <c r="GP980" s="871"/>
      <c r="GQ980" s="871"/>
      <c r="GR980" s="871"/>
      <c r="GS980" s="871"/>
      <c r="GT980" s="871"/>
      <c r="GU980" s="871"/>
      <c r="GV980" s="871"/>
      <c r="GW980" s="871"/>
      <c r="GX980" s="871"/>
      <c r="GY980" s="871"/>
      <c r="GZ980" s="871"/>
      <c r="HA980" s="871"/>
      <c r="HB980" s="871"/>
      <c r="HC980" s="871"/>
      <c r="HD980" s="871"/>
      <c r="HE980" s="871"/>
      <c r="HF980" s="871"/>
      <c r="HG980" s="871"/>
      <c r="HH980" s="871"/>
      <c r="HI980" s="871"/>
      <c r="HJ980" s="871"/>
      <c r="HK980" s="871"/>
      <c r="HL980" s="871"/>
      <c r="HM980" s="871"/>
      <c r="HN980" s="871"/>
      <c r="HO980" s="871"/>
      <c r="HP980" s="871"/>
      <c r="HQ980" s="871"/>
      <c r="HR980" s="871"/>
      <c r="HS980" s="871"/>
      <c r="HT980" s="871"/>
      <c r="HU980" s="871"/>
      <c r="HV980" s="871"/>
      <c r="HW980" s="871"/>
      <c r="HX980" s="871"/>
      <c r="HY980" s="871"/>
      <c r="HZ980" s="871"/>
      <c r="IA980" s="871"/>
      <c r="IB980" s="871"/>
      <c r="IC980" s="871"/>
      <c r="ID980" s="871"/>
      <c r="IE980" s="871"/>
      <c r="IF980" s="871"/>
      <c r="IG980" s="871"/>
      <c r="IH980" s="871"/>
      <c r="II980" s="871"/>
      <c r="IJ980" s="871"/>
      <c r="IK980" s="871"/>
      <c r="IL980" s="871"/>
      <c r="IM980" s="871"/>
      <c r="IN980" s="871"/>
      <c r="IO980" s="871"/>
      <c r="IP980" s="871"/>
      <c r="IQ980" s="871"/>
      <c r="IR980" s="871"/>
      <c r="IS980" s="871"/>
      <c r="IT980" s="871"/>
      <c r="IU980" s="871"/>
      <c r="IV980" s="871"/>
      <c r="IW980" s="871"/>
      <c r="IX980" s="871"/>
      <c r="IY980" s="871"/>
      <c r="IZ980" s="871"/>
      <c r="JA980" s="871"/>
      <c r="JB980" s="871"/>
      <c r="JC980" s="871"/>
      <c r="JD980" s="871"/>
      <c r="JE980" s="871"/>
      <c r="JF980" s="871"/>
      <c r="JG980" s="871"/>
      <c r="JH980" s="871"/>
      <c r="JI980" s="871"/>
      <c r="JJ980" s="871"/>
      <c r="JK980" s="871"/>
      <c r="JL980" s="871"/>
      <c r="JM980" s="871"/>
      <c r="JN980" s="871"/>
      <c r="JO980" s="871"/>
      <c r="JP980" s="871"/>
      <c r="JQ980" s="871"/>
      <c r="JR980" s="871"/>
      <c r="JS980" s="871"/>
      <c r="JT980" s="871"/>
      <c r="JU980" s="871"/>
      <c r="JV980" s="871"/>
      <c r="JW980" s="871"/>
      <c r="JX980" s="871"/>
      <c r="JY980" s="871"/>
      <c r="JZ980" s="871"/>
      <c r="KA980" s="871"/>
      <c r="KB980" s="871"/>
      <c r="KC980" s="871"/>
      <c r="KD980" s="871"/>
      <c r="KE980" s="871"/>
      <c r="KF980" s="871"/>
      <c r="KG980" s="871"/>
      <c r="KH980" s="871"/>
      <c r="KI980" s="871"/>
      <c r="KJ980" s="871"/>
      <c r="KK980" s="871"/>
      <c r="KL980" s="871"/>
      <c r="KM980" s="871"/>
      <c r="KN980" s="871"/>
      <c r="KO980" s="871"/>
      <c r="KP980" s="871"/>
      <c r="KQ980" s="871"/>
      <c r="KR980" s="871"/>
      <c r="KS980" s="871"/>
      <c r="KT980" s="871"/>
      <c r="KU980" s="871"/>
      <c r="KV980" s="871"/>
      <c r="KW980" s="871"/>
      <c r="KX980" s="871"/>
      <c r="KY980" s="871"/>
      <c r="KZ980" s="871"/>
      <c r="LA980" s="871"/>
      <c r="LB980" s="871"/>
      <c r="LC980" s="871"/>
      <c r="LD980" s="871"/>
      <c r="LE980" s="871"/>
      <c r="LF980" s="871"/>
      <c r="LG980" s="871"/>
      <c r="LH980" s="871"/>
      <c r="LI980" s="871"/>
      <c r="LJ980" s="871"/>
      <c r="LK980" s="871"/>
      <c r="LL980" s="871"/>
      <c r="LM980" s="871"/>
      <c r="LN980" s="871"/>
      <c r="LO980" s="871"/>
      <c r="LP980" s="871"/>
      <c r="LQ980" s="871"/>
      <c r="LR980" s="871"/>
      <c r="LS980" s="871"/>
      <c r="LT980" s="871"/>
      <c r="LU980" s="871"/>
      <c r="LV980" s="871"/>
      <c r="LW980" s="871"/>
      <c r="LX980" s="871"/>
      <c r="LY980" s="871"/>
      <c r="LZ980" s="871"/>
      <c r="MA980" s="871"/>
      <c r="MB980" s="871"/>
      <c r="MC980" s="871"/>
      <c r="MD980" s="871"/>
      <c r="ME980" s="871"/>
      <c r="MF980" s="871"/>
      <c r="MG980" s="871"/>
      <c r="MH980" s="871"/>
      <c r="MI980" s="871"/>
      <c r="MJ980" s="871"/>
      <c r="MK980" s="871"/>
      <c r="ML980" s="871"/>
      <c r="MM980" s="871"/>
      <c r="MN980" s="871"/>
      <c r="MO980" s="871"/>
      <c r="MP980" s="871"/>
      <c r="MQ980" s="871"/>
      <c r="MR980" s="871"/>
      <c r="MS980" s="871"/>
      <c r="MT980" s="871"/>
      <c r="MU980" s="871"/>
      <c r="MV980" s="871"/>
      <c r="MW980" s="871"/>
      <c r="MX980" s="871"/>
      <c r="MY980" s="871"/>
      <c r="MZ980" s="871"/>
      <c r="NA980" s="871"/>
      <c r="NB980" s="871"/>
      <c r="NC980" s="871"/>
      <c r="ND980" s="871"/>
      <c r="NE980" s="871"/>
      <c r="NF980" s="871"/>
      <c r="NG980" s="871"/>
      <c r="NH980" s="871"/>
      <c r="NI980" s="871"/>
      <c r="NJ980" s="871"/>
      <c r="NK980" s="871"/>
      <c r="NL980" s="871"/>
      <c r="NM980" s="871"/>
      <c r="NN980" s="871"/>
      <c r="NO980" s="871"/>
      <c r="NP980" s="871"/>
      <c r="NQ980" s="871"/>
      <c r="NR980" s="871"/>
      <c r="NS980" s="871"/>
      <c r="NT980" s="871"/>
      <c r="NU980" s="871"/>
      <c r="NV980" s="871"/>
      <c r="NW980" s="871"/>
      <c r="NX980" s="871"/>
      <c r="NY980" s="871"/>
      <c r="NZ980" s="871"/>
      <c r="OA980" s="871"/>
      <c r="OB980" s="871"/>
      <c r="OC980" s="871"/>
      <c r="OD980" s="871"/>
      <c r="OE980" s="871"/>
      <c r="OF980" s="871"/>
      <c r="OG980" s="871"/>
      <c r="OH980" s="871"/>
      <c r="OI980" s="871"/>
      <c r="OJ980" s="871"/>
      <c r="OK980" s="871"/>
      <c r="OL980" s="871"/>
      <c r="OM980" s="871"/>
      <c r="ON980" s="871"/>
      <c r="OO980" s="871"/>
      <c r="OP980" s="871"/>
      <c r="OQ980" s="871"/>
      <c r="OR980" s="871"/>
      <c r="OS980" s="871"/>
      <c r="OT980" s="871"/>
      <c r="OU980" s="871"/>
      <c r="OV980" s="871"/>
      <c r="OW980" s="871"/>
      <c r="OX980" s="871"/>
      <c r="OY980" s="871"/>
      <c r="OZ980" s="871"/>
      <c r="PA980" s="871"/>
      <c r="PB980" s="871"/>
      <c r="PC980" s="871"/>
      <c r="PD980" s="871"/>
      <c r="PE980" s="871"/>
      <c r="PF980" s="871"/>
      <c r="PG980" s="871"/>
      <c r="PH980" s="871"/>
      <c r="PI980" s="871"/>
      <c r="PJ980" s="871"/>
      <c r="PK980" s="871"/>
      <c r="PL980" s="871"/>
      <c r="PM980" s="871"/>
      <c r="PN980" s="871"/>
      <c r="PO980" s="871"/>
      <c r="PP980" s="871"/>
      <c r="PQ980" s="871"/>
      <c r="PR980" s="871"/>
      <c r="PS980" s="871"/>
      <c r="PT980" s="871"/>
      <c r="PU980" s="871"/>
      <c r="PV980" s="871"/>
      <c r="PW980" s="871"/>
      <c r="PX980" s="871"/>
      <c r="PY980" s="871"/>
      <c r="PZ980" s="871"/>
      <c r="QA980" s="871"/>
      <c r="QB980" s="871"/>
      <c r="QC980" s="871"/>
      <c r="QD980" s="871"/>
      <c r="QE980" s="871"/>
      <c r="QF980" s="871"/>
      <c r="QG980" s="871"/>
      <c r="QH980" s="871"/>
      <c r="QI980" s="871"/>
      <c r="QJ980" s="871"/>
      <c r="QK980" s="871"/>
      <c r="QL980" s="871"/>
      <c r="QM980" s="871"/>
      <c r="QN980" s="871"/>
      <c r="QO980" s="871"/>
      <c r="QP980" s="871"/>
      <c r="QQ980" s="871"/>
      <c r="QR980" s="871"/>
      <c r="QS980" s="871"/>
      <c r="QT980" s="871"/>
      <c r="QU980" s="871"/>
      <c r="QV980" s="871"/>
      <c r="QW980" s="871"/>
      <c r="QX980" s="871"/>
      <c r="QY980" s="871"/>
      <c r="QZ980" s="871"/>
      <c r="RA980" s="871"/>
      <c r="RB980" s="871"/>
      <c r="RC980" s="871"/>
      <c r="RD980" s="871"/>
      <c r="RE980" s="871"/>
      <c r="RF980" s="871"/>
      <c r="RG980" s="871"/>
      <c r="RH980" s="871"/>
      <c r="RI980" s="871"/>
      <c r="RJ980" s="871"/>
      <c r="RK980" s="871"/>
      <c r="RL980" s="871"/>
      <c r="RM980" s="871"/>
      <c r="RN980" s="871"/>
      <c r="RO980" s="871"/>
      <c r="RP980" s="871"/>
      <c r="RQ980" s="871"/>
      <c r="RR980" s="871"/>
      <c r="RS980" s="871"/>
      <c r="RT980" s="871"/>
      <c r="RU980" s="871"/>
      <c r="RV980" s="871"/>
      <c r="RW980" s="871"/>
      <c r="RX980" s="871"/>
      <c r="RY980" s="871"/>
      <c r="RZ980" s="871"/>
      <c r="SA980" s="871"/>
      <c r="SB980" s="871"/>
      <c r="SC980" s="871"/>
      <c r="SD980" s="871"/>
      <c r="SE980" s="871"/>
      <c r="SF980" s="871"/>
      <c r="SG980" s="871"/>
      <c r="SH980" s="871"/>
      <c r="SI980" s="871"/>
      <c r="SJ980" s="871"/>
      <c r="SK980" s="871"/>
      <c r="SL980" s="871"/>
      <c r="SM980" s="871"/>
      <c r="SN980" s="871"/>
      <c r="SO980" s="871"/>
      <c r="SP980" s="871"/>
      <c r="SQ980" s="871"/>
      <c r="SR980" s="871"/>
      <c r="SS980" s="871"/>
      <c r="ST980" s="871"/>
      <c r="SU980" s="871"/>
      <c r="SV980" s="871"/>
      <c r="SW980" s="871"/>
      <c r="SX980" s="871"/>
      <c r="SY980" s="871"/>
      <c r="SZ980" s="871"/>
      <c r="TA980" s="871"/>
      <c r="TB980" s="871"/>
      <c r="TC980" s="871"/>
      <c r="TD980" s="871"/>
      <c r="TE980" s="871"/>
      <c r="TF980" s="871"/>
      <c r="TG980" s="871"/>
      <c r="TH980" s="871"/>
      <c r="TI980" s="871"/>
      <c r="TJ980" s="871"/>
      <c r="TK980" s="871"/>
      <c r="TL980" s="871"/>
      <c r="TM980" s="871"/>
      <c r="TN980" s="871"/>
      <c r="TO980" s="871"/>
      <c r="TP980" s="871"/>
      <c r="TQ980" s="871"/>
      <c r="TR980" s="871"/>
      <c r="TS980" s="871"/>
      <c r="TT980" s="871"/>
      <c r="TU980" s="871"/>
      <c r="TV980" s="871"/>
      <c r="TW980" s="871"/>
      <c r="TX980" s="871"/>
      <c r="TY980" s="871"/>
      <c r="TZ980" s="871"/>
      <c r="UA980" s="871"/>
      <c r="UB980" s="871"/>
      <c r="UC980" s="871"/>
      <c r="UD980" s="871"/>
      <c r="UE980" s="871"/>
      <c r="UF980" s="871"/>
      <c r="UG980" s="871"/>
      <c r="UH980" s="871"/>
      <c r="UI980" s="871"/>
      <c r="UJ980" s="871"/>
      <c r="UK980" s="871"/>
      <c r="UL980" s="871"/>
      <c r="UM980" s="871"/>
      <c r="UN980" s="871"/>
      <c r="UO980" s="871"/>
      <c r="UP980" s="871"/>
      <c r="UQ980" s="871"/>
      <c r="UR980" s="871"/>
      <c r="US980" s="871"/>
      <c r="UT980" s="871"/>
      <c r="UU980" s="871"/>
      <c r="UV980" s="871"/>
      <c r="UW980" s="871"/>
      <c r="UX980" s="871"/>
      <c r="UY980" s="871"/>
      <c r="UZ980" s="871"/>
      <c r="VA980" s="871"/>
      <c r="VB980" s="871"/>
      <c r="VC980" s="871"/>
      <c r="VD980" s="871"/>
      <c r="VE980" s="871"/>
      <c r="VF980" s="871"/>
      <c r="VG980" s="871"/>
      <c r="VH980" s="871"/>
      <c r="VI980" s="871"/>
      <c r="VJ980" s="871"/>
      <c r="VK980" s="871"/>
      <c r="VL980" s="871"/>
      <c r="VM980" s="871"/>
      <c r="VN980" s="871"/>
      <c r="VO980" s="871"/>
      <c r="VP980" s="871"/>
      <c r="VQ980" s="871"/>
      <c r="VR980" s="871"/>
      <c r="VS980" s="871"/>
      <c r="VT980" s="871"/>
      <c r="VU980" s="871"/>
      <c r="VV980" s="871"/>
      <c r="VW980" s="871"/>
      <c r="VX980" s="871"/>
      <c r="VY980" s="871"/>
      <c r="VZ980" s="871"/>
      <c r="WA980" s="871"/>
      <c r="WB980" s="871"/>
      <c r="WC980" s="871"/>
      <c r="WD980" s="871"/>
      <c r="WE980" s="871"/>
      <c r="WF980" s="871"/>
      <c r="WG980" s="871"/>
      <c r="WH980" s="871"/>
      <c r="WI980" s="871"/>
      <c r="WJ980" s="871"/>
      <c r="WK980" s="871"/>
      <c r="WL980" s="871"/>
      <c r="WM980" s="871"/>
      <c r="WN980" s="871"/>
      <c r="WO980" s="871"/>
      <c r="WP980" s="871"/>
      <c r="WQ980" s="871"/>
      <c r="WR980" s="871"/>
      <c r="WS980" s="871"/>
      <c r="WT980" s="871"/>
      <c r="WU980" s="871"/>
      <c r="WV980" s="871"/>
      <c r="WW980" s="871"/>
      <c r="WX980" s="871"/>
      <c r="WY980" s="871"/>
      <c r="WZ980" s="871"/>
      <c r="XA980" s="871"/>
      <c r="XB980" s="871"/>
      <c r="XC980" s="871"/>
      <c r="XD980" s="871"/>
      <c r="XE980" s="871"/>
      <c r="XF980" s="871"/>
      <c r="XG980" s="871"/>
      <c r="XH980" s="871"/>
      <c r="XI980" s="871"/>
      <c r="XJ980" s="871"/>
      <c r="XK980" s="871"/>
      <c r="XL980" s="871"/>
      <c r="XM980" s="871"/>
      <c r="XN980" s="871"/>
      <c r="XO980" s="871"/>
      <c r="XP980" s="871"/>
      <c r="XQ980" s="871"/>
      <c r="XR980" s="871"/>
      <c r="XS980" s="871"/>
      <c r="XT980" s="871"/>
      <c r="XU980" s="871"/>
      <c r="XV980" s="871"/>
      <c r="XW980" s="871"/>
      <c r="XX980" s="871"/>
      <c r="XY980" s="871"/>
      <c r="XZ980" s="871"/>
      <c r="YA980" s="871"/>
      <c r="YB980" s="871"/>
      <c r="YC980" s="871"/>
      <c r="YD980" s="871"/>
      <c r="YE980" s="871"/>
      <c r="YF980" s="871"/>
      <c r="YG980" s="871"/>
      <c r="YH980" s="871"/>
      <c r="YI980" s="871"/>
      <c r="YJ980" s="871"/>
      <c r="YK980" s="871"/>
      <c r="YL980" s="871"/>
      <c r="YM980" s="871"/>
      <c r="YN980" s="871"/>
      <c r="YO980" s="871"/>
      <c r="YP980" s="871"/>
      <c r="YQ980" s="871"/>
      <c r="YR980" s="871"/>
      <c r="YS980" s="871"/>
      <c r="YT980" s="871"/>
      <c r="YU980" s="871"/>
      <c r="YV980" s="871"/>
      <c r="YW980" s="871"/>
      <c r="YX980" s="871"/>
      <c r="YY980" s="871"/>
      <c r="YZ980" s="871"/>
      <c r="ZA980" s="871"/>
      <c r="ZB980" s="871"/>
      <c r="ZC980" s="871"/>
      <c r="ZD980" s="871"/>
      <c r="ZE980" s="871"/>
      <c r="ZF980" s="871"/>
      <c r="ZG980" s="871"/>
      <c r="ZH980" s="871"/>
      <c r="ZI980" s="871"/>
      <c r="ZJ980" s="871"/>
      <c r="ZK980" s="871"/>
      <c r="ZL980" s="871"/>
      <c r="ZM980" s="871"/>
      <c r="ZN980" s="871"/>
      <c r="ZO980" s="871"/>
      <c r="ZP980" s="871"/>
      <c r="ZQ980" s="871"/>
      <c r="ZR980" s="871"/>
      <c r="ZS980" s="871"/>
      <c r="ZT980" s="871"/>
      <c r="ZU980" s="871"/>
      <c r="ZV980" s="871"/>
      <c r="ZW980" s="871"/>
      <c r="ZX980" s="871"/>
      <c r="ZY980" s="871"/>
      <c r="ZZ980" s="871"/>
      <c r="AAA980" s="871"/>
      <c r="AAB980" s="871"/>
      <c r="AAC980" s="871"/>
      <c r="AAD980" s="871"/>
      <c r="AAE980" s="871"/>
      <c r="AAF980" s="871"/>
      <c r="AAG980" s="871"/>
      <c r="AAH980" s="871"/>
      <c r="AAI980" s="871"/>
      <c r="AAJ980" s="871"/>
      <c r="AAK980" s="871"/>
      <c r="AAL980" s="871"/>
      <c r="AAM980" s="871"/>
      <c r="AAN980" s="871"/>
      <c r="AAO980" s="871"/>
      <c r="AAP980" s="871"/>
      <c r="AAQ980" s="871"/>
      <c r="AAR980" s="871"/>
      <c r="AAS980" s="871"/>
      <c r="AAT980" s="871"/>
      <c r="AAU980" s="871"/>
      <c r="AAV980" s="871"/>
      <c r="AAW980" s="871"/>
      <c r="AAX980" s="871"/>
      <c r="AAY980" s="871"/>
      <c r="AAZ980" s="871"/>
      <c r="ABA980" s="871"/>
      <c r="ABB980" s="871"/>
      <c r="ABC980" s="871"/>
      <c r="ABD980" s="871"/>
      <c r="ABE980" s="871"/>
      <c r="ABF980" s="871"/>
      <c r="ABG980" s="871"/>
      <c r="ABH980" s="871"/>
      <c r="ABI980" s="871"/>
      <c r="ABJ980" s="871"/>
      <c r="ABK980" s="871"/>
      <c r="ABL980" s="871"/>
      <c r="ABM980" s="871"/>
      <c r="ABN980" s="871"/>
      <c r="ABO980" s="871"/>
      <c r="ABP980" s="871"/>
      <c r="ABQ980" s="871"/>
      <c r="ABR980" s="871"/>
      <c r="ABS980" s="871"/>
      <c r="ABT980" s="871"/>
      <c r="ABU980" s="871"/>
      <c r="ABV980" s="871"/>
      <c r="ABW980" s="871"/>
      <c r="ABX980" s="871"/>
      <c r="ABY980" s="871"/>
      <c r="ABZ980" s="871"/>
      <c r="ACA980" s="871"/>
      <c r="ACB980" s="871"/>
      <c r="ACC980" s="871"/>
      <c r="ACD980" s="871"/>
      <c r="ACE980" s="871"/>
      <c r="ACF980" s="871"/>
      <c r="ACG980" s="871"/>
      <c r="ACH980" s="871"/>
      <c r="ACI980" s="871"/>
      <c r="ACJ980" s="871"/>
      <c r="ACK980" s="871"/>
      <c r="ACL980" s="871"/>
      <c r="ACM980" s="871"/>
      <c r="ACN980" s="871"/>
      <c r="ACO980" s="871"/>
      <c r="ACP980" s="871"/>
      <c r="ACQ980" s="871"/>
      <c r="ACR980" s="871"/>
      <c r="ACS980" s="871"/>
      <c r="ACT980" s="871"/>
      <c r="ACU980" s="871"/>
      <c r="ACV980" s="871"/>
      <c r="ACW980" s="871"/>
      <c r="ACX980" s="871"/>
      <c r="ACY980" s="871"/>
      <c r="ACZ980" s="871"/>
      <c r="ADA980" s="871"/>
      <c r="ADB980" s="871"/>
      <c r="ADC980" s="871"/>
      <c r="ADD980" s="871"/>
      <c r="ADE980" s="871"/>
      <c r="ADF980" s="871"/>
      <c r="ADG980" s="871"/>
      <c r="ADH980" s="871"/>
      <c r="ADI980" s="871"/>
      <c r="ADJ980" s="871"/>
      <c r="ADK980" s="871"/>
      <c r="ADL980" s="871"/>
      <c r="ADM980" s="871"/>
      <c r="ADN980" s="871"/>
      <c r="ADO980" s="871"/>
      <c r="ADP980" s="871"/>
      <c r="ADQ980" s="871"/>
      <c r="ADR980" s="871"/>
      <c r="ADS980" s="871"/>
      <c r="ADT980" s="871"/>
      <c r="ADU980" s="871"/>
      <c r="ADV980" s="871"/>
      <c r="ADW980" s="871"/>
      <c r="ADX980" s="871"/>
      <c r="ADY980" s="871"/>
      <c r="ADZ980" s="871"/>
      <c r="AEA980" s="871"/>
      <c r="AEB980" s="871"/>
      <c r="AEC980" s="871"/>
      <c r="AED980" s="871"/>
      <c r="AEE980" s="871"/>
      <c r="AEF980" s="871"/>
      <c r="AEG980" s="871"/>
      <c r="AEH980" s="871"/>
      <c r="AEI980" s="871"/>
      <c r="AEJ980" s="871"/>
      <c r="AEK980" s="871"/>
      <c r="AEL980" s="871"/>
      <c r="AEM980" s="871"/>
      <c r="AEN980" s="871"/>
      <c r="AEO980" s="871"/>
      <c r="AEP980" s="871"/>
      <c r="AEQ980" s="871"/>
      <c r="AER980" s="871"/>
      <c r="AES980" s="871"/>
      <c r="AET980" s="871"/>
      <c r="AEU980" s="871"/>
      <c r="AEV980" s="871"/>
      <c r="AEW980" s="871"/>
      <c r="AEX980" s="871"/>
      <c r="AEY980" s="871"/>
      <c r="AEZ980" s="871"/>
      <c r="AFA980" s="871"/>
      <c r="AFB980" s="871"/>
      <c r="AFC980" s="871"/>
      <c r="AFD980" s="871"/>
      <c r="AFE980" s="871"/>
      <c r="AFF980" s="871"/>
      <c r="AFG980" s="871"/>
      <c r="AFH980" s="871"/>
      <c r="AFI980" s="871"/>
      <c r="AFJ980" s="871"/>
      <c r="AFK980" s="871"/>
      <c r="AFL980" s="871"/>
      <c r="AFM980" s="871"/>
      <c r="AFN980" s="871"/>
      <c r="AFO980" s="871"/>
      <c r="AFP980" s="871"/>
      <c r="AFQ980" s="871"/>
      <c r="AFR980" s="871"/>
      <c r="AFS980" s="871"/>
      <c r="AFT980" s="871"/>
      <c r="AFU980" s="871"/>
      <c r="AFV980" s="871"/>
      <c r="AFW980" s="871"/>
      <c r="AFX980" s="871"/>
      <c r="AFY980" s="871"/>
      <c r="AFZ980" s="871"/>
      <c r="AGA980" s="871"/>
      <c r="AGB980" s="871"/>
      <c r="AGC980" s="871"/>
      <c r="AGD980" s="871"/>
      <c r="AGE980" s="871"/>
      <c r="AGF980" s="871"/>
      <c r="AGG980" s="871"/>
      <c r="AGH980" s="871"/>
      <c r="AGI980" s="871"/>
      <c r="AGJ980" s="871"/>
      <c r="AGK980" s="871"/>
      <c r="AGL980" s="871"/>
      <c r="AGM980" s="871"/>
      <c r="AGN980" s="871"/>
      <c r="AGO980" s="871"/>
      <c r="AGP980" s="871"/>
      <c r="AGQ980" s="871"/>
      <c r="AGR980" s="871"/>
      <c r="AGS980" s="871"/>
      <c r="AGT980" s="871"/>
      <c r="AGU980" s="871"/>
      <c r="AGV980" s="871"/>
      <c r="AGW980" s="871"/>
      <c r="AGX980" s="871"/>
      <c r="AGY980" s="871"/>
      <c r="AGZ980" s="871"/>
      <c r="AHA980" s="871"/>
      <c r="AHB980" s="871"/>
      <c r="AHC980" s="871"/>
      <c r="AHD980" s="871"/>
      <c r="AHE980" s="871"/>
      <c r="AHF980" s="871"/>
      <c r="AHG980" s="871"/>
      <c r="AHH980" s="871"/>
      <c r="AHI980" s="871"/>
      <c r="AHJ980" s="871"/>
      <c r="AHK980" s="871"/>
      <c r="AHL980" s="871"/>
      <c r="AHM980" s="871"/>
      <c r="AHN980" s="871"/>
      <c r="AHO980" s="871"/>
      <c r="AHP980" s="871"/>
      <c r="AHQ980" s="871"/>
      <c r="AHR980" s="871"/>
      <c r="AHS980" s="871"/>
      <c r="AHT980" s="871"/>
      <c r="AHU980" s="871"/>
      <c r="AHV980" s="871"/>
      <c r="AHW980" s="871"/>
      <c r="AHX980" s="871"/>
      <c r="AHY980" s="871"/>
      <c r="AHZ980" s="871"/>
      <c r="AIA980" s="871"/>
      <c r="AIB980" s="871"/>
      <c r="AIC980" s="871"/>
      <c r="AID980" s="871"/>
      <c r="AIE980" s="871"/>
      <c r="AIF980" s="871"/>
      <c r="AIG980" s="871"/>
      <c r="AIH980" s="871"/>
      <c r="AII980" s="871"/>
      <c r="AIJ980" s="871"/>
      <c r="AIK980" s="871"/>
      <c r="AIL980" s="871"/>
      <c r="AIM980" s="871"/>
      <c r="AIN980" s="871"/>
      <c r="AIO980" s="871"/>
      <c r="AIP980" s="871"/>
      <c r="AIQ980" s="871"/>
      <c r="AIR980" s="871"/>
      <c r="AIS980" s="871"/>
      <c r="AIT980" s="871"/>
      <c r="AIU980" s="871"/>
      <c r="AIV980" s="871"/>
      <c r="AIW980" s="871"/>
      <c r="AIX980" s="871"/>
      <c r="AIY980" s="871"/>
      <c r="AIZ980" s="871"/>
      <c r="AJA980" s="871"/>
      <c r="AJB980" s="871"/>
      <c r="AJC980" s="871"/>
      <c r="AJD980" s="871"/>
      <c r="AJE980" s="871"/>
      <c r="AJF980" s="871"/>
      <c r="AJG980" s="871"/>
      <c r="AJH980" s="871"/>
      <c r="AJI980" s="871"/>
      <c r="AJJ980" s="871"/>
      <c r="AJK980" s="871"/>
      <c r="AJL980" s="871"/>
      <c r="AJM980" s="871"/>
      <c r="AJN980" s="871"/>
      <c r="AJO980" s="871"/>
      <c r="AJP980" s="871"/>
      <c r="AJQ980" s="871"/>
      <c r="AJR980" s="871"/>
      <c r="AJS980" s="871"/>
      <c r="AJT980" s="871"/>
      <c r="AJU980" s="871"/>
      <c r="AJV980" s="871"/>
      <c r="AJW980" s="871"/>
      <c r="AJX980" s="871"/>
      <c r="AJY980" s="871"/>
      <c r="AJZ980" s="871"/>
      <c r="AKA980" s="871"/>
      <c r="AKB980" s="871"/>
      <c r="AKC980" s="871"/>
      <c r="AKD980" s="871"/>
      <c r="AKE980" s="871"/>
      <c r="AKF980" s="871"/>
      <c r="AKG980" s="871"/>
      <c r="AKH980" s="871"/>
      <c r="AKI980" s="871"/>
      <c r="AKJ980" s="871"/>
      <c r="AKK980" s="871"/>
      <c r="AKL980" s="871"/>
      <c r="AKM980" s="871"/>
      <c r="AKN980" s="871"/>
      <c r="AKO980" s="871"/>
      <c r="AKP980" s="871"/>
      <c r="AKQ980" s="871"/>
      <c r="AKR980" s="871"/>
      <c r="AKS980" s="871"/>
      <c r="AKT980" s="871"/>
      <c r="AKU980" s="871"/>
      <c r="AKV980" s="871"/>
      <c r="AKW980" s="871"/>
      <c r="AKX980" s="871"/>
      <c r="AKY980" s="871"/>
      <c r="AKZ980" s="871"/>
      <c r="ALA980" s="871"/>
      <c r="ALB980" s="871"/>
      <c r="ALC980" s="871"/>
      <c r="ALD980" s="871"/>
      <c r="ALE980" s="871"/>
      <c r="ALF980" s="871"/>
      <c r="ALG980" s="871"/>
      <c r="ALH980" s="871"/>
      <c r="ALI980" s="871"/>
      <c r="ALJ980" s="871"/>
      <c r="ALK980" s="871"/>
      <c r="ALL980" s="871"/>
      <c r="ALM980" s="871"/>
      <c r="ALN980" s="871"/>
      <c r="ALO980" s="871"/>
      <c r="ALP980" s="871"/>
      <c r="ALQ980" s="871"/>
      <c r="ALR980" s="871"/>
      <c r="ALS980" s="871"/>
      <c r="ALT980" s="871"/>
      <c r="ALU980" s="871"/>
      <c r="ALV980" s="871"/>
      <c r="ALW980" s="871"/>
      <c r="ALX980" s="871"/>
      <c r="ALY980" s="871"/>
      <c r="ALZ980" s="871"/>
      <c r="AMA980" s="871"/>
      <c r="AMB980" s="871"/>
      <c r="AMC980" s="871"/>
      <c r="AMD980" s="871"/>
      <c r="AME980" s="871"/>
      <c r="AMF980" s="871"/>
      <c r="AMG980" s="871"/>
      <c r="AMH980" s="871"/>
      <c r="AMI980" s="871"/>
      <c r="AMJ980" s="871"/>
      <c r="AMK980" s="871"/>
    </row>
    <row r="981" spans="1:1025" ht="15.75" customHeight="1">
      <c r="A981" s="1142"/>
      <c r="B981" s="970">
        <v>15669</v>
      </c>
      <c r="C981" s="985">
        <v>0.1</v>
      </c>
      <c r="D981" s="954" t="s">
        <v>531</v>
      </c>
      <c r="E981" s="955">
        <v>1500000</v>
      </c>
      <c r="F981" s="1010">
        <v>0.05</v>
      </c>
      <c r="G981" s="955">
        <f t="shared" si="48"/>
        <v>75000</v>
      </c>
      <c r="H981" s="1009" t="s">
        <v>485</v>
      </c>
      <c r="I981" s="942"/>
      <c r="J981" s="942"/>
      <c r="K981" s="944"/>
      <c r="L981" s="944"/>
      <c r="M981" s="899"/>
      <c r="N981" s="899"/>
      <c r="O981" s="903"/>
      <c r="P981" s="899"/>
      <c r="Q981" s="898"/>
      <c r="R981" s="871"/>
      <c r="S981" s="871"/>
      <c r="T981" s="871"/>
      <c r="U981" s="871"/>
      <c r="V981" s="871"/>
      <c r="W981" s="871"/>
      <c r="X981" s="871"/>
      <c r="Y981" s="871"/>
      <c r="Z981" s="871"/>
      <c r="AA981" s="871"/>
      <c r="AB981" s="871"/>
      <c r="AC981" s="871"/>
      <c r="AD981" s="871"/>
      <c r="AE981" s="871"/>
      <c r="AF981" s="871"/>
      <c r="AG981" s="871"/>
      <c r="AH981" s="871"/>
      <c r="AI981" s="871"/>
      <c r="AJ981" s="871"/>
      <c r="AK981" s="871"/>
      <c r="AL981" s="871"/>
      <c r="AM981" s="871"/>
      <c r="AN981" s="871"/>
      <c r="AO981" s="871"/>
      <c r="AP981" s="871"/>
      <c r="AQ981" s="871"/>
      <c r="AR981" s="871"/>
      <c r="AS981" s="871"/>
      <c r="AT981" s="871"/>
      <c r="AU981" s="871"/>
      <c r="AV981" s="871"/>
      <c r="AW981" s="871"/>
      <c r="AX981" s="871"/>
      <c r="AY981" s="871"/>
      <c r="AZ981" s="871"/>
      <c r="BA981" s="871"/>
      <c r="BB981" s="871"/>
      <c r="BC981" s="871"/>
      <c r="BD981" s="871"/>
      <c r="BE981" s="871"/>
      <c r="BF981" s="871"/>
      <c r="BG981" s="871"/>
      <c r="BH981" s="871"/>
      <c r="BI981" s="871"/>
      <c r="BJ981" s="871"/>
      <c r="BK981" s="871"/>
      <c r="BL981" s="871"/>
      <c r="BM981" s="871"/>
      <c r="BN981" s="871"/>
      <c r="BO981" s="871"/>
      <c r="BP981" s="871"/>
      <c r="BQ981" s="871"/>
      <c r="BR981" s="871"/>
      <c r="BS981" s="871"/>
      <c r="BT981" s="871"/>
      <c r="BU981" s="871"/>
      <c r="BV981" s="871"/>
      <c r="BW981" s="871"/>
      <c r="BX981" s="871"/>
      <c r="BY981" s="871"/>
      <c r="BZ981" s="871"/>
      <c r="CA981" s="871"/>
      <c r="CB981" s="871"/>
      <c r="CC981" s="871"/>
      <c r="CD981" s="871"/>
      <c r="CE981" s="871"/>
      <c r="CF981" s="871"/>
      <c r="CG981" s="871"/>
      <c r="CH981" s="871"/>
      <c r="CI981" s="871"/>
      <c r="CJ981" s="871"/>
      <c r="CK981" s="871"/>
      <c r="CL981" s="871"/>
      <c r="CM981" s="871"/>
      <c r="CN981" s="871"/>
      <c r="CO981" s="871"/>
      <c r="CP981" s="871"/>
      <c r="CQ981" s="871"/>
      <c r="CR981" s="871"/>
      <c r="CS981" s="871"/>
      <c r="CT981" s="871"/>
      <c r="CU981" s="871"/>
      <c r="CV981" s="871"/>
      <c r="CW981" s="871"/>
      <c r="CX981" s="871"/>
      <c r="CY981" s="871"/>
      <c r="CZ981" s="871"/>
      <c r="DA981" s="871"/>
      <c r="DB981" s="871"/>
      <c r="DC981" s="871"/>
      <c r="DD981" s="871"/>
      <c r="DE981" s="871"/>
      <c r="DF981" s="871"/>
      <c r="DG981" s="871"/>
      <c r="DH981" s="871"/>
      <c r="DI981" s="871"/>
      <c r="DJ981" s="871"/>
      <c r="DK981" s="871"/>
      <c r="DL981" s="871"/>
      <c r="DM981" s="871"/>
      <c r="DN981" s="871"/>
      <c r="DO981" s="871"/>
      <c r="DP981" s="871"/>
      <c r="DQ981" s="871"/>
      <c r="DR981" s="871"/>
      <c r="DS981" s="871"/>
      <c r="DT981" s="871"/>
      <c r="DU981" s="871"/>
      <c r="DV981" s="871"/>
      <c r="DW981" s="871"/>
      <c r="DX981" s="871"/>
      <c r="DY981" s="871"/>
      <c r="DZ981" s="871"/>
      <c r="EA981" s="871"/>
      <c r="EB981" s="871"/>
      <c r="EC981" s="871"/>
      <c r="ED981" s="871"/>
      <c r="EE981" s="871"/>
      <c r="EF981" s="871"/>
      <c r="EG981" s="871"/>
      <c r="EH981" s="871"/>
      <c r="EI981" s="871"/>
      <c r="EJ981" s="871"/>
      <c r="EK981" s="871"/>
      <c r="EL981" s="871"/>
      <c r="EM981" s="871"/>
      <c r="EN981" s="871"/>
      <c r="EO981" s="871"/>
      <c r="EP981" s="871"/>
      <c r="EQ981" s="871"/>
      <c r="ER981" s="871"/>
      <c r="ES981" s="871"/>
      <c r="ET981" s="871"/>
      <c r="EU981" s="871"/>
      <c r="EV981" s="871"/>
      <c r="EW981" s="871"/>
      <c r="EX981" s="871"/>
      <c r="EY981" s="871"/>
      <c r="EZ981" s="871"/>
      <c r="FA981" s="871"/>
      <c r="FB981" s="871"/>
      <c r="FC981" s="871"/>
      <c r="FD981" s="871"/>
      <c r="FE981" s="871"/>
      <c r="FF981" s="871"/>
      <c r="FG981" s="871"/>
      <c r="FH981" s="871"/>
      <c r="FI981" s="871"/>
      <c r="FJ981" s="871"/>
      <c r="FK981" s="871"/>
      <c r="FL981" s="871"/>
      <c r="FM981" s="871"/>
      <c r="FN981" s="871"/>
      <c r="FO981" s="871"/>
      <c r="FP981" s="871"/>
      <c r="FQ981" s="871"/>
      <c r="FR981" s="871"/>
      <c r="FS981" s="871"/>
      <c r="FT981" s="871"/>
      <c r="FU981" s="871"/>
      <c r="FV981" s="871"/>
      <c r="FW981" s="871"/>
      <c r="FX981" s="871"/>
      <c r="FY981" s="871"/>
      <c r="FZ981" s="871"/>
      <c r="GA981" s="871"/>
      <c r="GB981" s="871"/>
      <c r="GC981" s="871"/>
      <c r="GD981" s="871"/>
      <c r="GE981" s="871"/>
      <c r="GF981" s="871"/>
      <c r="GG981" s="871"/>
      <c r="GH981" s="871"/>
      <c r="GI981" s="871"/>
      <c r="GJ981" s="871"/>
      <c r="GK981" s="871"/>
      <c r="GL981" s="871"/>
      <c r="GM981" s="871"/>
      <c r="GN981" s="871"/>
      <c r="GO981" s="871"/>
      <c r="GP981" s="871"/>
      <c r="GQ981" s="871"/>
      <c r="GR981" s="871"/>
      <c r="GS981" s="871"/>
      <c r="GT981" s="871"/>
      <c r="GU981" s="871"/>
      <c r="GV981" s="871"/>
      <c r="GW981" s="871"/>
      <c r="GX981" s="871"/>
      <c r="GY981" s="871"/>
      <c r="GZ981" s="871"/>
      <c r="HA981" s="871"/>
      <c r="HB981" s="871"/>
      <c r="HC981" s="871"/>
      <c r="HD981" s="871"/>
      <c r="HE981" s="871"/>
      <c r="HF981" s="871"/>
      <c r="HG981" s="871"/>
      <c r="HH981" s="871"/>
      <c r="HI981" s="871"/>
      <c r="HJ981" s="871"/>
      <c r="HK981" s="871"/>
      <c r="HL981" s="871"/>
      <c r="HM981" s="871"/>
      <c r="HN981" s="871"/>
      <c r="HO981" s="871"/>
      <c r="HP981" s="871"/>
      <c r="HQ981" s="871"/>
      <c r="HR981" s="871"/>
      <c r="HS981" s="871"/>
      <c r="HT981" s="871"/>
      <c r="HU981" s="871"/>
      <c r="HV981" s="871"/>
      <c r="HW981" s="871"/>
      <c r="HX981" s="871"/>
      <c r="HY981" s="871"/>
      <c r="HZ981" s="871"/>
      <c r="IA981" s="871"/>
      <c r="IB981" s="871"/>
      <c r="IC981" s="871"/>
      <c r="ID981" s="871"/>
      <c r="IE981" s="871"/>
      <c r="IF981" s="871"/>
      <c r="IG981" s="871"/>
      <c r="IH981" s="871"/>
      <c r="II981" s="871"/>
      <c r="IJ981" s="871"/>
      <c r="IK981" s="871"/>
      <c r="IL981" s="871"/>
      <c r="IM981" s="871"/>
      <c r="IN981" s="871"/>
      <c r="IO981" s="871"/>
      <c r="IP981" s="871"/>
      <c r="IQ981" s="871"/>
      <c r="IR981" s="871"/>
      <c r="IS981" s="871"/>
      <c r="IT981" s="871"/>
      <c r="IU981" s="871"/>
      <c r="IV981" s="871"/>
      <c r="IW981" s="871"/>
      <c r="IX981" s="871"/>
      <c r="IY981" s="871"/>
      <c r="IZ981" s="871"/>
      <c r="JA981" s="871"/>
      <c r="JB981" s="871"/>
      <c r="JC981" s="871"/>
      <c r="JD981" s="871"/>
      <c r="JE981" s="871"/>
      <c r="JF981" s="871"/>
      <c r="JG981" s="871"/>
      <c r="JH981" s="871"/>
      <c r="JI981" s="871"/>
      <c r="JJ981" s="871"/>
      <c r="JK981" s="871"/>
      <c r="JL981" s="871"/>
      <c r="JM981" s="871"/>
      <c r="JN981" s="871"/>
      <c r="JO981" s="871"/>
      <c r="JP981" s="871"/>
      <c r="JQ981" s="871"/>
      <c r="JR981" s="871"/>
      <c r="JS981" s="871"/>
      <c r="JT981" s="871"/>
      <c r="JU981" s="871"/>
      <c r="JV981" s="871"/>
      <c r="JW981" s="871"/>
      <c r="JX981" s="871"/>
      <c r="JY981" s="871"/>
      <c r="JZ981" s="871"/>
      <c r="KA981" s="871"/>
      <c r="KB981" s="871"/>
      <c r="KC981" s="871"/>
      <c r="KD981" s="871"/>
      <c r="KE981" s="871"/>
      <c r="KF981" s="871"/>
      <c r="KG981" s="871"/>
      <c r="KH981" s="871"/>
      <c r="KI981" s="871"/>
      <c r="KJ981" s="871"/>
      <c r="KK981" s="871"/>
      <c r="KL981" s="871"/>
      <c r="KM981" s="871"/>
      <c r="KN981" s="871"/>
      <c r="KO981" s="871"/>
      <c r="KP981" s="871"/>
      <c r="KQ981" s="871"/>
      <c r="KR981" s="871"/>
      <c r="KS981" s="871"/>
      <c r="KT981" s="871"/>
      <c r="KU981" s="871"/>
      <c r="KV981" s="871"/>
      <c r="KW981" s="871"/>
      <c r="KX981" s="871"/>
      <c r="KY981" s="871"/>
      <c r="KZ981" s="871"/>
      <c r="LA981" s="871"/>
      <c r="LB981" s="871"/>
      <c r="LC981" s="871"/>
      <c r="LD981" s="871"/>
      <c r="LE981" s="871"/>
      <c r="LF981" s="871"/>
      <c r="LG981" s="871"/>
      <c r="LH981" s="871"/>
      <c r="LI981" s="871"/>
      <c r="LJ981" s="871"/>
      <c r="LK981" s="871"/>
      <c r="LL981" s="871"/>
      <c r="LM981" s="871"/>
      <c r="LN981" s="871"/>
      <c r="LO981" s="871"/>
      <c r="LP981" s="871"/>
      <c r="LQ981" s="871"/>
      <c r="LR981" s="871"/>
      <c r="LS981" s="871"/>
      <c r="LT981" s="871"/>
      <c r="LU981" s="871"/>
      <c r="LV981" s="871"/>
      <c r="LW981" s="871"/>
      <c r="LX981" s="871"/>
      <c r="LY981" s="871"/>
      <c r="LZ981" s="871"/>
      <c r="MA981" s="871"/>
      <c r="MB981" s="871"/>
      <c r="MC981" s="871"/>
      <c r="MD981" s="871"/>
      <c r="ME981" s="871"/>
      <c r="MF981" s="871"/>
      <c r="MG981" s="871"/>
      <c r="MH981" s="871"/>
      <c r="MI981" s="871"/>
      <c r="MJ981" s="871"/>
      <c r="MK981" s="871"/>
      <c r="ML981" s="871"/>
      <c r="MM981" s="871"/>
      <c r="MN981" s="871"/>
      <c r="MO981" s="871"/>
      <c r="MP981" s="871"/>
      <c r="MQ981" s="871"/>
      <c r="MR981" s="871"/>
      <c r="MS981" s="871"/>
      <c r="MT981" s="871"/>
      <c r="MU981" s="871"/>
      <c r="MV981" s="871"/>
      <c r="MW981" s="871"/>
      <c r="MX981" s="871"/>
      <c r="MY981" s="871"/>
      <c r="MZ981" s="871"/>
      <c r="NA981" s="871"/>
      <c r="NB981" s="871"/>
      <c r="NC981" s="871"/>
      <c r="ND981" s="871"/>
      <c r="NE981" s="871"/>
      <c r="NF981" s="871"/>
      <c r="NG981" s="871"/>
      <c r="NH981" s="871"/>
      <c r="NI981" s="871"/>
      <c r="NJ981" s="871"/>
      <c r="NK981" s="871"/>
      <c r="NL981" s="871"/>
      <c r="NM981" s="871"/>
      <c r="NN981" s="871"/>
      <c r="NO981" s="871"/>
      <c r="NP981" s="871"/>
      <c r="NQ981" s="871"/>
      <c r="NR981" s="871"/>
      <c r="NS981" s="871"/>
      <c r="NT981" s="871"/>
      <c r="NU981" s="871"/>
      <c r="NV981" s="871"/>
      <c r="NW981" s="871"/>
      <c r="NX981" s="871"/>
      <c r="NY981" s="871"/>
      <c r="NZ981" s="871"/>
      <c r="OA981" s="871"/>
      <c r="OB981" s="871"/>
      <c r="OC981" s="871"/>
      <c r="OD981" s="871"/>
      <c r="OE981" s="871"/>
      <c r="OF981" s="871"/>
      <c r="OG981" s="871"/>
      <c r="OH981" s="871"/>
      <c r="OI981" s="871"/>
      <c r="OJ981" s="871"/>
      <c r="OK981" s="871"/>
      <c r="OL981" s="871"/>
      <c r="OM981" s="871"/>
      <c r="ON981" s="871"/>
      <c r="OO981" s="871"/>
      <c r="OP981" s="871"/>
      <c r="OQ981" s="871"/>
      <c r="OR981" s="871"/>
      <c r="OS981" s="871"/>
      <c r="OT981" s="871"/>
      <c r="OU981" s="871"/>
      <c r="OV981" s="871"/>
      <c r="OW981" s="871"/>
      <c r="OX981" s="871"/>
      <c r="OY981" s="871"/>
      <c r="OZ981" s="871"/>
      <c r="PA981" s="871"/>
      <c r="PB981" s="871"/>
      <c r="PC981" s="871"/>
      <c r="PD981" s="871"/>
      <c r="PE981" s="871"/>
      <c r="PF981" s="871"/>
      <c r="PG981" s="871"/>
      <c r="PH981" s="871"/>
      <c r="PI981" s="871"/>
      <c r="PJ981" s="871"/>
      <c r="PK981" s="871"/>
      <c r="PL981" s="871"/>
      <c r="PM981" s="871"/>
      <c r="PN981" s="871"/>
      <c r="PO981" s="871"/>
      <c r="PP981" s="871"/>
      <c r="PQ981" s="871"/>
      <c r="PR981" s="871"/>
      <c r="PS981" s="871"/>
      <c r="PT981" s="871"/>
      <c r="PU981" s="871"/>
      <c r="PV981" s="871"/>
      <c r="PW981" s="871"/>
      <c r="PX981" s="871"/>
      <c r="PY981" s="871"/>
      <c r="PZ981" s="871"/>
      <c r="QA981" s="871"/>
      <c r="QB981" s="871"/>
      <c r="QC981" s="871"/>
      <c r="QD981" s="871"/>
      <c r="QE981" s="871"/>
      <c r="QF981" s="871"/>
      <c r="QG981" s="871"/>
      <c r="QH981" s="871"/>
      <c r="QI981" s="871"/>
      <c r="QJ981" s="871"/>
      <c r="QK981" s="871"/>
      <c r="QL981" s="871"/>
      <c r="QM981" s="871"/>
      <c r="QN981" s="871"/>
      <c r="QO981" s="871"/>
      <c r="QP981" s="871"/>
      <c r="QQ981" s="871"/>
      <c r="QR981" s="871"/>
      <c r="QS981" s="871"/>
      <c r="QT981" s="871"/>
      <c r="QU981" s="871"/>
      <c r="QV981" s="871"/>
      <c r="QW981" s="871"/>
      <c r="QX981" s="871"/>
      <c r="QY981" s="871"/>
      <c r="QZ981" s="871"/>
      <c r="RA981" s="871"/>
      <c r="RB981" s="871"/>
      <c r="RC981" s="871"/>
      <c r="RD981" s="871"/>
      <c r="RE981" s="871"/>
      <c r="RF981" s="871"/>
      <c r="RG981" s="871"/>
      <c r="RH981" s="871"/>
      <c r="RI981" s="871"/>
      <c r="RJ981" s="871"/>
      <c r="RK981" s="871"/>
      <c r="RL981" s="871"/>
      <c r="RM981" s="871"/>
      <c r="RN981" s="871"/>
      <c r="RO981" s="871"/>
      <c r="RP981" s="871"/>
      <c r="RQ981" s="871"/>
      <c r="RR981" s="871"/>
      <c r="RS981" s="871"/>
      <c r="RT981" s="871"/>
      <c r="RU981" s="871"/>
      <c r="RV981" s="871"/>
      <c r="RW981" s="871"/>
      <c r="RX981" s="871"/>
      <c r="RY981" s="871"/>
      <c r="RZ981" s="871"/>
      <c r="SA981" s="871"/>
      <c r="SB981" s="871"/>
      <c r="SC981" s="871"/>
      <c r="SD981" s="871"/>
      <c r="SE981" s="871"/>
      <c r="SF981" s="871"/>
      <c r="SG981" s="871"/>
      <c r="SH981" s="871"/>
      <c r="SI981" s="871"/>
      <c r="SJ981" s="871"/>
      <c r="SK981" s="871"/>
      <c r="SL981" s="871"/>
      <c r="SM981" s="871"/>
      <c r="SN981" s="871"/>
      <c r="SO981" s="871"/>
      <c r="SP981" s="871"/>
      <c r="SQ981" s="871"/>
      <c r="SR981" s="871"/>
      <c r="SS981" s="871"/>
      <c r="ST981" s="871"/>
      <c r="SU981" s="871"/>
      <c r="SV981" s="871"/>
      <c r="SW981" s="871"/>
      <c r="SX981" s="871"/>
      <c r="SY981" s="871"/>
      <c r="SZ981" s="871"/>
      <c r="TA981" s="871"/>
      <c r="TB981" s="871"/>
      <c r="TC981" s="871"/>
      <c r="TD981" s="871"/>
      <c r="TE981" s="871"/>
      <c r="TF981" s="871"/>
      <c r="TG981" s="871"/>
      <c r="TH981" s="871"/>
      <c r="TI981" s="871"/>
      <c r="TJ981" s="871"/>
      <c r="TK981" s="871"/>
      <c r="TL981" s="871"/>
      <c r="TM981" s="871"/>
      <c r="TN981" s="871"/>
      <c r="TO981" s="871"/>
      <c r="TP981" s="871"/>
      <c r="TQ981" s="871"/>
      <c r="TR981" s="871"/>
      <c r="TS981" s="871"/>
      <c r="TT981" s="871"/>
      <c r="TU981" s="871"/>
      <c r="TV981" s="871"/>
      <c r="TW981" s="871"/>
      <c r="TX981" s="871"/>
      <c r="TY981" s="871"/>
      <c r="TZ981" s="871"/>
      <c r="UA981" s="871"/>
      <c r="UB981" s="871"/>
      <c r="UC981" s="871"/>
      <c r="UD981" s="871"/>
      <c r="UE981" s="871"/>
      <c r="UF981" s="871"/>
      <c r="UG981" s="871"/>
      <c r="UH981" s="871"/>
      <c r="UI981" s="871"/>
      <c r="UJ981" s="871"/>
      <c r="UK981" s="871"/>
      <c r="UL981" s="871"/>
      <c r="UM981" s="871"/>
      <c r="UN981" s="871"/>
      <c r="UO981" s="871"/>
      <c r="UP981" s="871"/>
      <c r="UQ981" s="871"/>
      <c r="UR981" s="871"/>
      <c r="US981" s="871"/>
      <c r="UT981" s="871"/>
      <c r="UU981" s="871"/>
      <c r="UV981" s="871"/>
      <c r="UW981" s="871"/>
      <c r="UX981" s="871"/>
      <c r="UY981" s="871"/>
      <c r="UZ981" s="871"/>
      <c r="VA981" s="871"/>
      <c r="VB981" s="871"/>
      <c r="VC981" s="871"/>
      <c r="VD981" s="871"/>
      <c r="VE981" s="871"/>
      <c r="VF981" s="871"/>
      <c r="VG981" s="871"/>
      <c r="VH981" s="871"/>
      <c r="VI981" s="871"/>
      <c r="VJ981" s="871"/>
      <c r="VK981" s="871"/>
      <c r="VL981" s="871"/>
      <c r="VM981" s="871"/>
      <c r="VN981" s="871"/>
      <c r="VO981" s="871"/>
      <c r="VP981" s="871"/>
      <c r="VQ981" s="871"/>
      <c r="VR981" s="871"/>
      <c r="VS981" s="871"/>
      <c r="VT981" s="871"/>
      <c r="VU981" s="871"/>
      <c r="VV981" s="871"/>
      <c r="VW981" s="871"/>
      <c r="VX981" s="871"/>
      <c r="VY981" s="871"/>
      <c r="VZ981" s="871"/>
      <c r="WA981" s="871"/>
      <c r="WB981" s="871"/>
      <c r="WC981" s="871"/>
      <c r="WD981" s="871"/>
      <c r="WE981" s="871"/>
      <c r="WF981" s="871"/>
      <c r="WG981" s="871"/>
      <c r="WH981" s="871"/>
      <c r="WI981" s="871"/>
      <c r="WJ981" s="871"/>
      <c r="WK981" s="871"/>
      <c r="WL981" s="871"/>
      <c r="WM981" s="871"/>
      <c r="WN981" s="871"/>
      <c r="WO981" s="871"/>
      <c r="WP981" s="871"/>
      <c r="WQ981" s="871"/>
      <c r="WR981" s="871"/>
      <c r="WS981" s="871"/>
      <c r="WT981" s="871"/>
      <c r="WU981" s="871"/>
      <c r="WV981" s="871"/>
      <c r="WW981" s="871"/>
      <c r="WX981" s="871"/>
      <c r="WY981" s="871"/>
      <c r="WZ981" s="871"/>
      <c r="XA981" s="871"/>
      <c r="XB981" s="871"/>
      <c r="XC981" s="871"/>
      <c r="XD981" s="871"/>
      <c r="XE981" s="871"/>
      <c r="XF981" s="871"/>
      <c r="XG981" s="871"/>
      <c r="XH981" s="871"/>
      <c r="XI981" s="871"/>
      <c r="XJ981" s="871"/>
      <c r="XK981" s="871"/>
      <c r="XL981" s="871"/>
      <c r="XM981" s="871"/>
      <c r="XN981" s="871"/>
      <c r="XO981" s="871"/>
      <c r="XP981" s="871"/>
      <c r="XQ981" s="871"/>
      <c r="XR981" s="871"/>
      <c r="XS981" s="871"/>
      <c r="XT981" s="871"/>
      <c r="XU981" s="871"/>
      <c r="XV981" s="871"/>
      <c r="XW981" s="871"/>
      <c r="XX981" s="871"/>
      <c r="XY981" s="871"/>
      <c r="XZ981" s="871"/>
      <c r="YA981" s="871"/>
      <c r="YB981" s="871"/>
      <c r="YC981" s="871"/>
      <c r="YD981" s="871"/>
      <c r="YE981" s="871"/>
      <c r="YF981" s="871"/>
      <c r="YG981" s="871"/>
      <c r="YH981" s="871"/>
      <c r="YI981" s="871"/>
      <c r="YJ981" s="871"/>
      <c r="YK981" s="871"/>
      <c r="YL981" s="871"/>
      <c r="YM981" s="871"/>
      <c r="YN981" s="871"/>
      <c r="YO981" s="871"/>
      <c r="YP981" s="871"/>
      <c r="YQ981" s="871"/>
      <c r="YR981" s="871"/>
      <c r="YS981" s="871"/>
      <c r="YT981" s="871"/>
      <c r="YU981" s="871"/>
      <c r="YV981" s="871"/>
      <c r="YW981" s="871"/>
      <c r="YX981" s="871"/>
      <c r="YY981" s="871"/>
      <c r="YZ981" s="871"/>
      <c r="ZA981" s="871"/>
      <c r="ZB981" s="871"/>
      <c r="ZC981" s="871"/>
      <c r="ZD981" s="871"/>
      <c r="ZE981" s="871"/>
      <c r="ZF981" s="871"/>
      <c r="ZG981" s="871"/>
      <c r="ZH981" s="871"/>
      <c r="ZI981" s="871"/>
      <c r="ZJ981" s="871"/>
      <c r="ZK981" s="871"/>
      <c r="ZL981" s="871"/>
      <c r="ZM981" s="871"/>
      <c r="ZN981" s="871"/>
      <c r="ZO981" s="871"/>
      <c r="ZP981" s="871"/>
      <c r="ZQ981" s="871"/>
      <c r="ZR981" s="871"/>
      <c r="ZS981" s="871"/>
      <c r="ZT981" s="871"/>
      <c r="ZU981" s="871"/>
      <c r="ZV981" s="871"/>
      <c r="ZW981" s="871"/>
      <c r="ZX981" s="871"/>
      <c r="ZY981" s="871"/>
      <c r="ZZ981" s="871"/>
      <c r="AAA981" s="871"/>
      <c r="AAB981" s="871"/>
      <c r="AAC981" s="871"/>
      <c r="AAD981" s="871"/>
      <c r="AAE981" s="871"/>
      <c r="AAF981" s="871"/>
      <c r="AAG981" s="871"/>
      <c r="AAH981" s="871"/>
      <c r="AAI981" s="871"/>
      <c r="AAJ981" s="871"/>
      <c r="AAK981" s="871"/>
      <c r="AAL981" s="871"/>
      <c r="AAM981" s="871"/>
      <c r="AAN981" s="871"/>
      <c r="AAO981" s="871"/>
      <c r="AAP981" s="871"/>
      <c r="AAQ981" s="871"/>
      <c r="AAR981" s="871"/>
      <c r="AAS981" s="871"/>
      <c r="AAT981" s="871"/>
      <c r="AAU981" s="871"/>
      <c r="AAV981" s="871"/>
      <c r="AAW981" s="871"/>
      <c r="AAX981" s="871"/>
      <c r="AAY981" s="871"/>
      <c r="AAZ981" s="871"/>
      <c r="ABA981" s="871"/>
      <c r="ABB981" s="871"/>
      <c r="ABC981" s="871"/>
      <c r="ABD981" s="871"/>
      <c r="ABE981" s="871"/>
      <c r="ABF981" s="871"/>
      <c r="ABG981" s="871"/>
      <c r="ABH981" s="871"/>
      <c r="ABI981" s="871"/>
      <c r="ABJ981" s="871"/>
      <c r="ABK981" s="871"/>
      <c r="ABL981" s="871"/>
      <c r="ABM981" s="871"/>
      <c r="ABN981" s="871"/>
      <c r="ABO981" s="871"/>
      <c r="ABP981" s="871"/>
      <c r="ABQ981" s="871"/>
      <c r="ABR981" s="871"/>
      <c r="ABS981" s="871"/>
      <c r="ABT981" s="871"/>
      <c r="ABU981" s="871"/>
      <c r="ABV981" s="871"/>
      <c r="ABW981" s="871"/>
      <c r="ABX981" s="871"/>
      <c r="ABY981" s="871"/>
      <c r="ABZ981" s="871"/>
      <c r="ACA981" s="871"/>
      <c r="ACB981" s="871"/>
      <c r="ACC981" s="871"/>
      <c r="ACD981" s="871"/>
      <c r="ACE981" s="871"/>
      <c r="ACF981" s="871"/>
      <c r="ACG981" s="871"/>
      <c r="ACH981" s="871"/>
      <c r="ACI981" s="871"/>
      <c r="ACJ981" s="871"/>
      <c r="ACK981" s="871"/>
      <c r="ACL981" s="871"/>
      <c r="ACM981" s="871"/>
      <c r="ACN981" s="871"/>
      <c r="ACO981" s="871"/>
      <c r="ACP981" s="871"/>
      <c r="ACQ981" s="871"/>
      <c r="ACR981" s="871"/>
      <c r="ACS981" s="871"/>
      <c r="ACT981" s="871"/>
      <c r="ACU981" s="871"/>
      <c r="ACV981" s="871"/>
      <c r="ACW981" s="871"/>
      <c r="ACX981" s="871"/>
      <c r="ACY981" s="871"/>
      <c r="ACZ981" s="871"/>
      <c r="ADA981" s="871"/>
      <c r="ADB981" s="871"/>
      <c r="ADC981" s="871"/>
      <c r="ADD981" s="871"/>
      <c r="ADE981" s="871"/>
      <c r="ADF981" s="871"/>
      <c r="ADG981" s="871"/>
      <c r="ADH981" s="871"/>
      <c r="ADI981" s="871"/>
      <c r="ADJ981" s="871"/>
      <c r="ADK981" s="871"/>
      <c r="ADL981" s="871"/>
      <c r="ADM981" s="871"/>
      <c r="ADN981" s="871"/>
      <c r="ADO981" s="871"/>
      <c r="ADP981" s="871"/>
      <c r="ADQ981" s="871"/>
      <c r="ADR981" s="871"/>
      <c r="ADS981" s="871"/>
      <c r="ADT981" s="871"/>
      <c r="ADU981" s="871"/>
      <c r="ADV981" s="871"/>
      <c r="ADW981" s="871"/>
      <c r="ADX981" s="871"/>
      <c r="ADY981" s="871"/>
      <c r="ADZ981" s="871"/>
      <c r="AEA981" s="871"/>
      <c r="AEB981" s="871"/>
      <c r="AEC981" s="871"/>
      <c r="AED981" s="871"/>
      <c r="AEE981" s="871"/>
      <c r="AEF981" s="871"/>
      <c r="AEG981" s="871"/>
      <c r="AEH981" s="871"/>
      <c r="AEI981" s="871"/>
      <c r="AEJ981" s="871"/>
      <c r="AEK981" s="871"/>
      <c r="AEL981" s="871"/>
      <c r="AEM981" s="871"/>
      <c r="AEN981" s="871"/>
      <c r="AEO981" s="871"/>
      <c r="AEP981" s="871"/>
      <c r="AEQ981" s="871"/>
      <c r="AER981" s="871"/>
      <c r="AES981" s="871"/>
      <c r="AET981" s="871"/>
      <c r="AEU981" s="871"/>
      <c r="AEV981" s="871"/>
      <c r="AEW981" s="871"/>
      <c r="AEX981" s="871"/>
      <c r="AEY981" s="871"/>
      <c r="AEZ981" s="871"/>
      <c r="AFA981" s="871"/>
      <c r="AFB981" s="871"/>
      <c r="AFC981" s="871"/>
      <c r="AFD981" s="871"/>
      <c r="AFE981" s="871"/>
      <c r="AFF981" s="871"/>
      <c r="AFG981" s="871"/>
      <c r="AFH981" s="871"/>
      <c r="AFI981" s="871"/>
      <c r="AFJ981" s="871"/>
      <c r="AFK981" s="871"/>
      <c r="AFL981" s="871"/>
      <c r="AFM981" s="871"/>
      <c r="AFN981" s="871"/>
      <c r="AFO981" s="871"/>
      <c r="AFP981" s="871"/>
      <c r="AFQ981" s="871"/>
      <c r="AFR981" s="871"/>
      <c r="AFS981" s="871"/>
      <c r="AFT981" s="871"/>
      <c r="AFU981" s="871"/>
      <c r="AFV981" s="871"/>
      <c r="AFW981" s="871"/>
      <c r="AFX981" s="871"/>
      <c r="AFY981" s="871"/>
      <c r="AFZ981" s="871"/>
      <c r="AGA981" s="871"/>
      <c r="AGB981" s="871"/>
      <c r="AGC981" s="871"/>
      <c r="AGD981" s="871"/>
      <c r="AGE981" s="871"/>
      <c r="AGF981" s="871"/>
      <c r="AGG981" s="871"/>
      <c r="AGH981" s="871"/>
      <c r="AGI981" s="871"/>
      <c r="AGJ981" s="871"/>
      <c r="AGK981" s="871"/>
      <c r="AGL981" s="871"/>
      <c r="AGM981" s="871"/>
      <c r="AGN981" s="871"/>
      <c r="AGO981" s="871"/>
      <c r="AGP981" s="871"/>
      <c r="AGQ981" s="871"/>
      <c r="AGR981" s="871"/>
      <c r="AGS981" s="871"/>
      <c r="AGT981" s="871"/>
      <c r="AGU981" s="871"/>
      <c r="AGV981" s="871"/>
      <c r="AGW981" s="871"/>
      <c r="AGX981" s="871"/>
      <c r="AGY981" s="871"/>
      <c r="AGZ981" s="871"/>
      <c r="AHA981" s="871"/>
      <c r="AHB981" s="871"/>
      <c r="AHC981" s="871"/>
      <c r="AHD981" s="871"/>
      <c r="AHE981" s="871"/>
      <c r="AHF981" s="871"/>
      <c r="AHG981" s="871"/>
      <c r="AHH981" s="871"/>
      <c r="AHI981" s="871"/>
      <c r="AHJ981" s="871"/>
      <c r="AHK981" s="871"/>
      <c r="AHL981" s="871"/>
      <c r="AHM981" s="871"/>
      <c r="AHN981" s="871"/>
      <c r="AHO981" s="871"/>
      <c r="AHP981" s="871"/>
      <c r="AHQ981" s="871"/>
      <c r="AHR981" s="871"/>
      <c r="AHS981" s="871"/>
      <c r="AHT981" s="871"/>
      <c r="AHU981" s="871"/>
      <c r="AHV981" s="871"/>
      <c r="AHW981" s="871"/>
      <c r="AHX981" s="871"/>
      <c r="AHY981" s="871"/>
      <c r="AHZ981" s="871"/>
      <c r="AIA981" s="871"/>
      <c r="AIB981" s="871"/>
      <c r="AIC981" s="871"/>
      <c r="AID981" s="871"/>
      <c r="AIE981" s="871"/>
      <c r="AIF981" s="871"/>
      <c r="AIG981" s="871"/>
      <c r="AIH981" s="871"/>
      <c r="AII981" s="871"/>
      <c r="AIJ981" s="871"/>
      <c r="AIK981" s="871"/>
      <c r="AIL981" s="871"/>
      <c r="AIM981" s="871"/>
      <c r="AIN981" s="871"/>
      <c r="AIO981" s="871"/>
      <c r="AIP981" s="871"/>
      <c r="AIQ981" s="871"/>
      <c r="AIR981" s="871"/>
      <c r="AIS981" s="871"/>
      <c r="AIT981" s="871"/>
      <c r="AIU981" s="871"/>
      <c r="AIV981" s="871"/>
      <c r="AIW981" s="871"/>
      <c r="AIX981" s="871"/>
      <c r="AIY981" s="871"/>
      <c r="AIZ981" s="871"/>
      <c r="AJA981" s="871"/>
      <c r="AJB981" s="871"/>
      <c r="AJC981" s="871"/>
      <c r="AJD981" s="871"/>
      <c r="AJE981" s="871"/>
      <c r="AJF981" s="871"/>
      <c r="AJG981" s="871"/>
      <c r="AJH981" s="871"/>
      <c r="AJI981" s="871"/>
      <c r="AJJ981" s="871"/>
      <c r="AJK981" s="871"/>
      <c r="AJL981" s="871"/>
      <c r="AJM981" s="871"/>
      <c r="AJN981" s="871"/>
      <c r="AJO981" s="871"/>
      <c r="AJP981" s="871"/>
      <c r="AJQ981" s="871"/>
      <c r="AJR981" s="871"/>
      <c r="AJS981" s="871"/>
      <c r="AJT981" s="871"/>
      <c r="AJU981" s="871"/>
      <c r="AJV981" s="871"/>
      <c r="AJW981" s="871"/>
      <c r="AJX981" s="871"/>
      <c r="AJY981" s="871"/>
      <c r="AJZ981" s="871"/>
      <c r="AKA981" s="871"/>
      <c r="AKB981" s="871"/>
      <c r="AKC981" s="871"/>
      <c r="AKD981" s="871"/>
      <c r="AKE981" s="871"/>
      <c r="AKF981" s="871"/>
      <c r="AKG981" s="871"/>
      <c r="AKH981" s="871"/>
      <c r="AKI981" s="871"/>
      <c r="AKJ981" s="871"/>
      <c r="AKK981" s="871"/>
      <c r="AKL981" s="871"/>
      <c r="AKM981" s="871"/>
      <c r="AKN981" s="871"/>
      <c r="AKO981" s="871"/>
      <c r="AKP981" s="871"/>
      <c r="AKQ981" s="871"/>
      <c r="AKR981" s="871"/>
      <c r="AKS981" s="871"/>
      <c r="AKT981" s="871"/>
      <c r="AKU981" s="871"/>
      <c r="AKV981" s="871"/>
      <c r="AKW981" s="871"/>
      <c r="AKX981" s="871"/>
      <c r="AKY981" s="871"/>
      <c r="AKZ981" s="871"/>
      <c r="ALA981" s="871"/>
      <c r="ALB981" s="871"/>
      <c r="ALC981" s="871"/>
      <c r="ALD981" s="871"/>
      <c r="ALE981" s="871"/>
      <c r="ALF981" s="871"/>
      <c r="ALG981" s="871"/>
      <c r="ALH981" s="871"/>
      <c r="ALI981" s="871"/>
      <c r="ALJ981" s="871"/>
      <c r="ALK981" s="871"/>
      <c r="ALL981" s="871"/>
      <c r="ALM981" s="871"/>
      <c r="ALN981" s="871"/>
      <c r="ALO981" s="871"/>
      <c r="ALP981" s="871"/>
      <c r="ALQ981" s="871"/>
      <c r="ALR981" s="871"/>
      <c r="ALS981" s="871"/>
      <c r="ALT981" s="871"/>
      <c r="ALU981" s="871"/>
      <c r="ALV981" s="871"/>
      <c r="ALW981" s="871"/>
      <c r="ALX981" s="871"/>
      <c r="ALY981" s="871"/>
      <c r="ALZ981" s="871"/>
      <c r="AMA981" s="871"/>
      <c r="AMB981" s="871"/>
      <c r="AMC981" s="871"/>
      <c r="AMD981" s="871"/>
      <c r="AME981" s="871"/>
      <c r="AMF981" s="871"/>
      <c r="AMG981" s="871"/>
      <c r="AMH981" s="871"/>
      <c r="AMI981" s="871"/>
      <c r="AMJ981" s="871"/>
      <c r="AMK981" s="871"/>
    </row>
    <row r="982" spans="1:1025" ht="15.75" customHeight="1">
      <c r="A982" s="1142"/>
      <c r="B982" s="970">
        <v>15644</v>
      </c>
      <c r="C982" s="985">
        <v>0.1</v>
      </c>
      <c r="D982" s="954" t="s">
        <v>532</v>
      </c>
      <c r="E982" s="955">
        <v>1600000</v>
      </c>
      <c r="F982" s="1010">
        <v>0.05</v>
      </c>
      <c r="G982" s="955">
        <f t="shared" si="48"/>
        <v>80000</v>
      </c>
      <c r="H982" s="1009" t="s">
        <v>503</v>
      </c>
      <c r="I982" s="942"/>
      <c r="J982" s="936"/>
      <c r="K982" s="944"/>
      <c r="L982" s="944"/>
      <c r="M982" s="899"/>
      <c r="N982" s="899"/>
      <c r="O982" s="903"/>
      <c r="P982" s="899"/>
      <c r="Q982" s="898"/>
      <c r="R982" s="871"/>
      <c r="S982" s="871"/>
      <c r="T982" s="871"/>
      <c r="U982" s="871"/>
      <c r="V982" s="871"/>
      <c r="W982" s="871"/>
      <c r="X982" s="871"/>
      <c r="Y982" s="871"/>
      <c r="Z982" s="871"/>
      <c r="AA982" s="871"/>
      <c r="AB982" s="871"/>
      <c r="AC982" s="871"/>
      <c r="AD982" s="871"/>
      <c r="AE982" s="871"/>
      <c r="AF982" s="871"/>
      <c r="AG982" s="871"/>
      <c r="AH982" s="871"/>
      <c r="AI982" s="871"/>
      <c r="AJ982" s="871"/>
      <c r="AK982" s="871"/>
      <c r="AL982" s="871"/>
      <c r="AM982" s="871"/>
      <c r="AN982" s="871"/>
      <c r="AO982" s="871"/>
      <c r="AP982" s="871"/>
      <c r="AQ982" s="871"/>
      <c r="AR982" s="871"/>
      <c r="AS982" s="871"/>
      <c r="AT982" s="871"/>
      <c r="AU982" s="871"/>
      <c r="AV982" s="871"/>
      <c r="AW982" s="871"/>
      <c r="AX982" s="871"/>
      <c r="AY982" s="871"/>
      <c r="AZ982" s="871"/>
      <c r="BA982" s="871"/>
      <c r="BB982" s="871"/>
      <c r="BC982" s="871"/>
      <c r="BD982" s="871"/>
      <c r="BE982" s="871"/>
      <c r="BF982" s="871"/>
      <c r="BG982" s="871"/>
      <c r="BH982" s="871"/>
      <c r="BI982" s="871"/>
      <c r="BJ982" s="871"/>
      <c r="BK982" s="871"/>
      <c r="BL982" s="871"/>
      <c r="BM982" s="871"/>
      <c r="BN982" s="871"/>
      <c r="BO982" s="871"/>
      <c r="BP982" s="871"/>
      <c r="BQ982" s="871"/>
      <c r="BR982" s="871"/>
      <c r="BS982" s="871"/>
      <c r="BT982" s="871"/>
      <c r="BU982" s="871"/>
      <c r="BV982" s="871"/>
      <c r="BW982" s="871"/>
      <c r="BX982" s="871"/>
      <c r="BY982" s="871"/>
      <c r="BZ982" s="871"/>
      <c r="CA982" s="871"/>
      <c r="CB982" s="871"/>
      <c r="CC982" s="871"/>
      <c r="CD982" s="871"/>
      <c r="CE982" s="871"/>
      <c r="CF982" s="871"/>
      <c r="CG982" s="871"/>
      <c r="CH982" s="871"/>
      <c r="CI982" s="871"/>
      <c r="CJ982" s="871"/>
      <c r="CK982" s="871"/>
      <c r="CL982" s="871"/>
      <c r="CM982" s="871"/>
      <c r="CN982" s="871"/>
      <c r="CO982" s="871"/>
      <c r="CP982" s="871"/>
      <c r="CQ982" s="871"/>
      <c r="CR982" s="871"/>
      <c r="CS982" s="871"/>
      <c r="CT982" s="871"/>
      <c r="CU982" s="871"/>
      <c r="CV982" s="871"/>
      <c r="CW982" s="871"/>
      <c r="CX982" s="871"/>
      <c r="CY982" s="871"/>
      <c r="CZ982" s="871"/>
      <c r="DA982" s="871"/>
      <c r="DB982" s="871"/>
      <c r="DC982" s="871"/>
      <c r="DD982" s="871"/>
      <c r="DE982" s="871"/>
      <c r="DF982" s="871"/>
      <c r="DG982" s="871"/>
      <c r="DH982" s="871"/>
      <c r="DI982" s="871"/>
      <c r="DJ982" s="871"/>
      <c r="DK982" s="871"/>
      <c r="DL982" s="871"/>
      <c r="DM982" s="871"/>
      <c r="DN982" s="871"/>
      <c r="DO982" s="871"/>
      <c r="DP982" s="871"/>
      <c r="DQ982" s="871"/>
      <c r="DR982" s="871"/>
      <c r="DS982" s="871"/>
      <c r="DT982" s="871"/>
      <c r="DU982" s="871"/>
      <c r="DV982" s="871"/>
      <c r="DW982" s="871"/>
      <c r="DX982" s="871"/>
      <c r="DY982" s="871"/>
      <c r="DZ982" s="871"/>
      <c r="EA982" s="871"/>
      <c r="EB982" s="871"/>
      <c r="EC982" s="871"/>
      <c r="ED982" s="871"/>
      <c r="EE982" s="871"/>
      <c r="EF982" s="871"/>
      <c r="EG982" s="871"/>
      <c r="EH982" s="871"/>
      <c r="EI982" s="871"/>
      <c r="EJ982" s="871"/>
      <c r="EK982" s="871"/>
      <c r="EL982" s="871"/>
      <c r="EM982" s="871"/>
      <c r="EN982" s="871"/>
      <c r="EO982" s="871"/>
      <c r="EP982" s="871"/>
      <c r="EQ982" s="871"/>
      <c r="ER982" s="871"/>
      <c r="ES982" s="871"/>
      <c r="ET982" s="871"/>
      <c r="EU982" s="871"/>
      <c r="EV982" s="871"/>
      <c r="EW982" s="871"/>
      <c r="EX982" s="871"/>
      <c r="EY982" s="871"/>
      <c r="EZ982" s="871"/>
      <c r="FA982" s="871"/>
      <c r="FB982" s="871"/>
      <c r="FC982" s="871"/>
      <c r="FD982" s="871"/>
      <c r="FE982" s="871"/>
      <c r="FF982" s="871"/>
      <c r="FG982" s="871"/>
      <c r="FH982" s="871"/>
      <c r="FI982" s="871"/>
      <c r="FJ982" s="871"/>
      <c r="FK982" s="871"/>
      <c r="FL982" s="871"/>
      <c r="FM982" s="871"/>
      <c r="FN982" s="871"/>
      <c r="FO982" s="871"/>
      <c r="FP982" s="871"/>
      <c r="FQ982" s="871"/>
      <c r="FR982" s="871"/>
      <c r="FS982" s="871"/>
      <c r="FT982" s="871"/>
      <c r="FU982" s="871"/>
      <c r="FV982" s="871"/>
      <c r="FW982" s="871"/>
      <c r="FX982" s="871"/>
      <c r="FY982" s="871"/>
      <c r="FZ982" s="871"/>
      <c r="GA982" s="871"/>
      <c r="GB982" s="871"/>
      <c r="GC982" s="871"/>
      <c r="GD982" s="871"/>
      <c r="GE982" s="871"/>
      <c r="GF982" s="871"/>
      <c r="GG982" s="871"/>
      <c r="GH982" s="871"/>
      <c r="GI982" s="871"/>
      <c r="GJ982" s="871"/>
      <c r="GK982" s="871"/>
      <c r="GL982" s="871"/>
      <c r="GM982" s="871"/>
      <c r="GN982" s="871"/>
      <c r="GO982" s="871"/>
      <c r="GP982" s="871"/>
      <c r="GQ982" s="871"/>
      <c r="GR982" s="871"/>
      <c r="GS982" s="871"/>
      <c r="GT982" s="871"/>
      <c r="GU982" s="871"/>
      <c r="GV982" s="871"/>
      <c r="GW982" s="871"/>
      <c r="GX982" s="871"/>
      <c r="GY982" s="871"/>
      <c r="GZ982" s="871"/>
      <c r="HA982" s="871"/>
      <c r="HB982" s="871"/>
      <c r="HC982" s="871"/>
      <c r="HD982" s="871"/>
      <c r="HE982" s="871"/>
      <c r="HF982" s="871"/>
      <c r="HG982" s="871"/>
      <c r="HH982" s="871"/>
      <c r="HI982" s="871"/>
      <c r="HJ982" s="871"/>
      <c r="HK982" s="871"/>
      <c r="HL982" s="871"/>
      <c r="HM982" s="871"/>
      <c r="HN982" s="871"/>
      <c r="HO982" s="871"/>
      <c r="HP982" s="871"/>
      <c r="HQ982" s="871"/>
      <c r="HR982" s="871"/>
      <c r="HS982" s="871"/>
      <c r="HT982" s="871"/>
      <c r="HU982" s="871"/>
      <c r="HV982" s="871"/>
      <c r="HW982" s="871"/>
      <c r="HX982" s="871"/>
      <c r="HY982" s="871"/>
      <c r="HZ982" s="871"/>
      <c r="IA982" s="871"/>
      <c r="IB982" s="871"/>
      <c r="IC982" s="871"/>
      <c r="ID982" s="871"/>
      <c r="IE982" s="871"/>
      <c r="IF982" s="871"/>
      <c r="IG982" s="871"/>
      <c r="IH982" s="871"/>
      <c r="II982" s="871"/>
      <c r="IJ982" s="871"/>
      <c r="IK982" s="871"/>
      <c r="IL982" s="871"/>
      <c r="IM982" s="871"/>
      <c r="IN982" s="871"/>
      <c r="IO982" s="871"/>
      <c r="IP982" s="871"/>
      <c r="IQ982" s="871"/>
      <c r="IR982" s="871"/>
      <c r="IS982" s="871"/>
      <c r="IT982" s="871"/>
      <c r="IU982" s="871"/>
      <c r="IV982" s="871"/>
      <c r="IW982" s="871"/>
      <c r="IX982" s="871"/>
      <c r="IY982" s="871"/>
      <c r="IZ982" s="871"/>
      <c r="JA982" s="871"/>
      <c r="JB982" s="871"/>
      <c r="JC982" s="871"/>
      <c r="JD982" s="871"/>
      <c r="JE982" s="871"/>
      <c r="JF982" s="871"/>
      <c r="JG982" s="871"/>
      <c r="JH982" s="871"/>
      <c r="JI982" s="871"/>
      <c r="JJ982" s="871"/>
      <c r="JK982" s="871"/>
      <c r="JL982" s="871"/>
      <c r="JM982" s="871"/>
      <c r="JN982" s="871"/>
      <c r="JO982" s="871"/>
      <c r="JP982" s="871"/>
      <c r="JQ982" s="871"/>
      <c r="JR982" s="871"/>
      <c r="JS982" s="871"/>
      <c r="JT982" s="871"/>
      <c r="JU982" s="871"/>
      <c r="JV982" s="871"/>
      <c r="JW982" s="871"/>
      <c r="JX982" s="871"/>
      <c r="JY982" s="871"/>
      <c r="JZ982" s="871"/>
      <c r="KA982" s="871"/>
      <c r="KB982" s="871"/>
      <c r="KC982" s="871"/>
      <c r="KD982" s="871"/>
      <c r="KE982" s="871"/>
      <c r="KF982" s="871"/>
      <c r="KG982" s="871"/>
      <c r="KH982" s="871"/>
      <c r="KI982" s="871"/>
      <c r="KJ982" s="871"/>
      <c r="KK982" s="871"/>
      <c r="KL982" s="871"/>
      <c r="KM982" s="871"/>
      <c r="KN982" s="871"/>
      <c r="KO982" s="871"/>
      <c r="KP982" s="871"/>
      <c r="KQ982" s="871"/>
      <c r="KR982" s="871"/>
      <c r="KS982" s="871"/>
      <c r="KT982" s="871"/>
      <c r="KU982" s="871"/>
      <c r="KV982" s="871"/>
      <c r="KW982" s="871"/>
      <c r="KX982" s="871"/>
      <c r="KY982" s="871"/>
      <c r="KZ982" s="871"/>
      <c r="LA982" s="871"/>
      <c r="LB982" s="871"/>
      <c r="LC982" s="871"/>
      <c r="LD982" s="871"/>
      <c r="LE982" s="871"/>
      <c r="LF982" s="871"/>
      <c r="LG982" s="871"/>
      <c r="LH982" s="871"/>
      <c r="LI982" s="871"/>
      <c r="LJ982" s="871"/>
      <c r="LK982" s="871"/>
      <c r="LL982" s="871"/>
      <c r="LM982" s="871"/>
      <c r="LN982" s="871"/>
      <c r="LO982" s="871"/>
      <c r="LP982" s="871"/>
      <c r="LQ982" s="871"/>
      <c r="LR982" s="871"/>
      <c r="LS982" s="871"/>
      <c r="LT982" s="871"/>
      <c r="LU982" s="871"/>
      <c r="LV982" s="871"/>
      <c r="LW982" s="871"/>
      <c r="LX982" s="871"/>
      <c r="LY982" s="871"/>
      <c r="LZ982" s="871"/>
      <c r="MA982" s="871"/>
      <c r="MB982" s="871"/>
      <c r="MC982" s="871"/>
      <c r="MD982" s="871"/>
      <c r="ME982" s="871"/>
      <c r="MF982" s="871"/>
      <c r="MG982" s="871"/>
      <c r="MH982" s="871"/>
      <c r="MI982" s="871"/>
      <c r="MJ982" s="871"/>
      <c r="MK982" s="871"/>
      <c r="ML982" s="871"/>
      <c r="MM982" s="871"/>
      <c r="MN982" s="871"/>
      <c r="MO982" s="871"/>
      <c r="MP982" s="871"/>
      <c r="MQ982" s="871"/>
      <c r="MR982" s="871"/>
      <c r="MS982" s="871"/>
      <c r="MT982" s="871"/>
      <c r="MU982" s="871"/>
      <c r="MV982" s="871"/>
      <c r="MW982" s="871"/>
      <c r="MX982" s="871"/>
      <c r="MY982" s="871"/>
      <c r="MZ982" s="871"/>
      <c r="NA982" s="871"/>
      <c r="NB982" s="871"/>
      <c r="NC982" s="871"/>
      <c r="ND982" s="871"/>
      <c r="NE982" s="871"/>
      <c r="NF982" s="871"/>
      <c r="NG982" s="871"/>
      <c r="NH982" s="871"/>
      <c r="NI982" s="871"/>
      <c r="NJ982" s="871"/>
      <c r="NK982" s="871"/>
      <c r="NL982" s="871"/>
      <c r="NM982" s="871"/>
      <c r="NN982" s="871"/>
      <c r="NO982" s="871"/>
      <c r="NP982" s="871"/>
      <c r="NQ982" s="871"/>
      <c r="NR982" s="871"/>
      <c r="NS982" s="871"/>
      <c r="NT982" s="871"/>
      <c r="NU982" s="871"/>
      <c r="NV982" s="871"/>
      <c r="NW982" s="871"/>
      <c r="NX982" s="871"/>
      <c r="NY982" s="871"/>
      <c r="NZ982" s="871"/>
      <c r="OA982" s="871"/>
      <c r="OB982" s="871"/>
      <c r="OC982" s="871"/>
      <c r="OD982" s="871"/>
      <c r="OE982" s="871"/>
      <c r="OF982" s="871"/>
      <c r="OG982" s="871"/>
      <c r="OH982" s="871"/>
      <c r="OI982" s="871"/>
      <c r="OJ982" s="871"/>
      <c r="OK982" s="871"/>
      <c r="OL982" s="871"/>
      <c r="OM982" s="871"/>
      <c r="ON982" s="871"/>
      <c r="OO982" s="871"/>
      <c r="OP982" s="871"/>
      <c r="OQ982" s="871"/>
      <c r="OR982" s="871"/>
      <c r="OS982" s="871"/>
      <c r="OT982" s="871"/>
      <c r="OU982" s="871"/>
      <c r="OV982" s="871"/>
      <c r="OW982" s="871"/>
      <c r="OX982" s="871"/>
      <c r="OY982" s="871"/>
      <c r="OZ982" s="871"/>
      <c r="PA982" s="871"/>
      <c r="PB982" s="871"/>
      <c r="PC982" s="871"/>
      <c r="PD982" s="871"/>
      <c r="PE982" s="871"/>
      <c r="PF982" s="871"/>
      <c r="PG982" s="871"/>
      <c r="PH982" s="871"/>
      <c r="PI982" s="871"/>
      <c r="PJ982" s="871"/>
      <c r="PK982" s="871"/>
      <c r="PL982" s="871"/>
      <c r="PM982" s="871"/>
      <c r="PN982" s="871"/>
      <c r="PO982" s="871"/>
      <c r="PP982" s="871"/>
      <c r="PQ982" s="871"/>
      <c r="PR982" s="871"/>
      <c r="PS982" s="871"/>
      <c r="PT982" s="871"/>
      <c r="PU982" s="871"/>
      <c r="PV982" s="871"/>
      <c r="PW982" s="871"/>
      <c r="PX982" s="871"/>
      <c r="PY982" s="871"/>
      <c r="PZ982" s="871"/>
      <c r="QA982" s="871"/>
      <c r="QB982" s="871"/>
      <c r="QC982" s="871"/>
      <c r="QD982" s="871"/>
      <c r="QE982" s="871"/>
      <c r="QF982" s="871"/>
      <c r="QG982" s="871"/>
      <c r="QH982" s="871"/>
      <c r="QI982" s="871"/>
      <c r="QJ982" s="871"/>
      <c r="QK982" s="871"/>
      <c r="QL982" s="871"/>
      <c r="QM982" s="871"/>
      <c r="QN982" s="871"/>
      <c r="QO982" s="871"/>
      <c r="QP982" s="871"/>
      <c r="QQ982" s="871"/>
      <c r="QR982" s="871"/>
      <c r="QS982" s="871"/>
      <c r="QT982" s="871"/>
      <c r="QU982" s="871"/>
      <c r="QV982" s="871"/>
      <c r="QW982" s="871"/>
      <c r="QX982" s="871"/>
      <c r="QY982" s="871"/>
      <c r="QZ982" s="871"/>
      <c r="RA982" s="871"/>
      <c r="RB982" s="871"/>
      <c r="RC982" s="871"/>
      <c r="RD982" s="871"/>
      <c r="RE982" s="871"/>
      <c r="RF982" s="871"/>
      <c r="RG982" s="871"/>
      <c r="RH982" s="871"/>
      <c r="RI982" s="871"/>
      <c r="RJ982" s="871"/>
      <c r="RK982" s="871"/>
      <c r="RL982" s="871"/>
      <c r="RM982" s="871"/>
      <c r="RN982" s="871"/>
      <c r="RO982" s="871"/>
      <c r="RP982" s="871"/>
      <c r="RQ982" s="871"/>
      <c r="RR982" s="871"/>
      <c r="RS982" s="871"/>
      <c r="RT982" s="871"/>
      <c r="RU982" s="871"/>
      <c r="RV982" s="871"/>
      <c r="RW982" s="871"/>
      <c r="RX982" s="871"/>
      <c r="RY982" s="871"/>
      <c r="RZ982" s="871"/>
      <c r="SA982" s="871"/>
      <c r="SB982" s="871"/>
      <c r="SC982" s="871"/>
      <c r="SD982" s="871"/>
      <c r="SE982" s="871"/>
      <c r="SF982" s="871"/>
      <c r="SG982" s="871"/>
      <c r="SH982" s="871"/>
      <c r="SI982" s="871"/>
      <c r="SJ982" s="871"/>
      <c r="SK982" s="871"/>
      <c r="SL982" s="871"/>
      <c r="SM982" s="871"/>
      <c r="SN982" s="871"/>
      <c r="SO982" s="871"/>
      <c r="SP982" s="871"/>
      <c r="SQ982" s="871"/>
      <c r="SR982" s="871"/>
      <c r="SS982" s="871"/>
      <c r="ST982" s="871"/>
      <c r="SU982" s="871"/>
      <c r="SV982" s="871"/>
      <c r="SW982" s="871"/>
      <c r="SX982" s="871"/>
      <c r="SY982" s="871"/>
      <c r="SZ982" s="871"/>
      <c r="TA982" s="871"/>
      <c r="TB982" s="871"/>
      <c r="TC982" s="871"/>
      <c r="TD982" s="871"/>
      <c r="TE982" s="871"/>
      <c r="TF982" s="871"/>
      <c r="TG982" s="871"/>
      <c r="TH982" s="871"/>
      <c r="TI982" s="871"/>
      <c r="TJ982" s="871"/>
      <c r="TK982" s="871"/>
      <c r="TL982" s="871"/>
      <c r="TM982" s="871"/>
      <c r="TN982" s="871"/>
      <c r="TO982" s="871"/>
      <c r="TP982" s="871"/>
      <c r="TQ982" s="871"/>
      <c r="TR982" s="871"/>
      <c r="TS982" s="871"/>
      <c r="TT982" s="871"/>
      <c r="TU982" s="871"/>
      <c r="TV982" s="871"/>
      <c r="TW982" s="871"/>
      <c r="TX982" s="871"/>
      <c r="TY982" s="871"/>
      <c r="TZ982" s="871"/>
      <c r="UA982" s="871"/>
      <c r="UB982" s="871"/>
      <c r="UC982" s="871"/>
      <c r="UD982" s="871"/>
      <c r="UE982" s="871"/>
      <c r="UF982" s="871"/>
      <c r="UG982" s="871"/>
      <c r="UH982" s="871"/>
      <c r="UI982" s="871"/>
      <c r="UJ982" s="871"/>
      <c r="UK982" s="871"/>
      <c r="UL982" s="871"/>
      <c r="UM982" s="871"/>
      <c r="UN982" s="871"/>
      <c r="UO982" s="871"/>
      <c r="UP982" s="871"/>
      <c r="UQ982" s="871"/>
      <c r="UR982" s="871"/>
      <c r="US982" s="871"/>
      <c r="UT982" s="871"/>
      <c r="UU982" s="871"/>
      <c r="UV982" s="871"/>
      <c r="UW982" s="871"/>
      <c r="UX982" s="871"/>
      <c r="UY982" s="871"/>
      <c r="UZ982" s="871"/>
      <c r="VA982" s="871"/>
      <c r="VB982" s="871"/>
      <c r="VC982" s="871"/>
      <c r="VD982" s="871"/>
      <c r="VE982" s="871"/>
      <c r="VF982" s="871"/>
      <c r="VG982" s="871"/>
      <c r="VH982" s="871"/>
      <c r="VI982" s="871"/>
      <c r="VJ982" s="871"/>
      <c r="VK982" s="871"/>
      <c r="VL982" s="871"/>
      <c r="VM982" s="871"/>
      <c r="VN982" s="871"/>
      <c r="VO982" s="871"/>
      <c r="VP982" s="871"/>
      <c r="VQ982" s="871"/>
      <c r="VR982" s="871"/>
      <c r="VS982" s="871"/>
      <c r="VT982" s="871"/>
      <c r="VU982" s="871"/>
      <c r="VV982" s="871"/>
      <c r="VW982" s="871"/>
      <c r="VX982" s="871"/>
      <c r="VY982" s="871"/>
      <c r="VZ982" s="871"/>
      <c r="WA982" s="871"/>
      <c r="WB982" s="871"/>
      <c r="WC982" s="871"/>
      <c r="WD982" s="871"/>
      <c r="WE982" s="871"/>
      <c r="WF982" s="871"/>
      <c r="WG982" s="871"/>
      <c r="WH982" s="871"/>
      <c r="WI982" s="871"/>
      <c r="WJ982" s="871"/>
      <c r="WK982" s="871"/>
      <c r="WL982" s="871"/>
      <c r="WM982" s="871"/>
      <c r="WN982" s="871"/>
      <c r="WO982" s="871"/>
      <c r="WP982" s="871"/>
      <c r="WQ982" s="871"/>
      <c r="WR982" s="871"/>
      <c r="WS982" s="871"/>
      <c r="WT982" s="871"/>
      <c r="WU982" s="871"/>
      <c r="WV982" s="871"/>
      <c r="WW982" s="871"/>
      <c r="WX982" s="871"/>
      <c r="WY982" s="871"/>
      <c r="WZ982" s="871"/>
      <c r="XA982" s="871"/>
      <c r="XB982" s="871"/>
      <c r="XC982" s="871"/>
      <c r="XD982" s="871"/>
      <c r="XE982" s="871"/>
      <c r="XF982" s="871"/>
      <c r="XG982" s="871"/>
      <c r="XH982" s="871"/>
      <c r="XI982" s="871"/>
      <c r="XJ982" s="871"/>
      <c r="XK982" s="871"/>
      <c r="XL982" s="871"/>
      <c r="XM982" s="871"/>
      <c r="XN982" s="871"/>
      <c r="XO982" s="871"/>
      <c r="XP982" s="871"/>
      <c r="XQ982" s="871"/>
      <c r="XR982" s="871"/>
      <c r="XS982" s="871"/>
      <c r="XT982" s="871"/>
      <c r="XU982" s="871"/>
      <c r="XV982" s="871"/>
      <c r="XW982" s="871"/>
      <c r="XX982" s="871"/>
      <c r="XY982" s="871"/>
      <c r="XZ982" s="871"/>
      <c r="YA982" s="871"/>
      <c r="YB982" s="871"/>
      <c r="YC982" s="871"/>
      <c r="YD982" s="871"/>
      <c r="YE982" s="871"/>
      <c r="YF982" s="871"/>
      <c r="YG982" s="871"/>
      <c r="YH982" s="871"/>
      <c r="YI982" s="871"/>
      <c r="YJ982" s="871"/>
      <c r="YK982" s="871"/>
      <c r="YL982" s="871"/>
      <c r="YM982" s="871"/>
      <c r="YN982" s="871"/>
      <c r="YO982" s="871"/>
      <c r="YP982" s="871"/>
      <c r="YQ982" s="871"/>
      <c r="YR982" s="871"/>
      <c r="YS982" s="871"/>
      <c r="YT982" s="871"/>
      <c r="YU982" s="871"/>
      <c r="YV982" s="871"/>
      <c r="YW982" s="871"/>
      <c r="YX982" s="871"/>
      <c r="YY982" s="871"/>
      <c r="YZ982" s="871"/>
      <c r="ZA982" s="871"/>
      <c r="ZB982" s="871"/>
      <c r="ZC982" s="871"/>
      <c r="ZD982" s="871"/>
      <c r="ZE982" s="871"/>
      <c r="ZF982" s="871"/>
      <c r="ZG982" s="871"/>
      <c r="ZH982" s="871"/>
      <c r="ZI982" s="871"/>
      <c r="ZJ982" s="871"/>
      <c r="ZK982" s="871"/>
      <c r="ZL982" s="871"/>
      <c r="ZM982" s="871"/>
      <c r="ZN982" s="871"/>
      <c r="ZO982" s="871"/>
      <c r="ZP982" s="871"/>
      <c r="ZQ982" s="871"/>
      <c r="ZR982" s="871"/>
      <c r="ZS982" s="871"/>
      <c r="ZT982" s="871"/>
      <c r="ZU982" s="871"/>
      <c r="ZV982" s="871"/>
      <c r="ZW982" s="871"/>
      <c r="ZX982" s="871"/>
      <c r="ZY982" s="871"/>
      <c r="ZZ982" s="871"/>
      <c r="AAA982" s="871"/>
      <c r="AAB982" s="871"/>
      <c r="AAC982" s="871"/>
      <c r="AAD982" s="871"/>
      <c r="AAE982" s="871"/>
      <c r="AAF982" s="871"/>
      <c r="AAG982" s="871"/>
      <c r="AAH982" s="871"/>
      <c r="AAI982" s="871"/>
      <c r="AAJ982" s="871"/>
      <c r="AAK982" s="871"/>
      <c r="AAL982" s="871"/>
      <c r="AAM982" s="871"/>
      <c r="AAN982" s="871"/>
      <c r="AAO982" s="871"/>
      <c r="AAP982" s="871"/>
      <c r="AAQ982" s="871"/>
      <c r="AAR982" s="871"/>
      <c r="AAS982" s="871"/>
      <c r="AAT982" s="871"/>
      <c r="AAU982" s="871"/>
      <c r="AAV982" s="871"/>
      <c r="AAW982" s="871"/>
      <c r="AAX982" s="871"/>
      <c r="AAY982" s="871"/>
      <c r="AAZ982" s="871"/>
      <c r="ABA982" s="871"/>
      <c r="ABB982" s="871"/>
      <c r="ABC982" s="871"/>
      <c r="ABD982" s="871"/>
      <c r="ABE982" s="871"/>
      <c r="ABF982" s="871"/>
      <c r="ABG982" s="871"/>
      <c r="ABH982" s="871"/>
      <c r="ABI982" s="871"/>
      <c r="ABJ982" s="871"/>
      <c r="ABK982" s="871"/>
      <c r="ABL982" s="871"/>
      <c r="ABM982" s="871"/>
      <c r="ABN982" s="871"/>
      <c r="ABO982" s="871"/>
      <c r="ABP982" s="871"/>
      <c r="ABQ982" s="871"/>
      <c r="ABR982" s="871"/>
      <c r="ABS982" s="871"/>
      <c r="ABT982" s="871"/>
      <c r="ABU982" s="871"/>
      <c r="ABV982" s="871"/>
      <c r="ABW982" s="871"/>
      <c r="ABX982" s="871"/>
      <c r="ABY982" s="871"/>
      <c r="ABZ982" s="871"/>
      <c r="ACA982" s="871"/>
      <c r="ACB982" s="871"/>
      <c r="ACC982" s="871"/>
      <c r="ACD982" s="871"/>
      <c r="ACE982" s="871"/>
      <c r="ACF982" s="871"/>
      <c r="ACG982" s="871"/>
      <c r="ACH982" s="871"/>
      <c r="ACI982" s="871"/>
      <c r="ACJ982" s="871"/>
      <c r="ACK982" s="871"/>
      <c r="ACL982" s="871"/>
      <c r="ACM982" s="871"/>
      <c r="ACN982" s="871"/>
      <c r="ACO982" s="871"/>
      <c r="ACP982" s="871"/>
      <c r="ACQ982" s="871"/>
      <c r="ACR982" s="871"/>
      <c r="ACS982" s="871"/>
      <c r="ACT982" s="871"/>
      <c r="ACU982" s="871"/>
      <c r="ACV982" s="871"/>
      <c r="ACW982" s="871"/>
      <c r="ACX982" s="871"/>
      <c r="ACY982" s="871"/>
      <c r="ACZ982" s="871"/>
      <c r="ADA982" s="871"/>
      <c r="ADB982" s="871"/>
      <c r="ADC982" s="871"/>
      <c r="ADD982" s="871"/>
      <c r="ADE982" s="871"/>
      <c r="ADF982" s="871"/>
      <c r="ADG982" s="871"/>
      <c r="ADH982" s="871"/>
      <c r="ADI982" s="871"/>
      <c r="ADJ982" s="871"/>
      <c r="ADK982" s="871"/>
      <c r="ADL982" s="871"/>
      <c r="ADM982" s="871"/>
      <c r="ADN982" s="871"/>
      <c r="ADO982" s="871"/>
      <c r="ADP982" s="871"/>
      <c r="ADQ982" s="871"/>
      <c r="ADR982" s="871"/>
      <c r="ADS982" s="871"/>
      <c r="ADT982" s="871"/>
      <c r="ADU982" s="871"/>
      <c r="ADV982" s="871"/>
      <c r="ADW982" s="871"/>
      <c r="ADX982" s="871"/>
      <c r="ADY982" s="871"/>
      <c r="ADZ982" s="871"/>
      <c r="AEA982" s="871"/>
      <c r="AEB982" s="871"/>
      <c r="AEC982" s="871"/>
      <c r="AED982" s="871"/>
      <c r="AEE982" s="871"/>
      <c r="AEF982" s="871"/>
      <c r="AEG982" s="871"/>
      <c r="AEH982" s="871"/>
      <c r="AEI982" s="871"/>
      <c r="AEJ982" s="871"/>
      <c r="AEK982" s="871"/>
      <c r="AEL982" s="871"/>
      <c r="AEM982" s="871"/>
      <c r="AEN982" s="871"/>
      <c r="AEO982" s="871"/>
      <c r="AEP982" s="871"/>
      <c r="AEQ982" s="871"/>
      <c r="AER982" s="871"/>
      <c r="AES982" s="871"/>
      <c r="AET982" s="871"/>
      <c r="AEU982" s="871"/>
      <c r="AEV982" s="871"/>
      <c r="AEW982" s="871"/>
      <c r="AEX982" s="871"/>
      <c r="AEY982" s="871"/>
      <c r="AEZ982" s="871"/>
      <c r="AFA982" s="871"/>
      <c r="AFB982" s="871"/>
      <c r="AFC982" s="871"/>
      <c r="AFD982" s="871"/>
      <c r="AFE982" s="871"/>
      <c r="AFF982" s="871"/>
      <c r="AFG982" s="871"/>
      <c r="AFH982" s="871"/>
      <c r="AFI982" s="871"/>
      <c r="AFJ982" s="871"/>
      <c r="AFK982" s="871"/>
      <c r="AFL982" s="871"/>
      <c r="AFM982" s="871"/>
      <c r="AFN982" s="871"/>
      <c r="AFO982" s="871"/>
      <c r="AFP982" s="871"/>
      <c r="AFQ982" s="871"/>
      <c r="AFR982" s="871"/>
      <c r="AFS982" s="871"/>
      <c r="AFT982" s="871"/>
      <c r="AFU982" s="871"/>
      <c r="AFV982" s="871"/>
      <c r="AFW982" s="871"/>
      <c r="AFX982" s="871"/>
      <c r="AFY982" s="871"/>
      <c r="AFZ982" s="871"/>
      <c r="AGA982" s="871"/>
      <c r="AGB982" s="871"/>
      <c r="AGC982" s="871"/>
      <c r="AGD982" s="871"/>
      <c r="AGE982" s="871"/>
      <c r="AGF982" s="871"/>
      <c r="AGG982" s="871"/>
      <c r="AGH982" s="871"/>
      <c r="AGI982" s="871"/>
      <c r="AGJ982" s="871"/>
      <c r="AGK982" s="871"/>
      <c r="AGL982" s="871"/>
      <c r="AGM982" s="871"/>
      <c r="AGN982" s="871"/>
      <c r="AGO982" s="871"/>
      <c r="AGP982" s="871"/>
      <c r="AGQ982" s="871"/>
      <c r="AGR982" s="871"/>
      <c r="AGS982" s="871"/>
      <c r="AGT982" s="871"/>
      <c r="AGU982" s="871"/>
      <c r="AGV982" s="871"/>
      <c r="AGW982" s="871"/>
      <c r="AGX982" s="871"/>
      <c r="AGY982" s="871"/>
      <c r="AGZ982" s="871"/>
      <c r="AHA982" s="871"/>
      <c r="AHB982" s="871"/>
      <c r="AHC982" s="871"/>
      <c r="AHD982" s="871"/>
      <c r="AHE982" s="871"/>
      <c r="AHF982" s="871"/>
      <c r="AHG982" s="871"/>
      <c r="AHH982" s="871"/>
      <c r="AHI982" s="871"/>
      <c r="AHJ982" s="871"/>
      <c r="AHK982" s="871"/>
      <c r="AHL982" s="871"/>
      <c r="AHM982" s="871"/>
      <c r="AHN982" s="871"/>
      <c r="AHO982" s="871"/>
      <c r="AHP982" s="871"/>
      <c r="AHQ982" s="871"/>
      <c r="AHR982" s="871"/>
      <c r="AHS982" s="871"/>
      <c r="AHT982" s="871"/>
      <c r="AHU982" s="871"/>
      <c r="AHV982" s="871"/>
      <c r="AHW982" s="871"/>
      <c r="AHX982" s="871"/>
      <c r="AHY982" s="871"/>
      <c r="AHZ982" s="871"/>
      <c r="AIA982" s="871"/>
      <c r="AIB982" s="871"/>
      <c r="AIC982" s="871"/>
      <c r="AID982" s="871"/>
      <c r="AIE982" s="871"/>
      <c r="AIF982" s="871"/>
      <c r="AIG982" s="871"/>
      <c r="AIH982" s="871"/>
      <c r="AII982" s="871"/>
      <c r="AIJ982" s="871"/>
      <c r="AIK982" s="871"/>
      <c r="AIL982" s="871"/>
      <c r="AIM982" s="871"/>
      <c r="AIN982" s="871"/>
      <c r="AIO982" s="871"/>
      <c r="AIP982" s="871"/>
      <c r="AIQ982" s="871"/>
      <c r="AIR982" s="871"/>
      <c r="AIS982" s="871"/>
      <c r="AIT982" s="871"/>
      <c r="AIU982" s="871"/>
      <c r="AIV982" s="871"/>
      <c r="AIW982" s="871"/>
      <c r="AIX982" s="871"/>
      <c r="AIY982" s="871"/>
      <c r="AIZ982" s="871"/>
      <c r="AJA982" s="871"/>
      <c r="AJB982" s="871"/>
      <c r="AJC982" s="871"/>
      <c r="AJD982" s="871"/>
      <c r="AJE982" s="871"/>
      <c r="AJF982" s="871"/>
      <c r="AJG982" s="871"/>
      <c r="AJH982" s="871"/>
      <c r="AJI982" s="871"/>
      <c r="AJJ982" s="871"/>
      <c r="AJK982" s="871"/>
      <c r="AJL982" s="871"/>
      <c r="AJM982" s="871"/>
      <c r="AJN982" s="871"/>
      <c r="AJO982" s="871"/>
      <c r="AJP982" s="871"/>
      <c r="AJQ982" s="871"/>
      <c r="AJR982" s="871"/>
      <c r="AJS982" s="871"/>
      <c r="AJT982" s="871"/>
      <c r="AJU982" s="871"/>
      <c r="AJV982" s="871"/>
      <c r="AJW982" s="871"/>
      <c r="AJX982" s="871"/>
      <c r="AJY982" s="871"/>
      <c r="AJZ982" s="871"/>
      <c r="AKA982" s="871"/>
      <c r="AKB982" s="871"/>
      <c r="AKC982" s="871"/>
      <c r="AKD982" s="871"/>
      <c r="AKE982" s="871"/>
      <c r="AKF982" s="871"/>
      <c r="AKG982" s="871"/>
      <c r="AKH982" s="871"/>
      <c r="AKI982" s="871"/>
      <c r="AKJ982" s="871"/>
      <c r="AKK982" s="871"/>
      <c r="AKL982" s="871"/>
      <c r="AKM982" s="871"/>
      <c r="AKN982" s="871"/>
      <c r="AKO982" s="871"/>
      <c r="AKP982" s="871"/>
      <c r="AKQ982" s="871"/>
      <c r="AKR982" s="871"/>
      <c r="AKS982" s="871"/>
      <c r="AKT982" s="871"/>
      <c r="AKU982" s="871"/>
      <c r="AKV982" s="871"/>
      <c r="AKW982" s="871"/>
      <c r="AKX982" s="871"/>
      <c r="AKY982" s="871"/>
      <c r="AKZ982" s="871"/>
      <c r="ALA982" s="871"/>
      <c r="ALB982" s="871"/>
      <c r="ALC982" s="871"/>
      <c r="ALD982" s="871"/>
      <c r="ALE982" s="871"/>
      <c r="ALF982" s="871"/>
      <c r="ALG982" s="871"/>
      <c r="ALH982" s="871"/>
      <c r="ALI982" s="871"/>
      <c r="ALJ982" s="871"/>
      <c r="ALK982" s="871"/>
      <c r="ALL982" s="871"/>
      <c r="ALM982" s="871"/>
      <c r="ALN982" s="871"/>
      <c r="ALO982" s="871"/>
      <c r="ALP982" s="871"/>
      <c r="ALQ982" s="871"/>
      <c r="ALR982" s="871"/>
      <c r="ALS982" s="871"/>
      <c r="ALT982" s="871"/>
      <c r="ALU982" s="871"/>
      <c r="ALV982" s="871"/>
      <c r="ALW982" s="871"/>
      <c r="ALX982" s="871"/>
      <c r="ALY982" s="871"/>
      <c r="ALZ982" s="871"/>
      <c r="AMA982" s="871"/>
      <c r="AMB982" s="871"/>
      <c r="AMC982" s="871"/>
      <c r="AMD982" s="871"/>
      <c r="AME982" s="871"/>
      <c r="AMF982" s="871"/>
      <c r="AMG982" s="871"/>
      <c r="AMH982" s="871"/>
      <c r="AMI982" s="871"/>
      <c r="AMJ982" s="871"/>
      <c r="AMK982" s="871"/>
    </row>
    <row r="983" spans="1:1025" ht="15.75" customHeight="1">
      <c r="A983" s="1142"/>
      <c r="B983" s="970">
        <v>15605</v>
      </c>
      <c r="C983" s="985">
        <v>0.1</v>
      </c>
      <c r="D983" s="954" t="s">
        <v>533</v>
      </c>
      <c r="E983" s="955">
        <v>1700000</v>
      </c>
      <c r="F983" s="402">
        <v>0.08</v>
      </c>
      <c r="G983" s="955">
        <f t="shared" si="48"/>
        <v>136000</v>
      </c>
      <c r="H983" s="1009" t="s">
        <v>411</v>
      </c>
      <c r="I983" s="874"/>
      <c r="J983" s="874"/>
      <c r="K983" s="907"/>
      <c r="L983" s="899"/>
      <c r="M983" s="899"/>
      <c r="N983" s="899"/>
      <c r="O983" s="948"/>
      <c r="P983" s="899"/>
      <c r="Q983" s="917"/>
      <c r="R983" s="871"/>
      <c r="S983" s="871"/>
      <c r="T983" s="871"/>
      <c r="U983" s="871"/>
      <c r="V983" s="871"/>
      <c r="W983" s="871"/>
      <c r="X983" s="871"/>
      <c r="Y983" s="871"/>
      <c r="Z983" s="871"/>
      <c r="AA983" s="871"/>
      <c r="AB983" s="871"/>
      <c r="AC983" s="871"/>
      <c r="AD983" s="871"/>
      <c r="AE983" s="871"/>
      <c r="AF983" s="871"/>
      <c r="AG983" s="871"/>
      <c r="AH983" s="871"/>
      <c r="AI983" s="871"/>
      <c r="AJ983" s="871"/>
      <c r="AK983" s="871"/>
      <c r="AL983" s="871"/>
      <c r="AM983" s="871"/>
      <c r="AN983" s="871"/>
      <c r="AO983" s="871"/>
      <c r="AP983" s="871"/>
      <c r="AQ983" s="871"/>
      <c r="AR983" s="871"/>
      <c r="AS983" s="871"/>
      <c r="AT983" s="871"/>
      <c r="AU983" s="871"/>
      <c r="AV983" s="871"/>
      <c r="AW983" s="871"/>
      <c r="AX983" s="871"/>
      <c r="AY983" s="871"/>
      <c r="AZ983" s="871"/>
      <c r="BA983" s="871"/>
      <c r="BB983" s="871"/>
      <c r="BC983" s="871"/>
      <c r="BD983" s="871"/>
      <c r="BE983" s="871"/>
      <c r="BF983" s="871"/>
      <c r="BG983" s="871"/>
      <c r="BH983" s="871"/>
      <c r="BI983" s="871"/>
      <c r="BJ983" s="871"/>
      <c r="BK983" s="871"/>
      <c r="BL983" s="871"/>
      <c r="BM983" s="871"/>
      <c r="BN983" s="871"/>
      <c r="BO983" s="871"/>
      <c r="BP983" s="871"/>
      <c r="BQ983" s="871"/>
      <c r="BR983" s="871"/>
      <c r="BS983" s="871"/>
      <c r="BT983" s="871"/>
      <c r="BU983" s="871"/>
      <c r="BV983" s="871"/>
      <c r="BW983" s="871"/>
      <c r="BX983" s="871"/>
      <c r="BY983" s="871"/>
      <c r="BZ983" s="871"/>
      <c r="CA983" s="871"/>
      <c r="CB983" s="871"/>
      <c r="CC983" s="871"/>
      <c r="CD983" s="871"/>
      <c r="CE983" s="871"/>
      <c r="CF983" s="871"/>
      <c r="CG983" s="871"/>
      <c r="CH983" s="871"/>
      <c r="CI983" s="871"/>
      <c r="CJ983" s="871"/>
      <c r="CK983" s="871"/>
      <c r="CL983" s="871"/>
      <c r="CM983" s="871"/>
      <c r="CN983" s="871"/>
      <c r="CO983" s="871"/>
      <c r="CP983" s="871"/>
      <c r="CQ983" s="871"/>
      <c r="CR983" s="871"/>
      <c r="CS983" s="871"/>
      <c r="CT983" s="871"/>
      <c r="CU983" s="871"/>
      <c r="CV983" s="871"/>
      <c r="CW983" s="871"/>
      <c r="CX983" s="871"/>
      <c r="CY983" s="871"/>
      <c r="CZ983" s="871"/>
      <c r="DA983" s="871"/>
      <c r="DB983" s="871"/>
      <c r="DC983" s="871"/>
      <c r="DD983" s="871"/>
      <c r="DE983" s="871"/>
      <c r="DF983" s="871"/>
      <c r="DG983" s="871"/>
      <c r="DH983" s="871"/>
      <c r="DI983" s="871"/>
      <c r="DJ983" s="871"/>
      <c r="DK983" s="871"/>
      <c r="DL983" s="871"/>
      <c r="DM983" s="871"/>
      <c r="DN983" s="871"/>
      <c r="DO983" s="871"/>
      <c r="DP983" s="871"/>
      <c r="DQ983" s="871"/>
      <c r="DR983" s="871"/>
      <c r="DS983" s="871"/>
      <c r="DT983" s="871"/>
      <c r="DU983" s="871"/>
      <c r="DV983" s="871"/>
      <c r="DW983" s="871"/>
      <c r="DX983" s="871"/>
      <c r="DY983" s="871"/>
      <c r="DZ983" s="871"/>
      <c r="EA983" s="871"/>
      <c r="EB983" s="871"/>
      <c r="EC983" s="871"/>
      <c r="ED983" s="871"/>
      <c r="EE983" s="871"/>
      <c r="EF983" s="871"/>
      <c r="EG983" s="871"/>
      <c r="EH983" s="871"/>
      <c r="EI983" s="871"/>
      <c r="EJ983" s="871"/>
      <c r="EK983" s="871"/>
      <c r="EL983" s="871"/>
      <c r="EM983" s="871"/>
      <c r="EN983" s="871"/>
      <c r="EO983" s="871"/>
      <c r="EP983" s="871"/>
      <c r="EQ983" s="871"/>
      <c r="ER983" s="871"/>
      <c r="ES983" s="871"/>
      <c r="ET983" s="871"/>
      <c r="EU983" s="871"/>
      <c r="EV983" s="871"/>
      <c r="EW983" s="871"/>
      <c r="EX983" s="871"/>
      <c r="EY983" s="871"/>
      <c r="EZ983" s="871"/>
      <c r="FA983" s="871"/>
      <c r="FB983" s="871"/>
      <c r="FC983" s="871"/>
      <c r="FD983" s="871"/>
      <c r="FE983" s="871"/>
      <c r="FF983" s="871"/>
      <c r="FG983" s="871"/>
      <c r="FH983" s="871"/>
      <c r="FI983" s="871"/>
      <c r="FJ983" s="871"/>
      <c r="FK983" s="871"/>
      <c r="FL983" s="871"/>
      <c r="FM983" s="871"/>
      <c r="FN983" s="871"/>
      <c r="FO983" s="871"/>
      <c r="FP983" s="871"/>
      <c r="FQ983" s="871"/>
      <c r="FR983" s="871"/>
      <c r="FS983" s="871"/>
      <c r="FT983" s="871"/>
      <c r="FU983" s="871"/>
      <c r="FV983" s="871"/>
      <c r="FW983" s="871"/>
      <c r="FX983" s="871"/>
      <c r="FY983" s="871"/>
      <c r="FZ983" s="871"/>
      <c r="GA983" s="871"/>
      <c r="GB983" s="871"/>
      <c r="GC983" s="871"/>
      <c r="GD983" s="871"/>
      <c r="GE983" s="871"/>
      <c r="GF983" s="871"/>
      <c r="GG983" s="871"/>
      <c r="GH983" s="871"/>
      <c r="GI983" s="871"/>
      <c r="GJ983" s="871"/>
      <c r="GK983" s="871"/>
      <c r="GL983" s="871"/>
      <c r="GM983" s="871"/>
      <c r="GN983" s="871"/>
      <c r="GO983" s="871"/>
      <c r="GP983" s="871"/>
      <c r="GQ983" s="871"/>
      <c r="GR983" s="871"/>
      <c r="GS983" s="871"/>
      <c r="GT983" s="871"/>
      <c r="GU983" s="871"/>
      <c r="GV983" s="871"/>
      <c r="GW983" s="871"/>
      <c r="GX983" s="871"/>
      <c r="GY983" s="871"/>
      <c r="GZ983" s="871"/>
      <c r="HA983" s="871"/>
      <c r="HB983" s="871"/>
      <c r="HC983" s="871"/>
      <c r="HD983" s="871"/>
      <c r="HE983" s="871"/>
      <c r="HF983" s="871"/>
      <c r="HG983" s="871"/>
      <c r="HH983" s="871"/>
      <c r="HI983" s="871"/>
      <c r="HJ983" s="871"/>
      <c r="HK983" s="871"/>
      <c r="HL983" s="871"/>
      <c r="HM983" s="871"/>
      <c r="HN983" s="871"/>
      <c r="HO983" s="871"/>
      <c r="HP983" s="871"/>
      <c r="HQ983" s="871"/>
      <c r="HR983" s="871"/>
      <c r="HS983" s="871"/>
      <c r="HT983" s="871"/>
      <c r="HU983" s="871"/>
      <c r="HV983" s="871"/>
      <c r="HW983" s="871"/>
      <c r="HX983" s="871"/>
      <c r="HY983" s="871"/>
      <c r="HZ983" s="871"/>
      <c r="IA983" s="871"/>
      <c r="IB983" s="871"/>
      <c r="IC983" s="871"/>
      <c r="ID983" s="871"/>
      <c r="IE983" s="871"/>
      <c r="IF983" s="871"/>
      <c r="IG983" s="871"/>
      <c r="IH983" s="871"/>
      <c r="II983" s="871"/>
      <c r="IJ983" s="871"/>
      <c r="IK983" s="871"/>
      <c r="IL983" s="871"/>
      <c r="IM983" s="871"/>
      <c r="IN983" s="871"/>
      <c r="IO983" s="871"/>
      <c r="IP983" s="871"/>
      <c r="IQ983" s="871"/>
      <c r="IR983" s="871"/>
      <c r="IS983" s="871"/>
      <c r="IT983" s="871"/>
      <c r="IU983" s="871"/>
      <c r="IV983" s="871"/>
      <c r="IW983" s="871"/>
      <c r="IX983" s="871"/>
      <c r="IY983" s="871"/>
      <c r="IZ983" s="871"/>
      <c r="JA983" s="871"/>
      <c r="JB983" s="871"/>
      <c r="JC983" s="871"/>
      <c r="JD983" s="871"/>
      <c r="JE983" s="871"/>
      <c r="JF983" s="871"/>
      <c r="JG983" s="871"/>
      <c r="JH983" s="871"/>
      <c r="JI983" s="871"/>
      <c r="JJ983" s="871"/>
      <c r="JK983" s="871"/>
      <c r="JL983" s="871"/>
      <c r="JM983" s="871"/>
      <c r="JN983" s="871"/>
      <c r="JO983" s="871"/>
      <c r="JP983" s="871"/>
      <c r="JQ983" s="871"/>
      <c r="JR983" s="871"/>
      <c r="JS983" s="871"/>
      <c r="JT983" s="871"/>
      <c r="JU983" s="871"/>
      <c r="JV983" s="871"/>
      <c r="JW983" s="871"/>
      <c r="JX983" s="871"/>
      <c r="JY983" s="871"/>
      <c r="JZ983" s="871"/>
      <c r="KA983" s="871"/>
      <c r="KB983" s="871"/>
      <c r="KC983" s="871"/>
      <c r="KD983" s="871"/>
      <c r="KE983" s="871"/>
      <c r="KF983" s="871"/>
      <c r="KG983" s="871"/>
      <c r="KH983" s="871"/>
      <c r="KI983" s="871"/>
      <c r="KJ983" s="871"/>
      <c r="KK983" s="871"/>
      <c r="KL983" s="871"/>
      <c r="KM983" s="871"/>
      <c r="KN983" s="871"/>
      <c r="KO983" s="871"/>
      <c r="KP983" s="871"/>
      <c r="KQ983" s="871"/>
      <c r="KR983" s="871"/>
      <c r="KS983" s="871"/>
      <c r="KT983" s="871"/>
      <c r="KU983" s="871"/>
      <c r="KV983" s="871"/>
      <c r="KW983" s="871"/>
      <c r="KX983" s="871"/>
      <c r="KY983" s="871"/>
      <c r="KZ983" s="871"/>
      <c r="LA983" s="871"/>
      <c r="LB983" s="871"/>
      <c r="LC983" s="871"/>
      <c r="LD983" s="871"/>
      <c r="LE983" s="871"/>
      <c r="LF983" s="871"/>
      <c r="LG983" s="871"/>
      <c r="LH983" s="871"/>
      <c r="LI983" s="871"/>
      <c r="LJ983" s="871"/>
      <c r="LK983" s="871"/>
      <c r="LL983" s="871"/>
      <c r="LM983" s="871"/>
      <c r="LN983" s="871"/>
      <c r="LO983" s="871"/>
      <c r="LP983" s="871"/>
      <c r="LQ983" s="871"/>
      <c r="LR983" s="871"/>
      <c r="LS983" s="871"/>
      <c r="LT983" s="871"/>
      <c r="LU983" s="871"/>
      <c r="LV983" s="871"/>
      <c r="LW983" s="871"/>
      <c r="LX983" s="871"/>
      <c r="LY983" s="871"/>
      <c r="LZ983" s="871"/>
      <c r="MA983" s="871"/>
      <c r="MB983" s="871"/>
      <c r="MC983" s="871"/>
      <c r="MD983" s="871"/>
      <c r="ME983" s="871"/>
      <c r="MF983" s="871"/>
      <c r="MG983" s="871"/>
      <c r="MH983" s="871"/>
      <c r="MI983" s="871"/>
      <c r="MJ983" s="871"/>
      <c r="MK983" s="871"/>
      <c r="ML983" s="871"/>
      <c r="MM983" s="871"/>
      <c r="MN983" s="871"/>
      <c r="MO983" s="871"/>
      <c r="MP983" s="871"/>
      <c r="MQ983" s="871"/>
      <c r="MR983" s="871"/>
      <c r="MS983" s="871"/>
      <c r="MT983" s="871"/>
      <c r="MU983" s="871"/>
      <c r="MV983" s="871"/>
      <c r="MW983" s="871"/>
      <c r="MX983" s="871"/>
      <c r="MY983" s="871"/>
      <c r="MZ983" s="871"/>
      <c r="NA983" s="871"/>
      <c r="NB983" s="871"/>
      <c r="NC983" s="871"/>
      <c r="ND983" s="871"/>
      <c r="NE983" s="871"/>
      <c r="NF983" s="871"/>
      <c r="NG983" s="871"/>
      <c r="NH983" s="871"/>
      <c r="NI983" s="871"/>
      <c r="NJ983" s="871"/>
      <c r="NK983" s="871"/>
      <c r="NL983" s="871"/>
      <c r="NM983" s="871"/>
      <c r="NN983" s="871"/>
      <c r="NO983" s="871"/>
      <c r="NP983" s="871"/>
      <c r="NQ983" s="871"/>
      <c r="NR983" s="871"/>
      <c r="NS983" s="871"/>
      <c r="NT983" s="871"/>
      <c r="NU983" s="871"/>
      <c r="NV983" s="871"/>
      <c r="NW983" s="871"/>
      <c r="NX983" s="871"/>
      <c r="NY983" s="871"/>
      <c r="NZ983" s="871"/>
      <c r="OA983" s="871"/>
      <c r="OB983" s="871"/>
      <c r="OC983" s="871"/>
      <c r="OD983" s="871"/>
      <c r="OE983" s="871"/>
      <c r="OF983" s="871"/>
      <c r="OG983" s="871"/>
      <c r="OH983" s="871"/>
      <c r="OI983" s="871"/>
      <c r="OJ983" s="871"/>
      <c r="OK983" s="871"/>
      <c r="OL983" s="871"/>
      <c r="OM983" s="871"/>
      <c r="ON983" s="871"/>
      <c r="OO983" s="871"/>
      <c r="OP983" s="871"/>
      <c r="OQ983" s="871"/>
      <c r="OR983" s="871"/>
      <c r="OS983" s="871"/>
      <c r="OT983" s="871"/>
      <c r="OU983" s="871"/>
      <c r="OV983" s="871"/>
      <c r="OW983" s="871"/>
      <c r="OX983" s="871"/>
      <c r="OY983" s="871"/>
      <c r="OZ983" s="871"/>
      <c r="PA983" s="871"/>
      <c r="PB983" s="871"/>
      <c r="PC983" s="871"/>
      <c r="PD983" s="871"/>
      <c r="PE983" s="871"/>
      <c r="PF983" s="871"/>
      <c r="PG983" s="871"/>
      <c r="PH983" s="871"/>
      <c r="PI983" s="871"/>
      <c r="PJ983" s="871"/>
      <c r="PK983" s="871"/>
      <c r="PL983" s="871"/>
      <c r="PM983" s="871"/>
      <c r="PN983" s="871"/>
      <c r="PO983" s="871"/>
      <c r="PP983" s="871"/>
      <c r="PQ983" s="871"/>
      <c r="PR983" s="871"/>
      <c r="PS983" s="871"/>
      <c r="PT983" s="871"/>
      <c r="PU983" s="871"/>
      <c r="PV983" s="871"/>
      <c r="PW983" s="871"/>
      <c r="PX983" s="871"/>
      <c r="PY983" s="871"/>
      <c r="PZ983" s="871"/>
      <c r="QA983" s="871"/>
      <c r="QB983" s="871"/>
      <c r="QC983" s="871"/>
      <c r="QD983" s="871"/>
      <c r="QE983" s="871"/>
      <c r="QF983" s="871"/>
      <c r="QG983" s="871"/>
      <c r="QH983" s="871"/>
      <c r="QI983" s="871"/>
      <c r="QJ983" s="871"/>
      <c r="QK983" s="871"/>
      <c r="QL983" s="871"/>
      <c r="QM983" s="871"/>
      <c r="QN983" s="871"/>
      <c r="QO983" s="871"/>
      <c r="QP983" s="871"/>
      <c r="QQ983" s="871"/>
      <c r="QR983" s="871"/>
      <c r="QS983" s="871"/>
      <c r="QT983" s="871"/>
      <c r="QU983" s="871"/>
      <c r="QV983" s="871"/>
      <c r="QW983" s="871"/>
      <c r="QX983" s="871"/>
      <c r="QY983" s="871"/>
      <c r="QZ983" s="871"/>
      <c r="RA983" s="871"/>
      <c r="RB983" s="871"/>
      <c r="RC983" s="871"/>
      <c r="RD983" s="871"/>
      <c r="RE983" s="871"/>
      <c r="RF983" s="871"/>
      <c r="RG983" s="871"/>
      <c r="RH983" s="871"/>
      <c r="RI983" s="871"/>
      <c r="RJ983" s="871"/>
      <c r="RK983" s="871"/>
      <c r="RL983" s="871"/>
      <c r="RM983" s="871"/>
      <c r="RN983" s="871"/>
      <c r="RO983" s="871"/>
      <c r="RP983" s="871"/>
      <c r="RQ983" s="871"/>
      <c r="RR983" s="871"/>
      <c r="RS983" s="871"/>
      <c r="RT983" s="871"/>
      <c r="RU983" s="871"/>
      <c r="RV983" s="871"/>
      <c r="RW983" s="871"/>
      <c r="RX983" s="871"/>
      <c r="RY983" s="871"/>
      <c r="RZ983" s="871"/>
      <c r="SA983" s="871"/>
      <c r="SB983" s="871"/>
      <c r="SC983" s="871"/>
      <c r="SD983" s="871"/>
      <c r="SE983" s="871"/>
      <c r="SF983" s="871"/>
      <c r="SG983" s="871"/>
      <c r="SH983" s="871"/>
      <c r="SI983" s="871"/>
      <c r="SJ983" s="871"/>
      <c r="SK983" s="871"/>
      <c r="SL983" s="871"/>
      <c r="SM983" s="871"/>
      <c r="SN983" s="871"/>
      <c r="SO983" s="871"/>
      <c r="SP983" s="871"/>
      <c r="SQ983" s="871"/>
      <c r="SR983" s="871"/>
      <c r="SS983" s="871"/>
      <c r="ST983" s="871"/>
      <c r="SU983" s="871"/>
      <c r="SV983" s="871"/>
      <c r="SW983" s="871"/>
      <c r="SX983" s="871"/>
      <c r="SY983" s="871"/>
      <c r="SZ983" s="871"/>
      <c r="TA983" s="871"/>
      <c r="TB983" s="871"/>
      <c r="TC983" s="871"/>
      <c r="TD983" s="871"/>
      <c r="TE983" s="871"/>
      <c r="TF983" s="871"/>
      <c r="TG983" s="871"/>
      <c r="TH983" s="871"/>
      <c r="TI983" s="871"/>
      <c r="TJ983" s="871"/>
      <c r="TK983" s="871"/>
      <c r="TL983" s="871"/>
      <c r="TM983" s="871"/>
      <c r="TN983" s="871"/>
      <c r="TO983" s="871"/>
      <c r="TP983" s="871"/>
      <c r="TQ983" s="871"/>
      <c r="TR983" s="871"/>
      <c r="TS983" s="871"/>
      <c r="TT983" s="871"/>
      <c r="TU983" s="871"/>
      <c r="TV983" s="871"/>
      <c r="TW983" s="871"/>
      <c r="TX983" s="871"/>
      <c r="TY983" s="871"/>
      <c r="TZ983" s="871"/>
      <c r="UA983" s="871"/>
      <c r="UB983" s="871"/>
      <c r="UC983" s="871"/>
      <c r="UD983" s="871"/>
      <c r="UE983" s="871"/>
      <c r="UF983" s="871"/>
      <c r="UG983" s="871"/>
      <c r="UH983" s="871"/>
      <c r="UI983" s="871"/>
      <c r="UJ983" s="871"/>
      <c r="UK983" s="871"/>
      <c r="UL983" s="871"/>
      <c r="UM983" s="871"/>
      <c r="UN983" s="871"/>
      <c r="UO983" s="871"/>
      <c r="UP983" s="871"/>
      <c r="UQ983" s="871"/>
      <c r="UR983" s="871"/>
      <c r="US983" s="871"/>
      <c r="UT983" s="871"/>
      <c r="UU983" s="871"/>
      <c r="UV983" s="871"/>
      <c r="UW983" s="871"/>
      <c r="UX983" s="871"/>
      <c r="UY983" s="871"/>
      <c r="UZ983" s="871"/>
      <c r="VA983" s="871"/>
      <c r="VB983" s="871"/>
      <c r="VC983" s="871"/>
      <c r="VD983" s="871"/>
      <c r="VE983" s="871"/>
      <c r="VF983" s="871"/>
      <c r="VG983" s="871"/>
      <c r="VH983" s="871"/>
      <c r="VI983" s="871"/>
      <c r="VJ983" s="871"/>
      <c r="VK983" s="871"/>
      <c r="VL983" s="871"/>
      <c r="VM983" s="871"/>
      <c r="VN983" s="871"/>
      <c r="VO983" s="871"/>
      <c r="VP983" s="871"/>
      <c r="VQ983" s="871"/>
      <c r="VR983" s="871"/>
      <c r="VS983" s="871"/>
      <c r="VT983" s="871"/>
      <c r="VU983" s="871"/>
      <c r="VV983" s="871"/>
      <c r="VW983" s="871"/>
      <c r="VX983" s="871"/>
      <c r="VY983" s="871"/>
      <c r="VZ983" s="871"/>
      <c r="WA983" s="871"/>
      <c r="WB983" s="871"/>
      <c r="WC983" s="871"/>
      <c r="WD983" s="871"/>
      <c r="WE983" s="871"/>
      <c r="WF983" s="871"/>
      <c r="WG983" s="871"/>
      <c r="WH983" s="871"/>
      <c r="WI983" s="871"/>
      <c r="WJ983" s="871"/>
      <c r="WK983" s="871"/>
      <c r="WL983" s="871"/>
      <c r="WM983" s="871"/>
      <c r="WN983" s="871"/>
      <c r="WO983" s="871"/>
      <c r="WP983" s="871"/>
      <c r="WQ983" s="871"/>
      <c r="WR983" s="871"/>
      <c r="WS983" s="871"/>
      <c r="WT983" s="871"/>
      <c r="WU983" s="871"/>
      <c r="WV983" s="871"/>
      <c r="WW983" s="871"/>
      <c r="WX983" s="871"/>
      <c r="WY983" s="871"/>
      <c r="WZ983" s="871"/>
      <c r="XA983" s="871"/>
      <c r="XB983" s="871"/>
      <c r="XC983" s="871"/>
      <c r="XD983" s="871"/>
      <c r="XE983" s="871"/>
      <c r="XF983" s="871"/>
      <c r="XG983" s="871"/>
      <c r="XH983" s="871"/>
      <c r="XI983" s="871"/>
      <c r="XJ983" s="871"/>
      <c r="XK983" s="871"/>
      <c r="XL983" s="871"/>
      <c r="XM983" s="871"/>
      <c r="XN983" s="871"/>
      <c r="XO983" s="871"/>
      <c r="XP983" s="871"/>
      <c r="XQ983" s="871"/>
      <c r="XR983" s="871"/>
      <c r="XS983" s="871"/>
      <c r="XT983" s="871"/>
      <c r="XU983" s="871"/>
      <c r="XV983" s="871"/>
      <c r="XW983" s="871"/>
      <c r="XX983" s="871"/>
      <c r="XY983" s="871"/>
      <c r="XZ983" s="871"/>
      <c r="YA983" s="871"/>
      <c r="YB983" s="871"/>
      <c r="YC983" s="871"/>
      <c r="YD983" s="871"/>
      <c r="YE983" s="871"/>
      <c r="YF983" s="871"/>
      <c r="YG983" s="871"/>
      <c r="YH983" s="871"/>
      <c r="YI983" s="871"/>
      <c r="YJ983" s="871"/>
      <c r="YK983" s="871"/>
      <c r="YL983" s="871"/>
      <c r="YM983" s="871"/>
      <c r="YN983" s="871"/>
      <c r="YO983" s="871"/>
      <c r="YP983" s="871"/>
      <c r="YQ983" s="871"/>
      <c r="YR983" s="871"/>
      <c r="YS983" s="871"/>
      <c r="YT983" s="871"/>
      <c r="YU983" s="871"/>
      <c r="YV983" s="871"/>
      <c r="YW983" s="871"/>
      <c r="YX983" s="871"/>
      <c r="YY983" s="871"/>
      <c r="YZ983" s="871"/>
      <c r="ZA983" s="871"/>
      <c r="ZB983" s="871"/>
      <c r="ZC983" s="871"/>
      <c r="ZD983" s="871"/>
      <c r="ZE983" s="871"/>
      <c r="ZF983" s="871"/>
      <c r="ZG983" s="871"/>
      <c r="ZH983" s="871"/>
      <c r="ZI983" s="871"/>
      <c r="ZJ983" s="871"/>
      <c r="ZK983" s="871"/>
      <c r="ZL983" s="871"/>
      <c r="ZM983" s="871"/>
      <c r="ZN983" s="871"/>
      <c r="ZO983" s="871"/>
      <c r="ZP983" s="871"/>
      <c r="ZQ983" s="871"/>
      <c r="ZR983" s="871"/>
      <c r="ZS983" s="871"/>
      <c r="ZT983" s="871"/>
      <c r="ZU983" s="871"/>
      <c r="ZV983" s="871"/>
      <c r="ZW983" s="871"/>
      <c r="ZX983" s="871"/>
      <c r="ZY983" s="871"/>
      <c r="ZZ983" s="871"/>
      <c r="AAA983" s="871"/>
      <c r="AAB983" s="871"/>
      <c r="AAC983" s="871"/>
      <c r="AAD983" s="871"/>
      <c r="AAE983" s="871"/>
      <c r="AAF983" s="871"/>
      <c r="AAG983" s="871"/>
      <c r="AAH983" s="871"/>
      <c r="AAI983" s="871"/>
      <c r="AAJ983" s="871"/>
      <c r="AAK983" s="871"/>
      <c r="AAL983" s="871"/>
      <c r="AAM983" s="871"/>
      <c r="AAN983" s="871"/>
      <c r="AAO983" s="871"/>
      <c r="AAP983" s="871"/>
      <c r="AAQ983" s="871"/>
      <c r="AAR983" s="871"/>
      <c r="AAS983" s="871"/>
      <c r="AAT983" s="871"/>
      <c r="AAU983" s="871"/>
      <c r="AAV983" s="871"/>
      <c r="AAW983" s="871"/>
      <c r="AAX983" s="871"/>
      <c r="AAY983" s="871"/>
      <c r="AAZ983" s="871"/>
      <c r="ABA983" s="871"/>
      <c r="ABB983" s="871"/>
      <c r="ABC983" s="871"/>
      <c r="ABD983" s="871"/>
      <c r="ABE983" s="871"/>
      <c r="ABF983" s="871"/>
      <c r="ABG983" s="871"/>
      <c r="ABH983" s="871"/>
      <c r="ABI983" s="871"/>
      <c r="ABJ983" s="871"/>
      <c r="ABK983" s="871"/>
      <c r="ABL983" s="871"/>
      <c r="ABM983" s="871"/>
      <c r="ABN983" s="871"/>
      <c r="ABO983" s="871"/>
      <c r="ABP983" s="871"/>
      <c r="ABQ983" s="871"/>
      <c r="ABR983" s="871"/>
      <c r="ABS983" s="871"/>
      <c r="ABT983" s="871"/>
      <c r="ABU983" s="871"/>
      <c r="ABV983" s="871"/>
      <c r="ABW983" s="871"/>
      <c r="ABX983" s="871"/>
      <c r="ABY983" s="871"/>
      <c r="ABZ983" s="871"/>
      <c r="ACA983" s="871"/>
      <c r="ACB983" s="871"/>
      <c r="ACC983" s="871"/>
      <c r="ACD983" s="871"/>
      <c r="ACE983" s="871"/>
      <c r="ACF983" s="871"/>
      <c r="ACG983" s="871"/>
      <c r="ACH983" s="871"/>
      <c r="ACI983" s="871"/>
      <c r="ACJ983" s="871"/>
      <c r="ACK983" s="871"/>
      <c r="ACL983" s="871"/>
      <c r="ACM983" s="871"/>
      <c r="ACN983" s="871"/>
      <c r="ACO983" s="871"/>
      <c r="ACP983" s="871"/>
      <c r="ACQ983" s="871"/>
      <c r="ACR983" s="871"/>
      <c r="ACS983" s="871"/>
      <c r="ACT983" s="871"/>
      <c r="ACU983" s="871"/>
      <c r="ACV983" s="871"/>
      <c r="ACW983" s="871"/>
      <c r="ACX983" s="871"/>
      <c r="ACY983" s="871"/>
      <c r="ACZ983" s="871"/>
      <c r="ADA983" s="871"/>
      <c r="ADB983" s="871"/>
      <c r="ADC983" s="871"/>
      <c r="ADD983" s="871"/>
      <c r="ADE983" s="871"/>
      <c r="ADF983" s="871"/>
      <c r="ADG983" s="871"/>
      <c r="ADH983" s="871"/>
      <c r="ADI983" s="871"/>
      <c r="ADJ983" s="871"/>
      <c r="ADK983" s="871"/>
      <c r="ADL983" s="871"/>
      <c r="ADM983" s="871"/>
      <c r="ADN983" s="871"/>
      <c r="ADO983" s="871"/>
      <c r="ADP983" s="871"/>
      <c r="ADQ983" s="871"/>
      <c r="ADR983" s="871"/>
      <c r="ADS983" s="871"/>
      <c r="ADT983" s="871"/>
      <c r="ADU983" s="871"/>
      <c r="ADV983" s="871"/>
      <c r="ADW983" s="871"/>
      <c r="ADX983" s="871"/>
      <c r="ADY983" s="871"/>
      <c r="ADZ983" s="871"/>
      <c r="AEA983" s="871"/>
      <c r="AEB983" s="871"/>
      <c r="AEC983" s="871"/>
      <c r="AED983" s="871"/>
      <c r="AEE983" s="871"/>
      <c r="AEF983" s="871"/>
      <c r="AEG983" s="871"/>
      <c r="AEH983" s="871"/>
      <c r="AEI983" s="871"/>
      <c r="AEJ983" s="871"/>
      <c r="AEK983" s="871"/>
      <c r="AEL983" s="871"/>
      <c r="AEM983" s="871"/>
      <c r="AEN983" s="871"/>
      <c r="AEO983" s="871"/>
      <c r="AEP983" s="871"/>
      <c r="AEQ983" s="871"/>
      <c r="AER983" s="871"/>
      <c r="AES983" s="871"/>
      <c r="AET983" s="871"/>
      <c r="AEU983" s="871"/>
      <c r="AEV983" s="871"/>
      <c r="AEW983" s="871"/>
      <c r="AEX983" s="871"/>
      <c r="AEY983" s="871"/>
      <c r="AEZ983" s="871"/>
      <c r="AFA983" s="871"/>
      <c r="AFB983" s="871"/>
      <c r="AFC983" s="871"/>
      <c r="AFD983" s="871"/>
      <c r="AFE983" s="871"/>
      <c r="AFF983" s="871"/>
      <c r="AFG983" s="871"/>
      <c r="AFH983" s="871"/>
      <c r="AFI983" s="871"/>
      <c r="AFJ983" s="871"/>
      <c r="AFK983" s="871"/>
      <c r="AFL983" s="871"/>
      <c r="AFM983" s="871"/>
      <c r="AFN983" s="871"/>
      <c r="AFO983" s="871"/>
      <c r="AFP983" s="871"/>
      <c r="AFQ983" s="871"/>
      <c r="AFR983" s="871"/>
      <c r="AFS983" s="871"/>
      <c r="AFT983" s="871"/>
      <c r="AFU983" s="871"/>
      <c r="AFV983" s="871"/>
      <c r="AFW983" s="871"/>
      <c r="AFX983" s="871"/>
      <c r="AFY983" s="871"/>
      <c r="AFZ983" s="871"/>
      <c r="AGA983" s="871"/>
      <c r="AGB983" s="871"/>
      <c r="AGC983" s="871"/>
      <c r="AGD983" s="871"/>
      <c r="AGE983" s="871"/>
      <c r="AGF983" s="871"/>
      <c r="AGG983" s="871"/>
      <c r="AGH983" s="871"/>
      <c r="AGI983" s="871"/>
      <c r="AGJ983" s="871"/>
      <c r="AGK983" s="871"/>
      <c r="AGL983" s="871"/>
      <c r="AGM983" s="871"/>
      <c r="AGN983" s="871"/>
      <c r="AGO983" s="871"/>
      <c r="AGP983" s="871"/>
      <c r="AGQ983" s="871"/>
      <c r="AGR983" s="871"/>
      <c r="AGS983" s="871"/>
      <c r="AGT983" s="871"/>
      <c r="AGU983" s="871"/>
      <c r="AGV983" s="871"/>
      <c r="AGW983" s="871"/>
      <c r="AGX983" s="871"/>
      <c r="AGY983" s="871"/>
      <c r="AGZ983" s="871"/>
      <c r="AHA983" s="871"/>
      <c r="AHB983" s="871"/>
      <c r="AHC983" s="871"/>
      <c r="AHD983" s="871"/>
      <c r="AHE983" s="871"/>
      <c r="AHF983" s="871"/>
      <c r="AHG983" s="871"/>
      <c r="AHH983" s="871"/>
      <c r="AHI983" s="871"/>
      <c r="AHJ983" s="871"/>
      <c r="AHK983" s="871"/>
      <c r="AHL983" s="871"/>
      <c r="AHM983" s="871"/>
      <c r="AHN983" s="871"/>
      <c r="AHO983" s="871"/>
      <c r="AHP983" s="871"/>
      <c r="AHQ983" s="871"/>
      <c r="AHR983" s="871"/>
      <c r="AHS983" s="871"/>
      <c r="AHT983" s="871"/>
      <c r="AHU983" s="871"/>
      <c r="AHV983" s="871"/>
      <c r="AHW983" s="871"/>
      <c r="AHX983" s="871"/>
      <c r="AHY983" s="871"/>
      <c r="AHZ983" s="871"/>
      <c r="AIA983" s="871"/>
      <c r="AIB983" s="871"/>
      <c r="AIC983" s="871"/>
      <c r="AID983" s="871"/>
      <c r="AIE983" s="871"/>
      <c r="AIF983" s="871"/>
      <c r="AIG983" s="871"/>
      <c r="AIH983" s="871"/>
      <c r="AII983" s="871"/>
      <c r="AIJ983" s="871"/>
      <c r="AIK983" s="871"/>
      <c r="AIL983" s="871"/>
      <c r="AIM983" s="871"/>
      <c r="AIN983" s="871"/>
      <c r="AIO983" s="871"/>
      <c r="AIP983" s="871"/>
      <c r="AIQ983" s="871"/>
      <c r="AIR983" s="871"/>
      <c r="AIS983" s="871"/>
      <c r="AIT983" s="871"/>
      <c r="AIU983" s="871"/>
      <c r="AIV983" s="871"/>
      <c r="AIW983" s="871"/>
      <c r="AIX983" s="871"/>
      <c r="AIY983" s="871"/>
      <c r="AIZ983" s="871"/>
      <c r="AJA983" s="871"/>
      <c r="AJB983" s="871"/>
      <c r="AJC983" s="871"/>
      <c r="AJD983" s="871"/>
      <c r="AJE983" s="871"/>
      <c r="AJF983" s="871"/>
      <c r="AJG983" s="871"/>
      <c r="AJH983" s="871"/>
      <c r="AJI983" s="871"/>
      <c r="AJJ983" s="871"/>
      <c r="AJK983" s="871"/>
      <c r="AJL983" s="871"/>
      <c r="AJM983" s="871"/>
      <c r="AJN983" s="871"/>
      <c r="AJO983" s="871"/>
      <c r="AJP983" s="871"/>
      <c r="AJQ983" s="871"/>
      <c r="AJR983" s="871"/>
      <c r="AJS983" s="871"/>
      <c r="AJT983" s="871"/>
      <c r="AJU983" s="871"/>
      <c r="AJV983" s="871"/>
      <c r="AJW983" s="871"/>
      <c r="AJX983" s="871"/>
      <c r="AJY983" s="871"/>
      <c r="AJZ983" s="871"/>
      <c r="AKA983" s="871"/>
      <c r="AKB983" s="871"/>
      <c r="AKC983" s="871"/>
      <c r="AKD983" s="871"/>
      <c r="AKE983" s="871"/>
      <c r="AKF983" s="871"/>
      <c r="AKG983" s="871"/>
      <c r="AKH983" s="871"/>
      <c r="AKI983" s="871"/>
      <c r="AKJ983" s="871"/>
      <c r="AKK983" s="871"/>
      <c r="AKL983" s="871"/>
      <c r="AKM983" s="871"/>
      <c r="AKN983" s="871"/>
      <c r="AKO983" s="871"/>
      <c r="AKP983" s="871"/>
      <c r="AKQ983" s="871"/>
      <c r="AKR983" s="871"/>
      <c r="AKS983" s="871"/>
      <c r="AKT983" s="871"/>
      <c r="AKU983" s="871"/>
      <c r="AKV983" s="871"/>
      <c r="AKW983" s="871"/>
      <c r="AKX983" s="871"/>
      <c r="AKY983" s="871"/>
      <c r="AKZ983" s="871"/>
      <c r="ALA983" s="871"/>
      <c r="ALB983" s="871"/>
      <c r="ALC983" s="871"/>
      <c r="ALD983" s="871"/>
      <c r="ALE983" s="871"/>
      <c r="ALF983" s="871"/>
      <c r="ALG983" s="871"/>
      <c r="ALH983" s="871"/>
      <c r="ALI983" s="871"/>
      <c r="ALJ983" s="871"/>
      <c r="ALK983" s="871"/>
      <c r="ALL983" s="871"/>
      <c r="ALM983" s="871"/>
      <c r="ALN983" s="871"/>
      <c r="ALO983" s="871"/>
      <c r="ALP983" s="871"/>
      <c r="ALQ983" s="871"/>
      <c r="ALR983" s="871"/>
      <c r="ALS983" s="871"/>
      <c r="ALT983" s="871"/>
      <c r="ALU983" s="871"/>
      <c r="ALV983" s="871"/>
      <c r="ALW983" s="871"/>
      <c r="ALX983" s="871"/>
      <c r="ALY983" s="871"/>
      <c r="ALZ983" s="871"/>
      <c r="AMA983" s="871"/>
      <c r="AMB983" s="871"/>
      <c r="AMC983" s="871"/>
      <c r="AMD983" s="871"/>
      <c r="AME983" s="871"/>
      <c r="AMF983" s="871"/>
      <c r="AMG983" s="871"/>
      <c r="AMH983" s="871"/>
      <c r="AMI983" s="871"/>
      <c r="AMJ983" s="871"/>
      <c r="AMK983" s="871"/>
    </row>
    <row r="984" spans="1:1025" ht="15.6" customHeight="1">
      <c r="A984" s="1142"/>
      <c r="B984" s="112"/>
      <c r="C984" s="112"/>
      <c r="D984" s="112"/>
      <c r="E984" s="990"/>
      <c r="F984" s="920"/>
      <c r="G984" s="920"/>
      <c r="H984" s="920"/>
      <c r="I984" s="920"/>
      <c r="J984" s="920"/>
      <c r="K984" s="874"/>
      <c r="L984" s="874"/>
      <c r="M984" s="874" t="s">
        <v>26</v>
      </c>
      <c r="N984" s="891" t="s">
        <v>534</v>
      </c>
      <c r="O984" s="874" t="s">
        <v>26</v>
      </c>
      <c r="P984" s="891"/>
      <c r="Q984" s="898"/>
      <c r="R984" s="871"/>
      <c r="S984" s="871"/>
      <c r="T984" s="871"/>
      <c r="U984" s="871"/>
      <c r="V984" s="871"/>
      <c r="W984" s="871"/>
      <c r="X984" s="871"/>
      <c r="Y984" s="871"/>
      <c r="Z984" s="871"/>
      <c r="AA984" s="871"/>
      <c r="AB984" s="871"/>
      <c r="AC984" s="871"/>
      <c r="AD984" s="871"/>
      <c r="AE984" s="871"/>
      <c r="AF984" s="871"/>
      <c r="AG984" s="871"/>
      <c r="AH984" s="871"/>
      <c r="AI984" s="871"/>
      <c r="AJ984" s="871"/>
      <c r="AK984" s="871"/>
      <c r="AL984" s="871"/>
      <c r="AM984" s="871"/>
      <c r="AN984" s="871"/>
      <c r="AO984" s="871"/>
      <c r="AP984" s="871"/>
      <c r="AQ984" s="871"/>
      <c r="AR984" s="871"/>
      <c r="AS984" s="871"/>
      <c r="AT984" s="871"/>
      <c r="AU984" s="871"/>
      <c r="AV984" s="871"/>
      <c r="AW984" s="871"/>
      <c r="AX984" s="871"/>
      <c r="AY984" s="871"/>
      <c r="AZ984" s="871"/>
      <c r="BA984" s="871"/>
      <c r="BB984" s="871"/>
      <c r="BC984" s="871"/>
      <c r="BD984" s="871"/>
      <c r="BE984" s="871"/>
      <c r="BF984" s="871"/>
      <c r="BG984" s="871"/>
      <c r="BH984" s="871"/>
      <c r="BI984" s="871"/>
      <c r="BJ984" s="871"/>
      <c r="BK984" s="871"/>
      <c r="BL984" s="871"/>
      <c r="BM984" s="871"/>
      <c r="BN984" s="871"/>
      <c r="BO984" s="871"/>
      <c r="BP984" s="871"/>
      <c r="BQ984" s="871"/>
      <c r="BR984" s="871"/>
      <c r="BS984" s="871"/>
      <c r="BT984" s="871"/>
      <c r="BU984" s="871"/>
      <c r="BV984" s="871"/>
      <c r="BW984" s="871"/>
      <c r="BX984" s="871"/>
      <c r="BY984" s="871"/>
      <c r="BZ984" s="871"/>
      <c r="CA984" s="871"/>
      <c r="CB984" s="871"/>
      <c r="CC984" s="871"/>
      <c r="CD984" s="871"/>
      <c r="CE984" s="871"/>
      <c r="CF984" s="871"/>
      <c r="CG984" s="871"/>
      <c r="CH984" s="871"/>
      <c r="CI984" s="871"/>
      <c r="CJ984" s="871"/>
      <c r="CK984" s="871"/>
      <c r="CL984" s="871"/>
      <c r="CM984" s="871"/>
      <c r="CN984" s="871"/>
      <c r="CO984" s="871"/>
      <c r="CP984" s="871"/>
      <c r="CQ984" s="871"/>
      <c r="CR984" s="871"/>
      <c r="CS984" s="871"/>
      <c r="CT984" s="871"/>
      <c r="CU984" s="871"/>
      <c r="CV984" s="871"/>
      <c r="CW984" s="871"/>
      <c r="CX984" s="871"/>
      <c r="CY984" s="871"/>
      <c r="CZ984" s="871"/>
      <c r="DA984" s="871"/>
      <c r="DB984" s="871"/>
      <c r="DC984" s="871"/>
      <c r="DD984" s="871"/>
      <c r="DE984" s="871"/>
      <c r="DF984" s="871"/>
      <c r="DG984" s="871"/>
      <c r="DH984" s="871"/>
      <c r="DI984" s="871"/>
      <c r="DJ984" s="871"/>
      <c r="DK984" s="871"/>
      <c r="DL984" s="871"/>
      <c r="DM984" s="871"/>
      <c r="DN984" s="871"/>
      <c r="DO984" s="871"/>
      <c r="DP984" s="871"/>
      <c r="DQ984" s="871"/>
      <c r="DR984" s="871"/>
      <c r="DS984" s="871"/>
      <c r="DT984" s="871"/>
      <c r="DU984" s="871"/>
      <c r="DV984" s="871"/>
      <c r="DW984" s="871"/>
      <c r="DX984" s="871"/>
      <c r="DY984" s="871"/>
      <c r="DZ984" s="871"/>
      <c r="EA984" s="871"/>
      <c r="EB984" s="871"/>
      <c r="EC984" s="871"/>
      <c r="ED984" s="871"/>
      <c r="EE984" s="871"/>
      <c r="EF984" s="871"/>
      <c r="EG984" s="871"/>
      <c r="EH984" s="871"/>
      <c r="EI984" s="871"/>
      <c r="EJ984" s="871"/>
      <c r="EK984" s="871"/>
      <c r="EL984" s="871"/>
      <c r="EM984" s="871"/>
      <c r="EN984" s="871"/>
      <c r="EO984" s="871"/>
      <c r="EP984" s="871"/>
      <c r="EQ984" s="871"/>
      <c r="ER984" s="871"/>
      <c r="ES984" s="871"/>
      <c r="ET984" s="871"/>
      <c r="EU984" s="871"/>
      <c r="EV984" s="871"/>
      <c r="EW984" s="871"/>
      <c r="EX984" s="871"/>
      <c r="EY984" s="871"/>
      <c r="EZ984" s="871"/>
      <c r="FA984" s="871"/>
      <c r="FB984" s="871"/>
      <c r="FC984" s="871"/>
      <c r="FD984" s="871"/>
      <c r="FE984" s="871"/>
      <c r="FF984" s="871"/>
      <c r="FG984" s="871"/>
      <c r="FH984" s="871"/>
      <c r="FI984" s="871"/>
      <c r="FJ984" s="871"/>
      <c r="FK984" s="871"/>
      <c r="FL984" s="871"/>
      <c r="FM984" s="871"/>
      <c r="FN984" s="871"/>
      <c r="FO984" s="871"/>
      <c r="FP984" s="871"/>
      <c r="FQ984" s="871"/>
      <c r="FR984" s="871"/>
      <c r="FS984" s="871"/>
      <c r="FT984" s="871"/>
      <c r="FU984" s="871"/>
      <c r="FV984" s="871"/>
      <c r="FW984" s="871"/>
      <c r="FX984" s="871"/>
      <c r="FY984" s="871"/>
      <c r="FZ984" s="871"/>
      <c r="GA984" s="871"/>
      <c r="GB984" s="871"/>
      <c r="GC984" s="871"/>
      <c r="GD984" s="871"/>
      <c r="GE984" s="871"/>
      <c r="GF984" s="871"/>
      <c r="GG984" s="871"/>
      <c r="GH984" s="871"/>
      <c r="GI984" s="871"/>
      <c r="GJ984" s="871"/>
      <c r="GK984" s="871"/>
      <c r="GL984" s="871"/>
      <c r="GM984" s="871"/>
      <c r="GN984" s="871"/>
      <c r="GO984" s="871"/>
      <c r="GP984" s="871"/>
      <c r="GQ984" s="871"/>
      <c r="GR984" s="871"/>
      <c r="GS984" s="871"/>
      <c r="GT984" s="871"/>
      <c r="GU984" s="871"/>
      <c r="GV984" s="871"/>
      <c r="GW984" s="871"/>
      <c r="GX984" s="871"/>
      <c r="GY984" s="871"/>
      <c r="GZ984" s="871"/>
      <c r="HA984" s="871"/>
      <c r="HB984" s="871"/>
      <c r="HC984" s="871"/>
      <c r="HD984" s="871"/>
      <c r="HE984" s="871"/>
      <c r="HF984" s="871"/>
      <c r="HG984" s="871"/>
      <c r="HH984" s="871"/>
      <c r="HI984" s="871"/>
      <c r="HJ984" s="871"/>
      <c r="HK984" s="871"/>
      <c r="HL984" s="871"/>
      <c r="HM984" s="871"/>
      <c r="HN984" s="871"/>
      <c r="HO984" s="871"/>
      <c r="HP984" s="871"/>
      <c r="HQ984" s="871"/>
      <c r="HR984" s="871"/>
      <c r="HS984" s="871"/>
      <c r="HT984" s="871"/>
      <c r="HU984" s="871"/>
      <c r="HV984" s="871"/>
      <c r="HW984" s="871"/>
      <c r="HX984" s="871"/>
      <c r="HY984" s="871"/>
      <c r="HZ984" s="871"/>
      <c r="IA984" s="871"/>
      <c r="IB984" s="871"/>
      <c r="IC984" s="871"/>
      <c r="ID984" s="871"/>
      <c r="IE984" s="871"/>
      <c r="IF984" s="871"/>
      <c r="IG984" s="871"/>
      <c r="IH984" s="871"/>
      <c r="II984" s="871"/>
      <c r="IJ984" s="871"/>
      <c r="IK984" s="871"/>
      <c r="IL984" s="871"/>
      <c r="IM984" s="871"/>
      <c r="IN984" s="871"/>
      <c r="IO984" s="871"/>
      <c r="IP984" s="871"/>
      <c r="IQ984" s="871"/>
      <c r="IR984" s="871"/>
      <c r="IS984" s="871"/>
      <c r="IT984" s="871"/>
      <c r="IU984" s="871"/>
      <c r="IV984" s="871"/>
      <c r="IW984" s="871"/>
      <c r="IX984" s="871"/>
      <c r="IY984" s="871"/>
      <c r="IZ984" s="871"/>
      <c r="JA984" s="871"/>
      <c r="JB984" s="871"/>
      <c r="JC984" s="871"/>
      <c r="JD984" s="871"/>
      <c r="JE984" s="871"/>
      <c r="JF984" s="871"/>
      <c r="JG984" s="871"/>
      <c r="JH984" s="871"/>
      <c r="JI984" s="871"/>
      <c r="JJ984" s="871"/>
      <c r="JK984" s="871"/>
      <c r="JL984" s="871"/>
      <c r="JM984" s="871"/>
      <c r="JN984" s="871"/>
      <c r="JO984" s="871"/>
      <c r="JP984" s="871"/>
      <c r="JQ984" s="871"/>
      <c r="JR984" s="871"/>
      <c r="JS984" s="871"/>
      <c r="JT984" s="871"/>
      <c r="JU984" s="871"/>
      <c r="JV984" s="871"/>
      <c r="JW984" s="871"/>
      <c r="JX984" s="871"/>
      <c r="JY984" s="871"/>
      <c r="JZ984" s="871"/>
      <c r="KA984" s="871"/>
      <c r="KB984" s="871"/>
      <c r="KC984" s="871"/>
      <c r="KD984" s="871"/>
      <c r="KE984" s="871"/>
      <c r="KF984" s="871"/>
      <c r="KG984" s="871"/>
      <c r="KH984" s="871"/>
      <c r="KI984" s="871"/>
      <c r="KJ984" s="871"/>
      <c r="KK984" s="871"/>
      <c r="KL984" s="871"/>
      <c r="KM984" s="871"/>
      <c r="KN984" s="871"/>
      <c r="KO984" s="871"/>
      <c r="KP984" s="871"/>
      <c r="KQ984" s="871"/>
      <c r="KR984" s="871"/>
      <c r="KS984" s="871"/>
      <c r="KT984" s="871"/>
      <c r="KU984" s="871"/>
      <c r="KV984" s="871"/>
      <c r="KW984" s="871"/>
      <c r="KX984" s="871"/>
      <c r="KY984" s="871"/>
      <c r="KZ984" s="871"/>
      <c r="LA984" s="871"/>
      <c r="LB984" s="871"/>
      <c r="LC984" s="871"/>
      <c r="LD984" s="871"/>
      <c r="LE984" s="871"/>
      <c r="LF984" s="871"/>
      <c r="LG984" s="871"/>
      <c r="LH984" s="871"/>
      <c r="LI984" s="871"/>
      <c r="LJ984" s="871"/>
      <c r="LK984" s="871"/>
      <c r="LL984" s="871"/>
      <c r="LM984" s="871"/>
      <c r="LN984" s="871"/>
      <c r="LO984" s="871"/>
      <c r="LP984" s="871"/>
      <c r="LQ984" s="871"/>
      <c r="LR984" s="871"/>
      <c r="LS984" s="871"/>
      <c r="LT984" s="871"/>
      <c r="LU984" s="871"/>
      <c r="LV984" s="871"/>
      <c r="LW984" s="871"/>
      <c r="LX984" s="871"/>
      <c r="LY984" s="871"/>
      <c r="LZ984" s="871"/>
      <c r="MA984" s="871"/>
      <c r="MB984" s="871"/>
      <c r="MC984" s="871"/>
      <c r="MD984" s="871"/>
      <c r="ME984" s="871"/>
      <c r="MF984" s="871"/>
      <c r="MG984" s="871"/>
      <c r="MH984" s="871"/>
      <c r="MI984" s="871"/>
      <c r="MJ984" s="871"/>
      <c r="MK984" s="871"/>
      <c r="ML984" s="871"/>
      <c r="MM984" s="871"/>
      <c r="MN984" s="871"/>
      <c r="MO984" s="871"/>
      <c r="MP984" s="871"/>
      <c r="MQ984" s="871"/>
      <c r="MR984" s="871"/>
      <c r="MS984" s="871"/>
      <c r="MT984" s="871"/>
      <c r="MU984" s="871"/>
      <c r="MV984" s="871"/>
      <c r="MW984" s="871"/>
      <c r="MX984" s="871"/>
      <c r="MY984" s="871"/>
      <c r="MZ984" s="871"/>
      <c r="NA984" s="871"/>
      <c r="NB984" s="871"/>
      <c r="NC984" s="871"/>
      <c r="ND984" s="871"/>
      <c r="NE984" s="871"/>
      <c r="NF984" s="871"/>
      <c r="NG984" s="871"/>
      <c r="NH984" s="871"/>
      <c r="NI984" s="871"/>
      <c r="NJ984" s="871"/>
      <c r="NK984" s="871"/>
      <c r="NL984" s="871"/>
      <c r="NM984" s="871"/>
      <c r="NN984" s="871"/>
      <c r="NO984" s="871"/>
      <c r="NP984" s="871"/>
      <c r="NQ984" s="871"/>
      <c r="NR984" s="871"/>
      <c r="NS984" s="871"/>
      <c r="NT984" s="871"/>
      <c r="NU984" s="871"/>
      <c r="NV984" s="871"/>
      <c r="NW984" s="871"/>
      <c r="NX984" s="871"/>
      <c r="NY984" s="871"/>
      <c r="NZ984" s="871"/>
      <c r="OA984" s="871"/>
      <c r="OB984" s="871"/>
      <c r="OC984" s="871"/>
      <c r="OD984" s="871"/>
      <c r="OE984" s="871"/>
      <c r="OF984" s="871"/>
      <c r="OG984" s="871"/>
      <c r="OH984" s="871"/>
      <c r="OI984" s="871"/>
      <c r="OJ984" s="871"/>
      <c r="OK984" s="871"/>
      <c r="OL984" s="871"/>
      <c r="OM984" s="871"/>
      <c r="ON984" s="871"/>
      <c r="OO984" s="871"/>
      <c r="OP984" s="871"/>
      <c r="OQ984" s="871"/>
      <c r="OR984" s="871"/>
      <c r="OS984" s="871"/>
      <c r="OT984" s="871"/>
      <c r="OU984" s="871"/>
      <c r="OV984" s="871"/>
      <c r="OW984" s="871"/>
      <c r="OX984" s="871"/>
      <c r="OY984" s="871"/>
      <c r="OZ984" s="871"/>
      <c r="PA984" s="871"/>
      <c r="PB984" s="871"/>
      <c r="PC984" s="871"/>
      <c r="PD984" s="871"/>
      <c r="PE984" s="871"/>
      <c r="PF984" s="871"/>
      <c r="PG984" s="871"/>
      <c r="PH984" s="871"/>
      <c r="PI984" s="871"/>
      <c r="PJ984" s="871"/>
      <c r="PK984" s="871"/>
      <c r="PL984" s="871"/>
      <c r="PM984" s="871"/>
      <c r="PN984" s="871"/>
      <c r="PO984" s="871"/>
      <c r="PP984" s="871"/>
      <c r="PQ984" s="871"/>
      <c r="PR984" s="871"/>
      <c r="PS984" s="871"/>
      <c r="PT984" s="871"/>
      <c r="PU984" s="871"/>
      <c r="PV984" s="871"/>
      <c r="PW984" s="871"/>
      <c r="PX984" s="871"/>
      <c r="PY984" s="871"/>
      <c r="PZ984" s="871"/>
      <c r="QA984" s="871"/>
      <c r="QB984" s="871"/>
      <c r="QC984" s="871"/>
      <c r="QD984" s="871"/>
      <c r="QE984" s="871"/>
      <c r="QF984" s="871"/>
      <c r="QG984" s="871"/>
      <c r="QH984" s="871"/>
      <c r="QI984" s="871"/>
      <c r="QJ984" s="871"/>
      <c r="QK984" s="871"/>
      <c r="QL984" s="871"/>
      <c r="QM984" s="871"/>
      <c r="QN984" s="871"/>
      <c r="QO984" s="871"/>
      <c r="QP984" s="871"/>
      <c r="QQ984" s="871"/>
      <c r="QR984" s="871"/>
      <c r="QS984" s="871"/>
      <c r="QT984" s="871"/>
      <c r="QU984" s="871"/>
      <c r="QV984" s="871"/>
      <c r="QW984" s="871"/>
      <c r="QX984" s="871"/>
      <c r="QY984" s="871"/>
      <c r="QZ984" s="871"/>
      <c r="RA984" s="871"/>
      <c r="RB984" s="871"/>
      <c r="RC984" s="871"/>
      <c r="RD984" s="871"/>
      <c r="RE984" s="871"/>
      <c r="RF984" s="871"/>
      <c r="RG984" s="871"/>
      <c r="RH984" s="871"/>
      <c r="RI984" s="871"/>
      <c r="RJ984" s="871"/>
      <c r="RK984" s="871"/>
      <c r="RL984" s="871"/>
      <c r="RM984" s="871"/>
      <c r="RN984" s="871"/>
      <c r="RO984" s="871"/>
      <c r="RP984" s="871"/>
      <c r="RQ984" s="871"/>
      <c r="RR984" s="871"/>
      <c r="RS984" s="871"/>
      <c r="RT984" s="871"/>
      <c r="RU984" s="871"/>
      <c r="RV984" s="871"/>
      <c r="RW984" s="871"/>
      <c r="RX984" s="871"/>
      <c r="RY984" s="871"/>
      <c r="RZ984" s="871"/>
      <c r="SA984" s="871"/>
      <c r="SB984" s="871"/>
      <c r="SC984" s="871"/>
      <c r="SD984" s="871"/>
      <c r="SE984" s="871"/>
      <c r="SF984" s="871"/>
      <c r="SG984" s="871"/>
      <c r="SH984" s="871"/>
      <c r="SI984" s="871"/>
      <c r="SJ984" s="871"/>
      <c r="SK984" s="871"/>
      <c r="SL984" s="871"/>
      <c r="SM984" s="871"/>
      <c r="SN984" s="871"/>
      <c r="SO984" s="871"/>
      <c r="SP984" s="871"/>
      <c r="SQ984" s="871"/>
      <c r="SR984" s="871"/>
      <c r="SS984" s="871"/>
      <c r="ST984" s="871"/>
      <c r="SU984" s="871"/>
      <c r="SV984" s="871"/>
      <c r="SW984" s="871"/>
      <c r="SX984" s="871"/>
      <c r="SY984" s="871"/>
      <c r="SZ984" s="871"/>
      <c r="TA984" s="871"/>
      <c r="TB984" s="871"/>
      <c r="TC984" s="871"/>
      <c r="TD984" s="871"/>
      <c r="TE984" s="871"/>
      <c r="TF984" s="871"/>
      <c r="TG984" s="871"/>
      <c r="TH984" s="871"/>
      <c r="TI984" s="871"/>
      <c r="TJ984" s="871"/>
      <c r="TK984" s="871"/>
      <c r="TL984" s="871"/>
      <c r="TM984" s="871"/>
      <c r="TN984" s="871"/>
      <c r="TO984" s="871"/>
      <c r="TP984" s="871"/>
      <c r="TQ984" s="871"/>
      <c r="TR984" s="871"/>
      <c r="TS984" s="871"/>
      <c r="TT984" s="871"/>
      <c r="TU984" s="871"/>
      <c r="TV984" s="871"/>
      <c r="TW984" s="871"/>
      <c r="TX984" s="871"/>
      <c r="TY984" s="871"/>
      <c r="TZ984" s="871"/>
      <c r="UA984" s="871"/>
      <c r="UB984" s="871"/>
      <c r="UC984" s="871"/>
      <c r="UD984" s="871"/>
      <c r="UE984" s="871"/>
      <c r="UF984" s="871"/>
      <c r="UG984" s="871"/>
      <c r="UH984" s="871"/>
      <c r="UI984" s="871"/>
      <c r="UJ984" s="871"/>
      <c r="UK984" s="871"/>
      <c r="UL984" s="871"/>
      <c r="UM984" s="871"/>
      <c r="UN984" s="871"/>
      <c r="UO984" s="871"/>
      <c r="UP984" s="871"/>
      <c r="UQ984" s="871"/>
      <c r="UR984" s="871"/>
      <c r="US984" s="871"/>
      <c r="UT984" s="871"/>
      <c r="UU984" s="871"/>
      <c r="UV984" s="871"/>
      <c r="UW984" s="871"/>
      <c r="UX984" s="871"/>
      <c r="UY984" s="871"/>
      <c r="UZ984" s="871"/>
      <c r="VA984" s="871"/>
      <c r="VB984" s="871"/>
      <c r="VC984" s="871"/>
      <c r="VD984" s="871"/>
      <c r="VE984" s="871"/>
      <c r="VF984" s="871"/>
      <c r="VG984" s="871"/>
      <c r="VH984" s="871"/>
      <c r="VI984" s="871"/>
      <c r="VJ984" s="871"/>
      <c r="VK984" s="871"/>
      <c r="VL984" s="871"/>
      <c r="VM984" s="871"/>
      <c r="VN984" s="871"/>
      <c r="VO984" s="871"/>
      <c r="VP984" s="871"/>
      <c r="VQ984" s="871"/>
      <c r="VR984" s="871"/>
      <c r="VS984" s="871"/>
      <c r="VT984" s="871"/>
      <c r="VU984" s="871"/>
      <c r="VV984" s="871"/>
      <c r="VW984" s="871"/>
      <c r="VX984" s="871"/>
      <c r="VY984" s="871"/>
      <c r="VZ984" s="871"/>
      <c r="WA984" s="871"/>
      <c r="WB984" s="871"/>
      <c r="WC984" s="871"/>
      <c r="WD984" s="871"/>
      <c r="WE984" s="871"/>
      <c r="WF984" s="871"/>
      <c r="WG984" s="871"/>
      <c r="WH984" s="871"/>
      <c r="WI984" s="871"/>
      <c r="WJ984" s="871"/>
      <c r="WK984" s="871"/>
      <c r="WL984" s="871"/>
      <c r="WM984" s="871"/>
      <c r="WN984" s="871"/>
      <c r="WO984" s="871"/>
      <c r="WP984" s="871"/>
      <c r="WQ984" s="871"/>
      <c r="WR984" s="871"/>
      <c r="WS984" s="871"/>
      <c r="WT984" s="871"/>
      <c r="WU984" s="871"/>
      <c r="WV984" s="871"/>
      <c r="WW984" s="871"/>
      <c r="WX984" s="871"/>
      <c r="WY984" s="871"/>
      <c r="WZ984" s="871"/>
      <c r="XA984" s="871"/>
      <c r="XB984" s="871"/>
      <c r="XC984" s="871"/>
      <c r="XD984" s="871"/>
      <c r="XE984" s="871"/>
      <c r="XF984" s="871"/>
      <c r="XG984" s="871"/>
      <c r="XH984" s="871"/>
      <c r="XI984" s="871"/>
      <c r="XJ984" s="871"/>
      <c r="XK984" s="871"/>
      <c r="XL984" s="871"/>
      <c r="XM984" s="871"/>
      <c r="XN984" s="871"/>
      <c r="XO984" s="871"/>
      <c r="XP984" s="871"/>
      <c r="XQ984" s="871"/>
      <c r="XR984" s="871"/>
      <c r="XS984" s="871"/>
      <c r="XT984" s="871"/>
      <c r="XU984" s="871"/>
      <c r="XV984" s="871"/>
      <c r="XW984" s="871"/>
      <c r="XX984" s="871"/>
      <c r="XY984" s="871"/>
      <c r="XZ984" s="871"/>
      <c r="YA984" s="871"/>
      <c r="YB984" s="871"/>
      <c r="YC984" s="871"/>
      <c r="YD984" s="871"/>
      <c r="YE984" s="871"/>
      <c r="YF984" s="871"/>
      <c r="YG984" s="871"/>
      <c r="YH984" s="871"/>
      <c r="YI984" s="871"/>
      <c r="YJ984" s="871"/>
      <c r="YK984" s="871"/>
      <c r="YL984" s="871"/>
      <c r="YM984" s="871"/>
      <c r="YN984" s="871"/>
      <c r="YO984" s="871"/>
      <c r="YP984" s="871"/>
      <c r="YQ984" s="871"/>
      <c r="YR984" s="871"/>
      <c r="YS984" s="871"/>
      <c r="YT984" s="871"/>
      <c r="YU984" s="871"/>
      <c r="YV984" s="871"/>
      <c r="YW984" s="871"/>
      <c r="YX984" s="871"/>
      <c r="YY984" s="871"/>
      <c r="YZ984" s="871"/>
      <c r="ZA984" s="871"/>
      <c r="ZB984" s="871"/>
      <c r="ZC984" s="871"/>
      <c r="ZD984" s="871"/>
      <c r="ZE984" s="871"/>
      <c r="ZF984" s="871"/>
      <c r="ZG984" s="871"/>
      <c r="ZH984" s="871"/>
      <c r="ZI984" s="871"/>
      <c r="ZJ984" s="871"/>
      <c r="ZK984" s="871"/>
      <c r="ZL984" s="871"/>
      <c r="ZM984" s="871"/>
      <c r="ZN984" s="871"/>
      <c r="ZO984" s="871"/>
      <c r="ZP984" s="871"/>
      <c r="ZQ984" s="871"/>
      <c r="ZR984" s="871"/>
      <c r="ZS984" s="871"/>
      <c r="ZT984" s="871"/>
      <c r="ZU984" s="871"/>
      <c r="ZV984" s="871"/>
      <c r="ZW984" s="871"/>
      <c r="ZX984" s="871"/>
      <c r="ZY984" s="871"/>
      <c r="ZZ984" s="871"/>
      <c r="AAA984" s="871"/>
      <c r="AAB984" s="871"/>
      <c r="AAC984" s="871"/>
      <c r="AAD984" s="871"/>
      <c r="AAE984" s="871"/>
      <c r="AAF984" s="871"/>
      <c r="AAG984" s="871"/>
      <c r="AAH984" s="871"/>
      <c r="AAI984" s="871"/>
      <c r="AAJ984" s="871"/>
      <c r="AAK984" s="871"/>
      <c r="AAL984" s="871"/>
      <c r="AAM984" s="871"/>
      <c r="AAN984" s="871"/>
      <c r="AAO984" s="871"/>
      <c r="AAP984" s="871"/>
      <c r="AAQ984" s="871"/>
      <c r="AAR984" s="871"/>
      <c r="AAS984" s="871"/>
      <c r="AAT984" s="871"/>
      <c r="AAU984" s="871"/>
      <c r="AAV984" s="871"/>
      <c r="AAW984" s="871"/>
      <c r="AAX984" s="871"/>
      <c r="AAY984" s="871"/>
      <c r="AAZ984" s="871"/>
      <c r="ABA984" s="871"/>
      <c r="ABB984" s="871"/>
      <c r="ABC984" s="871"/>
      <c r="ABD984" s="871"/>
      <c r="ABE984" s="871"/>
      <c r="ABF984" s="871"/>
      <c r="ABG984" s="871"/>
      <c r="ABH984" s="871"/>
      <c r="ABI984" s="871"/>
      <c r="ABJ984" s="871"/>
      <c r="ABK984" s="871"/>
      <c r="ABL984" s="871"/>
      <c r="ABM984" s="871"/>
      <c r="ABN984" s="871"/>
      <c r="ABO984" s="871"/>
      <c r="ABP984" s="871"/>
      <c r="ABQ984" s="871"/>
      <c r="ABR984" s="871"/>
      <c r="ABS984" s="871"/>
      <c r="ABT984" s="871"/>
      <c r="ABU984" s="871"/>
      <c r="ABV984" s="871"/>
      <c r="ABW984" s="871"/>
      <c r="ABX984" s="871"/>
      <c r="ABY984" s="871"/>
      <c r="ABZ984" s="871"/>
      <c r="ACA984" s="871"/>
      <c r="ACB984" s="871"/>
      <c r="ACC984" s="871"/>
      <c r="ACD984" s="871"/>
      <c r="ACE984" s="871"/>
      <c r="ACF984" s="871"/>
      <c r="ACG984" s="871"/>
      <c r="ACH984" s="871"/>
      <c r="ACI984" s="871"/>
      <c r="ACJ984" s="871"/>
      <c r="ACK984" s="871"/>
      <c r="ACL984" s="871"/>
      <c r="ACM984" s="871"/>
      <c r="ACN984" s="871"/>
      <c r="ACO984" s="871"/>
      <c r="ACP984" s="871"/>
      <c r="ACQ984" s="871"/>
      <c r="ACR984" s="871"/>
      <c r="ACS984" s="871"/>
      <c r="ACT984" s="871"/>
      <c r="ACU984" s="871"/>
      <c r="ACV984" s="871"/>
      <c r="ACW984" s="871"/>
      <c r="ACX984" s="871"/>
      <c r="ACY984" s="871"/>
      <c r="ACZ984" s="871"/>
      <c r="ADA984" s="871"/>
      <c r="ADB984" s="871"/>
      <c r="ADC984" s="871"/>
      <c r="ADD984" s="871"/>
      <c r="ADE984" s="871"/>
      <c r="ADF984" s="871"/>
      <c r="ADG984" s="871"/>
      <c r="ADH984" s="871"/>
      <c r="ADI984" s="871"/>
      <c r="ADJ984" s="871"/>
      <c r="ADK984" s="871"/>
      <c r="ADL984" s="871"/>
      <c r="ADM984" s="871"/>
      <c r="ADN984" s="871"/>
      <c r="ADO984" s="871"/>
      <c r="ADP984" s="871"/>
      <c r="ADQ984" s="871"/>
      <c r="ADR984" s="871"/>
      <c r="ADS984" s="871"/>
      <c r="ADT984" s="871"/>
      <c r="ADU984" s="871"/>
      <c r="ADV984" s="871"/>
      <c r="ADW984" s="871"/>
      <c r="ADX984" s="871"/>
      <c r="ADY984" s="871"/>
      <c r="ADZ984" s="871"/>
      <c r="AEA984" s="871"/>
      <c r="AEB984" s="871"/>
      <c r="AEC984" s="871"/>
      <c r="AED984" s="871"/>
      <c r="AEE984" s="871"/>
      <c r="AEF984" s="871"/>
      <c r="AEG984" s="871"/>
      <c r="AEH984" s="871"/>
      <c r="AEI984" s="871"/>
      <c r="AEJ984" s="871"/>
      <c r="AEK984" s="871"/>
      <c r="AEL984" s="871"/>
      <c r="AEM984" s="871"/>
      <c r="AEN984" s="871"/>
      <c r="AEO984" s="871"/>
      <c r="AEP984" s="871"/>
      <c r="AEQ984" s="871"/>
      <c r="AER984" s="871"/>
      <c r="AES984" s="871"/>
      <c r="AET984" s="871"/>
      <c r="AEU984" s="871"/>
      <c r="AEV984" s="871"/>
      <c r="AEW984" s="871"/>
      <c r="AEX984" s="871"/>
      <c r="AEY984" s="871"/>
      <c r="AEZ984" s="871"/>
      <c r="AFA984" s="871"/>
      <c r="AFB984" s="871"/>
      <c r="AFC984" s="871"/>
      <c r="AFD984" s="871"/>
      <c r="AFE984" s="871"/>
      <c r="AFF984" s="871"/>
      <c r="AFG984" s="871"/>
      <c r="AFH984" s="871"/>
      <c r="AFI984" s="871"/>
      <c r="AFJ984" s="871"/>
      <c r="AFK984" s="871"/>
      <c r="AFL984" s="871"/>
      <c r="AFM984" s="871"/>
      <c r="AFN984" s="871"/>
      <c r="AFO984" s="871"/>
      <c r="AFP984" s="871"/>
      <c r="AFQ984" s="871"/>
      <c r="AFR984" s="871"/>
      <c r="AFS984" s="871"/>
      <c r="AFT984" s="871"/>
      <c r="AFU984" s="871"/>
      <c r="AFV984" s="871"/>
      <c r="AFW984" s="871"/>
      <c r="AFX984" s="871"/>
      <c r="AFY984" s="871"/>
      <c r="AFZ984" s="871"/>
      <c r="AGA984" s="871"/>
      <c r="AGB984" s="871"/>
      <c r="AGC984" s="871"/>
      <c r="AGD984" s="871"/>
      <c r="AGE984" s="871"/>
      <c r="AGF984" s="871"/>
      <c r="AGG984" s="871"/>
      <c r="AGH984" s="871"/>
      <c r="AGI984" s="871"/>
      <c r="AGJ984" s="871"/>
      <c r="AGK984" s="871"/>
      <c r="AGL984" s="871"/>
      <c r="AGM984" s="871"/>
      <c r="AGN984" s="871"/>
      <c r="AGO984" s="871"/>
      <c r="AGP984" s="871"/>
      <c r="AGQ984" s="871"/>
      <c r="AGR984" s="871"/>
      <c r="AGS984" s="871"/>
      <c r="AGT984" s="871"/>
      <c r="AGU984" s="871"/>
      <c r="AGV984" s="871"/>
      <c r="AGW984" s="871"/>
      <c r="AGX984" s="871"/>
      <c r="AGY984" s="871"/>
      <c r="AGZ984" s="871"/>
      <c r="AHA984" s="871"/>
      <c r="AHB984" s="871"/>
      <c r="AHC984" s="871"/>
      <c r="AHD984" s="871"/>
      <c r="AHE984" s="871"/>
      <c r="AHF984" s="871"/>
      <c r="AHG984" s="871"/>
      <c r="AHH984" s="871"/>
      <c r="AHI984" s="871"/>
      <c r="AHJ984" s="871"/>
      <c r="AHK984" s="871"/>
      <c r="AHL984" s="871"/>
      <c r="AHM984" s="871"/>
      <c r="AHN984" s="871"/>
      <c r="AHO984" s="871"/>
      <c r="AHP984" s="871"/>
      <c r="AHQ984" s="871"/>
      <c r="AHR984" s="871"/>
      <c r="AHS984" s="871"/>
      <c r="AHT984" s="871"/>
      <c r="AHU984" s="871"/>
      <c r="AHV984" s="871"/>
      <c r="AHW984" s="871"/>
      <c r="AHX984" s="871"/>
      <c r="AHY984" s="871"/>
      <c r="AHZ984" s="871"/>
      <c r="AIA984" s="871"/>
      <c r="AIB984" s="871"/>
      <c r="AIC984" s="871"/>
      <c r="AID984" s="871"/>
      <c r="AIE984" s="871"/>
      <c r="AIF984" s="871"/>
      <c r="AIG984" s="871"/>
      <c r="AIH984" s="871"/>
      <c r="AII984" s="871"/>
      <c r="AIJ984" s="871"/>
      <c r="AIK984" s="871"/>
      <c r="AIL984" s="871"/>
      <c r="AIM984" s="871"/>
      <c r="AIN984" s="871"/>
      <c r="AIO984" s="871"/>
      <c r="AIP984" s="871"/>
      <c r="AIQ984" s="871"/>
      <c r="AIR984" s="871"/>
      <c r="AIS984" s="871"/>
      <c r="AIT984" s="871"/>
      <c r="AIU984" s="871"/>
      <c r="AIV984" s="871"/>
      <c r="AIW984" s="871"/>
      <c r="AIX984" s="871"/>
      <c r="AIY984" s="871"/>
      <c r="AIZ984" s="871"/>
      <c r="AJA984" s="871"/>
      <c r="AJB984" s="871"/>
      <c r="AJC984" s="871"/>
      <c r="AJD984" s="871"/>
      <c r="AJE984" s="871"/>
      <c r="AJF984" s="871"/>
      <c r="AJG984" s="871"/>
      <c r="AJH984" s="871"/>
      <c r="AJI984" s="871"/>
      <c r="AJJ984" s="871"/>
      <c r="AJK984" s="871"/>
      <c r="AJL984" s="871"/>
      <c r="AJM984" s="871"/>
      <c r="AJN984" s="871"/>
      <c r="AJO984" s="871"/>
      <c r="AJP984" s="871"/>
      <c r="AJQ984" s="871"/>
      <c r="AJR984" s="871"/>
      <c r="AJS984" s="871"/>
      <c r="AJT984" s="871"/>
      <c r="AJU984" s="871"/>
      <c r="AJV984" s="871"/>
      <c r="AJW984" s="871"/>
      <c r="AJX984" s="871"/>
      <c r="AJY984" s="871"/>
      <c r="AJZ984" s="871"/>
      <c r="AKA984" s="871"/>
      <c r="AKB984" s="871"/>
      <c r="AKC984" s="871"/>
      <c r="AKD984" s="871"/>
      <c r="AKE984" s="871"/>
      <c r="AKF984" s="871"/>
      <c r="AKG984" s="871"/>
      <c r="AKH984" s="871"/>
      <c r="AKI984" s="871"/>
      <c r="AKJ984" s="871"/>
      <c r="AKK984" s="871"/>
      <c r="AKL984" s="871"/>
      <c r="AKM984" s="871"/>
      <c r="AKN984" s="871"/>
      <c r="AKO984" s="871"/>
      <c r="AKP984" s="871"/>
      <c r="AKQ984" s="871"/>
      <c r="AKR984" s="871"/>
      <c r="AKS984" s="871"/>
      <c r="AKT984" s="871"/>
      <c r="AKU984" s="871"/>
      <c r="AKV984" s="871"/>
      <c r="AKW984" s="871"/>
      <c r="AKX984" s="871"/>
      <c r="AKY984" s="871"/>
      <c r="AKZ984" s="871"/>
      <c r="ALA984" s="871"/>
      <c r="ALB984" s="871"/>
      <c r="ALC984" s="871"/>
      <c r="ALD984" s="871"/>
      <c r="ALE984" s="871"/>
      <c r="ALF984" s="871"/>
      <c r="ALG984" s="871"/>
      <c r="ALH984" s="871"/>
      <c r="ALI984" s="871"/>
      <c r="ALJ984" s="871"/>
      <c r="ALK984" s="871"/>
      <c r="ALL984" s="871"/>
      <c r="ALM984" s="871"/>
      <c r="ALN984" s="871"/>
      <c r="ALO984" s="871"/>
      <c r="ALP984" s="871"/>
      <c r="ALQ984" s="871"/>
      <c r="ALR984" s="871"/>
      <c r="ALS984" s="871"/>
      <c r="ALT984" s="871"/>
      <c r="ALU984" s="871"/>
      <c r="ALV984" s="871"/>
      <c r="ALW984" s="871"/>
      <c r="ALX984" s="871"/>
      <c r="ALY984" s="871"/>
      <c r="ALZ984" s="871"/>
      <c r="AMA984" s="871"/>
      <c r="AMB984" s="871"/>
      <c r="AMC984" s="871"/>
      <c r="AMD984" s="871"/>
      <c r="AME984" s="871"/>
      <c r="AMF984" s="871"/>
      <c r="AMG984" s="871"/>
      <c r="AMH984" s="871"/>
      <c r="AMI984" s="871"/>
      <c r="AMJ984" s="871"/>
      <c r="AMK984" s="871"/>
    </row>
    <row r="985" spans="1:1025" ht="15.75" customHeight="1">
      <c r="A985" s="1143"/>
      <c r="B985" s="890"/>
      <c r="C985" s="890"/>
      <c r="D985" s="891" t="s">
        <v>26</v>
      </c>
      <c r="E985" s="953">
        <f>SUM(E979:E984)</f>
        <v>7450000</v>
      </c>
      <c r="F985" s="874" t="s">
        <v>26</v>
      </c>
      <c r="G985" s="953">
        <f>SUM(G979:G984)</f>
        <v>462500</v>
      </c>
      <c r="H985" s="890"/>
      <c r="I985" s="890"/>
      <c r="J985" s="890"/>
      <c r="K985" s="891" t="s">
        <v>27</v>
      </c>
      <c r="L985" s="910"/>
      <c r="M985" s="910"/>
      <c r="N985" s="911"/>
      <c r="O985" s="918" t="s">
        <v>506</v>
      </c>
      <c r="P985" s="1033">
        <f>SUM(G985+P984)</f>
        <v>462500</v>
      </c>
      <c r="Q985" s="898"/>
      <c r="R985" s="871"/>
      <c r="S985" s="871"/>
      <c r="T985" s="871"/>
      <c r="U985" s="871"/>
      <c r="V985" s="871"/>
      <c r="W985" s="871"/>
      <c r="X985" s="871"/>
      <c r="Y985" s="871"/>
      <c r="Z985" s="871"/>
      <c r="AA985" s="871"/>
      <c r="AB985" s="871"/>
      <c r="AC985" s="871"/>
      <c r="AD985" s="871"/>
      <c r="AE985" s="871"/>
      <c r="AF985" s="871"/>
      <c r="AG985" s="871"/>
      <c r="AH985" s="871"/>
      <c r="AI985" s="871"/>
      <c r="AJ985" s="871"/>
      <c r="AK985" s="871"/>
      <c r="AL985" s="871"/>
      <c r="AM985" s="871"/>
      <c r="AN985" s="871"/>
      <c r="AO985" s="871"/>
      <c r="AP985" s="871"/>
      <c r="AQ985" s="871"/>
      <c r="AR985" s="871"/>
      <c r="AS985" s="871"/>
      <c r="AT985" s="871"/>
      <c r="AU985" s="871"/>
      <c r="AV985" s="871"/>
      <c r="AW985" s="871"/>
      <c r="AX985" s="871"/>
      <c r="AY985" s="871"/>
      <c r="AZ985" s="871"/>
      <c r="BA985" s="871"/>
      <c r="BB985" s="871"/>
      <c r="BC985" s="871"/>
      <c r="BD985" s="871"/>
      <c r="BE985" s="871"/>
      <c r="BF985" s="871"/>
      <c r="BG985" s="871"/>
      <c r="BH985" s="871"/>
      <c r="BI985" s="871"/>
      <c r="BJ985" s="871"/>
      <c r="BK985" s="871"/>
      <c r="BL985" s="871"/>
      <c r="BM985" s="871"/>
      <c r="BN985" s="871"/>
      <c r="BO985" s="871"/>
      <c r="BP985" s="871"/>
      <c r="BQ985" s="871"/>
      <c r="BR985" s="871"/>
      <c r="BS985" s="871"/>
      <c r="BT985" s="871"/>
      <c r="BU985" s="871"/>
      <c r="BV985" s="871"/>
      <c r="BW985" s="871"/>
      <c r="BX985" s="871"/>
      <c r="BY985" s="871"/>
      <c r="BZ985" s="871"/>
      <c r="CA985" s="871"/>
      <c r="CB985" s="871"/>
      <c r="CC985" s="871"/>
      <c r="CD985" s="871"/>
      <c r="CE985" s="871"/>
      <c r="CF985" s="871"/>
      <c r="CG985" s="871"/>
      <c r="CH985" s="871"/>
      <c r="CI985" s="871"/>
      <c r="CJ985" s="871"/>
      <c r="CK985" s="871"/>
      <c r="CL985" s="871"/>
      <c r="CM985" s="871"/>
      <c r="CN985" s="871"/>
      <c r="CO985" s="871"/>
      <c r="CP985" s="871"/>
      <c r="CQ985" s="871"/>
      <c r="CR985" s="871"/>
      <c r="CS985" s="871"/>
      <c r="CT985" s="871"/>
      <c r="CU985" s="871"/>
      <c r="CV985" s="871"/>
      <c r="CW985" s="871"/>
      <c r="CX985" s="871"/>
      <c r="CY985" s="871"/>
      <c r="CZ985" s="871"/>
      <c r="DA985" s="871"/>
      <c r="DB985" s="871"/>
      <c r="DC985" s="871"/>
      <c r="DD985" s="871"/>
      <c r="DE985" s="871"/>
      <c r="DF985" s="871"/>
      <c r="DG985" s="871"/>
      <c r="DH985" s="871"/>
      <c r="DI985" s="871"/>
      <c r="DJ985" s="871"/>
      <c r="DK985" s="871"/>
      <c r="DL985" s="871"/>
      <c r="DM985" s="871"/>
      <c r="DN985" s="871"/>
      <c r="DO985" s="871"/>
      <c r="DP985" s="871"/>
      <c r="DQ985" s="871"/>
      <c r="DR985" s="871"/>
      <c r="DS985" s="871"/>
      <c r="DT985" s="871"/>
      <c r="DU985" s="871"/>
      <c r="DV985" s="871"/>
      <c r="DW985" s="871"/>
      <c r="DX985" s="871"/>
      <c r="DY985" s="871"/>
      <c r="DZ985" s="871"/>
      <c r="EA985" s="871"/>
      <c r="EB985" s="871"/>
      <c r="EC985" s="871"/>
      <c r="ED985" s="871"/>
      <c r="EE985" s="871"/>
      <c r="EF985" s="871"/>
      <c r="EG985" s="871"/>
      <c r="EH985" s="871"/>
      <c r="EI985" s="871"/>
      <c r="EJ985" s="871"/>
      <c r="EK985" s="871"/>
      <c r="EL985" s="871"/>
      <c r="EM985" s="871"/>
      <c r="EN985" s="871"/>
      <c r="EO985" s="871"/>
      <c r="EP985" s="871"/>
      <c r="EQ985" s="871"/>
      <c r="ER985" s="871"/>
      <c r="ES985" s="871"/>
      <c r="ET985" s="871"/>
      <c r="EU985" s="871"/>
      <c r="EV985" s="871"/>
      <c r="EW985" s="871"/>
      <c r="EX985" s="871"/>
      <c r="EY985" s="871"/>
      <c r="EZ985" s="871"/>
      <c r="FA985" s="871"/>
      <c r="FB985" s="871"/>
      <c r="FC985" s="871"/>
      <c r="FD985" s="871"/>
      <c r="FE985" s="871"/>
      <c r="FF985" s="871"/>
      <c r="FG985" s="871"/>
      <c r="FH985" s="871"/>
      <c r="FI985" s="871"/>
      <c r="FJ985" s="871"/>
      <c r="FK985" s="871"/>
      <c r="FL985" s="871"/>
      <c r="FM985" s="871"/>
      <c r="FN985" s="871"/>
      <c r="FO985" s="871"/>
      <c r="FP985" s="871"/>
      <c r="FQ985" s="871"/>
      <c r="FR985" s="871"/>
      <c r="FS985" s="871"/>
      <c r="FT985" s="871"/>
      <c r="FU985" s="871"/>
      <c r="FV985" s="871"/>
      <c r="FW985" s="871"/>
      <c r="FX985" s="871"/>
      <c r="FY985" s="871"/>
      <c r="FZ985" s="871"/>
      <c r="GA985" s="871"/>
      <c r="GB985" s="871"/>
      <c r="GC985" s="871"/>
      <c r="GD985" s="871"/>
      <c r="GE985" s="871"/>
      <c r="GF985" s="871"/>
      <c r="GG985" s="871"/>
      <c r="GH985" s="871"/>
      <c r="GI985" s="871"/>
      <c r="GJ985" s="871"/>
      <c r="GK985" s="871"/>
      <c r="GL985" s="871"/>
      <c r="GM985" s="871"/>
      <c r="GN985" s="871"/>
      <c r="GO985" s="871"/>
      <c r="GP985" s="871"/>
      <c r="GQ985" s="871"/>
      <c r="GR985" s="871"/>
      <c r="GS985" s="871"/>
      <c r="GT985" s="871"/>
      <c r="GU985" s="871"/>
      <c r="GV985" s="871"/>
      <c r="GW985" s="871"/>
      <c r="GX985" s="871"/>
      <c r="GY985" s="871"/>
      <c r="GZ985" s="871"/>
      <c r="HA985" s="871"/>
      <c r="HB985" s="871"/>
      <c r="HC985" s="871"/>
      <c r="HD985" s="871"/>
      <c r="HE985" s="871"/>
      <c r="HF985" s="871"/>
      <c r="HG985" s="871"/>
      <c r="HH985" s="871"/>
      <c r="HI985" s="871"/>
      <c r="HJ985" s="871"/>
      <c r="HK985" s="871"/>
      <c r="HL985" s="871"/>
      <c r="HM985" s="871"/>
      <c r="HN985" s="871"/>
      <c r="HO985" s="871"/>
      <c r="HP985" s="871"/>
      <c r="HQ985" s="871"/>
      <c r="HR985" s="871"/>
      <c r="HS985" s="871"/>
      <c r="HT985" s="871"/>
      <c r="HU985" s="871"/>
      <c r="HV985" s="871"/>
      <c r="HW985" s="871"/>
      <c r="HX985" s="871"/>
      <c r="HY985" s="871"/>
      <c r="HZ985" s="871"/>
      <c r="IA985" s="871"/>
      <c r="IB985" s="871"/>
      <c r="IC985" s="871"/>
      <c r="ID985" s="871"/>
      <c r="IE985" s="871"/>
      <c r="IF985" s="871"/>
      <c r="IG985" s="871"/>
      <c r="IH985" s="871"/>
      <c r="II985" s="871"/>
      <c r="IJ985" s="871"/>
      <c r="IK985" s="871"/>
      <c r="IL985" s="871"/>
      <c r="IM985" s="871"/>
      <c r="IN985" s="871"/>
      <c r="IO985" s="871"/>
      <c r="IP985" s="871"/>
      <c r="IQ985" s="871"/>
      <c r="IR985" s="871"/>
      <c r="IS985" s="871"/>
      <c r="IT985" s="871"/>
      <c r="IU985" s="871"/>
      <c r="IV985" s="871"/>
      <c r="IW985" s="871"/>
      <c r="IX985" s="871"/>
      <c r="IY985" s="871"/>
      <c r="IZ985" s="871"/>
      <c r="JA985" s="871"/>
      <c r="JB985" s="871"/>
      <c r="JC985" s="871"/>
      <c r="JD985" s="871"/>
      <c r="JE985" s="871"/>
      <c r="JF985" s="871"/>
      <c r="JG985" s="871"/>
      <c r="JH985" s="871"/>
      <c r="JI985" s="871"/>
      <c r="JJ985" s="871"/>
      <c r="JK985" s="871"/>
      <c r="JL985" s="871"/>
      <c r="JM985" s="871"/>
      <c r="JN985" s="871"/>
      <c r="JO985" s="871"/>
      <c r="JP985" s="871"/>
      <c r="JQ985" s="871"/>
      <c r="JR985" s="871"/>
      <c r="JS985" s="871"/>
      <c r="JT985" s="871"/>
      <c r="JU985" s="871"/>
      <c r="JV985" s="871"/>
      <c r="JW985" s="871"/>
      <c r="JX985" s="871"/>
      <c r="JY985" s="871"/>
      <c r="JZ985" s="871"/>
      <c r="KA985" s="871"/>
      <c r="KB985" s="871"/>
      <c r="KC985" s="871"/>
      <c r="KD985" s="871"/>
      <c r="KE985" s="871"/>
      <c r="KF985" s="871"/>
      <c r="KG985" s="871"/>
      <c r="KH985" s="871"/>
      <c r="KI985" s="871"/>
      <c r="KJ985" s="871"/>
      <c r="KK985" s="871"/>
      <c r="KL985" s="871"/>
      <c r="KM985" s="871"/>
      <c r="KN985" s="871"/>
      <c r="KO985" s="871"/>
      <c r="KP985" s="871"/>
      <c r="KQ985" s="871"/>
      <c r="KR985" s="871"/>
      <c r="KS985" s="871"/>
      <c r="KT985" s="871"/>
      <c r="KU985" s="871"/>
      <c r="KV985" s="871"/>
      <c r="KW985" s="871"/>
      <c r="KX985" s="871"/>
      <c r="KY985" s="871"/>
      <c r="KZ985" s="871"/>
      <c r="LA985" s="871"/>
      <c r="LB985" s="871"/>
      <c r="LC985" s="871"/>
      <c r="LD985" s="871"/>
      <c r="LE985" s="871"/>
      <c r="LF985" s="871"/>
      <c r="LG985" s="871"/>
      <c r="LH985" s="871"/>
      <c r="LI985" s="871"/>
      <c r="LJ985" s="871"/>
      <c r="LK985" s="871"/>
      <c r="LL985" s="871"/>
      <c r="LM985" s="871"/>
      <c r="LN985" s="871"/>
      <c r="LO985" s="871"/>
      <c r="LP985" s="871"/>
      <c r="LQ985" s="871"/>
      <c r="LR985" s="871"/>
      <c r="LS985" s="871"/>
      <c r="LT985" s="871"/>
      <c r="LU985" s="871"/>
      <c r="LV985" s="871"/>
      <c r="LW985" s="871"/>
      <c r="LX985" s="871"/>
      <c r="LY985" s="871"/>
      <c r="LZ985" s="871"/>
      <c r="MA985" s="871"/>
      <c r="MB985" s="871"/>
      <c r="MC985" s="871"/>
      <c r="MD985" s="871"/>
      <c r="ME985" s="871"/>
      <c r="MF985" s="871"/>
      <c r="MG985" s="871"/>
      <c r="MH985" s="871"/>
      <c r="MI985" s="871"/>
      <c r="MJ985" s="871"/>
      <c r="MK985" s="871"/>
      <c r="ML985" s="871"/>
      <c r="MM985" s="871"/>
      <c r="MN985" s="871"/>
      <c r="MO985" s="871"/>
      <c r="MP985" s="871"/>
      <c r="MQ985" s="871"/>
      <c r="MR985" s="871"/>
      <c r="MS985" s="871"/>
      <c r="MT985" s="871"/>
      <c r="MU985" s="871"/>
      <c r="MV985" s="871"/>
      <c r="MW985" s="871"/>
      <c r="MX985" s="871"/>
      <c r="MY985" s="871"/>
      <c r="MZ985" s="871"/>
      <c r="NA985" s="871"/>
      <c r="NB985" s="871"/>
      <c r="NC985" s="871"/>
      <c r="ND985" s="871"/>
      <c r="NE985" s="871"/>
      <c r="NF985" s="871"/>
      <c r="NG985" s="871"/>
      <c r="NH985" s="871"/>
      <c r="NI985" s="871"/>
      <c r="NJ985" s="871"/>
      <c r="NK985" s="871"/>
      <c r="NL985" s="871"/>
      <c r="NM985" s="871"/>
      <c r="NN985" s="871"/>
      <c r="NO985" s="871"/>
      <c r="NP985" s="871"/>
      <c r="NQ985" s="871"/>
      <c r="NR985" s="871"/>
      <c r="NS985" s="871"/>
      <c r="NT985" s="871"/>
      <c r="NU985" s="871"/>
      <c r="NV985" s="871"/>
      <c r="NW985" s="871"/>
      <c r="NX985" s="871"/>
      <c r="NY985" s="871"/>
      <c r="NZ985" s="871"/>
      <c r="OA985" s="871"/>
      <c r="OB985" s="871"/>
      <c r="OC985" s="871"/>
      <c r="OD985" s="871"/>
      <c r="OE985" s="871"/>
      <c r="OF985" s="871"/>
      <c r="OG985" s="871"/>
      <c r="OH985" s="871"/>
      <c r="OI985" s="871"/>
      <c r="OJ985" s="871"/>
      <c r="OK985" s="871"/>
      <c r="OL985" s="871"/>
      <c r="OM985" s="871"/>
      <c r="ON985" s="871"/>
      <c r="OO985" s="871"/>
      <c r="OP985" s="871"/>
      <c r="OQ985" s="871"/>
      <c r="OR985" s="871"/>
      <c r="OS985" s="871"/>
      <c r="OT985" s="871"/>
      <c r="OU985" s="871"/>
      <c r="OV985" s="871"/>
      <c r="OW985" s="871"/>
      <c r="OX985" s="871"/>
      <c r="OY985" s="871"/>
      <c r="OZ985" s="871"/>
      <c r="PA985" s="871"/>
      <c r="PB985" s="871"/>
      <c r="PC985" s="871"/>
      <c r="PD985" s="871"/>
      <c r="PE985" s="871"/>
      <c r="PF985" s="871"/>
      <c r="PG985" s="871"/>
      <c r="PH985" s="871"/>
      <c r="PI985" s="871"/>
      <c r="PJ985" s="871"/>
      <c r="PK985" s="871"/>
      <c r="PL985" s="871"/>
      <c r="PM985" s="871"/>
      <c r="PN985" s="871"/>
      <c r="PO985" s="871"/>
      <c r="PP985" s="871"/>
      <c r="PQ985" s="871"/>
      <c r="PR985" s="871"/>
      <c r="PS985" s="871"/>
      <c r="PT985" s="871"/>
      <c r="PU985" s="871"/>
      <c r="PV985" s="871"/>
      <c r="PW985" s="871"/>
      <c r="PX985" s="871"/>
      <c r="PY985" s="871"/>
      <c r="PZ985" s="871"/>
      <c r="QA985" s="871"/>
      <c r="QB985" s="871"/>
      <c r="QC985" s="871"/>
      <c r="QD985" s="871"/>
      <c r="QE985" s="871"/>
      <c r="QF985" s="871"/>
      <c r="QG985" s="871"/>
      <c r="QH985" s="871"/>
      <c r="QI985" s="871"/>
      <c r="QJ985" s="871"/>
      <c r="QK985" s="871"/>
      <c r="QL985" s="871"/>
      <c r="QM985" s="871"/>
      <c r="QN985" s="871"/>
      <c r="QO985" s="871"/>
      <c r="QP985" s="871"/>
      <c r="QQ985" s="871"/>
      <c r="QR985" s="871"/>
      <c r="QS985" s="871"/>
      <c r="QT985" s="871"/>
      <c r="QU985" s="871"/>
      <c r="QV985" s="871"/>
      <c r="QW985" s="871"/>
      <c r="QX985" s="871"/>
      <c r="QY985" s="871"/>
      <c r="QZ985" s="871"/>
      <c r="RA985" s="871"/>
      <c r="RB985" s="871"/>
      <c r="RC985" s="871"/>
      <c r="RD985" s="871"/>
      <c r="RE985" s="871"/>
      <c r="RF985" s="871"/>
      <c r="RG985" s="871"/>
      <c r="RH985" s="871"/>
      <c r="RI985" s="871"/>
      <c r="RJ985" s="871"/>
      <c r="RK985" s="871"/>
      <c r="RL985" s="871"/>
      <c r="RM985" s="871"/>
      <c r="RN985" s="871"/>
      <c r="RO985" s="871"/>
      <c r="RP985" s="871"/>
      <c r="RQ985" s="871"/>
      <c r="RR985" s="871"/>
      <c r="RS985" s="871"/>
      <c r="RT985" s="871"/>
      <c r="RU985" s="871"/>
      <c r="RV985" s="871"/>
      <c r="RW985" s="871"/>
      <c r="RX985" s="871"/>
      <c r="RY985" s="871"/>
      <c r="RZ985" s="871"/>
      <c r="SA985" s="871"/>
      <c r="SB985" s="871"/>
      <c r="SC985" s="871"/>
      <c r="SD985" s="871"/>
      <c r="SE985" s="871"/>
      <c r="SF985" s="871"/>
      <c r="SG985" s="871"/>
      <c r="SH985" s="871"/>
      <c r="SI985" s="871"/>
      <c r="SJ985" s="871"/>
      <c r="SK985" s="871"/>
      <c r="SL985" s="871"/>
      <c r="SM985" s="871"/>
      <c r="SN985" s="871"/>
      <c r="SO985" s="871"/>
      <c r="SP985" s="871"/>
      <c r="SQ985" s="871"/>
      <c r="SR985" s="871"/>
      <c r="SS985" s="871"/>
      <c r="ST985" s="871"/>
      <c r="SU985" s="871"/>
      <c r="SV985" s="871"/>
      <c r="SW985" s="871"/>
      <c r="SX985" s="871"/>
      <c r="SY985" s="871"/>
      <c r="SZ985" s="871"/>
      <c r="TA985" s="871"/>
      <c r="TB985" s="871"/>
      <c r="TC985" s="871"/>
      <c r="TD985" s="871"/>
      <c r="TE985" s="871"/>
      <c r="TF985" s="871"/>
      <c r="TG985" s="871"/>
      <c r="TH985" s="871"/>
      <c r="TI985" s="871"/>
      <c r="TJ985" s="871"/>
      <c r="TK985" s="871"/>
      <c r="TL985" s="871"/>
      <c r="TM985" s="871"/>
      <c r="TN985" s="871"/>
      <c r="TO985" s="871"/>
      <c r="TP985" s="871"/>
      <c r="TQ985" s="871"/>
      <c r="TR985" s="871"/>
      <c r="TS985" s="871"/>
      <c r="TT985" s="871"/>
      <c r="TU985" s="871"/>
      <c r="TV985" s="871"/>
      <c r="TW985" s="871"/>
      <c r="TX985" s="871"/>
      <c r="TY985" s="871"/>
      <c r="TZ985" s="871"/>
      <c r="UA985" s="871"/>
      <c r="UB985" s="871"/>
      <c r="UC985" s="871"/>
      <c r="UD985" s="871"/>
      <c r="UE985" s="871"/>
      <c r="UF985" s="871"/>
      <c r="UG985" s="871"/>
      <c r="UH985" s="871"/>
      <c r="UI985" s="871"/>
      <c r="UJ985" s="871"/>
      <c r="UK985" s="871"/>
      <c r="UL985" s="871"/>
      <c r="UM985" s="871"/>
      <c r="UN985" s="871"/>
      <c r="UO985" s="871"/>
      <c r="UP985" s="871"/>
      <c r="UQ985" s="871"/>
      <c r="UR985" s="871"/>
      <c r="US985" s="871"/>
      <c r="UT985" s="871"/>
      <c r="UU985" s="871"/>
      <c r="UV985" s="871"/>
      <c r="UW985" s="871"/>
      <c r="UX985" s="871"/>
      <c r="UY985" s="871"/>
      <c r="UZ985" s="871"/>
      <c r="VA985" s="871"/>
      <c r="VB985" s="871"/>
      <c r="VC985" s="871"/>
      <c r="VD985" s="871"/>
      <c r="VE985" s="871"/>
      <c r="VF985" s="871"/>
      <c r="VG985" s="871"/>
      <c r="VH985" s="871"/>
      <c r="VI985" s="871"/>
      <c r="VJ985" s="871"/>
      <c r="VK985" s="871"/>
      <c r="VL985" s="871"/>
      <c r="VM985" s="871"/>
      <c r="VN985" s="871"/>
      <c r="VO985" s="871"/>
      <c r="VP985" s="871"/>
      <c r="VQ985" s="871"/>
      <c r="VR985" s="871"/>
      <c r="VS985" s="871"/>
      <c r="VT985" s="871"/>
      <c r="VU985" s="871"/>
      <c r="VV985" s="871"/>
      <c r="VW985" s="871"/>
      <c r="VX985" s="871"/>
      <c r="VY985" s="871"/>
      <c r="VZ985" s="871"/>
      <c r="WA985" s="871"/>
      <c r="WB985" s="871"/>
      <c r="WC985" s="871"/>
      <c r="WD985" s="871"/>
      <c r="WE985" s="871"/>
      <c r="WF985" s="871"/>
      <c r="WG985" s="871"/>
      <c r="WH985" s="871"/>
      <c r="WI985" s="871"/>
      <c r="WJ985" s="871"/>
      <c r="WK985" s="871"/>
      <c r="WL985" s="871"/>
      <c r="WM985" s="871"/>
      <c r="WN985" s="871"/>
      <c r="WO985" s="871"/>
      <c r="WP985" s="871"/>
      <c r="WQ985" s="871"/>
      <c r="WR985" s="871"/>
      <c r="WS985" s="871"/>
      <c r="WT985" s="871"/>
      <c r="WU985" s="871"/>
      <c r="WV985" s="871"/>
      <c r="WW985" s="871"/>
      <c r="WX985" s="871"/>
      <c r="WY985" s="871"/>
      <c r="WZ985" s="871"/>
      <c r="XA985" s="871"/>
      <c r="XB985" s="871"/>
      <c r="XC985" s="871"/>
      <c r="XD985" s="871"/>
      <c r="XE985" s="871"/>
      <c r="XF985" s="871"/>
      <c r="XG985" s="871"/>
      <c r="XH985" s="871"/>
      <c r="XI985" s="871"/>
      <c r="XJ985" s="871"/>
      <c r="XK985" s="871"/>
      <c r="XL985" s="871"/>
      <c r="XM985" s="871"/>
      <c r="XN985" s="871"/>
      <c r="XO985" s="871"/>
      <c r="XP985" s="871"/>
      <c r="XQ985" s="871"/>
      <c r="XR985" s="871"/>
      <c r="XS985" s="871"/>
      <c r="XT985" s="871"/>
      <c r="XU985" s="871"/>
      <c r="XV985" s="871"/>
      <c r="XW985" s="871"/>
      <c r="XX985" s="871"/>
      <c r="XY985" s="871"/>
      <c r="XZ985" s="871"/>
      <c r="YA985" s="871"/>
      <c r="YB985" s="871"/>
      <c r="YC985" s="871"/>
      <c r="YD985" s="871"/>
      <c r="YE985" s="871"/>
      <c r="YF985" s="871"/>
      <c r="YG985" s="871"/>
      <c r="YH985" s="871"/>
      <c r="YI985" s="871"/>
      <c r="YJ985" s="871"/>
      <c r="YK985" s="871"/>
      <c r="YL985" s="871"/>
      <c r="YM985" s="871"/>
      <c r="YN985" s="871"/>
      <c r="YO985" s="871"/>
      <c r="YP985" s="871"/>
      <c r="YQ985" s="871"/>
      <c r="YR985" s="871"/>
      <c r="YS985" s="871"/>
      <c r="YT985" s="871"/>
      <c r="YU985" s="871"/>
      <c r="YV985" s="871"/>
      <c r="YW985" s="871"/>
      <c r="YX985" s="871"/>
      <c r="YY985" s="871"/>
      <c r="YZ985" s="871"/>
      <c r="ZA985" s="871"/>
      <c r="ZB985" s="871"/>
      <c r="ZC985" s="871"/>
      <c r="ZD985" s="871"/>
      <c r="ZE985" s="871"/>
      <c r="ZF985" s="871"/>
      <c r="ZG985" s="871"/>
      <c r="ZH985" s="871"/>
      <c r="ZI985" s="871"/>
      <c r="ZJ985" s="871"/>
      <c r="ZK985" s="871"/>
      <c r="ZL985" s="871"/>
      <c r="ZM985" s="871"/>
      <c r="ZN985" s="871"/>
      <c r="ZO985" s="871"/>
      <c r="ZP985" s="871"/>
      <c r="ZQ985" s="871"/>
      <c r="ZR985" s="871"/>
      <c r="ZS985" s="871"/>
      <c r="ZT985" s="871"/>
      <c r="ZU985" s="871"/>
      <c r="ZV985" s="871"/>
      <c r="ZW985" s="871"/>
      <c r="ZX985" s="871"/>
      <c r="ZY985" s="871"/>
      <c r="ZZ985" s="871"/>
      <c r="AAA985" s="871"/>
      <c r="AAB985" s="871"/>
      <c r="AAC985" s="871"/>
      <c r="AAD985" s="871"/>
      <c r="AAE985" s="871"/>
      <c r="AAF985" s="871"/>
      <c r="AAG985" s="871"/>
      <c r="AAH985" s="871"/>
      <c r="AAI985" s="871"/>
      <c r="AAJ985" s="871"/>
      <c r="AAK985" s="871"/>
      <c r="AAL985" s="871"/>
      <c r="AAM985" s="871"/>
      <c r="AAN985" s="871"/>
      <c r="AAO985" s="871"/>
      <c r="AAP985" s="871"/>
      <c r="AAQ985" s="871"/>
      <c r="AAR985" s="871"/>
      <c r="AAS985" s="871"/>
      <c r="AAT985" s="871"/>
      <c r="AAU985" s="871"/>
      <c r="AAV985" s="871"/>
      <c r="AAW985" s="871"/>
      <c r="AAX985" s="871"/>
      <c r="AAY985" s="871"/>
      <c r="AAZ985" s="871"/>
      <c r="ABA985" s="871"/>
      <c r="ABB985" s="871"/>
      <c r="ABC985" s="871"/>
      <c r="ABD985" s="871"/>
      <c r="ABE985" s="871"/>
      <c r="ABF985" s="871"/>
      <c r="ABG985" s="871"/>
      <c r="ABH985" s="871"/>
      <c r="ABI985" s="871"/>
      <c r="ABJ985" s="871"/>
      <c r="ABK985" s="871"/>
      <c r="ABL985" s="871"/>
      <c r="ABM985" s="871"/>
      <c r="ABN985" s="871"/>
      <c r="ABO985" s="871"/>
      <c r="ABP985" s="871"/>
      <c r="ABQ985" s="871"/>
      <c r="ABR985" s="871"/>
      <c r="ABS985" s="871"/>
      <c r="ABT985" s="871"/>
      <c r="ABU985" s="871"/>
      <c r="ABV985" s="871"/>
      <c r="ABW985" s="871"/>
      <c r="ABX985" s="871"/>
      <c r="ABY985" s="871"/>
      <c r="ABZ985" s="871"/>
      <c r="ACA985" s="871"/>
      <c r="ACB985" s="871"/>
      <c r="ACC985" s="871"/>
      <c r="ACD985" s="871"/>
      <c r="ACE985" s="871"/>
      <c r="ACF985" s="871"/>
      <c r="ACG985" s="871"/>
      <c r="ACH985" s="871"/>
      <c r="ACI985" s="871"/>
      <c r="ACJ985" s="871"/>
      <c r="ACK985" s="871"/>
      <c r="ACL985" s="871"/>
      <c r="ACM985" s="871"/>
      <c r="ACN985" s="871"/>
      <c r="ACO985" s="871"/>
      <c r="ACP985" s="871"/>
      <c r="ACQ985" s="871"/>
      <c r="ACR985" s="871"/>
      <c r="ACS985" s="871"/>
      <c r="ACT985" s="871"/>
      <c r="ACU985" s="871"/>
      <c r="ACV985" s="871"/>
      <c r="ACW985" s="871"/>
      <c r="ACX985" s="871"/>
      <c r="ACY985" s="871"/>
      <c r="ACZ985" s="871"/>
      <c r="ADA985" s="871"/>
      <c r="ADB985" s="871"/>
      <c r="ADC985" s="871"/>
      <c r="ADD985" s="871"/>
      <c r="ADE985" s="871"/>
      <c r="ADF985" s="871"/>
      <c r="ADG985" s="871"/>
      <c r="ADH985" s="871"/>
      <c r="ADI985" s="871"/>
      <c r="ADJ985" s="871"/>
      <c r="ADK985" s="871"/>
      <c r="ADL985" s="871"/>
      <c r="ADM985" s="871"/>
      <c r="ADN985" s="871"/>
      <c r="ADO985" s="871"/>
      <c r="ADP985" s="871"/>
      <c r="ADQ985" s="871"/>
      <c r="ADR985" s="871"/>
      <c r="ADS985" s="871"/>
      <c r="ADT985" s="871"/>
      <c r="ADU985" s="871"/>
      <c r="ADV985" s="871"/>
      <c r="ADW985" s="871"/>
      <c r="ADX985" s="871"/>
      <c r="ADY985" s="871"/>
      <c r="ADZ985" s="871"/>
      <c r="AEA985" s="871"/>
      <c r="AEB985" s="871"/>
      <c r="AEC985" s="871"/>
      <c r="AED985" s="871"/>
      <c r="AEE985" s="871"/>
      <c r="AEF985" s="871"/>
      <c r="AEG985" s="871"/>
      <c r="AEH985" s="871"/>
      <c r="AEI985" s="871"/>
      <c r="AEJ985" s="871"/>
      <c r="AEK985" s="871"/>
      <c r="AEL985" s="871"/>
      <c r="AEM985" s="871"/>
      <c r="AEN985" s="871"/>
      <c r="AEO985" s="871"/>
      <c r="AEP985" s="871"/>
      <c r="AEQ985" s="871"/>
      <c r="AER985" s="871"/>
      <c r="AES985" s="871"/>
      <c r="AET985" s="871"/>
      <c r="AEU985" s="871"/>
      <c r="AEV985" s="871"/>
      <c r="AEW985" s="871"/>
      <c r="AEX985" s="871"/>
      <c r="AEY985" s="871"/>
      <c r="AEZ985" s="871"/>
      <c r="AFA985" s="871"/>
      <c r="AFB985" s="871"/>
      <c r="AFC985" s="871"/>
      <c r="AFD985" s="871"/>
      <c r="AFE985" s="871"/>
      <c r="AFF985" s="871"/>
      <c r="AFG985" s="871"/>
      <c r="AFH985" s="871"/>
      <c r="AFI985" s="871"/>
      <c r="AFJ985" s="871"/>
      <c r="AFK985" s="871"/>
      <c r="AFL985" s="871"/>
      <c r="AFM985" s="871"/>
      <c r="AFN985" s="871"/>
      <c r="AFO985" s="871"/>
      <c r="AFP985" s="871"/>
      <c r="AFQ985" s="871"/>
      <c r="AFR985" s="871"/>
      <c r="AFS985" s="871"/>
      <c r="AFT985" s="871"/>
      <c r="AFU985" s="871"/>
      <c r="AFV985" s="871"/>
      <c r="AFW985" s="871"/>
      <c r="AFX985" s="871"/>
      <c r="AFY985" s="871"/>
      <c r="AFZ985" s="871"/>
      <c r="AGA985" s="871"/>
      <c r="AGB985" s="871"/>
      <c r="AGC985" s="871"/>
      <c r="AGD985" s="871"/>
      <c r="AGE985" s="871"/>
      <c r="AGF985" s="871"/>
      <c r="AGG985" s="871"/>
      <c r="AGH985" s="871"/>
      <c r="AGI985" s="871"/>
      <c r="AGJ985" s="871"/>
      <c r="AGK985" s="871"/>
      <c r="AGL985" s="871"/>
      <c r="AGM985" s="871"/>
      <c r="AGN985" s="871"/>
      <c r="AGO985" s="871"/>
      <c r="AGP985" s="871"/>
      <c r="AGQ985" s="871"/>
      <c r="AGR985" s="871"/>
      <c r="AGS985" s="871"/>
      <c r="AGT985" s="871"/>
      <c r="AGU985" s="871"/>
      <c r="AGV985" s="871"/>
      <c r="AGW985" s="871"/>
      <c r="AGX985" s="871"/>
      <c r="AGY985" s="871"/>
      <c r="AGZ985" s="871"/>
      <c r="AHA985" s="871"/>
      <c r="AHB985" s="871"/>
      <c r="AHC985" s="871"/>
      <c r="AHD985" s="871"/>
      <c r="AHE985" s="871"/>
      <c r="AHF985" s="871"/>
      <c r="AHG985" s="871"/>
      <c r="AHH985" s="871"/>
      <c r="AHI985" s="871"/>
      <c r="AHJ985" s="871"/>
      <c r="AHK985" s="871"/>
      <c r="AHL985" s="871"/>
      <c r="AHM985" s="871"/>
      <c r="AHN985" s="871"/>
      <c r="AHO985" s="871"/>
      <c r="AHP985" s="871"/>
      <c r="AHQ985" s="871"/>
      <c r="AHR985" s="871"/>
      <c r="AHS985" s="871"/>
      <c r="AHT985" s="871"/>
      <c r="AHU985" s="871"/>
      <c r="AHV985" s="871"/>
      <c r="AHW985" s="871"/>
      <c r="AHX985" s="871"/>
      <c r="AHY985" s="871"/>
      <c r="AHZ985" s="871"/>
      <c r="AIA985" s="871"/>
      <c r="AIB985" s="871"/>
      <c r="AIC985" s="871"/>
      <c r="AID985" s="871"/>
      <c r="AIE985" s="871"/>
      <c r="AIF985" s="871"/>
      <c r="AIG985" s="871"/>
      <c r="AIH985" s="871"/>
      <c r="AII985" s="871"/>
      <c r="AIJ985" s="871"/>
      <c r="AIK985" s="871"/>
      <c r="AIL985" s="871"/>
      <c r="AIM985" s="871"/>
      <c r="AIN985" s="871"/>
      <c r="AIO985" s="871"/>
      <c r="AIP985" s="871"/>
      <c r="AIQ985" s="871"/>
      <c r="AIR985" s="871"/>
      <c r="AIS985" s="871"/>
      <c r="AIT985" s="871"/>
      <c r="AIU985" s="871"/>
      <c r="AIV985" s="871"/>
      <c r="AIW985" s="871"/>
      <c r="AIX985" s="871"/>
      <c r="AIY985" s="871"/>
      <c r="AIZ985" s="871"/>
      <c r="AJA985" s="871"/>
      <c r="AJB985" s="871"/>
      <c r="AJC985" s="871"/>
      <c r="AJD985" s="871"/>
      <c r="AJE985" s="871"/>
      <c r="AJF985" s="871"/>
      <c r="AJG985" s="871"/>
      <c r="AJH985" s="871"/>
      <c r="AJI985" s="871"/>
      <c r="AJJ985" s="871"/>
      <c r="AJK985" s="871"/>
      <c r="AJL985" s="871"/>
      <c r="AJM985" s="871"/>
      <c r="AJN985" s="871"/>
      <c r="AJO985" s="871"/>
      <c r="AJP985" s="871"/>
      <c r="AJQ985" s="871"/>
      <c r="AJR985" s="871"/>
      <c r="AJS985" s="871"/>
      <c r="AJT985" s="871"/>
      <c r="AJU985" s="871"/>
      <c r="AJV985" s="871"/>
      <c r="AJW985" s="871"/>
      <c r="AJX985" s="871"/>
      <c r="AJY985" s="871"/>
      <c r="AJZ985" s="871"/>
      <c r="AKA985" s="871"/>
      <c r="AKB985" s="871"/>
      <c r="AKC985" s="871"/>
      <c r="AKD985" s="871"/>
      <c r="AKE985" s="871"/>
      <c r="AKF985" s="871"/>
      <c r="AKG985" s="871"/>
      <c r="AKH985" s="871"/>
      <c r="AKI985" s="871"/>
      <c r="AKJ985" s="871"/>
      <c r="AKK985" s="871"/>
      <c r="AKL985" s="871"/>
      <c r="AKM985" s="871"/>
      <c r="AKN985" s="871"/>
      <c r="AKO985" s="871"/>
      <c r="AKP985" s="871"/>
      <c r="AKQ985" s="871"/>
      <c r="AKR985" s="871"/>
      <c r="AKS985" s="871"/>
      <c r="AKT985" s="871"/>
      <c r="AKU985" s="871"/>
      <c r="AKV985" s="871"/>
      <c r="AKW985" s="871"/>
      <c r="AKX985" s="871"/>
      <c r="AKY985" s="871"/>
      <c r="AKZ985" s="871"/>
      <c r="ALA985" s="871"/>
      <c r="ALB985" s="871"/>
      <c r="ALC985" s="871"/>
      <c r="ALD985" s="871"/>
      <c r="ALE985" s="871"/>
      <c r="ALF985" s="871"/>
      <c r="ALG985" s="871"/>
      <c r="ALH985" s="871"/>
      <c r="ALI985" s="871"/>
      <c r="ALJ985" s="871"/>
      <c r="ALK985" s="871"/>
      <c r="ALL985" s="871"/>
      <c r="ALM985" s="871"/>
      <c r="ALN985" s="871"/>
      <c r="ALO985" s="871"/>
      <c r="ALP985" s="871"/>
      <c r="ALQ985" s="871"/>
      <c r="ALR985" s="871"/>
      <c r="ALS985" s="871"/>
      <c r="ALT985" s="871"/>
      <c r="ALU985" s="871"/>
      <c r="ALV985" s="871"/>
      <c r="ALW985" s="871"/>
      <c r="ALX985" s="871"/>
      <c r="ALY985" s="871"/>
      <c r="ALZ985" s="871"/>
      <c r="AMA985" s="871"/>
      <c r="AMB985" s="871"/>
      <c r="AMC985" s="871"/>
      <c r="AMD985" s="871"/>
      <c r="AME985" s="871"/>
      <c r="AMF985" s="871"/>
      <c r="AMG985" s="871"/>
      <c r="AMH985" s="871"/>
      <c r="AMI985" s="871"/>
      <c r="AMJ985" s="871"/>
      <c r="AMK985" s="871"/>
    </row>
    <row r="988" spans="1:1025" ht="15.75" customHeight="1">
      <c r="A988" s="1120" t="s">
        <v>33</v>
      </c>
      <c r="B988" s="1121"/>
      <c r="C988" s="1121"/>
      <c r="D988" s="1121"/>
      <c r="E988" s="1121"/>
      <c r="F988" s="1121"/>
      <c r="G988" s="1121"/>
      <c r="H988" s="1121"/>
      <c r="I988" s="1121"/>
      <c r="J988" s="1121"/>
      <c r="K988" s="1128" t="s">
        <v>2</v>
      </c>
      <c r="L988" s="1138"/>
      <c r="M988" s="1138"/>
      <c r="N988" s="1138"/>
      <c r="O988" s="1138"/>
      <c r="P988" s="1139"/>
      <c r="Q988" s="871"/>
      <c r="R988" s="871"/>
      <c r="S988" s="871"/>
      <c r="T988" s="871"/>
      <c r="U988" s="871"/>
      <c r="V988" s="871"/>
      <c r="W988" s="871"/>
      <c r="X988" s="871"/>
      <c r="Y988" s="871"/>
      <c r="Z988" s="871"/>
      <c r="AA988" s="871"/>
      <c r="AB988" s="871"/>
      <c r="AC988" s="871"/>
      <c r="AD988" s="871"/>
      <c r="AE988" s="871"/>
      <c r="AF988" s="871"/>
      <c r="AG988" s="871"/>
      <c r="AH988" s="871"/>
      <c r="AI988" s="871"/>
      <c r="AJ988" s="871"/>
      <c r="AK988" s="871"/>
      <c r="AL988" s="871"/>
      <c r="AM988" s="871"/>
      <c r="AN988" s="871"/>
      <c r="AO988" s="871"/>
      <c r="AP988" s="871"/>
      <c r="AQ988" s="871"/>
      <c r="AR988" s="871"/>
      <c r="AS988" s="871"/>
      <c r="AT988" s="871"/>
      <c r="AU988" s="871"/>
      <c r="AV988" s="871"/>
      <c r="AW988" s="871"/>
      <c r="AX988" s="871"/>
      <c r="AY988" s="871"/>
      <c r="AZ988" s="871"/>
      <c r="BA988" s="871"/>
      <c r="BB988" s="871"/>
      <c r="BC988" s="871"/>
      <c r="BD988" s="871"/>
      <c r="BE988" s="871"/>
      <c r="BF988" s="871"/>
      <c r="BG988" s="871"/>
      <c r="BH988" s="871"/>
      <c r="BI988" s="871"/>
      <c r="BJ988" s="871"/>
      <c r="BK988" s="871"/>
      <c r="BL988" s="871"/>
      <c r="BM988" s="871"/>
      <c r="BN988" s="871"/>
      <c r="BO988" s="871"/>
      <c r="BP988" s="871"/>
      <c r="BQ988" s="871"/>
      <c r="BR988" s="871"/>
      <c r="BS988" s="871"/>
      <c r="BT988" s="871"/>
      <c r="BU988" s="871"/>
      <c r="BV988" s="871"/>
      <c r="BW988" s="871"/>
      <c r="BX988" s="871"/>
      <c r="BY988" s="871"/>
      <c r="BZ988" s="871"/>
      <c r="CA988" s="871"/>
      <c r="CB988" s="871"/>
      <c r="CC988" s="871"/>
      <c r="CD988" s="871"/>
      <c r="CE988" s="871"/>
      <c r="CF988" s="871"/>
      <c r="CG988" s="871"/>
      <c r="CH988" s="871"/>
      <c r="CI988" s="871"/>
      <c r="CJ988" s="871"/>
      <c r="CK988" s="871"/>
      <c r="CL988" s="871"/>
      <c r="CM988" s="871"/>
      <c r="CN988" s="871"/>
      <c r="CO988" s="871"/>
      <c r="CP988" s="871"/>
      <c r="CQ988" s="871"/>
      <c r="CR988" s="871"/>
      <c r="CS988" s="871"/>
      <c r="CT988" s="871"/>
      <c r="CU988" s="871"/>
      <c r="CV988" s="871"/>
      <c r="CW988" s="871"/>
      <c r="CX988" s="871"/>
      <c r="CY988" s="871"/>
      <c r="CZ988" s="871"/>
      <c r="DA988" s="871"/>
      <c r="DB988" s="871"/>
      <c r="DC988" s="871"/>
      <c r="DD988" s="871"/>
      <c r="DE988" s="871"/>
      <c r="DF988" s="871"/>
      <c r="DG988" s="871"/>
      <c r="DH988" s="871"/>
      <c r="DI988" s="871"/>
      <c r="DJ988" s="871"/>
      <c r="DK988" s="871"/>
      <c r="DL988" s="871"/>
      <c r="DM988" s="871"/>
      <c r="DN988" s="871"/>
      <c r="DO988" s="871"/>
      <c r="DP988" s="871"/>
      <c r="DQ988" s="871"/>
      <c r="DR988" s="871"/>
      <c r="DS988" s="871"/>
      <c r="DT988" s="871"/>
      <c r="DU988" s="871"/>
      <c r="DV988" s="871"/>
      <c r="DW988" s="871"/>
      <c r="DX988" s="871"/>
      <c r="DY988" s="871"/>
      <c r="DZ988" s="871"/>
      <c r="EA988" s="871"/>
      <c r="EB988" s="871"/>
      <c r="EC988" s="871"/>
      <c r="ED988" s="871"/>
      <c r="EE988" s="871"/>
      <c r="EF988" s="871"/>
      <c r="EG988" s="871"/>
      <c r="EH988" s="871"/>
      <c r="EI988" s="871"/>
      <c r="EJ988" s="871"/>
      <c r="EK988" s="871"/>
      <c r="EL988" s="871"/>
      <c r="EM988" s="871"/>
      <c r="EN988" s="871"/>
      <c r="EO988" s="871"/>
      <c r="EP988" s="871"/>
      <c r="EQ988" s="871"/>
      <c r="ER988" s="871"/>
      <c r="ES988" s="871"/>
      <c r="ET988" s="871"/>
      <c r="EU988" s="871"/>
      <c r="EV988" s="871"/>
      <c r="EW988" s="871"/>
      <c r="EX988" s="871"/>
      <c r="EY988" s="871"/>
      <c r="EZ988" s="871"/>
      <c r="FA988" s="871"/>
      <c r="FB988" s="871"/>
      <c r="FC988" s="871"/>
      <c r="FD988" s="871"/>
      <c r="FE988" s="871"/>
      <c r="FF988" s="871"/>
      <c r="FG988" s="871"/>
      <c r="FH988" s="871"/>
      <c r="FI988" s="871"/>
      <c r="FJ988" s="871"/>
      <c r="FK988" s="871"/>
      <c r="FL988" s="871"/>
      <c r="FM988" s="871"/>
      <c r="FN988" s="871"/>
      <c r="FO988" s="871"/>
      <c r="FP988" s="871"/>
      <c r="FQ988" s="871"/>
      <c r="FR988" s="871"/>
      <c r="FS988" s="871"/>
      <c r="FT988" s="871"/>
      <c r="FU988" s="871"/>
      <c r="FV988" s="871"/>
      <c r="FW988" s="871"/>
      <c r="FX988" s="871"/>
      <c r="FY988" s="871"/>
      <c r="FZ988" s="871"/>
      <c r="GA988" s="871"/>
      <c r="GB988" s="871"/>
      <c r="GC988" s="871"/>
      <c r="GD988" s="871"/>
      <c r="GE988" s="871"/>
      <c r="GF988" s="871"/>
      <c r="GG988" s="871"/>
      <c r="GH988" s="871"/>
      <c r="GI988" s="871"/>
      <c r="GJ988" s="871"/>
      <c r="GK988" s="871"/>
      <c r="GL988" s="871"/>
      <c r="GM988" s="871"/>
      <c r="GN988" s="871"/>
      <c r="GO988" s="871"/>
      <c r="GP988" s="871"/>
      <c r="GQ988" s="871"/>
      <c r="GR988" s="871"/>
      <c r="GS988" s="871"/>
      <c r="GT988" s="871"/>
      <c r="GU988" s="871"/>
      <c r="GV988" s="871"/>
      <c r="GW988" s="871"/>
      <c r="GX988" s="871"/>
      <c r="GY988" s="871"/>
      <c r="GZ988" s="871"/>
      <c r="HA988" s="871"/>
      <c r="HB988" s="871"/>
      <c r="HC988" s="871"/>
      <c r="HD988" s="871"/>
      <c r="HE988" s="871"/>
      <c r="HF988" s="871"/>
      <c r="HG988" s="871"/>
      <c r="HH988" s="871"/>
      <c r="HI988" s="871"/>
      <c r="HJ988" s="871"/>
      <c r="HK988" s="871"/>
      <c r="HL988" s="871"/>
      <c r="HM988" s="871"/>
      <c r="HN988" s="871"/>
      <c r="HO988" s="871"/>
      <c r="HP988" s="871"/>
      <c r="HQ988" s="871"/>
      <c r="HR988" s="871"/>
      <c r="HS988" s="871"/>
      <c r="HT988" s="871"/>
      <c r="HU988" s="871"/>
      <c r="HV988" s="871"/>
      <c r="HW988" s="871"/>
      <c r="HX988" s="871"/>
      <c r="HY988" s="871"/>
      <c r="HZ988" s="871"/>
      <c r="IA988" s="871"/>
      <c r="IB988" s="871"/>
      <c r="IC988" s="871"/>
      <c r="ID988" s="871"/>
      <c r="IE988" s="871"/>
      <c r="IF988" s="871"/>
      <c r="IG988" s="871"/>
      <c r="IH988" s="871"/>
      <c r="II988" s="871"/>
      <c r="IJ988" s="871"/>
      <c r="IK988" s="871"/>
      <c r="IL988" s="871"/>
      <c r="IM988" s="871"/>
      <c r="IN988" s="871"/>
      <c r="IO988" s="871"/>
      <c r="IP988" s="871"/>
      <c r="IQ988" s="871"/>
      <c r="IR988" s="871"/>
      <c r="IS988" s="871"/>
      <c r="IT988" s="871"/>
      <c r="IU988" s="871"/>
      <c r="IV988" s="871"/>
      <c r="IW988" s="871"/>
      <c r="IX988" s="871"/>
      <c r="IY988" s="871"/>
      <c r="IZ988" s="871"/>
      <c r="JA988" s="871"/>
      <c r="JB988" s="871"/>
      <c r="JC988" s="871"/>
      <c r="JD988" s="871"/>
      <c r="JE988" s="871"/>
      <c r="JF988" s="871"/>
      <c r="JG988" s="871"/>
      <c r="JH988" s="871"/>
      <c r="JI988" s="871"/>
      <c r="JJ988" s="871"/>
      <c r="JK988" s="871"/>
      <c r="JL988" s="871"/>
      <c r="JM988" s="871"/>
      <c r="JN988" s="871"/>
      <c r="JO988" s="871"/>
      <c r="JP988" s="871"/>
      <c r="JQ988" s="871"/>
      <c r="JR988" s="871"/>
      <c r="JS988" s="871"/>
      <c r="JT988" s="871"/>
      <c r="JU988" s="871"/>
      <c r="JV988" s="871"/>
      <c r="JW988" s="871"/>
      <c r="JX988" s="871"/>
      <c r="JY988" s="871"/>
      <c r="JZ988" s="871"/>
      <c r="KA988" s="871"/>
      <c r="KB988" s="871"/>
      <c r="KC988" s="871"/>
      <c r="KD988" s="871"/>
      <c r="KE988" s="871"/>
      <c r="KF988" s="871"/>
      <c r="KG988" s="871"/>
      <c r="KH988" s="871"/>
      <c r="KI988" s="871"/>
      <c r="KJ988" s="871"/>
      <c r="KK988" s="871"/>
      <c r="KL988" s="871"/>
      <c r="KM988" s="871"/>
      <c r="KN988" s="871"/>
      <c r="KO988" s="871"/>
      <c r="KP988" s="871"/>
      <c r="KQ988" s="871"/>
      <c r="KR988" s="871"/>
      <c r="KS988" s="871"/>
      <c r="KT988" s="871"/>
      <c r="KU988" s="871"/>
      <c r="KV988" s="871"/>
      <c r="KW988" s="871"/>
      <c r="KX988" s="871"/>
      <c r="KY988" s="871"/>
      <c r="KZ988" s="871"/>
      <c r="LA988" s="871"/>
      <c r="LB988" s="871"/>
      <c r="LC988" s="871"/>
      <c r="LD988" s="871"/>
      <c r="LE988" s="871"/>
      <c r="LF988" s="871"/>
      <c r="LG988" s="871"/>
      <c r="LH988" s="871"/>
      <c r="LI988" s="871"/>
      <c r="LJ988" s="871"/>
      <c r="LK988" s="871"/>
      <c r="LL988" s="871"/>
      <c r="LM988" s="871"/>
      <c r="LN988" s="871"/>
      <c r="LO988" s="871"/>
      <c r="LP988" s="871"/>
      <c r="LQ988" s="871"/>
      <c r="LR988" s="871"/>
      <c r="LS988" s="871"/>
      <c r="LT988" s="871"/>
      <c r="LU988" s="871"/>
      <c r="LV988" s="871"/>
      <c r="LW988" s="871"/>
      <c r="LX988" s="871"/>
      <c r="LY988" s="871"/>
      <c r="LZ988" s="871"/>
      <c r="MA988" s="871"/>
      <c r="MB988" s="871"/>
      <c r="MC988" s="871"/>
      <c r="MD988" s="871"/>
      <c r="ME988" s="871"/>
      <c r="MF988" s="871"/>
      <c r="MG988" s="871"/>
      <c r="MH988" s="871"/>
      <c r="MI988" s="871"/>
      <c r="MJ988" s="871"/>
      <c r="MK988" s="871"/>
      <c r="ML988" s="871"/>
      <c r="MM988" s="871"/>
      <c r="MN988" s="871"/>
      <c r="MO988" s="871"/>
      <c r="MP988" s="871"/>
      <c r="MQ988" s="871"/>
      <c r="MR988" s="871"/>
      <c r="MS988" s="871"/>
      <c r="MT988" s="871"/>
      <c r="MU988" s="871"/>
      <c r="MV988" s="871"/>
      <c r="MW988" s="871"/>
      <c r="MX988" s="871"/>
      <c r="MY988" s="871"/>
      <c r="MZ988" s="871"/>
      <c r="NA988" s="871"/>
      <c r="NB988" s="871"/>
      <c r="NC988" s="871"/>
      <c r="ND988" s="871"/>
      <c r="NE988" s="871"/>
      <c r="NF988" s="871"/>
      <c r="NG988" s="871"/>
      <c r="NH988" s="871"/>
      <c r="NI988" s="871"/>
      <c r="NJ988" s="871"/>
      <c r="NK988" s="871"/>
      <c r="NL988" s="871"/>
      <c r="NM988" s="871"/>
      <c r="NN988" s="871"/>
      <c r="NO988" s="871"/>
      <c r="NP988" s="871"/>
      <c r="NQ988" s="871"/>
      <c r="NR988" s="871"/>
      <c r="NS988" s="871"/>
      <c r="NT988" s="871"/>
      <c r="NU988" s="871"/>
      <c r="NV988" s="871"/>
      <c r="NW988" s="871"/>
      <c r="NX988" s="871"/>
      <c r="NY988" s="871"/>
      <c r="NZ988" s="871"/>
      <c r="OA988" s="871"/>
      <c r="OB988" s="871"/>
      <c r="OC988" s="871"/>
      <c r="OD988" s="871"/>
      <c r="OE988" s="871"/>
      <c r="OF988" s="871"/>
      <c r="OG988" s="871"/>
      <c r="OH988" s="871"/>
      <c r="OI988" s="871"/>
      <c r="OJ988" s="871"/>
      <c r="OK988" s="871"/>
      <c r="OL988" s="871"/>
      <c r="OM988" s="871"/>
      <c r="ON988" s="871"/>
      <c r="OO988" s="871"/>
      <c r="OP988" s="871"/>
      <c r="OQ988" s="871"/>
      <c r="OR988" s="871"/>
      <c r="OS988" s="871"/>
      <c r="OT988" s="871"/>
      <c r="OU988" s="871"/>
      <c r="OV988" s="871"/>
      <c r="OW988" s="871"/>
      <c r="OX988" s="871"/>
      <c r="OY988" s="871"/>
      <c r="OZ988" s="871"/>
      <c r="PA988" s="871"/>
      <c r="PB988" s="871"/>
      <c r="PC988" s="871"/>
      <c r="PD988" s="871"/>
      <c r="PE988" s="871"/>
      <c r="PF988" s="871"/>
      <c r="PG988" s="871"/>
      <c r="PH988" s="871"/>
      <c r="PI988" s="871"/>
      <c r="PJ988" s="871"/>
      <c r="PK988" s="871"/>
      <c r="PL988" s="871"/>
      <c r="PM988" s="871"/>
      <c r="PN988" s="871"/>
      <c r="PO988" s="871"/>
      <c r="PP988" s="871"/>
      <c r="PQ988" s="871"/>
      <c r="PR988" s="871"/>
      <c r="PS988" s="871"/>
      <c r="PT988" s="871"/>
      <c r="PU988" s="871"/>
      <c r="PV988" s="871"/>
      <c r="PW988" s="871"/>
      <c r="PX988" s="871"/>
      <c r="PY988" s="871"/>
      <c r="PZ988" s="871"/>
      <c r="QA988" s="871"/>
      <c r="QB988" s="871"/>
      <c r="QC988" s="871"/>
      <c r="QD988" s="871"/>
      <c r="QE988" s="871"/>
      <c r="QF988" s="871"/>
      <c r="QG988" s="871"/>
      <c r="QH988" s="871"/>
      <c r="QI988" s="871"/>
      <c r="QJ988" s="871"/>
      <c r="QK988" s="871"/>
      <c r="QL988" s="871"/>
      <c r="QM988" s="871"/>
      <c r="QN988" s="871"/>
      <c r="QO988" s="871"/>
      <c r="QP988" s="871"/>
      <c r="QQ988" s="871"/>
      <c r="QR988" s="871"/>
      <c r="QS988" s="871"/>
      <c r="QT988" s="871"/>
      <c r="QU988" s="871"/>
      <c r="QV988" s="871"/>
      <c r="QW988" s="871"/>
      <c r="QX988" s="871"/>
      <c r="QY988" s="871"/>
      <c r="QZ988" s="871"/>
      <c r="RA988" s="871"/>
      <c r="RB988" s="871"/>
      <c r="RC988" s="871"/>
      <c r="RD988" s="871"/>
      <c r="RE988" s="871"/>
      <c r="RF988" s="871"/>
      <c r="RG988" s="871"/>
      <c r="RH988" s="871"/>
      <c r="RI988" s="871"/>
      <c r="RJ988" s="871"/>
      <c r="RK988" s="871"/>
      <c r="RL988" s="871"/>
      <c r="RM988" s="871"/>
      <c r="RN988" s="871"/>
      <c r="RO988" s="871"/>
      <c r="RP988" s="871"/>
      <c r="RQ988" s="871"/>
      <c r="RR988" s="871"/>
      <c r="RS988" s="871"/>
      <c r="RT988" s="871"/>
      <c r="RU988" s="871"/>
      <c r="RV988" s="871"/>
      <c r="RW988" s="871"/>
      <c r="RX988" s="871"/>
      <c r="RY988" s="871"/>
      <c r="RZ988" s="871"/>
      <c r="SA988" s="871"/>
      <c r="SB988" s="871"/>
      <c r="SC988" s="871"/>
      <c r="SD988" s="871"/>
      <c r="SE988" s="871"/>
      <c r="SF988" s="871"/>
      <c r="SG988" s="871"/>
      <c r="SH988" s="871"/>
      <c r="SI988" s="871"/>
      <c r="SJ988" s="871"/>
      <c r="SK988" s="871"/>
      <c r="SL988" s="871"/>
      <c r="SM988" s="871"/>
      <c r="SN988" s="871"/>
      <c r="SO988" s="871"/>
      <c r="SP988" s="871"/>
      <c r="SQ988" s="871"/>
      <c r="SR988" s="871"/>
      <c r="SS988" s="871"/>
      <c r="ST988" s="871"/>
      <c r="SU988" s="871"/>
      <c r="SV988" s="871"/>
      <c r="SW988" s="871"/>
      <c r="SX988" s="871"/>
      <c r="SY988" s="871"/>
      <c r="SZ988" s="871"/>
      <c r="TA988" s="871"/>
      <c r="TB988" s="871"/>
      <c r="TC988" s="871"/>
      <c r="TD988" s="871"/>
      <c r="TE988" s="871"/>
      <c r="TF988" s="871"/>
      <c r="TG988" s="871"/>
      <c r="TH988" s="871"/>
      <c r="TI988" s="871"/>
      <c r="TJ988" s="871"/>
      <c r="TK988" s="871"/>
      <c r="TL988" s="871"/>
      <c r="TM988" s="871"/>
      <c r="TN988" s="871"/>
      <c r="TO988" s="871"/>
      <c r="TP988" s="871"/>
      <c r="TQ988" s="871"/>
      <c r="TR988" s="871"/>
      <c r="TS988" s="871"/>
      <c r="TT988" s="871"/>
      <c r="TU988" s="871"/>
      <c r="TV988" s="871"/>
      <c r="TW988" s="871"/>
      <c r="TX988" s="871"/>
      <c r="TY988" s="871"/>
      <c r="TZ988" s="871"/>
      <c r="UA988" s="871"/>
      <c r="UB988" s="871"/>
      <c r="UC988" s="871"/>
      <c r="UD988" s="871"/>
      <c r="UE988" s="871"/>
      <c r="UF988" s="871"/>
      <c r="UG988" s="871"/>
      <c r="UH988" s="871"/>
      <c r="UI988" s="871"/>
      <c r="UJ988" s="871"/>
      <c r="UK988" s="871"/>
      <c r="UL988" s="871"/>
      <c r="UM988" s="871"/>
      <c r="UN988" s="871"/>
      <c r="UO988" s="871"/>
      <c r="UP988" s="871"/>
      <c r="UQ988" s="871"/>
      <c r="UR988" s="871"/>
      <c r="US988" s="871"/>
      <c r="UT988" s="871"/>
      <c r="UU988" s="871"/>
      <c r="UV988" s="871"/>
      <c r="UW988" s="871"/>
      <c r="UX988" s="871"/>
      <c r="UY988" s="871"/>
      <c r="UZ988" s="871"/>
      <c r="VA988" s="871"/>
      <c r="VB988" s="871"/>
      <c r="VC988" s="871"/>
      <c r="VD988" s="871"/>
      <c r="VE988" s="871"/>
      <c r="VF988" s="871"/>
      <c r="VG988" s="871"/>
      <c r="VH988" s="871"/>
      <c r="VI988" s="871"/>
      <c r="VJ988" s="871"/>
      <c r="VK988" s="871"/>
      <c r="VL988" s="871"/>
      <c r="VM988" s="871"/>
      <c r="VN988" s="871"/>
      <c r="VO988" s="871"/>
      <c r="VP988" s="871"/>
      <c r="VQ988" s="871"/>
      <c r="VR988" s="871"/>
      <c r="VS988" s="871"/>
      <c r="VT988" s="871"/>
      <c r="VU988" s="871"/>
      <c r="VV988" s="871"/>
      <c r="VW988" s="871"/>
      <c r="VX988" s="871"/>
      <c r="VY988" s="871"/>
      <c r="VZ988" s="871"/>
      <c r="WA988" s="871"/>
      <c r="WB988" s="871"/>
      <c r="WC988" s="871"/>
      <c r="WD988" s="871"/>
      <c r="WE988" s="871"/>
      <c r="WF988" s="871"/>
      <c r="WG988" s="871"/>
      <c r="WH988" s="871"/>
      <c r="WI988" s="871"/>
      <c r="WJ988" s="871"/>
      <c r="WK988" s="871"/>
      <c r="WL988" s="871"/>
      <c r="WM988" s="871"/>
      <c r="WN988" s="871"/>
      <c r="WO988" s="871"/>
      <c r="WP988" s="871"/>
      <c r="WQ988" s="871"/>
      <c r="WR988" s="871"/>
      <c r="WS988" s="871"/>
      <c r="WT988" s="871"/>
      <c r="WU988" s="871"/>
      <c r="WV988" s="871"/>
      <c r="WW988" s="871"/>
      <c r="WX988" s="871"/>
      <c r="WY988" s="871"/>
      <c r="WZ988" s="871"/>
      <c r="XA988" s="871"/>
      <c r="XB988" s="871"/>
      <c r="XC988" s="871"/>
      <c r="XD988" s="871"/>
      <c r="XE988" s="871"/>
      <c r="XF988" s="871"/>
      <c r="XG988" s="871"/>
      <c r="XH988" s="871"/>
      <c r="XI988" s="871"/>
      <c r="XJ988" s="871"/>
      <c r="XK988" s="871"/>
      <c r="XL988" s="871"/>
      <c r="XM988" s="871"/>
      <c r="XN988" s="871"/>
      <c r="XO988" s="871"/>
      <c r="XP988" s="871"/>
      <c r="XQ988" s="871"/>
      <c r="XR988" s="871"/>
      <c r="XS988" s="871"/>
      <c r="XT988" s="871"/>
      <c r="XU988" s="871"/>
      <c r="XV988" s="871"/>
      <c r="XW988" s="871"/>
      <c r="XX988" s="871"/>
      <c r="XY988" s="871"/>
      <c r="XZ988" s="871"/>
      <c r="YA988" s="871"/>
      <c r="YB988" s="871"/>
      <c r="YC988" s="871"/>
      <c r="YD988" s="871"/>
      <c r="YE988" s="871"/>
      <c r="YF988" s="871"/>
      <c r="YG988" s="871"/>
      <c r="YH988" s="871"/>
      <c r="YI988" s="871"/>
      <c r="YJ988" s="871"/>
      <c r="YK988" s="871"/>
      <c r="YL988" s="871"/>
      <c r="YM988" s="871"/>
      <c r="YN988" s="871"/>
      <c r="YO988" s="871"/>
      <c r="YP988" s="871"/>
      <c r="YQ988" s="871"/>
      <c r="YR988" s="871"/>
      <c r="YS988" s="871"/>
      <c r="YT988" s="871"/>
      <c r="YU988" s="871"/>
      <c r="YV988" s="871"/>
      <c r="YW988" s="871"/>
      <c r="YX988" s="871"/>
      <c r="YY988" s="871"/>
      <c r="YZ988" s="871"/>
      <c r="ZA988" s="871"/>
      <c r="ZB988" s="871"/>
      <c r="ZC988" s="871"/>
      <c r="ZD988" s="871"/>
      <c r="ZE988" s="871"/>
      <c r="ZF988" s="871"/>
      <c r="ZG988" s="871"/>
      <c r="ZH988" s="871"/>
      <c r="ZI988" s="871"/>
      <c r="ZJ988" s="871"/>
      <c r="ZK988" s="871"/>
      <c r="ZL988" s="871"/>
      <c r="ZM988" s="871"/>
      <c r="ZN988" s="871"/>
      <c r="ZO988" s="871"/>
      <c r="ZP988" s="871"/>
      <c r="ZQ988" s="871"/>
      <c r="ZR988" s="871"/>
      <c r="ZS988" s="871"/>
      <c r="ZT988" s="871"/>
      <c r="ZU988" s="871"/>
      <c r="ZV988" s="871"/>
      <c r="ZW988" s="871"/>
      <c r="ZX988" s="871"/>
      <c r="ZY988" s="871"/>
      <c r="ZZ988" s="871"/>
      <c r="AAA988" s="871"/>
      <c r="AAB988" s="871"/>
      <c r="AAC988" s="871"/>
      <c r="AAD988" s="871"/>
      <c r="AAE988" s="871"/>
      <c r="AAF988" s="871"/>
      <c r="AAG988" s="871"/>
      <c r="AAH988" s="871"/>
      <c r="AAI988" s="871"/>
      <c r="AAJ988" s="871"/>
      <c r="AAK988" s="871"/>
      <c r="AAL988" s="871"/>
      <c r="AAM988" s="871"/>
      <c r="AAN988" s="871"/>
      <c r="AAO988" s="871"/>
      <c r="AAP988" s="871"/>
      <c r="AAQ988" s="871"/>
      <c r="AAR988" s="871"/>
      <c r="AAS988" s="871"/>
      <c r="AAT988" s="871"/>
      <c r="AAU988" s="871"/>
      <c r="AAV988" s="871"/>
      <c r="AAW988" s="871"/>
      <c r="AAX988" s="871"/>
      <c r="AAY988" s="871"/>
      <c r="AAZ988" s="871"/>
      <c r="ABA988" s="871"/>
      <c r="ABB988" s="871"/>
      <c r="ABC988" s="871"/>
      <c r="ABD988" s="871"/>
      <c r="ABE988" s="871"/>
      <c r="ABF988" s="871"/>
      <c r="ABG988" s="871"/>
      <c r="ABH988" s="871"/>
      <c r="ABI988" s="871"/>
      <c r="ABJ988" s="871"/>
      <c r="ABK988" s="871"/>
      <c r="ABL988" s="871"/>
      <c r="ABM988" s="871"/>
      <c r="ABN988" s="871"/>
      <c r="ABO988" s="871"/>
      <c r="ABP988" s="871"/>
      <c r="ABQ988" s="871"/>
      <c r="ABR988" s="871"/>
      <c r="ABS988" s="871"/>
      <c r="ABT988" s="871"/>
      <c r="ABU988" s="871"/>
      <c r="ABV988" s="871"/>
      <c r="ABW988" s="871"/>
      <c r="ABX988" s="871"/>
      <c r="ABY988" s="871"/>
      <c r="ABZ988" s="871"/>
      <c r="ACA988" s="871"/>
      <c r="ACB988" s="871"/>
      <c r="ACC988" s="871"/>
      <c r="ACD988" s="871"/>
      <c r="ACE988" s="871"/>
      <c r="ACF988" s="871"/>
      <c r="ACG988" s="871"/>
      <c r="ACH988" s="871"/>
      <c r="ACI988" s="871"/>
      <c r="ACJ988" s="871"/>
      <c r="ACK988" s="871"/>
      <c r="ACL988" s="871"/>
      <c r="ACM988" s="871"/>
      <c r="ACN988" s="871"/>
      <c r="ACO988" s="871"/>
      <c r="ACP988" s="871"/>
      <c r="ACQ988" s="871"/>
      <c r="ACR988" s="871"/>
      <c r="ACS988" s="871"/>
      <c r="ACT988" s="871"/>
      <c r="ACU988" s="871"/>
      <c r="ACV988" s="871"/>
      <c r="ACW988" s="871"/>
      <c r="ACX988" s="871"/>
      <c r="ACY988" s="871"/>
      <c r="ACZ988" s="871"/>
      <c r="ADA988" s="871"/>
      <c r="ADB988" s="871"/>
      <c r="ADC988" s="871"/>
      <c r="ADD988" s="871"/>
      <c r="ADE988" s="871"/>
      <c r="ADF988" s="871"/>
      <c r="ADG988" s="871"/>
      <c r="ADH988" s="871"/>
      <c r="ADI988" s="871"/>
      <c r="ADJ988" s="871"/>
      <c r="ADK988" s="871"/>
      <c r="ADL988" s="871"/>
      <c r="ADM988" s="871"/>
      <c r="ADN988" s="871"/>
      <c r="ADO988" s="871"/>
      <c r="ADP988" s="871"/>
      <c r="ADQ988" s="871"/>
      <c r="ADR988" s="871"/>
      <c r="ADS988" s="871"/>
      <c r="ADT988" s="871"/>
      <c r="ADU988" s="871"/>
      <c r="ADV988" s="871"/>
      <c r="ADW988" s="871"/>
      <c r="ADX988" s="871"/>
      <c r="ADY988" s="871"/>
      <c r="ADZ988" s="871"/>
      <c r="AEA988" s="871"/>
      <c r="AEB988" s="871"/>
      <c r="AEC988" s="871"/>
      <c r="AED988" s="871"/>
      <c r="AEE988" s="871"/>
      <c r="AEF988" s="871"/>
      <c r="AEG988" s="871"/>
      <c r="AEH988" s="871"/>
      <c r="AEI988" s="871"/>
      <c r="AEJ988" s="871"/>
      <c r="AEK988" s="871"/>
      <c r="AEL988" s="871"/>
      <c r="AEM988" s="871"/>
      <c r="AEN988" s="871"/>
      <c r="AEO988" s="871"/>
      <c r="AEP988" s="871"/>
      <c r="AEQ988" s="871"/>
      <c r="AER988" s="871"/>
      <c r="AES988" s="871"/>
      <c r="AET988" s="871"/>
      <c r="AEU988" s="871"/>
      <c r="AEV988" s="871"/>
      <c r="AEW988" s="871"/>
      <c r="AEX988" s="871"/>
      <c r="AEY988" s="871"/>
      <c r="AEZ988" s="871"/>
      <c r="AFA988" s="871"/>
      <c r="AFB988" s="871"/>
      <c r="AFC988" s="871"/>
      <c r="AFD988" s="871"/>
      <c r="AFE988" s="871"/>
      <c r="AFF988" s="871"/>
      <c r="AFG988" s="871"/>
      <c r="AFH988" s="871"/>
      <c r="AFI988" s="871"/>
      <c r="AFJ988" s="871"/>
      <c r="AFK988" s="871"/>
      <c r="AFL988" s="871"/>
      <c r="AFM988" s="871"/>
      <c r="AFN988" s="871"/>
      <c r="AFO988" s="871"/>
      <c r="AFP988" s="871"/>
      <c r="AFQ988" s="871"/>
      <c r="AFR988" s="871"/>
      <c r="AFS988" s="871"/>
      <c r="AFT988" s="871"/>
      <c r="AFU988" s="871"/>
      <c r="AFV988" s="871"/>
      <c r="AFW988" s="871"/>
      <c r="AFX988" s="871"/>
      <c r="AFY988" s="871"/>
      <c r="AFZ988" s="871"/>
      <c r="AGA988" s="871"/>
      <c r="AGB988" s="871"/>
      <c r="AGC988" s="871"/>
      <c r="AGD988" s="871"/>
      <c r="AGE988" s="871"/>
      <c r="AGF988" s="871"/>
      <c r="AGG988" s="871"/>
      <c r="AGH988" s="871"/>
      <c r="AGI988" s="871"/>
      <c r="AGJ988" s="871"/>
      <c r="AGK988" s="871"/>
      <c r="AGL988" s="871"/>
      <c r="AGM988" s="871"/>
      <c r="AGN988" s="871"/>
      <c r="AGO988" s="871"/>
      <c r="AGP988" s="871"/>
      <c r="AGQ988" s="871"/>
      <c r="AGR988" s="871"/>
      <c r="AGS988" s="871"/>
      <c r="AGT988" s="871"/>
      <c r="AGU988" s="871"/>
      <c r="AGV988" s="871"/>
      <c r="AGW988" s="871"/>
      <c r="AGX988" s="871"/>
      <c r="AGY988" s="871"/>
      <c r="AGZ988" s="871"/>
      <c r="AHA988" s="871"/>
      <c r="AHB988" s="871"/>
      <c r="AHC988" s="871"/>
      <c r="AHD988" s="871"/>
      <c r="AHE988" s="871"/>
      <c r="AHF988" s="871"/>
      <c r="AHG988" s="871"/>
      <c r="AHH988" s="871"/>
      <c r="AHI988" s="871"/>
      <c r="AHJ988" s="871"/>
      <c r="AHK988" s="871"/>
      <c r="AHL988" s="871"/>
      <c r="AHM988" s="871"/>
      <c r="AHN988" s="871"/>
      <c r="AHO988" s="871"/>
      <c r="AHP988" s="871"/>
      <c r="AHQ988" s="871"/>
      <c r="AHR988" s="871"/>
      <c r="AHS988" s="871"/>
      <c r="AHT988" s="871"/>
      <c r="AHU988" s="871"/>
      <c r="AHV988" s="871"/>
      <c r="AHW988" s="871"/>
      <c r="AHX988" s="871"/>
      <c r="AHY988" s="871"/>
      <c r="AHZ988" s="871"/>
      <c r="AIA988" s="871"/>
      <c r="AIB988" s="871"/>
      <c r="AIC988" s="871"/>
      <c r="AID988" s="871"/>
      <c r="AIE988" s="871"/>
      <c r="AIF988" s="871"/>
      <c r="AIG988" s="871"/>
      <c r="AIH988" s="871"/>
      <c r="AII988" s="871"/>
      <c r="AIJ988" s="871"/>
      <c r="AIK988" s="871"/>
      <c r="AIL988" s="871"/>
      <c r="AIM988" s="871"/>
      <c r="AIN988" s="871"/>
      <c r="AIO988" s="871"/>
      <c r="AIP988" s="871"/>
      <c r="AIQ988" s="871"/>
      <c r="AIR988" s="871"/>
      <c r="AIS988" s="871"/>
      <c r="AIT988" s="871"/>
      <c r="AIU988" s="871"/>
      <c r="AIV988" s="871"/>
      <c r="AIW988" s="871"/>
      <c r="AIX988" s="871"/>
      <c r="AIY988" s="871"/>
      <c r="AIZ988" s="871"/>
      <c r="AJA988" s="871"/>
      <c r="AJB988" s="871"/>
      <c r="AJC988" s="871"/>
      <c r="AJD988" s="871"/>
      <c r="AJE988" s="871"/>
      <c r="AJF988" s="871"/>
      <c r="AJG988" s="871"/>
      <c r="AJH988" s="871"/>
      <c r="AJI988" s="871"/>
      <c r="AJJ988" s="871"/>
      <c r="AJK988" s="871"/>
      <c r="AJL988" s="871"/>
      <c r="AJM988" s="871"/>
      <c r="AJN988" s="871"/>
      <c r="AJO988" s="871"/>
      <c r="AJP988" s="871"/>
      <c r="AJQ988" s="871"/>
      <c r="AJR988" s="871"/>
      <c r="AJS988" s="871"/>
      <c r="AJT988" s="871"/>
      <c r="AJU988" s="871"/>
      <c r="AJV988" s="871"/>
      <c r="AJW988" s="871"/>
      <c r="AJX988" s="871"/>
      <c r="AJY988" s="871"/>
      <c r="AJZ988" s="871"/>
      <c r="AKA988" s="871"/>
      <c r="AKB988" s="871"/>
      <c r="AKC988" s="871"/>
      <c r="AKD988" s="871"/>
      <c r="AKE988" s="871"/>
      <c r="AKF988" s="871"/>
      <c r="AKG988" s="871"/>
      <c r="AKH988" s="871"/>
      <c r="AKI988" s="871"/>
      <c r="AKJ988" s="871"/>
      <c r="AKK988" s="871"/>
      <c r="AKL988" s="871"/>
      <c r="AKM988" s="871"/>
      <c r="AKN988" s="871"/>
      <c r="AKO988" s="871"/>
      <c r="AKP988" s="871"/>
      <c r="AKQ988" s="871"/>
      <c r="AKR988" s="871"/>
      <c r="AKS988" s="871"/>
      <c r="AKT988" s="871"/>
      <c r="AKU988" s="871"/>
      <c r="AKV988" s="871"/>
      <c r="AKW988" s="871"/>
      <c r="AKX988" s="871"/>
      <c r="AKY988" s="871"/>
      <c r="AKZ988" s="871"/>
      <c r="ALA988" s="871"/>
      <c r="ALB988" s="871"/>
      <c r="ALC988" s="871"/>
      <c r="ALD988" s="871"/>
      <c r="ALE988" s="871"/>
      <c r="ALF988" s="871"/>
      <c r="ALG988" s="871"/>
      <c r="ALH988" s="871"/>
      <c r="ALI988" s="871"/>
      <c r="ALJ988" s="871"/>
      <c r="ALK988" s="871"/>
      <c r="ALL988" s="871"/>
      <c r="ALM988" s="871"/>
      <c r="ALN988" s="871"/>
      <c r="ALO988" s="871"/>
      <c r="ALP988" s="871"/>
      <c r="ALQ988" s="871"/>
      <c r="ALR988" s="871"/>
      <c r="ALS988" s="871"/>
      <c r="ALT988" s="871"/>
      <c r="ALU988" s="871"/>
      <c r="ALV988" s="871"/>
      <c r="ALW988" s="871"/>
      <c r="ALX988" s="871"/>
      <c r="ALY988" s="871"/>
      <c r="ALZ988" s="871"/>
      <c r="AMA988" s="871"/>
      <c r="AMB988" s="871"/>
      <c r="AMC988" s="871"/>
      <c r="AMD988" s="871"/>
      <c r="AME988" s="871"/>
      <c r="AMF988" s="871"/>
      <c r="AMG988" s="871"/>
      <c r="AMH988" s="871"/>
      <c r="AMI988" s="871"/>
      <c r="AMJ988" s="871"/>
      <c r="AMK988" s="871"/>
    </row>
    <row r="989" spans="1:1025" ht="28.8">
      <c r="A989" s="872" t="s">
        <v>3</v>
      </c>
      <c r="B989" s="873" t="s">
        <v>4</v>
      </c>
      <c r="C989" s="874" t="s">
        <v>477</v>
      </c>
      <c r="D989" s="874" t="s">
        <v>6</v>
      </c>
      <c r="E989" s="874" t="s">
        <v>478</v>
      </c>
      <c r="F989" s="874" t="s">
        <v>8</v>
      </c>
      <c r="G989" s="874" t="s">
        <v>9</v>
      </c>
      <c r="H989" s="875" t="s">
        <v>479</v>
      </c>
      <c r="I989" s="874" t="s">
        <v>232</v>
      </c>
      <c r="J989" s="874" t="s">
        <v>12</v>
      </c>
      <c r="K989" s="1002" t="s">
        <v>4</v>
      </c>
      <c r="L989" s="874" t="s">
        <v>508</v>
      </c>
      <c r="M989" s="1032" t="s">
        <v>6</v>
      </c>
      <c r="N989" s="879" t="s">
        <v>7</v>
      </c>
      <c r="O989" s="879" t="s">
        <v>8</v>
      </c>
      <c r="P989" s="879" t="s">
        <v>480</v>
      </c>
      <c r="Q989" s="871"/>
      <c r="R989" s="871"/>
      <c r="S989" s="871"/>
      <c r="T989" s="871"/>
      <c r="U989" s="871"/>
      <c r="V989" s="871"/>
      <c r="W989" s="871"/>
      <c r="X989" s="871"/>
      <c r="Y989" s="871"/>
      <c r="Z989" s="871"/>
      <c r="AA989" s="871"/>
      <c r="AB989" s="871"/>
      <c r="AC989" s="871"/>
      <c r="AD989" s="871"/>
      <c r="AE989" s="871"/>
      <c r="AF989" s="871"/>
      <c r="AG989" s="871"/>
      <c r="AH989" s="871"/>
      <c r="AI989" s="871"/>
      <c r="AJ989" s="871"/>
      <c r="AK989" s="871"/>
      <c r="AL989" s="871"/>
      <c r="AM989" s="871"/>
      <c r="AN989" s="871"/>
      <c r="AO989" s="871"/>
      <c r="AP989" s="871"/>
      <c r="AQ989" s="871"/>
      <c r="AR989" s="871"/>
      <c r="AS989" s="871"/>
      <c r="AT989" s="871"/>
      <c r="AU989" s="871"/>
      <c r="AV989" s="871"/>
      <c r="AW989" s="871"/>
      <c r="AX989" s="871"/>
      <c r="AY989" s="871"/>
      <c r="AZ989" s="871"/>
      <c r="BA989" s="871"/>
      <c r="BB989" s="871"/>
      <c r="BC989" s="871"/>
      <c r="BD989" s="871"/>
      <c r="BE989" s="871"/>
      <c r="BF989" s="871"/>
      <c r="BG989" s="871"/>
      <c r="BH989" s="871"/>
      <c r="BI989" s="871"/>
      <c r="BJ989" s="871"/>
      <c r="BK989" s="871"/>
      <c r="BL989" s="871"/>
      <c r="BM989" s="871"/>
      <c r="BN989" s="871"/>
      <c r="BO989" s="871"/>
      <c r="BP989" s="871"/>
      <c r="BQ989" s="871"/>
      <c r="BR989" s="871"/>
      <c r="BS989" s="871"/>
      <c r="BT989" s="871"/>
      <c r="BU989" s="871"/>
      <c r="BV989" s="871"/>
      <c r="BW989" s="871"/>
      <c r="BX989" s="871"/>
      <c r="BY989" s="871"/>
      <c r="BZ989" s="871"/>
      <c r="CA989" s="871"/>
      <c r="CB989" s="871"/>
      <c r="CC989" s="871"/>
      <c r="CD989" s="871"/>
      <c r="CE989" s="871"/>
      <c r="CF989" s="871"/>
      <c r="CG989" s="871"/>
      <c r="CH989" s="871"/>
      <c r="CI989" s="871"/>
      <c r="CJ989" s="871"/>
      <c r="CK989" s="871"/>
      <c r="CL989" s="871"/>
      <c r="CM989" s="871"/>
      <c r="CN989" s="871"/>
      <c r="CO989" s="871"/>
      <c r="CP989" s="871"/>
      <c r="CQ989" s="871"/>
      <c r="CR989" s="871"/>
      <c r="CS989" s="871"/>
      <c r="CT989" s="871"/>
      <c r="CU989" s="871"/>
      <c r="CV989" s="871"/>
      <c r="CW989" s="871"/>
      <c r="CX989" s="871"/>
      <c r="CY989" s="871"/>
      <c r="CZ989" s="871"/>
      <c r="DA989" s="871"/>
      <c r="DB989" s="871"/>
      <c r="DC989" s="871"/>
      <c r="DD989" s="871"/>
      <c r="DE989" s="871"/>
      <c r="DF989" s="871"/>
      <c r="DG989" s="871"/>
      <c r="DH989" s="871"/>
      <c r="DI989" s="871"/>
      <c r="DJ989" s="871"/>
      <c r="DK989" s="871"/>
      <c r="DL989" s="871"/>
      <c r="DM989" s="871"/>
      <c r="DN989" s="871"/>
      <c r="DO989" s="871"/>
      <c r="DP989" s="871"/>
      <c r="DQ989" s="871"/>
      <c r="DR989" s="871"/>
      <c r="DS989" s="871"/>
      <c r="DT989" s="871"/>
      <c r="DU989" s="871"/>
      <c r="DV989" s="871"/>
      <c r="DW989" s="871"/>
      <c r="DX989" s="871"/>
      <c r="DY989" s="871"/>
      <c r="DZ989" s="871"/>
      <c r="EA989" s="871"/>
      <c r="EB989" s="871"/>
      <c r="EC989" s="871"/>
      <c r="ED989" s="871"/>
      <c r="EE989" s="871"/>
      <c r="EF989" s="871"/>
      <c r="EG989" s="871"/>
      <c r="EH989" s="871"/>
      <c r="EI989" s="871"/>
      <c r="EJ989" s="871"/>
      <c r="EK989" s="871"/>
      <c r="EL989" s="871"/>
      <c r="EM989" s="871"/>
      <c r="EN989" s="871"/>
      <c r="EO989" s="871"/>
      <c r="EP989" s="871"/>
      <c r="EQ989" s="871"/>
      <c r="ER989" s="871"/>
      <c r="ES989" s="871"/>
      <c r="ET989" s="871"/>
      <c r="EU989" s="871"/>
      <c r="EV989" s="871"/>
      <c r="EW989" s="871"/>
      <c r="EX989" s="871"/>
      <c r="EY989" s="871"/>
      <c r="EZ989" s="871"/>
      <c r="FA989" s="871"/>
      <c r="FB989" s="871"/>
      <c r="FC989" s="871"/>
      <c r="FD989" s="871"/>
      <c r="FE989" s="871"/>
      <c r="FF989" s="871"/>
      <c r="FG989" s="871"/>
      <c r="FH989" s="871"/>
      <c r="FI989" s="871"/>
      <c r="FJ989" s="871"/>
      <c r="FK989" s="871"/>
      <c r="FL989" s="871"/>
      <c r="FM989" s="871"/>
      <c r="FN989" s="871"/>
      <c r="FO989" s="871"/>
      <c r="FP989" s="871"/>
      <c r="FQ989" s="871"/>
      <c r="FR989" s="871"/>
      <c r="FS989" s="871"/>
      <c r="FT989" s="871"/>
      <c r="FU989" s="871"/>
      <c r="FV989" s="871"/>
      <c r="FW989" s="871"/>
      <c r="FX989" s="871"/>
      <c r="FY989" s="871"/>
      <c r="FZ989" s="871"/>
      <c r="GA989" s="871"/>
      <c r="GB989" s="871"/>
      <c r="GC989" s="871"/>
      <c r="GD989" s="871"/>
      <c r="GE989" s="871"/>
      <c r="GF989" s="871"/>
      <c r="GG989" s="871"/>
      <c r="GH989" s="871"/>
      <c r="GI989" s="871"/>
      <c r="GJ989" s="871"/>
      <c r="GK989" s="871"/>
      <c r="GL989" s="871"/>
      <c r="GM989" s="871"/>
      <c r="GN989" s="871"/>
      <c r="GO989" s="871"/>
      <c r="GP989" s="871"/>
      <c r="GQ989" s="871"/>
      <c r="GR989" s="871"/>
      <c r="GS989" s="871"/>
      <c r="GT989" s="871"/>
      <c r="GU989" s="871"/>
      <c r="GV989" s="871"/>
      <c r="GW989" s="871"/>
      <c r="GX989" s="871"/>
      <c r="GY989" s="871"/>
      <c r="GZ989" s="871"/>
      <c r="HA989" s="871"/>
      <c r="HB989" s="871"/>
      <c r="HC989" s="871"/>
      <c r="HD989" s="871"/>
      <c r="HE989" s="871"/>
      <c r="HF989" s="871"/>
      <c r="HG989" s="871"/>
      <c r="HH989" s="871"/>
      <c r="HI989" s="871"/>
      <c r="HJ989" s="871"/>
      <c r="HK989" s="871"/>
      <c r="HL989" s="871"/>
      <c r="HM989" s="871"/>
      <c r="HN989" s="871"/>
      <c r="HO989" s="871"/>
      <c r="HP989" s="871"/>
      <c r="HQ989" s="871"/>
      <c r="HR989" s="871"/>
      <c r="HS989" s="871"/>
      <c r="HT989" s="871"/>
      <c r="HU989" s="871"/>
      <c r="HV989" s="871"/>
      <c r="HW989" s="871"/>
      <c r="HX989" s="871"/>
      <c r="HY989" s="871"/>
      <c r="HZ989" s="871"/>
      <c r="IA989" s="871"/>
      <c r="IB989" s="871"/>
      <c r="IC989" s="871"/>
      <c r="ID989" s="871"/>
      <c r="IE989" s="871"/>
      <c r="IF989" s="871"/>
      <c r="IG989" s="871"/>
      <c r="IH989" s="871"/>
      <c r="II989" s="871"/>
      <c r="IJ989" s="871"/>
      <c r="IK989" s="871"/>
      <c r="IL989" s="871"/>
      <c r="IM989" s="871"/>
      <c r="IN989" s="871"/>
      <c r="IO989" s="871"/>
      <c r="IP989" s="871"/>
      <c r="IQ989" s="871"/>
      <c r="IR989" s="871"/>
      <c r="IS989" s="871"/>
      <c r="IT989" s="871"/>
      <c r="IU989" s="871"/>
      <c r="IV989" s="871"/>
      <c r="IW989" s="871"/>
      <c r="IX989" s="871"/>
      <c r="IY989" s="871"/>
      <c r="IZ989" s="871"/>
      <c r="JA989" s="871"/>
      <c r="JB989" s="871"/>
      <c r="JC989" s="871"/>
      <c r="JD989" s="871"/>
      <c r="JE989" s="871"/>
      <c r="JF989" s="871"/>
      <c r="JG989" s="871"/>
      <c r="JH989" s="871"/>
      <c r="JI989" s="871"/>
      <c r="JJ989" s="871"/>
      <c r="JK989" s="871"/>
      <c r="JL989" s="871"/>
      <c r="JM989" s="871"/>
      <c r="JN989" s="871"/>
      <c r="JO989" s="871"/>
      <c r="JP989" s="871"/>
      <c r="JQ989" s="871"/>
      <c r="JR989" s="871"/>
      <c r="JS989" s="871"/>
      <c r="JT989" s="871"/>
      <c r="JU989" s="871"/>
      <c r="JV989" s="871"/>
      <c r="JW989" s="871"/>
      <c r="JX989" s="871"/>
      <c r="JY989" s="871"/>
      <c r="JZ989" s="871"/>
      <c r="KA989" s="871"/>
      <c r="KB989" s="871"/>
      <c r="KC989" s="871"/>
      <c r="KD989" s="871"/>
      <c r="KE989" s="871"/>
      <c r="KF989" s="871"/>
      <c r="KG989" s="871"/>
      <c r="KH989" s="871"/>
      <c r="KI989" s="871"/>
      <c r="KJ989" s="871"/>
      <c r="KK989" s="871"/>
      <c r="KL989" s="871"/>
      <c r="KM989" s="871"/>
      <c r="KN989" s="871"/>
      <c r="KO989" s="871"/>
      <c r="KP989" s="871"/>
      <c r="KQ989" s="871"/>
      <c r="KR989" s="871"/>
      <c r="KS989" s="871"/>
      <c r="KT989" s="871"/>
      <c r="KU989" s="871"/>
      <c r="KV989" s="871"/>
      <c r="KW989" s="871"/>
      <c r="KX989" s="871"/>
      <c r="KY989" s="871"/>
      <c r="KZ989" s="871"/>
      <c r="LA989" s="871"/>
      <c r="LB989" s="871"/>
      <c r="LC989" s="871"/>
      <c r="LD989" s="871"/>
      <c r="LE989" s="871"/>
      <c r="LF989" s="871"/>
      <c r="LG989" s="871"/>
      <c r="LH989" s="871"/>
      <c r="LI989" s="871"/>
      <c r="LJ989" s="871"/>
      <c r="LK989" s="871"/>
      <c r="LL989" s="871"/>
      <c r="LM989" s="871"/>
      <c r="LN989" s="871"/>
      <c r="LO989" s="871"/>
      <c r="LP989" s="871"/>
      <c r="LQ989" s="871"/>
      <c r="LR989" s="871"/>
      <c r="LS989" s="871"/>
      <c r="LT989" s="871"/>
      <c r="LU989" s="871"/>
      <c r="LV989" s="871"/>
      <c r="LW989" s="871"/>
      <c r="LX989" s="871"/>
      <c r="LY989" s="871"/>
      <c r="LZ989" s="871"/>
      <c r="MA989" s="871"/>
      <c r="MB989" s="871"/>
      <c r="MC989" s="871"/>
      <c r="MD989" s="871"/>
      <c r="ME989" s="871"/>
      <c r="MF989" s="871"/>
      <c r="MG989" s="871"/>
      <c r="MH989" s="871"/>
      <c r="MI989" s="871"/>
      <c r="MJ989" s="871"/>
      <c r="MK989" s="871"/>
      <c r="ML989" s="871"/>
      <c r="MM989" s="871"/>
      <c r="MN989" s="871"/>
      <c r="MO989" s="871"/>
      <c r="MP989" s="871"/>
      <c r="MQ989" s="871"/>
      <c r="MR989" s="871"/>
      <c r="MS989" s="871"/>
      <c r="MT989" s="871"/>
      <c r="MU989" s="871"/>
      <c r="MV989" s="871"/>
      <c r="MW989" s="871"/>
      <c r="MX989" s="871"/>
      <c r="MY989" s="871"/>
      <c r="MZ989" s="871"/>
      <c r="NA989" s="871"/>
      <c r="NB989" s="871"/>
      <c r="NC989" s="871"/>
      <c r="ND989" s="871"/>
      <c r="NE989" s="871"/>
      <c r="NF989" s="871"/>
      <c r="NG989" s="871"/>
      <c r="NH989" s="871"/>
      <c r="NI989" s="871"/>
      <c r="NJ989" s="871"/>
      <c r="NK989" s="871"/>
      <c r="NL989" s="871"/>
      <c r="NM989" s="871"/>
      <c r="NN989" s="871"/>
      <c r="NO989" s="871"/>
      <c r="NP989" s="871"/>
      <c r="NQ989" s="871"/>
      <c r="NR989" s="871"/>
      <c r="NS989" s="871"/>
      <c r="NT989" s="871"/>
      <c r="NU989" s="871"/>
      <c r="NV989" s="871"/>
      <c r="NW989" s="871"/>
      <c r="NX989" s="871"/>
      <c r="NY989" s="871"/>
      <c r="NZ989" s="871"/>
      <c r="OA989" s="871"/>
      <c r="OB989" s="871"/>
      <c r="OC989" s="871"/>
      <c r="OD989" s="871"/>
      <c r="OE989" s="871"/>
      <c r="OF989" s="871"/>
      <c r="OG989" s="871"/>
      <c r="OH989" s="871"/>
      <c r="OI989" s="871"/>
      <c r="OJ989" s="871"/>
      <c r="OK989" s="871"/>
      <c r="OL989" s="871"/>
      <c r="OM989" s="871"/>
      <c r="ON989" s="871"/>
      <c r="OO989" s="871"/>
      <c r="OP989" s="871"/>
      <c r="OQ989" s="871"/>
      <c r="OR989" s="871"/>
      <c r="OS989" s="871"/>
      <c r="OT989" s="871"/>
      <c r="OU989" s="871"/>
      <c r="OV989" s="871"/>
      <c r="OW989" s="871"/>
      <c r="OX989" s="871"/>
      <c r="OY989" s="871"/>
      <c r="OZ989" s="871"/>
      <c r="PA989" s="871"/>
      <c r="PB989" s="871"/>
      <c r="PC989" s="871"/>
      <c r="PD989" s="871"/>
      <c r="PE989" s="871"/>
      <c r="PF989" s="871"/>
      <c r="PG989" s="871"/>
      <c r="PH989" s="871"/>
      <c r="PI989" s="871"/>
      <c r="PJ989" s="871"/>
      <c r="PK989" s="871"/>
      <c r="PL989" s="871"/>
      <c r="PM989" s="871"/>
      <c r="PN989" s="871"/>
      <c r="PO989" s="871"/>
      <c r="PP989" s="871"/>
      <c r="PQ989" s="871"/>
      <c r="PR989" s="871"/>
      <c r="PS989" s="871"/>
      <c r="PT989" s="871"/>
      <c r="PU989" s="871"/>
      <c r="PV989" s="871"/>
      <c r="PW989" s="871"/>
      <c r="PX989" s="871"/>
      <c r="PY989" s="871"/>
      <c r="PZ989" s="871"/>
      <c r="QA989" s="871"/>
      <c r="QB989" s="871"/>
      <c r="QC989" s="871"/>
      <c r="QD989" s="871"/>
      <c r="QE989" s="871"/>
      <c r="QF989" s="871"/>
      <c r="QG989" s="871"/>
      <c r="QH989" s="871"/>
      <c r="QI989" s="871"/>
      <c r="QJ989" s="871"/>
      <c r="QK989" s="871"/>
      <c r="QL989" s="871"/>
      <c r="QM989" s="871"/>
      <c r="QN989" s="871"/>
      <c r="QO989" s="871"/>
      <c r="QP989" s="871"/>
      <c r="QQ989" s="871"/>
      <c r="QR989" s="871"/>
      <c r="QS989" s="871"/>
      <c r="QT989" s="871"/>
      <c r="QU989" s="871"/>
      <c r="QV989" s="871"/>
      <c r="QW989" s="871"/>
      <c r="QX989" s="871"/>
      <c r="QY989" s="871"/>
      <c r="QZ989" s="871"/>
      <c r="RA989" s="871"/>
      <c r="RB989" s="871"/>
      <c r="RC989" s="871"/>
      <c r="RD989" s="871"/>
      <c r="RE989" s="871"/>
      <c r="RF989" s="871"/>
      <c r="RG989" s="871"/>
      <c r="RH989" s="871"/>
      <c r="RI989" s="871"/>
      <c r="RJ989" s="871"/>
      <c r="RK989" s="871"/>
      <c r="RL989" s="871"/>
      <c r="RM989" s="871"/>
      <c r="RN989" s="871"/>
      <c r="RO989" s="871"/>
      <c r="RP989" s="871"/>
      <c r="RQ989" s="871"/>
      <c r="RR989" s="871"/>
      <c r="RS989" s="871"/>
      <c r="RT989" s="871"/>
      <c r="RU989" s="871"/>
      <c r="RV989" s="871"/>
      <c r="RW989" s="871"/>
      <c r="RX989" s="871"/>
      <c r="RY989" s="871"/>
      <c r="RZ989" s="871"/>
      <c r="SA989" s="871"/>
      <c r="SB989" s="871"/>
      <c r="SC989" s="871"/>
      <c r="SD989" s="871"/>
      <c r="SE989" s="871"/>
      <c r="SF989" s="871"/>
      <c r="SG989" s="871"/>
      <c r="SH989" s="871"/>
      <c r="SI989" s="871"/>
      <c r="SJ989" s="871"/>
      <c r="SK989" s="871"/>
      <c r="SL989" s="871"/>
      <c r="SM989" s="871"/>
      <c r="SN989" s="871"/>
      <c r="SO989" s="871"/>
      <c r="SP989" s="871"/>
      <c r="SQ989" s="871"/>
      <c r="SR989" s="871"/>
      <c r="SS989" s="871"/>
      <c r="ST989" s="871"/>
      <c r="SU989" s="871"/>
      <c r="SV989" s="871"/>
      <c r="SW989" s="871"/>
      <c r="SX989" s="871"/>
      <c r="SY989" s="871"/>
      <c r="SZ989" s="871"/>
      <c r="TA989" s="871"/>
      <c r="TB989" s="871"/>
      <c r="TC989" s="871"/>
      <c r="TD989" s="871"/>
      <c r="TE989" s="871"/>
      <c r="TF989" s="871"/>
      <c r="TG989" s="871"/>
      <c r="TH989" s="871"/>
      <c r="TI989" s="871"/>
      <c r="TJ989" s="871"/>
      <c r="TK989" s="871"/>
      <c r="TL989" s="871"/>
      <c r="TM989" s="871"/>
      <c r="TN989" s="871"/>
      <c r="TO989" s="871"/>
      <c r="TP989" s="871"/>
      <c r="TQ989" s="871"/>
      <c r="TR989" s="871"/>
      <c r="TS989" s="871"/>
      <c r="TT989" s="871"/>
      <c r="TU989" s="871"/>
      <c r="TV989" s="871"/>
      <c r="TW989" s="871"/>
      <c r="TX989" s="871"/>
      <c r="TY989" s="871"/>
      <c r="TZ989" s="871"/>
      <c r="UA989" s="871"/>
      <c r="UB989" s="871"/>
      <c r="UC989" s="871"/>
      <c r="UD989" s="871"/>
      <c r="UE989" s="871"/>
      <c r="UF989" s="871"/>
      <c r="UG989" s="871"/>
      <c r="UH989" s="871"/>
      <c r="UI989" s="871"/>
      <c r="UJ989" s="871"/>
      <c r="UK989" s="871"/>
      <c r="UL989" s="871"/>
      <c r="UM989" s="871"/>
      <c r="UN989" s="871"/>
      <c r="UO989" s="871"/>
      <c r="UP989" s="871"/>
      <c r="UQ989" s="871"/>
      <c r="UR989" s="871"/>
      <c r="US989" s="871"/>
      <c r="UT989" s="871"/>
      <c r="UU989" s="871"/>
      <c r="UV989" s="871"/>
      <c r="UW989" s="871"/>
      <c r="UX989" s="871"/>
      <c r="UY989" s="871"/>
      <c r="UZ989" s="871"/>
      <c r="VA989" s="871"/>
      <c r="VB989" s="871"/>
      <c r="VC989" s="871"/>
      <c r="VD989" s="871"/>
      <c r="VE989" s="871"/>
      <c r="VF989" s="871"/>
      <c r="VG989" s="871"/>
      <c r="VH989" s="871"/>
      <c r="VI989" s="871"/>
      <c r="VJ989" s="871"/>
      <c r="VK989" s="871"/>
      <c r="VL989" s="871"/>
      <c r="VM989" s="871"/>
      <c r="VN989" s="871"/>
      <c r="VO989" s="871"/>
      <c r="VP989" s="871"/>
      <c r="VQ989" s="871"/>
      <c r="VR989" s="871"/>
      <c r="VS989" s="871"/>
      <c r="VT989" s="871"/>
      <c r="VU989" s="871"/>
      <c r="VV989" s="871"/>
      <c r="VW989" s="871"/>
      <c r="VX989" s="871"/>
      <c r="VY989" s="871"/>
      <c r="VZ989" s="871"/>
      <c r="WA989" s="871"/>
      <c r="WB989" s="871"/>
      <c r="WC989" s="871"/>
      <c r="WD989" s="871"/>
      <c r="WE989" s="871"/>
      <c r="WF989" s="871"/>
      <c r="WG989" s="871"/>
      <c r="WH989" s="871"/>
      <c r="WI989" s="871"/>
      <c r="WJ989" s="871"/>
      <c r="WK989" s="871"/>
      <c r="WL989" s="871"/>
      <c r="WM989" s="871"/>
      <c r="WN989" s="871"/>
      <c r="WO989" s="871"/>
      <c r="WP989" s="871"/>
      <c r="WQ989" s="871"/>
      <c r="WR989" s="871"/>
      <c r="WS989" s="871"/>
      <c r="WT989" s="871"/>
      <c r="WU989" s="871"/>
      <c r="WV989" s="871"/>
      <c r="WW989" s="871"/>
      <c r="WX989" s="871"/>
      <c r="WY989" s="871"/>
      <c r="WZ989" s="871"/>
      <c r="XA989" s="871"/>
      <c r="XB989" s="871"/>
      <c r="XC989" s="871"/>
      <c r="XD989" s="871"/>
      <c r="XE989" s="871"/>
      <c r="XF989" s="871"/>
      <c r="XG989" s="871"/>
      <c r="XH989" s="871"/>
      <c r="XI989" s="871"/>
      <c r="XJ989" s="871"/>
      <c r="XK989" s="871"/>
      <c r="XL989" s="871"/>
      <c r="XM989" s="871"/>
      <c r="XN989" s="871"/>
      <c r="XO989" s="871"/>
      <c r="XP989" s="871"/>
      <c r="XQ989" s="871"/>
      <c r="XR989" s="871"/>
      <c r="XS989" s="871"/>
      <c r="XT989" s="871"/>
      <c r="XU989" s="871"/>
      <c r="XV989" s="871"/>
      <c r="XW989" s="871"/>
      <c r="XX989" s="871"/>
      <c r="XY989" s="871"/>
      <c r="XZ989" s="871"/>
      <c r="YA989" s="871"/>
      <c r="YB989" s="871"/>
      <c r="YC989" s="871"/>
      <c r="YD989" s="871"/>
      <c r="YE989" s="871"/>
      <c r="YF989" s="871"/>
      <c r="YG989" s="871"/>
      <c r="YH989" s="871"/>
      <c r="YI989" s="871"/>
      <c r="YJ989" s="871"/>
      <c r="YK989" s="871"/>
      <c r="YL989" s="871"/>
      <c r="YM989" s="871"/>
      <c r="YN989" s="871"/>
      <c r="YO989" s="871"/>
      <c r="YP989" s="871"/>
      <c r="YQ989" s="871"/>
      <c r="YR989" s="871"/>
      <c r="YS989" s="871"/>
      <c r="YT989" s="871"/>
      <c r="YU989" s="871"/>
      <c r="YV989" s="871"/>
      <c r="YW989" s="871"/>
      <c r="YX989" s="871"/>
      <c r="YY989" s="871"/>
      <c r="YZ989" s="871"/>
      <c r="ZA989" s="871"/>
      <c r="ZB989" s="871"/>
      <c r="ZC989" s="871"/>
      <c r="ZD989" s="871"/>
      <c r="ZE989" s="871"/>
      <c r="ZF989" s="871"/>
      <c r="ZG989" s="871"/>
      <c r="ZH989" s="871"/>
      <c r="ZI989" s="871"/>
      <c r="ZJ989" s="871"/>
      <c r="ZK989" s="871"/>
      <c r="ZL989" s="871"/>
      <c r="ZM989" s="871"/>
      <c r="ZN989" s="871"/>
      <c r="ZO989" s="871"/>
      <c r="ZP989" s="871"/>
      <c r="ZQ989" s="871"/>
      <c r="ZR989" s="871"/>
      <c r="ZS989" s="871"/>
      <c r="ZT989" s="871"/>
      <c r="ZU989" s="871"/>
      <c r="ZV989" s="871"/>
      <c r="ZW989" s="871"/>
      <c r="ZX989" s="871"/>
      <c r="ZY989" s="871"/>
      <c r="ZZ989" s="871"/>
      <c r="AAA989" s="871"/>
      <c r="AAB989" s="871"/>
      <c r="AAC989" s="871"/>
      <c r="AAD989" s="871"/>
      <c r="AAE989" s="871"/>
      <c r="AAF989" s="871"/>
      <c r="AAG989" s="871"/>
      <c r="AAH989" s="871"/>
      <c r="AAI989" s="871"/>
      <c r="AAJ989" s="871"/>
      <c r="AAK989" s="871"/>
      <c r="AAL989" s="871"/>
      <c r="AAM989" s="871"/>
      <c r="AAN989" s="871"/>
      <c r="AAO989" s="871"/>
      <c r="AAP989" s="871"/>
      <c r="AAQ989" s="871"/>
      <c r="AAR989" s="871"/>
      <c r="AAS989" s="871"/>
      <c r="AAT989" s="871"/>
      <c r="AAU989" s="871"/>
      <c r="AAV989" s="871"/>
      <c r="AAW989" s="871"/>
      <c r="AAX989" s="871"/>
      <c r="AAY989" s="871"/>
      <c r="AAZ989" s="871"/>
      <c r="ABA989" s="871"/>
      <c r="ABB989" s="871"/>
      <c r="ABC989" s="871"/>
      <c r="ABD989" s="871"/>
      <c r="ABE989" s="871"/>
      <c r="ABF989" s="871"/>
      <c r="ABG989" s="871"/>
      <c r="ABH989" s="871"/>
      <c r="ABI989" s="871"/>
      <c r="ABJ989" s="871"/>
      <c r="ABK989" s="871"/>
      <c r="ABL989" s="871"/>
      <c r="ABM989" s="871"/>
      <c r="ABN989" s="871"/>
      <c r="ABO989" s="871"/>
      <c r="ABP989" s="871"/>
      <c r="ABQ989" s="871"/>
      <c r="ABR989" s="871"/>
      <c r="ABS989" s="871"/>
      <c r="ABT989" s="871"/>
      <c r="ABU989" s="871"/>
      <c r="ABV989" s="871"/>
      <c r="ABW989" s="871"/>
      <c r="ABX989" s="871"/>
      <c r="ABY989" s="871"/>
      <c r="ABZ989" s="871"/>
      <c r="ACA989" s="871"/>
      <c r="ACB989" s="871"/>
      <c r="ACC989" s="871"/>
      <c r="ACD989" s="871"/>
      <c r="ACE989" s="871"/>
      <c r="ACF989" s="871"/>
      <c r="ACG989" s="871"/>
      <c r="ACH989" s="871"/>
      <c r="ACI989" s="871"/>
      <c r="ACJ989" s="871"/>
      <c r="ACK989" s="871"/>
      <c r="ACL989" s="871"/>
      <c r="ACM989" s="871"/>
      <c r="ACN989" s="871"/>
      <c r="ACO989" s="871"/>
      <c r="ACP989" s="871"/>
      <c r="ACQ989" s="871"/>
      <c r="ACR989" s="871"/>
      <c r="ACS989" s="871"/>
      <c r="ACT989" s="871"/>
      <c r="ACU989" s="871"/>
      <c r="ACV989" s="871"/>
      <c r="ACW989" s="871"/>
      <c r="ACX989" s="871"/>
      <c r="ACY989" s="871"/>
      <c r="ACZ989" s="871"/>
      <c r="ADA989" s="871"/>
      <c r="ADB989" s="871"/>
      <c r="ADC989" s="871"/>
      <c r="ADD989" s="871"/>
      <c r="ADE989" s="871"/>
      <c r="ADF989" s="871"/>
      <c r="ADG989" s="871"/>
      <c r="ADH989" s="871"/>
      <c r="ADI989" s="871"/>
      <c r="ADJ989" s="871"/>
      <c r="ADK989" s="871"/>
      <c r="ADL989" s="871"/>
      <c r="ADM989" s="871"/>
      <c r="ADN989" s="871"/>
      <c r="ADO989" s="871"/>
      <c r="ADP989" s="871"/>
      <c r="ADQ989" s="871"/>
      <c r="ADR989" s="871"/>
      <c r="ADS989" s="871"/>
      <c r="ADT989" s="871"/>
      <c r="ADU989" s="871"/>
      <c r="ADV989" s="871"/>
      <c r="ADW989" s="871"/>
      <c r="ADX989" s="871"/>
      <c r="ADY989" s="871"/>
      <c r="ADZ989" s="871"/>
      <c r="AEA989" s="871"/>
      <c r="AEB989" s="871"/>
      <c r="AEC989" s="871"/>
      <c r="AED989" s="871"/>
      <c r="AEE989" s="871"/>
      <c r="AEF989" s="871"/>
      <c r="AEG989" s="871"/>
      <c r="AEH989" s="871"/>
      <c r="AEI989" s="871"/>
      <c r="AEJ989" s="871"/>
      <c r="AEK989" s="871"/>
      <c r="AEL989" s="871"/>
      <c r="AEM989" s="871"/>
      <c r="AEN989" s="871"/>
      <c r="AEO989" s="871"/>
      <c r="AEP989" s="871"/>
      <c r="AEQ989" s="871"/>
      <c r="AER989" s="871"/>
      <c r="AES989" s="871"/>
      <c r="AET989" s="871"/>
      <c r="AEU989" s="871"/>
      <c r="AEV989" s="871"/>
      <c r="AEW989" s="871"/>
      <c r="AEX989" s="871"/>
      <c r="AEY989" s="871"/>
      <c r="AEZ989" s="871"/>
      <c r="AFA989" s="871"/>
      <c r="AFB989" s="871"/>
      <c r="AFC989" s="871"/>
      <c r="AFD989" s="871"/>
      <c r="AFE989" s="871"/>
      <c r="AFF989" s="871"/>
      <c r="AFG989" s="871"/>
      <c r="AFH989" s="871"/>
      <c r="AFI989" s="871"/>
      <c r="AFJ989" s="871"/>
      <c r="AFK989" s="871"/>
      <c r="AFL989" s="871"/>
      <c r="AFM989" s="871"/>
      <c r="AFN989" s="871"/>
      <c r="AFO989" s="871"/>
      <c r="AFP989" s="871"/>
      <c r="AFQ989" s="871"/>
      <c r="AFR989" s="871"/>
      <c r="AFS989" s="871"/>
      <c r="AFT989" s="871"/>
      <c r="AFU989" s="871"/>
      <c r="AFV989" s="871"/>
      <c r="AFW989" s="871"/>
      <c r="AFX989" s="871"/>
      <c r="AFY989" s="871"/>
      <c r="AFZ989" s="871"/>
      <c r="AGA989" s="871"/>
      <c r="AGB989" s="871"/>
      <c r="AGC989" s="871"/>
      <c r="AGD989" s="871"/>
      <c r="AGE989" s="871"/>
      <c r="AGF989" s="871"/>
      <c r="AGG989" s="871"/>
      <c r="AGH989" s="871"/>
      <c r="AGI989" s="871"/>
      <c r="AGJ989" s="871"/>
      <c r="AGK989" s="871"/>
      <c r="AGL989" s="871"/>
      <c r="AGM989" s="871"/>
      <c r="AGN989" s="871"/>
      <c r="AGO989" s="871"/>
      <c r="AGP989" s="871"/>
      <c r="AGQ989" s="871"/>
      <c r="AGR989" s="871"/>
      <c r="AGS989" s="871"/>
      <c r="AGT989" s="871"/>
      <c r="AGU989" s="871"/>
      <c r="AGV989" s="871"/>
      <c r="AGW989" s="871"/>
      <c r="AGX989" s="871"/>
      <c r="AGY989" s="871"/>
      <c r="AGZ989" s="871"/>
      <c r="AHA989" s="871"/>
      <c r="AHB989" s="871"/>
      <c r="AHC989" s="871"/>
      <c r="AHD989" s="871"/>
      <c r="AHE989" s="871"/>
      <c r="AHF989" s="871"/>
      <c r="AHG989" s="871"/>
      <c r="AHH989" s="871"/>
      <c r="AHI989" s="871"/>
      <c r="AHJ989" s="871"/>
      <c r="AHK989" s="871"/>
      <c r="AHL989" s="871"/>
      <c r="AHM989" s="871"/>
      <c r="AHN989" s="871"/>
      <c r="AHO989" s="871"/>
      <c r="AHP989" s="871"/>
      <c r="AHQ989" s="871"/>
      <c r="AHR989" s="871"/>
      <c r="AHS989" s="871"/>
      <c r="AHT989" s="871"/>
      <c r="AHU989" s="871"/>
      <c r="AHV989" s="871"/>
      <c r="AHW989" s="871"/>
      <c r="AHX989" s="871"/>
      <c r="AHY989" s="871"/>
      <c r="AHZ989" s="871"/>
      <c r="AIA989" s="871"/>
      <c r="AIB989" s="871"/>
      <c r="AIC989" s="871"/>
      <c r="AID989" s="871"/>
      <c r="AIE989" s="871"/>
      <c r="AIF989" s="871"/>
      <c r="AIG989" s="871"/>
      <c r="AIH989" s="871"/>
      <c r="AII989" s="871"/>
      <c r="AIJ989" s="871"/>
      <c r="AIK989" s="871"/>
      <c r="AIL989" s="871"/>
      <c r="AIM989" s="871"/>
      <c r="AIN989" s="871"/>
      <c r="AIO989" s="871"/>
      <c r="AIP989" s="871"/>
      <c r="AIQ989" s="871"/>
      <c r="AIR989" s="871"/>
      <c r="AIS989" s="871"/>
      <c r="AIT989" s="871"/>
      <c r="AIU989" s="871"/>
      <c r="AIV989" s="871"/>
      <c r="AIW989" s="871"/>
      <c r="AIX989" s="871"/>
      <c r="AIY989" s="871"/>
      <c r="AIZ989" s="871"/>
      <c r="AJA989" s="871"/>
      <c r="AJB989" s="871"/>
      <c r="AJC989" s="871"/>
      <c r="AJD989" s="871"/>
      <c r="AJE989" s="871"/>
      <c r="AJF989" s="871"/>
      <c r="AJG989" s="871"/>
      <c r="AJH989" s="871"/>
      <c r="AJI989" s="871"/>
      <c r="AJJ989" s="871"/>
      <c r="AJK989" s="871"/>
      <c r="AJL989" s="871"/>
      <c r="AJM989" s="871"/>
      <c r="AJN989" s="871"/>
      <c r="AJO989" s="871"/>
      <c r="AJP989" s="871"/>
      <c r="AJQ989" s="871"/>
      <c r="AJR989" s="871"/>
      <c r="AJS989" s="871"/>
      <c r="AJT989" s="871"/>
      <c r="AJU989" s="871"/>
      <c r="AJV989" s="871"/>
      <c r="AJW989" s="871"/>
      <c r="AJX989" s="871"/>
      <c r="AJY989" s="871"/>
      <c r="AJZ989" s="871"/>
      <c r="AKA989" s="871"/>
      <c r="AKB989" s="871"/>
      <c r="AKC989" s="871"/>
      <c r="AKD989" s="871"/>
      <c r="AKE989" s="871"/>
      <c r="AKF989" s="871"/>
      <c r="AKG989" s="871"/>
      <c r="AKH989" s="871"/>
      <c r="AKI989" s="871"/>
      <c r="AKJ989" s="871"/>
      <c r="AKK989" s="871"/>
      <c r="AKL989" s="871"/>
      <c r="AKM989" s="871"/>
      <c r="AKN989" s="871"/>
      <c r="AKO989" s="871"/>
      <c r="AKP989" s="871"/>
      <c r="AKQ989" s="871"/>
      <c r="AKR989" s="871"/>
      <c r="AKS989" s="871"/>
      <c r="AKT989" s="871"/>
      <c r="AKU989" s="871"/>
      <c r="AKV989" s="871"/>
      <c r="AKW989" s="871"/>
      <c r="AKX989" s="871"/>
      <c r="AKY989" s="871"/>
      <c r="AKZ989" s="871"/>
      <c r="ALA989" s="871"/>
      <c r="ALB989" s="871"/>
      <c r="ALC989" s="871"/>
      <c r="ALD989" s="871"/>
      <c r="ALE989" s="871"/>
      <c r="ALF989" s="871"/>
      <c r="ALG989" s="871"/>
      <c r="ALH989" s="871"/>
      <c r="ALI989" s="871"/>
      <c r="ALJ989" s="871"/>
      <c r="ALK989" s="871"/>
      <c r="ALL989" s="871"/>
      <c r="ALM989" s="871"/>
      <c r="ALN989" s="871"/>
      <c r="ALO989" s="871"/>
      <c r="ALP989" s="871"/>
      <c r="ALQ989" s="871"/>
      <c r="ALR989" s="871"/>
      <c r="ALS989" s="871"/>
      <c r="ALT989" s="871"/>
      <c r="ALU989" s="871"/>
      <c r="ALV989" s="871"/>
      <c r="ALW989" s="871"/>
      <c r="ALX989" s="871"/>
      <c r="ALY989" s="871"/>
      <c r="ALZ989" s="871"/>
      <c r="AMA989" s="871"/>
      <c r="AMB989" s="871"/>
      <c r="AMC989" s="871"/>
      <c r="AMD989" s="871"/>
      <c r="AME989" s="871"/>
      <c r="AMF989" s="871"/>
      <c r="AMG989" s="871"/>
      <c r="AMH989" s="871"/>
      <c r="AMI989" s="871"/>
      <c r="AMJ989" s="871"/>
      <c r="AMK989" s="871"/>
    </row>
    <row r="990" spans="1:1025" ht="15.75" customHeight="1">
      <c r="A990" s="1144">
        <v>6</v>
      </c>
      <c r="B990" s="1099">
        <v>15671</v>
      </c>
      <c r="C990" s="402">
        <v>0.08</v>
      </c>
      <c r="D990" s="954" t="s">
        <v>535</v>
      </c>
      <c r="E990" s="955">
        <v>1750000</v>
      </c>
      <c r="F990" s="402">
        <v>0.04</v>
      </c>
      <c r="G990" s="955">
        <f>E990*F990</f>
        <v>70000</v>
      </c>
      <c r="H990" s="1009" t="s">
        <v>503</v>
      </c>
      <c r="I990" s="942"/>
      <c r="J990" s="942"/>
      <c r="K990" s="1029"/>
      <c r="L990" s="1030">
        <v>15628</v>
      </c>
      <c r="M990" s="1009" t="s">
        <v>536</v>
      </c>
      <c r="N990" s="1031">
        <v>3400000</v>
      </c>
      <c r="O990" s="402">
        <v>0.04</v>
      </c>
      <c r="P990" s="955">
        <f>N990*O990</f>
        <v>136000</v>
      </c>
      <c r="Q990" s="898"/>
      <c r="R990" s="871"/>
      <c r="S990" s="871"/>
      <c r="T990" s="871"/>
      <c r="U990" s="871"/>
      <c r="V990" s="871"/>
      <c r="W990" s="871"/>
      <c r="X990" s="871"/>
      <c r="Y990" s="871"/>
      <c r="Z990" s="871"/>
      <c r="AA990" s="871"/>
      <c r="AB990" s="871"/>
      <c r="AC990" s="871"/>
      <c r="AD990" s="871"/>
      <c r="AE990" s="871"/>
      <c r="AF990" s="871"/>
      <c r="AG990" s="871"/>
      <c r="AH990" s="871"/>
      <c r="AI990" s="871"/>
      <c r="AJ990" s="871"/>
      <c r="AK990" s="871"/>
      <c r="AL990" s="871"/>
      <c r="AM990" s="871"/>
      <c r="AN990" s="871"/>
      <c r="AO990" s="871"/>
      <c r="AP990" s="871"/>
      <c r="AQ990" s="871"/>
      <c r="AR990" s="871"/>
      <c r="AS990" s="871"/>
      <c r="AT990" s="871"/>
      <c r="AU990" s="871"/>
      <c r="AV990" s="871"/>
      <c r="AW990" s="871"/>
      <c r="AX990" s="871"/>
      <c r="AY990" s="871"/>
      <c r="AZ990" s="871"/>
      <c r="BA990" s="871"/>
      <c r="BB990" s="871"/>
      <c r="BC990" s="871"/>
      <c r="BD990" s="871"/>
      <c r="BE990" s="871"/>
      <c r="BF990" s="871"/>
      <c r="BG990" s="871"/>
      <c r="BH990" s="871"/>
      <c r="BI990" s="871"/>
      <c r="BJ990" s="871"/>
      <c r="BK990" s="871"/>
      <c r="BL990" s="871"/>
      <c r="BM990" s="871"/>
      <c r="BN990" s="871"/>
      <c r="BO990" s="871"/>
      <c r="BP990" s="871"/>
      <c r="BQ990" s="871"/>
      <c r="BR990" s="871"/>
      <c r="BS990" s="871"/>
      <c r="BT990" s="871"/>
      <c r="BU990" s="871"/>
      <c r="BV990" s="871"/>
      <c r="BW990" s="871"/>
      <c r="BX990" s="871"/>
      <c r="BY990" s="871"/>
      <c r="BZ990" s="871"/>
      <c r="CA990" s="871"/>
      <c r="CB990" s="871"/>
      <c r="CC990" s="871"/>
      <c r="CD990" s="871"/>
      <c r="CE990" s="871"/>
      <c r="CF990" s="871"/>
      <c r="CG990" s="871"/>
      <c r="CH990" s="871"/>
      <c r="CI990" s="871"/>
      <c r="CJ990" s="871"/>
      <c r="CK990" s="871"/>
      <c r="CL990" s="871"/>
      <c r="CM990" s="871"/>
      <c r="CN990" s="871"/>
      <c r="CO990" s="871"/>
      <c r="CP990" s="871"/>
      <c r="CQ990" s="871"/>
      <c r="CR990" s="871"/>
      <c r="CS990" s="871"/>
      <c r="CT990" s="871"/>
      <c r="CU990" s="871"/>
      <c r="CV990" s="871"/>
      <c r="CW990" s="871"/>
      <c r="CX990" s="871"/>
      <c r="CY990" s="871"/>
      <c r="CZ990" s="871"/>
      <c r="DA990" s="871"/>
      <c r="DB990" s="871"/>
      <c r="DC990" s="871"/>
      <c r="DD990" s="871"/>
      <c r="DE990" s="871"/>
      <c r="DF990" s="871"/>
      <c r="DG990" s="871"/>
      <c r="DH990" s="871"/>
      <c r="DI990" s="871"/>
      <c r="DJ990" s="871"/>
      <c r="DK990" s="871"/>
      <c r="DL990" s="871"/>
      <c r="DM990" s="871"/>
      <c r="DN990" s="871"/>
      <c r="DO990" s="871"/>
      <c r="DP990" s="871"/>
      <c r="DQ990" s="871"/>
      <c r="DR990" s="871"/>
      <c r="DS990" s="871"/>
      <c r="DT990" s="871"/>
      <c r="DU990" s="871"/>
      <c r="DV990" s="871"/>
      <c r="DW990" s="871"/>
      <c r="DX990" s="871"/>
      <c r="DY990" s="871"/>
      <c r="DZ990" s="871"/>
      <c r="EA990" s="871"/>
      <c r="EB990" s="871"/>
      <c r="EC990" s="871"/>
      <c r="ED990" s="871"/>
      <c r="EE990" s="871"/>
      <c r="EF990" s="871"/>
      <c r="EG990" s="871"/>
      <c r="EH990" s="871"/>
      <c r="EI990" s="871"/>
      <c r="EJ990" s="871"/>
      <c r="EK990" s="871"/>
      <c r="EL990" s="871"/>
      <c r="EM990" s="871"/>
      <c r="EN990" s="871"/>
      <c r="EO990" s="871"/>
      <c r="EP990" s="871"/>
      <c r="EQ990" s="871"/>
      <c r="ER990" s="871"/>
      <c r="ES990" s="871"/>
      <c r="ET990" s="871"/>
      <c r="EU990" s="871"/>
      <c r="EV990" s="871"/>
      <c r="EW990" s="871"/>
      <c r="EX990" s="871"/>
      <c r="EY990" s="871"/>
      <c r="EZ990" s="871"/>
      <c r="FA990" s="871"/>
      <c r="FB990" s="871"/>
      <c r="FC990" s="871"/>
      <c r="FD990" s="871"/>
      <c r="FE990" s="871"/>
      <c r="FF990" s="871"/>
      <c r="FG990" s="871"/>
      <c r="FH990" s="871"/>
      <c r="FI990" s="871"/>
      <c r="FJ990" s="871"/>
      <c r="FK990" s="871"/>
      <c r="FL990" s="871"/>
      <c r="FM990" s="871"/>
      <c r="FN990" s="871"/>
      <c r="FO990" s="871"/>
      <c r="FP990" s="871"/>
      <c r="FQ990" s="871"/>
      <c r="FR990" s="871"/>
      <c r="FS990" s="871"/>
      <c r="FT990" s="871"/>
      <c r="FU990" s="871"/>
      <c r="FV990" s="871"/>
      <c r="FW990" s="871"/>
      <c r="FX990" s="871"/>
      <c r="FY990" s="871"/>
      <c r="FZ990" s="871"/>
      <c r="GA990" s="871"/>
      <c r="GB990" s="871"/>
      <c r="GC990" s="871"/>
      <c r="GD990" s="871"/>
      <c r="GE990" s="871"/>
      <c r="GF990" s="871"/>
      <c r="GG990" s="871"/>
      <c r="GH990" s="871"/>
      <c r="GI990" s="871"/>
      <c r="GJ990" s="871"/>
      <c r="GK990" s="871"/>
      <c r="GL990" s="871"/>
      <c r="GM990" s="871"/>
      <c r="GN990" s="871"/>
      <c r="GO990" s="871"/>
      <c r="GP990" s="871"/>
      <c r="GQ990" s="871"/>
      <c r="GR990" s="871"/>
      <c r="GS990" s="871"/>
      <c r="GT990" s="871"/>
      <c r="GU990" s="871"/>
      <c r="GV990" s="871"/>
      <c r="GW990" s="871"/>
      <c r="GX990" s="871"/>
      <c r="GY990" s="871"/>
      <c r="GZ990" s="871"/>
      <c r="HA990" s="871"/>
      <c r="HB990" s="871"/>
      <c r="HC990" s="871"/>
      <c r="HD990" s="871"/>
      <c r="HE990" s="871"/>
      <c r="HF990" s="871"/>
      <c r="HG990" s="871"/>
      <c r="HH990" s="871"/>
      <c r="HI990" s="871"/>
      <c r="HJ990" s="871"/>
      <c r="HK990" s="871"/>
      <c r="HL990" s="871"/>
      <c r="HM990" s="871"/>
      <c r="HN990" s="871"/>
      <c r="HO990" s="871"/>
      <c r="HP990" s="871"/>
      <c r="HQ990" s="871"/>
      <c r="HR990" s="871"/>
      <c r="HS990" s="871"/>
      <c r="HT990" s="871"/>
      <c r="HU990" s="871"/>
      <c r="HV990" s="871"/>
      <c r="HW990" s="871"/>
      <c r="HX990" s="871"/>
      <c r="HY990" s="871"/>
      <c r="HZ990" s="871"/>
      <c r="IA990" s="871"/>
      <c r="IB990" s="871"/>
      <c r="IC990" s="871"/>
      <c r="ID990" s="871"/>
      <c r="IE990" s="871"/>
      <c r="IF990" s="871"/>
      <c r="IG990" s="871"/>
      <c r="IH990" s="871"/>
      <c r="II990" s="871"/>
      <c r="IJ990" s="871"/>
      <c r="IK990" s="871"/>
      <c r="IL990" s="871"/>
      <c r="IM990" s="871"/>
      <c r="IN990" s="871"/>
      <c r="IO990" s="871"/>
      <c r="IP990" s="871"/>
      <c r="IQ990" s="871"/>
      <c r="IR990" s="871"/>
      <c r="IS990" s="871"/>
      <c r="IT990" s="871"/>
      <c r="IU990" s="871"/>
      <c r="IV990" s="871"/>
      <c r="IW990" s="871"/>
      <c r="IX990" s="871"/>
      <c r="IY990" s="871"/>
      <c r="IZ990" s="871"/>
      <c r="JA990" s="871"/>
      <c r="JB990" s="871"/>
      <c r="JC990" s="871"/>
      <c r="JD990" s="871"/>
      <c r="JE990" s="871"/>
      <c r="JF990" s="871"/>
      <c r="JG990" s="871"/>
      <c r="JH990" s="871"/>
      <c r="JI990" s="871"/>
      <c r="JJ990" s="871"/>
      <c r="JK990" s="871"/>
      <c r="JL990" s="871"/>
      <c r="JM990" s="871"/>
      <c r="JN990" s="871"/>
      <c r="JO990" s="871"/>
      <c r="JP990" s="871"/>
      <c r="JQ990" s="871"/>
      <c r="JR990" s="871"/>
      <c r="JS990" s="871"/>
      <c r="JT990" s="871"/>
      <c r="JU990" s="871"/>
      <c r="JV990" s="871"/>
      <c r="JW990" s="871"/>
      <c r="JX990" s="871"/>
      <c r="JY990" s="871"/>
      <c r="JZ990" s="871"/>
      <c r="KA990" s="871"/>
      <c r="KB990" s="871"/>
      <c r="KC990" s="871"/>
      <c r="KD990" s="871"/>
      <c r="KE990" s="871"/>
      <c r="KF990" s="871"/>
      <c r="KG990" s="871"/>
      <c r="KH990" s="871"/>
      <c r="KI990" s="871"/>
      <c r="KJ990" s="871"/>
      <c r="KK990" s="871"/>
      <c r="KL990" s="871"/>
      <c r="KM990" s="871"/>
      <c r="KN990" s="871"/>
      <c r="KO990" s="871"/>
      <c r="KP990" s="871"/>
      <c r="KQ990" s="871"/>
      <c r="KR990" s="871"/>
      <c r="KS990" s="871"/>
      <c r="KT990" s="871"/>
      <c r="KU990" s="871"/>
      <c r="KV990" s="871"/>
      <c r="KW990" s="871"/>
      <c r="KX990" s="871"/>
      <c r="KY990" s="871"/>
      <c r="KZ990" s="871"/>
      <c r="LA990" s="871"/>
      <c r="LB990" s="871"/>
      <c r="LC990" s="871"/>
      <c r="LD990" s="871"/>
      <c r="LE990" s="871"/>
      <c r="LF990" s="871"/>
      <c r="LG990" s="871"/>
      <c r="LH990" s="871"/>
      <c r="LI990" s="871"/>
      <c r="LJ990" s="871"/>
      <c r="LK990" s="871"/>
      <c r="LL990" s="871"/>
      <c r="LM990" s="871"/>
      <c r="LN990" s="871"/>
      <c r="LO990" s="871"/>
      <c r="LP990" s="871"/>
      <c r="LQ990" s="871"/>
      <c r="LR990" s="871"/>
      <c r="LS990" s="871"/>
      <c r="LT990" s="871"/>
      <c r="LU990" s="871"/>
      <c r="LV990" s="871"/>
      <c r="LW990" s="871"/>
      <c r="LX990" s="871"/>
      <c r="LY990" s="871"/>
      <c r="LZ990" s="871"/>
      <c r="MA990" s="871"/>
      <c r="MB990" s="871"/>
      <c r="MC990" s="871"/>
      <c r="MD990" s="871"/>
      <c r="ME990" s="871"/>
      <c r="MF990" s="871"/>
      <c r="MG990" s="871"/>
      <c r="MH990" s="871"/>
      <c r="MI990" s="871"/>
      <c r="MJ990" s="871"/>
      <c r="MK990" s="871"/>
      <c r="ML990" s="871"/>
      <c r="MM990" s="871"/>
      <c r="MN990" s="871"/>
      <c r="MO990" s="871"/>
      <c r="MP990" s="871"/>
      <c r="MQ990" s="871"/>
      <c r="MR990" s="871"/>
      <c r="MS990" s="871"/>
      <c r="MT990" s="871"/>
      <c r="MU990" s="871"/>
      <c r="MV990" s="871"/>
      <c r="MW990" s="871"/>
      <c r="MX990" s="871"/>
      <c r="MY990" s="871"/>
      <c r="MZ990" s="871"/>
      <c r="NA990" s="871"/>
      <c r="NB990" s="871"/>
      <c r="NC990" s="871"/>
      <c r="ND990" s="871"/>
      <c r="NE990" s="871"/>
      <c r="NF990" s="871"/>
      <c r="NG990" s="871"/>
      <c r="NH990" s="871"/>
      <c r="NI990" s="871"/>
      <c r="NJ990" s="871"/>
      <c r="NK990" s="871"/>
      <c r="NL990" s="871"/>
      <c r="NM990" s="871"/>
      <c r="NN990" s="871"/>
      <c r="NO990" s="871"/>
      <c r="NP990" s="871"/>
      <c r="NQ990" s="871"/>
      <c r="NR990" s="871"/>
      <c r="NS990" s="871"/>
      <c r="NT990" s="871"/>
      <c r="NU990" s="871"/>
      <c r="NV990" s="871"/>
      <c r="NW990" s="871"/>
      <c r="NX990" s="871"/>
      <c r="NY990" s="871"/>
      <c r="NZ990" s="871"/>
      <c r="OA990" s="871"/>
      <c r="OB990" s="871"/>
      <c r="OC990" s="871"/>
      <c r="OD990" s="871"/>
      <c r="OE990" s="871"/>
      <c r="OF990" s="871"/>
      <c r="OG990" s="871"/>
      <c r="OH990" s="871"/>
      <c r="OI990" s="871"/>
      <c r="OJ990" s="871"/>
      <c r="OK990" s="871"/>
      <c r="OL990" s="871"/>
      <c r="OM990" s="871"/>
      <c r="ON990" s="871"/>
      <c r="OO990" s="871"/>
      <c r="OP990" s="871"/>
      <c r="OQ990" s="871"/>
      <c r="OR990" s="871"/>
      <c r="OS990" s="871"/>
      <c r="OT990" s="871"/>
      <c r="OU990" s="871"/>
      <c r="OV990" s="871"/>
      <c r="OW990" s="871"/>
      <c r="OX990" s="871"/>
      <c r="OY990" s="871"/>
      <c r="OZ990" s="871"/>
      <c r="PA990" s="871"/>
      <c r="PB990" s="871"/>
      <c r="PC990" s="871"/>
      <c r="PD990" s="871"/>
      <c r="PE990" s="871"/>
      <c r="PF990" s="871"/>
      <c r="PG990" s="871"/>
      <c r="PH990" s="871"/>
      <c r="PI990" s="871"/>
      <c r="PJ990" s="871"/>
      <c r="PK990" s="871"/>
      <c r="PL990" s="871"/>
      <c r="PM990" s="871"/>
      <c r="PN990" s="871"/>
      <c r="PO990" s="871"/>
      <c r="PP990" s="871"/>
      <c r="PQ990" s="871"/>
      <c r="PR990" s="871"/>
      <c r="PS990" s="871"/>
      <c r="PT990" s="871"/>
      <c r="PU990" s="871"/>
      <c r="PV990" s="871"/>
      <c r="PW990" s="871"/>
      <c r="PX990" s="871"/>
      <c r="PY990" s="871"/>
      <c r="PZ990" s="871"/>
      <c r="QA990" s="871"/>
      <c r="QB990" s="871"/>
      <c r="QC990" s="871"/>
      <c r="QD990" s="871"/>
      <c r="QE990" s="871"/>
      <c r="QF990" s="871"/>
      <c r="QG990" s="871"/>
      <c r="QH990" s="871"/>
      <c r="QI990" s="871"/>
      <c r="QJ990" s="871"/>
      <c r="QK990" s="871"/>
      <c r="QL990" s="871"/>
      <c r="QM990" s="871"/>
      <c r="QN990" s="871"/>
      <c r="QO990" s="871"/>
      <c r="QP990" s="871"/>
      <c r="QQ990" s="871"/>
      <c r="QR990" s="871"/>
      <c r="QS990" s="871"/>
      <c r="QT990" s="871"/>
      <c r="QU990" s="871"/>
      <c r="QV990" s="871"/>
      <c r="QW990" s="871"/>
      <c r="QX990" s="871"/>
      <c r="QY990" s="871"/>
      <c r="QZ990" s="871"/>
      <c r="RA990" s="871"/>
      <c r="RB990" s="871"/>
      <c r="RC990" s="871"/>
      <c r="RD990" s="871"/>
      <c r="RE990" s="871"/>
      <c r="RF990" s="871"/>
      <c r="RG990" s="871"/>
      <c r="RH990" s="871"/>
      <c r="RI990" s="871"/>
      <c r="RJ990" s="871"/>
      <c r="RK990" s="871"/>
      <c r="RL990" s="871"/>
      <c r="RM990" s="871"/>
      <c r="RN990" s="871"/>
      <c r="RO990" s="871"/>
      <c r="RP990" s="871"/>
      <c r="RQ990" s="871"/>
      <c r="RR990" s="871"/>
      <c r="RS990" s="871"/>
      <c r="RT990" s="871"/>
      <c r="RU990" s="871"/>
      <c r="RV990" s="871"/>
      <c r="RW990" s="871"/>
      <c r="RX990" s="871"/>
      <c r="RY990" s="871"/>
      <c r="RZ990" s="871"/>
      <c r="SA990" s="871"/>
      <c r="SB990" s="871"/>
      <c r="SC990" s="871"/>
      <c r="SD990" s="871"/>
      <c r="SE990" s="871"/>
      <c r="SF990" s="871"/>
      <c r="SG990" s="871"/>
      <c r="SH990" s="871"/>
      <c r="SI990" s="871"/>
      <c r="SJ990" s="871"/>
      <c r="SK990" s="871"/>
      <c r="SL990" s="871"/>
      <c r="SM990" s="871"/>
      <c r="SN990" s="871"/>
      <c r="SO990" s="871"/>
      <c r="SP990" s="871"/>
      <c r="SQ990" s="871"/>
      <c r="SR990" s="871"/>
      <c r="SS990" s="871"/>
      <c r="ST990" s="871"/>
      <c r="SU990" s="871"/>
      <c r="SV990" s="871"/>
      <c r="SW990" s="871"/>
      <c r="SX990" s="871"/>
      <c r="SY990" s="871"/>
      <c r="SZ990" s="871"/>
      <c r="TA990" s="871"/>
      <c r="TB990" s="871"/>
      <c r="TC990" s="871"/>
      <c r="TD990" s="871"/>
      <c r="TE990" s="871"/>
      <c r="TF990" s="871"/>
      <c r="TG990" s="871"/>
      <c r="TH990" s="871"/>
      <c r="TI990" s="871"/>
      <c r="TJ990" s="871"/>
      <c r="TK990" s="871"/>
      <c r="TL990" s="871"/>
      <c r="TM990" s="871"/>
      <c r="TN990" s="871"/>
      <c r="TO990" s="871"/>
      <c r="TP990" s="871"/>
      <c r="TQ990" s="871"/>
      <c r="TR990" s="871"/>
      <c r="TS990" s="871"/>
      <c r="TT990" s="871"/>
      <c r="TU990" s="871"/>
      <c r="TV990" s="871"/>
      <c r="TW990" s="871"/>
      <c r="TX990" s="871"/>
      <c r="TY990" s="871"/>
      <c r="TZ990" s="871"/>
      <c r="UA990" s="871"/>
      <c r="UB990" s="871"/>
      <c r="UC990" s="871"/>
      <c r="UD990" s="871"/>
      <c r="UE990" s="871"/>
      <c r="UF990" s="871"/>
      <c r="UG990" s="871"/>
      <c r="UH990" s="871"/>
      <c r="UI990" s="871"/>
      <c r="UJ990" s="871"/>
      <c r="UK990" s="871"/>
      <c r="UL990" s="871"/>
      <c r="UM990" s="871"/>
      <c r="UN990" s="871"/>
      <c r="UO990" s="871"/>
      <c r="UP990" s="871"/>
      <c r="UQ990" s="871"/>
      <c r="UR990" s="871"/>
      <c r="US990" s="871"/>
      <c r="UT990" s="871"/>
      <c r="UU990" s="871"/>
      <c r="UV990" s="871"/>
      <c r="UW990" s="871"/>
      <c r="UX990" s="871"/>
      <c r="UY990" s="871"/>
      <c r="UZ990" s="871"/>
      <c r="VA990" s="871"/>
      <c r="VB990" s="871"/>
      <c r="VC990" s="871"/>
      <c r="VD990" s="871"/>
      <c r="VE990" s="871"/>
      <c r="VF990" s="871"/>
      <c r="VG990" s="871"/>
      <c r="VH990" s="871"/>
      <c r="VI990" s="871"/>
      <c r="VJ990" s="871"/>
      <c r="VK990" s="871"/>
      <c r="VL990" s="871"/>
      <c r="VM990" s="871"/>
      <c r="VN990" s="871"/>
      <c r="VO990" s="871"/>
      <c r="VP990" s="871"/>
      <c r="VQ990" s="871"/>
      <c r="VR990" s="871"/>
      <c r="VS990" s="871"/>
      <c r="VT990" s="871"/>
      <c r="VU990" s="871"/>
      <c r="VV990" s="871"/>
      <c r="VW990" s="871"/>
      <c r="VX990" s="871"/>
      <c r="VY990" s="871"/>
      <c r="VZ990" s="871"/>
      <c r="WA990" s="871"/>
      <c r="WB990" s="871"/>
      <c r="WC990" s="871"/>
      <c r="WD990" s="871"/>
      <c r="WE990" s="871"/>
      <c r="WF990" s="871"/>
      <c r="WG990" s="871"/>
      <c r="WH990" s="871"/>
      <c r="WI990" s="871"/>
      <c r="WJ990" s="871"/>
      <c r="WK990" s="871"/>
      <c r="WL990" s="871"/>
      <c r="WM990" s="871"/>
      <c r="WN990" s="871"/>
      <c r="WO990" s="871"/>
      <c r="WP990" s="871"/>
      <c r="WQ990" s="871"/>
      <c r="WR990" s="871"/>
      <c r="WS990" s="871"/>
      <c r="WT990" s="871"/>
      <c r="WU990" s="871"/>
      <c r="WV990" s="871"/>
      <c r="WW990" s="871"/>
      <c r="WX990" s="871"/>
      <c r="WY990" s="871"/>
      <c r="WZ990" s="871"/>
      <c r="XA990" s="871"/>
      <c r="XB990" s="871"/>
      <c r="XC990" s="871"/>
      <c r="XD990" s="871"/>
      <c r="XE990" s="871"/>
      <c r="XF990" s="871"/>
      <c r="XG990" s="871"/>
      <c r="XH990" s="871"/>
      <c r="XI990" s="871"/>
      <c r="XJ990" s="871"/>
      <c r="XK990" s="871"/>
      <c r="XL990" s="871"/>
      <c r="XM990" s="871"/>
      <c r="XN990" s="871"/>
      <c r="XO990" s="871"/>
      <c r="XP990" s="871"/>
      <c r="XQ990" s="871"/>
      <c r="XR990" s="871"/>
      <c r="XS990" s="871"/>
      <c r="XT990" s="871"/>
      <c r="XU990" s="871"/>
      <c r="XV990" s="871"/>
      <c r="XW990" s="871"/>
      <c r="XX990" s="871"/>
      <c r="XY990" s="871"/>
      <c r="XZ990" s="871"/>
      <c r="YA990" s="871"/>
      <c r="YB990" s="871"/>
      <c r="YC990" s="871"/>
      <c r="YD990" s="871"/>
      <c r="YE990" s="871"/>
      <c r="YF990" s="871"/>
      <c r="YG990" s="871"/>
      <c r="YH990" s="871"/>
      <c r="YI990" s="871"/>
      <c r="YJ990" s="871"/>
      <c r="YK990" s="871"/>
      <c r="YL990" s="871"/>
      <c r="YM990" s="871"/>
      <c r="YN990" s="871"/>
      <c r="YO990" s="871"/>
      <c r="YP990" s="871"/>
      <c r="YQ990" s="871"/>
      <c r="YR990" s="871"/>
      <c r="YS990" s="871"/>
      <c r="YT990" s="871"/>
      <c r="YU990" s="871"/>
      <c r="YV990" s="871"/>
      <c r="YW990" s="871"/>
      <c r="YX990" s="871"/>
      <c r="YY990" s="871"/>
      <c r="YZ990" s="871"/>
      <c r="ZA990" s="871"/>
      <c r="ZB990" s="871"/>
      <c r="ZC990" s="871"/>
      <c r="ZD990" s="871"/>
      <c r="ZE990" s="871"/>
      <c r="ZF990" s="871"/>
      <c r="ZG990" s="871"/>
      <c r="ZH990" s="871"/>
      <c r="ZI990" s="871"/>
      <c r="ZJ990" s="871"/>
      <c r="ZK990" s="871"/>
      <c r="ZL990" s="871"/>
      <c r="ZM990" s="871"/>
      <c r="ZN990" s="871"/>
      <c r="ZO990" s="871"/>
      <c r="ZP990" s="871"/>
      <c r="ZQ990" s="871"/>
      <c r="ZR990" s="871"/>
      <c r="ZS990" s="871"/>
      <c r="ZT990" s="871"/>
      <c r="ZU990" s="871"/>
      <c r="ZV990" s="871"/>
      <c r="ZW990" s="871"/>
      <c r="ZX990" s="871"/>
      <c r="ZY990" s="871"/>
      <c r="ZZ990" s="871"/>
      <c r="AAA990" s="871"/>
      <c r="AAB990" s="871"/>
      <c r="AAC990" s="871"/>
      <c r="AAD990" s="871"/>
      <c r="AAE990" s="871"/>
      <c r="AAF990" s="871"/>
      <c r="AAG990" s="871"/>
      <c r="AAH990" s="871"/>
      <c r="AAI990" s="871"/>
      <c r="AAJ990" s="871"/>
      <c r="AAK990" s="871"/>
      <c r="AAL990" s="871"/>
      <c r="AAM990" s="871"/>
      <c r="AAN990" s="871"/>
      <c r="AAO990" s="871"/>
      <c r="AAP990" s="871"/>
      <c r="AAQ990" s="871"/>
      <c r="AAR990" s="871"/>
      <c r="AAS990" s="871"/>
      <c r="AAT990" s="871"/>
      <c r="AAU990" s="871"/>
      <c r="AAV990" s="871"/>
      <c r="AAW990" s="871"/>
      <c r="AAX990" s="871"/>
      <c r="AAY990" s="871"/>
      <c r="AAZ990" s="871"/>
      <c r="ABA990" s="871"/>
      <c r="ABB990" s="871"/>
      <c r="ABC990" s="871"/>
      <c r="ABD990" s="871"/>
      <c r="ABE990" s="871"/>
      <c r="ABF990" s="871"/>
      <c r="ABG990" s="871"/>
      <c r="ABH990" s="871"/>
      <c r="ABI990" s="871"/>
      <c r="ABJ990" s="871"/>
      <c r="ABK990" s="871"/>
      <c r="ABL990" s="871"/>
      <c r="ABM990" s="871"/>
      <c r="ABN990" s="871"/>
      <c r="ABO990" s="871"/>
      <c r="ABP990" s="871"/>
      <c r="ABQ990" s="871"/>
      <c r="ABR990" s="871"/>
      <c r="ABS990" s="871"/>
      <c r="ABT990" s="871"/>
      <c r="ABU990" s="871"/>
      <c r="ABV990" s="871"/>
      <c r="ABW990" s="871"/>
      <c r="ABX990" s="871"/>
      <c r="ABY990" s="871"/>
      <c r="ABZ990" s="871"/>
      <c r="ACA990" s="871"/>
      <c r="ACB990" s="871"/>
      <c r="ACC990" s="871"/>
      <c r="ACD990" s="871"/>
      <c r="ACE990" s="871"/>
      <c r="ACF990" s="871"/>
      <c r="ACG990" s="871"/>
      <c r="ACH990" s="871"/>
      <c r="ACI990" s="871"/>
      <c r="ACJ990" s="871"/>
      <c r="ACK990" s="871"/>
      <c r="ACL990" s="871"/>
      <c r="ACM990" s="871"/>
      <c r="ACN990" s="871"/>
      <c r="ACO990" s="871"/>
      <c r="ACP990" s="871"/>
      <c r="ACQ990" s="871"/>
      <c r="ACR990" s="871"/>
      <c r="ACS990" s="871"/>
      <c r="ACT990" s="871"/>
      <c r="ACU990" s="871"/>
      <c r="ACV990" s="871"/>
      <c r="ACW990" s="871"/>
      <c r="ACX990" s="871"/>
      <c r="ACY990" s="871"/>
      <c r="ACZ990" s="871"/>
      <c r="ADA990" s="871"/>
      <c r="ADB990" s="871"/>
      <c r="ADC990" s="871"/>
      <c r="ADD990" s="871"/>
      <c r="ADE990" s="871"/>
      <c r="ADF990" s="871"/>
      <c r="ADG990" s="871"/>
      <c r="ADH990" s="871"/>
      <c r="ADI990" s="871"/>
      <c r="ADJ990" s="871"/>
      <c r="ADK990" s="871"/>
      <c r="ADL990" s="871"/>
      <c r="ADM990" s="871"/>
      <c r="ADN990" s="871"/>
      <c r="ADO990" s="871"/>
      <c r="ADP990" s="871"/>
      <c r="ADQ990" s="871"/>
      <c r="ADR990" s="871"/>
      <c r="ADS990" s="871"/>
      <c r="ADT990" s="871"/>
      <c r="ADU990" s="871"/>
      <c r="ADV990" s="871"/>
      <c r="ADW990" s="871"/>
      <c r="ADX990" s="871"/>
      <c r="ADY990" s="871"/>
      <c r="ADZ990" s="871"/>
      <c r="AEA990" s="871"/>
      <c r="AEB990" s="871"/>
      <c r="AEC990" s="871"/>
      <c r="AED990" s="871"/>
      <c r="AEE990" s="871"/>
      <c r="AEF990" s="871"/>
      <c r="AEG990" s="871"/>
      <c r="AEH990" s="871"/>
      <c r="AEI990" s="871"/>
      <c r="AEJ990" s="871"/>
      <c r="AEK990" s="871"/>
      <c r="AEL990" s="871"/>
      <c r="AEM990" s="871"/>
      <c r="AEN990" s="871"/>
      <c r="AEO990" s="871"/>
      <c r="AEP990" s="871"/>
      <c r="AEQ990" s="871"/>
      <c r="AER990" s="871"/>
      <c r="AES990" s="871"/>
      <c r="AET990" s="871"/>
      <c r="AEU990" s="871"/>
      <c r="AEV990" s="871"/>
      <c r="AEW990" s="871"/>
      <c r="AEX990" s="871"/>
      <c r="AEY990" s="871"/>
      <c r="AEZ990" s="871"/>
      <c r="AFA990" s="871"/>
      <c r="AFB990" s="871"/>
      <c r="AFC990" s="871"/>
      <c r="AFD990" s="871"/>
      <c r="AFE990" s="871"/>
      <c r="AFF990" s="871"/>
      <c r="AFG990" s="871"/>
      <c r="AFH990" s="871"/>
      <c r="AFI990" s="871"/>
      <c r="AFJ990" s="871"/>
      <c r="AFK990" s="871"/>
      <c r="AFL990" s="871"/>
      <c r="AFM990" s="871"/>
      <c r="AFN990" s="871"/>
      <c r="AFO990" s="871"/>
      <c r="AFP990" s="871"/>
      <c r="AFQ990" s="871"/>
      <c r="AFR990" s="871"/>
      <c r="AFS990" s="871"/>
      <c r="AFT990" s="871"/>
      <c r="AFU990" s="871"/>
      <c r="AFV990" s="871"/>
      <c r="AFW990" s="871"/>
      <c r="AFX990" s="871"/>
      <c r="AFY990" s="871"/>
      <c r="AFZ990" s="871"/>
      <c r="AGA990" s="871"/>
      <c r="AGB990" s="871"/>
      <c r="AGC990" s="871"/>
      <c r="AGD990" s="871"/>
      <c r="AGE990" s="871"/>
      <c r="AGF990" s="871"/>
      <c r="AGG990" s="871"/>
      <c r="AGH990" s="871"/>
      <c r="AGI990" s="871"/>
      <c r="AGJ990" s="871"/>
      <c r="AGK990" s="871"/>
      <c r="AGL990" s="871"/>
      <c r="AGM990" s="871"/>
      <c r="AGN990" s="871"/>
      <c r="AGO990" s="871"/>
      <c r="AGP990" s="871"/>
      <c r="AGQ990" s="871"/>
      <c r="AGR990" s="871"/>
      <c r="AGS990" s="871"/>
      <c r="AGT990" s="871"/>
      <c r="AGU990" s="871"/>
      <c r="AGV990" s="871"/>
      <c r="AGW990" s="871"/>
      <c r="AGX990" s="871"/>
      <c r="AGY990" s="871"/>
      <c r="AGZ990" s="871"/>
      <c r="AHA990" s="871"/>
      <c r="AHB990" s="871"/>
      <c r="AHC990" s="871"/>
      <c r="AHD990" s="871"/>
      <c r="AHE990" s="871"/>
      <c r="AHF990" s="871"/>
      <c r="AHG990" s="871"/>
      <c r="AHH990" s="871"/>
      <c r="AHI990" s="871"/>
      <c r="AHJ990" s="871"/>
      <c r="AHK990" s="871"/>
      <c r="AHL990" s="871"/>
      <c r="AHM990" s="871"/>
      <c r="AHN990" s="871"/>
      <c r="AHO990" s="871"/>
      <c r="AHP990" s="871"/>
      <c r="AHQ990" s="871"/>
      <c r="AHR990" s="871"/>
      <c r="AHS990" s="871"/>
      <c r="AHT990" s="871"/>
      <c r="AHU990" s="871"/>
      <c r="AHV990" s="871"/>
      <c r="AHW990" s="871"/>
      <c r="AHX990" s="871"/>
      <c r="AHY990" s="871"/>
      <c r="AHZ990" s="871"/>
      <c r="AIA990" s="871"/>
      <c r="AIB990" s="871"/>
      <c r="AIC990" s="871"/>
      <c r="AID990" s="871"/>
      <c r="AIE990" s="871"/>
      <c r="AIF990" s="871"/>
      <c r="AIG990" s="871"/>
      <c r="AIH990" s="871"/>
      <c r="AII990" s="871"/>
      <c r="AIJ990" s="871"/>
      <c r="AIK990" s="871"/>
      <c r="AIL990" s="871"/>
      <c r="AIM990" s="871"/>
      <c r="AIN990" s="871"/>
      <c r="AIO990" s="871"/>
      <c r="AIP990" s="871"/>
      <c r="AIQ990" s="871"/>
      <c r="AIR990" s="871"/>
      <c r="AIS990" s="871"/>
      <c r="AIT990" s="871"/>
      <c r="AIU990" s="871"/>
      <c r="AIV990" s="871"/>
      <c r="AIW990" s="871"/>
      <c r="AIX990" s="871"/>
      <c r="AIY990" s="871"/>
      <c r="AIZ990" s="871"/>
      <c r="AJA990" s="871"/>
      <c r="AJB990" s="871"/>
      <c r="AJC990" s="871"/>
      <c r="AJD990" s="871"/>
      <c r="AJE990" s="871"/>
      <c r="AJF990" s="871"/>
      <c r="AJG990" s="871"/>
      <c r="AJH990" s="871"/>
      <c r="AJI990" s="871"/>
      <c r="AJJ990" s="871"/>
      <c r="AJK990" s="871"/>
      <c r="AJL990" s="871"/>
      <c r="AJM990" s="871"/>
      <c r="AJN990" s="871"/>
      <c r="AJO990" s="871"/>
      <c r="AJP990" s="871"/>
      <c r="AJQ990" s="871"/>
      <c r="AJR990" s="871"/>
      <c r="AJS990" s="871"/>
      <c r="AJT990" s="871"/>
      <c r="AJU990" s="871"/>
      <c r="AJV990" s="871"/>
      <c r="AJW990" s="871"/>
      <c r="AJX990" s="871"/>
      <c r="AJY990" s="871"/>
      <c r="AJZ990" s="871"/>
      <c r="AKA990" s="871"/>
      <c r="AKB990" s="871"/>
      <c r="AKC990" s="871"/>
      <c r="AKD990" s="871"/>
      <c r="AKE990" s="871"/>
      <c r="AKF990" s="871"/>
      <c r="AKG990" s="871"/>
      <c r="AKH990" s="871"/>
      <c r="AKI990" s="871"/>
      <c r="AKJ990" s="871"/>
      <c r="AKK990" s="871"/>
      <c r="AKL990" s="871"/>
      <c r="AKM990" s="871"/>
      <c r="AKN990" s="871"/>
      <c r="AKO990" s="871"/>
      <c r="AKP990" s="871"/>
      <c r="AKQ990" s="871"/>
      <c r="AKR990" s="871"/>
      <c r="AKS990" s="871"/>
      <c r="AKT990" s="871"/>
      <c r="AKU990" s="871"/>
      <c r="AKV990" s="871"/>
      <c r="AKW990" s="871"/>
      <c r="AKX990" s="871"/>
      <c r="AKY990" s="871"/>
      <c r="AKZ990" s="871"/>
      <c r="ALA990" s="871"/>
      <c r="ALB990" s="871"/>
      <c r="ALC990" s="871"/>
      <c r="ALD990" s="871"/>
      <c r="ALE990" s="871"/>
      <c r="ALF990" s="871"/>
      <c r="ALG990" s="871"/>
      <c r="ALH990" s="871"/>
      <c r="ALI990" s="871"/>
      <c r="ALJ990" s="871"/>
      <c r="ALK990" s="871"/>
      <c r="ALL990" s="871"/>
      <c r="ALM990" s="871"/>
      <c r="ALN990" s="871"/>
      <c r="ALO990" s="871"/>
      <c r="ALP990" s="871"/>
      <c r="ALQ990" s="871"/>
      <c r="ALR990" s="871"/>
      <c r="ALS990" s="871"/>
      <c r="ALT990" s="871"/>
      <c r="ALU990" s="871"/>
      <c r="ALV990" s="871"/>
      <c r="ALW990" s="871"/>
      <c r="ALX990" s="871"/>
      <c r="ALY990" s="871"/>
      <c r="ALZ990" s="871"/>
      <c r="AMA990" s="871"/>
      <c r="AMB990" s="871"/>
      <c r="AMC990" s="871"/>
      <c r="AMD990" s="871"/>
      <c r="AME990" s="871"/>
      <c r="AMF990" s="871"/>
      <c r="AMG990" s="871"/>
      <c r="AMH990" s="871"/>
      <c r="AMI990" s="871"/>
      <c r="AMJ990" s="871"/>
      <c r="AMK990" s="871"/>
    </row>
    <row r="991" spans="1:1025" ht="15.75" customHeight="1">
      <c r="A991" s="1144"/>
      <c r="B991" s="933"/>
      <c r="C991" s="942"/>
      <c r="D991" s="942"/>
      <c r="E991" s="983"/>
      <c r="F991" s="942"/>
      <c r="G991" s="942"/>
      <c r="H991" s="946"/>
      <c r="I991" s="942"/>
      <c r="J991" s="942"/>
      <c r="K991" s="944"/>
      <c r="L991" s="1078">
        <v>14823</v>
      </c>
      <c r="M991" s="954" t="s">
        <v>537</v>
      </c>
      <c r="N991" s="988">
        <v>1850000</v>
      </c>
      <c r="O991" s="1079">
        <v>0.03</v>
      </c>
      <c r="P991" s="955">
        <f>N991*O991</f>
        <v>55500</v>
      </c>
      <c r="Q991" s="898"/>
      <c r="R991" s="871"/>
      <c r="S991" s="871"/>
      <c r="T991" s="871"/>
      <c r="U991" s="871"/>
      <c r="V991" s="871"/>
      <c r="W991" s="871"/>
      <c r="X991" s="871"/>
      <c r="Y991" s="871"/>
      <c r="Z991" s="871"/>
      <c r="AA991" s="871"/>
      <c r="AB991" s="871"/>
      <c r="AC991" s="871"/>
      <c r="AD991" s="871"/>
      <c r="AE991" s="871"/>
      <c r="AF991" s="871"/>
      <c r="AG991" s="871"/>
      <c r="AH991" s="871"/>
      <c r="AI991" s="871"/>
      <c r="AJ991" s="871"/>
      <c r="AK991" s="871"/>
      <c r="AL991" s="871"/>
      <c r="AM991" s="871"/>
      <c r="AN991" s="871"/>
      <c r="AO991" s="871"/>
      <c r="AP991" s="871"/>
      <c r="AQ991" s="871"/>
      <c r="AR991" s="871"/>
      <c r="AS991" s="871"/>
      <c r="AT991" s="871"/>
      <c r="AU991" s="871"/>
      <c r="AV991" s="871"/>
      <c r="AW991" s="871"/>
      <c r="AX991" s="871"/>
      <c r="AY991" s="871"/>
      <c r="AZ991" s="871"/>
      <c r="BA991" s="871"/>
      <c r="BB991" s="871"/>
      <c r="BC991" s="871"/>
      <c r="BD991" s="871"/>
      <c r="BE991" s="871"/>
      <c r="BF991" s="871"/>
      <c r="BG991" s="871"/>
      <c r="BH991" s="871"/>
      <c r="BI991" s="871"/>
      <c r="BJ991" s="871"/>
      <c r="BK991" s="871"/>
      <c r="BL991" s="871"/>
      <c r="BM991" s="871"/>
      <c r="BN991" s="871"/>
      <c r="BO991" s="871"/>
      <c r="BP991" s="871"/>
      <c r="BQ991" s="871"/>
      <c r="BR991" s="871"/>
      <c r="BS991" s="871"/>
      <c r="BT991" s="871"/>
      <c r="BU991" s="871"/>
      <c r="BV991" s="871"/>
      <c r="BW991" s="871"/>
      <c r="BX991" s="871"/>
      <c r="BY991" s="871"/>
      <c r="BZ991" s="871"/>
      <c r="CA991" s="871"/>
      <c r="CB991" s="871"/>
      <c r="CC991" s="871"/>
      <c r="CD991" s="871"/>
      <c r="CE991" s="871"/>
      <c r="CF991" s="871"/>
      <c r="CG991" s="871"/>
      <c r="CH991" s="871"/>
      <c r="CI991" s="871"/>
      <c r="CJ991" s="871"/>
      <c r="CK991" s="871"/>
      <c r="CL991" s="871"/>
      <c r="CM991" s="871"/>
      <c r="CN991" s="871"/>
      <c r="CO991" s="871"/>
      <c r="CP991" s="871"/>
      <c r="CQ991" s="871"/>
      <c r="CR991" s="871"/>
      <c r="CS991" s="871"/>
      <c r="CT991" s="871"/>
      <c r="CU991" s="871"/>
      <c r="CV991" s="871"/>
      <c r="CW991" s="871"/>
      <c r="CX991" s="871"/>
      <c r="CY991" s="871"/>
      <c r="CZ991" s="871"/>
      <c r="DA991" s="871"/>
      <c r="DB991" s="871"/>
      <c r="DC991" s="871"/>
      <c r="DD991" s="871"/>
      <c r="DE991" s="871"/>
      <c r="DF991" s="871"/>
      <c r="DG991" s="871"/>
      <c r="DH991" s="871"/>
      <c r="DI991" s="871"/>
      <c r="DJ991" s="871"/>
      <c r="DK991" s="871"/>
      <c r="DL991" s="871"/>
      <c r="DM991" s="871"/>
      <c r="DN991" s="871"/>
      <c r="DO991" s="871"/>
      <c r="DP991" s="871"/>
      <c r="DQ991" s="871"/>
      <c r="DR991" s="871"/>
      <c r="DS991" s="871"/>
      <c r="DT991" s="871"/>
      <c r="DU991" s="871"/>
      <c r="DV991" s="871"/>
      <c r="DW991" s="871"/>
      <c r="DX991" s="871"/>
      <c r="DY991" s="871"/>
      <c r="DZ991" s="871"/>
      <c r="EA991" s="871"/>
      <c r="EB991" s="871"/>
      <c r="EC991" s="871"/>
      <c r="ED991" s="871"/>
      <c r="EE991" s="871"/>
      <c r="EF991" s="871"/>
      <c r="EG991" s="871"/>
      <c r="EH991" s="871"/>
      <c r="EI991" s="871"/>
      <c r="EJ991" s="871"/>
      <c r="EK991" s="871"/>
      <c r="EL991" s="871"/>
      <c r="EM991" s="871"/>
      <c r="EN991" s="871"/>
      <c r="EO991" s="871"/>
      <c r="EP991" s="871"/>
      <c r="EQ991" s="871"/>
      <c r="ER991" s="871"/>
      <c r="ES991" s="871"/>
      <c r="ET991" s="871"/>
      <c r="EU991" s="871"/>
      <c r="EV991" s="871"/>
      <c r="EW991" s="871"/>
      <c r="EX991" s="871"/>
      <c r="EY991" s="871"/>
      <c r="EZ991" s="871"/>
      <c r="FA991" s="871"/>
      <c r="FB991" s="871"/>
      <c r="FC991" s="871"/>
      <c r="FD991" s="871"/>
      <c r="FE991" s="871"/>
      <c r="FF991" s="871"/>
      <c r="FG991" s="871"/>
      <c r="FH991" s="871"/>
      <c r="FI991" s="871"/>
      <c r="FJ991" s="871"/>
      <c r="FK991" s="871"/>
      <c r="FL991" s="871"/>
      <c r="FM991" s="871"/>
      <c r="FN991" s="871"/>
      <c r="FO991" s="871"/>
      <c r="FP991" s="871"/>
      <c r="FQ991" s="871"/>
      <c r="FR991" s="871"/>
      <c r="FS991" s="871"/>
      <c r="FT991" s="871"/>
      <c r="FU991" s="871"/>
      <c r="FV991" s="871"/>
      <c r="FW991" s="871"/>
      <c r="FX991" s="871"/>
      <c r="FY991" s="871"/>
      <c r="FZ991" s="871"/>
      <c r="GA991" s="871"/>
      <c r="GB991" s="871"/>
      <c r="GC991" s="871"/>
      <c r="GD991" s="871"/>
      <c r="GE991" s="871"/>
      <c r="GF991" s="871"/>
      <c r="GG991" s="871"/>
      <c r="GH991" s="871"/>
      <c r="GI991" s="871"/>
      <c r="GJ991" s="871"/>
      <c r="GK991" s="871"/>
      <c r="GL991" s="871"/>
      <c r="GM991" s="871"/>
      <c r="GN991" s="871"/>
      <c r="GO991" s="871"/>
      <c r="GP991" s="871"/>
      <c r="GQ991" s="871"/>
      <c r="GR991" s="871"/>
      <c r="GS991" s="871"/>
      <c r="GT991" s="871"/>
      <c r="GU991" s="871"/>
      <c r="GV991" s="871"/>
      <c r="GW991" s="871"/>
      <c r="GX991" s="871"/>
      <c r="GY991" s="871"/>
      <c r="GZ991" s="871"/>
      <c r="HA991" s="871"/>
      <c r="HB991" s="871"/>
      <c r="HC991" s="871"/>
      <c r="HD991" s="871"/>
      <c r="HE991" s="871"/>
      <c r="HF991" s="871"/>
      <c r="HG991" s="871"/>
      <c r="HH991" s="871"/>
      <c r="HI991" s="871"/>
      <c r="HJ991" s="871"/>
      <c r="HK991" s="871"/>
      <c r="HL991" s="871"/>
      <c r="HM991" s="871"/>
      <c r="HN991" s="871"/>
      <c r="HO991" s="871"/>
      <c r="HP991" s="871"/>
      <c r="HQ991" s="871"/>
      <c r="HR991" s="871"/>
      <c r="HS991" s="871"/>
      <c r="HT991" s="871"/>
      <c r="HU991" s="871"/>
      <c r="HV991" s="871"/>
      <c r="HW991" s="871"/>
      <c r="HX991" s="871"/>
      <c r="HY991" s="871"/>
      <c r="HZ991" s="871"/>
      <c r="IA991" s="871"/>
      <c r="IB991" s="871"/>
      <c r="IC991" s="871"/>
      <c r="ID991" s="871"/>
      <c r="IE991" s="871"/>
      <c r="IF991" s="871"/>
      <c r="IG991" s="871"/>
      <c r="IH991" s="871"/>
      <c r="II991" s="871"/>
      <c r="IJ991" s="871"/>
      <c r="IK991" s="871"/>
      <c r="IL991" s="871"/>
      <c r="IM991" s="871"/>
      <c r="IN991" s="871"/>
      <c r="IO991" s="871"/>
      <c r="IP991" s="871"/>
      <c r="IQ991" s="871"/>
      <c r="IR991" s="871"/>
      <c r="IS991" s="871"/>
      <c r="IT991" s="871"/>
      <c r="IU991" s="871"/>
      <c r="IV991" s="871"/>
      <c r="IW991" s="871"/>
      <c r="IX991" s="871"/>
      <c r="IY991" s="871"/>
      <c r="IZ991" s="871"/>
      <c r="JA991" s="871"/>
      <c r="JB991" s="871"/>
      <c r="JC991" s="871"/>
      <c r="JD991" s="871"/>
      <c r="JE991" s="871"/>
      <c r="JF991" s="871"/>
      <c r="JG991" s="871"/>
      <c r="JH991" s="871"/>
      <c r="JI991" s="871"/>
      <c r="JJ991" s="871"/>
      <c r="JK991" s="871"/>
      <c r="JL991" s="871"/>
      <c r="JM991" s="871"/>
      <c r="JN991" s="871"/>
      <c r="JO991" s="871"/>
      <c r="JP991" s="871"/>
      <c r="JQ991" s="871"/>
      <c r="JR991" s="871"/>
      <c r="JS991" s="871"/>
      <c r="JT991" s="871"/>
      <c r="JU991" s="871"/>
      <c r="JV991" s="871"/>
      <c r="JW991" s="871"/>
      <c r="JX991" s="871"/>
      <c r="JY991" s="871"/>
      <c r="JZ991" s="871"/>
      <c r="KA991" s="871"/>
      <c r="KB991" s="871"/>
      <c r="KC991" s="871"/>
      <c r="KD991" s="871"/>
      <c r="KE991" s="871"/>
      <c r="KF991" s="871"/>
      <c r="KG991" s="871"/>
      <c r="KH991" s="871"/>
      <c r="KI991" s="871"/>
      <c r="KJ991" s="871"/>
      <c r="KK991" s="871"/>
      <c r="KL991" s="871"/>
      <c r="KM991" s="871"/>
      <c r="KN991" s="871"/>
      <c r="KO991" s="871"/>
      <c r="KP991" s="871"/>
      <c r="KQ991" s="871"/>
      <c r="KR991" s="871"/>
      <c r="KS991" s="871"/>
      <c r="KT991" s="871"/>
      <c r="KU991" s="871"/>
      <c r="KV991" s="871"/>
      <c r="KW991" s="871"/>
      <c r="KX991" s="871"/>
      <c r="KY991" s="871"/>
      <c r="KZ991" s="871"/>
      <c r="LA991" s="871"/>
      <c r="LB991" s="871"/>
      <c r="LC991" s="871"/>
      <c r="LD991" s="871"/>
      <c r="LE991" s="871"/>
      <c r="LF991" s="871"/>
      <c r="LG991" s="871"/>
      <c r="LH991" s="871"/>
      <c r="LI991" s="871"/>
      <c r="LJ991" s="871"/>
      <c r="LK991" s="871"/>
      <c r="LL991" s="871"/>
      <c r="LM991" s="871"/>
      <c r="LN991" s="871"/>
      <c r="LO991" s="871"/>
      <c r="LP991" s="871"/>
      <c r="LQ991" s="871"/>
      <c r="LR991" s="871"/>
      <c r="LS991" s="871"/>
      <c r="LT991" s="871"/>
      <c r="LU991" s="871"/>
      <c r="LV991" s="871"/>
      <c r="LW991" s="871"/>
      <c r="LX991" s="871"/>
      <c r="LY991" s="871"/>
      <c r="LZ991" s="871"/>
      <c r="MA991" s="871"/>
      <c r="MB991" s="871"/>
      <c r="MC991" s="871"/>
      <c r="MD991" s="871"/>
      <c r="ME991" s="871"/>
      <c r="MF991" s="871"/>
      <c r="MG991" s="871"/>
      <c r="MH991" s="871"/>
      <c r="MI991" s="871"/>
      <c r="MJ991" s="871"/>
      <c r="MK991" s="871"/>
      <c r="ML991" s="871"/>
      <c r="MM991" s="871"/>
      <c r="MN991" s="871"/>
      <c r="MO991" s="871"/>
      <c r="MP991" s="871"/>
      <c r="MQ991" s="871"/>
      <c r="MR991" s="871"/>
      <c r="MS991" s="871"/>
      <c r="MT991" s="871"/>
      <c r="MU991" s="871"/>
      <c r="MV991" s="871"/>
      <c r="MW991" s="871"/>
      <c r="MX991" s="871"/>
      <c r="MY991" s="871"/>
      <c r="MZ991" s="871"/>
      <c r="NA991" s="871"/>
      <c r="NB991" s="871"/>
      <c r="NC991" s="871"/>
      <c r="ND991" s="871"/>
      <c r="NE991" s="871"/>
      <c r="NF991" s="871"/>
      <c r="NG991" s="871"/>
      <c r="NH991" s="871"/>
      <c r="NI991" s="871"/>
      <c r="NJ991" s="871"/>
      <c r="NK991" s="871"/>
      <c r="NL991" s="871"/>
      <c r="NM991" s="871"/>
      <c r="NN991" s="871"/>
      <c r="NO991" s="871"/>
      <c r="NP991" s="871"/>
      <c r="NQ991" s="871"/>
      <c r="NR991" s="871"/>
      <c r="NS991" s="871"/>
      <c r="NT991" s="871"/>
      <c r="NU991" s="871"/>
      <c r="NV991" s="871"/>
      <c r="NW991" s="871"/>
      <c r="NX991" s="871"/>
      <c r="NY991" s="871"/>
      <c r="NZ991" s="871"/>
      <c r="OA991" s="871"/>
      <c r="OB991" s="871"/>
      <c r="OC991" s="871"/>
      <c r="OD991" s="871"/>
      <c r="OE991" s="871"/>
      <c r="OF991" s="871"/>
      <c r="OG991" s="871"/>
      <c r="OH991" s="871"/>
      <c r="OI991" s="871"/>
      <c r="OJ991" s="871"/>
      <c r="OK991" s="871"/>
      <c r="OL991" s="871"/>
      <c r="OM991" s="871"/>
      <c r="ON991" s="871"/>
      <c r="OO991" s="871"/>
      <c r="OP991" s="871"/>
      <c r="OQ991" s="871"/>
      <c r="OR991" s="871"/>
      <c r="OS991" s="871"/>
      <c r="OT991" s="871"/>
      <c r="OU991" s="871"/>
      <c r="OV991" s="871"/>
      <c r="OW991" s="871"/>
      <c r="OX991" s="871"/>
      <c r="OY991" s="871"/>
      <c r="OZ991" s="871"/>
      <c r="PA991" s="871"/>
      <c r="PB991" s="871"/>
      <c r="PC991" s="871"/>
      <c r="PD991" s="871"/>
      <c r="PE991" s="871"/>
      <c r="PF991" s="871"/>
      <c r="PG991" s="871"/>
      <c r="PH991" s="871"/>
      <c r="PI991" s="871"/>
      <c r="PJ991" s="871"/>
      <c r="PK991" s="871"/>
      <c r="PL991" s="871"/>
      <c r="PM991" s="871"/>
      <c r="PN991" s="871"/>
      <c r="PO991" s="871"/>
      <c r="PP991" s="871"/>
      <c r="PQ991" s="871"/>
      <c r="PR991" s="871"/>
      <c r="PS991" s="871"/>
      <c r="PT991" s="871"/>
      <c r="PU991" s="871"/>
      <c r="PV991" s="871"/>
      <c r="PW991" s="871"/>
      <c r="PX991" s="871"/>
      <c r="PY991" s="871"/>
      <c r="PZ991" s="871"/>
      <c r="QA991" s="871"/>
      <c r="QB991" s="871"/>
      <c r="QC991" s="871"/>
      <c r="QD991" s="871"/>
      <c r="QE991" s="871"/>
      <c r="QF991" s="871"/>
      <c r="QG991" s="871"/>
      <c r="QH991" s="871"/>
      <c r="QI991" s="871"/>
      <c r="QJ991" s="871"/>
      <c r="QK991" s="871"/>
      <c r="QL991" s="871"/>
      <c r="QM991" s="871"/>
      <c r="QN991" s="871"/>
      <c r="QO991" s="871"/>
      <c r="QP991" s="871"/>
      <c r="QQ991" s="871"/>
      <c r="QR991" s="871"/>
      <c r="QS991" s="871"/>
      <c r="QT991" s="871"/>
      <c r="QU991" s="871"/>
      <c r="QV991" s="871"/>
      <c r="QW991" s="871"/>
      <c r="QX991" s="871"/>
      <c r="QY991" s="871"/>
      <c r="QZ991" s="871"/>
      <c r="RA991" s="871"/>
      <c r="RB991" s="871"/>
      <c r="RC991" s="871"/>
      <c r="RD991" s="871"/>
      <c r="RE991" s="871"/>
      <c r="RF991" s="871"/>
      <c r="RG991" s="871"/>
      <c r="RH991" s="871"/>
      <c r="RI991" s="871"/>
      <c r="RJ991" s="871"/>
      <c r="RK991" s="871"/>
      <c r="RL991" s="871"/>
      <c r="RM991" s="871"/>
      <c r="RN991" s="871"/>
      <c r="RO991" s="871"/>
      <c r="RP991" s="871"/>
      <c r="RQ991" s="871"/>
      <c r="RR991" s="871"/>
      <c r="RS991" s="871"/>
      <c r="RT991" s="871"/>
      <c r="RU991" s="871"/>
      <c r="RV991" s="871"/>
      <c r="RW991" s="871"/>
      <c r="RX991" s="871"/>
      <c r="RY991" s="871"/>
      <c r="RZ991" s="871"/>
      <c r="SA991" s="871"/>
      <c r="SB991" s="871"/>
      <c r="SC991" s="871"/>
      <c r="SD991" s="871"/>
      <c r="SE991" s="871"/>
      <c r="SF991" s="871"/>
      <c r="SG991" s="871"/>
      <c r="SH991" s="871"/>
      <c r="SI991" s="871"/>
      <c r="SJ991" s="871"/>
      <c r="SK991" s="871"/>
      <c r="SL991" s="871"/>
      <c r="SM991" s="871"/>
      <c r="SN991" s="871"/>
      <c r="SO991" s="871"/>
      <c r="SP991" s="871"/>
      <c r="SQ991" s="871"/>
      <c r="SR991" s="871"/>
      <c r="SS991" s="871"/>
      <c r="ST991" s="871"/>
      <c r="SU991" s="871"/>
      <c r="SV991" s="871"/>
      <c r="SW991" s="871"/>
      <c r="SX991" s="871"/>
      <c r="SY991" s="871"/>
      <c r="SZ991" s="871"/>
      <c r="TA991" s="871"/>
      <c r="TB991" s="871"/>
      <c r="TC991" s="871"/>
      <c r="TD991" s="871"/>
      <c r="TE991" s="871"/>
      <c r="TF991" s="871"/>
      <c r="TG991" s="871"/>
      <c r="TH991" s="871"/>
      <c r="TI991" s="871"/>
      <c r="TJ991" s="871"/>
      <c r="TK991" s="871"/>
      <c r="TL991" s="871"/>
      <c r="TM991" s="871"/>
      <c r="TN991" s="871"/>
      <c r="TO991" s="871"/>
      <c r="TP991" s="871"/>
      <c r="TQ991" s="871"/>
      <c r="TR991" s="871"/>
      <c r="TS991" s="871"/>
      <c r="TT991" s="871"/>
      <c r="TU991" s="871"/>
      <c r="TV991" s="871"/>
      <c r="TW991" s="871"/>
      <c r="TX991" s="871"/>
      <c r="TY991" s="871"/>
      <c r="TZ991" s="871"/>
      <c r="UA991" s="871"/>
      <c r="UB991" s="871"/>
      <c r="UC991" s="871"/>
      <c r="UD991" s="871"/>
      <c r="UE991" s="871"/>
      <c r="UF991" s="871"/>
      <c r="UG991" s="871"/>
      <c r="UH991" s="871"/>
      <c r="UI991" s="871"/>
      <c r="UJ991" s="871"/>
      <c r="UK991" s="871"/>
      <c r="UL991" s="871"/>
      <c r="UM991" s="871"/>
      <c r="UN991" s="871"/>
      <c r="UO991" s="871"/>
      <c r="UP991" s="871"/>
      <c r="UQ991" s="871"/>
      <c r="UR991" s="871"/>
      <c r="US991" s="871"/>
      <c r="UT991" s="871"/>
      <c r="UU991" s="871"/>
      <c r="UV991" s="871"/>
      <c r="UW991" s="871"/>
      <c r="UX991" s="871"/>
      <c r="UY991" s="871"/>
      <c r="UZ991" s="871"/>
      <c r="VA991" s="871"/>
      <c r="VB991" s="871"/>
      <c r="VC991" s="871"/>
      <c r="VD991" s="871"/>
      <c r="VE991" s="871"/>
      <c r="VF991" s="871"/>
      <c r="VG991" s="871"/>
      <c r="VH991" s="871"/>
      <c r="VI991" s="871"/>
      <c r="VJ991" s="871"/>
      <c r="VK991" s="871"/>
      <c r="VL991" s="871"/>
      <c r="VM991" s="871"/>
      <c r="VN991" s="871"/>
      <c r="VO991" s="871"/>
      <c r="VP991" s="871"/>
      <c r="VQ991" s="871"/>
      <c r="VR991" s="871"/>
      <c r="VS991" s="871"/>
      <c r="VT991" s="871"/>
      <c r="VU991" s="871"/>
      <c r="VV991" s="871"/>
      <c r="VW991" s="871"/>
      <c r="VX991" s="871"/>
      <c r="VY991" s="871"/>
      <c r="VZ991" s="871"/>
      <c r="WA991" s="871"/>
      <c r="WB991" s="871"/>
      <c r="WC991" s="871"/>
      <c r="WD991" s="871"/>
      <c r="WE991" s="871"/>
      <c r="WF991" s="871"/>
      <c r="WG991" s="871"/>
      <c r="WH991" s="871"/>
      <c r="WI991" s="871"/>
      <c r="WJ991" s="871"/>
      <c r="WK991" s="871"/>
      <c r="WL991" s="871"/>
      <c r="WM991" s="871"/>
      <c r="WN991" s="871"/>
      <c r="WO991" s="871"/>
      <c r="WP991" s="871"/>
      <c r="WQ991" s="871"/>
      <c r="WR991" s="871"/>
      <c r="WS991" s="871"/>
      <c r="WT991" s="871"/>
      <c r="WU991" s="871"/>
      <c r="WV991" s="871"/>
      <c r="WW991" s="871"/>
      <c r="WX991" s="871"/>
      <c r="WY991" s="871"/>
      <c r="WZ991" s="871"/>
      <c r="XA991" s="871"/>
      <c r="XB991" s="871"/>
      <c r="XC991" s="871"/>
      <c r="XD991" s="871"/>
      <c r="XE991" s="871"/>
      <c r="XF991" s="871"/>
      <c r="XG991" s="871"/>
      <c r="XH991" s="871"/>
      <c r="XI991" s="871"/>
      <c r="XJ991" s="871"/>
      <c r="XK991" s="871"/>
      <c r="XL991" s="871"/>
      <c r="XM991" s="871"/>
      <c r="XN991" s="871"/>
      <c r="XO991" s="871"/>
      <c r="XP991" s="871"/>
      <c r="XQ991" s="871"/>
      <c r="XR991" s="871"/>
      <c r="XS991" s="871"/>
      <c r="XT991" s="871"/>
      <c r="XU991" s="871"/>
      <c r="XV991" s="871"/>
      <c r="XW991" s="871"/>
      <c r="XX991" s="871"/>
      <c r="XY991" s="871"/>
      <c r="XZ991" s="871"/>
      <c r="YA991" s="871"/>
      <c r="YB991" s="871"/>
      <c r="YC991" s="871"/>
      <c r="YD991" s="871"/>
      <c r="YE991" s="871"/>
      <c r="YF991" s="871"/>
      <c r="YG991" s="871"/>
      <c r="YH991" s="871"/>
      <c r="YI991" s="871"/>
      <c r="YJ991" s="871"/>
      <c r="YK991" s="871"/>
      <c r="YL991" s="871"/>
      <c r="YM991" s="871"/>
      <c r="YN991" s="871"/>
      <c r="YO991" s="871"/>
      <c r="YP991" s="871"/>
      <c r="YQ991" s="871"/>
      <c r="YR991" s="871"/>
      <c r="YS991" s="871"/>
      <c r="YT991" s="871"/>
      <c r="YU991" s="871"/>
      <c r="YV991" s="871"/>
      <c r="YW991" s="871"/>
      <c r="YX991" s="871"/>
      <c r="YY991" s="871"/>
      <c r="YZ991" s="871"/>
      <c r="ZA991" s="871"/>
      <c r="ZB991" s="871"/>
      <c r="ZC991" s="871"/>
      <c r="ZD991" s="871"/>
      <c r="ZE991" s="871"/>
      <c r="ZF991" s="871"/>
      <c r="ZG991" s="871"/>
      <c r="ZH991" s="871"/>
      <c r="ZI991" s="871"/>
      <c r="ZJ991" s="871"/>
      <c r="ZK991" s="871"/>
      <c r="ZL991" s="871"/>
      <c r="ZM991" s="871"/>
      <c r="ZN991" s="871"/>
      <c r="ZO991" s="871"/>
      <c r="ZP991" s="871"/>
      <c r="ZQ991" s="871"/>
      <c r="ZR991" s="871"/>
      <c r="ZS991" s="871"/>
      <c r="ZT991" s="871"/>
      <c r="ZU991" s="871"/>
      <c r="ZV991" s="871"/>
      <c r="ZW991" s="871"/>
      <c r="ZX991" s="871"/>
      <c r="ZY991" s="871"/>
      <c r="ZZ991" s="871"/>
      <c r="AAA991" s="871"/>
      <c r="AAB991" s="871"/>
      <c r="AAC991" s="871"/>
      <c r="AAD991" s="871"/>
      <c r="AAE991" s="871"/>
      <c r="AAF991" s="871"/>
      <c r="AAG991" s="871"/>
      <c r="AAH991" s="871"/>
      <c r="AAI991" s="871"/>
      <c r="AAJ991" s="871"/>
      <c r="AAK991" s="871"/>
      <c r="AAL991" s="871"/>
      <c r="AAM991" s="871"/>
      <c r="AAN991" s="871"/>
      <c r="AAO991" s="871"/>
      <c r="AAP991" s="871"/>
      <c r="AAQ991" s="871"/>
      <c r="AAR991" s="871"/>
      <c r="AAS991" s="871"/>
      <c r="AAT991" s="871"/>
      <c r="AAU991" s="871"/>
      <c r="AAV991" s="871"/>
      <c r="AAW991" s="871"/>
      <c r="AAX991" s="871"/>
      <c r="AAY991" s="871"/>
      <c r="AAZ991" s="871"/>
      <c r="ABA991" s="871"/>
      <c r="ABB991" s="871"/>
      <c r="ABC991" s="871"/>
      <c r="ABD991" s="871"/>
      <c r="ABE991" s="871"/>
      <c r="ABF991" s="871"/>
      <c r="ABG991" s="871"/>
      <c r="ABH991" s="871"/>
      <c r="ABI991" s="871"/>
      <c r="ABJ991" s="871"/>
      <c r="ABK991" s="871"/>
      <c r="ABL991" s="871"/>
      <c r="ABM991" s="871"/>
      <c r="ABN991" s="871"/>
      <c r="ABO991" s="871"/>
      <c r="ABP991" s="871"/>
      <c r="ABQ991" s="871"/>
      <c r="ABR991" s="871"/>
      <c r="ABS991" s="871"/>
      <c r="ABT991" s="871"/>
      <c r="ABU991" s="871"/>
      <c r="ABV991" s="871"/>
      <c r="ABW991" s="871"/>
      <c r="ABX991" s="871"/>
      <c r="ABY991" s="871"/>
      <c r="ABZ991" s="871"/>
      <c r="ACA991" s="871"/>
      <c r="ACB991" s="871"/>
      <c r="ACC991" s="871"/>
      <c r="ACD991" s="871"/>
      <c r="ACE991" s="871"/>
      <c r="ACF991" s="871"/>
      <c r="ACG991" s="871"/>
      <c r="ACH991" s="871"/>
      <c r="ACI991" s="871"/>
      <c r="ACJ991" s="871"/>
      <c r="ACK991" s="871"/>
      <c r="ACL991" s="871"/>
      <c r="ACM991" s="871"/>
      <c r="ACN991" s="871"/>
      <c r="ACO991" s="871"/>
      <c r="ACP991" s="871"/>
      <c r="ACQ991" s="871"/>
      <c r="ACR991" s="871"/>
      <c r="ACS991" s="871"/>
      <c r="ACT991" s="871"/>
      <c r="ACU991" s="871"/>
      <c r="ACV991" s="871"/>
      <c r="ACW991" s="871"/>
      <c r="ACX991" s="871"/>
      <c r="ACY991" s="871"/>
      <c r="ACZ991" s="871"/>
      <c r="ADA991" s="871"/>
      <c r="ADB991" s="871"/>
      <c r="ADC991" s="871"/>
      <c r="ADD991" s="871"/>
      <c r="ADE991" s="871"/>
      <c r="ADF991" s="871"/>
      <c r="ADG991" s="871"/>
      <c r="ADH991" s="871"/>
      <c r="ADI991" s="871"/>
      <c r="ADJ991" s="871"/>
      <c r="ADK991" s="871"/>
      <c r="ADL991" s="871"/>
      <c r="ADM991" s="871"/>
      <c r="ADN991" s="871"/>
      <c r="ADO991" s="871"/>
      <c r="ADP991" s="871"/>
      <c r="ADQ991" s="871"/>
      <c r="ADR991" s="871"/>
      <c r="ADS991" s="871"/>
      <c r="ADT991" s="871"/>
      <c r="ADU991" s="871"/>
      <c r="ADV991" s="871"/>
      <c r="ADW991" s="871"/>
      <c r="ADX991" s="871"/>
      <c r="ADY991" s="871"/>
      <c r="ADZ991" s="871"/>
      <c r="AEA991" s="871"/>
      <c r="AEB991" s="871"/>
      <c r="AEC991" s="871"/>
      <c r="AED991" s="871"/>
      <c r="AEE991" s="871"/>
      <c r="AEF991" s="871"/>
      <c r="AEG991" s="871"/>
      <c r="AEH991" s="871"/>
      <c r="AEI991" s="871"/>
      <c r="AEJ991" s="871"/>
      <c r="AEK991" s="871"/>
      <c r="AEL991" s="871"/>
      <c r="AEM991" s="871"/>
      <c r="AEN991" s="871"/>
      <c r="AEO991" s="871"/>
      <c r="AEP991" s="871"/>
      <c r="AEQ991" s="871"/>
      <c r="AER991" s="871"/>
      <c r="AES991" s="871"/>
      <c r="AET991" s="871"/>
      <c r="AEU991" s="871"/>
      <c r="AEV991" s="871"/>
      <c r="AEW991" s="871"/>
      <c r="AEX991" s="871"/>
      <c r="AEY991" s="871"/>
      <c r="AEZ991" s="871"/>
      <c r="AFA991" s="871"/>
      <c r="AFB991" s="871"/>
      <c r="AFC991" s="871"/>
      <c r="AFD991" s="871"/>
      <c r="AFE991" s="871"/>
      <c r="AFF991" s="871"/>
      <c r="AFG991" s="871"/>
      <c r="AFH991" s="871"/>
      <c r="AFI991" s="871"/>
      <c r="AFJ991" s="871"/>
      <c r="AFK991" s="871"/>
      <c r="AFL991" s="871"/>
      <c r="AFM991" s="871"/>
      <c r="AFN991" s="871"/>
      <c r="AFO991" s="871"/>
      <c r="AFP991" s="871"/>
      <c r="AFQ991" s="871"/>
      <c r="AFR991" s="871"/>
      <c r="AFS991" s="871"/>
      <c r="AFT991" s="871"/>
      <c r="AFU991" s="871"/>
      <c r="AFV991" s="871"/>
      <c r="AFW991" s="871"/>
      <c r="AFX991" s="871"/>
      <c r="AFY991" s="871"/>
      <c r="AFZ991" s="871"/>
      <c r="AGA991" s="871"/>
      <c r="AGB991" s="871"/>
      <c r="AGC991" s="871"/>
      <c r="AGD991" s="871"/>
      <c r="AGE991" s="871"/>
      <c r="AGF991" s="871"/>
      <c r="AGG991" s="871"/>
      <c r="AGH991" s="871"/>
      <c r="AGI991" s="871"/>
      <c r="AGJ991" s="871"/>
      <c r="AGK991" s="871"/>
      <c r="AGL991" s="871"/>
      <c r="AGM991" s="871"/>
      <c r="AGN991" s="871"/>
      <c r="AGO991" s="871"/>
      <c r="AGP991" s="871"/>
      <c r="AGQ991" s="871"/>
      <c r="AGR991" s="871"/>
      <c r="AGS991" s="871"/>
      <c r="AGT991" s="871"/>
      <c r="AGU991" s="871"/>
      <c r="AGV991" s="871"/>
      <c r="AGW991" s="871"/>
      <c r="AGX991" s="871"/>
      <c r="AGY991" s="871"/>
      <c r="AGZ991" s="871"/>
      <c r="AHA991" s="871"/>
      <c r="AHB991" s="871"/>
      <c r="AHC991" s="871"/>
      <c r="AHD991" s="871"/>
      <c r="AHE991" s="871"/>
      <c r="AHF991" s="871"/>
      <c r="AHG991" s="871"/>
      <c r="AHH991" s="871"/>
      <c r="AHI991" s="871"/>
      <c r="AHJ991" s="871"/>
      <c r="AHK991" s="871"/>
      <c r="AHL991" s="871"/>
      <c r="AHM991" s="871"/>
      <c r="AHN991" s="871"/>
      <c r="AHO991" s="871"/>
      <c r="AHP991" s="871"/>
      <c r="AHQ991" s="871"/>
      <c r="AHR991" s="871"/>
      <c r="AHS991" s="871"/>
      <c r="AHT991" s="871"/>
      <c r="AHU991" s="871"/>
      <c r="AHV991" s="871"/>
      <c r="AHW991" s="871"/>
      <c r="AHX991" s="871"/>
      <c r="AHY991" s="871"/>
      <c r="AHZ991" s="871"/>
      <c r="AIA991" s="871"/>
      <c r="AIB991" s="871"/>
      <c r="AIC991" s="871"/>
      <c r="AID991" s="871"/>
      <c r="AIE991" s="871"/>
      <c r="AIF991" s="871"/>
      <c r="AIG991" s="871"/>
      <c r="AIH991" s="871"/>
      <c r="AII991" s="871"/>
      <c r="AIJ991" s="871"/>
      <c r="AIK991" s="871"/>
      <c r="AIL991" s="871"/>
      <c r="AIM991" s="871"/>
      <c r="AIN991" s="871"/>
      <c r="AIO991" s="871"/>
      <c r="AIP991" s="871"/>
      <c r="AIQ991" s="871"/>
      <c r="AIR991" s="871"/>
      <c r="AIS991" s="871"/>
      <c r="AIT991" s="871"/>
      <c r="AIU991" s="871"/>
      <c r="AIV991" s="871"/>
      <c r="AIW991" s="871"/>
      <c r="AIX991" s="871"/>
      <c r="AIY991" s="871"/>
      <c r="AIZ991" s="871"/>
      <c r="AJA991" s="871"/>
      <c r="AJB991" s="871"/>
      <c r="AJC991" s="871"/>
      <c r="AJD991" s="871"/>
      <c r="AJE991" s="871"/>
      <c r="AJF991" s="871"/>
      <c r="AJG991" s="871"/>
      <c r="AJH991" s="871"/>
      <c r="AJI991" s="871"/>
      <c r="AJJ991" s="871"/>
      <c r="AJK991" s="871"/>
      <c r="AJL991" s="871"/>
      <c r="AJM991" s="871"/>
      <c r="AJN991" s="871"/>
      <c r="AJO991" s="871"/>
      <c r="AJP991" s="871"/>
      <c r="AJQ991" s="871"/>
      <c r="AJR991" s="871"/>
      <c r="AJS991" s="871"/>
      <c r="AJT991" s="871"/>
      <c r="AJU991" s="871"/>
      <c r="AJV991" s="871"/>
      <c r="AJW991" s="871"/>
      <c r="AJX991" s="871"/>
      <c r="AJY991" s="871"/>
      <c r="AJZ991" s="871"/>
      <c r="AKA991" s="871"/>
      <c r="AKB991" s="871"/>
      <c r="AKC991" s="871"/>
      <c r="AKD991" s="871"/>
      <c r="AKE991" s="871"/>
      <c r="AKF991" s="871"/>
      <c r="AKG991" s="871"/>
      <c r="AKH991" s="871"/>
      <c r="AKI991" s="871"/>
      <c r="AKJ991" s="871"/>
      <c r="AKK991" s="871"/>
      <c r="AKL991" s="871"/>
      <c r="AKM991" s="871"/>
      <c r="AKN991" s="871"/>
      <c r="AKO991" s="871"/>
      <c r="AKP991" s="871"/>
      <c r="AKQ991" s="871"/>
      <c r="AKR991" s="871"/>
      <c r="AKS991" s="871"/>
      <c r="AKT991" s="871"/>
      <c r="AKU991" s="871"/>
      <c r="AKV991" s="871"/>
      <c r="AKW991" s="871"/>
      <c r="AKX991" s="871"/>
      <c r="AKY991" s="871"/>
      <c r="AKZ991" s="871"/>
      <c r="ALA991" s="871"/>
      <c r="ALB991" s="871"/>
      <c r="ALC991" s="871"/>
      <c r="ALD991" s="871"/>
      <c r="ALE991" s="871"/>
      <c r="ALF991" s="871"/>
      <c r="ALG991" s="871"/>
      <c r="ALH991" s="871"/>
      <c r="ALI991" s="871"/>
      <c r="ALJ991" s="871"/>
      <c r="ALK991" s="871"/>
      <c r="ALL991" s="871"/>
      <c r="ALM991" s="871"/>
      <c r="ALN991" s="871"/>
      <c r="ALO991" s="871"/>
      <c r="ALP991" s="871"/>
      <c r="ALQ991" s="871"/>
      <c r="ALR991" s="871"/>
      <c r="ALS991" s="871"/>
      <c r="ALT991" s="871"/>
      <c r="ALU991" s="871"/>
      <c r="ALV991" s="871"/>
      <c r="ALW991" s="871"/>
      <c r="ALX991" s="871"/>
      <c r="ALY991" s="871"/>
      <c r="ALZ991" s="871"/>
      <c r="AMA991" s="871"/>
      <c r="AMB991" s="871"/>
      <c r="AMC991" s="871"/>
      <c r="AMD991" s="871"/>
      <c r="AME991" s="871"/>
      <c r="AMF991" s="871"/>
      <c r="AMG991" s="871"/>
      <c r="AMH991" s="871"/>
      <c r="AMI991" s="871"/>
      <c r="AMJ991" s="871"/>
      <c r="AMK991" s="871"/>
    </row>
    <row r="992" spans="1:1025" ht="15.75" customHeight="1">
      <c r="A992" s="1144"/>
      <c r="B992" s="933"/>
      <c r="C992" s="943"/>
      <c r="D992" s="940"/>
      <c r="E992" s="983"/>
      <c r="F992" s="943"/>
      <c r="G992" s="942"/>
      <c r="H992" s="946"/>
      <c r="I992" s="946"/>
      <c r="J992" s="946"/>
      <c r="K992" s="882"/>
      <c r="L992" s="883"/>
      <c r="M992" s="884"/>
      <c r="N992" s="882"/>
      <c r="O992" s="882"/>
      <c r="P992" s="882"/>
      <c r="Q992" s="871"/>
      <c r="R992" s="871"/>
      <c r="S992" s="871"/>
      <c r="T992" s="871"/>
      <c r="U992" s="871"/>
      <c r="V992" s="871"/>
      <c r="W992" s="871"/>
      <c r="X992" s="871"/>
      <c r="Y992" s="871"/>
      <c r="Z992" s="871"/>
      <c r="AA992" s="871"/>
      <c r="AB992" s="871"/>
      <c r="AC992" s="871"/>
      <c r="AD992" s="871"/>
      <c r="AE992" s="871"/>
      <c r="AF992" s="871"/>
      <c r="AG992" s="871"/>
      <c r="AH992" s="871"/>
      <c r="AI992" s="871"/>
      <c r="AJ992" s="871"/>
      <c r="AK992" s="871"/>
      <c r="AL992" s="871"/>
      <c r="AM992" s="871"/>
      <c r="AN992" s="871"/>
      <c r="AO992" s="871"/>
      <c r="AP992" s="871"/>
      <c r="AQ992" s="871"/>
      <c r="AR992" s="871"/>
      <c r="AS992" s="871"/>
      <c r="AT992" s="871"/>
      <c r="AU992" s="871"/>
      <c r="AV992" s="871"/>
      <c r="AW992" s="871"/>
      <c r="AX992" s="871"/>
      <c r="AY992" s="871"/>
      <c r="AZ992" s="871"/>
      <c r="BA992" s="871"/>
      <c r="BB992" s="871"/>
      <c r="BC992" s="871"/>
      <c r="BD992" s="871"/>
      <c r="BE992" s="871"/>
      <c r="BF992" s="871"/>
      <c r="BG992" s="871"/>
      <c r="BH992" s="871"/>
      <c r="BI992" s="871"/>
      <c r="BJ992" s="871"/>
      <c r="BK992" s="871"/>
      <c r="BL992" s="871"/>
      <c r="BM992" s="871"/>
      <c r="BN992" s="871"/>
      <c r="BO992" s="871"/>
      <c r="BP992" s="871"/>
      <c r="BQ992" s="871"/>
      <c r="BR992" s="871"/>
      <c r="BS992" s="871"/>
      <c r="BT992" s="871"/>
      <c r="BU992" s="871"/>
      <c r="BV992" s="871"/>
      <c r="BW992" s="871"/>
      <c r="BX992" s="871"/>
      <c r="BY992" s="871"/>
      <c r="BZ992" s="871"/>
      <c r="CA992" s="871"/>
      <c r="CB992" s="871"/>
      <c r="CC992" s="871"/>
      <c r="CD992" s="871"/>
      <c r="CE992" s="871"/>
      <c r="CF992" s="871"/>
      <c r="CG992" s="871"/>
      <c r="CH992" s="871"/>
      <c r="CI992" s="871"/>
      <c r="CJ992" s="871"/>
      <c r="CK992" s="871"/>
      <c r="CL992" s="871"/>
      <c r="CM992" s="871"/>
      <c r="CN992" s="871"/>
      <c r="CO992" s="871"/>
      <c r="CP992" s="871"/>
      <c r="CQ992" s="871"/>
      <c r="CR992" s="871"/>
      <c r="CS992" s="871"/>
      <c r="CT992" s="871"/>
      <c r="CU992" s="871"/>
      <c r="CV992" s="871"/>
      <c r="CW992" s="871"/>
      <c r="CX992" s="871"/>
      <c r="CY992" s="871"/>
      <c r="CZ992" s="871"/>
      <c r="DA992" s="871"/>
      <c r="DB992" s="871"/>
      <c r="DC992" s="871"/>
      <c r="DD992" s="871"/>
      <c r="DE992" s="871"/>
      <c r="DF992" s="871"/>
      <c r="DG992" s="871"/>
      <c r="DH992" s="871"/>
      <c r="DI992" s="871"/>
      <c r="DJ992" s="871"/>
      <c r="DK992" s="871"/>
      <c r="DL992" s="871"/>
      <c r="DM992" s="871"/>
      <c r="DN992" s="871"/>
      <c r="DO992" s="871"/>
      <c r="DP992" s="871"/>
      <c r="DQ992" s="871"/>
      <c r="DR992" s="871"/>
      <c r="DS992" s="871"/>
      <c r="DT992" s="871"/>
      <c r="DU992" s="871"/>
      <c r="DV992" s="871"/>
      <c r="DW992" s="871"/>
      <c r="DX992" s="871"/>
      <c r="DY992" s="871"/>
      <c r="DZ992" s="871"/>
      <c r="EA992" s="871"/>
      <c r="EB992" s="871"/>
      <c r="EC992" s="871"/>
      <c r="ED992" s="871"/>
      <c r="EE992" s="871"/>
      <c r="EF992" s="871"/>
      <c r="EG992" s="871"/>
      <c r="EH992" s="871"/>
      <c r="EI992" s="871"/>
      <c r="EJ992" s="871"/>
      <c r="EK992" s="871"/>
      <c r="EL992" s="871"/>
      <c r="EM992" s="871"/>
      <c r="EN992" s="871"/>
      <c r="EO992" s="871"/>
      <c r="EP992" s="871"/>
      <c r="EQ992" s="871"/>
      <c r="ER992" s="871"/>
      <c r="ES992" s="871"/>
      <c r="ET992" s="871"/>
      <c r="EU992" s="871"/>
      <c r="EV992" s="871"/>
      <c r="EW992" s="871"/>
      <c r="EX992" s="871"/>
      <c r="EY992" s="871"/>
      <c r="EZ992" s="871"/>
      <c r="FA992" s="871"/>
      <c r="FB992" s="871"/>
      <c r="FC992" s="871"/>
      <c r="FD992" s="871"/>
      <c r="FE992" s="871"/>
      <c r="FF992" s="871"/>
      <c r="FG992" s="871"/>
      <c r="FH992" s="871"/>
      <c r="FI992" s="871"/>
      <c r="FJ992" s="871"/>
      <c r="FK992" s="871"/>
      <c r="FL992" s="871"/>
      <c r="FM992" s="871"/>
      <c r="FN992" s="871"/>
      <c r="FO992" s="871"/>
      <c r="FP992" s="871"/>
      <c r="FQ992" s="871"/>
      <c r="FR992" s="871"/>
      <c r="FS992" s="871"/>
      <c r="FT992" s="871"/>
      <c r="FU992" s="871"/>
      <c r="FV992" s="871"/>
      <c r="FW992" s="871"/>
      <c r="FX992" s="871"/>
      <c r="FY992" s="871"/>
      <c r="FZ992" s="871"/>
      <c r="GA992" s="871"/>
      <c r="GB992" s="871"/>
      <c r="GC992" s="871"/>
      <c r="GD992" s="871"/>
      <c r="GE992" s="871"/>
      <c r="GF992" s="871"/>
      <c r="GG992" s="871"/>
      <c r="GH992" s="871"/>
      <c r="GI992" s="871"/>
      <c r="GJ992" s="871"/>
      <c r="GK992" s="871"/>
      <c r="GL992" s="871"/>
      <c r="GM992" s="871"/>
      <c r="GN992" s="871"/>
      <c r="GO992" s="871"/>
      <c r="GP992" s="871"/>
      <c r="GQ992" s="871"/>
      <c r="GR992" s="871"/>
      <c r="GS992" s="871"/>
      <c r="GT992" s="871"/>
      <c r="GU992" s="871"/>
      <c r="GV992" s="871"/>
      <c r="GW992" s="871"/>
      <c r="GX992" s="871"/>
      <c r="GY992" s="871"/>
      <c r="GZ992" s="871"/>
      <c r="HA992" s="871"/>
      <c r="HB992" s="871"/>
      <c r="HC992" s="871"/>
      <c r="HD992" s="871"/>
      <c r="HE992" s="871"/>
      <c r="HF992" s="871"/>
      <c r="HG992" s="871"/>
      <c r="HH992" s="871"/>
      <c r="HI992" s="871"/>
      <c r="HJ992" s="871"/>
      <c r="HK992" s="871"/>
      <c r="HL992" s="871"/>
      <c r="HM992" s="871"/>
      <c r="HN992" s="871"/>
      <c r="HO992" s="871"/>
      <c r="HP992" s="871"/>
      <c r="HQ992" s="871"/>
      <c r="HR992" s="871"/>
      <c r="HS992" s="871"/>
      <c r="HT992" s="871"/>
      <c r="HU992" s="871"/>
      <c r="HV992" s="871"/>
      <c r="HW992" s="871"/>
      <c r="HX992" s="871"/>
      <c r="HY992" s="871"/>
      <c r="HZ992" s="871"/>
      <c r="IA992" s="871"/>
      <c r="IB992" s="871"/>
      <c r="IC992" s="871"/>
      <c r="ID992" s="871"/>
      <c r="IE992" s="871"/>
      <c r="IF992" s="871"/>
      <c r="IG992" s="871"/>
      <c r="IH992" s="871"/>
      <c r="II992" s="871"/>
      <c r="IJ992" s="871"/>
      <c r="IK992" s="871"/>
      <c r="IL992" s="871"/>
      <c r="IM992" s="871"/>
      <c r="IN992" s="871"/>
      <c r="IO992" s="871"/>
      <c r="IP992" s="871"/>
      <c r="IQ992" s="871"/>
      <c r="IR992" s="871"/>
      <c r="IS992" s="871"/>
      <c r="IT992" s="871"/>
      <c r="IU992" s="871"/>
      <c r="IV992" s="871"/>
      <c r="IW992" s="871"/>
      <c r="IX992" s="871"/>
      <c r="IY992" s="871"/>
      <c r="IZ992" s="871"/>
      <c r="JA992" s="871"/>
      <c r="JB992" s="871"/>
      <c r="JC992" s="871"/>
      <c r="JD992" s="871"/>
      <c r="JE992" s="871"/>
      <c r="JF992" s="871"/>
      <c r="JG992" s="871"/>
      <c r="JH992" s="871"/>
      <c r="JI992" s="871"/>
      <c r="JJ992" s="871"/>
      <c r="JK992" s="871"/>
      <c r="JL992" s="871"/>
      <c r="JM992" s="871"/>
      <c r="JN992" s="871"/>
      <c r="JO992" s="871"/>
      <c r="JP992" s="871"/>
      <c r="JQ992" s="871"/>
      <c r="JR992" s="871"/>
      <c r="JS992" s="871"/>
      <c r="JT992" s="871"/>
      <c r="JU992" s="871"/>
      <c r="JV992" s="871"/>
      <c r="JW992" s="871"/>
      <c r="JX992" s="871"/>
      <c r="JY992" s="871"/>
      <c r="JZ992" s="871"/>
      <c r="KA992" s="871"/>
      <c r="KB992" s="871"/>
      <c r="KC992" s="871"/>
      <c r="KD992" s="871"/>
      <c r="KE992" s="871"/>
      <c r="KF992" s="871"/>
      <c r="KG992" s="871"/>
      <c r="KH992" s="871"/>
      <c r="KI992" s="871"/>
      <c r="KJ992" s="871"/>
      <c r="KK992" s="871"/>
      <c r="KL992" s="871"/>
      <c r="KM992" s="871"/>
      <c r="KN992" s="871"/>
      <c r="KO992" s="871"/>
      <c r="KP992" s="871"/>
      <c r="KQ992" s="871"/>
      <c r="KR992" s="871"/>
      <c r="KS992" s="871"/>
      <c r="KT992" s="871"/>
      <c r="KU992" s="871"/>
      <c r="KV992" s="871"/>
      <c r="KW992" s="871"/>
      <c r="KX992" s="871"/>
      <c r="KY992" s="871"/>
      <c r="KZ992" s="871"/>
      <c r="LA992" s="871"/>
      <c r="LB992" s="871"/>
      <c r="LC992" s="871"/>
      <c r="LD992" s="871"/>
      <c r="LE992" s="871"/>
      <c r="LF992" s="871"/>
      <c r="LG992" s="871"/>
      <c r="LH992" s="871"/>
      <c r="LI992" s="871"/>
      <c r="LJ992" s="871"/>
      <c r="LK992" s="871"/>
      <c r="LL992" s="871"/>
      <c r="LM992" s="871"/>
      <c r="LN992" s="871"/>
      <c r="LO992" s="871"/>
      <c r="LP992" s="871"/>
      <c r="LQ992" s="871"/>
      <c r="LR992" s="871"/>
      <c r="LS992" s="871"/>
      <c r="LT992" s="871"/>
      <c r="LU992" s="871"/>
      <c r="LV992" s="871"/>
      <c r="LW992" s="871"/>
      <c r="LX992" s="871"/>
      <c r="LY992" s="871"/>
      <c r="LZ992" s="871"/>
      <c r="MA992" s="871"/>
      <c r="MB992" s="871"/>
      <c r="MC992" s="871"/>
      <c r="MD992" s="871"/>
      <c r="ME992" s="871"/>
      <c r="MF992" s="871"/>
      <c r="MG992" s="871"/>
      <c r="MH992" s="871"/>
      <c r="MI992" s="871"/>
      <c r="MJ992" s="871"/>
      <c r="MK992" s="871"/>
      <c r="ML992" s="871"/>
      <c r="MM992" s="871"/>
      <c r="MN992" s="871"/>
      <c r="MO992" s="871"/>
      <c r="MP992" s="871"/>
      <c r="MQ992" s="871"/>
      <c r="MR992" s="871"/>
      <c r="MS992" s="871"/>
      <c r="MT992" s="871"/>
      <c r="MU992" s="871"/>
      <c r="MV992" s="871"/>
      <c r="MW992" s="871"/>
      <c r="MX992" s="871"/>
      <c r="MY992" s="871"/>
      <c r="MZ992" s="871"/>
      <c r="NA992" s="871"/>
      <c r="NB992" s="871"/>
      <c r="NC992" s="871"/>
      <c r="ND992" s="871"/>
      <c r="NE992" s="871"/>
      <c r="NF992" s="871"/>
      <c r="NG992" s="871"/>
      <c r="NH992" s="871"/>
      <c r="NI992" s="871"/>
      <c r="NJ992" s="871"/>
      <c r="NK992" s="871"/>
      <c r="NL992" s="871"/>
      <c r="NM992" s="871"/>
      <c r="NN992" s="871"/>
      <c r="NO992" s="871"/>
      <c r="NP992" s="871"/>
      <c r="NQ992" s="871"/>
      <c r="NR992" s="871"/>
      <c r="NS992" s="871"/>
      <c r="NT992" s="871"/>
      <c r="NU992" s="871"/>
      <c r="NV992" s="871"/>
      <c r="NW992" s="871"/>
      <c r="NX992" s="871"/>
      <c r="NY992" s="871"/>
      <c r="NZ992" s="871"/>
      <c r="OA992" s="871"/>
      <c r="OB992" s="871"/>
      <c r="OC992" s="871"/>
      <c r="OD992" s="871"/>
      <c r="OE992" s="871"/>
      <c r="OF992" s="871"/>
      <c r="OG992" s="871"/>
      <c r="OH992" s="871"/>
      <c r="OI992" s="871"/>
      <c r="OJ992" s="871"/>
      <c r="OK992" s="871"/>
      <c r="OL992" s="871"/>
      <c r="OM992" s="871"/>
      <c r="ON992" s="871"/>
      <c r="OO992" s="871"/>
      <c r="OP992" s="871"/>
      <c r="OQ992" s="871"/>
      <c r="OR992" s="871"/>
      <c r="OS992" s="871"/>
      <c r="OT992" s="871"/>
      <c r="OU992" s="871"/>
      <c r="OV992" s="871"/>
      <c r="OW992" s="871"/>
      <c r="OX992" s="871"/>
      <c r="OY992" s="871"/>
      <c r="OZ992" s="871"/>
      <c r="PA992" s="871"/>
      <c r="PB992" s="871"/>
      <c r="PC992" s="871"/>
      <c r="PD992" s="871"/>
      <c r="PE992" s="871"/>
      <c r="PF992" s="871"/>
      <c r="PG992" s="871"/>
      <c r="PH992" s="871"/>
      <c r="PI992" s="871"/>
      <c r="PJ992" s="871"/>
      <c r="PK992" s="871"/>
      <c r="PL992" s="871"/>
      <c r="PM992" s="871"/>
      <c r="PN992" s="871"/>
      <c r="PO992" s="871"/>
      <c r="PP992" s="871"/>
      <c r="PQ992" s="871"/>
      <c r="PR992" s="871"/>
      <c r="PS992" s="871"/>
      <c r="PT992" s="871"/>
      <c r="PU992" s="871"/>
      <c r="PV992" s="871"/>
      <c r="PW992" s="871"/>
      <c r="PX992" s="871"/>
      <c r="PY992" s="871"/>
      <c r="PZ992" s="871"/>
      <c r="QA992" s="871"/>
      <c r="QB992" s="871"/>
      <c r="QC992" s="871"/>
      <c r="QD992" s="871"/>
      <c r="QE992" s="871"/>
      <c r="QF992" s="871"/>
      <c r="QG992" s="871"/>
      <c r="QH992" s="871"/>
      <c r="QI992" s="871"/>
      <c r="QJ992" s="871"/>
      <c r="QK992" s="871"/>
      <c r="QL992" s="871"/>
      <c r="QM992" s="871"/>
      <c r="QN992" s="871"/>
      <c r="QO992" s="871"/>
      <c r="QP992" s="871"/>
      <c r="QQ992" s="871"/>
      <c r="QR992" s="871"/>
      <c r="QS992" s="871"/>
      <c r="QT992" s="871"/>
      <c r="QU992" s="871"/>
      <c r="QV992" s="871"/>
      <c r="QW992" s="871"/>
      <c r="QX992" s="871"/>
      <c r="QY992" s="871"/>
      <c r="QZ992" s="871"/>
      <c r="RA992" s="871"/>
      <c r="RB992" s="871"/>
      <c r="RC992" s="871"/>
      <c r="RD992" s="871"/>
      <c r="RE992" s="871"/>
      <c r="RF992" s="871"/>
      <c r="RG992" s="871"/>
      <c r="RH992" s="871"/>
      <c r="RI992" s="871"/>
      <c r="RJ992" s="871"/>
      <c r="RK992" s="871"/>
      <c r="RL992" s="871"/>
      <c r="RM992" s="871"/>
      <c r="RN992" s="871"/>
      <c r="RO992" s="871"/>
      <c r="RP992" s="871"/>
      <c r="RQ992" s="871"/>
      <c r="RR992" s="871"/>
      <c r="RS992" s="871"/>
      <c r="RT992" s="871"/>
      <c r="RU992" s="871"/>
      <c r="RV992" s="871"/>
      <c r="RW992" s="871"/>
      <c r="RX992" s="871"/>
      <c r="RY992" s="871"/>
      <c r="RZ992" s="871"/>
      <c r="SA992" s="871"/>
      <c r="SB992" s="871"/>
      <c r="SC992" s="871"/>
      <c r="SD992" s="871"/>
      <c r="SE992" s="871"/>
      <c r="SF992" s="871"/>
      <c r="SG992" s="871"/>
      <c r="SH992" s="871"/>
      <c r="SI992" s="871"/>
      <c r="SJ992" s="871"/>
      <c r="SK992" s="871"/>
      <c r="SL992" s="871"/>
      <c r="SM992" s="871"/>
      <c r="SN992" s="871"/>
      <c r="SO992" s="871"/>
      <c r="SP992" s="871"/>
      <c r="SQ992" s="871"/>
      <c r="SR992" s="871"/>
      <c r="SS992" s="871"/>
      <c r="ST992" s="871"/>
      <c r="SU992" s="871"/>
      <c r="SV992" s="871"/>
      <c r="SW992" s="871"/>
      <c r="SX992" s="871"/>
      <c r="SY992" s="871"/>
      <c r="SZ992" s="871"/>
      <c r="TA992" s="871"/>
      <c r="TB992" s="871"/>
      <c r="TC992" s="871"/>
      <c r="TD992" s="871"/>
      <c r="TE992" s="871"/>
      <c r="TF992" s="871"/>
      <c r="TG992" s="871"/>
      <c r="TH992" s="871"/>
      <c r="TI992" s="871"/>
      <c r="TJ992" s="871"/>
      <c r="TK992" s="871"/>
      <c r="TL992" s="871"/>
      <c r="TM992" s="871"/>
      <c r="TN992" s="871"/>
      <c r="TO992" s="871"/>
      <c r="TP992" s="871"/>
      <c r="TQ992" s="871"/>
      <c r="TR992" s="871"/>
      <c r="TS992" s="871"/>
      <c r="TT992" s="871"/>
      <c r="TU992" s="871"/>
      <c r="TV992" s="871"/>
      <c r="TW992" s="871"/>
      <c r="TX992" s="871"/>
      <c r="TY992" s="871"/>
      <c r="TZ992" s="871"/>
      <c r="UA992" s="871"/>
      <c r="UB992" s="871"/>
      <c r="UC992" s="871"/>
      <c r="UD992" s="871"/>
      <c r="UE992" s="871"/>
      <c r="UF992" s="871"/>
      <c r="UG992" s="871"/>
      <c r="UH992" s="871"/>
      <c r="UI992" s="871"/>
      <c r="UJ992" s="871"/>
      <c r="UK992" s="871"/>
      <c r="UL992" s="871"/>
      <c r="UM992" s="871"/>
      <c r="UN992" s="871"/>
      <c r="UO992" s="871"/>
      <c r="UP992" s="871"/>
      <c r="UQ992" s="871"/>
      <c r="UR992" s="871"/>
      <c r="US992" s="871"/>
      <c r="UT992" s="871"/>
      <c r="UU992" s="871"/>
      <c r="UV992" s="871"/>
      <c r="UW992" s="871"/>
      <c r="UX992" s="871"/>
      <c r="UY992" s="871"/>
      <c r="UZ992" s="871"/>
      <c r="VA992" s="871"/>
      <c r="VB992" s="871"/>
      <c r="VC992" s="871"/>
      <c r="VD992" s="871"/>
      <c r="VE992" s="871"/>
      <c r="VF992" s="871"/>
      <c r="VG992" s="871"/>
      <c r="VH992" s="871"/>
      <c r="VI992" s="871"/>
      <c r="VJ992" s="871"/>
      <c r="VK992" s="871"/>
      <c r="VL992" s="871"/>
      <c r="VM992" s="871"/>
      <c r="VN992" s="871"/>
      <c r="VO992" s="871"/>
      <c r="VP992" s="871"/>
      <c r="VQ992" s="871"/>
      <c r="VR992" s="871"/>
      <c r="VS992" s="871"/>
      <c r="VT992" s="871"/>
      <c r="VU992" s="871"/>
      <c r="VV992" s="871"/>
      <c r="VW992" s="871"/>
      <c r="VX992" s="871"/>
      <c r="VY992" s="871"/>
      <c r="VZ992" s="871"/>
      <c r="WA992" s="871"/>
      <c r="WB992" s="871"/>
      <c r="WC992" s="871"/>
      <c r="WD992" s="871"/>
      <c r="WE992" s="871"/>
      <c r="WF992" s="871"/>
      <c r="WG992" s="871"/>
      <c r="WH992" s="871"/>
      <c r="WI992" s="871"/>
      <c r="WJ992" s="871"/>
      <c r="WK992" s="871"/>
      <c r="WL992" s="871"/>
      <c r="WM992" s="871"/>
      <c r="WN992" s="871"/>
      <c r="WO992" s="871"/>
      <c r="WP992" s="871"/>
      <c r="WQ992" s="871"/>
      <c r="WR992" s="871"/>
      <c r="WS992" s="871"/>
      <c r="WT992" s="871"/>
      <c r="WU992" s="871"/>
      <c r="WV992" s="871"/>
      <c r="WW992" s="871"/>
      <c r="WX992" s="871"/>
      <c r="WY992" s="871"/>
      <c r="WZ992" s="871"/>
      <c r="XA992" s="871"/>
      <c r="XB992" s="871"/>
      <c r="XC992" s="871"/>
      <c r="XD992" s="871"/>
      <c r="XE992" s="871"/>
      <c r="XF992" s="871"/>
      <c r="XG992" s="871"/>
      <c r="XH992" s="871"/>
      <c r="XI992" s="871"/>
      <c r="XJ992" s="871"/>
      <c r="XK992" s="871"/>
      <c r="XL992" s="871"/>
      <c r="XM992" s="871"/>
      <c r="XN992" s="871"/>
      <c r="XO992" s="871"/>
      <c r="XP992" s="871"/>
      <c r="XQ992" s="871"/>
      <c r="XR992" s="871"/>
      <c r="XS992" s="871"/>
      <c r="XT992" s="871"/>
      <c r="XU992" s="871"/>
      <c r="XV992" s="871"/>
      <c r="XW992" s="871"/>
      <c r="XX992" s="871"/>
      <c r="XY992" s="871"/>
      <c r="XZ992" s="871"/>
      <c r="YA992" s="871"/>
      <c r="YB992" s="871"/>
      <c r="YC992" s="871"/>
      <c r="YD992" s="871"/>
      <c r="YE992" s="871"/>
      <c r="YF992" s="871"/>
      <c r="YG992" s="871"/>
      <c r="YH992" s="871"/>
      <c r="YI992" s="871"/>
      <c r="YJ992" s="871"/>
      <c r="YK992" s="871"/>
      <c r="YL992" s="871"/>
      <c r="YM992" s="871"/>
      <c r="YN992" s="871"/>
      <c r="YO992" s="871"/>
      <c r="YP992" s="871"/>
      <c r="YQ992" s="871"/>
      <c r="YR992" s="871"/>
      <c r="YS992" s="871"/>
      <c r="YT992" s="871"/>
      <c r="YU992" s="871"/>
      <c r="YV992" s="871"/>
      <c r="YW992" s="871"/>
      <c r="YX992" s="871"/>
      <c r="YY992" s="871"/>
      <c r="YZ992" s="871"/>
      <c r="ZA992" s="871"/>
      <c r="ZB992" s="871"/>
      <c r="ZC992" s="871"/>
      <c r="ZD992" s="871"/>
      <c r="ZE992" s="871"/>
      <c r="ZF992" s="871"/>
      <c r="ZG992" s="871"/>
      <c r="ZH992" s="871"/>
      <c r="ZI992" s="871"/>
      <c r="ZJ992" s="871"/>
      <c r="ZK992" s="871"/>
      <c r="ZL992" s="871"/>
      <c r="ZM992" s="871"/>
      <c r="ZN992" s="871"/>
      <c r="ZO992" s="871"/>
      <c r="ZP992" s="871"/>
      <c r="ZQ992" s="871"/>
      <c r="ZR992" s="871"/>
      <c r="ZS992" s="871"/>
      <c r="ZT992" s="871"/>
      <c r="ZU992" s="871"/>
      <c r="ZV992" s="871"/>
      <c r="ZW992" s="871"/>
      <c r="ZX992" s="871"/>
      <c r="ZY992" s="871"/>
      <c r="ZZ992" s="871"/>
      <c r="AAA992" s="871"/>
      <c r="AAB992" s="871"/>
      <c r="AAC992" s="871"/>
      <c r="AAD992" s="871"/>
      <c r="AAE992" s="871"/>
      <c r="AAF992" s="871"/>
      <c r="AAG992" s="871"/>
      <c r="AAH992" s="871"/>
      <c r="AAI992" s="871"/>
      <c r="AAJ992" s="871"/>
      <c r="AAK992" s="871"/>
      <c r="AAL992" s="871"/>
      <c r="AAM992" s="871"/>
      <c r="AAN992" s="871"/>
      <c r="AAO992" s="871"/>
      <c r="AAP992" s="871"/>
      <c r="AAQ992" s="871"/>
      <c r="AAR992" s="871"/>
      <c r="AAS992" s="871"/>
      <c r="AAT992" s="871"/>
      <c r="AAU992" s="871"/>
      <c r="AAV992" s="871"/>
      <c r="AAW992" s="871"/>
      <c r="AAX992" s="871"/>
      <c r="AAY992" s="871"/>
      <c r="AAZ992" s="871"/>
      <c r="ABA992" s="871"/>
      <c r="ABB992" s="871"/>
      <c r="ABC992" s="871"/>
      <c r="ABD992" s="871"/>
      <c r="ABE992" s="871"/>
      <c r="ABF992" s="871"/>
      <c r="ABG992" s="871"/>
      <c r="ABH992" s="871"/>
      <c r="ABI992" s="871"/>
      <c r="ABJ992" s="871"/>
      <c r="ABK992" s="871"/>
      <c r="ABL992" s="871"/>
      <c r="ABM992" s="871"/>
      <c r="ABN992" s="871"/>
      <c r="ABO992" s="871"/>
      <c r="ABP992" s="871"/>
      <c r="ABQ992" s="871"/>
      <c r="ABR992" s="871"/>
      <c r="ABS992" s="871"/>
      <c r="ABT992" s="871"/>
      <c r="ABU992" s="871"/>
      <c r="ABV992" s="871"/>
      <c r="ABW992" s="871"/>
      <c r="ABX992" s="871"/>
      <c r="ABY992" s="871"/>
      <c r="ABZ992" s="871"/>
      <c r="ACA992" s="871"/>
      <c r="ACB992" s="871"/>
      <c r="ACC992" s="871"/>
      <c r="ACD992" s="871"/>
      <c r="ACE992" s="871"/>
      <c r="ACF992" s="871"/>
      <c r="ACG992" s="871"/>
      <c r="ACH992" s="871"/>
      <c r="ACI992" s="871"/>
      <c r="ACJ992" s="871"/>
      <c r="ACK992" s="871"/>
      <c r="ACL992" s="871"/>
      <c r="ACM992" s="871"/>
      <c r="ACN992" s="871"/>
      <c r="ACO992" s="871"/>
      <c r="ACP992" s="871"/>
      <c r="ACQ992" s="871"/>
      <c r="ACR992" s="871"/>
      <c r="ACS992" s="871"/>
      <c r="ACT992" s="871"/>
      <c r="ACU992" s="871"/>
      <c r="ACV992" s="871"/>
      <c r="ACW992" s="871"/>
      <c r="ACX992" s="871"/>
      <c r="ACY992" s="871"/>
      <c r="ACZ992" s="871"/>
      <c r="ADA992" s="871"/>
      <c r="ADB992" s="871"/>
      <c r="ADC992" s="871"/>
      <c r="ADD992" s="871"/>
      <c r="ADE992" s="871"/>
      <c r="ADF992" s="871"/>
      <c r="ADG992" s="871"/>
      <c r="ADH992" s="871"/>
      <c r="ADI992" s="871"/>
      <c r="ADJ992" s="871"/>
      <c r="ADK992" s="871"/>
      <c r="ADL992" s="871"/>
      <c r="ADM992" s="871"/>
      <c r="ADN992" s="871"/>
      <c r="ADO992" s="871"/>
      <c r="ADP992" s="871"/>
      <c r="ADQ992" s="871"/>
      <c r="ADR992" s="871"/>
      <c r="ADS992" s="871"/>
      <c r="ADT992" s="871"/>
      <c r="ADU992" s="871"/>
      <c r="ADV992" s="871"/>
      <c r="ADW992" s="871"/>
      <c r="ADX992" s="871"/>
      <c r="ADY992" s="871"/>
      <c r="ADZ992" s="871"/>
      <c r="AEA992" s="871"/>
      <c r="AEB992" s="871"/>
      <c r="AEC992" s="871"/>
      <c r="AED992" s="871"/>
      <c r="AEE992" s="871"/>
      <c r="AEF992" s="871"/>
      <c r="AEG992" s="871"/>
      <c r="AEH992" s="871"/>
      <c r="AEI992" s="871"/>
      <c r="AEJ992" s="871"/>
      <c r="AEK992" s="871"/>
      <c r="AEL992" s="871"/>
      <c r="AEM992" s="871"/>
      <c r="AEN992" s="871"/>
      <c r="AEO992" s="871"/>
      <c r="AEP992" s="871"/>
      <c r="AEQ992" s="871"/>
      <c r="AER992" s="871"/>
      <c r="AES992" s="871"/>
      <c r="AET992" s="871"/>
      <c r="AEU992" s="871"/>
      <c r="AEV992" s="871"/>
      <c r="AEW992" s="871"/>
      <c r="AEX992" s="871"/>
      <c r="AEY992" s="871"/>
      <c r="AEZ992" s="871"/>
      <c r="AFA992" s="871"/>
      <c r="AFB992" s="871"/>
      <c r="AFC992" s="871"/>
      <c r="AFD992" s="871"/>
      <c r="AFE992" s="871"/>
      <c r="AFF992" s="871"/>
      <c r="AFG992" s="871"/>
      <c r="AFH992" s="871"/>
      <c r="AFI992" s="871"/>
      <c r="AFJ992" s="871"/>
      <c r="AFK992" s="871"/>
      <c r="AFL992" s="871"/>
      <c r="AFM992" s="871"/>
      <c r="AFN992" s="871"/>
      <c r="AFO992" s="871"/>
      <c r="AFP992" s="871"/>
      <c r="AFQ992" s="871"/>
      <c r="AFR992" s="871"/>
      <c r="AFS992" s="871"/>
      <c r="AFT992" s="871"/>
      <c r="AFU992" s="871"/>
      <c r="AFV992" s="871"/>
      <c r="AFW992" s="871"/>
      <c r="AFX992" s="871"/>
      <c r="AFY992" s="871"/>
      <c r="AFZ992" s="871"/>
      <c r="AGA992" s="871"/>
      <c r="AGB992" s="871"/>
      <c r="AGC992" s="871"/>
      <c r="AGD992" s="871"/>
      <c r="AGE992" s="871"/>
      <c r="AGF992" s="871"/>
      <c r="AGG992" s="871"/>
      <c r="AGH992" s="871"/>
      <c r="AGI992" s="871"/>
      <c r="AGJ992" s="871"/>
      <c r="AGK992" s="871"/>
      <c r="AGL992" s="871"/>
      <c r="AGM992" s="871"/>
      <c r="AGN992" s="871"/>
      <c r="AGO992" s="871"/>
      <c r="AGP992" s="871"/>
      <c r="AGQ992" s="871"/>
      <c r="AGR992" s="871"/>
      <c r="AGS992" s="871"/>
      <c r="AGT992" s="871"/>
      <c r="AGU992" s="871"/>
      <c r="AGV992" s="871"/>
      <c r="AGW992" s="871"/>
      <c r="AGX992" s="871"/>
      <c r="AGY992" s="871"/>
      <c r="AGZ992" s="871"/>
      <c r="AHA992" s="871"/>
      <c r="AHB992" s="871"/>
      <c r="AHC992" s="871"/>
      <c r="AHD992" s="871"/>
      <c r="AHE992" s="871"/>
      <c r="AHF992" s="871"/>
      <c r="AHG992" s="871"/>
      <c r="AHH992" s="871"/>
      <c r="AHI992" s="871"/>
      <c r="AHJ992" s="871"/>
      <c r="AHK992" s="871"/>
      <c r="AHL992" s="871"/>
      <c r="AHM992" s="871"/>
      <c r="AHN992" s="871"/>
      <c r="AHO992" s="871"/>
      <c r="AHP992" s="871"/>
      <c r="AHQ992" s="871"/>
      <c r="AHR992" s="871"/>
      <c r="AHS992" s="871"/>
      <c r="AHT992" s="871"/>
      <c r="AHU992" s="871"/>
      <c r="AHV992" s="871"/>
      <c r="AHW992" s="871"/>
      <c r="AHX992" s="871"/>
      <c r="AHY992" s="871"/>
      <c r="AHZ992" s="871"/>
      <c r="AIA992" s="871"/>
      <c r="AIB992" s="871"/>
      <c r="AIC992" s="871"/>
      <c r="AID992" s="871"/>
      <c r="AIE992" s="871"/>
      <c r="AIF992" s="871"/>
      <c r="AIG992" s="871"/>
      <c r="AIH992" s="871"/>
      <c r="AII992" s="871"/>
      <c r="AIJ992" s="871"/>
      <c r="AIK992" s="871"/>
      <c r="AIL992" s="871"/>
      <c r="AIM992" s="871"/>
      <c r="AIN992" s="871"/>
      <c r="AIO992" s="871"/>
      <c r="AIP992" s="871"/>
      <c r="AIQ992" s="871"/>
      <c r="AIR992" s="871"/>
      <c r="AIS992" s="871"/>
      <c r="AIT992" s="871"/>
      <c r="AIU992" s="871"/>
      <c r="AIV992" s="871"/>
      <c r="AIW992" s="871"/>
      <c r="AIX992" s="871"/>
      <c r="AIY992" s="871"/>
      <c r="AIZ992" s="871"/>
      <c r="AJA992" s="871"/>
      <c r="AJB992" s="871"/>
      <c r="AJC992" s="871"/>
      <c r="AJD992" s="871"/>
      <c r="AJE992" s="871"/>
      <c r="AJF992" s="871"/>
      <c r="AJG992" s="871"/>
      <c r="AJH992" s="871"/>
      <c r="AJI992" s="871"/>
      <c r="AJJ992" s="871"/>
      <c r="AJK992" s="871"/>
      <c r="AJL992" s="871"/>
      <c r="AJM992" s="871"/>
      <c r="AJN992" s="871"/>
      <c r="AJO992" s="871"/>
      <c r="AJP992" s="871"/>
      <c r="AJQ992" s="871"/>
      <c r="AJR992" s="871"/>
      <c r="AJS992" s="871"/>
      <c r="AJT992" s="871"/>
      <c r="AJU992" s="871"/>
      <c r="AJV992" s="871"/>
      <c r="AJW992" s="871"/>
      <c r="AJX992" s="871"/>
      <c r="AJY992" s="871"/>
      <c r="AJZ992" s="871"/>
      <c r="AKA992" s="871"/>
      <c r="AKB992" s="871"/>
      <c r="AKC992" s="871"/>
      <c r="AKD992" s="871"/>
      <c r="AKE992" s="871"/>
      <c r="AKF992" s="871"/>
      <c r="AKG992" s="871"/>
      <c r="AKH992" s="871"/>
      <c r="AKI992" s="871"/>
      <c r="AKJ992" s="871"/>
      <c r="AKK992" s="871"/>
      <c r="AKL992" s="871"/>
      <c r="AKM992" s="871"/>
      <c r="AKN992" s="871"/>
      <c r="AKO992" s="871"/>
      <c r="AKP992" s="871"/>
      <c r="AKQ992" s="871"/>
      <c r="AKR992" s="871"/>
      <c r="AKS992" s="871"/>
      <c r="AKT992" s="871"/>
      <c r="AKU992" s="871"/>
      <c r="AKV992" s="871"/>
      <c r="AKW992" s="871"/>
      <c r="AKX992" s="871"/>
      <c r="AKY992" s="871"/>
      <c r="AKZ992" s="871"/>
      <c r="ALA992" s="871"/>
      <c r="ALB992" s="871"/>
      <c r="ALC992" s="871"/>
      <c r="ALD992" s="871"/>
      <c r="ALE992" s="871"/>
      <c r="ALF992" s="871"/>
      <c r="ALG992" s="871"/>
      <c r="ALH992" s="871"/>
      <c r="ALI992" s="871"/>
      <c r="ALJ992" s="871"/>
      <c r="ALK992" s="871"/>
      <c r="ALL992" s="871"/>
      <c r="ALM992" s="871"/>
      <c r="ALN992" s="871"/>
      <c r="ALO992" s="871"/>
      <c r="ALP992" s="871"/>
      <c r="ALQ992" s="871"/>
      <c r="ALR992" s="871"/>
      <c r="ALS992" s="871"/>
      <c r="ALT992" s="871"/>
      <c r="ALU992" s="871"/>
      <c r="ALV992" s="871"/>
      <c r="ALW992" s="871"/>
      <c r="ALX992" s="871"/>
      <c r="ALY992" s="871"/>
      <c r="ALZ992" s="871"/>
      <c r="AMA992" s="871"/>
      <c r="AMB992" s="871"/>
      <c r="AMC992" s="871"/>
      <c r="AMD992" s="871"/>
      <c r="AME992" s="871"/>
      <c r="AMF992" s="871"/>
      <c r="AMG992" s="871"/>
      <c r="AMH992" s="871"/>
      <c r="AMI992" s="871"/>
      <c r="AMJ992" s="871"/>
      <c r="AMK992" s="871"/>
    </row>
    <row r="993" spans="1:1025" ht="15.75" customHeight="1">
      <c r="A993" s="1144"/>
      <c r="B993" s="884"/>
      <c r="C993" s="874"/>
      <c r="D993" s="874"/>
      <c r="E993" s="952"/>
      <c r="F993" s="888"/>
      <c r="G993" s="888"/>
      <c r="H993" s="875"/>
      <c r="I993" s="875"/>
      <c r="J993" s="875"/>
      <c r="K993" s="882"/>
      <c r="L993" s="883"/>
      <c r="M993" s="874" t="s">
        <v>26</v>
      </c>
      <c r="N993" s="953">
        <f>SUM(N990:N992)</f>
        <v>5250000</v>
      </c>
      <c r="O993" s="885" t="s">
        <v>26</v>
      </c>
      <c r="P993" s="953">
        <f>SUM(P990:P992)</f>
        <v>191500</v>
      </c>
      <c r="Q993" s="871"/>
      <c r="R993" s="871"/>
      <c r="S993" s="871"/>
      <c r="T993" s="871"/>
      <c r="U993" s="871"/>
      <c r="V993" s="871"/>
      <c r="W993" s="871"/>
      <c r="X993" s="871"/>
      <c r="Y993" s="871"/>
      <c r="Z993" s="871"/>
      <c r="AA993" s="871"/>
      <c r="AB993" s="871"/>
      <c r="AC993" s="871"/>
      <c r="AD993" s="871"/>
      <c r="AE993" s="871"/>
      <c r="AF993" s="871"/>
      <c r="AG993" s="871"/>
      <c r="AH993" s="871"/>
      <c r="AI993" s="871"/>
      <c r="AJ993" s="871"/>
      <c r="AK993" s="871"/>
      <c r="AL993" s="871"/>
      <c r="AM993" s="871"/>
      <c r="AN993" s="871"/>
      <c r="AO993" s="871"/>
      <c r="AP993" s="871"/>
      <c r="AQ993" s="871"/>
      <c r="AR993" s="871"/>
      <c r="AS993" s="871"/>
      <c r="AT993" s="871"/>
      <c r="AU993" s="871"/>
      <c r="AV993" s="871"/>
      <c r="AW993" s="871"/>
      <c r="AX993" s="871"/>
      <c r="AY993" s="871"/>
      <c r="AZ993" s="871"/>
      <c r="BA993" s="871"/>
      <c r="BB993" s="871"/>
      <c r="BC993" s="871"/>
      <c r="BD993" s="871"/>
      <c r="BE993" s="871"/>
      <c r="BF993" s="871"/>
      <c r="BG993" s="871"/>
      <c r="BH993" s="871"/>
      <c r="BI993" s="871"/>
      <c r="BJ993" s="871"/>
      <c r="BK993" s="871"/>
      <c r="BL993" s="871"/>
      <c r="BM993" s="871"/>
      <c r="BN993" s="871"/>
      <c r="BO993" s="871"/>
      <c r="BP993" s="871"/>
      <c r="BQ993" s="871"/>
      <c r="BR993" s="871"/>
      <c r="BS993" s="871"/>
      <c r="BT993" s="871"/>
      <c r="BU993" s="871"/>
      <c r="BV993" s="871"/>
      <c r="BW993" s="871"/>
      <c r="BX993" s="871"/>
      <c r="BY993" s="871"/>
      <c r="BZ993" s="871"/>
      <c r="CA993" s="871"/>
      <c r="CB993" s="871"/>
      <c r="CC993" s="871"/>
      <c r="CD993" s="871"/>
      <c r="CE993" s="871"/>
      <c r="CF993" s="871"/>
      <c r="CG993" s="871"/>
      <c r="CH993" s="871"/>
      <c r="CI993" s="871"/>
      <c r="CJ993" s="871"/>
      <c r="CK993" s="871"/>
      <c r="CL993" s="871"/>
      <c r="CM993" s="871"/>
      <c r="CN993" s="871"/>
      <c r="CO993" s="871"/>
      <c r="CP993" s="871"/>
      <c r="CQ993" s="871"/>
      <c r="CR993" s="871"/>
      <c r="CS993" s="871"/>
      <c r="CT993" s="871"/>
      <c r="CU993" s="871"/>
      <c r="CV993" s="871"/>
      <c r="CW993" s="871"/>
      <c r="CX993" s="871"/>
      <c r="CY993" s="871"/>
      <c r="CZ993" s="871"/>
      <c r="DA993" s="871"/>
      <c r="DB993" s="871"/>
      <c r="DC993" s="871"/>
      <c r="DD993" s="871"/>
      <c r="DE993" s="871"/>
      <c r="DF993" s="871"/>
      <c r="DG993" s="871"/>
      <c r="DH993" s="871"/>
      <c r="DI993" s="871"/>
      <c r="DJ993" s="871"/>
      <c r="DK993" s="871"/>
      <c r="DL993" s="871"/>
      <c r="DM993" s="871"/>
      <c r="DN993" s="871"/>
      <c r="DO993" s="871"/>
      <c r="DP993" s="871"/>
      <c r="DQ993" s="871"/>
      <c r="DR993" s="871"/>
      <c r="DS993" s="871"/>
      <c r="DT993" s="871"/>
      <c r="DU993" s="871"/>
      <c r="DV993" s="871"/>
      <c r="DW993" s="871"/>
      <c r="DX993" s="871"/>
      <c r="DY993" s="871"/>
      <c r="DZ993" s="871"/>
      <c r="EA993" s="871"/>
      <c r="EB993" s="871"/>
      <c r="EC993" s="871"/>
      <c r="ED993" s="871"/>
      <c r="EE993" s="871"/>
      <c r="EF993" s="871"/>
      <c r="EG993" s="871"/>
      <c r="EH993" s="871"/>
      <c r="EI993" s="871"/>
      <c r="EJ993" s="871"/>
      <c r="EK993" s="871"/>
      <c r="EL993" s="871"/>
      <c r="EM993" s="871"/>
      <c r="EN993" s="871"/>
      <c r="EO993" s="871"/>
      <c r="EP993" s="871"/>
      <c r="EQ993" s="871"/>
      <c r="ER993" s="871"/>
      <c r="ES993" s="871"/>
      <c r="ET993" s="871"/>
      <c r="EU993" s="871"/>
      <c r="EV993" s="871"/>
      <c r="EW993" s="871"/>
      <c r="EX993" s="871"/>
      <c r="EY993" s="871"/>
      <c r="EZ993" s="871"/>
      <c r="FA993" s="871"/>
      <c r="FB993" s="871"/>
      <c r="FC993" s="871"/>
      <c r="FD993" s="871"/>
      <c r="FE993" s="871"/>
      <c r="FF993" s="871"/>
      <c r="FG993" s="871"/>
      <c r="FH993" s="871"/>
      <c r="FI993" s="871"/>
      <c r="FJ993" s="871"/>
      <c r="FK993" s="871"/>
      <c r="FL993" s="871"/>
      <c r="FM993" s="871"/>
      <c r="FN993" s="871"/>
      <c r="FO993" s="871"/>
      <c r="FP993" s="871"/>
      <c r="FQ993" s="871"/>
      <c r="FR993" s="871"/>
      <c r="FS993" s="871"/>
      <c r="FT993" s="871"/>
      <c r="FU993" s="871"/>
      <c r="FV993" s="871"/>
      <c r="FW993" s="871"/>
      <c r="FX993" s="871"/>
      <c r="FY993" s="871"/>
      <c r="FZ993" s="871"/>
      <c r="GA993" s="871"/>
      <c r="GB993" s="871"/>
      <c r="GC993" s="871"/>
      <c r="GD993" s="871"/>
      <c r="GE993" s="871"/>
      <c r="GF993" s="871"/>
      <c r="GG993" s="871"/>
      <c r="GH993" s="871"/>
      <c r="GI993" s="871"/>
      <c r="GJ993" s="871"/>
      <c r="GK993" s="871"/>
      <c r="GL993" s="871"/>
      <c r="GM993" s="871"/>
      <c r="GN993" s="871"/>
      <c r="GO993" s="871"/>
      <c r="GP993" s="871"/>
      <c r="GQ993" s="871"/>
      <c r="GR993" s="871"/>
      <c r="GS993" s="871"/>
      <c r="GT993" s="871"/>
      <c r="GU993" s="871"/>
      <c r="GV993" s="871"/>
      <c r="GW993" s="871"/>
      <c r="GX993" s="871"/>
      <c r="GY993" s="871"/>
      <c r="GZ993" s="871"/>
      <c r="HA993" s="871"/>
      <c r="HB993" s="871"/>
      <c r="HC993" s="871"/>
      <c r="HD993" s="871"/>
      <c r="HE993" s="871"/>
      <c r="HF993" s="871"/>
      <c r="HG993" s="871"/>
      <c r="HH993" s="871"/>
      <c r="HI993" s="871"/>
      <c r="HJ993" s="871"/>
      <c r="HK993" s="871"/>
      <c r="HL993" s="871"/>
      <c r="HM993" s="871"/>
      <c r="HN993" s="871"/>
      <c r="HO993" s="871"/>
      <c r="HP993" s="871"/>
      <c r="HQ993" s="871"/>
      <c r="HR993" s="871"/>
      <c r="HS993" s="871"/>
      <c r="HT993" s="871"/>
      <c r="HU993" s="871"/>
      <c r="HV993" s="871"/>
      <c r="HW993" s="871"/>
      <c r="HX993" s="871"/>
      <c r="HY993" s="871"/>
      <c r="HZ993" s="871"/>
      <c r="IA993" s="871"/>
      <c r="IB993" s="871"/>
      <c r="IC993" s="871"/>
      <c r="ID993" s="871"/>
      <c r="IE993" s="871"/>
      <c r="IF993" s="871"/>
      <c r="IG993" s="871"/>
      <c r="IH993" s="871"/>
      <c r="II993" s="871"/>
      <c r="IJ993" s="871"/>
      <c r="IK993" s="871"/>
      <c r="IL993" s="871"/>
      <c r="IM993" s="871"/>
      <c r="IN993" s="871"/>
      <c r="IO993" s="871"/>
      <c r="IP993" s="871"/>
      <c r="IQ993" s="871"/>
      <c r="IR993" s="871"/>
      <c r="IS993" s="871"/>
      <c r="IT993" s="871"/>
      <c r="IU993" s="871"/>
      <c r="IV993" s="871"/>
      <c r="IW993" s="871"/>
      <c r="IX993" s="871"/>
      <c r="IY993" s="871"/>
      <c r="IZ993" s="871"/>
      <c r="JA993" s="871"/>
      <c r="JB993" s="871"/>
      <c r="JC993" s="871"/>
      <c r="JD993" s="871"/>
      <c r="JE993" s="871"/>
      <c r="JF993" s="871"/>
      <c r="JG993" s="871"/>
      <c r="JH993" s="871"/>
      <c r="JI993" s="871"/>
      <c r="JJ993" s="871"/>
      <c r="JK993" s="871"/>
      <c r="JL993" s="871"/>
      <c r="JM993" s="871"/>
      <c r="JN993" s="871"/>
      <c r="JO993" s="871"/>
      <c r="JP993" s="871"/>
      <c r="JQ993" s="871"/>
      <c r="JR993" s="871"/>
      <c r="JS993" s="871"/>
      <c r="JT993" s="871"/>
      <c r="JU993" s="871"/>
      <c r="JV993" s="871"/>
      <c r="JW993" s="871"/>
      <c r="JX993" s="871"/>
      <c r="JY993" s="871"/>
      <c r="JZ993" s="871"/>
      <c r="KA993" s="871"/>
      <c r="KB993" s="871"/>
      <c r="KC993" s="871"/>
      <c r="KD993" s="871"/>
      <c r="KE993" s="871"/>
      <c r="KF993" s="871"/>
      <c r="KG993" s="871"/>
      <c r="KH993" s="871"/>
      <c r="KI993" s="871"/>
      <c r="KJ993" s="871"/>
      <c r="KK993" s="871"/>
      <c r="KL993" s="871"/>
      <c r="KM993" s="871"/>
      <c r="KN993" s="871"/>
      <c r="KO993" s="871"/>
      <c r="KP993" s="871"/>
      <c r="KQ993" s="871"/>
      <c r="KR993" s="871"/>
      <c r="KS993" s="871"/>
      <c r="KT993" s="871"/>
      <c r="KU993" s="871"/>
      <c r="KV993" s="871"/>
      <c r="KW993" s="871"/>
      <c r="KX993" s="871"/>
      <c r="KY993" s="871"/>
      <c r="KZ993" s="871"/>
      <c r="LA993" s="871"/>
      <c r="LB993" s="871"/>
      <c r="LC993" s="871"/>
      <c r="LD993" s="871"/>
      <c r="LE993" s="871"/>
      <c r="LF993" s="871"/>
      <c r="LG993" s="871"/>
      <c r="LH993" s="871"/>
      <c r="LI993" s="871"/>
      <c r="LJ993" s="871"/>
      <c r="LK993" s="871"/>
      <c r="LL993" s="871"/>
      <c r="LM993" s="871"/>
      <c r="LN993" s="871"/>
      <c r="LO993" s="871"/>
      <c r="LP993" s="871"/>
      <c r="LQ993" s="871"/>
      <c r="LR993" s="871"/>
      <c r="LS993" s="871"/>
      <c r="LT993" s="871"/>
      <c r="LU993" s="871"/>
      <c r="LV993" s="871"/>
      <c r="LW993" s="871"/>
      <c r="LX993" s="871"/>
      <c r="LY993" s="871"/>
      <c r="LZ993" s="871"/>
      <c r="MA993" s="871"/>
      <c r="MB993" s="871"/>
      <c r="MC993" s="871"/>
      <c r="MD993" s="871"/>
      <c r="ME993" s="871"/>
      <c r="MF993" s="871"/>
      <c r="MG993" s="871"/>
      <c r="MH993" s="871"/>
      <c r="MI993" s="871"/>
      <c r="MJ993" s="871"/>
      <c r="MK993" s="871"/>
      <c r="ML993" s="871"/>
      <c r="MM993" s="871"/>
      <c r="MN993" s="871"/>
      <c r="MO993" s="871"/>
      <c r="MP993" s="871"/>
      <c r="MQ993" s="871"/>
      <c r="MR993" s="871"/>
      <c r="MS993" s="871"/>
      <c r="MT993" s="871"/>
      <c r="MU993" s="871"/>
      <c r="MV993" s="871"/>
      <c r="MW993" s="871"/>
      <c r="MX993" s="871"/>
      <c r="MY993" s="871"/>
      <c r="MZ993" s="871"/>
      <c r="NA993" s="871"/>
      <c r="NB993" s="871"/>
      <c r="NC993" s="871"/>
      <c r="ND993" s="871"/>
      <c r="NE993" s="871"/>
      <c r="NF993" s="871"/>
      <c r="NG993" s="871"/>
      <c r="NH993" s="871"/>
      <c r="NI993" s="871"/>
      <c r="NJ993" s="871"/>
      <c r="NK993" s="871"/>
      <c r="NL993" s="871"/>
      <c r="NM993" s="871"/>
      <c r="NN993" s="871"/>
      <c r="NO993" s="871"/>
      <c r="NP993" s="871"/>
      <c r="NQ993" s="871"/>
      <c r="NR993" s="871"/>
      <c r="NS993" s="871"/>
      <c r="NT993" s="871"/>
      <c r="NU993" s="871"/>
      <c r="NV993" s="871"/>
      <c r="NW993" s="871"/>
      <c r="NX993" s="871"/>
      <c r="NY993" s="871"/>
      <c r="NZ993" s="871"/>
      <c r="OA993" s="871"/>
      <c r="OB993" s="871"/>
      <c r="OC993" s="871"/>
      <c r="OD993" s="871"/>
      <c r="OE993" s="871"/>
      <c r="OF993" s="871"/>
      <c r="OG993" s="871"/>
      <c r="OH993" s="871"/>
      <c r="OI993" s="871"/>
      <c r="OJ993" s="871"/>
      <c r="OK993" s="871"/>
      <c r="OL993" s="871"/>
      <c r="OM993" s="871"/>
      <c r="ON993" s="871"/>
      <c r="OO993" s="871"/>
      <c r="OP993" s="871"/>
      <c r="OQ993" s="871"/>
      <c r="OR993" s="871"/>
      <c r="OS993" s="871"/>
      <c r="OT993" s="871"/>
      <c r="OU993" s="871"/>
      <c r="OV993" s="871"/>
      <c r="OW993" s="871"/>
      <c r="OX993" s="871"/>
      <c r="OY993" s="871"/>
      <c r="OZ993" s="871"/>
      <c r="PA993" s="871"/>
      <c r="PB993" s="871"/>
      <c r="PC993" s="871"/>
      <c r="PD993" s="871"/>
      <c r="PE993" s="871"/>
      <c r="PF993" s="871"/>
      <c r="PG993" s="871"/>
      <c r="PH993" s="871"/>
      <c r="PI993" s="871"/>
      <c r="PJ993" s="871"/>
      <c r="PK993" s="871"/>
      <c r="PL993" s="871"/>
      <c r="PM993" s="871"/>
      <c r="PN993" s="871"/>
      <c r="PO993" s="871"/>
      <c r="PP993" s="871"/>
      <c r="PQ993" s="871"/>
      <c r="PR993" s="871"/>
      <c r="PS993" s="871"/>
      <c r="PT993" s="871"/>
      <c r="PU993" s="871"/>
      <c r="PV993" s="871"/>
      <c r="PW993" s="871"/>
      <c r="PX993" s="871"/>
      <c r="PY993" s="871"/>
      <c r="PZ993" s="871"/>
      <c r="QA993" s="871"/>
      <c r="QB993" s="871"/>
      <c r="QC993" s="871"/>
      <c r="QD993" s="871"/>
      <c r="QE993" s="871"/>
      <c r="QF993" s="871"/>
      <c r="QG993" s="871"/>
      <c r="QH993" s="871"/>
      <c r="QI993" s="871"/>
      <c r="QJ993" s="871"/>
      <c r="QK993" s="871"/>
      <c r="QL993" s="871"/>
      <c r="QM993" s="871"/>
      <c r="QN993" s="871"/>
      <c r="QO993" s="871"/>
      <c r="QP993" s="871"/>
      <c r="QQ993" s="871"/>
      <c r="QR993" s="871"/>
      <c r="QS993" s="871"/>
      <c r="QT993" s="871"/>
      <c r="QU993" s="871"/>
      <c r="QV993" s="871"/>
      <c r="QW993" s="871"/>
      <c r="QX993" s="871"/>
      <c r="QY993" s="871"/>
      <c r="QZ993" s="871"/>
      <c r="RA993" s="871"/>
      <c r="RB993" s="871"/>
      <c r="RC993" s="871"/>
      <c r="RD993" s="871"/>
      <c r="RE993" s="871"/>
      <c r="RF993" s="871"/>
      <c r="RG993" s="871"/>
      <c r="RH993" s="871"/>
      <c r="RI993" s="871"/>
      <c r="RJ993" s="871"/>
      <c r="RK993" s="871"/>
      <c r="RL993" s="871"/>
      <c r="RM993" s="871"/>
      <c r="RN993" s="871"/>
      <c r="RO993" s="871"/>
      <c r="RP993" s="871"/>
      <c r="RQ993" s="871"/>
      <c r="RR993" s="871"/>
      <c r="RS993" s="871"/>
      <c r="RT993" s="871"/>
      <c r="RU993" s="871"/>
      <c r="RV993" s="871"/>
      <c r="RW993" s="871"/>
      <c r="RX993" s="871"/>
      <c r="RY993" s="871"/>
      <c r="RZ993" s="871"/>
      <c r="SA993" s="871"/>
      <c r="SB993" s="871"/>
      <c r="SC993" s="871"/>
      <c r="SD993" s="871"/>
      <c r="SE993" s="871"/>
      <c r="SF993" s="871"/>
      <c r="SG993" s="871"/>
      <c r="SH993" s="871"/>
      <c r="SI993" s="871"/>
      <c r="SJ993" s="871"/>
      <c r="SK993" s="871"/>
      <c r="SL993" s="871"/>
      <c r="SM993" s="871"/>
      <c r="SN993" s="871"/>
      <c r="SO993" s="871"/>
      <c r="SP993" s="871"/>
      <c r="SQ993" s="871"/>
      <c r="SR993" s="871"/>
      <c r="SS993" s="871"/>
      <c r="ST993" s="871"/>
      <c r="SU993" s="871"/>
      <c r="SV993" s="871"/>
      <c r="SW993" s="871"/>
      <c r="SX993" s="871"/>
      <c r="SY993" s="871"/>
      <c r="SZ993" s="871"/>
      <c r="TA993" s="871"/>
      <c r="TB993" s="871"/>
      <c r="TC993" s="871"/>
      <c r="TD993" s="871"/>
      <c r="TE993" s="871"/>
      <c r="TF993" s="871"/>
      <c r="TG993" s="871"/>
      <c r="TH993" s="871"/>
      <c r="TI993" s="871"/>
      <c r="TJ993" s="871"/>
      <c r="TK993" s="871"/>
      <c r="TL993" s="871"/>
      <c r="TM993" s="871"/>
      <c r="TN993" s="871"/>
      <c r="TO993" s="871"/>
      <c r="TP993" s="871"/>
      <c r="TQ993" s="871"/>
      <c r="TR993" s="871"/>
      <c r="TS993" s="871"/>
      <c r="TT993" s="871"/>
      <c r="TU993" s="871"/>
      <c r="TV993" s="871"/>
      <c r="TW993" s="871"/>
      <c r="TX993" s="871"/>
      <c r="TY993" s="871"/>
      <c r="TZ993" s="871"/>
      <c r="UA993" s="871"/>
      <c r="UB993" s="871"/>
      <c r="UC993" s="871"/>
      <c r="UD993" s="871"/>
      <c r="UE993" s="871"/>
      <c r="UF993" s="871"/>
      <c r="UG993" s="871"/>
      <c r="UH993" s="871"/>
      <c r="UI993" s="871"/>
      <c r="UJ993" s="871"/>
      <c r="UK993" s="871"/>
      <c r="UL993" s="871"/>
      <c r="UM993" s="871"/>
      <c r="UN993" s="871"/>
      <c r="UO993" s="871"/>
      <c r="UP993" s="871"/>
      <c r="UQ993" s="871"/>
      <c r="UR993" s="871"/>
      <c r="US993" s="871"/>
      <c r="UT993" s="871"/>
      <c r="UU993" s="871"/>
      <c r="UV993" s="871"/>
      <c r="UW993" s="871"/>
      <c r="UX993" s="871"/>
      <c r="UY993" s="871"/>
      <c r="UZ993" s="871"/>
      <c r="VA993" s="871"/>
      <c r="VB993" s="871"/>
      <c r="VC993" s="871"/>
      <c r="VD993" s="871"/>
      <c r="VE993" s="871"/>
      <c r="VF993" s="871"/>
      <c r="VG993" s="871"/>
      <c r="VH993" s="871"/>
      <c r="VI993" s="871"/>
      <c r="VJ993" s="871"/>
      <c r="VK993" s="871"/>
      <c r="VL993" s="871"/>
      <c r="VM993" s="871"/>
      <c r="VN993" s="871"/>
      <c r="VO993" s="871"/>
      <c r="VP993" s="871"/>
      <c r="VQ993" s="871"/>
      <c r="VR993" s="871"/>
      <c r="VS993" s="871"/>
      <c r="VT993" s="871"/>
      <c r="VU993" s="871"/>
      <c r="VV993" s="871"/>
      <c r="VW993" s="871"/>
      <c r="VX993" s="871"/>
      <c r="VY993" s="871"/>
      <c r="VZ993" s="871"/>
      <c r="WA993" s="871"/>
      <c r="WB993" s="871"/>
      <c r="WC993" s="871"/>
      <c r="WD993" s="871"/>
      <c r="WE993" s="871"/>
      <c r="WF993" s="871"/>
      <c r="WG993" s="871"/>
      <c r="WH993" s="871"/>
      <c r="WI993" s="871"/>
      <c r="WJ993" s="871"/>
      <c r="WK993" s="871"/>
      <c r="WL993" s="871"/>
      <c r="WM993" s="871"/>
      <c r="WN993" s="871"/>
      <c r="WO993" s="871"/>
      <c r="WP993" s="871"/>
      <c r="WQ993" s="871"/>
      <c r="WR993" s="871"/>
      <c r="WS993" s="871"/>
      <c r="WT993" s="871"/>
      <c r="WU993" s="871"/>
      <c r="WV993" s="871"/>
      <c r="WW993" s="871"/>
      <c r="WX993" s="871"/>
      <c r="WY993" s="871"/>
      <c r="WZ993" s="871"/>
      <c r="XA993" s="871"/>
      <c r="XB993" s="871"/>
      <c r="XC993" s="871"/>
      <c r="XD993" s="871"/>
      <c r="XE993" s="871"/>
      <c r="XF993" s="871"/>
      <c r="XG993" s="871"/>
      <c r="XH993" s="871"/>
      <c r="XI993" s="871"/>
      <c r="XJ993" s="871"/>
      <c r="XK993" s="871"/>
      <c r="XL993" s="871"/>
      <c r="XM993" s="871"/>
      <c r="XN993" s="871"/>
      <c r="XO993" s="871"/>
      <c r="XP993" s="871"/>
      <c r="XQ993" s="871"/>
      <c r="XR993" s="871"/>
      <c r="XS993" s="871"/>
      <c r="XT993" s="871"/>
      <c r="XU993" s="871"/>
      <c r="XV993" s="871"/>
      <c r="XW993" s="871"/>
      <c r="XX993" s="871"/>
      <c r="XY993" s="871"/>
      <c r="XZ993" s="871"/>
      <c r="YA993" s="871"/>
      <c r="YB993" s="871"/>
      <c r="YC993" s="871"/>
      <c r="YD993" s="871"/>
      <c r="YE993" s="871"/>
      <c r="YF993" s="871"/>
      <c r="YG993" s="871"/>
      <c r="YH993" s="871"/>
      <c r="YI993" s="871"/>
      <c r="YJ993" s="871"/>
      <c r="YK993" s="871"/>
      <c r="YL993" s="871"/>
      <c r="YM993" s="871"/>
      <c r="YN993" s="871"/>
      <c r="YO993" s="871"/>
      <c r="YP993" s="871"/>
      <c r="YQ993" s="871"/>
      <c r="YR993" s="871"/>
      <c r="YS993" s="871"/>
      <c r="YT993" s="871"/>
      <c r="YU993" s="871"/>
      <c r="YV993" s="871"/>
      <c r="YW993" s="871"/>
      <c r="YX993" s="871"/>
      <c r="YY993" s="871"/>
      <c r="YZ993" s="871"/>
      <c r="ZA993" s="871"/>
      <c r="ZB993" s="871"/>
      <c r="ZC993" s="871"/>
      <c r="ZD993" s="871"/>
      <c r="ZE993" s="871"/>
      <c r="ZF993" s="871"/>
      <c r="ZG993" s="871"/>
      <c r="ZH993" s="871"/>
      <c r="ZI993" s="871"/>
      <c r="ZJ993" s="871"/>
      <c r="ZK993" s="871"/>
      <c r="ZL993" s="871"/>
      <c r="ZM993" s="871"/>
      <c r="ZN993" s="871"/>
      <c r="ZO993" s="871"/>
      <c r="ZP993" s="871"/>
      <c r="ZQ993" s="871"/>
      <c r="ZR993" s="871"/>
      <c r="ZS993" s="871"/>
      <c r="ZT993" s="871"/>
      <c r="ZU993" s="871"/>
      <c r="ZV993" s="871"/>
      <c r="ZW993" s="871"/>
      <c r="ZX993" s="871"/>
      <c r="ZY993" s="871"/>
      <c r="ZZ993" s="871"/>
      <c r="AAA993" s="871"/>
      <c r="AAB993" s="871"/>
      <c r="AAC993" s="871"/>
      <c r="AAD993" s="871"/>
      <c r="AAE993" s="871"/>
      <c r="AAF993" s="871"/>
      <c r="AAG993" s="871"/>
      <c r="AAH993" s="871"/>
      <c r="AAI993" s="871"/>
      <c r="AAJ993" s="871"/>
      <c r="AAK993" s="871"/>
      <c r="AAL993" s="871"/>
      <c r="AAM993" s="871"/>
      <c r="AAN993" s="871"/>
      <c r="AAO993" s="871"/>
      <c r="AAP993" s="871"/>
      <c r="AAQ993" s="871"/>
      <c r="AAR993" s="871"/>
      <c r="AAS993" s="871"/>
      <c r="AAT993" s="871"/>
      <c r="AAU993" s="871"/>
      <c r="AAV993" s="871"/>
      <c r="AAW993" s="871"/>
      <c r="AAX993" s="871"/>
      <c r="AAY993" s="871"/>
      <c r="AAZ993" s="871"/>
      <c r="ABA993" s="871"/>
      <c r="ABB993" s="871"/>
      <c r="ABC993" s="871"/>
      <c r="ABD993" s="871"/>
      <c r="ABE993" s="871"/>
      <c r="ABF993" s="871"/>
      <c r="ABG993" s="871"/>
      <c r="ABH993" s="871"/>
      <c r="ABI993" s="871"/>
      <c r="ABJ993" s="871"/>
      <c r="ABK993" s="871"/>
      <c r="ABL993" s="871"/>
      <c r="ABM993" s="871"/>
      <c r="ABN993" s="871"/>
      <c r="ABO993" s="871"/>
      <c r="ABP993" s="871"/>
      <c r="ABQ993" s="871"/>
      <c r="ABR993" s="871"/>
      <c r="ABS993" s="871"/>
      <c r="ABT993" s="871"/>
      <c r="ABU993" s="871"/>
      <c r="ABV993" s="871"/>
      <c r="ABW993" s="871"/>
      <c r="ABX993" s="871"/>
      <c r="ABY993" s="871"/>
      <c r="ABZ993" s="871"/>
      <c r="ACA993" s="871"/>
      <c r="ACB993" s="871"/>
      <c r="ACC993" s="871"/>
      <c r="ACD993" s="871"/>
      <c r="ACE993" s="871"/>
      <c r="ACF993" s="871"/>
      <c r="ACG993" s="871"/>
      <c r="ACH993" s="871"/>
      <c r="ACI993" s="871"/>
      <c r="ACJ993" s="871"/>
      <c r="ACK993" s="871"/>
      <c r="ACL993" s="871"/>
      <c r="ACM993" s="871"/>
      <c r="ACN993" s="871"/>
      <c r="ACO993" s="871"/>
      <c r="ACP993" s="871"/>
      <c r="ACQ993" s="871"/>
      <c r="ACR993" s="871"/>
      <c r="ACS993" s="871"/>
      <c r="ACT993" s="871"/>
      <c r="ACU993" s="871"/>
      <c r="ACV993" s="871"/>
      <c r="ACW993" s="871"/>
      <c r="ACX993" s="871"/>
      <c r="ACY993" s="871"/>
      <c r="ACZ993" s="871"/>
      <c r="ADA993" s="871"/>
      <c r="ADB993" s="871"/>
      <c r="ADC993" s="871"/>
      <c r="ADD993" s="871"/>
      <c r="ADE993" s="871"/>
      <c r="ADF993" s="871"/>
      <c r="ADG993" s="871"/>
      <c r="ADH993" s="871"/>
      <c r="ADI993" s="871"/>
      <c r="ADJ993" s="871"/>
      <c r="ADK993" s="871"/>
      <c r="ADL993" s="871"/>
      <c r="ADM993" s="871"/>
      <c r="ADN993" s="871"/>
      <c r="ADO993" s="871"/>
      <c r="ADP993" s="871"/>
      <c r="ADQ993" s="871"/>
      <c r="ADR993" s="871"/>
      <c r="ADS993" s="871"/>
      <c r="ADT993" s="871"/>
      <c r="ADU993" s="871"/>
      <c r="ADV993" s="871"/>
      <c r="ADW993" s="871"/>
      <c r="ADX993" s="871"/>
      <c r="ADY993" s="871"/>
      <c r="ADZ993" s="871"/>
      <c r="AEA993" s="871"/>
      <c r="AEB993" s="871"/>
      <c r="AEC993" s="871"/>
      <c r="AED993" s="871"/>
      <c r="AEE993" s="871"/>
      <c r="AEF993" s="871"/>
      <c r="AEG993" s="871"/>
      <c r="AEH993" s="871"/>
      <c r="AEI993" s="871"/>
      <c r="AEJ993" s="871"/>
      <c r="AEK993" s="871"/>
      <c r="AEL993" s="871"/>
      <c r="AEM993" s="871"/>
      <c r="AEN993" s="871"/>
      <c r="AEO993" s="871"/>
      <c r="AEP993" s="871"/>
      <c r="AEQ993" s="871"/>
      <c r="AER993" s="871"/>
      <c r="AES993" s="871"/>
      <c r="AET993" s="871"/>
      <c r="AEU993" s="871"/>
      <c r="AEV993" s="871"/>
      <c r="AEW993" s="871"/>
      <c r="AEX993" s="871"/>
      <c r="AEY993" s="871"/>
      <c r="AEZ993" s="871"/>
      <c r="AFA993" s="871"/>
      <c r="AFB993" s="871"/>
      <c r="AFC993" s="871"/>
      <c r="AFD993" s="871"/>
      <c r="AFE993" s="871"/>
      <c r="AFF993" s="871"/>
      <c r="AFG993" s="871"/>
      <c r="AFH993" s="871"/>
      <c r="AFI993" s="871"/>
      <c r="AFJ993" s="871"/>
      <c r="AFK993" s="871"/>
      <c r="AFL993" s="871"/>
      <c r="AFM993" s="871"/>
      <c r="AFN993" s="871"/>
      <c r="AFO993" s="871"/>
      <c r="AFP993" s="871"/>
      <c r="AFQ993" s="871"/>
      <c r="AFR993" s="871"/>
      <c r="AFS993" s="871"/>
      <c r="AFT993" s="871"/>
      <c r="AFU993" s="871"/>
      <c r="AFV993" s="871"/>
      <c r="AFW993" s="871"/>
      <c r="AFX993" s="871"/>
      <c r="AFY993" s="871"/>
      <c r="AFZ993" s="871"/>
      <c r="AGA993" s="871"/>
      <c r="AGB993" s="871"/>
      <c r="AGC993" s="871"/>
      <c r="AGD993" s="871"/>
      <c r="AGE993" s="871"/>
      <c r="AGF993" s="871"/>
      <c r="AGG993" s="871"/>
      <c r="AGH993" s="871"/>
      <c r="AGI993" s="871"/>
      <c r="AGJ993" s="871"/>
      <c r="AGK993" s="871"/>
      <c r="AGL993" s="871"/>
      <c r="AGM993" s="871"/>
      <c r="AGN993" s="871"/>
      <c r="AGO993" s="871"/>
      <c r="AGP993" s="871"/>
      <c r="AGQ993" s="871"/>
      <c r="AGR993" s="871"/>
      <c r="AGS993" s="871"/>
      <c r="AGT993" s="871"/>
      <c r="AGU993" s="871"/>
      <c r="AGV993" s="871"/>
      <c r="AGW993" s="871"/>
      <c r="AGX993" s="871"/>
      <c r="AGY993" s="871"/>
      <c r="AGZ993" s="871"/>
      <c r="AHA993" s="871"/>
      <c r="AHB993" s="871"/>
      <c r="AHC993" s="871"/>
      <c r="AHD993" s="871"/>
      <c r="AHE993" s="871"/>
      <c r="AHF993" s="871"/>
      <c r="AHG993" s="871"/>
      <c r="AHH993" s="871"/>
      <c r="AHI993" s="871"/>
      <c r="AHJ993" s="871"/>
      <c r="AHK993" s="871"/>
      <c r="AHL993" s="871"/>
      <c r="AHM993" s="871"/>
      <c r="AHN993" s="871"/>
      <c r="AHO993" s="871"/>
      <c r="AHP993" s="871"/>
      <c r="AHQ993" s="871"/>
      <c r="AHR993" s="871"/>
      <c r="AHS993" s="871"/>
      <c r="AHT993" s="871"/>
      <c r="AHU993" s="871"/>
      <c r="AHV993" s="871"/>
      <c r="AHW993" s="871"/>
      <c r="AHX993" s="871"/>
      <c r="AHY993" s="871"/>
      <c r="AHZ993" s="871"/>
      <c r="AIA993" s="871"/>
      <c r="AIB993" s="871"/>
      <c r="AIC993" s="871"/>
      <c r="AID993" s="871"/>
      <c r="AIE993" s="871"/>
      <c r="AIF993" s="871"/>
      <c r="AIG993" s="871"/>
      <c r="AIH993" s="871"/>
      <c r="AII993" s="871"/>
      <c r="AIJ993" s="871"/>
      <c r="AIK993" s="871"/>
      <c r="AIL993" s="871"/>
      <c r="AIM993" s="871"/>
      <c r="AIN993" s="871"/>
      <c r="AIO993" s="871"/>
      <c r="AIP993" s="871"/>
      <c r="AIQ993" s="871"/>
      <c r="AIR993" s="871"/>
      <c r="AIS993" s="871"/>
      <c r="AIT993" s="871"/>
      <c r="AIU993" s="871"/>
      <c r="AIV993" s="871"/>
      <c r="AIW993" s="871"/>
      <c r="AIX993" s="871"/>
      <c r="AIY993" s="871"/>
      <c r="AIZ993" s="871"/>
      <c r="AJA993" s="871"/>
      <c r="AJB993" s="871"/>
      <c r="AJC993" s="871"/>
      <c r="AJD993" s="871"/>
      <c r="AJE993" s="871"/>
      <c r="AJF993" s="871"/>
      <c r="AJG993" s="871"/>
      <c r="AJH993" s="871"/>
      <c r="AJI993" s="871"/>
      <c r="AJJ993" s="871"/>
      <c r="AJK993" s="871"/>
      <c r="AJL993" s="871"/>
      <c r="AJM993" s="871"/>
      <c r="AJN993" s="871"/>
      <c r="AJO993" s="871"/>
      <c r="AJP993" s="871"/>
      <c r="AJQ993" s="871"/>
      <c r="AJR993" s="871"/>
      <c r="AJS993" s="871"/>
      <c r="AJT993" s="871"/>
      <c r="AJU993" s="871"/>
      <c r="AJV993" s="871"/>
      <c r="AJW993" s="871"/>
      <c r="AJX993" s="871"/>
      <c r="AJY993" s="871"/>
      <c r="AJZ993" s="871"/>
      <c r="AKA993" s="871"/>
      <c r="AKB993" s="871"/>
      <c r="AKC993" s="871"/>
      <c r="AKD993" s="871"/>
      <c r="AKE993" s="871"/>
      <c r="AKF993" s="871"/>
      <c r="AKG993" s="871"/>
      <c r="AKH993" s="871"/>
      <c r="AKI993" s="871"/>
      <c r="AKJ993" s="871"/>
      <c r="AKK993" s="871"/>
      <c r="AKL993" s="871"/>
      <c r="AKM993" s="871"/>
      <c r="AKN993" s="871"/>
      <c r="AKO993" s="871"/>
      <c r="AKP993" s="871"/>
      <c r="AKQ993" s="871"/>
      <c r="AKR993" s="871"/>
      <c r="AKS993" s="871"/>
      <c r="AKT993" s="871"/>
      <c r="AKU993" s="871"/>
      <c r="AKV993" s="871"/>
      <c r="AKW993" s="871"/>
      <c r="AKX993" s="871"/>
      <c r="AKY993" s="871"/>
      <c r="AKZ993" s="871"/>
      <c r="ALA993" s="871"/>
      <c r="ALB993" s="871"/>
      <c r="ALC993" s="871"/>
      <c r="ALD993" s="871"/>
      <c r="ALE993" s="871"/>
      <c r="ALF993" s="871"/>
      <c r="ALG993" s="871"/>
      <c r="ALH993" s="871"/>
      <c r="ALI993" s="871"/>
      <c r="ALJ993" s="871"/>
      <c r="ALK993" s="871"/>
      <c r="ALL993" s="871"/>
      <c r="ALM993" s="871"/>
      <c r="ALN993" s="871"/>
      <c r="ALO993" s="871"/>
      <c r="ALP993" s="871"/>
      <c r="ALQ993" s="871"/>
      <c r="ALR993" s="871"/>
      <c r="ALS993" s="871"/>
      <c r="ALT993" s="871"/>
      <c r="ALU993" s="871"/>
      <c r="ALV993" s="871"/>
      <c r="ALW993" s="871"/>
      <c r="ALX993" s="871"/>
      <c r="ALY993" s="871"/>
      <c r="ALZ993" s="871"/>
      <c r="AMA993" s="871"/>
      <c r="AMB993" s="871"/>
      <c r="AMC993" s="871"/>
      <c r="AMD993" s="871"/>
      <c r="AME993" s="871"/>
      <c r="AMF993" s="871"/>
      <c r="AMG993" s="871"/>
      <c r="AMH993" s="871"/>
      <c r="AMI993" s="871"/>
      <c r="AMJ993" s="871"/>
      <c r="AMK993" s="871"/>
    </row>
    <row r="994" spans="1:1025" ht="15.75" customHeight="1">
      <c r="A994" s="1144"/>
      <c r="B994" s="889"/>
      <c r="C994" s="890"/>
      <c r="D994" s="891" t="s">
        <v>26</v>
      </c>
      <c r="E994" s="953">
        <f>SUM(E990:E993)</f>
        <v>1750000</v>
      </c>
      <c r="F994" s="874" t="s">
        <v>26</v>
      </c>
      <c r="G994" s="1077">
        <f>SUM(G990:G993)</f>
        <v>70000</v>
      </c>
      <c r="H994" s="890"/>
      <c r="I994" s="890"/>
      <c r="J994" s="890"/>
      <c r="K994" s="892" t="s">
        <v>27</v>
      </c>
      <c r="L994" s="893"/>
      <c r="M994" s="893"/>
      <c r="N994" s="894"/>
      <c r="O994" s="895" t="s">
        <v>506</v>
      </c>
      <c r="P994" s="1018">
        <f>SUM(G994+P993)</f>
        <v>261500</v>
      </c>
      <c r="Q994" s="871"/>
      <c r="R994" s="871"/>
      <c r="S994" s="871"/>
      <c r="T994" s="871"/>
      <c r="U994" s="871"/>
      <c r="V994" s="871"/>
      <c r="W994" s="871"/>
      <c r="X994" s="871"/>
      <c r="Y994" s="871"/>
      <c r="Z994" s="871"/>
      <c r="AA994" s="871"/>
      <c r="AB994" s="871"/>
      <c r="AC994" s="871"/>
      <c r="AD994" s="871"/>
      <c r="AE994" s="871"/>
      <c r="AF994" s="871"/>
      <c r="AG994" s="871"/>
      <c r="AH994" s="871"/>
      <c r="AI994" s="871"/>
      <c r="AJ994" s="871"/>
      <c r="AK994" s="871"/>
      <c r="AL994" s="871"/>
      <c r="AM994" s="871"/>
      <c r="AN994" s="871"/>
      <c r="AO994" s="871"/>
      <c r="AP994" s="871"/>
      <c r="AQ994" s="871"/>
      <c r="AR994" s="871"/>
      <c r="AS994" s="871"/>
      <c r="AT994" s="871"/>
      <c r="AU994" s="871"/>
      <c r="AV994" s="871"/>
      <c r="AW994" s="871"/>
      <c r="AX994" s="871"/>
      <c r="AY994" s="871"/>
      <c r="AZ994" s="871"/>
      <c r="BA994" s="871"/>
      <c r="BB994" s="871"/>
      <c r="BC994" s="871"/>
      <c r="BD994" s="871"/>
      <c r="BE994" s="871"/>
      <c r="BF994" s="871"/>
      <c r="BG994" s="871"/>
      <c r="BH994" s="871"/>
      <c r="BI994" s="871"/>
      <c r="BJ994" s="871"/>
      <c r="BK994" s="871"/>
      <c r="BL994" s="871"/>
      <c r="BM994" s="871"/>
      <c r="BN994" s="871"/>
      <c r="BO994" s="871"/>
      <c r="BP994" s="871"/>
      <c r="BQ994" s="871"/>
      <c r="BR994" s="871"/>
      <c r="BS994" s="871"/>
      <c r="BT994" s="871"/>
      <c r="BU994" s="871"/>
      <c r="BV994" s="871"/>
      <c r="BW994" s="871"/>
      <c r="BX994" s="871"/>
      <c r="BY994" s="871"/>
      <c r="BZ994" s="871"/>
      <c r="CA994" s="871"/>
      <c r="CB994" s="871"/>
      <c r="CC994" s="871"/>
      <c r="CD994" s="871"/>
      <c r="CE994" s="871"/>
      <c r="CF994" s="871"/>
      <c r="CG994" s="871"/>
      <c r="CH994" s="871"/>
      <c r="CI994" s="871"/>
      <c r="CJ994" s="871"/>
      <c r="CK994" s="871"/>
      <c r="CL994" s="871"/>
      <c r="CM994" s="871"/>
      <c r="CN994" s="871"/>
      <c r="CO994" s="871"/>
      <c r="CP994" s="871"/>
      <c r="CQ994" s="871"/>
      <c r="CR994" s="871"/>
      <c r="CS994" s="871"/>
      <c r="CT994" s="871"/>
      <c r="CU994" s="871"/>
      <c r="CV994" s="871"/>
      <c r="CW994" s="871"/>
      <c r="CX994" s="871"/>
      <c r="CY994" s="871"/>
      <c r="CZ994" s="871"/>
      <c r="DA994" s="871"/>
      <c r="DB994" s="871"/>
      <c r="DC994" s="871"/>
      <c r="DD994" s="871"/>
      <c r="DE994" s="871"/>
      <c r="DF994" s="871"/>
      <c r="DG994" s="871"/>
      <c r="DH994" s="871"/>
      <c r="DI994" s="871"/>
      <c r="DJ994" s="871"/>
      <c r="DK994" s="871"/>
      <c r="DL994" s="871"/>
      <c r="DM994" s="871"/>
      <c r="DN994" s="871"/>
      <c r="DO994" s="871"/>
      <c r="DP994" s="871"/>
      <c r="DQ994" s="871"/>
      <c r="DR994" s="871"/>
      <c r="DS994" s="871"/>
      <c r="DT994" s="871"/>
      <c r="DU994" s="871"/>
      <c r="DV994" s="871"/>
      <c r="DW994" s="871"/>
      <c r="DX994" s="871"/>
      <c r="DY994" s="871"/>
      <c r="DZ994" s="871"/>
      <c r="EA994" s="871"/>
      <c r="EB994" s="871"/>
      <c r="EC994" s="871"/>
      <c r="ED994" s="871"/>
      <c r="EE994" s="871"/>
      <c r="EF994" s="871"/>
      <c r="EG994" s="871"/>
      <c r="EH994" s="871"/>
      <c r="EI994" s="871"/>
      <c r="EJ994" s="871"/>
      <c r="EK994" s="871"/>
      <c r="EL994" s="871"/>
      <c r="EM994" s="871"/>
      <c r="EN994" s="871"/>
      <c r="EO994" s="871"/>
      <c r="EP994" s="871"/>
      <c r="EQ994" s="871"/>
      <c r="ER994" s="871"/>
      <c r="ES994" s="871"/>
      <c r="ET994" s="871"/>
      <c r="EU994" s="871"/>
      <c r="EV994" s="871"/>
      <c r="EW994" s="871"/>
      <c r="EX994" s="871"/>
      <c r="EY994" s="871"/>
      <c r="EZ994" s="871"/>
      <c r="FA994" s="871"/>
      <c r="FB994" s="871"/>
      <c r="FC994" s="871"/>
      <c r="FD994" s="871"/>
      <c r="FE994" s="871"/>
      <c r="FF994" s="871"/>
      <c r="FG994" s="871"/>
      <c r="FH994" s="871"/>
      <c r="FI994" s="871"/>
      <c r="FJ994" s="871"/>
      <c r="FK994" s="871"/>
      <c r="FL994" s="871"/>
      <c r="FM994" s="871"/>
      <c r="FN994" s="871"/>
      <c r="FO994" s="871"/>
      <c r="FP994" s="871"/>
      <c r="FQ994" s="871"/>
      <c r="FR994" s="871"/>
      <c r="FS994" s="871"/>
      <c r="FT994" s="871"/>
      <c r="FU994" s="871"/>
      <c r="FV994" s="871"/>
      <c r="FW994" s="871"/>
      <c r="FX994" s="871"/>
      <c r="FY994" s="871"/>
      <c r="FZ994" s="871"/>
      <c r="GA994" s="871"/>
      <c r="GB994" s="871"/>
      <c r="GC994" s="871"/>
      <c r="GD994" s="871"/>
      <c r="GE994" s="871"/>
      <c r="GF994" s="871"/>
      <c r="GG994" s="871"/>
      <c r="GH994" s="871"/>
      <c r="GI994" s="871"/>
      <c r="GJ994" s="871"/>
      <c r="GK994" s="871"/>
      <c r="GL994" s="871"/>
      <c r="GM994" s="871"/>
      <c r="GN994" s="871"/>
      <c r="GO994" s="871"/>
      <c r="GP994" s="871"/>
      <c r="GQ994" s="871"/>
      <c r="GR994" s="871"/>
      <c r="GS994" s="871"/>
      <c r="GT994" s="871"/>
      <c r="GU994" s="871"/>
      <c r="GV994" s="871"/>
      <c r="GW994" s="871"/>
      <c r="GX994" s="871"/>
      <c r="GY994" s="871"/>
      <c r="GZ994" s="871"/>
      <c r="HA994" s="871"/>
      <c r="HB994" s="871"/>
      <c r="HC994" s="871"/>
      <c r="HD994" s="871"/>
      <c r="HE994" s="871"/>
      <c r="HF994" s="871"/>
      <c r="HG994" s="871"/>
      <c r="HH994" s="871"/>
      <c r="HI994" s="871"/>
      <c r="HJ994" s="871"/>
      <c r="HK994" s="871"/>
      <c r="HL994" s="871"/>
      <c r="HM994" s="871"/>
      <c r="HN994" s="871"/>
      <c r="HO994" s="871"/>
      <c r="HP994" s="871"/>
      <c r="HQ994" s="871"/>
      <c r="HR994" s="871"/>
      <c r="HS994" s="871"/>
      <c r="HT994" s="871"/>
      <c r="HU994" s="871"/>
      <c r="HV994" s="871"/>
      <c r="HW994" s="871"/>
      <c r="HX994" s="871"/>
      <c r="HY994" s="871"/>
      <c r="HZ994" s="871"/>
      <c r="IA994" s="871"/>
      <c r="IB994" s="871"/>
      <c r="IC994" s="871"/>
      <c r="ID994" s="871"/>
      <c r="IE994" s="871"/>
      <c r="IF994" s="871"/>
      <c r="IG994" s="871"/>
      <c r="IH994" s="871"/>
      <c r="II994" s="871"/>
      <c r="IJ994" s="871"/>
      <c r="IK994" s="871"/>
      <c r="IL994" s="871"/>
      <c r="IM994" s="871"/>
      <c r="IN994" s="871"/>
      <c r="IO994" s="871"/>
      <c r="IP994" s="871"/>
      <c r="IQ994" s="871"/>
      <c r="IR994" s="871"/>
      <c r="IS994" s="871"/>
      <c r="IT994" s="871"/>
      <c r="IU994" s="871"/>
      <c r="IV994" s="871"/>
      <c r="IW994" s="871"/>
      <c r="IX994" s="871"/>
      <c r="IY994" s="871"/>
      <c r="IZ994" s="871"/>
      <c r="JA994" s="871"/>
      <c r="JB994" s="871"/>
      <c r="JC994" s="871"/>
      <c r="JD994" s="871"/>
      <c r="JE994" s="871"/>
      <c r="JF994" s="871"/>
      <c r="JG994" s="871"/>
      <c r="JH994" s="871"/>
      <c r="JI994" s="871"/>
      <c r="JJ994" s="871"/>
      <c r="JK994" s="871"/>
      <c r="JL994" s="871"/>
      <c r="JM994" s="871"/>
      <c r="JN994" s="871"/>
      <c r="JO994" s="871"/>
      <c r="JP994" s="871"/>
      <c r="JQ994" s="871"/>
      <c r="JR994" s="871"/>
      <c r="JS994" s="871"/>
      <c r="JT994" s="871"/>
      <c r="JU994" s="871"/>
      <c r="JV994" s="871"/>
      <c r="JW994" s="871"/>
      <c r="JX994" s="871"/>
      <c r="JY994" s="871"/>
      <c r="JZ994" s="871"/>
      <c r="KA994" s="871"/>
      <c r="KB994" s="871"/>
      <c r="KC994" s="871"/>
      <c r="KD994" s="871"/>
      <c r="KE994" s="871"/>
      <c r="KF994" s="871"/>
      <c r="KG994" s="871"/>
      <c r="KH994" s="871"/>
      <c r="KI994" s="871"/>
      <c r="KJ994" s="871"/>
      <c r="KK994" s="871"/>
      <c r="KL994" s="871"/>
      <c r="KM994" s="871"/>
      <c r="KN994" s="871"/>
      <c r="KO994" s="871"/>
      <c r="KP994" s="871"/>
      <c r="KQ994" s="871"/>
      <c r="KR994" s="871"/>
      <c r="KS994" s="871"/>
      <c r="KT994" s="871"/>
      <c r="KU994" s="871"/>
      <c r="KV994" s="871"/>
      <c r="KW994" s="871"/>
      <c r="KX994" s="871"/>
      <c r="KY994" s="871"/>
      <c r="KZ994" s="871"/>
      <c r="LA994" s="871"/>
      <c r="LB994" s="871"/>
      <c r="LC994" s="871"/>
      <c r="LD994" s="871"/>
      <c r="LE994" s="871"/>
      <c r="LF994" s="871"/>
      <c r="LG994" s="871"/>
      <c r="LH994" s="871"/>
      <c r="LI994" s="871"/>
      <c r="LJ994" s="871"/>
      <c r="LK994" s="871"/>
      <c r="LL994" s="871"/>
      <c r="LM994" s="871"/>
      <c r="LN994" s="871"/>
      <c r="LO994" s="871"/>
      <c r="LP994" s="871"/>
      <c r="LQ994" s="871"/>
      <c r="LR994" s="871"/>
      <c r="LS994" s="871"/>
      <c r="LT994" s="871"/>
      <c r="LU994" s="871"/>
      <c r="LV994" s="871"/>
      <c r="LW994" s="871"/>
      <c r="LX994" s="871"/>
      <c r="LY994" s="871"/>
      <c r="LZ994" s="871"/>
      <c r="MA994" s="871"/>
      <c r="MB994" s="871"/>
      <c r="MC994" s="871"/>
      <c r="MD994" s="871"/>
      <c r="ME994" s="871"/>
      <c r="MF994" s="871"/>
      <c r="MG994" s="871"/>
      <c r="MH994" s="871"/>
      <c r="MI994" s="871"/>
      <c r="MJ994" s="871"/>
      <c r="MK994" s="871"/>
      <c r="ML994" s="871"/>
      <c r="MM994" s="871"/>
      <c r="MN994" s="871"/>
      <c r="MO994" s="871"/>
      <c r="MP994" s="871"/>
      <c r="MQ994" s="871"/>
      <c r="MR994" s="871"/>
      <c r="MS994" s="871"/>
      <c r="MT994" s="871"/>
      <c r="MU994" s="871"/>
      <c r="MV994" s="871"/>
      <c r="MW994" s="871"/>
      <c r="MX994" s="871"/>
      <c r="MY994" s="871"/>
      <c r="MZ994" s="871"/>
      <c r="NA994" s="871"/>
      <c r="NB994" s="871"/>
      <c r="NC994" s="871"/>
      <c r="ND994" s="871"/>
      <c r="NE994" s="871"/>
      <c r="NF994" s="871"/>
      <c r="NG994" s="871"/>
      <c r="NH994" s="871"/>
      <c r="NI994" s="871"/>
      <c r="NJ994" s="871"/>
      <c r="NK994" s="871"/>
      <c r="NL994" s="871"/>
      <c r="NM994" s="871"/>
      <c r="NN994" s="871"/>
      <c r="NO994" s="871"/>
      <c r="NP994" s="871"/>
      <c r="NQ994" s="871"/>
      <c r="NR994" s="871"/>
      <c r="NS994" s="871"/>
      <c r="NT994" s="871"/>
      <c r="NU994" s="871"/>
      <c r="NV994" s="871"/>
      <c r="NW994" s="871"/>
      <c r="NX994" s="871"/>
      <c r="NY994" s="871"/>
      <c r="NZ994" s="871"/>
      <c r="OA994" s="871"/>
      <c r="OB994" s="871"/>
      <c r="OC994" s="871"/>
      <c r="OD994" s="871"/>
      <c r="OE994" s="871"/>
      <c r="OF994" s="871"/>
      <c r="OG994" s="871"/>
      <c r="OH994" s="871"/>
      <c r="OI994" s="871"/>
      <c r="OJ994" s="871"/>
      <c r="OK994" s="871"/>
      <c r="OL994" s="871"/>
      <c r="OM994" s="871"/>
      <c r="ON994" s="871"/>
      <c r="OO994" s="871"/>
      <c r="OP994" s="871"/>
      <c r="OQ994" s="871"/>
      <c r="OR994" s="871"/>
      <c r="OS994" s="871"/>
      <c r="OT994" s="871"/>
      <c r="OU994" s="871"/>
      <c r="OV994" s="871"/>
      <c r="OW994" s="871"/>
      <c r="OX994" s="871"/>
      <c r="OY994" s="871"/>
      <c r="OZ994" s="871"/>
      <c r="PA994" s="871"/>
      <c r="PB994" s="871"/>
      <c r="PC994" s="871"/>
      <c r="PD994" s="871"/>
      <c r="PE994" s="871"/>
      <c r="PF994" s="871"/>
      <c r="PG994" s="871"/>
      <c r="PH994" s="871"/>
      <c r="PI994" s="871"/>
      <c r="PJ994" s="871"/>
      <c r="PK994" s="871"/>
      <c r="PL994" s="871"/>
      <c r="PM994" s="871"/>
      <c r="PN994" s="871"/>
      <c r="PO994" s="871"/>
      <c r="PP994" s="871"/>
      <c r="PQ994" s="871"/>
      <c r="PR994" s="871"/>
      <c r="PS994" s="871"/>
      <c r="PT994" s="871"/>
      <c r="PU994" s="871"/>
      <c r="PV994" s="871"/>
      <c r="PW994" s="871"/>
      <c r="PX994" s="871"/>
      <c r="PY994" s="871"/>
      <c r="PZ994" s="871"/>
      <c r="QA994" s="871"/>
      <c r="QB994" s="871"/>
      <c r="QC994" s="871"/>
      <c r="QD994" s="871"/>
      <c r="QE994" s="871"/>
      <c r="QF994" s="871"/>
      <c r="QG994" s="871"/>
      <c r="QH994" s="871"/>
      <c r="QI994" s="871"/>
      <c r="QJ994" s="871"/>
      <c r="QK994" s="871"/>
      <c r="QL994" s="871"/>
      <c r="QM994" s="871"/>
      <c r="QN994" s="871"/>
      <c r="QO994" s="871"/>
      <c r="QP994" s="871"/>
      <c r="QQ994" s="871"/>
      <c r="QR994" s="871"/>
      <c r="QS994" s="871"/>
      <c r="QT994" s="871"/>
      <c r="QU994" s="871"/>
      <c r="QV994" s="871"/>
      <c r="QW994" s="871"/>
      <c r="QX994" s="871"/>
      <c r="QY994" s="871"/>
      <c r="QZ994" s="871"/>
      <c r="RA994" s="871"/>
      <c r="RB994" s="871"/>
      <c r="RC994" s="871"/>
      <c r="RD994" s="871"/>
      <c r="RE994" s="871"/>
      <c r="RF994" s="871"/>
      <c r="RG994" s="871"/>
      <c r="RH994" s="871"/>
      <c r="RI994" s="871"/>
      <c r="RJ994" s="871"/>
      <c r="RK994" s="871"/>
      <c r="RL994" s="871"/>
      <c r="RM994" s="871"/>
      <c r="RN994" s="871"/>
      <c r="RO994" s="871"/>
      <c r="RP994" s="871"/>
      <c r="RQ994" s="871"/>
      <c r="RR994" s="871"/>
      <c r="RS994" s="871"/>
      <c r="RT994" s="871"/>
      <c r="RU994" s="871"/>
      <c r="RV994" s="871"/>
      <c r="RW994" s="871"/>
      <c r="RX994" s="871"/>
      <c r="RY994" s="871"/>
      <c r="RZ994" s="871"/>
      <c r="SA994" s="871"/>
      <c r="SB994" s="871"/>
      <c r="SC994" s="871"/>
      <c r="SD994" s="871"/>
      <c r="SE994" s="871"/>
      <c r="SF994" s="871"/>
      <c r="SG994" s="871"/>
      <c r="SH994" s="871"/>
      <c r="SI994" s="871"/>
      <c r="SJ994" s="871"/>
      <c r="SK994" s="871"/>
      <c r="SL994" s="871"/>
      <c r="SM994" s="871"/>
      <c r="SN994" s="871"/>
      <c r="SO994" s="871"/>
      <c r="SP994" s="871"/>
      <c r="SQ994" s="871"/>
      <c r="SR994" s="871"/>
      <c r="SS994" s="871"/>
      <c r="ST994" s="871"/>
      <c r="SU994" s="871"/>
      <c r="SV994" s="871"/>
      <c r="SW994" s="871"/>
      <c r="SX994" s="871"/>
      <c r="SY994" s="871"/>
      <c r="SZ994" s="871"/>
      <c r="TA994" s="871"/>
      <c r="TB994" s="871"/>
      <c r="TC994" s="871"/>
      <c r="TD994" s="871"/>
      <c r="TE994" s="871"/>
      <c r="TF994" s="871"/>
      <c r="TG994" s="871"/>
      <c r="TH994" s="871"/>
      <c r="TI994" s="871"/>
      <c r="TJ994" s="871"/>
      <c r="TK994" s="871"/>
      <c r="TL994" s="871"/>
      <c r="TM994" s="871"/>
      <c r="TN994" s="871"/>
      <c r="TO994" s="871"/>
      <c r="TP994" s="871"/>
      <c r="TQ994" s="871"/>
      <c r="TR994" s="871"/>
      <c r="TS994" s="871"/>
      <c r="TT994" s="871"/>
      <c r="TU994" s="871"/>
      <c r="TV994" s="871"/>
      <c r="TW994" s="871"/>
      <c r="TX994" s="871"/>
      <c r="TY994" s="871"/>
      <c r="TZ994" s="871"/>
      <c r="UA994" s="871"/>
      <c r="UB994" s="871"/>
      <c r="UC994" s="871"/>
      <c r="UD994" s="871"/>
      <c r="UE994" s="871"/>
      <c r="UF994" s="871"/>
      <c r="UG994" s="871"/>
      <c r="UH994" s="871"/>
      <c r="UI994" s="871"/>
      <c r="UJ994" s="871"/>
      <c r="UK994" s="871"/>
      <c r="UL994" s="871"/>
      <c r="UM994" s="871"/>
      <c r="UN994" s="871"/>
      <c r="UO994" s="871"/>
      <c r="UP994" s="871"/>
      <c r="UQ994" s="871"/>
      <c r="UR994" s="871"/>
      <c r="US994" s="871"/>
      <c r="UT994" s="871"/>
      <c r="UU994" s="871"/>
      <c r="UV994" s="871"/>
      <c r="UW994" s="871"/>
      <c r="UX994" s="871"/>
      <c r="UY994" s="871"/>
      <c r="UZ994" s="871"/>
      <c r="VA994" s="871"/>
      <c r="VB994" s="871"/>
      <c r="VC994" s="871"/>
      <c r="VD994" s="871"/>
      <c r="VE994" s="871"/>
      <c r="VF994" s="871"/>
      <c r="VG994" s="871"/>
      <c r="VH994" s="871"/>
      <c r="VI994" s="871"/>
      <c r="VJ994" s="871"/>
      <c r="VK994" s="871"/>
      <c r="VL994" s="871"/>
      <c r="VM994" s="871"/>
      <c r="VN994" s="871"/>
      <c r="VO994" s="871"/>
      <c r="VP994" s="871"/>
      <c r="VQ994" s="871"/>
      <c r="VR994" s="871"/>
      <c r="VS994" s="871"/>
      <c r="VT994" s="871"/>
      <c r="VU994" s="871"/>
      <c r="VV994" s="871"/>
      <c r="VW994" s="871"/>
      <c r="VX994" s="871"/>
      <c r="VY994" s="871"/>
      <c r="VZ994" s="871"/>
      <c r="WA994" s="871"/>
      <c r="WB994" s="871"/>
      <c r="WC994" s="871"/>
      <c r="WD994" s="871"/>
      <c r="WE994" s="871"/>
      <c r="WF994" s="871"/>
      <c r="WG994" s="871"/>
      <c r="WH994" s="871"/>
      <c r="WI994" s="871"/>
      <c r="WJ994" s="871"/>
      <c r="WK994" s="871"/>
      <c r="WL994" s="871"/>
      <c r="WM994" s="871"/>
      <c r="WN994" s="871"/>
      <c r="WO994" s="871"/>
      <c r="WP994" s="871"/>
      <c r="WQ994" s="871"/>
      <c r="WR994" s="871"/>
      <c r="WS994" s="871"/>
      <c r="WT994" s="871"/>
      <c r="WU994" s="871"/>
      <c r="WV994" s="871"/>
      <c r="WW994" s="871"/>
      <c r="WX994" s="871"/>
      <c r="WY994" s="871"/>
      <c r="WZ994" s="871"/>
      <c r="XA994" s="871"/>
      <c r="XB994" s="871"/>
      <c r="XC994" s="871"/>
      <c r="XD994" s="871"/>
      <c r="XE994" s="871"/>
      <c r="XF994" s="871"/>
      <c r="XG994" s="871"/>
      <c r="XH994" s="871"/>
      <c r="XI994" s="871"/>
      <c r="XJ994" s="871"/>
      <c r="XK994" s="871"/>
      <c r="XL994" s="871"/>
      <c r="XM994" s="871"/>
      <c r="XN994" s="871"/>
      <c r="XO994" s="871"/>
      <c r="XP994" s="871"/>
      <c r="XQ994" s="871"/>
      <c r="XR994" s="871"/>
      <c r="XS994" s="871"/>
      <c r="XT994" s="871"/>
      <c r="XU994" s="871"/>
      <c r="XV994" s="871"/>
      <c r="XW994" s="871"/>
      <c r="XX994" s="871"/>
      <c r="XY994" s="871"/>
      <c r="XZ994" s="871"/>
      <c r="YA994" s="871"/>
      <c r="YB994" s="871"/>
      <c r="YC994" s="871"/>
      <c r="YD994" s="871"/>
      <c r="YE994" s="871"/>
      <c r="YF994" s="871"/>
      <c r="YG994" s="871"/>
      <c r="YH994" s="871"/>
      <c r="YI994" s="871"/>
      <c r="YJ994" s="871"/>
      <c r="YK994" s="871"/>
      <c r="YL994" s="871"/>
      <c r="YM994" s="871"/>
      <c r="YN994" s="871"/>
      <c r="YO994" s="871"/>
      <c r="YP994" s="871"/>
      <c r="YQ994" s="871"/>
      <c r="YR994" s="871"/>
      <c r="YS994" s="871"/>
      <c r="YT994" s="871"/>
      <c r="YU994" s="871"/>
      <c r="YV994" s="871"/>
      <c r="YW994" s="871"/>
      <c r="YX994" s="871"/>
      <c r="YY994" s="871"/>
      <c r="YZ994" s="871"/>
      <c r="ZA994" s="871"/>
      <c r="ZB994" s="871"/>
      <c r="ZC994" s="871"/>
      <c r="ZD994" s="871"/>
      <c r="ZE994" s="871"/>
      <c r="ZF994" s="871"/>
      <c r="ZG994" s="871"/>
      <c r="ZH994" s="871"/>
      <c r="ZI994" s="871"/>
      <c r="ZJ994" s="871"/>
      <c r="ZK994" s="871"/>
      <c r="ZL994" s="871"/>
      <c r="ZM994" s="871"/>
      <c r="ZN994" s="871"/>
      <c r="ZO994" s="871"/>
      <c r="ZP994" s="871"/>
      <c r="ZQ994" s="871"/>
      <c r="ZR994" s="871"/>
      <c r="ZS994" s="871"/>
      <c r="ZT994" s="871"/>
      <c r="ZU994" s="871"/>
      <c r="ZV994" s="871"/>
      <c r="ZW994" s="871"/>
      <c r="ZX994" s="871"/>
      <c r="ZY994" s="871"/>
      <c r="ZZ994" s="871"/>
      <c r="AAA994" s="871"/>
      <c r="AAB994" s="871"/>
      <c r="AAC994" s="871"/>
      <c r="AAD994" s="871"/>
      <c r="AAE994" s="871"/>
      <c r="AAF994" s="871"/>
      <c r="AAG994" s="871"/>
      <c r="AAH994" s="871"/>
      <c r="AAI994" s="871"/>
      <c r="AAJ994" s="871"/>
      <c r="AAK994" s="871"/>
      <c r="AAL994" s="871"/>
      <c r="AAM994" s="871"/>
      <c r="AAN994" s="871"/>
      <c r="AAO994" s="871"/>
      <c r="AAP994" s="871"/>
      <c r="AAQ994" s="871"/>
      <c r="AAR994" s="871"/>
      <c r="AAS994" s="871"/>
      <c r="AAT994" s="871"/>
      <c r="AAU994" s="871"/>
      <c r="AAV994" s="871"/>
      <c r="AAW994" s="871"/>
      <c r="AAX994" s="871"/>
      <c r="AAY994" s="871"/>
      <c r="AAZ994" s="871"/>
      <c r="ABA994" s="871"/>
      <c r="ABB994" s="871"/>
      <c r="ABC994" s="871"/>
      <c r="ABD994" s="871"/>
      <c r="ABE994" s="871"/>
      <c r="ABF994" s="871"/>
      <c r="ABG994" s="871"/>
      <c r="ABH994" s="871"/>
      <c r="ABI994" s="871"/>
      <c r="ABJ994" s="871"/>
      <c r="ABK994" s="871"/>
      <c r="ABL994" s="871"/>
      <c r="ABM994" s="871"/>
      <c r="ABN994" s="871"/>
      <c r="ABO994" s="871"/>
      <c r="ABP994" s="871"/>
      <c r="ABQ994" s="871"/>
      <c r="ABR994" s="871"/>
      <c r="ABS994" s="871"/>
      <c r="ABT994" s="871"/>
      <c r="ABU994" s="871"/>
      <c r="ABV994" s="871"/>
      <c r="ABW994" s="871"/>
      <c r="ABX994" s="871"/>
      <c r="ABY994" s="871"/>
      <c r="ABZ994" s="871"/>
      <c r="ACA994" s="871"/>
      <c r="ACB994" s="871"/>
      <c r="ACC994" s="871"/>
      <c r="ACD994" s="871"/>
      <c r="ACE994" s="871"/>
      <c r="ACF994" s="871"/>
      <c r="ACG994" s="871"/>
      <c r="ACH994" s="871"/>
      <c r="ACI994" s="871"/>
      <c r="ACJ994" s="871"/>
      <c r="ACK994" s="871"/>
      <c r="ACL994" s="871"/>
      <c r="ACM994" s="871"/>
      <c r="ACN994" s="871"/>
      <c r="ACO994" s="871"/>
      <c r="ACP994" s="871"/>
      <c r="ACQ994" s="871"/>
      <c r="ACR994" s="871"/>
      <c r="ACS994" s="871"/>
      <c r="ACT994" s="871"/>
      <c r="ACU994" s="871"/>
      <c r="ACV994" s="871"/>
      <c r="ACW994" s="871"/>
      <c r="ACX994" s="871"/>
      <c r="ACY994" s="871"/>
      <c r="ACZ994" s="871"/>
      <c r="ADA994" s="871"/>
      <c r="ADB994" s="871"/>
      <c r="ADC994" s="871"/>
      <c r="ADD994" s="871"/>
      <c r="ADE994" s="871"/>
      <c r="ADF994" s="871"/>
      <c r="ADG994" s="871"/>
      <c r="ADH994" s="871"/>
      <c r="ADI994" s="871"/>
      <c r="ADJ994" s="871"/>
      <c r="ADK994" s="871"/>
      <c r="ADL994" s="871"/>
      <c r="ADM994" s="871"/>
      <c r="ADN994" s="871"/>
      <c r="ADO994" s="871"/>
      <c r="ADP994" s="871"/>
      <c r="ADQ994" s="871"/>
      <c r="ADR994" s="871"/>
      <c r="ADS994" s="871"/>
      <c r="ADT994" s="871"/>
      <c r="ADU994" s="871"/>
      <c r="ADV994" s="871"/>
      <c r="ADW994" s="871"/>
      <c r="ADX994" s="871"/>
      <c r="ADY994" s="871"/>
      <c r="ADZ994" s="871"/>
      <c r="AEA994" s="871"/>
      <c r="AEB994" s="871"/>
      <c r="AEC994" s="871"/>
      <c r="AED994" s="871"/>
      <c r="AEE994" s="871"/>
      <c r="AEF994" s="871"/>
      <c r="AEG994" s="871"/>
      <c r="AEH994" s="871"/>
      <c r="AEI994" s="871"/>
      <c r="AEJ994" s="871"/>
      <c r="AEK994" s="871"/>
      <c r="AEL994" s="871"/>
      <c r="AEM994" s="871"/>
      <c r="AEN994" s="871"/>
      <c r="AEO994" s="871"/>
      <c r="AEP994" s="871"/>
      <c r="AEQ994" s="871"/>
      <c r="AER994" s="871"/>
      <c r="AES994" s="871"/>
      <c r="AET994" s="871"/>
      <c r="AEU994" s="871"/>
      <c r="AEV994" s="871"/>
      <c r="AEW994" s="871"/>
      <c r="AEX994" s="871"/>
      <c r="AEY994" s="871"/>
      <c r="AEZ994" s="871"/>
      <c r="AFA994" s="871"/>
      <c r="AFB994" s="871"/>
      <c r="AFC994" s="871"/>
      <c r="AFD994" s="871"/>
      <c r="AFE994" s="871"/>
      <c r="AFF994" s="871"/>
      <c r="AFG994" s="871"/>
      <c r="AFH994" s="871"/>
      <c r="AFI994" s="871"/>
      <c r="AFJ994" s="871"/>
      <c r="AFK994" s="871"/>
      <c r="AFL994" s="871"/>
      <c r="AFM994" s="871"/>
      <c r="AFN994" s="871"/>
      <c r="AFO994" s="871"/>
      <c r="AFP994" s="871"/>
      <c r="AFQ994" s="871"/>
      <c r="AFR994" s="871"/>
      <c r="AFS994" s="871"/>
      <c r="AFT994" s="871"/>
      <c r="AFU994" s="871"/>
      <c r="AFV994" s="871"/>
      <c r="AFW994" s="871"/>
      <c r="AFX994" s="871"/>
      <c r="AFY994" s="871"/>
      <c r="AFZ994" s="871"/>
      <c r="AGA994" s="871"/>
      <c r="AGB994" s="871"/>
      <c r="AGC994" s="871"/>
      <c r="AGD994" s="871"/>
      <c r="AGE994" s="871"/>
      <c r="AGF994" s="871"/>
      <c r="AGG994" s="871"/>
      <c r="AGH994" s="871"/>
      <c r="AGI994" s="871"/>
      <c r="AGJ994" s="871"/>
      <c r="AGK994" s="871"/>
      <c r="AGL994" s="871"/>
      <c r="AGM994" s="871"/>
      <c r="AGN994" s="871"/>
      <c r="AGO994" s="871"/>
      <c r="AGP994" s="871"/>
      <c r="AGQ994" s="871"/>
      <c r="AGR994" s="871"/>
      <c r="AGS994" s="871"/>
      <c r="AGT994" s="871"/>
      <c r="AGU994" s="871"/>
      <c r="AGV994" s="871"/>
      <c r="AGW994" s="871"/>
      <c r="AGX994" s="871"/>
      <c r="AGY994" s="871"/>
      <c r="AGZ994" s="871"/>
      <c r="AHA994" s="871"/>
      <c r="AHB994" s="871"/>
      <c r="AHC994" s="871"/>
      <c r="AHD994" s="871"/>
      <c r="AHE994" s="871"/>
      <c r="AHF994" s="871"/>
      <c r="AHG994" s="871"/>
      <c r="AHH994" s="871"/>
      <c r="AHI994" s="871"/>
      <c r="AHJ994" s="871"/>
      <c r="AHK994" s="871"/>
      <c r="AHL994" s="871"/>
      <c r="AHM994" s="871"/>
      <c r="AHN994" s="871"/>
      <c r="AHO994" s="871"/>
      <c r="AHP994" s="871"/>
      <c r="AHQ994" s="871"/>
      <c r="AHR994" s="871"/>
      <c r="AHS994" s="871"/>
      <c r="AHT994" s="871"/>
      <c r="AHU994" s="871"/>
      <c r="AHV994" s="871"/>
      <c r="AHW994" s="871"/>
      <c r="AHX994" s="871"/>
      <c r="AHY994" s="871"/>
      <c r="AHZ994" s="871"/>
      <c r="AIA994" s="871"/>
      <c r="AIB994" s="871"/>
      <c r="AIC994" s="871"/>
      <c r="AID994" s="871"/>
      <c r="AIE994" s="871"/>
      <c r="AIF994" s="871"/>
      <c r="AIG994" s="871"/>
      <c r="AIH994" s="871"/>
      <c r="AII994" s="871"/>
      <c r="AIJ994" s="871"/>
      <c r="AIK994" s="871"/>
      <c r="AIL994" s="871"/>
      <c r="AIM994" s="871"/>
      <c r="AIN994" s="871"/>
      <c r="AIO994" s="871"/>
      <c r="AIP994" s="871"/>
      <c r="AIQ994" s="871"/>
      <c r="AIR994" s="871"/>
      <c r="AIS994" s="871"/>
      <c r="AIT994" s="871"/>
      <c r="AIU994" s="871"/>
      <c r="AIV994" s="871"/>
      <c r="AIW994" s="871"/>
      <c r="AIX994" s="871"/>
      <c r="AIY994" s="871"/>
      <c r="AIZ994" s="871"/>
      <c r="AJA994" s="871"/>
      <c r="AJB994" s="871"/>
      <c r="AJC994" s="871"/>
      <c r="AJD994" s="871"/>
      <c r="AJE994" s="871"/>
      <c r="AJF994" s="871"/>
      <c r="AJG994" s="871"/>
      <c r="AJH994" s="871"/>
      <c r="AJI994" s="871"/>
      <c r="AJJ994" s="871"/>
      <c r="AJK994" s="871"/>
      <c r="AJL994" s="871"/>
      <c r="AJM994" s="871"/>
      <c r="AJN994" s="871"/>
      <c r="AJO994" s="871"/>
      <c r="AJP994" s="871"/>
      <c r="AJQ994" s="871"/>
      <c r="AJR994" s="871"/>
      <c r="AJS994" s="871"/>
      <c r="AJT994" s="871"/>
      <c r="AJU994" s="871"/>
      <c r="AJV994" s="871"/>
      <c r="AJW994" s="871"/>
      <c r="AJX994" s="871"/>
      <c r="AJY994" s="871"/>
      <c r="AJZ994" s="871"/>
      <c r="AKA994" s="871"/>
      <c r="AKB994" s="871"/>
      <c r="AKC994" s="871"/>
      <c r="AKD994" s="871"/>
      <c r="AKE994" s="871"/>
      <c r="AKF994" s="871"/>
      <c r="AKG994" s="871"/>
      <c r="AKH994" s="871"/>
      <c r="AKI994" s="871"/>
      <c r="AKJ994" s="871"/>
      <c r="AKK994" s="871"/>
      <c r="AKL994" s="871"/>
      <c r="AKM994" s="871"/>
      <c r="AKN994" s="871"/>
      <c r="AKO994" s="871"/>
      <c r="AKP994" s="871"/>
      <c r="AKQ994" s="871"/>
      <c r="AKR994" s="871"/>
      <c r="AKS994" s="871"/>
      <c r="AKT994" s="871"/>
      <c r="AKU994" s="871"/>
      <c r="AKV994" s="871"/>
      <c r="AKW994" s="871"/>
      <c r="AKX994" s="871"/>
      <c r="AKY994" s="871"/>
      <c r="AKZ994" s="871"/>
      <c r="ALA994" s="871"/>
      <c r="ALB994" s="871"/>
      <c r="ALC994" s="871"/>
      <c r="ALD994" s="871"/>
      <c r="ALE994" s="871"/>
      <c r="ALF994" s="871"/>
      <c r="ALG994" s="871"/>
      <c r="ALH994" s="871"/>
      <c r="ALI994" s="871"/>
      <c r="ALJ994" s="871"/>
      <c r="ALK994" s="871"/>
      <c r="ALL994" s="871"/>
      <c r="ALM994" s="871"/>
      <c r="ALN994" s="871"/>
      <c r="ALO994" s="871"/>
      <c r="ALP994" s="871"/>
      <c r="ALQ994" s="871"/>
      <c r="ALR994" s="871"/>
      <c r="ALS994" s="871"/>
      <c r="ALT994" s="871"/>
      <c r="ALU994" s="871"/>
      <c r="ALV994" s="871"/>
      <c r="ALW994" s="871"/>
      <c r="ALX994" s="871"/>
      <c r="ALY994" s="871"/>
      <c r="ALZ994" s="871"/>
      <c r="AMA994" s="871"/>
      <c r="AMB994" s="871"/>
      <c r="AMC994" s="871"/>
      <c r="AMD994" s="871"/>
      <c r="AME994" s="871"/>
      <c r="AMF994" s="871"/>
      <c r="AMG994" s="871"/>
      <c r="AMH994" s="871"/>
      <c r="AMI994" s="871"/>
      <c r="AMJ994" s="871"/>
      <c r="AMK994" s="871"/>
    </row>
    <row r="995" spans="1:1025" ht="14.4">
      <c r="A995" s="897"/>
      <c r="B995" s="897"/>
      <c r="C995" s="897"/>
      <c r="D995" s="897"/>
      <c r="E995" s="897"/>
      <c r="F995" s="897"/>
      <c r="G995" s="897"/>
      <c r="H995" s="897"/>
      <c r="I995" s="897"/>
      <c r="J995" s="897"/>
      <c r="K995" s="871"/>
      <c r="L995" s="871"/>
      <c r="M995" s="871"/>
      <c r="N995" s="871"/>
      <c r="O995" s="871"/>
      <c r="P995" s="871"/>
      <c r="Q995" s="871"/>
      <c r="R995" s="871"/>
      <c r="S995" s="871"/>
      <c r="T995" s="871"/>
      <c r="U995" s="871"/>
      <c r="V995" s="871"/>
      <c r="W995" s="871"/>
      <c r="X995" s="871"/>
      <c r="Y995" s="871"/>
      <c r="Z995" s="871"/>
      <c r="AA995" s="871"/>
      <c r="AB995" s="871"/>
      <c r="AC995" s="871"/>
      <c r="AD995" s="871"/>
      <c r="AE995" s="871"/>
      <c r="AF995" s="871"/>
      <c r="AG995" s="871"/>
      <c r="AH995" s="871"/>
      <c r="AI995" s="871"/>
      <c r="AJ995" s="871"/>
      <c r="AK995" s="871"/>
      <c r="AL995" s="871"/>
      <c r="AM995" s="871"/>
      <c r="AN995" s="871"/>
      <c r="AO995" s="871"/>
      <c r="AP995" s="871"/>
      <c r="AQ995" s="871"/>
      <c r="AR995" s="871"/>
      <c r="AS995" s="871"/>
      <c r="AT995" s="871"/>
      <c r="AU995" s="871"/>
      <c r="AV995" s="871"/>
      <c r="AW995" s="871"/>
      <c r="AX995" s="871"/>
      <c r="AY995" s="871"/>
      <c r="AZ995" s="871"/>
      <c r="BA995" s="871"/>
      <c r="BB995" s="871"/>
      <c r="BC995" s="871"/>
      <c r="BD995" s="871"/>
      <c r="BE995" s="871"/>
      <c r="BF995" s="871"/>
      <c r="BG995" s="871"/>
      <c r="BH995" s="871"/>
      <c r="BI995" s="871"/>
      <c r="BJ995" s="871"/>
      <c r="BK995" s="871"/>
      <c r="BL995" s="871"/>
      <c r="BM995" s="871"/>
      <c r="BN995" s="871"/>
      <c r="BO995" s="871"/>
      <c r="BP995" s="871"/>
      <c r="BQ995" s="871"/>
      <c r="BR995" s="871"/>
      <c r="BS995" s="871"/>
      <c r="BT995" s="871"/>
      <c r="BU995" s="871"/>
      <c r="BV995" s="871"/>
      <c r="BW995" s="871"/>
      <c r="BX995" s="871"/>
      <c r="BY995" s="871"/>
      <c r="BZ995" s="871"/>
      <c r="CA995" s="871"/>
      <c r="CB995" s="871"/>
      <c r="CC995" s="871"/>
      <c r="CD995" s="871"/>
      <c r="CE995" s="871"/>
      <c r="CF995" s="871"/>
      <c r="CG995" s="871"/>
      <c r="CH995" s="871"/>
      <c r="CI995" s="871"/>
      <c r="CJ995" s="871"/>
      <c r="CK995" s="871"/>
      <c r="CL995" s="871"/>
      <c r="CM995" s="871"/>
      <c r="CN995" s="871"/>
      <c r="CO995" s="871"/>
      <c r="CP995" s="871"/>
      <c r="CQ995" s="871"/>
      <c r="CR995" s="871"/>
      <c r="CS995" s="871"/>
      <c r="CT995" s="871"/>
      <c r="CU995" s="871"/>
      <c r="CV995" s="871"/>
      <c r="CW995" s="871"/>
      <c r="CX995" s="871"/>
      <c r="CY995" s="871"/>
      <c r="CZ995" s="871"/>
      <c r="DA995" s="871"/>
      <c r="DB995" s="871"/>
      <c r="DC995" s="871"/>
      <c r="DD995" s="871"/>
      <c r="DE995" s="871"/>
      <c r="DF995" s="871"/>
      <c r="DG995" s="871"/>
      <c r="DH995" s="871"/>
      <c r="DI995" s="871"/>
      <c r="DJ995" s="871"/>
      <c r="DK995" s="871"/>
      <c r="DL995" s="871"/>
      <c r="DM995" s="871"/>
      <c r="DN995" s="871"/>
      <c r="DO995" s="871"/>
      <c r="DP995" s="871"/>
      <c r="DQ995" s="871"/>
      <c r="DR995" s="871"/>
      <c r="DS995" s="871"/>
      <c r="DT995" s="871"/>
      <c r="DU995" s="871"/>
      <c r="DV995" s="871"/>
      <c r="DW995" s="871"/>
      <c r="DX995" s="871"/>
      <c r="DY995" s="871"/>
      <c r="DZ995" s="871"/>
      <c r="EA995" s="871"/>
      <c r="EB995" s="871"/>
      <c r="EC995" s="871"/>
      <c r="ED995" s="871"/>
      <c r="EE995" s="871"/>
      <c r="EF995" s="871"/>
      <c r="EG995" s="871"/>
      <c r="EH995" s="871"/>
      <c r="EI995" s="871"/>
      <c r="EJ995" s="871"/>
      <c r="EK995" s="871"/>
      <c r="EL995" s="871"/>
      <c r="EM995" s="871"/>
      <c r="EN995" s="871"/>
      <c r="EO995" s="871"/>
      <c r="EP995" s="871"/>
      <c r="EQ995" s="871"/>
      <c r="ER995" s="871"/>
      <c r="ES995" s="871"/>
      <c r="ET995" s="871"/>
      <c r="EU995" s="871"/>
      <c r="EV995" s="871"/>
      <c r="EW995" s="871"/>
      <c r="EX995" s="871"/>
      <c r="EY995" s="871"/>
      <c r="EZ995" s="871"/>
      <c r="FA995" s="871"/>
      <c r="FB995" s="871"/>
      <c r="FC995" s="871"/>
      <c r="FD995" s="871"/>
      <c r="FE995" s="871"/>
      <c r="FF995" s="871"/>
      <c r="FG995" s="871"/>
      <c r="FH995" s="871"/>
      <c r="FI995" s="871"/>
      <c r="FJ995" s="871"/>
      <c r="FK995" s="871"/>
      <c r="FL995" s="871"/>
      <c r="FM995" s="871"/>
      <c r="FN995" s="871"/>
      <c r="FO995" s="871"/>
      <c r="FP995" s="871"/>
      <c r="FQ995" s="871"/>
      <c r="FR995" s="871"/>
      <c r="FS995" s="871"/>
      <c r="FT995" s="871"/>
      <c r="FU995" s="871"/>
      <c r="FV995" s="871"/>
      <c r="FW995" s="871"/>
      <c r="FX995" s="871"/>
      <c r="FY995" s="871"/>
      <c r="FZ995" s="871"/>
      <c r="GA995" s="871"/>
      <c r="GB995" s="871"/>
      <c r="GC995" s="871"/>
      <c r="GD995" s="871"/>
      <c r="GE995" s="871"/>
      <c r="GF995" s="871"/>
      <c r="GG995" s="871"/>
      <c r="GH995" s="871"/>
      <c r="GI995" s="871"/>
      <c r="GJ995" s="871"/>
      <c r="GK995" s="871"/>
      <c r="GL995" s="871"/>
      <c r="GM995" s="871"/>
      <c r="GN995" s="871"/>
      <c r="GO995" s="871"/>
      <c r="GP995" s="871"/>
      <c r="GQ995" s="871"/>
      <c r="GR995" s="871"/>
      <c r="GS995" s="871"/>
      <c r="GT995" s="871"/>
      <c r="GU995" s="871"/>
      <c r="GV995" s="871"/>
      <c r="GW995" s="871"/>
      <c r="GX995" s="871"/>
      <c r="GY995" s="871"/>
      <c r="GZ995" s="871"/>
      <c r="HA995" s="871"/>
      <c r="HB995" s="871"/>
      <c r="HC995" s="871"/>
      <c r="HD995" s="871"/>
      <c r="HE995" s="871"/>
      <c r="HF995" s="871"/>
      <c r="HG995" s="871"/>
      <c r="HH995" s="871"/>
      <c r="HI995" s="871"/>
      <c r="HJ995" s="871"/>
      <c r="HK995" s="871"/>
      <c r="HL995" s="871"/>
      <c r="HM995" s="871"/>
      <c r="HN995" s="871"/>
      <c r="HO995" s="871"/>
      <c r="HP995" s="871"/>
      <c r="HQ995" s="871"/>
      <c r="HR995" s="871"/>
      <c r="HS995" s="871"/>
      <c r="HT995" s="871"/>
      <c r="HU995" s="871"/>
      <c r="HV995" s="871"/>
      <c r="HW995" s="871"/>
      <c r="HX995" s="871"/>
      <c r="HY995" s="871"/>
      <c r="HZ995" s="871"/>
      <c r="IA995" s="871"/>
      <c r="IB995" s="871"/>
      <c r="IC995" s="871"/>
      <c r="ID995" s="871"/>
      <c r="IE995" s="871"/>
      <c r="IF995" s="871"/>
      <c r="IG995" s="871"/>
      <c r="IH995" s="871"/>
      <c r="II995" s="871"/>
      <c r="IJ995" s="871"/>
      <c r="IK995" s="871"/>
      <c r="IL995" s="871"/>
      <c r="IM995" s="871"/>
      <c r="IN995" s="871"/>
      <c r="IO995" s="871"/>
      <c r="IP995" s="871"/>
      <c r="IQ995" s="871"/>
      <c r="IR995" s="871"/>
      <c r="IS995" s="871"/>
      <c r="IT995" s="871"/>
      <c r="IU995" s="871"/>
      <c r="IV995" s="871"/>
      <c r="IW995" s="871"/>
      <c r="IX995" s="871"/>
      <c r="IY995" s="871"/>
      <c r="IZ995" s="871"/>
      <c r="JA995" s="871"/>
      <c r="JB995" s="871"/>
      <c r="JC995" s="871"/>
      <c r="JD995" s="871"/>
      <c r="JE995" s="871"/>
      <c r="JF995" s="871"/>
      <c r="JG995" s="871"/>
      <c r="JH995" s="871"/>
      <c r="JI995" s="871"/>
      <c r="JJ995" s="871"/>
      <c r="JK995" s="871"/>
      <c r="JL995" s="871"/>
      <c r="JM995" s="871"/>
      <c r="JN995" s="871"/>
      <c r="JO995" s="871"/>
      <c r="JP995" s="871"/>
      <c r="JQ995" s="871"/>
      <c r="JR995" s="871"/>
      <c r="JS995" s="871"/>
      <c r="JT995" s="871"/>
      <c r="JU995" s="871"/>
      <c r="JV995" s="871"/>
      <c r="JW995" s="871"/>
      <c r="JX995" s="871"/>
      <c r="JY995" s="871"/>
      <c r="JZ995" s="871"/>
      <c r="KA995" s="871"/>
      <c r="KB995" s="871"/>
      <c r="KC995" s="871"/>
      <c r="KD995" s="871"/>
      <c r="KE995" s="871"/>
      <c r="KF995" s="871"/>
      <c r="KG995" s="871"/>
      <c r="KH995" s="871"/>
      <c r="KI995" s="871"/>
      <c r="KJ995" s="871"/>
      <c r="KK995" s="871"/>
      <c r="KL995" s="871"/>
      <c r="KM995" s="871"/>
      <c r="KN995" s="871"/>
      <c r="KO995" s="871"/>
      <c r="KP995" s="871"/>
      <c r="KQ995" s="871"/>
      <c r="KR995" s="871"/>
      <c r="KS995" s="871"/>
      <c r="KT995" s="871"/>
      <c r="KU995" s="871"/>
      <c r="KV995" s="871"/>
      <c r="KW995" s="871"/>
      <c r="KX995" s="871"/>
      <c r="KY995" s="871"/>
      <c r="KZ995" s="871"/>
      <c r="LA995" s="871"/>
      <c r="LB995" s="871"/>
      <c r="LC995" s="871"/>
      <c r="LD995" s="871"/>
      <c r="LE995" s="871"/>
      <c r="LF995" s="871"/>
      <c r="LG995" s="871"/>
      <c r="LH995" s="871"/>
      <c r="LI995" s="871"/>
      <c r="LJ995" s="871"/>
      <c r="LK995" s="871"/>
      <c r="LL995" s="871"/>
      <c r="LM995" s="871"/>
      <c r="LN995" s="871"/>
      <c r="LO995" s="871"/>
      <c r="LP995" s="871"/>
      <c r="LQ995" s="871"/>
      <c r="LR995" s="871"/>
      <c r="LS995" s="871"/>
      <c r="LT995" s="871"/>
      <c r="LU995" s="871"/>
      <c r="LV995" s="871"/>
      <c r="LW995" s="871"/>
      <c r="LX995" s="871"/>
      <c r="LY995" s="871"/>
      <c r="LZ995" s="871"/>
      <c r="MA995" s="871"/>
      <c r="MB995" s="871"/>
      <c r="MC995" s="871"/>
      <c r="MD995" s="871"/>
      <c r="ME995" s="871"/>
      <c r="MF995" s="871"/>
      <c r="MG995" s="871"/>
      <c r="MH995" s="871"/>
      <c r="MI995" s="871"/>
      <c r="MJ995" s="871"/>
      <c r="MK995" s="871"/>
      <c r="ML995" s="871"/>
      <c r="MM995" s="871"/>
      <c r="MN995" s="871"/>
      <c r="MO995" s="871"/>
      <c r="MP995" s="871"/>
      <c r="MQ995" s="871"/>
      <c r="MR995" s="871"/>
      <c r="MS995" s="871"/>
      <c r="MT995" s="871"/>
      <c r="MU995" s="871"/>
      <c r="MV995" s="871"/>
      <c r="MW995" s="871"/>
      <c r="MX995" s="871"/>
      <c r="MY995" s="871"/>
      <c r="MZ995" s="871"/>
      <c r="NA995" s="871"/>
      <c r="NB995" s="871"/>
      <c r="NC995" s="871"/>
      <c r="ND995" s="871"/>
      <c r="NE995" s="871"/>
      <c r="NF995" s="871"/>
      <c r="NG995" s="871"/>
      <c r="NH995" s="871"/>
      <c r="NI995" s="871"/>
      <c r="NJ995" s="871"/>
      <c r="NK995" s="871"/>
      <c r="NL995" s="871"/>
      <c r="NM995" s="871"/>
      <c r="NN995" s="871"/>
      <c r="NO995" s="871"/>
      <c r="NP995" s="871"/>
      <c r="NQ995" s="871"/>
      <c r="NR995" s="871"/>
      <c r="NS995" s="871"/>
      <c r="NT995" s="871"/>
      <c r="NU995" s="871"/>
      <c r="NV995" s="871"/>
      <c r="NW995" s="871"/>
      <c r="NX995" s="871"/>
      <c r="NY995" s="871"/>
      <c r="NZ995" s="871"/>
      <c r="OA995" s="871"/>
      <c r="OB995" s="871"/>
      <c r="OC995" s="871"/>
      <c r="OD995" s="871"/>
      <c r="OE995" s="871"/>
      <c r="OF995" s="871"/>
      <c r="OG995" s="871"/>
      <c r="OH995" s="871"/>
      <c r="OI995" s="871"/>
      <c r="OJ995" s="871"/>
      <c r="OK995" s="871"/>
      <c r="OL995" s="871"/>
      <c r="OM995" s="871"/>
      <c r="ON995" s="871"/>
      <c r="OO995" s="871"/>
      <c r="OP995" s="871"/>
      <c r="OQ995" s="871"/>
      <c r="OR995" s="871"/>
      <c r="OS995" s="871"/>
      <c r="OT995" s="871"/>
      <c r="OU995" s="871"/>
      <c r="OV995" s="871"/>
      <c r="OW995" s="871"/>
      <c r="OX995" s="871"/>
      <c r="OY995" s="871"/>
      <c r="OZ995" s="871"/>
      <c r="PA995" s="871"/>
      <c r="PB995" s="871"/>
      <c r="PC995" s="871"/>
      <c r="PD995" s="871"/>
      <c r="PE995" s="871"/>
      <c r="PF995" s="871"/>
      <c r="PG995" s="871"/>
      <c r="PH995" s="871"/>
      <c r="PI995" s="871"/>
      <c r="PJ995" s="871"/>
      <c r="PK995" s="871"/>
      <c r="PL995" s="871"/>
      <c r="PM995" s="871"/>
      <c r="PN995" s="871"/>
      <c r="PO995" s="871"/>
      <c r="PP995" s="871"/>
      <c r="PQ995" s="871"/>
      <c r="PR995" s="871"/>
      <c r="PS995" s="871"/>
      <c r="PT995" s="871"/>
      <c r="PU995" s="871"/>
      <c r="PV995" s="871"/>
      <c r="PW995" s="871"/>
      <c r="PX995" s="871"/>
      <c r="PY995" s="871"/>
      <c r="PZ995" s="871"/>
      <c r="QA995" s="871"/>
      <c r="QB995" s="871"/>
      <c r="QC995" s="871"/>
      <c r="QD995" s="871"/>
      <c r="QE995" s="871"/>
      <c r="QF995" s="871"/>
      <c r="QG995" s="871"/>
      <c r="QH995" s="871"/>
      <c r="QI995" s="871"/>
      <c r="QJ995" s="871"/>
      <c r="QK995" s="871"/>
      <c r="QL995" s="871"/>
      <c r="QM995" s="871"/>
      <c r="QN995" s="871"/>
      <c r="QO995" s="871"/>
      <c r="QP995" s="871"/>
      <c r="QQ995" s="871"/>
      <c r="QR995" s="871"/>
      <c r="QS995" s="871"/>
      <c r="QT995" s="871"/>
      <c r="QU995" s="871"/>
      <c r="QV995" s="871"/>
      <c r="QW995" s="871"/>
      <c r="QX995" s="871"/>
      <c r="QY995" s="871"/>
      <c r="QZ995" s="871"/>
      <c r="RA995" s="871"/>
      <c r="RB995" s="871"/>
      <c r="RC995" s="871"/>
      <c r="RD995" s="871"/>
      <c r="RE995" s="871"/>
      <c r="RF995" s="871"/>
      <c r="RG995" s="871"/>
      <c r="RH995" s="871"/>
      <c r="RI995" s="871"/>
      <c r="RJ995" s="871"/>
      <c r="RK995" s="871"/>
      <c r="RL995" s="871"/>
      <c r="RM995" s="871"/>
      <c r="RN995" s="871"/>
      <c r="RO995" s="871"/>
      <c r="RP995" s="871"/>
      <c r="RQ995" s="871"/>
      <c r="RR995" s="871"/>
      <c r="RS995" s="871"/>
      <c r="RT995" s="871"/>
      <c r="RU995" s="871"/>
      <c r="RV995" s="871"/>
      <c r="RW995" s="871"/>
      <c r="RX995" s="871"/>
      <c r="RY995" s="871"/>
      <c r="RZ995" s="871"/>
      <c r="SA995" s="871"/>
      <c r="SB995" s="871"/>
      <c r="SC995" s="871"/>
      <c r="SD995" s="871"/>
      <c r="SE995" s="871"/>
      <c r="SF995" s="871"/>
      <c r="SG995" s="871"/>
      <c r="SH995" s="871"/>
      <c r="SI995" s="871"/>
      <c r="SJ995" s="871"/>
      <c r="SK995" s="871"/>
      <c r="SL995" s="871"/>
      <c r="SM995" s="871"/>
      <c r="SN995" s="871"/>
      <c r="SO995" s="871"/>
      <c r="SP995" s="871"/>
      <c r="SQ995" s="871"/>
      <c r="SR995" s="871"/>
      <c r="SS995" s="871"/>
      <c r="ST995" s="871"/>
      <c r="SU995" s="871"/>
      <c r="SV995" s="871"/>
      <c r="SW995" s="871"/>
      <c r="SX995" s="871"/>
      <c r="SY995" s="871"/>
      <c r="SZ995" s="871"/>
      <c r="TA995" s="871"/>
      <c r="TB995" s="871"/>
      <c r="TC995" s="871"/>
      <c r="TD995" s="871"/>
      <c r="TE995" s="871"/>
      <c r="TF995" s="871"/>
      <c r="TG995" s="871"/>
      <c r="TH995" s="871"/>
      <c r="TI995" s="871"/>
      <c r="TJ995" s="871"/>
      <c r="TK995" s="871"/>
      <c r="TL995" s="871"/>
      <c r="TM995" s="871"/>
      <c r="TN995" s="871"/>
      <c r="TO995" s="871"/>
      <c r="TP995" s="871"/>
      <c r="TQ995" s="871"/>
      <c r="TR995" s="871"/>
      <c r="TS995" s="871"/>
      <c r="TT995" s="871"/>
      <c r="TU995" s="871"/>
      <c r="TV995" s="871"/>
      <c r="TW995" s="871"/>
      <c r="TX995" s="871"/>
      <c r="TY995" s="871"/>
      <c r="TZ995" s="871"/>
      <c r="UA995" s="871"/>
      <c r="UB995" s="871"/>
      <c r="UC995" s="871"/>
      <c r="UD995" s="871"/>
      <c r="UE995" s="871"/>
      <c r="UF995" s="871"/>
      <c r="UG995" s="871"/>
      <c r="UH995" s="871"/>
      <c r="UI995" s="871"/>
      <c r="UJ995" s="871"/>
      <c r="UK995" s="871"/>
      <c r="UL995" s="871"/>
      <c r="UM995" s="871"/>
      <c r="UN995" s="871"/>
      <c r="UO995" s="871"/>
      <c r="UP995" s="871"/>
      <c r="UQ995" s="871"/>
      <c r="UR995" s="871"/>
      <c r="US995" s="871"/>
      <c r="UT995" s="871"/>
      <c r="UU995" s="871"/>
      <c r="UV995" s="871"/>
      <c r="UW995" s="871"/>
      <c r="UX995" s="871"/>
      <c r="UY995" s="871"/>
      <c r="UZ995" s="871"/>
      <c r="VA995" s="871"/>
      <c r="VB995" s="871"/>
      <c r="VC995" s="871"/>
      <c r="VD995" s="871"/>
      <c r="VE995" s="871"/>
      <c r="VF995" s="871"/>
      <c r="VG995" s="871"/>
      <c r="VH995" s="871"/>
      <c r="VI995" s="871"/>
      <c r="VJ995" s="871"/>
      <c r="VK995" s="871"/>
      <c r="VL995" s="871"/>
      <c r="VM995" s="871"/>
      <c r="VN995" s="871"/>
      <c r="VO995" s="871"/>
      <c r="VP995" s="871"/>
      <c r="VQ995" s="871"/>
      <c r="VR995" s="871"/>
      <c r="VS995" s="871"/>
      <c r="VT995" s="871"/>
      <c r="VU995" s="871"/>
      <c r="VV995" s="871"/>
      <c r="VW995" s="871"/>
      <c r="VX995" s="871"/>
      <c r="VY995" s="871"/>
      <c r="VZ995" s="871"/>
      <c r="WA995" s="871"/>
      <c r="WB995" s="871"/>
      <c r="WC995" s="871"/>
      <c r="WD995" s="871"/>
      <c r="WE995" s="871"/>
      <c r="WF995" s="871"/>
      <c r="WG995" s="871"/>
      <c r="WH995" s="871"/>
      <c r="WI995" s="871"/>
      <c r="WJ995" s="871"/>
      <c r="WK995" s="871"/>
      <c r="WL995" s="871"/>
      <c r="WM995" s="871"/>
      <c r="WN995" s="871"/>
      <c r="WO995" s="871"/>
      <c r="WP995" s="871"/>
      <c r="WQ995" s="871"/>
      <c r="WR995" s="871"/>
      <c r="WS995" s="871"/>
      <c r="WT995" s="871"/>
      <c r="WU995" s="871"/>
      <c r="WV995" s="871"/>
      <c r="WW995" s="871"/>
      <c r="WX995" s="871"/>
      <c r="WY995" s="871"/>
      <c r="WZ995" s="871"/>
      <c r="XA995" s="871"/>
      <c r="XB995" s="871"/>
      <c r="XC995" s="871"/>
      <c r="XD995" s="871"/>
      <c r="XE995" s="871"/>
      <c r="XF995" s="871"/>
      <c r="XG995" s="871"/>
      <c r="XH995" s="871"/>
      <c r="XI995" s="871"/>
      <c r="XJ995" s="871"/>
      <c r="XK995" s="871"/>
      <c r="XL995" s="871"/>
      <c r="XM995" s="871"/>
      <c r="XN995" s="871"/>
      <c r="XO995" s="871"/>
      <c r="XP995" s="871"/>
      <c r="XQ995" s="871"/>
      <c r="XR995" s="871"/>
      <c r="XS995" s="871"/>
      <c r="XT995" s="871"/>
      <c r="XU995" s="871"/>
      <c r="XV995" s="871"/>
      <c r="XW995" s="871"/>
      <c r="XX995" s="871"/>
      <c r="XY995" s="871"/>
      <c r="XZ995" s="871"/>
      <c r="YA995" s="871"/>
      <c r="YB995" s="871"/>
      <c r="YC995" s="871"/>
      <c r="YD995" s="871"/>
      <c r="YE995" s="871"/>
      <c r="YF995" s="871"/>
      <c r="YG995" s="871"/>
      <c r="YH995" s="871"/>
      <c r="YI995" s="871"/>
      <c r="YJ995" s="871"/>
      <c r="YK995" s="871"/>
      <c r="YL995" s="871"/>
      <c r="YM995" s="871"/>
      <c r="YN995" s="871"/>
      <c r="YO995" s="871"/>
      <c r="YP995" s="871"/>
      <c r="YQ995" s="871"/>
      <c r="YR995" s="871"/>
      <c r="YS995" s="871"/>
      <c r="YT995" s="871"/>
      <c r="YU995" s="871"/>
      <c r="YV995" s="871"/>
      <c r="YW995" s="871"/>
      <c r="YX995" s="871"/>
      <c r="YY995" s="871"/>
      <c r="YZ995" s="871"/>
      <c r="ZA995" s="871"/>
      <c r="ZB995" s="871"/>
      <c r="ZC995" s="871"/>
      <c r="ZD995" s="871"/>
      <c r="ZE995" s="871"/>
      <c r="ZF995" s="871"/>
      <c r="ZG995" s="871"/>
      <c r="ZH995" s="871"/>
      <c r="ZI995" s="871"/>
      <c r="ZJ995" s="871"/>
      <c r="ZK995" s="871"/>
      <c r="ZL995" s="871"/>
      <c r="ZM995" s="871"/>
      <c r="ZN995" s="871"/>
      <c r="ZO995" s="871"/>
      <c r="ZP995" s="871"/>
      <c r="ZQ995" s="871"/>
      <c r="ZR995" s="871"/>
      <c r="ZS995" s="871"/>
      <c r="ZT995" s="871"/>
      <c r="ZU995" s="871"/>
      <c r="ZV995" s="871"/>
      <c r="ZW995" s="871"/>
      <c r="ZX995" s="871"/>
      <c r="ZY995" s="871"/>
      <c r="ZZ995" s="871"/>
      <c r="AAA995" s="871"/>
      <c r="AAB995" s="871"/>
      <c r="AAC995" s="871"/>
      <c r="AAD995" s="871"/>
      <c r="AAE995" s="871"/>
      <c r="AAF995" s="871"/>
      <c r="AAG995" s="871"/>
      <c r="AAH995" s="871"/>
      <c r="AAI995" s="871"/>
      <c r="AAJ995" s="871"/>
      <c r="AAK995" s="871"/>
      <c r="AAL995" s="871"/>
      <c r="AAM995" s="871"/>
      <c r="AAN995" s="871"/>
      <c r="AAO995" s="871"/>
      <c r="AAP995" s="871"/>
      <c r="AAQ995" s="871"/>
      <c r="AAR995" s="871"/>
      <c r="AAS995" s="871"/>
      <c r="AAT995" s="871"/>
      <c r="AAU995" s="871"/>
      <c r="AAV995" s="871"/>
      <c r="AAW995" s="871"/>
      <c r="AAX995" s="871"/>
      <c r="AAY995" s="871"/>
      <c r="AAZ995" s="871"/>
      <c r="ABA995" s="871"/>
      <c r="ABB995" s="871"/>
      <c r="ABC995" s="871"/>
      <c r="ABD995" s="871"/>
      <c r="ABE995" s="871"/>
      <c r="ABF995" s="871"/>
      <c r="ABG995" s="871"/>
      <c r="ABH995" s="871"/>
      <c r="ABI995" s="871"/>
      <c r="ABJ995" s="871"/>
      <c r="ABK995" s="871"/>
      <c r="ABL995" s="871"/>
      <c r="ABM995" s="871"/>
      <c r="ABN995" s="871"/>
      <c r="ABO995" s="871"/>
      <c r="ABP995" s="871"/>
      <c r="ABQ995" s="871"/>
      <c r="ABR995" s="871"/>
      <c r="ABS995" s="871"/>
      <c r="ABT995" s="871"/>
      <c r="ABU995" s="871"/>
      <c r="ABV995" s="871"/>
      <c r="ABW995" s="871"/>
      <c r="ABX995" s="871"/>
      <c r="ABY995" s="871"/>
      <c r="ABZ995" s="871"/>
      <c r="ACA995" s="871"/>
      <c r="ACB995" s="871"/>
      <c r="ACC995" s="871"/>
      <c r="ACD995" s="871"/>
      <c r="ACE995" s="871"/>
      <c r="ACF995" s="871"/>
      <c r="ACG995" s="871"/>
      <c r="ACH995" s="871"/>
      <c r="ACI995" s="871"/>
      <c r="ACJ995" s="871"/>
      <c r="ACK995" s="871"/>
      <c r="ACL995" s="871"/>
      <c r="ACM995" s="871"/>
      <c r="ACN995" s="871"/>
      <c r="ACO995" s="871"/>
      <c r="ACP995" s="871"/>
      <c r="ACQ995" s="871"/>
      <c r="ACR995" s="871"/>
      <c r="ACS995" s="871"/>
      <c r="ACT995" s="871"/>
      <c r="ACU995" s="871"/>
      <c r="ACV995" s="871"/>
      <c r="ACW995" s="871"/>
      <c r="ACX995" s="871"/>
      <c r="ACY995" s="871"/>
      <c r="ACZ995" s="871"/>
      <c r="ADA995" s="871"/>
      <c r="ADB995" s="871"/>
      <c r="ADC995" s="871"/>
      <c r="ADD995" s="871"/>
      <c r="ADE995" s="871"/>
      <c r="ADF995" s="871"/>
      <c r="ADG995" s="871"/>
      <c r="ADH995" s="871"/>
      <c r="ADI995" s="871"/>
      <c r="ADJ995" s="871"/>
      <c r="ADK995" s="871"/>
      <c r="ADL995" s="871"/>
      <c r="ADM995" s="871"/>
      <c r="ADN995" s="871"/>
      <c r="ADO995" s="871"/>
      <c r="ADP995" s="871"/>
      <c r="ADQ995" s="871"/>
      <c r="ADR995" s="871"/>
      <c r="ADS995" s="871"/>
      <c r="ADT995" s="871"/>
      <c r="ADU995" s="871"/>
      <c r="ADV995" s="871"/>
      <c r="ADW995" s="871"/>
      <c r="ADX995" s="871"/>
      <c r="ADY995" s="871"/>
      <c r="ADZ995" s="871"/>
      <c r="AEA995" s="871"/>
      <c r="AEB995" s="871"/>
      <c r="AEC995" s="871"/>
      <c r="AED995" s="871"/>
      <c r="AEE995" s="871"/>
      <c r="AEF995" s="871"/>
      <c r="AEG995" s="871"/>
      <c r="AEH995" s="871"/>
      <c r="AEI995" s="871"/>
      <c r="AEJ995" s="871"/>
      <c r="AEK995" s="871"/>
      <c r="AEL995" s="871"/>
      <c r="AEM995" s="871"/>
      <c r="AEN995" s="871"/>
      <c r="AEO995" s="871"/>
      <c r="AEP995" s="871"/>
      <c r="AEQ995" s="871"/>
      <c r="AER995" s="871"/>
      <c r="AES995" s="871"/>
      <c r="AET995" s="871"/>
      <c r="AEU995" s="871"/>
      <c r="AEV995" s="871"/>
      <c r="AEW995" s="871"/>
      <c r="AEX995" s="871"/>
      <c r="AEY995" s="871"/>
      <c r="AEZ995" s="871"/>
      <c r="AFA995" s="871"/>
      <c r="AFB995" s="871"/>
      <c r="AFC995" s="871"/>
      <c r="AFD995" s="871"/>
      <c r="AFE995" s="871"/>
      <c r="AFF995" s="871"/>
      <c r="AFG995" s="871"/>
      <c r="AFH995" s="871"/>
      <c r="AFI995" s="871"/>
      <c r="AFJ995" s="871"/>
      <c r="AFK995" s="871"/>
      <c r="AFL995" s="871"/>
      <c r="AFM995" s="871"/>
      <c r="AFN995" s="871"/>
      <c r="AFO995" s="871"/>
      <c r="AFP995" s="871"/>
      <c r="AFQ995" s="871"/>
      <c r="AFR995" s="871"/>
      <c r="AFS995" s="871"/>
      <c r="AFT995" s="871"/>
      <c r="AFU995" s="871"/>
      <c r="AFV995" s="871"/>
      <c r="AFW995" s="871"/>
      <c r="AFX995" s="871"/>
      <c r="AFY995" s="871"/>
      <c r="AFZ995" s="871"/>
      <c r="AGA995" s="871"/>
      <c r="AGB995" s="871"/>
      <c r="AGC995" s="871"/>
      <c r="AGD995" s="871"/>
      <c r="AGE995" s="871"/>
      <c r="AGF995" s="871"/>
      <c r="AGG995" s="871"/>
      <c r="AGH995" s="871"/>
      <c r="AGI995" s="871"/>
      <c r="AGJ995" s="871"/>
      <c r="AGK995" s="871"/>
      <c r="AGL995" s="871"/>
      <c r="AGM995" s="871"/>
      <c r="AGN995" s="871"/>
      <c r="AGO995" s="871"/>
      <c r="AGP995" s="871"/>
      <c r="AGQ995" s="871"/>
      <c r="AGR995" s="871"/>
      <c r="AGS995" s="871"/>
      <c r="AGT995" s="871"/>
      <c r="AGU995" s="871"/>
      <c r="AGV995" s="871"/>
      <c r="AGW995" s="871"/>
      <c r="AGX995" s="871"/>
      <c r="AGY995" s="871"/>
      <c r="AGZ995" s="871"/>
      <c r="AHA995" s="871"/>
      <c r="AHB995" s="871"/>
      <c r="AHC995" s="871"/>
      <c r="AHD995" s="871"/>
      <c r="AHE995" s="871"/>
      <c r="AHF995" s="871"/>
      <c r="AHG995" s="871"/>
      <c r="AHH995" s="871"/>
      <c r="AHI995" s="871"/>
      <c r="AHJ995" s="871"/>
      <c r="AHK995" s="871"/>
      <c r="AHL995" s="871"/>
      <c r="AHM995" s="871"/>
      <c r="AHN995" s="871"/>
      <c r="AHO995" s="871"/>
      <c r="AHP995" s="871"/>
      <c r="AHQ995" s="871"/>
      <c r="AHR995" s="871"/>
      <c r="AHS995" s="871"/>
      <c r="AHT995" s="871"/>
      <c r="AHU995" s="871"/>
      <c r="AHV995" s="871"/>
      <c r="AHW995" s="871"/>
      <c r="AHX995" s="871"/>
      <c r="AHY995" s="871"/>
      <c r="AHZ995" s="871"/>
      <c r="AIA995" s="871"/>
      <c r="AIB995" s="871"/>
      <c r="AIC995" s="871"/>
      <c r="AID995" s="871"/>
      <c r="AIE995" s="871"/>
      <c r="AIF995" s="871"/>
      <c r="AIG995" s="871"/>
      <c r="AIH995" s="871"/>
      <c r="AII995" s="871"/>
      <c r="AIJ995" s="871"/>
      <c r="AIK995" s="871"/>
      <c r="AIL995" s="871"/>
      <c r="AIM995" s="871"/>
      <c r="AIN995" s="871"/>
      <c r="AIO995" s="871"/>
      <c r="AIP995" s="871"/>
      <c r="AIQ995" s="871"/>
      <c r="AIR995" s="871"/>
      <c r="AIS995" s="871"/>
      <c r="AIT995" s="871"/>
      <c r="AIU995" s="871"/>
      <c r="AIV995" s="871"/>
      <c r="AIW995" s="871"/>
      <c r="AIX995" s="871"/>
      <c r="AIY995" s="871"/>
      <c r="AIZ995" s="871"/>
      <c r="AJA995" s="871"/>
      <c r="AJB995" s="871"/>
      <c r="AJC995" s="871"/>
      <c r="AJD995" s="871"/>
      <c r="AJE995" s="871"/>
      <c r="AJF995" s="871"/>
      <c r="AJG995" s="871"/>
      <c r="AJH995" s="871"/>
      <c r="AJI995" s="871"/>
      <c r="AJJ995" s="871"/>
      <c r="AJK995" s="871"/>
      <c r="AJL995" s="871"/>
      <c r="AJM995" s="871"/>
      <c r="AJN995" s="871"/>
      <c r="AJO995" s="871"/>
      <c r="AJP995" s="871"/>
      <c r="AJQ995" s="871"/>
      <c r="AJR995" s="871"/>
      <c r="AJS995" s="871"/>
      <c r="AJT995" s="871"/>
      <c r="AJU995" s="871"/>
      <c r="AJV995" s="871"/>
      <c r="AJW995" s="871"/>
      <c r="AJX995" s="871"/>
      <c r="AJY995" s="871"/>
      <c r="AJZ995" s="871"/>
      <c r="AKA995" s="871"/>
      <c r="AKB995" s="871"/>
      <c r="AKC995" s="871"/>
      <c r="AKD995" s="871"/>
      <c r="AKE995" s="871"/>
      <c r="AKF995" s="871"/>
      <c r="AKG995" s="871"/>
      <c r="AKH995" s="871"/>
      <c r="AKI995" s="871"/>
      <c r="AKJ995" s="871"/>
      <c r="AKK995" s="871"/>
      <c r="AKL995" s="871"/>
      <c r="AKM995" s="871"/>
      <c r="AKN995" s="871"/>
      <c r="AKO995" s="871"/>
      <c r="AKP995" s="871"/>
      <c r="AKQ995" s="871"/>
      <c r="AKR995" s="871"/>
      <c r="AKS995" s="871"/>
      <c r="AKT995" s="871"/>
      <c r="AKU995" s="871"/>
      <c r="AKV995" s="871"/>
      <c r="AKW995" s="871"/>
      <c r="AKX995" s="871"/>
      <c r="AKY995" s="871"/>
      <c r="AKZ995" s="871"/>
      <c r="ALA995" s="871"/>
      <c r="ALB995" s="871"/>
      <c r="ALC995" s="871"/>
      <c r="ALD995" s="871"/>
      <c r="ALE995" s="871"/>
      <c r="ALF995" s="871"/>
      <c r="ALG995" s="871"/>
      <c r="ALH995" s="871"/>
      <c r="ALI995" s="871"/>
      <c r="ALJ995" s="871"/>
      <c r="ALK995" s="871"/>
      <c r="ALL995" s="871"/>
      <c r="ALM995" s="871"/>
      <c r="ALN995" s="871"/>
      <c r="ALO995" s="871"/>
      <c r="ALP995" s="871"/>
      <c r="ALQ995" s="871"/>
      <c r="ALR995" s="871"/>
      <c r="ALS995" s="871"/>
      <c r="ALT995" s="871"/>
      <c r="ALU995" s="871"/>
      <c r="ALV995" s="871"/>
      <c r="ALW995" s="871"/>
      <c r="ALX995" s="871"/>
      <c r="ALY995" s="871"/>
      <c r="ALZ995" s="871"/>
      <c r="AMA995" s="871"/>
      <c r="AMB995" s="871"/>
      <c r="AMC995" s="871"/>
      <c r="AMD995" s="871"/>
      <c r="AME995" s="871"/>
      <c r="AMF995" s="871"/>
      <c r="AMG995" s="871"/>
      <c r="AMH995" s="871"/>
      <c r="AMI995" s="871"/>
      <c r="AMJ995" s="871"/>
      <c r="AMK995" s="871"/>
    </row>
    <row r="998" spans="1:1025" ht="15.75" customHeight="1">
      <c r="A998" s="1120" t="s">
        <v>538</v>
      </c>
      <c r="B998" s="1121"/>
      <c r="C998" s="1121"/>
      <c r="D998" s="1121"/>
      <c r="E998" s="1121"/>
      <c r="F998" s="1121"/>
      <c r="G998" s="1121"/>
      <c r="H998" s="1121"/>
      <c r="I998" s="1136"/>
      <c r="J998" s="1136"/>
      <c r="K998" s="1137" t="s">
        <v>2</v>
      </c>
      <c r="L998" s="1138"/>
      <c r="M998" s="1138"/>
      <c r="N998" s="1138"/>
      <c r="O998" s="1138"/>
      <c r="P998" s="1139"/>
      <c r="Q998" s="871"/>
      <c r="R998" s="871"/>
      <c r="S998" s="871"/>
      <c r="T998" s="871"/>
      <c r="U998" s="871"/>
      <c r="V998" s="871"/>
      <c r="W998" s="871"/>
      <c r="X998" s="871"/>
      <c r="Y998" s="871"/>
      <c r="Z998" s="871"/>
      <c r="AA998" s="871"/>
      <c r="AB998" s="871"/>
      <c r="AC998" s="871"/>
      <c r="AD998" s="871"/>
      <c r="AE998" s="871"/>
      <c r="AF998" s="871"/>
      <c r="AG998" s="871"/>
      <c r="AH998" s="871"/>
      <c r="AI998" s="871"/>
      <c r="AJ998" s="871"/>
      <c r="AK998" s="871"/>
      <c r="AL998" s="871"/>
      <c r="AM998" s="871"/>
      <c r="AN998" s="871"/>
      <c r="AO998" s="871"/>
      <c r="AP998" s="871"/>
      <c r="AQ998" s="871"/>
      <c r="AR998" s="871"/>
      <c r="AS998" s="871"/>
      <c r="AT998" s="871"/>
      <c r="AU998" s="871"/>
      <c r="AV998" s="871"/>
      <c r="AW998" s="871"/>
      <c r="AX998" s="871"/>
      <c r="AY998" s="871"/>
      <c r="AZ998" s="871"/>
      <c r="BA998" s="871"/>
      <c r="BB998" s="871"/>
      <c r="BC998" s="871"/>
      <c r="BD998" s="871"/>
      <c r="BE998" s="871"/>
      <c r="BF998" s="871"/>
      <c r="BG998" s="871"/>
      <c r="BH998" s="871"/>
      <c r="BI998" s="871"/>
      <c r="BJ998" s="871"/>
      <c r="BK998" s="871"/>
      <c r="BL998" s="871"/>
      <c r="BM998" s="871"/>
      <c r="BN998" s="871"/>
      <c r="BO998" s="871"/>
      <c r="BP998" s="871"/>
      <c r="BQ998" s="871"/>
      <c r="BR998" s="871"/>
      <c r="BS998" s="871"/>
      <c r="BT998" s="871"/>
      <c r="BU998" s="871"/>
      <c r="BV998" s="871"/>
      <c r="BW998" s="871"/>
      <c r="BX998" s="871"/>
      <c r="BY998" s="871"/>
      <c r="BZ998" s="871"/>
      <c r="CA998" s="871"/>
      <c r="CB998" s="871"/>
      <c r="CC998" s="871"/>
      <c r="CD998" s="871"/>
      <c r="CE998" s="871"/>
      <c r="CF998" s="871"/>
      <c r="CG998" s="871"/>
      <c r="CH998" s="871"/>
      <c r="CI998" s="871"/>
      <c r="CJ998" s="871"/>
      <c r="CK998" s="871"/>
      <c r="CL998" s="871"/>
      <c r="CM998" s="871"/>
      <c r="CN998" s="871"/>
      <c r="CO998" s="871"/>
      <c r="CP998" s="871"/>
      <c r="CQ998" s="871"/>
      <c r="CR998" s="871"/>
      <c r="CS998" s="871"/>
      <c r="CT998" s="871"/>
      <c r="CU998" s="871"/>
      <c r="CV998" s="871"/>
      <c r="CW998" s="871"/>
      <c r="CX998" s="871"/>
      <c r="CY998" s="871"/>
      <c r="CZ998" s="871"/>
      <c r="DA998" s="871"/>
      <c r="DB998" s="871"/>
      <c r="DC998" s="871"/>
      <c r="DD998" s="871"/>
      <c r="DE998" s="871"/>
      <c r="DF998" s="871"/>
      <c r="DG998" s="871"/>
      <c r="DH998" s="871"/>
      <c r="DI998" s="871"/>
      <c r="DJ998" s="871"/>
      <c r="DK998" s="871"/>
      <c r="DL998" s="871"/>
      <c r="DM998" s="871"/>
      <c r="DN998" s="871"/>
      <c r="DO998" s="871"/>
      <c r="DP998" s="871"/>
      <c r="DQ998" s="871"/>
      <c r="DR998" s="871"/>
      <c r="DS998" s="871"/>
      <c r="DT998" s="871"/>
      <c r="DU998" s="871"/>
      <c r="DV998" s="871"/>
      <c r="DW998" s="871"/>
      <c r="DX998" s="871"/>
      <c r="DY998" s="871"/>
      <c r="DZ998" s="871"/>
      <c r="EA998" s="871"/>
      <c r="EB998" s="871"/>
      <c r="EC998" s="871"/>
      <c r="ED998" s="871"/>
      <c r="EE998" s="871"/>
      <c r="EF998" s="871"/>
      <c r="EG998" s="871"/>
      <c r="EH998" s="871"/>
      <c r="EI998" s="871"/>
      <c r="EJ998" s="871"/>
      <c r="EK998" s="871"/>
      <c r="EL998" s="871"/>
      <c r="EM998" s="871"/>
      <c r="EN998" s="871"/>
      <c r="EO998" s="871"/>
      <c r="EP998" s="871"/>
      <c r="EQ998" s="871"/>
      <c r="ER998" s="871"/>
      <c r="ES998" s="871"/>
      <c r="ET998" s="871"/>
      <c r="EU998" s="871"/>
      <c r="EV998" s="871"/>
      <c r="EW998" s="871"/>
      <c r="EX998" s="871"/>
      <c r="EY998" s="871"/>
      <c r="EZ998" s="871"/>
      <c r="FA998" s="871"/>
      <c r="FB998" s="871"/>
      <c r="FC998" s="871"/>
      <c r="FD998" s="871"/>
      <c r="FE998" s="871"/>
      <c r="FF998" s="871"/>
      <c r="FG998" s="871"/>
      <c r="FH998" s="871"/>
      <c r="FI998" s="871"/>
      <c r="FJ998" s="871"/>
      <c r="FK998" s="871"/>
      <c r="FL998" s="871"/>
      <c r="FM998" s="871"/>
      <c r="FN998" s="871"/>
      <c r="FO998" s="871"/>
      <c r="FP998" s="871"/>
      <c r="FQ998" s="871"/>
      <c r="FR998" s="871"/>
      <c r="FS998" s="871"/>
      <c r="FT998" s="871"/>
      <c r="FU998" s="871"/>
      <c r="FV998" s="871"/>
      <c r="FW998" s="871"/>
      <c r="FX998" s="871"/>
      <c r="FY998" s="871"/>
      <c r="FZ998" s="871"/>
      <c r="GA998" s="871"/>
      <c r="GB998" s="871"/>
      <c r="GC998" s="871"/>
      <c r="GD998" s="871"/>
      <c r="GE998" s="871"/>
      <c r="GF998" s="871"/>
      <c r="GG998" s="871"/>
      <c r="GH998" s="871"/>
      <c r="GI998" s="871"/>
      <c r="GJ998" s="871"/>
      <c r="GK998" s="871"/>
      <c r="GL998" s="871"/>
      <c r="GM998" s="871"/>
      <c r="GN998" s="871"/>
      <c r="GO998" s="871"/>
      <c r="GP998" s="871"/>
      <c r="GQ998" s="871"/>
      <c r="GR998" s="871"/>
      <c r="GS998" s="871"/>
      <c r="GT998" s="871"/>
      <c r="GU998" s="871"/>
      <c r="GV998" s="871"/>
      <c r="GW998" s="871"/>
      <c r="GX998" s="871"/>
      <c r="GY998" s="871"/>
      <c r="GZ998" s="871"/>
      <c r="HA998" s="871"/>
      <c r="HB998" s="871"/>
      <c r="HC998" s="871"/>
      <c r="HD998" s="871"/>
      <c r="HE998" s="871"/>
      <c r="HF998" s="871"/>
      <c r="HG998" s="871"/>
      <c r="HH998" s="871"/>
      <c r="HI998" s="871"/>
      <c r="HJ998" s="871"/>
      <c r="HK998" s="871"/>
      <c r="HL998" s="871"/>
      <c r="HM998" s="871"/>
      <c r="HN998" s="871"/>
      <c r="HO998" s="871"/>
      <c r="HP998" s="871"/>
      <c r="HQ998" s="871"/>
      <c r="HR998" s="871"/>
      <c r="HS998" s="871"/>
      <c r="HT998" s="871"/>
      <c r="HU998" s="871"/>
      <c r="HV998" s="871"/>
      <c r="HW998" s="871"/>
      <c r="HX998" s="871"/>
      <c r="HY998" s="871"/>
      <c r="HZ998" s="871"/>
      <c r="IA998" s="871"/>
      <c r="IB998" s="871"/>
      <c r="IC998" s="871"/>
      <c r="ID998" s="871"/>
      <c r="IE998" s="871"/>
      <c r="IF998" s="871"/>
      <c r="IG998" s="871"/>
      <c r="IH998" s="871"/>
      <c r="II998" s="871"/>
      <c r="IJ998" s="871"/>
      <c r="IK998" s="871"/>
      <c r="IL998" s="871"/>
      <c r="IM998" s="871"/>
      <c r="IN998" s="871"/>
      <c r="IO998" s="871"/>
      <c r="IP998" s="871"/>
      <c r="IQ998" s="871"/>
      <c r="IR998" s="871"/>
      <c r="IS998" s="871"/>
      <c r="IT998" s="871"/>
      <c r="IU998" s="871"/>
      <c r="IV998" s="871"/>
      <c r="IW998" s="871"/>
      <c r="IX998" s="871"/>
      <c r="IY998" s="871"/>
      <c r="IZ998" s="871"/>
      <c r="JA998" s="871"/>
      <c r="JB998" s="871"/>
      <c r="JC998" s="871"/>
      <c r="JD998" s="871"/>
      <c r="JE998" s="871"/>
      <c r="JF998" s="871"/>
      <c r="JG998" s="871"/>
      <c r="JH998" s="871"/>
      <c r="JI998" s="871"/>
      <c r="JJ998" s="871"/>
      <c r="JK998" s="871"/>
      <c r="JL998" s="871"/>
      <c r="JM998" s="871"/>
      <c r="JN998" s="871"/>
      <c r="JO998" s="871"/>
      <c r="JP998" s="871"/>
      <c r="JQ998" s="871"/>
      <c r="JR998" s="871"/>
      <c r="JS998" s="871"/>
      <c r="JT998" s="871"/>
      <c r="JU998" s="871"/>
      <c r="JV998" s="871"/>
      <c r="JW998" s="871"/>
      <c r="JX998" s="871"/>
      <c r="JY998" s="871"/>
      <c r="JZ998" s="871"/>
      <c r="KA998" s="871"/>
      <c r="KB998" s="871"/>
      <c r="KC998" s="871"/>
      <c r="KD998" s="871"/>
      <c r="KE998" s="871"/>
      <c r="KF998" s="871"/>
      <c r="KG998" s="871"/>
      <c r="KH998" s="871"/>
      <c r="KI998" s="871"/>
      <c r="KJ998" s="871"/>
      <c r="KK998" s="871"/>
      <c r="KL998" s="871"/>
      <c r="KM998" s="871"/>
      <c r="KN998" s="871"/>
      <c r="KO998" s="871"/>
      <c r="KP998" s="871"/>
      <c r="KQ998" s="871"/>
      <c r="KR998" s="871"/>
      <c r="KS998" s="871"/>
      <c r="KT998" s="871"/>
      <c r="KU998" s="871"/>
      <c r="KV998" s="871"/>
      <c r="KW998" s="871"/>
      <c r="KX998" s="871"/>
      <c r="KY998" s="871"/>
      <c r="KZ998" s="871"/>
      <c r="LA998" s="871"/>
      <c r="LB998" s="871"/>
      <c r="LC998" s="871"/>
      <c r="LD998" s="871"/>
      <c r="LE998" s="871"/>
      <c r="LF998" s="871"/>
      <c r="LG998" s="871"/>
      <c r="LH998" s="871"/>
      <c r="LI998" s="871"/>
      <c r="LJ998" s="871"/>
      <c r="LK998" s="871"/>
      <c r="LL998" s="871"/>
      <c r="LM998" s="871"/>
      <c r="LN998" s="871"/>
      <c r="LO998" s="871"/>
      <c r="LP998" s="871"/>
      <c r="LQ998" s="871"/>
      <c r="LR998" s="871"/>
      <c r="LS998" s="871"/>
      <c r="LT998" s="871"/>
      <c r="LU998" s="871"/>
      <c r="LV998" s="871"/>
      <c r="LW998" s="871"/>
      <c r="LX998" s="871"/>
      <c r="LY998" s="871"/>
      <c r="LZ998" s="871"/>
      <c r="MA998" s="871"/>
      <c r="MB998" s="871"/>
      <c r="MC998" s="871"/>
      <c r="MD998" s="871"/>
      <c r="ME998" s="871"/>
      <c r="MF998" s="871"/>
      <c r="MG998" s="871"/>
      <c r="MH998" s="871"/>
      <c r="MI998" s="871"/>
      <c r="MJ998" s="871"/>
      <c r="MK998" s="871"/>
      <c r="ML998" s="871"/>
      <c r="MM998" s="871"/>
      <c r="MN998" s="871"/>
      <c r="MO998" s="871"/>
      <c r="MP998" s="871"/>
      <c r="MQ998" s="871"/>
      <c r="MR998" s="871"/>
      <c r="MS998" s="871"/>
      <c r="MT998" s="871"/>
      <c r="MU998" s="871"/>
      <c r="MV998" s="871"/>
      <c r="MW998" s="871"/>
      <c r="MX998" s="871"/>
      <c r="MY998" s="871"/>
      <c r="MZ998" s="871"/>
      <c r="NA998" s="871"/>
      <c r="NB998" s="871"/>
      <c r="NC998" s="871"/>
      <c r="ND998" s="871"/>
      <c r="NE998" s="871"/>
      <c r="NF998" s="871"/>
      <c r="NG998" s="871"/>
      <c r="NH998" s="871"/>
      <c r="NI998" s="871"/>
      <c r="NJ998" s="871"/>
      <c r="NK998" s="871"/>
      <c r="NL998" s="871"/>
      <c r="NM998" s="871"/>
      <c r="NN998" s="871"/>
      <c r="NO998" s="871"/>
      <c r="NP998" s="871"/>
      <c r="NQ998" s="871"/>
      <c r="NR998" s="871"/>
      <c r="NS998" s="871"/>
      <c r="NT998" s="871"/>
      <c r="NU998" s="871"/>
      <c r="NV998" s="871"/>
      <c r="NW998" s="871"/>
      <c r="NX998" s="871"/>
      <c r="NY998" s="871"/>
      <c r="NZ998" s="871"/>
      <c r="OA998" s="871"/>
      <c r="OB998" s="871"/>
      <c r="OC998" s="871"/>
      <c r="OD998" s="871"/>
      <c r="OE998" s="871"/>
      <c r="OF998" s="871"/>
      <c r="OG998" s="871"/>
      <c r="OH998" s="871"/>
      <c r="OI998" s="871"/>
      <c r="OJ998" s="871"/>
      <c r="OK998" s="871"/>
      <c r="OL998" s="871"/>
      <c r="OM998" s="871"/>
      <c r="ON998" s="871"/>
      <c r="OO998" s="871"/>
      <c r="OP998" s="871"/>
      <c r="OQ998" s="871"/>
      <c r="OR998" s="871"/>
      <c r="OS998" s="871"/>
      <c r="OT998" s="871"/>
      <c r="OU998" s="871"/>
      <c r="OV998" s="871"/>
      <c r="OW998" s="871"/>
      <c r="OX998" s="871"/>
      <c r="OY998" s="871"/>
      <c r="OZ998" s="871"/>
      <c r="PA998" s="871"/>
      <c r="PB998" s="871"/>
      <c r="PC998" s="871"/>
      <c r="PD998" s="871"/>
      <c r="PE998" s="871"/>
      <c r="PF998" s="871"/>
      <c r="PG998" s="871"/>
      <c r="PH998" s="871"/>
      <c r="PI998" s="871"/>
      <c r="PJ998" s="871"/>
      <c r="PK998" s="871"/>
      <c r="PL998" s="871"/>
      <c r="PM998" s="871"/>
      <c r="PN998" s="871"/>
      <c r="PO998" s="871"/>
      <c r="PP998" s="871"/>
      <c r="PQ998" s="871"/>
      <c r="PR998" s="871"/>
      <c r="PS998" s="871"/>
      <c r="PT998" s="871"/>
      <c r="PU998" s="871"/>
      <c r="PV998" s="871"/>
      <c r="PW998" s="871"/>
      <c r="PX998" s="871"/>
      <c r="PY998" s="871"/>
      <c r="PZ998" s="871"/>
      <c r="QA998" s="871"/>
      <c r="QB998" s="871"/>
      <c r="QC998" s="871"/>
      <c r="QD998" s="871"/>
      <c r="QE998" s="871"/>
      <c r="QF998" s="871"/>
      <c r="QG998" s="871"/>
      <c r="QH998" s="871"/>
      <c r="QI998" s="871"/>
      <c r="QJ998" s="871"/>
      <c r="QK998" s="871"/>
      <c r="QL998" s="871"/>
      <c r="QM998" s="871"/>
      <c r="QN998" s="871"/>
      <c r="QO998" s="871"/>
      <c r="QP998" s="871"/>
      <c r="QQ998" s="871"/>
      <c r="QR998" s="871"/>
      <c r="QS998" s="871"/>
      <c r="QT998" s="871"/>
      <c r="QU998" s="871"/>
      <c r="QV998" s="871"/>
      <c r="QW998" s="871"/>
      <c r="QX998" s="871"/>
      <c r="QY998" s="871"/>
      <c r="QZ998" s="871"/>
      <c r="RA998" s="871"/>
      <c r="RB998" s="871"/>
      <c r="RC998" s="871"/>
      <c r="RD998" s="871"/>
      <c r="RE998" s="871"/>
      <c r="RF998" s="871"/>
      <c r="RG998" s="871"/>
      <c r="RH998" s="871"/>
      <c r="RI998" s="871"/>
      <c r="RJ998" s="871"/>
      <c r="RK998" s="871"/>
      <c r="RL998" s="871"/>
      <c r="RM998" s="871"/>
      <c r="RN998" s="871"/>
      <c r="RO998" s="871"/>
      <c r="RP998" s="871"/>
      <c r="RQ998" s="871"/>
      <c r="RR998" s="871"/>
      <c r="RS998" s="871"/>
      <c r="RT998" s="871"/>
      <c r="RU998" s="871"/>
      <c r="RV998" s="871"/>
      <c r="RW998" s="871"/>
      <c r="RX998" s="871"/>
      <c r="RY998" s="871"/>
      <c r="RZ998" s="871"/>
      <c r="SA998" s="871"/>
      <c r="SB998" s="871"/>
      <c r="SC998" s="871"/>
      <c r="SD998" s="871"/>
      <c r="SE998" s="871"/>
      <c r="SF998" s="871"/>
      <c r="SG998" s="871"/>
      <c r="SH998" s="871"/>
      <c r="SI998" s="871"/>
      <c r="SJ998" s="871"/>
      <c r="SK998" s="871"/>
      <c r="SL998" s="871"/>
      <c r="SM998" s="871"/>
      <c r="SN998" s="871"/>
      <c r="SO998" s="871"/>
      <c r="SP998" s="871"/>
      <c r="SQ998" s="871"/>
      <c r="SR998" s="871"/>
      <c r="SS998" s="871"/>
      <c r="ST998" s="871"/>
      <c r="SU998" s="871"/>
      <c r="SV998" s="871"/>
      <c r="SW998" s="871"/>
      <c r="SX998" s="871"/>
      <c r="SY998" s="871"/>
      <c r="SZ998" s="871"/>
      <c r="TA998" s="871"/>
      <c r="TB998" s="871"/>
      <c r="TC998" s="871"/>
      <c r="TD998" s="871"/>
      <c r="TE998" s="871"/>
      <c r="TF998" s="871"/>
      <c r="TG998" s="871"/>
      <c r="TH998" s="871"/>
      <c r="TI998" s="871"/>
      <c r="TJ998" s="871"/>
      <c r="TK998" s="871"/>
      <c r="TL998" s="871"/>
      <c r="TM998" s="871"/>
      <c r="TN998" s="871"/>
      <c r="TO998" s="871"/>
      <c r="TP998" s="871"/>
      <c r="TQ998" s="871"/>
      <c r="TR998" s="871"/>
      <c r="TS998" s="871"/>
      <c r="TT998" s="871"/>
      <c r="TU998" s="871"/>
      <c r="TV998" s="871"/>
      <c r="TW998" s="871"/>
      <c r="TX998" s="871"/>
      <c r="TY998" s="871"/>
      <c r="TZ998" s="871"/>
      <c r="UA998" s="871"/>
      <c r="UB998" s="871"/>
      <c r="UC998" s="871"/>
      <c r="UD998" s="871"/>
      <c r="UE998" s="871"/>
      <c r="UF998" s="871"/>
      <c r="UG998" s="871"/>
      <c r="UH998" s="871"/>
      <c r="UI998" s="871"/>
      <c r="UJ998" s="871"/>
      <c r="UK998" s="871"/>
      <c r="UL998" s="871"/>
      <c r="UM998" s="871"/>
      <c r="UN998" s="871"/>
      <c r="UO998" s="871"/>
      <c r="UP998" s="871"/>
      <c r="UQ998" s="871"/>
      <c r="UR998" s="871"/>
      <c r="US998" s="871"/>
      <c r="UT998" s="871"/>
      <c r="UU998" s="871"/>
      <c r="UV998" s="871"/>
      <c r="UW998" s="871"/>
      <c r="UX998" s="871"/>
      <c r="UY998" s="871"/>
      <c r="UZ998" s="871"/>
      <c r="VA998" s="871"/>
      <c r="VB998" s="871"/>
      <c r="VC998" s="871"/>
      <c r="VD998" s="871"/>
      <c r="VE998" s="871"/>
      <c r="VF998" s="871"/>
      <c r="VG998" s="871"/>
      <c r="VH998" s="871"/>
      <c r="VI998" s="871"/>
      <c r="VJ998" s="871"/>
      <c r="VK998" s="871"/>
      <c r="VL998" s="871"/>
      <c r="VM998" s="871"/>
      <c r="VN998" s="871"/>
      <c r="VO998" s="871"/>
      <c r="VP998" s="871"/>
      <c r="VQ998" s="871"/>
      <c r="VR998" s="871"/>
      <c r="VS998" s="871"/>
      <c r="VT998" s="871"/>
      <c r="VU998" s="871"/>
      <c r="VV998" s="871"/>
      <c r="VW998" s="871"/>
      <c r="VX998" s="871"/>
      <c r="VY998" s="871"/>
      <c r="VZ998" s="871"/>
      <c r="WA998" s="871"/>
      <c r="WB998" s="871"/>
      <c r="WC998" s="871"/>
      <c r="WD998" s="871"/>
      <c r="WE998" s="871"/>
      <c r="WF998" s="871"/>
      <c r="WG998" s="871"/>
      <c r="WH998" s="871"/>
      <c r="WI998" s="871"/>
      <c r="WJ998" s="871"/>
      <c r="WK998" s="871"/>
      <c r="WL998" s="871"/>
      <c r="WM998" s="871"/>
      <c r="WN998" s="871"/>
      <c r="WO998" s="871"/>
      <c r="WP998" s="871"/>
      <c r="WQ998" s="871"/>
      <c r="WR998" s="871"/>
      <c r="WS998" s="871"/>
      <c r="WT998" s="871"/>
      <c r="WU998" s="871"/>
      <c r="WV998" s="871"/>
      <c r="WW998" s="871"/>
      <c r="WX998" s="871"/>
      <c r="WY998" s="871"/>
      <c r="WZ998" s="871"/>
      <c r="XA998" s="871"/>
      <c r="XB998" s="871"/>
      <c r="XC998" s="871"/>
      <c r="XD998" s="871"/>
      <c r="XE998" s="871"/>
      <c r="XF998" s="871"/>
      <c r="XG998" s="871"/>
      <c r="XH998" s="871"/>
      <c r="XI998" s="871"/>
      <c r="XJ998" s="871"/>
      <c r="XK998" s="871"/>
      <c r="XL998" s="871"/>
      <c r="XM998" s="871"/>
      <c r="XN998" s="871"/>
      <c r="XO998" s="871"/>
      <c r="XP998" s="871"/>
      <c r="XQ998" s="871"/>
      <c r="XR998" s="871"/>
      <c r="XS998" s="871"/>
      <c r="XT998" s="871"/>
      <c r="XU998" s="871"/>
      <c r="XV998" s="871"/>
      <c r="XW998" s="871"/>
      <c r="XX998" s="871"/>
      <c r="XY998" s="871"/>
      <c r="XZ998" s="871"/>
      <c r="YA998" s="871"/>
      <c r="YB998" s="871"/>
      <c r="YC998" s="871"/>
      <c r="YD998" s="871"/>
      <c r="YE998" s="871"/>
      <c r="YF998" s="871"/>
      <c r="YG998" s="871"/>
      <c r="YH998" s="871"/>
      <c r="YI998" s="871"/>
      <c r="YJ998" s="871"/>
      <c r="YK998" s="871"/>
      <c r="YL998" s="871"/>
      <c r="YM998" s="871"/>
      <c r="YN998" s="871"/>
      <c r="YO998" s="871"/>
      <c r="YP998" s="871"/>
      <c r="YQ998" s="871"/>
      <c r="YR998" s="871"/>
      <c r="YS998" s="871"/>
      <c r="YT998" s="871"/>
      <c r="YU998" s="871"/>
      <c r="YV998" s="871"/>
      <c r="YW998" s="871"/>
      <c r="YX998" s="871"/>
      <c r="YY998" s="871"/>
      <c r="YZ998" s="871"/>
      <c r="ZA998" s="871"/>
      <c r="ZB998" s="871"/>
      <c r="ZC998" s="871"/>
      <c r="ZD998" s="871"/>
      <c r="ZE998" s="871"/>
      <c r="ZF998" s="871"/>
      <c r="ZG998" s="871"/>
      <c r="ZH998" s="871"/>
      <c r="ZI998" s="871"/>
      <c r="ZJ998" s="871"/>
      <c r="ZK998" s="871"/>
      <c r="ZL998" s="871"/>
      <c r="ZM998" s="871"/>
      <c r="ZN998" s="871"/>
      <c r="ZO998" s="871"/>
      <c r="ZP998" s="871"/>
      <c r="ZQ998" s="871"/>
      <c r="ZR998" s="871"/>
      <c r="ZS998" s="871"/>
      <c r="ZT998" s="871"/>
      <c r="ZU998" s="871"/>
      <c r="ZV998" s="871"/>
      <c r="ZW998" s="871"/>
      <c r="ZX998" s="871"/>
      <c r="ZY998" s="871"/>
      <c r="ZZ998" s="871"/>
      <c r="AAA998" s="871"/>
      <c r="AAB998" s="871"/>
      <c r="AAC998" s="871"/>
      <c r="AAD998" s="871"/>
      <c r="AAE998" s="871"/>
      <c r="AAF998" s="871"/>
      <c r="AAG998" s="871"/>
      <c r="AAH998" s="871"/>
      <c r="AAI998" s="871"/>
      <c r="AAJ998" s="871"/>
      <c r="AAK998" s="871"/>
      <c r="AAL998" s="871"/>
      <c r="AAM998" s="871"/>
      <c r="AAN998" s="871"/>
      <c r="AAO998" s="871"/>
      <c r="AAP998" s="871"/>
      <c r="AAQ998" s="871"/>
      <c r="AAR998" s="871"/>
      <c r="AAS998" s="871"/>
      <c r="AAT998" s="871"/>
      <c r="AAU998" s="871"/>
      <c r="AAV998" s="871"/>
      <c r="AAW998" s="871"/>
      <c r="AAX998" s="871"/>
      <c r="AAY998" s="871"/>
      <c r="AAZ998" s="871"/>
      <c r="ABA998" s="871"/>
      <c r="ABB998" s="871"/>
      <c r="ABC998" s="871"/>
      <c r="ABD998" s="871"/>
      <c r="ABE998" s="871"/>
      <c r="ABF998" s="871"/>
      <c r="ABG998" s="871"/>
      <c r="ABH998" s="871"/>
      <c r="ABI998" s="871"/>
      <c r="ABJ998" s="871"/>
      <c r="ABK998" s="871"/>
      <c r="ABL998" s="871"/>
      <c r="ABM998" s="871"/>
      <c r="ABN998" s="871"/>
      <c r="ABO998" s="871"/>
      <c r="ABP998" s="871"/>
      <c r="ABQ998" s="871"/>
      <c r="ABR998" s="871"/>
      <c r="ABS998" s="871"/>
      <c r="ABT998" s="871"/>
      <c r="ABU998" s="871"/>
      <c r="ABV998" s="871"/>
      <c r="ABW998" s="871"/>
      <c r="ABX998" s="871"/>
      <c r="ABY998" s="871"/>
      <c r="ABZ998" s="871"/>
      <c r="ACA998" s="871"/>
      <c r="ACB998" s="871"/>
      <c r="ACC998" s="871"/>
      <c r="ACD998" s="871"/>
      <c r="ACE998" s="871"/>
      <c r="ACF998" s="871"/>
      <c r="ACG998" s="871"/>
      <c r="ACH998" s="871"/>
      <c r="ACI998" s="871"/>
      <c r="ACJ998" s="871"/>
      <c r="ACK998" s="871"/>
      <c r="ACL998" s="871"/>
      <c r="ACM998" s="871"/>
      <c r="ACN998" s="871"/>
      <c r="ACO998" s="871"/>
      <c r="ACP998" s="871"/>
      <c r="ACQ998" s="871"/>
      <c r="ACR998" s="871"/>
      <c r="ACS998" s="871"/>
      <c r="ACT998" s="871"/>
      <c r="ACU998" s="871"/>
      <c r="ACV998" s="871"/>
      <c r="ACW998" s="871"/>
      <c r="ACX998" s="871"/>
      <c r="ACY998" s="871"/>
      <c r="ACZ998" s="871"/>
      <c r="ADA998" s="871"/>
      <c r="ADB998" s="871"/>
      <c r="ADC998" s="871"/>
      <c r="ADD998" s="871"/>
      <c r="ADE998" s="871"/>
      <c r="ADF998" s="871"/>
      <c r="ADG998" s="871"/>
      <c r="ADH998" s="871"/>
      <c r="ADI998" s="871"/>
      <c r="ADJ998" s="871"/>
      <c r="ADK998" s="871"/>
      <c r="ADL998" s="871"/>
      <c r="ADM998" s="871"/>
      <c r="ADN998" s="871"/>
      <c r="ADO998" s="871"/>
      <c r="ADP998" s="871"/>
      <c r="ADQ998" s="871"/>
      <c r="ADR998" s="871"/>
      <c r="ADS998" s="871"/>
      <c r="ADT998" s="871"/>
      <c r="ADU998" s="871"/>
      <c r="ADV998" s="871"/>
      <c r="ADW998" s="871"/>
      <c r="ADX998" s="871"/>
      <c r="ADY998" s="871"/>
      <c r="ADZ998" s="871"/>
      <c r="AEA998" s="871"/>
      <c r="AEB998" s="871"/>
      <c r="AEC998" s="871"/>
      <c r="AED998" s="871"/>
      <c r="AEE998" s="871"/>
      <c r="AEF998" s="871"/>
      <c r="AEG998" s="871"/>
      <c r="AEH998" s="871"/>
      <c r="AEI998" s="871"/>
      <c r="AEJ998" s="871"/>
      <c r="AEK998" s="871"/>
      <c r="AEL998" s="871"/>
      <c r="AEM998" s="871"/>
      <c r="AEN998" s="871"/>
      <c r="AEO998" s="871"/>
      <c r="AEP998" s="871"/>
      <c r="AEQ998" s="871"/>
      <c r="AER998" s="871"/>
      <c r="AES998" s="871"/>
      <c r="AET998" s="871"/>
      <c r="AEU998" s="871"/>
      <c r="AEV998" s="871"/>
      <c r="AEW998" s="871"/>
      <c r="AEX998" s="871"/>
      <c r="AEY998" s="871"/>
      <c r="AEZ998" s="871"/>
      <c r="AFA998" s="871"/>
      <c r="AFB998" s="871"/>
      <c r="AFC998" s="871"/>
      <c r="AFD998" s="871"/>
      <c r="AFE998" s="871"/>
      <c r="AFF998" s="871"/>
      <c r="AFG998" s="871"/>
      <c r="AFH998" s="871"/>
      <c r="AFI998" s="871"/>
      <c r="AFJ998" s="871"/>
      <c r="AFK998" s="871"/>
      <c r="AFL998" s="871"/>
      <c r="AFM998" s="871"/>
      <c r="AFN998" s="871"/>
      <c r="AFO998" s="871"/>
      <c r="AFP998" s="871"/>
      <c r="AFQ998" s="871"/>
      <c r="AFR998" s="871"/>
      <c r="AFS998" s="871"/>
      <c r="AFT998" s="871"/>
      <c r="AFU998" s="871"/>
      <c r="AFV998" s="871"/>
      <c r="AFW998" s="871"/>
      <c r="AFX998" s="871"/>
      <c r="AFY998" s="871"/>
      <c r="AFZ998" s="871"/>
      <c r="AGA998" s="871"/>
      <c r="AGB998" s="871"/>
      <c r="AGC998" s="871"/>
      <c r="AGD998" s="871"/>
      <c r="AGE998" s="871"/>
      <c r="AGF998" s="871"/>
      <c r="AGG998" s="871"/>
      <c r="AGH998" s="871"/>
      <c r="AGI998" s="871"/>
      <c r="AGJ998" s="871"/>
      <c r="AGK998" s="871"/>
      <c r="AGL998" s="871"/>
      <c r="AGM998" s="871"/>
      <c r="AGN998" s="871"/>
      <c r="AGO998" s="871"/>
      <c r="AGP998" s="871"/>
      <c r="AGQ998" s="871"/>
      <c r="AGR998" s="871"/>
      <c r="AGS998" s="871"/>
      <c r="AGT998" s="871"/>
      <c r="AGU998" s="871"/>
      <c r="AGV998" s="871"/>
      <c r="AGW998" s="871"/>
      <c r="AGX998" s="871"/>
      <c r="AGY998" s="871"/>
      <c r="AGZ998" s="871"/>
      <c r="AHA998" s="871"/>
      <c r="AHB998" s="871"/>
      <c r="AHC998" s="871"/>
      <c r="AHD998" s="871"/>
      <c r="AHE998" s="871"/>
      <c r="AHF998" s="871"/>
      <c r="AHG998" s="871"/>
      <c r="AHH998" s="871"/>
      <c r="AHI998" s="871"/>
      <c r="AHJ998" s="871"/>
      <c r="AHK998" s="871"/>
      <c r="AHL998" s="871"/>
      <c r="AHM998" s="871"/>
      <c r="AHN998" s="871"/>
      <c r="AHO998" s="871"/>
      <c r="AHP998" s="871"/>
      <c r="AHQ998" s="871"/>
      <c r="AHR998" s="871"/>
      <c r="AHS998" s="871"/>
      <c r="AHT998" s="871"/>
      <c r="AHU998" s="871"/>
      <c r="AHV998" s="871"/>
      <c r="AHW998" s="871"/>
      <c r="AHX998" s="871"/>
      <c r="AHY998" s="871"/>
      <c r="AHZ998" s="871"/>
      <c r="AIA998" s="871"/>
      <c r="AIB998" s="871"/>
      <c r="AIC998" s="871"/>
      <c r="AID998" s="871"/>
      <c r="AIE998" s="871"/>
      <c r="AIF998" s="871"/>
      <c r="AIG998" s="871"/>
      <c r="AIH998" s="871"/>
      <c r="AII998" s="871"/>
      <c r="AIJ998" s="871"/>
      <c r="AIK998" s="871"/>
      <c r="AIL998" s="871"/>
      <c r="AIM998" s="871"/>
      <c r="AIN998" s="871"/>
      <c r="AIO998" s="871"/>
      <c r="AIP998" s="871"/>
      <c r="AIQ998" s="871"/>
      <c r="AIR998" s="871"/>
      <c r="AIS998" s="871"/>
      <c r="AIT998" s="871"/>
      <c r="AIU998" s="871"/>
      <c r="AIV998" s="871"/>
      <c r="AIW998" s="871"/>
      <c r="AIX998" s="871"/>
      <c r="AIY998" s="871"/>
      <c r="AIZ998" s="871"/>
      <c r="AJA998" s="871"/>
      <c r="AJB998" s="871"/>
      <c r="AJC998" s="871"/>
      <c r="AJD998" s="871"/>
      <c r="AJE998" s="871"/>
      <c r="AJF998" s="871"/>
      <c r="AJG998" s="871"/>
      <c r="AJH998" s="871"/>
      <c r="AJI998" s="871"/>
      <c r="AJJ998" s="871"/>
      <c r="AJK998" s="871"/>
      <c r="AJL998" s="871"/>
      <c r="AJM998" s="871"/>
      <c r="AJN998" s="871"/>
      <c r="AJO998" s="871"/>
      <c r="AJP998" s="871"/>
      <c r="AJQ998" s="871"/>
      <c r="AJR998" s="871"/>
      <c r="AJS998" s="871"/>
      <c r="AJT998" s="871"/>
      <c r="AJU998" s="871"/>
      <c r="AJV998" s="871"/>
      <c r="AJW998" s="871"/>
      <c r="AJX998" s="871"/>
      <c r="AJY998" s="871"/>
      <c r="AJZ998" s="871"/>
      <c r="AKA998" s="871"/>
      <c r="AKB998" s="871"/>
      <c r="AKC998" s="871"/>
      <c r="AKD998" s="871"/>
      <c r="AKE998" s="871"/>
      <c r="AKF998" s="871"/>
      <c r="AKG998" s="871"/>
      <c r="AKH998" s="871"/>
      <c r="AKI998" s="871"/>
      <c r="AKJ998" s="871"/>
      <c r="AKK998" s="871"/>
      <c r="AKL998" s="871"/>
      <c r="AKM998" s="871"/>
      <c r="AKN998" s="871"/>
      <c r="AKO998" s="871"/>
      <c r="AKP998" s="871"/>
      <c r="AKQ998" s="871"/>
      <c r="AKR998" s="871"/>
      <c r="AKS998" s="871"/>
      <c r="AKT998" s="871"/>
      <c r="AKU998" s="871"/>
      <c r="AKV998" s="871"/>
      <c r="AKW998" s="871"/>
      <c r="AKX998" s="871"/>
      <c r="AKY998" s="871"/>
      <c r="AKZ998" s="871"/>
      <c r="ALA998" s="871"/>
      <c r="ALB998" s="871"/>
      <c r="ALC998" s="871"/>
      <c r="ALD998" s="871"/>
      <c r="ALE998" s="871"/>
      <c r="ALF998" s="871"/>
      <c r="ALG998" s="871"/>
      <c r="ALH998" s="871"/>
      <c r="ALI998" s="871"/>
      <c r="ALJ998" s="871"/>
      <c r="ALK998" s="871"/>
      <c r="ALL998" s="871"/>
      <c r="ALM998" s="871"/>
      <c r="ALN998" s="871"/>
      <c r="ALO998" s="871"/>
      <c r="ALP998" s="871"/>
      <c r="ALQ998" s="871"/>
      <c r="ALR998" s="871"/>
      <c r="ALS998" s="871"/>
      <c r="ALT998" s="871"/>
      <c r="ALU998" s="871"/>
      <c r="ALV998" s="871"/>
      <c r="ALW998" s="871"/>
      <c r="ALX998" s="871"/>
      <c r="ALY998" s="871"/>
      <c r="ALZ998" s="871"/>
      <c r="AMA998" s="871"/>
      <c r="AMB998" s="871"/>
      <c r="AMC998" s="871"/>
      <c r="AMD998" s="871"/>
      <c r="AME998" s="871"/>
      <c r="AMF998" s="871"/>
      <c r="AMG998" s="871"/>
      <c r="AMH998" s="871"/>
      <c r="AMI998" s="871"/>
      <c r="AMJ998" s="871"/>
      <c r="AMK998" s="871"/>
    </row>
    <row r="999" spans="1:1025" ht="28.8">
      <c r="A999" s="872" t="s">
        <v>3</v>
      </c>
      <c r="B999" s="873" t="s">
        <v>4</v>
      </c>
      <c r="C999" s="874" t="s">
        <v>477</v>
      </c>
      <c r="D999" s="874" t="s">
        <v>6</v>
      </c>
      <c r="E999" s="874" t="s">
        <v>478</v>
      </c>
      <c r="F999" s="874" t="s">
        <v>8</v>
      </c>
      <c r="G999" s="874" t="s">
        <v>9</v>
      </c>
      <c r="H999" s="1080" t="s">
        <v>479</v>
      </c>
      <c r="I999" s="874" t="s">
        <v>232</v>
      </c>
      <c r="J999" s="874" t="s">
        <v>12</v>
      </c>
      <c r="K999" s="879" t="s">
        <v>4</v>
      </c>
      <c r="L999" s="874" t="s">
        <v>477</v>
      </c>
      <c r="M999" s="879" t="s">
        <v>6</v>
      </c>
      <c r="N999" s="879" t="s">
        <v>7</v>
      </c>
      <c r="O999" s="879" t="s">
        <v>8</v>
      </c>
      <c r="P999" s="879" t="s">
        <v>480</v>
      </c>
      <c r="Q999" s="871"/>
      <c r="R999" s="871"/>
      <c r="S999" s="871"/>
      <c r="T999" s="871"/>
      <c r="U999" s="871"/>
      <c r="V999" s="871"/>
      <c r="W999" s="871"/>
      <c r="X999" s="871"/>
      <c r="Y999" s="871"/>
      <c r="Z999" s="871"/>
      <c r="AA999" s="871"/>
      <c r="AB999" s="871"/>
      <c r="AC999" s="871"/>
      <c r="AD999" s="871"/>
      <c r="AE999" s="871"/>
      <c r="AF999" s="871"/>
      <c r="AG999" s="871"/>
      <c r="AH999" s="871"/>
      <c r="AI999" s="871"/>
      <c r="AJ999" s="871"/>
      <c r="AK999" s="871"/>
      <c r="AL999" s="871"/>
      <c r="AM999" s="871"/>
      <c r="AN999" s="871"/>
      <c r="AO999" s="871"/>
      <c r="AP999" s="871"/>
      <c r="AQ999" s="871"/>
      <c r="AR999" s="871"/>
      <c r="AS999" s="871"/>
      <c r="AT999" s="871"/>
      <c r="AU999" s="871"/>
      <c r="AV999" s="871"/>
      <c r="AW999" s="871"/>
      <c r="AX999" s="871"/>
      <c r="AY999" s="871"/>
      <c r="AZ999" s="871"/>
      <c r="BA999" s="871"/>
      <c r="BB999" s="871"/>
      <c r="BC999" s="871"/>
      <c r="BD999" s="871"/>
      <c r="BE999" s="871"/>
      <c r="BF999" s="871"/>
      <c r="BG999" s="871"/>
      <c r="BH999" s="871"/>
      <c r="BI999" s="871"/>
      <c r="BJ999" s="871"/>
      <c r="BK999" s="871"/>
      <c r="BL999" s="871"/>
      <c r="BM999" s="871"/>
      <c r="BN999" s="871"/>
      <c r="BO999" s="871"/>
      <c r="BP999" s="871"/>
      <c r="BQ999" s="871"/>
      <c r="BR999" s="871"/>
      <c r="BS999" s="871"/>
      <c r="BT999" s="871"/>
      <c r="BU999" s="871"/>
      <c r="BV999" s="871"/>
      <c r="BW999" s="871"/>
      <c r="BX999" s="871"/>
      <c r="BY999" s="871"/>
      <c r="BZ999" s="871"/>
      <c r="CA999" s="871"/>
      <c r="CB999" s="871"/>
      <c r="CC999" s="871"/>
      <c r="CD999" s="871"/>
      <c r="CE999" s="871"/>
      <c r="CF999" s="871"/>
      <c r="CG999" s="871"/>
      <c r="CH999" s="871"/>
      <c r="CI999" s="871"/>
      <c r="CJ999" s="871"/>
      <c r="CK999" s="871"/>
      <c r="CL999" s="871"/>
      <c r="CM999" s="871"/>
      <c r="CN999" s="871"/>
      <c r="CO999" s="871"/>
      <c r="CP999" s="871"/>
      <c r="CQ999" s="871"/>
      <c r="CR999" s="871"/>
      <c r="CS999" s="871"/>
      <c r="CT999" s="871"/>
      <c r="CU999" s="871"/>
      <c r="CV999" s="871"/>
      <c r="CW999" s="871"/>
      <c r="CX999" s="871"/>
      <c r="CY999" s="871"/>
      <c r="CZ999" s="871"/>
      <c r="DA999" s="871"/>
      <c r="DB999" s="871"/>
      <c r="DC999" s="871"/>
      <c r="DD999" s="871"/>
      <c r="DE999" s="871"/>
      <c r="DF999" s="871"/>
      <c r="DG999" s="871"/>
      <c r="DH999" s="871"/>
      <c r="DI999" s="871"/>
      <c r="DJ999" s="871"/>
      <c r="DK999" s="871"/>
      <c r="DL999" s="871"/>
      <c r="DM999" s="871"/>
      <c r="DN999" s="871"/>
      <c r="DO999" s="871"/>
      <c r="DP999" s="871"/>
      <c r="DQ999" s="871"/>
      <c r="DR999" s="871"/>
      <c r="DS999" s="871"/>
      <c r="DT999" s="871"/>
      <c r="DU999" s="871"/>
      <c r="DV999" s="871"/>
      <c r="DW999" s="871"/>
      <c r="DX999" s="871"/>
      <c r="DY999" s="871"/>
      <c r="DZ999" s="871"/>
      <c r="EA999" s="871"/>
      <c r="EB999" s="871"/>
      <c r="EC999" s="871"/>
      <c r="ED999" s="871"/>
      <c r="EE999" s="871"/>
      <c r="EF999" s="871"/>
      <c r="EG999" s="871"/>
      <c r="EH999" s="871"/>
      <c r="EI999" s="871"/>
      <c r="EJ999" s="871"/>
      <c r="EK999" s="871"/>
      <c r="EL999" s="871"/>
      <c r="EM999" s="871"/>
      <c r="EN999" s="871"/>
      <c r="EO999" s="871"/>
      <c r="EP999" s="871"/>
      <c r="EQ999" s="871"/>
      <c r="ER999" s="871"/>
      <c r="ES999" s="871"/>
      <c r="ET999" s="871"/>
      <c r="EU999" s="871"/>
      <c r="EV999" s="871"/>
      <c r="EW999" s="871"/>
      <c r="EX999" s="871"/>
      <c r="EY999" s="871"/>
      <c r="EZ999" s="871"/>
      <c r="FA999" s="871"/>
      <c r="FB999" s="871"/>
      <c r="FC999" s="871"/>
      <c r="FD999" s="871"/>
      <c r="FE999" s="871"/>
      <c r="FF999" s="871"/>
      <c r="FG999" s="871"/>
      <c r="FH999" s="871"/>
      <c r="FI999" s="871"/>
      <c r="FJ999" s="871"/>
      <c r="FK999" s="871"/>
      <c r="FL999" s="871"/>
      <c r="FM999" s="871"/>
      <c r="FN999" s="871"/>
      <c r="FO999" s="871"/>
      <c r="FP999" s="871"/>
      <c r="FQ999" s="871"/>
      <c r="FR999" s="871"/>
      <c r="FS999" s="871"/>
      <c r="FT999" s="871"/>
      <c r="FU999" s="871"/>
      <c r="FV999" s="871"/>
      <c r="FW999" s="871"/>
      <c r="FX999" s="871"/>
      <c r="FY999" s="871"/>
      <c r="FZ999" s="871"/>
      <c r="GA999" s="871"/>
      <c r="GB999" s="871"/>
      <c r="GC999" s="871"/>
      <c r="GD999" s="871"/>
      <c r="GE999" s="871"/>
      <c r="GF999" s="871"/>
      <c r="GG999" s="871"/>
      <c r="GH999" s="871"/>
      <c r="GI999" s="871"/>
      <c r="GJ999" s="871"/>
      <c r="GK999" s="871"/>
      <c r="GL999" s="871"/>
      <c r="GM999" s="871"/>
      <c r="GN999" s="871"/>
      <c r="GO999" s="871"/>
      <c r="GP999" s="871"/>
      <c r="GQ999" s="871"/>
      <c r="GR999" s="871"/>
      <c r="GS999" s="871"/>
      <c r="GT999" s="871"/>
      <c r="GU999" s="871"/>
      <c r="GV999" s="871"/>
      <c r="GW999" s="871"/>
      <c r="GX999" s="871"/>
      <c r="GY999" s="871"/>
      <c r="GZ999" s="871"/>
      <c r="HA999" s="871"/>
      <c r="HB999" s="871"/>
      <c r="HC999" s="871"/>
      <c r="HD999" s="871"/>
      <c r="HE999" s="871"/>
      <c r="HF999" s="871"/>
      <c r="HG999" s="871"/>
      <c r="HH999" s="871"/>
      <c r="HI999" s="871"/>
      <c r="HJ999" s="871"/>
      <c r="HK999" s="871"/>
      <c r="HL999" s="871"/>
      <c r="HM999" s="871"/>
      <c r="HN999" s="871"/>
      <c r="HO999" s="871"/>
      <c r="HP999" s="871"/>
      <c r="HQ999" s="871"/>
      <c r="HR999" s="871"/>
      <c r="HS999" s="871"/>
      <c r="HT999" s="871"/>
      <c r="HU999" s="871"/>
      <c r="HV999" s="871"/>
      <c r="HW999" s="871"/>
      <c r="HX999" s="871"/>
      <c r="HY999" s="871"/>
      <c r="HZ999" s="871"/>
      <c r="IA999" s="871"/>
      <c r="IB999" s="871"/>
      <c r="IC999" s="871"/>
      <c r="ID999" s="871"/>
      <c r="IE999" s="871"/>
      <c r="IF999" s="871"/>
      <c r="IG999" s="871"/>
      <c r="IH999" s="871"/>
      <c r="II999" s="871"/>
      <c r="IJ999" s="871"/>
      <c r="IK999" s="871"/>
      <c r="IL999" s="871"/>
      <c r="IM999" s="871"/>
      <c r="IN999" s="871"/>
      <c r="IO999" s="871"/>
      <c r="IP999" s="871"/>
      <c r="IQ999" s="871"/>
      <c r="IR999" s="871"/>
      <c r="IS999" s="871"/>
      <c r="IT999" s="871"/>
      <c r="IU999" s="871"/>
      <c r="IV999" s="871"/>
      <c r="IW999" s="871"/>
      <c r="IX999" s="871"/>
      <c r="IY999" s="871"/>
      <c r="IZ999" s="871"/>
      <c r="JA999" s="871"/>
      <c r="JB999" s="871"/>
      <c r="JC999" s="871"/>
      <c r="JD999" s="871"/>
      <c r="JE999" s="871"/>
      <c r="JF999" s="871"/>
      <c r="JG999" s="871"/>
      <c r="JH999" s="871"/>
      <c r="JI999" s="871"/>
      <c r="JJ999" s="871"/>
      <c r="JK999" s="871"/>
      <c r="JL999" s="871"/>
      <c r="JM999" s="871"/>
      <c r="JN999" s="871"/>
      <c r="JO999" s="871"/>
      <c r="JP999" s="871"/>
      <c r="JQ999" s="871"/>
      <c r="JR999" s="871"/>
      <c r="JS999" s="871"/>
      <c r="JT999" s="871"/>
      <c r="JU999" s="871"/>
      <c r="JV999" s="871"/>
      <c r="JW999" s="871"/>
      <c r="JX999" s="871"/>
      <c r="JY999" s="871"/>
      <c r="JZ999" s="871"/>
      <c r="KA999" s="871"/>
      <c r="KB999" s="871"/>
      <c r="KC999" s="871"/>
      <c r="KD999" s="871"/>
      <c r="KE999" s="871"/>
      <c r="KF999" s="871"/>
      <c r="KG999" s="871"/>
      <c r="KH999" s="871"/>
      <c r="KI999" s="871"/>
      <c r="KJ999" s="871"/>
      <c r="KK999" s="871"/>
      <c r="KL999" s="871"/>
      <c r="KM999" s="871"/>
      <c r="KN999" s="871"/>
      <c r="KO999" s="871"/>
      <c r="KP999" s="871"/>
      <c r="KQ999" s="871"/>
      <c r="KR999" s="871"/>
      <c r="KS999" s="871"/>
      <c r="KT999" s="871"/>
      <c r="KU999" s="871"/>
      <c r="KV999" s="871"/>
      <c r="KW999" s="871"/>
      <c r="KX999" s="871"/>
      <c r="KY999" s="871"/>
      <c r="KZ999" s="871"/>
      <c r="LA999" s="871"/>
      <c r="LB999" s="871"/>
      <c r="LC999" s="871"/>
      <c r="LD999" s="871"/>
      <c r="LE999" s="871"/>
      <c r="LF999" s="871"/>
      <c r="LG999" s="871"/>
      <c r="LH999" s="871"/>
      <c r="LI999" s="871"/>
      <c r="LJ999" s="871"/>
      <c r="LK999" s="871"/>
      <c r="LL999" s="871"/>
      <c r="LM999" s="871"/>
      <c r="LN999" s="871"/>
      <c r="LO999" s="871"/>
      <c r="LP999" s="871"/>
      <c r="LQ999" s="871"/>
      <c r="LR999" s="871"/>
      <c r="LS999" s="871"/>
      <c r="LT999" s="871"/>
      <c r="LU999" s="871"/>
      <c r="LV999" s="871"/>
      <c r="LW999" s="871"/>
      <c r="LX999" s="871"/>
      <c r="LY999" s="871"/>
      <c r="LZ999" s="871"/>
      <c r="MA999" s="871"/>
      <c r="MB999" s="871"/>
      <c r="MC999" s="871"/>
      <c r="MD999" s="871"/>
      <c r="ME999" s="871"/>
      <c r="MF999" s="871"/>
      <c r="MG999" s="871"/>
      <c r="MH999" s="871"/>
      <c r="MI999" s="871"/>
      <c r="MJ999" s="871"/>
      <c r="MK999" s="871"/>
      <c r="ML999" s="871"/>
      <c r="MM999" s="871"/>
      <c r="MN999" s="871"/>
      <c r="MO999" s="871"/>
      <c r="MP999" s="871"/>
      <c r="MQ999" s="871"/>
      <c r="MR999" s="871"/>
      <c r="MS999" s="871"/>
      <c r="MT999" s="871"/>
      <c r="MU999" s="871"/>
      <c r="MV999" s="871"/>
      <c r="MW999" s="871"/>
      <c r="MX999" s="871"/>
      <c r="MY999" s="871"/>
      <c r="MZ999" s="871"/>
      <c r="NA999" s="871"/>
      <c r="NB999" s="871"/>
      <c r="NC999" s="871"/>
      <c r="ND999" s="871"/>
      <c r="NE999" s="871"/>
      <c r="NF999" s="871"/>
      <c r="NG999" s="871"/>
      <c r="NH999" s="871"/>
      <c r="NI999" s="871"/>
      <c r="NJ999" s="871"/>
      <c r="NK999" s="871"/>
      <c r="NL999" s="871"/>
      <c r="NM999" s="871"/>
      <c r="NN999" s="871"/>
      <c r="NO999" s="871"/>
      <c r="NP999" s="871"/>
      <c r="NQ999" s="871"/>
      <c r="NR999" s="871"/>
      <c r="NS999" s="871"/>
      <c r="NT999" s="871"/>
      <c r="NU999" s="871"/>
      <c r="NV999" s="871"/>
      <c r="NW999" s="871"/>
      <c r="NX999" s="871"/>
      <c r="NY999" s="871"/>
      <c r="NZ999" s="871"/>
      <c r="OA999" s="871"/>
      <c r="OB999" s="871"/>
      <c r="OC999" s="871"/>
      <c r="OD999" s="871"/>
      <c r="OE999" s="871"/>
      <c r="OF999" s="871"/>
      <c r="OG999" s="871"/>
      <c r="OH999" s="871"/>
      <c r="OI999" s="871"/>
      <c r="OJ999" s="871"/>
      <c r="OK999" s="871"/>
      <c r="OL999" s="871"/>
      <c r="OM999" s="871"/>
      <c r="ON999" s="871"/>
      <c r="OO999" s="871"/>
      <c r="OP999" s="871"/>
      <c r="OQ999" s="871"/>
      <c r="OR999" s="871"/>
      <c r="OS999" s="871"/>
      <c r="OT999" s="871"/>
      <c r="OU999" s="871"/>
      <c r="OV999" s="871"/>
      <c r="OW999" s="871"/>
      <c r="OX999" s="871"/>
      <c r="OY999" s="871"/>
      <c r="OZ999" s="871"/>
      <c r="PA999" s="871"/>
      <c r="PB999" s="871"/>
      <c r="PC999" s="871"/>
      <c r="PD999" s="871"/>
      <c r="PE999" s="871"/>
      <c r="PF999" s="871"/>
      <c r="PG999" s="871"/>
      <c r="PH999" s="871"/>
      <c r="PI999" s="871"/>
      <c r="PJ999" s="871"/>
      <c r="PK999" s="871"/>
      <c r="PL999" s="871"/>
      <c r="PM999" s="871"/>
      <c r="PN999" s="871"/>
      <c r="PO999" s="871"/>
      <c r="PP999" s="871"/>
      <c r="PQ999" s="871"/>
      <c r="PR999" s="871"/>
      <c r="PS999" s="871"/>
      <c r="PT999" s="871"/>
      <c r="PU999" s="871"/>
      <c r="PV999" s="871"/>
      <c r="PW999" s="871"/>
      <c r="PX999" s="871"/>
      <c r="PY999" s="871"/>
      <c r="PZ999" s="871"/>
      <c r="QA999" s="871"/>
      <c r="QB999" s="871"/>
      <c r="QC999" s="871"/>
      <c r="QD999" s="871"/>
      <c r="QE999" s="871"/>
      <c r="QF999" s="871"/>
      <c r="QG999" s="871"/>
      <c r="QH999" s="871"/>
      <c r="QI999" s="871"/>
      <c r="QJ999" s="871"/>
      <c r="QK999" s="871"/>
      <c r="QL999" s="871"/>
      <c r="QM999" s="871"/>
      <c r="QN999" s="871"/>
      <c r="QO999" s="871"/>
      <c r="QP999" s="871"/>
      <c r="QQ999" s="871"/>
      <c r="QR999" s="871"/>
      <c r="QS999" s="871"/>
      <c r="QT999" s="871"/>
      <c r="QU999" s="871"/>
      <c r="QV999" s="871"/>
      <c r="QW999" s="871"/>
      <c r="QX999" s="871"/>
      <c r="QY999" s="871"/>
      <c r="QZ999" s="871"/>
      <c r="RA999" s="871"/>
      <c r="RB999" s="871"/>
      <c r="RC999" s="871"/>
      <c r="RD999" s="871"/>
      <c r="RE999" s="871"/>
      <c r="RF999" s="871"/>
      <c r="RG999" s="871"/>
      <c r="RH999" s="871"/>
      <c r="RI999" s="871"/>
      <c r="RJ999" s="871"/>
      <c r="RK999" s="871"/>
      <c r="RL999" s="871"/>
      <c r="RM999" s="871"/>
      <c r="RN999" s="871"/>
      <c r="RO999" s="871"/>
      <c r="RP999" s="871"/>
      <c r="RQ999" s="871"/>
      <c r="RR999" s="871"/>
      <c r="RS999" s="871"/>
      <c r="RT999" s="871"/>
      <c r="RU999" s="871"/>
      <c r="RV999" s="871"/>
      <c r="RW999" s="871"/>
      <c r="RX999" s="871"/>
      <c r="RY999" s="871"/>
      <c r="RZ999" s="871"/>
      <c r="SA999" s="871"/>
      <c r="SB999" s="871"/>
      <c r="SC999" s="871"/>
      <c r="SD999" s="871"/>
      <c r="SE999" s="871"/>
      <c r="SF999" s="871"/>
      <c r="SG999" s="871"/>
      <c r="SH999" s="871"/>
      <c r="SI999" s="871"/>
      <c r="SJ999" s="871"/>
      <c r="SK999" s="871"/>
      <c r="SL999" s="871"/>
      <c r="SM999" s="871"/>
      <c r="SN999" s="871"/>
      <c r="SO999" s="871"/>
      <c r="SP999" s="871"/>
      <c r="SQ999" s="871"/>
      <c r="SR999" s="871"/>
      <c r="SS999" s="871"/>
      <c r="ST999" s="871"/>
      <c r="SU999" s="871"/>
      <c r="SV999" s="871"/>
      <c r="SW999" s="871"/>
      <c r="SX999" s="871"/>
      <c r="SY999" s="871"/>
      <c r="SZ999" s="871"/>
      <c r="TA999" s="871"/>
      <c r="TB999" s="871"/>
      <c r="TC999" s="871"/>
      <c r="TD999" s="871"/>
      <c r="TE999" s="871"/>
      <c r="TF999" s="871"/>
      <c r="TG999" s="871"/>
      <c r="TH999" s="871"/>
      <c r="TI999" s="871"/>
      <c r="TJ999" s="871"/>
      <c r="TK999" s="871"/>
      <c r="TL999" s="871"/>
      <c r="TM999" s="871"/>
      <c r="TN999" s="871"/>
      <c r="TO999" s="871"/>
      <c r="TP999" s="871"/>
      <c r="TQ999" s="871"/>
      <c r="TR999" s="871"/>
      <c r="TS999" s="871"/>
      <c r="TT999" s="871"/>
      <c r="TU999" s="871"/>
      <c r="TV999" s="871"/>
      <c r="TW999" s="871"/>
      <c r="TX999" s="871"/>
      <c r="TY999" s="871"/>
      <c r="TZ999" s="871"/>
      <c r="UA999" s="871"/>
      <c r="UB999" s="871"/>
      <c r="UC999" s="871"/>
      <c r="UD999" s="871"/>
      <c r="UE999" s="871"/>
      <c r="UF999" s="871"/>
      <c r="UG999" s="871"/>
      <c r="UH999" s="871"/>
      <c r="UI999" s="871"/>
      <c r="UJ999" s="871"/>
      <c r="UK999" s="871"/>
      <c r="UL999" s="871"/>
      <c r="UM999" s="871"/>
      <c r="UN999" s="871"/>
      <c r="UO999" s="871"/>
      <c r="UP999" s="871"/>
      <c r="UQ999" s="871"/>
      <c r="UR999" s="871"/>
      <c r="US999" s="871"/>
      <c r="UT999" s="871"/>
      <c r="UU999" s="871"/>
      <c r="UV999" s="871"/>
      <c r="UW999" s="871"/>
      <c r="UX999" s="871"/>
      <c r="UY999" s="871"/>
      <c r="UZ999" s="871"/>
      <c r="VA999" s="871"/>
      <c r="VB999" s="871"/>
      <c r="VC999" s="871"/>
      <c r="VD999" s="871"/>
      <c r="VE999" s="871"/>
      <c r="VF999" s="871"/>
      <c r="VG999" s="871"/>
      <c r="VH999" s="871"/>
      <c r="VI999" s="871"/>
      <c r="VJ999" s="871"/>
      <c r="VK999" s="871"/>
      <c r="VL999" s="871"/>
      <c r="VM999" s="871"/>
      <c r="VN999" s="871"/>
      <c r="VO999" s="871"/>
      <c r="VP999" s="871"/>
      <c r="VQ999" s="871"/>
      <c r="VR999" s="871"/>
      <c r="VS999" s="871"/>
      <c r="VT999" s="871"/>
      <c r="VU999" s="871"/>
      <c r="VV999" s="871"/>
      <c r="VW999" s="871"/>
      <c r="VX999" s="871"/>
      <c r="VY999" s="871"/>
      <c r="VZ999" s="871"/>
      <c r="WA999" s="871"/>
      <c r="WB999" s="871"/>
      <c r="WC999" s="871"/>
      <c r="WD999" s="871"/>
      <c r="WE999" s="871"/>
      <c r="WF999" s="871"/>
      <c r="WG999" s="871"/>
      <c r="WH999" s="871"/>
      <c r="WI999" s="871"/>
      <c r="WJ999" s="871"/>
      <c r="WK999" s="871"/>
      <c r="WL999" s="871"/>
      <c r="WM999" s="871"/>
      <c r="WN999" s="871"/>
      <c r="WO999" s="871"/>
      <c r="WP999" s="871"/>
      <c r="WQ999" s="871"/>
      <c r="WR999" s="871"/>
      <c r="WS999" s="871"/>
      <c r="WT999" s="871"/>
      <c r="WU999" s="871"/>
      <c r="WV999" s="871"/>
      <c r="WW999" s="871"/>
      <c r="WX999" s="871"/>
      <c r="WY999" s="871"/>
      <c r="WZ999" s="871"/>
      <c r="XA999" s="871"/>
      <c r="XB999" s="871"/>
      <c r="XC999" s="871"/>
      <c r="XD999" s="871"/>
      <c r="XE999" s="871"/>
      <c r="XF999" s="871"/>
      <c r="XG999" s="871"/>
      <c r="XH999" s="871"/>
      <c r="XI999" s="871"/>
      <c r="XJ999" s="871"/>
      <c r="XK999" s="871"/>
      <c r="XL999" s="871"/>
      <c r="XM999" s="871"/>
      <c r="XN999" s="871"/>
      <c r="XO999" s="871"/>
      <c r="XP999" s="871"/>
      <c r="XQ999" s="871"/>
      <c r="XR999" s="871"/>
      <c r="XS999" s="871"/>
      <c r="XT999" s="871"/>
      <c r="XU999" s="871"/>
      <c r="XV999" s="871"/>
      <c r="XW999" s="871"/>
      <c r="XX999" s="871"/>
      <c r="XY999" s="871"/>
      <c r="XZ999" s="871"/>
      <c r="YA999" s="871"/>
      <c r="YB999" s="871"/>
      <c r="YC999" s="871"/>
      <c r="YD999" s="871"/>
      <c r="YE999" s="871"/>
      <c r="YF999" s="871"/>
      <c r="YG999" s="871"/>
      <c r="YH999" s="871"/>
      <c r="YI999" s="871"/>
      <c r="YJ999" s="871"/>
      <c r="YK999" s="871"/>
      <c r="YL999" s="871"/>
      <c r="YM999" s="871"/>
      <c r="YN999" s="871"/>
      <c r="YO999" s="871"/>
      <c r="YP999" s="871"/>
      <c r="YQ999" s="871"/>
      <c r="YR999" s="871"/>
      <c r="YS999" s="871"/>
      <c r="YT999" s="871"/>
      <c r="YU999" s="871"/>
      <c r="YV999" s="871"/>
      <c r="YW999" s="871"/>
      <c r="YX999" s="871"/>
      <c r="YY999" s="871"/>
      <c r="YZ999" s="871"/>
      <c r="ZA999" s="871"/>
      <c r="ZB999" s="871"/>
      <c r="ZC999" s="871"/>
      <c r="ZD999" s="871"/>
      <c r="ZE999" s="871"/>
      <c r="ZF999" s="871"/>
      <c r="ZG999" s="871"/>
      <c r="ZH999" s="871"/>
      <c r="ZI999" s="871"/>
      <c r="ZJ999" s="871"/>
      <c r="ZK999" s="871"/>
      <c r="ZL999" s="871"/>
      <c r="ZM999" s="871"/>
      <c r="ZN999" s="871"/>
      <c r="ZO999" s="871"/>
      <c r="ZP999" s="871"/>
      <c r="ZQ999" s="871"/>
      <c r="ZR999" s="871"/>
      <c r="ZS999" s="871"/>
      <c r="ZT999" s="871"/>
      <c r="ZU999" s="871"/>
      <c r="ZV999" s="871"/>
      <c r="ZW999" s="871"/>
      <c r="ZX999" s="871"/>
      <c r="ZY999" s="871"/>
      <c r="ZZ999" s="871"/>
      <c r="AAA999" s="871"/>
      <c r="AAB999" s="871"/>
      <c r="AAC999" s="871"/>
      <c r="AAD999" s="871"/>
      <c r="AAE999" s="871"/>
      <c r="AAF999" s="871"/>
      <c r="AAG999" s="871"/>
      <c r="AAH999" s="871"/>
      <c r="AAI999" s="871"/>
      <c r="AAJ999" s="871"/>
      <c r="AAK999" s="871"/>
      <c r="AAL999" s="871"/>
      <c r="AAM999" s="871"/>
      <c r="AAN999" s="871"/>
      <c r="AAO999" s="871"/>
      <c r="AAP999" s="871"/>
      <c r="AAQ999" s="871"/>
      <c r="AAR999" s="871"/>
      <c r="AAS999" s="871"/>
      <c r="AAT999" s="871"/>
      <c r="AAU999" s="871"/>
      <c r="AAV999" s="871"/>
      <c r="AAW999" s="871"/>
      <c r="AAX999" s="871"/>
      <c r="AAY999" s="871"/>
      <c r="AAZ999" s="871"/>
      <c r="ABA999" s="871"/>
      <c r="ABB999" s="871"/>
      <c r="ABC999" s="871"/>
      <c r="ABD999" s="871"/>
      <c r="ABE999" s="871"/>
      <c r="ABF999" s="871"/>
      <c r="ABG999" s="871"/>
      <c r="ABH999" s="871"/>
      <c r="ABI999" s="871"/>
      <c r="ABJ999" s="871"/>
      <c r="ABK999" s="871"/>
      <c r="ABL999" s="871"/>
      <c r="ABM999" s="871"/>
      <c r="ABN999" s="871"/>
      <c r="ABO999" s="871"/>
      <c r="ABP999" s="871"/>
      <c r="ABQ999" s="871"/>
      <c r="ABR999" s="871"/>
      <c r="ABS999" s="871"/>
      <c r="ABT999" s="871"/>
      <c r="ABU999" s="871"/>
      <c r="ABV999" s="871"/>
      <c r="ABW999" s="871"/>
      <c r="ABX999" s="871"/>
      <c r="ABY999" s="871"/>
      <c r="ABZ999" s="871"/>
      <c r="ACA999" s="871"/>
      <c r="ACB999" s="871"/>
      <c r="ACC999" s="871"/>
      <c r="ACD999" s="871"/>
      <c r="ACE999" s="871"/>
      <c r="ACF999" s="871"/>
      <c r="ACG999" s="871"/>
      <c r="ACH999" s="871"/>
      <c r="ACI999" s="871"/>
      <c r="ACJ999" s="871"/>
      <c r="ACK999" s="871"/>
      <c r="ACL999" s="871"/>
      <c r="ACM999" s="871"/>
      <c r="ACN999" s="871"/>
      <c r="ACO999" s="871"/>
      <c r="ACP999" s="871"/>
      <c r="ACQ999" s="871"/>
      <c r="ACR999" s="871"/>
      <c r="ACS999" s="871"/>
      <c r="ACT999" s="871"/>
      <c r="ACU999" s="871"/>
      <c r="ACV999" s="871"/>
      <c r="ACW999" s="871"/>
      <c r="ACX999" s="871"/>
      <c r="ACY999" s="871"/>
      <c r="ACZ999" s="871"/>
      <c r="ADA999" s="871"/>
      <c r="ADB999" s="871"/>
      <c r="ADC999" s="871"/>
      <c r="ADD999" s="871"/>
      <c r="ADE999" s="871"/>
      <c r="ADF999" s="871"/>
      <c r="ADG999" s="871"/>
      <c r="ADH999" s="871"/>
      <c r="ADI999" s="871"/>
      <c r="ADJ999" s="871"/>
      <c r="ADK999" s="871"/>
      <c r="ADL999" s="871"/>
      <c r="ADM999" s="871"/>
      <c r="ADN999" s="871"/>
      <c r="ADO999" s="871"/>
      <c r="ADP999" s="871"/>
      <c r="ADQ999" s="871"/>
      <c r="ADR999" s="871"/>
      <c r="ADS999" s="871"/>
      <c r="ADT999" s="871"/>
      <c r="ADU999" s="871"/>
      <c r="ADV999" s="871"/>
      <c r="ADW999" s="871"/>
      <c r="ADX999" s="871"/>
      <c r="ADY999" s="871"/>
      <c r="ADZ999" s="871"/>
      <c r="AEA999" s="871"/>
      <c r="AEB999" s="871"/>
      <c r="AEC999" s="871"/>
      <c r="AED999" s="871"/>
      <c r="AEE999" s="871"/>
      <c r="AEF999" s="871"/>
      <c r="AEG999" s="871"/>
      <c r="AEH999" s="871"/>
      <c r="AEI999" s="871"/>
      <c r="AEJ999" s="871"/>
      <c r="AEK999" s="871"/>
      <c r="AEL999" s="871"/>
      <c r="AEM999" s="871"/>
      <c r="AEN999" s="871"/>
      <c r="AEO999" s="871"/>
      <c r="AEP999" s="871"/>
      <c r="AEQ999" s="871"/>
      <c r="AER999" s="871"/>
      <c r="AES999" s="871"/>
      <c r="AET999" s="871"/>
      <c r="AEU999" s="871"/>
      <c r="AEV999" s="871"/>
      <c r="AEW999" s="871"/>
      <c r="AEX999" s="871"/>
      <c r="AEY999" s="871"/>
      <c r="AEZ999" s="871"/>
      <c r="AFA999" s="871"/>
      <c r="AFB999" s="871"/>
      <c r="AFC999" s="871"/>
      <c r="AFD999" s="871"/>
      <c r="AFE999" s="871"/>
      <c r="AFF999" s="871"/>
      <c r="AFG999" s="871"/>
      <c r="AFH999" s="871"/>
      <c r="AFI999" s="871"/>
      <c r="AFJ999" s="871"/>
      <c r="AFK999" s="871"/>
      <c r="AFL999" s="871"/>
      <c r="AFM999" s="871"/>
      <c r="AFN999" s="871"/>
      <c r="AFO999" s="871"/>
      <c r="AFP999" s="871"/>
      <c r="AFQ999" s="871"/>
      <c r="AFR999" s="871"/>
      <c r="AFS999" s="871"/>
      <c r="AFT999" s="871"/>
      <c r="AFU999" s="871"/>
      <c r="AFV999" s="871"/>
      <c r="AFW999" s="871"/>
      <c r="AFX999" s="871"/>
      <c r="AFY999" s="871"/>
      <c r="AFZ999" s="871"/>
      <c r="AGA999" s="871"/>
      <c r="AGB999" s="871"/>
      <c r="AGC999" s="871"/>
      <c r="AGD999" s="871"/>
      <c r="AGE999" s="871"/>
      <c r="AGF999" s="871"/>
      <c r="AGG999" s="871"/>
      <c r="AGH999" s="871"/>
      <c r="AGI999" s="871"/>
      <c r="AGJ999" s="871"/>
      <c r="AGK999" s="871"/>
      <c r="AGL999" s="871"/>
      <c r="AGM999" s="871"/>
      <c r="AGN999" s="871"/>
      <c r="AGO999" s="871"/>
      <c r="AGP999" s="871"/>
      <c r="AGQ999" s="871"/>
      <c r="AGR999" s="871"/>
      <c r="AGS999" s="871"/>
      <c r="AGT999" s="871"/>
      <c r="AGU999" s="871"/>
      <c r="AGV999" s="871"/>
      <c r="AGW999" s="871"/>
      <c r="AGX999" s="871"/>
      <c r="AGY999" s="871"/>
      <c r="AGZ999" s="871"/>
      <c r="AHA999" s="871"/>
      <c r="AHB999" s="871"/>
      <c r="AHC999" s="871"/>
      <c r="AHD999" s="871"/>
      <c r="AHE999" s="871"/>
      <c r="AHF999" s="871"/>
      <c r="AHG999" s="871"/>
      <c r="AHH999" s="871"/>
      <c r="AHI999" s="871"/>
      <c r="AHJ999" s="871"/>
      <c r="AHK999" s="871"/>
      <c r="AHL999" s="871"/>
      <c r="AHM999" s="871"/>
      <c r="AHN999" s="871"/>
      <c r="AHO999" s="871"/>
      <c r="AHP999" s="871"/>
      <c r="AHQ999" s="871"/>
      <c r="AHR999" s="871"/>
      <c r="AHS999" s="871"/>
      <c r="AHT999" s="871"/>
      <c r="AHU999" s="871"/>
      <c r="AHV999" s="871"/>
      <c r="AHW999" s="871"/>
      <c r="AHX999" s="871"/>
      <c r="AHY999" s="871"/>
      <c r="AHZ999" s="871"/>
      <c r="AIA999" s="871"/>
      <c r="AIB999" s="871"/>
      <c r="AIC999" s="871"/>
      <c r="AID999" s="871"/>
      <c r="AIE999" s="871"/>
      <c r="AIF999" s="871"/>
      <c r="AIG999" s="871"/>
      <c r="AIH999" s="871"/>
      <c r="AII999" s="871"/>
      <c r="AIJ999" s="871"/>
      <c r="AIK999" s="871"/>
      <c r="AIL999" s="871"/>
      <c r="AIM999" s="871"/>
      <c r="AIN999" s="871"/>
      <c r="AIO999" s="871"/>
      <c r="AIP999" s="871"/>
      <c r="AIQ999" s="871"/>
      <c r="AIR999" s="871"/>
      <c r="AIS999" s="871"/>
      <c r="AIT999" s="871"/>
      <c r="AIU999" s="871"/>
      <c r="AIV999" s="871"/>
      <c r="AIW999" s="871"/>
      <c r="AIX999" s="871"/>
      <c r="AIY999" s="871"/>
      <c r="AIZ999" s="871"/>
      <c r="AJA999" s="871"/>
      <c r="AJB999" s="871"/>
      <c r="AJC999" s="871"/>
      <c r="AJD999" s="871"/>
      <c r="AJE999" s="871"/>
      <c r="AJF999" s="871"/>
      <c r="AJG999" s="871"/>
      <c r="AJH999" s="871"/>
      <c r="AJI999" s="871"/>
      <c r="AJJ999" s="871"/>
      <c r="AJK999" s="871"/>
      <c r="AJL999" s="871"/>
      <c r="AJM999" s="871"/>
      <c r="AJN999" s="871"/>
      <c r="AJO999" s="871"/>
      <c r="AJP999" s="871"/>
      <c r="AJQ999" s="871"/>
      <c r="AJR999" s="871"/>
      <c r="AJS999" s="871"/>
      <c r="AJT999" s="871"/>
      <c r="AJU999" s="871"/>
      <c r="AJV999" s="871"/>
      <c r="AJW999" s="871"/>
      <c r="AJX999" s="871"/>
      <c r="AJY999" s="871"/>
      <c r="AJZ999" s="871"/>
      <c r="AKA999" s="871"/>
      <c r="AKB999" s="871"/>
      <c r="AKC999" s="871"/>
      <c r="AKD999" s="871"/>
      <c r="AKE999" s="871"/>
      <c r="AKF999" s="871"/>
      <c r="AKG999" s="871"/>
      <c r="AKH999" s="871"/>
      <c r="AKI999" s="871"/>
      <c r="AKJ999" s="871"/>
      <c r="AKK999" s="871"/>
      <c r="AKL999" s="871"/>
      <c r="AKM999" s="871"/>
      <c r="AKN999" s="871"/>
      <c r="AKO999" s="871"/>
      <c r="AKP999" s="871"/>
      <c r="AKQ999" s="871"/>
      <c r="AKR999" s="871"/>
      <c r="AKS999" s="871"/>
      <c r="AKT999" s="871"/>
      <c r="AKU999" s="871"/>
      <c r="AKV999" s="871"/>
      <c r="AKW999" s="871"/>
      <c r="AKX999" s="871"/>
      <c r="AKY999" s="871"/>
      <c r="AKZ999" s="871"/>
      <c r="ALA999" s="871"/>
      <c r="ALB999" s="871"/>
      <c r="ALC999" s="871"/>
      <c r="ALD999" s="871"/>
      <c r="ALE999" s="871"/>
      <c r="ALF999" s="871"/>
      <c r="ALG999" s="871"/>
      <c r="ALH999" s="871"/>
      <c r="ALI999" s="871"/>
      <c r="ALJ999" s="871"/>
      <c r="ALK999" s="871"/>
      <c r="ALL999" s="871"/>
      <c r="ALM999" s="871"/>
      <c r="ALN999" s="871"/>
      <c r="ALO999" s="871"/>
      <c r="ALP999" s="871"/>
      <c r="ALQ999" s="871"/>
      <c r="ALR999" s="871"/>
      <c r="ALS999" s="871"/>
      <c r="ALT999" s="871"/>
      <c r="ALU999" s="871"/>
      <c r="ALV999" s="871"/>
      <c r="ALW999" s="871"/>
      <c r="ALX999" s="871"/>
      <c r="ALY999" s="871"/>
      <c r="ALZ999" s="871"/>
      <c r="AMA999" s="871"/>
      <c r="AMB999" s="871"/>
      <c r="AMC999" s="871"/>
      <c r="AMD999" s="871"/>
      <c r="AME999" s="871"/>
      <c r="AMF999" s="871"/>
      <c r="AMG999" s="871"/>
      <c r="AMH999" s="871"/>
      <c r="AMI999" s="871"/>
      <c r="AMJ999" s="871"/>
      <c r="AMK999" s="871"/>
    </row>
    <row r="1000" spans="1:1025" ht="15.75" customHeight="1">
      <c r="A1000" s="1140">
        <v>0</v>
      </c>
      <c r="B1000" s="1099">
        <v>15519</v>
      </c>
      <c r="C1000" s="985">
        <v>0.1</v>
      </c>
      <c r="D1000" s="954" t="s">
        <v>539</v>
      </c>
      <c r="E1000" s="955">
        <v>1900000</v>
      </c>
      <c r="F1000" s="985">
        <v>0.05</v>
      </c>
      <c r="G1000" s="955">
        <f>E1000*F1000</f>
        <v>95000</v>
      </c>
      <c r="H1000" s="1081" t="s">
        <v>16</v>
      </c>
      <c r="I1000" s="942"/>
      <c r="J1000" s="942"/>
      <c r="K1000" s="942"/>
      <c r="L1000" s="942"/>
      <c r="M1000" s="874"/>
      <c r="N1000" s="874"/>
      <c r="O1000" s="886"/>
      <c r="P1000" s="874"/>
      <c r="Q1000" s="898"/>
      <c r="R1000" s="871"/>
      <c r="S1000" s="871"/>
      <c r="T1000" s="871"/>
      <c r="U1000" s="871"/>
      <c r="V1000" s="871"/>
      <c r="W1000" s="871"/>
      <c r="X1000" s="871"/>
      <c r="Y1000" s="871"/>
      <c r="Z1000" s="871"/>
      <c r="AA1000" s="871"/>
      <c r="AB1000" s="871"/>
      <c r="AC1000" s="871"/>
      <c r="AD1000" s="871"/>
      <c r="AE1000" s="871"/>
      <c r="AF1000" s="871"/>
      <c r="AG1000" s="871"/>
      <c r="AH1000" s="871"/>
      <c r="AI1000" s="871"/>
      <c r="AJ1000" s="871"/>
      <c r="AK1000" s="871"/>
      <c r="AL1000" s="871"/>
      <c r="AM1000" s="871"/>
      <c r="AN1000" s="871"/>
      <c r="AO1000" s="871"/>
      <c r="AP1000" s="871"/>
      <c r="AQ1000" s="871"/>
      <c r="AR1000" s="871"/>
      <c r="AS1000" s="871"/>
      <c r="AT1000" s="871"/>
      <c r="AU1000" s="871"/>
      <c r="AV1000" s="871"/>
      <c r="AW1000" s="871"/>
      <c r="AX1000" s="871"/>
      <c r="AY1000" s="871"/>
      <c r="AZ1000" s="871"/>
      <c r="BA1000" s="871"/>
      <c r="BB1000" s="871"/>
      <c r="BC1000" s="871"/>
      <c r="BD1000" s="871"/>
      <c r="BE1000" s="871"/>
      <c r="BF1000" s="871"/>
      <c r="BG1000" s="871"/>
      <c r="BH1000" s="871"/>
      <c r="BI1000" s="871"/>
      <c r="BJ1000" s="871"/>
      <c r="BK1000" s="871"/>
      <c r="BL1000" s="871"/>
      <c r="BM1000" s="871"/>
      <c r="BN1000" s="871"/>
      <c r="BO1000" s="871"/>
      <c r="BP1000" s="871"/>
      <c r="BQ1000" s="871"/>
      <c r="BR1000" s="871"/>
      <c r="BS1000" s="871"/>
      <c r="BT1000" s="871"/>
      <c r="BU1000" s="871"/>
      <c r="BV1000" s="871"/>
      <c r="BW1000" s="871"/>
      <c r="BX1000" s="871"/>
      <c r="BY1000" s="871"/>
      <c r="BZ1000" s="871"/>
      <c r="CA1000" s="871"/>
      <c r="CB1000" s="871"/>
      <c r="CC1000" s="871"/>
      <c r="CD1000" s="871"/>
      <c r="CE1000" s="871"/>
      <c r="CF1000" s="871"/>
      <c r="CG1000" s="871"/>
      <c r="CH1000" s="871"/>
      <c r="CI1000" s="871"/>
      <c r="CJ1000" s="871"/>
      <c r="CK1000" s="871"/>
      <c r="CL1000" s="871"/>
      <c r="CM1000" s="871"/>
      <c r="CN1000" s="871"/>
      <c r="CO1000" s="871"/>
      <c r="CP1000" s="871"/>
      <c r="CQ1000" s="871"/>
      <c r="CR1000" s="871"/>
      <c r="CS1000" s="871"/>
      <c r="CT1000" s="871"/>
      <c r="CU1000" s="871"/>
      <c r="CV1000" s="871"/>
      <c r="CW1000" s="871"/>
      <c r="CX1000" s="871"/>
      <c r="CY1000" s="871"/>
      <c r="CZ1000" s="871"/>
      <c r="DA1000" s="871"/>
      <c r="DB1000" s="871"/>
      <c r="DC1000" s="871"/>
      <c r="DD1000" s="871"/>
      <c r="DE1000" s="871"/>
      <c r="DF1000" s="871"/>
      <c r="DG1000" s="871"/>
      <c r="DH1000" s="871"/>
      <c r="DI1000" s="871"/>
      <c r="DJ1000" s="871"/>
      <c r="DK1000" s="871"/>
      <c r="DL1000" s="871"/>
      <c r="DM1000" s="871"/>
      <c r="DN1000" s="871"/>
      <c r="DO1000" s="871"/>
      <c r="DP1000" s="871"/>
      <c r="DQ1000" s="871"/>
      <c r="DR1000" s="871"/>
      <c r="DS1000" s="871"/>
      <c r="DT1000" s="871"/>
      <c r="DU1000" s="871"/>
      <c r="DV1000" s="871"/>
      <c r="DW1000" s="871"/>
      <c r="DX1000" s="871"/>
      <c r="DY1000" s="871"/>
      <c r="DZ1000" s="871"/>
      <c r="EA1000" s="871"/>
      <c r="EB1000" s="871"/>
      <c r="EC1000" s="871"/>
      <c r="ED1000" s="871"/>
      <c r="EE1000" s="871"/>
      <c r="EF1000" s="871"/>
      <c r="EG1000" s="871"/>
      <c r="EH1000" s="871"/>
      <c r="EI1000" s="871"/>
      <c r="EJ1000" s="871"/>
      <c r="EK1000" s="871"/>
      <c r="EL1000" s="871"/>
      <c r="EM1000" s="871"/>
      <c r="EN1000" s="871"/>
      <c r="EO1000" s="871"/>
      <c r="EP1000" s="871"/>
      <c r="EQ1000" s="871"/>
      <c r="ER1000" s="871"/>
      <c r="ES1000" s="871"/>
      <c r="ET1000" s="871"/>
      <c r="EU1000" s="871"/>
      <c r="EV1000" s="871"/>
      <c r="EW1000" s="871"/>
      <c r="EX1000" s="871"/>
      <c r="EY1000" s="871"/>
      <c r="EZ1000" s="871"/>
      <c r="FA1000" s="871"/>
      <c r="FB1000" s="871"/>
      <c r="FC1000" s="871"/>
      <c r="FD1000" s="871"/>
      <c r="FE1000" s="871"/>
      <c r="FF1000" s="871"/>
      <c r="FG1000" s="871"/>
      <c r="FH1000" s="871"/>
      <c r="FI1000" s="871"/>
      <c r="FJ1000" s="871"/>
      <c r="FK1000" s="871"/>
      <c r="FL1000" s="871"/>
      <c r="FM1000" s="871"/>
      <c r="FN1000" s="871"/>
      <c r="FO1000" s="871"/>
      <c r="FP1000" s="871"/>
      <c r="FQ1000" s="871"/>
      <c r="FR1000" s="871"/>
      <c r="FS1000" s="871"/>
      <c r="FT1000" s="871"/>
      <c r="FU1000" s="871"/>
      <c r="FV1000" s="871"/>
      <c r="FW1000" s="871"/>
      <c r="FX1000" s="871"/>
      <c r="FY1000" s="871"/>
      <c r="FZ1000" s="871"/>
      <c r="GA1000" s="871"/>
      <c r="GB1000" s="871"/>
      <c r="GC1000" s="871"/>
      <c r="GD1000" s="871"/>
      <c r="GE1000" s="871"/>
      <c r="GF1000" s="871"/>
      <c r="GG1000" s="871"/>
      <c r="GH1000" s="871"/>
      <c r="GI1000" s="871"/>
      <c r="GJ1000" s="871"/>
      <c r="GK1000" s="871"/>
      <c r="GL1000" s="871"/>
      <c r="GM1000" s="871"/>
      <c r="GN1000" s="871"/>
      <c r="GO1000" s="871"/>
      <c r="GP1000" s="871"/>
      <c r="GQ1000" s="871"/>
      <c r="GR1000" s="871"/>
      <c r="GS1000" s="871"/>
      <c r="GT1000" s="871"/>
      <c r="GU1000" s="871"/>
      <c r="GV1000" s="871"/>
      <c r="GW1000" s="871"/>
      <c r="GX1000" s="871"/>
      <c r="GY1000" s="871"/>
      <c r="GZ1000" s="871"/>
      <c r="HA1000" s="871"/>
      <c r="HB1000" s="871"/>
      <c r="HC1000" s="871"/>
      <c r="HD1000" s="871"/>
      <c r="HE1000" s="871"/>
      <c r="HF1000" s="871"/>
      <c r="HG1000" s="871"/>
      <c r="HH1000" s="871"/>
      <c r="HI1000" s="871"/>
      <c r="HJ1000" s="871"/>
      <c r="HK1000" s="871"/>
      <c r="HL1000" s="871"/>
      <c r="HM1000" s="871"/>
      <c r="HN1000" s="871"/>
      <c r="HO1000" s="871"/>
      <c r="HP1000" s="871"/>
      <c r="HQ1000" s="871"/>
      <c r="HR1000" s="871"/>
      <c r="HS1000" s="871"/>
      <c r="HT1000" s="871"/>
      <c r="HU1000" s="871"/>
      <c r="HV1000" s="871"/>
      <c r="HW1000" s="871"/>
      <c r="HX1000" s="871"/>
      <c r="HY1000" s="871"/>
      <c r="HZ1000" s="871"/>
      <c r="IA1000" s="871"/>
      <c r="IB1000" s="871"/>
      <c r="IC1000" s="871"/>
      <c r="ID1000" s="871"/>
      <c r="IE1000" s="871"/>
      <c r="IF1000" s="871"/>
      <c r="IG1000" s="871"/>
      <c r="IH1000" s="871"/>
      <c r="II1000" s="871"/>
      <c r="IJ1000" s="871"/>
      <c r="IK1000" s="871"/>
      <c r="IL1000" s="871"/>
      <c r="IM1000" s="871"/>
      <c r="IN1000" s="871"/>
      <c r="IO1000" s="871"/>
      <c r="IP1000" s="871"/>
      <c r="IQ1000" s="871"/>
      <c r="IR1000" s="871"/>
      <c r="IS1000" s="871"/>
      <c r="IT1000" s="871"/>
      <c r="IU1000" s="871"/>
      <c r="IV1000" s="871"/>
      <c r="IW1000" s="871"/>
      <c r="IX1000" s="871"/>
      <c r="IY1000" s="871"/>
      <c r="IZ1000" s="871"/>
      <c r="JA1000" s="871"/>
      <c r="JB1000" s="871"/>
      <c r="JC1000" s="871"/>
      <c r="JD1000" s="871"/>
      <c r="JE1000" s="871"/>
      <c r="JF1000" s="871"/>
      <c r="JG1000" s="871"/>
      <c r="JH1000" s="871"/>
      <c r="JI1000" s="871"/>
      <c r="JJ1000" s="871"/>
      <c r="JK1000" s="871"/>
      <c r="JL1000" s="871"/>
      <c r="JM1000" s="871"/>
      <c r="JN1000" s="871"/>
      <c r="JO1000" s="871"/>
      <c r="JP1000" s="871"/>
      <c r="JQ1000" s="871"/>
      <c r="JR1000" s="871"/>
      <c r="JS1000" s="871"/>
      <c r="JT1000" s="871"/>
      <c r="JU1000" s="871"/>
      <c r="JV1000" s="871"/>
      <c r="JW1000" s="871"/>
      <c r="JX1000" s="871"/>
      <c r="JY1000" s="871"/>
      <c r="JZ1000" s="871"/>
      <c r="KA1000" s="871"/>
      <c r="KB1000" s="871"/>
      <c r="KC1000" s="871"/>
      <c r="KD1000" s="871"/>
      <c r="KE1000" s="871"/>
      <c r="KF1000" s="871"/>
      <c r="KG1000" s="871"/>
      <c r="KH1000" s="871"/>
      <c r="KI1000" s="871"/>
      <c r="KJ1000" s="871"/>
      <c r="KK1000" s="871"/>
      <c r="KL1000" s="871"/>
      <c r="KM1000" s="871"/>
      <c r="KN1000" s="871"/>
      <c r="KO1000" s="871"/>
      <c r="KP1000" s="871"/>
      <c r="KQ1000" s="871"/>
      <c r="KR1000" s="871"/>
      <c r="KS1000" s="871"/>
      <c r="KT1000" s="871"/>
      <c r="KU1000" s="871"/>
      <c r="KV1000" s="871"/>
      <c r="KW1000" s="871"/>
      <c r="KX1000" s="871"/>
      <c r="KY1000" s="871"/>
      <c r="KZ1000" s="871"/>
      <c r="LA1000" s="871"/>
      <c r="LB1000" s="871"/>
      <c r="LC1000" s="871"/>
      <c r="LD1000" s="871"/>
      <c r="LE1000" s="871"/>
      <c r="LF1000" s="871"/>
      <c r="LG1000" s="871"/>
      <c r="LH1000" s="871"/>
      <c r="LI1000" s="871"/>
      <c r="LJ1000" s="871"/>
      <c r="LK1000" s="871"/>
      <c r="LL1000" s="871"/>
      <c r="LM1000" s="871"/>
      <c r="LN1000" s="871"/>
      <c r="LO1000" s="871"/>
      <c r="LP1000" s="871"/>
      <c r="LQ1000" s="871"/>
      <c r="LR1000" s="871"/>
      <c r="LS1000" s="871"/>
      <c r="LT1000" s="871"/>
      <c r="LU1000" s="871"/>
      <c r="LV1000" s="871"/>
      <c r="LW1000" s="871"/>
      <c r="LX1000" s="871"/>
      <c r="LY1000" s="871"/>
      <c r="LZ1000" s="871"/>
      <c r="MA1000" s="871"/>
      <c r="MB1000" s="871"/>
      <c r="MC1000" s="871"/>
      <c r="MD1000" s="871"/>
      <c r="ME1000" s="871"/>
      <c r="MF1000" s="871"/>
      <c r="MG1000" s="871"/>
      <c r="MH1000" s="871"/>
      <c r="MI1000" s="871"/>
      <c r="MJ1000" s="871"/>
      <c r="MK1000" s="871"/>
      <c r="ML1000" s="871"/>
      <c r="MM1000" s="871"/>
      <c r="MN1000" s="871"/>
      <c r="MO1000" s="871"/>
      <c r="MP1000" s="871"/>
      <c r="MQ1000" s="871"/>
      <c r="MR1000" s="871"/>
      <c r="MS1000" s="871"/>
      <c r="MT1000" s="871"/>
      <c r="MU1000" s="871"/>
      <c r="MV1000" s="871"/>
      <c r="MW1000" s="871"/>
      <c r="MX1000" s="871"/>
      <c r="MY1000" s="871"/>
      <c r="MZ1000" s="871"/>
      <c r="NA1000" s="871"/>
      <c r="NB1000" s="871"/>
      <c r="NC1000" s="871"/>
      <c r="ND1000" s="871"/>
      <c r="NE1000" s="871"/>
      <c r="NF1000" s="871"/>
      <c r="NG1000" s="871"/>
      <c r="NH1000" s="871"/>
      <c r="NI1000" s="871"/>
      <c r="NJ1000" s="871"/>
      <c r="NK1000" s="871"/>
      <c r="NL1000" s="871"/>
      <c r="NM1000" s="871"/>
      <c r="NN1000" s="871"/>
      <c r="NO1000" s="871"/>
      <c r="NP1000" s="871"/>
      <c r="NQ1000" s="871"/>
      <c r="NR1000" s="871"/>
      <c r="NS1000" s="871"/>
      <c r="NT1000" s="871"/>
      <c r="NU1000" s="871"/>
      <c r="NV1000" s="871"/>
      <c r="NW1000" s="871"/>
      <c r="NX1000" s="871"/>
      <c r="NY1000" s="871"/>
      <c r="NZ1000" s="871"/>
      <c r="OA1000" s="871"/>
      <c r="OB1000" s="871"/>
      <c r="OC1000" s="871"/>
      <c r="OD1000" s="871"/>
      <c r="OE1000" s="871"/>
      <c r="OF1000" s="871"/>
      <c r="OG1000" s="871"/>
      <c r="OH1000" s="871"/>
      <c r="OI1000" s="871"/>
      <c r="OJ1000" s="871"/>
      <c r="OK1000" s="871"/>
      <c r="OL1000" s="871"/>
      <c r="OM1000" s="871"/>
      <c r="ON1000" s="871"/>
      <c r="OO1000" s="871"/>
      <c r="OP1000" s="871"/>
      <c r="OQ1000" s="871"/>
      <c r="OR1000" s="871"/>
      <c r="OS1000" s="871"/>
      <c r="OT1000" s="871"/>
      <c r="OU1000" s="871"/>
      <c r="OV1000" s="871"/>
      <c r="OW1000" s="871"/>
      <c r="OX1000" s="871"/>
      <c r="OY1000" s="871"/>
      <c r="OZ1000" s="871"/>
      <c r="PA1000" s="871"/>
      <c r="PB1000" s="871"/>
      <c r="PC1000" s="871"/>
      <c r="PD1000" s="871"/>
      <c r="PE1000" s="871"/>
      <c r="PF1000" s="871"/>
      <c r="PG1000" s="871"/>
      <c r="PH1000" s="871"/>
      <c r="PI1000" s="871"/>
      <c r="PJ1000" s="871"/>
      <c r="PK1000" s="871"/>
      <c r="PL1000" s="871"/>
      <c r="PM1000" s="871"/>
      <c r="PN1000" s="871"/>
      <c r="PO1000" s="871"/>
      <c r="PP1000" s="871"/>
      <c r="PQ1000" s="871"/>
      <c r="PR1000" s="871"/>
      <c r="PS1000" s="871"/>
      <c r="PT1000" s="871"/>
      <c r="PU1000" s="871"/>
      <c r="PV1000" s="871"/>
      <c r="PW1000" s="871"/>
      <c r="PX1000" s="871"/>
      <c r="PY1000" s="871"/>
      <c r="PZ1000" s="871"/>
      <c r="QA1000" s="871"/>
      <c r="QB1000" s="871"/>
      <c r="QC1000" s="871"/>
      <c r="QD1000" s="871"/>
      <c r="QE1000" s="871"/>
      <c r="QF1000" s="871"/>
      <c r="QG1000" s="871"/>
      <c r="QH1000" s="871"/>
      <c r="QI1000" s="871"/>
      <c r="QJ1000" s="871"/>
      <c r="QK1000" s="871"/>
      <c r="QL1000" s="871"/>
      <c r="QM1000" s="871"/>
      <c r="QN1000" s="871"/>
      <c r="QO1000" s="871"/>
      <c r="QP1000" s="871"/>
      <c r="QQ1000" s="871"/>
      <c r="QR1000" s="871"/>
      <c r="QS1000" s="871"/>
      <c r="QT1000" s="871"/>
      <c r="QU1000" s="871"/>
      <c r="QV1000" s="871"/>
      <c r="QW1000" s="871"/>
      <c r="QX1000" s="871"/>
      <c r="QY1000" s="871"/>
      <c r="QZ1000" s="871"/>
      <c r="RA1000" s="871"/>
      <c r="RB1000" s="871"/>
      <c r="RC1000" s="871"/>
      <c r="RD1000" s="871"/>
      <c r="RE1000" s="871"/>
      <c r="RF1000" s="871"/>
      <c r="RG1000" s="871"/>
      <c r="RH1000" s="871"/>
      <c r="RI1000" s="871"/>
      <c r="RJ1000" s="871"/>
      <c r="RK1000" s="871"/>
      <c r="RL1000" s="871"/>
      <c r="RM1000" s="871"/>
      <c r="RN1000" s="871"/>
      <c r="RO1000" s="871"/>
      <c r="RP1000" s="871"/>
      <c r="RQ1000" s="871"/>
      <c r="RR1000" s="871"/>
      <c r="RS1000" s="871"/>
      <c r="RT1000" s="871"/>
      <c r="RU1000" s="871"/>
      <c r="RV1000" s="871"/>
      <c r="RW1000" s="871"/>
      <c r="RX1000" s="871"/>
      <c r="RY1000" s="871"/>
      <c r="RZ1000" s="871"/>
      <c r="SA1000" s="871"/>
      <c r="SB1000" s="871"/>
      <c r="SC1000" s="871"/>
      <c r="SD1000" s="871"/>
      <c r="SE1000" s="871"/>
      <c r="SF1000" s="871"/>
      <c r="SG1000" s="871"/>
      <c r="SH1000" s="871"/>
      <c r="SI1000" s="871"/>
      <c r="SJ1000" s="871"/>
      <c r="SK1000" s="871"/>
      <c r="SL1000" s="871"/>
      <c r="SM1000" s="871"/>
      <c r="SN1000" s="871"/>
      <c r="SO1000" s="871"/>
      <c r="SP1000" s="871"/>
      <c r="SQ1000" s="871"/>
      <c r="SR1000" s="871"/>
      <c r="SS1000" s="871"/>
      <c r="ST1000" s="871"/>
      <c r="SU1000" s="871"/>
      <c r="SV1000" s="871"/>
      <c r="SW1000" s="871"/>
      <c r="SX1000" s="871"/>
      <c r="SY1000" s="871"/>
      <c r="SZ1000" s="871"/>
      <c r="TA1000" s="871"/>
      <c r="TB1000" s="871"/>
      <c r="TC1000" s="871"/>
      <c r="TD1000" s="871"/>
      <c r="TE1000" s="871"/>
      <c r="TF1000" s="871"/>
      <c r="TG1000" s="871"/>
      <c r="TH1000" s="871"/>
      <c r="TI1000" s="871"/>
      <c r="TJ1000" s="871"/>
      <c r="TK1000" s="871"/>
      <c r="TL1000" s="871"/>
      <c r="TM1000" s="871"/>
      <c r="TN1000" s="871"/>
      <c r="TO1000" s="871"/>
      <c r="TP1000" s="871"/>
      <c r="TQ1000" s="871"/>
      <c r="TR1000" s="871"/>
      <c r="TS1000" s="871"/>
      <c r="TT1000" s="871"/>
      <c r="TU1000" s="871"/>
      <c r="TV1000" s="871"/>
      <c r="TW1000" s="871"/>
      <c r="TX1000" s="871"/>
      <c r="TY1000" s="871"/>
      <c r="TZ1000" s="871"/>
      <c r="UA1000" s="871"/>
      <c r="UB1000" s="871"/>
      <c r="UC1000" s="871"/>
      <c r="UD1000" s="871"/>
      <c r="UE1000" s="871"/>
      <c r="UF1000" s="871"/>
      <c r="UG1000" s="871"/>
      <c r="UH1000" s="871"/>
      <c r="UI1000" s="871"/>
      <c r="UJ1000" s="871"/>
      <c r="UK1000" s="871"/>
      <c r="UL1000" s="871"/>
      <c r="UM1000" s="871"/>
      <c r="UN1000" s="871"/>
      <c r="UO1000" s="871"/>
      <c r="UP1000" s="871"/>
      <c r="UQ1000" s="871"/>
      <c r="UR1000" s="871"/>
      <c r="US1000" s="871"/>
      <c r="UT1000" s="871"/>
      <c r="UU1000" s="871"/>
      <c r="UV1000" s="871"/>
      <c r="UW1000" s="871"/>
      <c r="UX1000" s="871"/>
      <c r="UY1000" s="871"/>
      <c r="UZ1000" s="871"/>
      <c r="VA1000" s="871"/>
      <c r="VB1000" s="871"/>
      <c r="VC1000" s="871"/>
      <c r="VD1000" s="871"/>
      <c r="VE1000" s="871"/>
      <c r="VF1000" s="871"/>
      <c r="VG1000" s="871"/>
      <c r="VH1000" s="871"/>
      <c r="VI1000" s="871"/>
      <c r="VJ1000" s="871"/>
      <c r="VK1000" s="871"/>
      <c r="VL1000" s="871"/>
      <c r="VM1000" s="871"/>
      <c r="VN1000" s="871"/>
      <c r="VO1000" s="871"/>
      <c r="VP1000" s="871"/>
      <c r="VQ1000" s="871"/>
      <c r="VR1000" s="871"/>
      <c r="VS1000" s="871"/>
      <c r="VT1000" s="871"/>
      <c r="VU1000" s="871"/>
      <c r="VV1000" s="871"/>
      <c r="VW1000" s="871"/>
      <c r="VX1000" s="871"/>
      <c r="VY1000" s="871"/>
      <c r="VZ1000" s="871"/>
      <c r="WA1000" s="871"/>
      <c r="WB1000" s="871"/>
      <c r="WC1000" s="871"/>
      <c r="WD1000" s="871"/>
      <c r="WE1000" s="871"/>
      <c r="WF1000" s="871"/>
      <c r="WG1000" s="871"/>
      <c r="WH1000" s="871"/>
      <c r="WI1000" s="871"/>
      <c r="WJ1000" s="871"/>
      <c r="WK1000" s="871"/>
      <c r="WL1000" s="871"/>
      <c r="WM1000" s="871"/>
      <c r="WN1000" s="871"/>
      <c r="WO1000" s="871"/>
      <c r="WP1000" s="871"/>
      <c r="WQ1000" s="871"/>
      <c r="WR1000" s="871"/>
      <c r="WS1000" s="871"/>
      <c r="WT1000" s="871"/>
      <c r="WU1000" s="871"/>
      <c r="WV1000" s="871"/>
      <c r="WW1000" s="871"/>
      <c r="WX1000" s="871"/>
      <c r="WY1000" s="871"/>
      <c r="WZ1000" s="871"/>
      <c r="XA1000" s="871"/>
      <c r="XB1000" s="871"/>
      <c r="XC1000" s="871"/>
      <c r="XD1000" s="871"/>
      <c r="XE1000" s="871"/>
      <c r="XF1000" s="871"/>
      <c r="XG1000" s="871"/>
      <c r="XH1000" s="871"/>
      <c r="XI1000" s="871"/>
      <c r="XJ1000" s="871"/>
      <c r="XK1000" s="871"/>
      <c r="XL1000" s="871"/>
      <c r="XM1000" s="871"/>
      <c r="XN1000" s="871"/>
      <c r="XO1000" s="871"/>
      <c r="XP1000" s="871"/>
      <c r="XQ1000" s="871"/>
      <c r="XR1000" s="871"/>
      <c r="XS1000" s="871"/>
      <c r="XT1000" s="871"/>
      <c r="XU1000" s="871"/>
      <c r="XV1000" s="871"/>
      <c r="XW1000" s="871"/>
      <c r="XX1000" s="871"/>
      <c r="XY1000" s="871"/>
      <c r="XZ1000" s="871"/>
      <c r="YA1000" s="871"/>
      <c r="YB1000" s="871"/>
      <c r="YC1000" s="871"/>
      <c r="YD1000" s="871"/>
      <c r="YE1000" s="871"/>
      <c r="YF1000" s="871"/>
      <c r="YG1000" s="871"/>
      <c r="YH1000" s="871"/>
      <c r="YI1000" s="871"/>
      <c r="YJ1000" s="871"/>
      <c r="YK1000" s="871"/>
      <c r="YL1000" s="871"/>
      <c r="YM1000" s="871"/>
      <c r="YN1000" s="871"/>
      <c r="YO1000" s="871"/>
      <c r="YP1000" s="871"/>
      <c r="YQ1000" s="871"/>
      <c r="YR1000" s="871"/>
      <c r="YS1000" s="871"/>
      <c r="YT1000" s="871"/>
      <c r="YU1000" s="871"/>
      <c r="YV1000" s="871"/>
      <c r="YW1000" s="871"/>
      <c r="YX1000" s="871"/>
      <c r="YY1000" s="871"/>
      <c r="YZ1000" s="871"/>
      <c r="ZA1000" s="871"/>
      <c r="ZB1000" s="871"/>
      <c r="ZC1000" s="871"/>
      <c r="ZD1000" s="871"/>
      <c r="ZE1000" s="871"/>
      <c r="ZF1000" s="871"/>
      <c r="ZG1000" s="871"/>
      <c r="ZH1000" s="871"/>
      <c r="ZI1000" s="871"/>
      <c r="ZJ1000" s="871"/>
      <c r="ZK1000" s="871"/>
      <c r="ZL1000" s="871"/>
      <c r="ZM1000" s="871"/>
      <c r="ZN1000" s="871"/>
      <c r="ZO1000" s="871"/>
      <c r="ZP1000" s="871"/>
      <c r="ZQ1000" s="871"/>
      <c r="ZR1000" s="871"/>
      <c r="ZS1000" s="871"/>
      <c r="ZT1000" s="871"/>
      <c r="ZU1000" s="871"/>
      <c r="ZV1000" s="871"/>
      <c r="ZW1000" s="871"/>
      <c r="ZX1000" s="871"/>
      <c r="ZY1000" s="871"/>
      <c r="ZZ1000" s="871"/>
      <c r="AAA1000" s="871"/>
      <c r="AAB1000" s="871"/>
      <c r="AAC1000" s="871"/>
      <c r="AAD1000" s="871"/>
      <c r="AAE1000" s="871"/>
      <c r="AAF1000" s="871"/>
      <c r="AAG1000" s="871"/>
      <c r="AAH1000" s="871"/>
      <c r="AAI1000" s="871"/>
      <c r="AAJ1000" s="871"/>
      <c r="AAK1000" s="871"/>
      <c r="AAL1000" s="871"/>
      <c r="AAM1000" s="871"/>
      <c r="AAN1000" s="871"/>
      <c r="AAO1000" s="871"/>
      <c r="AAP1000" s="871"/>
      <c r="AAQ1000" s="871"/>
      <c r="AAR1000" s="871"/>
      <c r="AAS1000" s="871"/>
      <c r="AAT1000" s="871"/>
      <c r="AAU1000" s="871"/>
      <c r="AAV1000" s="871"/>
      <c r="AAW1000" s="871"/>
      <c r="AAX1000" s="871"/>
      <c r="AAY1000" s="871"/>
      <c r="AAZ1000" s="871"/>
      <c r="ABA1000" s="871"/>
      <c r="ABB1000" s="871"/>
      <c r="ABC1000" s="871"/>
      <c r="ABD1000" s="871"/>
      <c r="ABE1000" s="871"/>
      <c r="ABF1000" s="871"/>
      <c r="ABG1000" s="871"/>
      <c r="ABH1000" s="871"/>
      <c r="ABI1000" s="871"/>
      <c r="ABJ1000" s="871"/>
      <c r="ABK1000" s="871"/>
      <c r="ABL1000" s="871"/>
      <c r="ABM1000" s="871"/>
      <c r="ABN1000" s="871"/>
      <c r="ABO1000" s="871"/>
      <c r="ABP1000" s="871"/>
      <c r="ABQ1000" s="871"/>
      <c r="ABR1000" s="871"/>
      <c r="ABS1000" s="871"/>
      <c r="ABT1000" s="871"/>
      <c r="ABU1000" s="871"/>
      <c r="ABV1000" s="871"/>
      <c r="ABW1000" s="871"/>
      <c r="ABX1000" s="871"/>
      <c r="ABY1000" s="871"/>
      <c r="ABZ1000" s="871"/>
      <c r="ACA1000" s="871"/>
      <c r="ACB1000" s="871"/>
      <c r="ACC1000" s="871"/>
      <c r="ACD1000" s="871"/>
      <c r="ACE1000" s="871"/>
      <c r="ACF1000" s="871"/>
      <c r="ACG1000" s="871"/>
      <c r="ACH1000" s="871"/>
      <c r="ACI1000" s="871"/>
      <c r="ACJ1000" s="871"/>
      <c r="ACK1000" s="871"/>
      <c r="ACL1000" s="871"/>
      <c r="ACM1000" s="871"/>
      <c r="ACN1000" s="871"/>
      <c r="ACO1000" s="871"/>
      <c r="ACP1000" s="871"/>
      <c r="ACQ1000" s="871"/>
      <c r="ACR1000" s="871"/>
      <c r="ACS1000" s="871"/>
      <c r="ACT1000" s="871"/>
      <c r="ACU1000" s="871"/>
      <c r="ACV1000" s="871"/>
      <c r="ACW1000" s="871"/>
      <c r="ACX1000" s="871"/>
      <c r="ACY1000" s="871"/>
      <c r="ACZ1000" s="871"/>
      <c r="ADA1000" s="871"/>
      <c r="ADB1000" s="871"/>
      <c r="ADC1000" s="871"/>
      <c r="ADD1000" s="871"/>
      <c r="ADE1000" s="871"/>
      <c r="ADF1000" s="871"/>
      <c r="ADG1000" s="871"/>
      <c r="ADH1000" s="871"/>
      <c r="ADI1000" s="871"/>
      <c r="ADJ1000" s="871"/>
      <c r="ADK1000" s="871"/>
      <c r="ADL1000" s="871"/>
      <c r="ADM1000" s="871"/>
      <c r="ADN1000" s="871"/>
      <c r="ADO1000" s="871"/>
      <c r="ADP1000" s="871"/>
      <c r="ADQ1000" s="871"/>
      <c r="ADR1000" s="871"/>
      <c r="ADS1000" s="871"/>
      <c r="ADT1000" s="871"/>
      <c r="ADU1000" s="871"/>
      <c r="ADV1000" s="871"/>
      <c r="ADW1000" s="871"/>
      <c r="ADX1000" s="871"/>
      <c r="ADY1000" s="871"/>
      <c r="ADZ1000" s="871"/>
      <c r="AEA1000" s="871"/>
      <c r="AEB1000" s="871"/>
      <c r="AEC1000" s="871"/>
      <c r="AED1000" s="871"/>
      <c r="AEE1000" s="871"/>
      <c r="AEF1000" s="871"/>
      <c r="AEG1000" s="871"/>
      <c r="AEH1000" s="871"/>
      <c r="AEI1000" s="871"/>
      <c r="AEJ1000" s="871"/>
      <c r="AEK1000" s="871"/>
      <c r="AEL1000" s="871"/>
      <c r="AEM1000" s="871"/>
      <c r="AEN1000" s="871"/>
      <c r="AEO1000" s="871"/>
      <c r="AEP1000" s="871"/>
      <c r="AEQ1000" s="871"/>
      <c r="AER1000" s="871"/>
      <c r="AES1000" s="871"/>
      <c r="AET1000" s="871"/>
      <c r="AEU1000" s="871"/>
      <c r="AEV1000" s="871"/>
      <c r="AEW1000" s="871"/>
      <c r="AEX1000" s="871"/>
      <c r="AEY1000" s="871"/>
      <c r="AEZ1000" s="871"/>
      <c r="AFA1000" s="871"/>
      <c r="AFB1000" s="871"/>
      <c r="AFC1000" s="871"/>
      <c r="AFD1000" s="871"/>
      <c r="AFE1000" s="871"/>
      <c r="AFF1000" s="871"/>
      <c r="AFG1000" s="871"/>
      <c r="AFH1000" s="871"/>
      <c r="AFI1000" s="871"/>
      <c r="AFJ1000" s="871"/>
      <c r="AFK1000" s="871"/>
      <c r="AFL1000" s="871"/>
      <c r="AFM1000" s="871"/>
      <c r="AFN1000" s="871"/>
      <c r="AFO1000" s="871"/>
      <c r="AFP1000" s="871"/>
      <c r="AFQ1000" s="871"/>
      <c r="AFR1000" s="871"/>
      <c r="AFS1000" s="871"/>
      <c r="AFT1000" s="871"/>
      <c r="AFU1000" s="871"/>
      <c r="AFV1000" s="871"/>
      <c r="AFW1000" s="871"/>
      <c r="AFX1000" s="871"/>
      <c r="AFY1000" s="871"/>
      <c r="AFZ1000" s="871"/>
      <c r="AGA1000" s="871"/>
      <c r="AGB1000" s="871"/>
      <c r="AGC1000" s="871"/>
      <c r="AGD1000" s="871"/>
      <c r="AGE1000" s="871"/>
      <c r="AGF1000" s="871"/>
      <c r="AGG1000" s="871"/>
      <c r="AGH1000" s="871"/>
      <c r="AGI1000" s="871"/>
      <c r="AGJ1000" s="871"/>
      <c r="AGK1000" s="871"/>
      <c r="AGL1000" s="871"/>
      <c r="AGM1000" s="871"/>
      <c r="AGN1000" s="871"/>
      <c r="AGO1000" s="871"/>
      <c r="AGP1000" s="871"/>
      <c r="AGQ1000" s="871"/>
      <c r="AGR1000" s="871"/>
      <c r="AGS1000" s="871"/>
      <c r="AGT1000" s="871"/>
      <c r="AGU1000" s="871"/>
      <c r="AGV1000" s="871"/>
      <c r="AGW1000" s="871"/>
      <c r="AGX1000" s="871"/>
      <c r="AGY1000" s="871"/>
      <c r="AGZ1000" s="871"/>
      <c r="AHA1000" s="871"/>
      <c r="AHB1000" s="871"/>
      <c r="AHC1000" s="871"/>
      <c r="AHD1000" s="871"/>
      <c r="AHE1000" s="871"/>
      <c r="AHF1000" s="871"/>
      <c r="AHG1000" s="871"/>
      <c r="AHH1000" s="871"/>
      <c r="AHI1000" s="871"/>
      <c r="AHJ1000" s="871"/>
      <c r="AHK1000" s="871"/>
      <c r="AHL1000" s="871"/>
      <c r="AHM1000" s="871"/>
      <c r="AHN1000" s="871"/>
      <c r="AHO1000" s="871"/>
      <c r="AHP1000" s="871"/>
      <c r="AHQ1000" s="871"/>
      <c r="AHR1000" s="871"/>
      <c r="AHS1000" s="871"/>
      <c r="AHT1000" s="871"/>
      <c r="AHU1000" s="871"/>
      <c r="AHV1000" s="871"/>
      <c r="AHW1000" s="871"/>
      <c r="AHX1000" s="871"/>
      <c r="AHY1000" s="871"/>
      <c r="AHZ1000" s="871"/>
      <c r="AIA1000" s="871"/>
      <c r="AIB1000" s="871"/>
      <c r="AIC1000" s="871"/>
      <c r="AID1000" s="871"/>
      <c r="AIE1000" s="871"/>
      <c r="AIF1000" s="871"/>
      <c r="AIG1000" s="871"/>
      <c r="AIH1000" s="871"/>
      <c r="AII1000" s="871"/>
      <c r="AIJ1000" s="871"/>
      <c r="AIK1000" s="871"/>
      <c r="AIL1000" s="871"/>
      <c r="AIM1000" s="871"/>
      <c r="AIN1000" s="871"/>
      <c r="AIO1000" s="871"/>
      <c r="AIP1000" s="871"/>
      <c r="AIQ1000" s="871"/>
      <c r="AIR1000" s="871"/>
      <c r="AIS1000" s="871"/>
      <c r="AIT1000" s="871"/>
      <c r="AIU1000" s="871"/>
      <c r="AIV1000" s="871"/>
      <c r="AIW1000" s="871"/>
      <c r="AIX1000" s="871"/>
      <c r="AIY1000" s="871"/>
      <c r="AIZ1000" s="871"/>
      <c r="AJA1000" s="871"/>
      <c r="AJB1000" s="871"/>
      <c r="AJC1000" s="871"/>
      <c r="AJD1000" s="871"/>
      <c r="AJE1000" s="871"/>
      <c r="AJF1000" s="871"/>
      <c r="AJG1000" s="871"/>
      <c r="AJH1000" s="871"/>
      <c r="AJI1000" s="871"/>
      <c r="AJJ1000" s="871"/>
      <c r="AJK1000" s="871"/>
      <c r="AJL1000" s="871"/>
      <c r="AJM1000" s="871"/>
      <c r="AJN1000" s="871"/>
      <c r="AJO1000" s="871"/>
      <c r="AJP1000" s="871"/>
      <c r="AJQ1000" s="871"/>
      <c r="AJR1000" s="871"/>
      <c r="AJS1000" s="871"/>
      <c r="AJT1000" s="871"/>
      <c r="AJU1000" s="871"/>
      <c r="AJV1000" s="871"/>
      <c r="AJW1000" s="871"/>
      <c r="AJX1000" s="871"/>
      <c r="AJY1000" s="871"/>
      <c r="AJZ1000" s="871"/>
      <c r="AKA1000" s="871"/>
      <c r="AKB1000" s="871"/>
      <c r="AKC1000" s="871"/>
      <c r="AKD1000" s="871"/>
      <c r="AKE1000" s="871"/>
      <c r="AKF1000" s="871"/>
      <c r="AKG1000" s="871"/>
      <c r="AKH1000" s="871"/>
      <c r="AKI1000" s="871"/>
      <c r="AKJ1000" s="871"/>
      <c r="AKK1000" s="871"/>
      <c r="AKL1000" s="871"/>
      <c r="AKM1000" s="871"/>
      <c r="AKN1000" s="871"/>
      <c r="AKO1000" s="871"/>
      <c r="AKP1000" s="871"/>
      <c r="AKQ1000" s="871"/>
      <c r="AKR1000" s="871"/>
      <c r="AKS1000" s="871"/>
      <c r="AKT1000" s="871"/>
      <c r="AKU1000" s="871"/>
      <c r="AKV1000" s="871"/>
      <c r="AKW1000" s="871"/>
      <c r="AKX1000" s="871"/>
      <c r="AKY1000" s="871"/>
      <c r="AKZ1000" s="871"/>
      <c r="ALA1000" s="871"/>
      <c r="ALB1000" s="871"/>
      <c r="ALC1000" s="871"/>
      <c r="ALD1000" s="871"/>
      <c r="ALE1000" s="871"/>
      <c r="ALF1000" s="871"/>
      <c r="ALG1000" s="871"/>
      <c r="ALH1000" s="871"/>
      <c r="ALI1000" s="871"/>
      <c r="ALJ1000" s="871"/>
      <c r="ALK1000" s="871"/>
      <c r="ALL1000" s="871"/>
      <c r="ALM1000" s="871"/>
      <c r="ALN1000" s="871"/>
      <c r="ALO1000" s="871"/>
      <c r="ALP1000" s="871"/>
      <c r="ALQ1000" s="871"/>
      <c r="ALR1000" s="871"/>
      <c r="ALS1000" s="871"/>
      <c r="ALT1000" s="871"/>
      <c r="ALU1000" s="871"/>
      <c r="ALV1000" s="871"/>
      <c r="ALW1000" s="871"/>
      <c r="ALX1000" s="871"/>
      <c r="ALY1000" s="871"/>
      <c r="ALZ1000" s="871"/>
      <c r="AMA1000" s="871"/>
      <c r="AMB1000" s="871"/>
      <c r="AMC1000" s="871"/>
      <c r="AMD1000" s="871"/>
      <c r="AME1000" s="871"/>
      <c r="AMF1000" s="871"/>
      <c r="AMG1000" s="871"/>
      <c r="AMH1000" s="871"/>
      <c r="AMI1000" s="871"/>
      <c r="AMJ1000" s="871"/>
      <c r="AMK1000" s="871"/>
    </row>
    <row r="1001" spans="1:1025" ht="15.75" customHeight="1">
      <c r="A1001" s="1140"/>
      <c r="B1001" s="1099">
        <v>15642</v>
      </c>
      <c r="C1001" s="985">
        <v>0.1</v>
      </c>
      <c r="D1001" s="954" t="s">
        <v>540</v>
      </c>
      <c r="E1001" s="955">
        <v>1450000</v>
      </c>
      <c r="F1001" s="985">
        <v>0.05</v>
      </c>
      <c r="G1001" s="955">
        <f t="shared" ref="G1001:G1002" si="49">E1001*F1001</f>
        <v>72500</v>
      </c>
      <c r="H1001" s="1081" t="s">
        <v>16</v>
      </c>
      <c r="I1001" s="942"/>
      <c r="J1001" s="942"/>
      <c r="K1001" s="942"/>
      <c r="L1001" s="942"/>
      <c r="M1001" s="874"/>
      <c r="N1001" s="874"/>
      <c r="O1001" s="886"/>
      <c r="P1001" s="874"/>
      <c r="Q1001" s="898"/>
      <c r="R1001" s="871"/>
      <c r="S1001" s="871"/>
      <c r="T1001" s="871"/>
      <c r="U1001" s="871"/>
      <c r="V1001" s="871"/>
      <c r="W1001" s="871"/>
      <c r="X1001" s="871"/>
      <c r="Y1001" s="871"/>
      <c r="Z1001" s="871"/>
      <c r="AA1001" s="871"/>
      <c r="AB1001" s="871"/>
      <c r="AC1001" s="871"/>
      <c r="AD1001" s="871"/>
      <c r="AE1001" s="871"/>
      <c r="AF1001" s="871"/>
      <c r="AG1001" s="871"/>
      <c r="AH1001" s="871"/>
      <c r="AI1001" s="871"/>
      <c r="AJ1001" s="871"/>
      <c r="AK1001" s="871"/>
      <c r="AL1001" s="871"/>
      <c r="AM1001" s="871"/>
      <c r="AN1001" s="871"/>
      <c r="AO1001" s="871"/>
      <c r="AP1001" s="871"/>
      <c r="AQ1001" s="871"/>
      <c r="AR1001" s="871"/>
      <c r="AS1001" s="871"/>
      <c r="AT1001" s="871"/>
      <c r="AU1001" s="871"/>
      <c r="AV1001" s="871"/>
      <c r="AW1001" s="871"/>
      <c r="AX1001" s="871"/>
      <c r="AY1001" s="871"/>
      <c r="AZ1001" s="871"/>
      <c r="BA1001" s="871"/>
      <c r="BB1001" s="871"/>
      <c r="BC1001" s="871"/>
      <c r="BD1001" s="871"/>
      <c r="BE1001" s="871"/>
      <c r="BF1001" s="871"/>
      <c r="BG1001" s="871"/>
      <c r="BH1001" s="871"/>
      <c r="BI1001" s="871"/>
      <c r="BJ1001" s="871"/>
      <c r="BK1001" s="871"/>
      <c r="BL1001" s="871"/>
      <c r="BM1001" s="871"/>
      <c r="BN1001" s="871"/>
      <c r="BO1001" s="871"/>
      <c r="BP1001" s="871"/>
      <c r="BQ1001" s="871"/>
      <c r="BR1001" s="871"/>
      <c r="BS1001" s="871"/>
      <c r="BT1001" s="871"/>
      <c r="BU1001" s="871"/>
      <c r="BV1001" s="871"/>
      <c r="BW1001" s="871"/>
      <c r="BX1001" s="871"/>
      <c r="BY1001" s="871"/>
      <c r="BZ1001" s="871"/>
      <c r="CA1001" s="871"/>
      <c r="CB1001" s="871"/>
      <c r="CC1001" s="871"/>
      <c r="CD1001" s="871"/>
      <c r="CE1001" s="871"/>
      <c r="CF1001" s="871"/>
      <c r="CG1001" s="871"/>
      <c r="CH1001" s="871"/>
      <c r="CI1001" s="871"/>
      <c r="CJ1001" s="871"/>
      <c r="CK1001" s="871"/>
      <c r="CL1001" s="871"/>
      <c r="CM1001" s="871"/>
      <c r="CN1001" s="871"/>
      <c r="CO1001" s="871"/>
      <c r="CP1001" s="871"/>
      <c r="CQ1001" s="871"/>
      <c r="CR1001" s="871"/>
      <c r="CS1001" s="871"/>
      <c r="CT1001" s="871"/>
      <c r="CU1001" s="871"/>
      <c r="CV1001" s="871"/>
      <c r="CW1001" s="871"/>
      <c r="CX1001" s="871"/>
      <c r="CY1001" s="871"/>
      <c r="CZ1001" s="871"/>
      <c r="DA1001" s="871"/>
      <c r="DB1001" s="871"/>
      <c r="DC1001" s="871"/>
      <c r="DD1001" s="871"/>
      <c r="DE1001" s="871"/>
      <c r="DF1001" s="871"/>
      <c r="DG1001" s="871"/>
      <c r="DH1001" s="871"/>
      <c r="DI1001" s="871"/>
      <c r="DJ1001" s="871"/>
      <c r="DK1001" s="871"/>
      <c r="DL1001" s="871"/>
      <c r="DM1001" s="871"/>
      <c r="DN1001" s="871"/>
      <c r="DO1001" s="871"/>
      <c r="DP1001" s="871"/>
      <c r="DQ1001" s="871"/>
      <c r="DR1001" s="871"/>
      <c r="DS1001" s="871"/>
      <c r="DT1001" s="871"/>
      <c r="DU1001" s="871"/>
      <c r="DV1001" s="871"/>
      <c r="DW1001" s="871"/>
      <c r="DX1001" s="871"/>
      <c r="DY1001" s="871"/>
      <c r="DZ1001" s="871"/>
      <c r="EA1001" s="871"/>
      <c r="EB1001" s="871"/>
      <c r="EC1001" s="871"/>
      <c r="ED1001" s="871"/>
      <c r="EE1001" s="871"/>
      <c r="EF1001" s="871"/>
      <c r="EG1001" s="871"/>
      <c r="EH1001" s="871"/>
      <c r="EI1001" s="871"/>
      <c r="EJ1001" s="871"/>
      <c r="EK1001" s="871"/>
      <c r="EL1001" s="871"/>
      <c r="EM1001" s="871"/>
      <c r="EN1001" s="871"/>
      <c r="EO1001" s="871"/>
      <c r="EP1001" s="871"/>
      <c r="EQ1001" s="871"/>
      <c r="ER1001" s="871"/>
      <c r="ES1001" s="871"/>
      <c r="ET1001" s="871"/>
      <c r="EU1001" s="871"/>
      <c r="EV1001" s="871"/>
      <c r="EW1001" s="871"/>
      <c r="EX1001" s="871"/>
      <c r="EY1001" s="871"/>
      <c r="EZ1001" s="871"/>
      <c r="FA1001" s="871"/>
      <c r="FB1001" s="871"/>
      <c r="FC1001" s="871"/>
      <c r="FD1001" s="871"/>
      <c r="FE1001" s="871"/>
      <c r="FF1001" s="871"/>
      <c r="FG1001" s="871"/>
      <c r="FH1001" s="871"/>
      <c r="FI1001" s="871"/>
      <c r="FJ1001" s="871"/>
      <c r="FK1001" s="871"/>
      <c r="FL1001" s="871"/>
      <c r="FM1001" s="871"/>
      <c r="FN1001" s="871"/>
      <c r="FO1001" s="871"/>
      <c r="FP1001" s="871"/>
      <c r="FQ1001" s="871"/>
      <c r="FR1001" s="871"/>
      <c r="FS1001" s="871"/>
      <c r="FT1001" s="871"/>
      <c r="FU1001" s="871"/>
      <c r="FV1001" s="871"/>
      <c r="FW1001" s="871"/>
      <c r="FX1001" s="871"/>
      <c r="FY1001" s="871"/>
      <c r="FZ1001" s="871"/>
      <c r="GA1001" s="871"/>
      <c r="GB1001" s="871"/>
      <c r="GC1001" s="871"/>
      <c r="GD1001" s="871"/>
      <c r="GE1001" s="871"/>
      <c r="GF1001" s="871"/>
      <c r="GG1001" s="871"/>
      <c r="GH1001" s="871"/>
      <c r="GI1001" s="871"/>
      <c r="GJ1001" s="871"/>
      <c r="GK1001" s="871"/>
      <c r="GL1001" s="871"/>
      <c r="GM1001" s="871"/>
      <c r="GN1001" s="871"/>
      <c r="GO1001" s="871"/>
      <c r="GP1001" s="871"/>
      <c r="GQ1001" s="871"/>
      <c r="GR1001" s="871"/>
      <c r="GS1001" s="871"/>
      <c r="GT1001" s="871"/>
      <c r="GU1001" s="871"/>
      <c r="GV1001" s="871"/>
      <c r="GW1001" s="871"/>
      <c r="GX1001" s="871"/>
      <c r="GY1001" s="871"/>
      <c r="GZ1001" s="871"/>
      <c r="HA1001" s="871"/>
      <c r="HB1001" s="871"/>
      <c r="HC1001" s="871"/>
      <c r="HD1001" s="871"/>
      <c r="HE1001" s="871"/>
      <c r="HF1001" s="871"/>
      <c r="HG1001" s="871"/>
      <c r="HH1001" s="871"/>
      <c r="HI1001" s="871"/>
      <c r="HJ1001" s="871"/>
      <c r="HK1001" s="871"/>
      <c r="HL1001" s="871"/>
      <c r="HM1001" s="871"/>
      <c r="HN1001" s="871"/>
      <c r="HO1001" s="871"/>
      <c r="HP1001" s="871"/>
      <c r="HQ1001" s="871"/>
      <c r="HR1001" s="871"/>
      <c r="HS1001" s="871"/>
      <c r="HT1001" s="871"/>
      <c r="HU1001" s="871"/>
      <c r="HV1001" s="871"/>
      <c r="HW1001" s="871"/>
      <c r="HX1001" s="871"/>
      <c r="HY1001" s="871"/>
      <c r="HZ1001" s="871"/>
      <c r="IA1001" s="871"/>
      <c r="IB1001" s="871"/>
      <c r="IC1001" s="871"/>
      <c r="ID1001" s="871"/>
      <c r="IE1001" s="871"/>
      <c r="IF1001" s="871"/>
      <c r="IG1001" s="871"/>
      <c r="IH1001" s="871"/>
      <c r="II1001" s="871"/>
      <c r="IJ1001" s="871"/>
      <c r="IK1001" s="871"/>
      <c r="IL1001" s="871"/>
      <c r="IM1001" s="871"/>
      <c r="IN1001" s="871"/>
      <c r="IO1001" s="871"/>
      <c r="IP1001" s="871"/>
      <c r="IQ1001" s="871"/>
      <c r="IR1001" s="871"/>
      <c r="IS1001" s="871"/>
      <c r="IT1001" s="871"/>
      <c r="IU1001" s="871"/>
      <c r="IV1001" s="871"/>
      <c r="IW1001" s="871"/>
      <c r="IX1001" s="871"/>
      <c r="IY1001" s="871"/>
      <c r="IZ1001" s="871"/>
      <c r="JA1001" s="871"/>
      <c r="JB1001" s="871"/>
      <c r="JC1001" s="871"/>
      <c r="JD1001" s="871"/>
      <c r="JE1001" s="871"/>
      <c r="JF1001" s="871"/>
      <c r="JG1001" s="871"/>
      <c r="JH1001" s="871"/>
      <c r="JI1001" s="871"/>
      <c r="JJ1001" s="871"/>
      <c r="JK1001" s="871"/>
      <c r="JL1001" s="871"/>
      <c r="JM1001" s="871"/>
      <c r="JN1001" s="871"/>
      <c r="JO1001" s="871"/>
      <c r="JP1001" s="871"/>
      <c r="JQ1001" s="871"/>
      <c r="JR1001" s="871"/>
      <c r="JS1001" s="871"/>
      <c r="JT1001" s="871"/>
      <c r="JU1001" s="871"/>
      <c r="JV1001" s="871"/>
      <c r="JW1001" s="871"/>
      <c r="JX1001" s="871"/>
      <c r="JY1001" s="871"/>
      <c r="JZ1001" s="871"/>
      <c r="KA1001" s="871"/>
      <c r="KB1001" s="871"/>
      <c r="KC1001" s="871"/>
      <c r="KD1001" s="871"/>
      <c r="KE1001" s="871"/>
      <c r="KF1001" s="871"/>
      <c r="KG1001" s="871"/>
      <c r="KH1001" s="871"/>
      <c r="KI1001" s="871"/>
      <c r="KJ1001" s="871"/>
      <c r="KK1001" s="871"/>
      <c r="KL1001" s="871"/>
      <c r="KM1001" s="871"/>
      <c r="KN1001" s="871"/>
      <c r="KO1001" s="871"/>
      <c r="KP1001" s="871"/>
      <c r="KQ1001" s="871"/>
      <c r="KR1001" s="871"/>
      <c r="KS1001" s="871"/>
      <c r="KT1001" s="871"/>
      <c r="KU1001" s="871"/>
      <c r="KV1001" s="871"/>
      <c r="KW1001" s="871"/>
      <c r="KX1001" s="871"/>
      <c r="KY1001" s="871"/>
      <c r="KZ1001" s="871"/>
      <c r="LA1001" s="871"/>
      <c r="LB1001" s="871"/>
      <c r="LC1001" s="871"/>
      <c r="LD1001" s="871"/>
      <c r="LE1001" s="871"/>
      <c r="LF1001" s="871"/>
      <c r="LG1001" s="871"/>
      <c r="LH1001" s="871"/>
      <c r="LI1001" s="871"/>
      <c r="LJ1001" s="871"/>
      <c r="LK1001" s="871"/>
      <c r="LL1001" s="871"/>
      <c r="LM1001" s="871"/>
      <c r="LN1001" s="871"/>
      <c r="LO1001" s="871"/>
      <c r="LP1001" s="871"/>
      <c r="LQ1001" s="871"/>
      <c r="LR1001" s="871"/>
      <c r="LS1001" s="871"/>
      <c r="LT1001" s="871"/>
      <c r="LU1001" s="871"/>
      <c r="LV1001" s="871"/>
      <c r="LW1001" s="871"/>
      <c r="LX1001" s="871"/>
      <c r="LY1001" s="871"/>
      <c r="LZ1001" s="871"/>
      <c r="MA1001" s="871"/>
      <c r="MB1001" s="871"/>
      <c r="MC1001" s="871"/>
      <c r="MD1001" s="871"/>
      <c r="ME1001" s="871"/>
      <c r="MF1001" s="871"/>
      <c r="MG1001" s="871"/>
      <c r="MH1001" s="871"/>
      <c r="MI1001" s="871"/>
      <c r="MJ1001" s="871"/>
      <c r="MK1001" s="871"/>
      <c r="ML1001" s="871"/>
      <c r="MM1001" s="871"/>
      <c r="MN1001" s="871"/>
      <c r="MO1001" s="871"/>
      <c r="MP1001" s="871"/>
      <c r="MQ1001" s="871"/>
      <c r="MR1001" s="871"/>
      <c r="MS1001" s="871"/>
      <c r="MT1001" s="871"/>
      <c r="MU1001" s="871"/>
      <c r="MV1001" s="871"/>
      <c r="MW1001" s="871"/>
      <c r="MX1001" s="871"/>
      <c r="MY1001" s="871"/>
      <c r="MZ1001" s="871"/>
      <c r="NA1001" s="871"/>
      <c r="NB1001" s="871"/>
      <c r="NC1001" s="871"/>
      <c r="ND1001" s="871"/>
      <c r="NE1001" s="871"/>
      <c r="NF1001" s="871"/>
      <c r="NG1001" s="871"/>
      <c r="NH1001" s="871"/>
      <c r="NI1001" s="871"/>
      <c r="NJ1001" s="871"/>
      <c r="NK1001" s="871"/>
      <c r="NL1001" s="871"/>
      <c r="NM1001" s="871"/>
      <c r="NN1001" s="871"/>
      <c r="NO1001" s="871"/>
      <c r="NP1001" s="871"/>
      <c r="NQ1001" s="871"/>
      <c r="NR1001" s="871"/>
      <c r="NS1001" s="871"/>
      <c r="NT1001" s="871"/>
      <c r="NU1001" s="871"/>
      <c r="NV1001" s="871"/>
      <c r="NW1001" s="871"/>
      <c r="NX1001" s="871"/>
      <c r="NY1001" s="871"/>
      <c r="NZ1001" s="871"/>
      <c r="OA1001" s="871"/>
      <c r="OB1001" s="871"/>
      <c r="OC1001" s="871"/>
      <c r="OD1001" s="871"/>
      <c r="OE1001" s="871"/>
      <c r="OF1001" s="871"/>
      <c r="OG1001" s="871"/>
      <c r="OH1001" s="871"/>
      <c r="OI1001" s="871"/>
      <c r="OJ1001" s="871"/>
      <c r="OK1001" s="871"/>
      <c r="OL1001" s="871"/>
      <c r="OM1001" s="871"/>
      <c r="ON1001" s="871"/>
      <c r="OO1001" s="871"/>
      <c r="OP1001" s="871"/>
      <c r="OQ1001" s="871"/>
      <c r="OR1001" s="871"/>
      <c r="OS1001" s="871"/>
      <c r="OT1001" s="871"/>
      <c r="OU1001" s="871"/>
      <c r="OV1001" s="871"/>
      <c r="OW1001" s="871"/>
      <c r="OX1001" s="871"/>
      <c r="OY1001" s="871"/>
      <c r="OZ1001" s="871"/>
      <c r="PA1001" s="871"/>
      <c r="PB1001" s="871"/>
      <c r="PC1001" s="871"/>
      <c r="PD1001" s="871"/>
      <c r="PE1001" s="871"/>
      <c r="PF1001" s="871"/>
      <c r="PG1001" s="871"/>
      <c r="PH1001" s="871"/>
      <c r="PI1001" s="871"/>
      <c r="PJ1001" s="871"/>
      <c r="PK1001" s="871"/>
      <c r="PL1001" s="871"/>
      <c r="PM1001" s="871"/>
      <c r="PN1001" s="871"/>
      <c r="PO1001" s="871"/>
      <c r="PP1001" s="871"/>
      <c r="PQ1001" s="871"/>
      <c r="PR1001" s="871"/>
      <c r="PS1001" s="871"/>
      <c r="PT1001" s="871"/>
      <c r="PU1001" s="871"/>
      <c r="PV1001" s="871"/>
      <c r="PW1001" s="871"/>
      <c r="PX1001" s="871"/>
      <c r="PY1001" s="871"/>
      <c r="PZ1001" s="871"/>
      <c r="QA1001" s="871"/>
      <c r="QB1001" s="871"/>
      <c r="QC1001" s="871"/>
      <c r="QD1001" s="871"/>
      <c r="QE1001" s="871"/>
      <c r="QF1001" s="871"/>
      <c r="QG1001" s="871"/>
      <c r="QH1001" s="871"/>
      <c r="QI1001" s="871"/>
      <c r="QJ1001" s="871"/>
      <c r="QK1001" s="871"/>
      <c r="QL1001" s="871"/>
      <c r="QM1001" s="871"/>
      <c r="QN1001" s="871"/>
      <c r="QO1001" s="871"/>
      <c r="QP1001" s="871"/>
      <c r="QQ1001" s="871"/>
      <c r="QR1001" s="871"/>
      <c r="QS1001" s="871"/>
      <c r="QT1001" s="871"/>
      <c r="QU1001" s="871"/>
      <c r="QV1001" s="871"/>
      <c r="QW1001" s="871"/>
      <c r="QX1001" s="871"/>
      <c r="QY1001" s="871"/>
      <c r="QZ1001" s="871"/>
      <c r="RA1001" s="871"/>
      <c r="RB1001" s="871"/>
      <c r="RC1001" s="871"/>
      <c r="RD1001" s="871"/>
      <c r="RE1001" s="871"/>
      <c r="RF1001" s="871"/>
      <c r="RG1001" s="871"/>
      <c r="RH1001" s="871"/>
      <c r="RI1001" s="871"/>
      <c r="RJ1001" s="871"/>
      <c r="RK1001" s="871"/>
      <c r="RL1001" s="871"/>
      <c r="RM1001" s="871"/>
      <c r="RN1001" s="871"/>
      <c r="RO1001" s="871"/>
      <c r="RP1001" s="871"/>
      <c r="RQ1001" s="871"/>
      <c r="RR1001" s="871"/>
      <c r="RS1001" s="871"/>
      <c r="RT1001" s="871"/>
      <c r="RU1001" s="871"/>
      <c r="RV1001" s="871"/>
      <c r="RW1001" s="871"/>
      <c r="RX1001" s="871"/>
      <c r="RY1001" s="871"/>
      <c r="RZ1001" s="871"/>
      <c r="SA1001" s="871"/>
      <c r="SB1001" s="871"/>
      <c r="SC1001" s="871"/>
      <c r="SD1001" s="871"/>
      <c r="SE1001" s="871"/>
      <c r="SF1001" s="871"/>
      <c r="SG1001" s="871"/>
      <c r="SH1001" s="871"/>
      <c r="SI1001" s="871"/>
      <c r="SJ1001" s="871"/>
      <c r="SK1001" s="871"/>
      <c r="SL1001" s="871"/>
      <c r="SM1001" s="871"/>
      <c r="SN1001" s="871"/>
      <c r="SO1001" s="871"/>
      <c r="SP1001" s="871"/>
      <c r="SQ1001" s="871"/>
      <c r="SR1001" s="871"/>
      <c r="SS1001" s="871"/>
      <c r="ST1001" s="871"/>
      <c r="SU1001" s="871"/>
      <c r="SV1001" s="871"/>
      <c r="SW1001" s="871"/>
      <c r="SX1001" s="871"/>
      <c r="SY1001" s="871"/>
      <c r="SZ1001" s="871"/>
      <c r="TA1001" s="871"/>
      <c r="TB1001" s="871"/>
      <c r="TC1001" s="871"/>
      <c r="TD1001" s="871"/>
      <c r="TE1001" s="871"/>
      <c r="TF1001" s="871"/>
      <c r="TG1001" s="871"/>
      <c r="TH1001" s="871"/>
      <c r="TI1001" s="871"/>
      <c r="TJ1001" s="871"/>
      <c r="TK1001" s="871"/>
      <c r="TL1001" s="871"/>
      <c r="TM1001" s="871"/>
      <c r="TN1001" s="871"/>
      <c r="TO1001" s="871"/>
      <c r="TP1001" s="871"/>
      <c r="TQ1001" s="871"/>
      <c r="TR1001" s="871"/>
      <c r="TS1001" s="871"/>
      <c r="TT1001" s="871"/>
      <c r="TU1001" s="871"/>
      <c r="TV1001" s="871"/>
      <c r="TW1001" s="871"/>
      <c r="TX1001" s="871"/>
      <c r="TY1001" s="871"/>
      <c r="TZ1001" s="871"/>
      <c r="UA1001" s="871"/>
      <c r="UB1001" s="871"/>
      <c r="UC1001" s="871"/>
      <c r="UD1001" s="871"/>
      <c r="UE1001" s="871"/>
      <c r="UF1001" s="871"/>
      <c r="UG1001" s="871"/>
      <c r="UH1001" s="871"/>
      <c r="UI1001" s="871"/>
      <c r="UJ1001" s="871"/>
      <c r="UK1001" s="871"/>
      <c r="UL1001" s="871"/>
      <c r="UM1001" s="871"/>
      <c r="UN1001" s="871"/>
      <c r="UO1001" s="871"/>
      <c r="UP1001" s="871"/>
      <c r="UQ1001" s="871"/>
      <c r="UR1001" s="871"/>
      <c r="US1001" s="871"/>
      <c r="UT1001" s="871"/>
      <c r="UU1001" s="871"/>
      <c r="UV1001" s="871"/>
      <c r="UW1001" s="871"/>
      <c r="UX1001" s="871"/>
      <c r="UY1001" s="871"/>
      <c r="UZ1001" s="871"/>
      <c r="VA1001" s="871"/>
      <c r="VB1001" s="871"/>
      <c r="VC1001" s="871"/>
      <c r="VD1001" s="871"/>
      <c r="VE1001" s="871"/>
      <c r="VF1001" s="871"/>
      <c r="VG1001" s="871"/>
      <c r="VH1001" s="871"/>
      <c r="VI1001" s="871"/>
      <c r="VJ1001" s="871"/>
      <c r="VK1001" s="871"/>
      <c r="VL1001" s="871"/>
      <c r="VM1001" s="871"/>
      <c r="VN1001" s="871"/>
      <c r="VO1001" s="871"/>
      <c r="VP1001" s="871"/>
      <c r="VQ1001" s="871"/>
      <c r="VR1001" s="871"/>
      <c r="VS1001" s="871"/>
      <c r="VT1001" s="871"/>
      <c r="VU1001" s="871"/>
      <c r="VV1001" s="871"/>
      <c r="VW1001" s="871"/>
      <c r="VX1001" s="871"/>
      <c r="VY1001" s="871"/>
      <c r="VZ1001" s="871"/>
      <c r="WA1001" s="871"/>
      <c r="WB1001" s="871"/>
      <c r="WC1001" s="871"/>
      <c r="WD1001" s="871"/>
      <c r="WE1001" s="871"/>
      <c r="WF1001" s="871"/>
      <c r="WG1001" s="871"/>
      <c r="WH1001" s="871"/>
      <c r="WI1001" s="871"/>
      <c r="WJ1001" s="871"/>
      <c r="WK1001" s="871"/>
      <c r="WL1001" s="871"/>
      <c r="WM1001" s="871"/>
      <c r="WN1001" s="871"/>
      <c r="WO1001" s="871"/>
      <c r="WP1001" s="871"/>
      <c r="WQ1001" s="871"/>
      <c r="WR1001" s="871"/>
      <c r="WS1001" s="871"/>
      <c r="WT1001" s="871"/>
      <c r="WU1001" s="871"/>
      <c r="WV1001" s="871"/>
      <c r="WW1001" s="871"/>
      <c r="WX1001" s="871"/>
      <c r="WY1001" s="871"/>
      <c r="WZ1001" s="871"/>
      <c r="XA1001" s="871"/>
      <c r="XB1001" s="871"/>
      <c r="XC1001" s="871"/>
      <c r="XD1001" s="871"/>
      <c r="XE1001" s="871"/>
      <c r="XF1001" s="871"/>
      <c r="XG1001" s="871"/>
      <c r="XH1001" s="871"/>
      <c r="XI1001" s="871"/>
      <c r="XJ1001" s="871"/>
      <c r="XK1001" s="871"/>
      <c r="XL1001" s="871"/>
      <c r="XM1001" s="871"/>
      <c r="XN1001" s="871"/>
      <c r="XO1001" s="871"/>
      <c r="XP1001" s="871"/>
      <c r="XQ1001" s="871"/>
      <c r="XR1001" s="871"/>
      <c r="XS1001" s="871"/>
      <c r="XT1001" s="871"/>
      <c r="XU1001" s="871"/>
      <c r="XV1001" s="871"/>
      <c r="XW1001" s="871"/>
      <c r="XX1001" s="871"/>
      <c r="XY1001" s="871"/>
      <c r="XZ1001" s="871"/>
      <c r="YA1001" s="871"/>
      <c r="YB1001" s="871"/>
      <c r="YC1001" s="871"/>
      <c r="YD1001" s="871"/>
      <c r="YE1001" s="871"/>
      <c r="YF1001" s="871"/>
      <c r="YG1001" s="871"/>
      <c r="YH1001" s="871"/>
      <c r="YI1001" s="871"/>
      <c r="YJ1001" s="871"/>
      <c r="YK1001" s="871"/>
      <c r="YL1001" s="871"/>
      <c r="YM1001" s="871"/>
      <c r="YN1001" s="871"/>
      <c r="YO1001" s="871"/>
      <c r="YP1001" s="871"/>
      <c r="YQ1001" s="871"/>
      <c r="YR1001" s="871"/>
      <c r="YS1001" s="871"/>
      <c r="YT1001" s="871"/>
      <c r="YU1001" s="871"/>
      <c r="YV1001" s="871"/>
      <c r="YW1001" s="871"/>
      <c r="YX1001" s="871"/>
      <c r="YY1001" s="871"/>
      <c r="YZ1001" s="871"/>
      <c r="ZA1001" s="871"/>
      <c r="ZB1001" s="871"/>
      <c r="ZC1001" s="871"/>
      <c r="ZD1001" s="871"/>
      <c r="ZE1001" s="871"/>
      <c r="ZF1001" s="871"/>
      <c r="ZG1001" s="871"/>
      <c r="ZH1001" s="871"/>
      <c r="ZI1001" s="871"/>
      <c r="ZJ1001" s="871"/>
      <c r="ZK1001" s="871"/>
      <c r="ZL1001" s="871"/>
      <c r="ZM1001" s="871"/>
      <c r="ZN1001" s="871"/>
      <c r="ZO1001" s="871"/>
      <c r="ZP1001" s="871"/>
      <c r="ZQ1001" s="871"/>
      <c r="ZR1001" s="871"/>
      <c r="ZS1001" s="871"/>
      <c r="ZT1001" s="871"/>
      <c r="ZU1001" s="871"/>
      <c r="ZV1001" s="871"/>
      <c r="ZW1001" s="871"/>
      <c r="ZX1001" s="871"/>
      <c r="ZY1001" s="871"/>
      <c r="ZZ1001" s="871"/>
      <c r="AAA1001" s="871"/>
      <c r="AAB1001" s="871"/>
      <c r="AAC1001" s="871"/>
      <c r="AAD1001" s="871"/>
      <c r="AAE1001" s="871"/>
      <c r="AAF1001" s="871"/>
      <c r="AAG1001" s="871"/>
      <c r="AAH1001" s="871"/>
      <c r="AAI1001" s="871"/>
      <c r="AAJ1001" s="871"/>
      <c r="AAK1001" s="871"/>
      <c r="AAL1001" s="871"/>
      <c r="AAM1001" s="871"/>
      <c r="AAN1001" s="871"/>
      <c r="AAO1001" s="871"/>
      <c r="AAP1001" s="871"/>
      <c r="AAQ1001" s="871"/>
      <c r="AAR1001" s="871"/>
      <c r="AAS1001" s="871"/>
      <c r="AAT1001" s="871"/>
      <c r="AAU1001" s="871"/>
      <c r="AAV1001" s="871"/>
      <c r="AAW1001" s="871"/>
      <c r="AAX1001" s="871"/>
      <c r="AAY1001" s="871"/>
      <c r="AAZ1001" s="871"/>
      <c r="ABA1001" s="871"/>
      <c r="ABB1001" s="871"/>
      <c r="ABC1001" s="871"/>
      <c r="ABD1001" s="871"/>
      <c r="ABE1001" s="871"/>
      <c r="ABF1001" s="871"/>
      <c r="ABG1001" s="871"/>
      <c r="ABH1001" s="871"/>
      <c r="ABI1001" s="871"/>
      <c r="ABJ1001" s="871"/>
      <c r="ABK1001" s="871"/>
      <c r="ABL1001" s="871"/>
      <c r="ABM1001" s="871"/>
      <c r="ABN1001" s="871"/>
      <c r="ABO1001" s="871"/>
      <c r="ABP1001" s="871"/>
      <c r="ABQ1001" s="871"/>
      <c r="ABR1001" s="871"/>
      <c r="ABS1001" s="871"/>
      <c r="ABT1001" s="871"/>
      <c r="ABU1001" s="871"/>
      <c r="ABV1001" s="871"/>
      <c r="ABW1001" s="871"/>
      <c r="ABX1001" s="871"/>
      <c r="ABY1001" s="871"/>
      <c r="ABZ1001" s="871"/>
      <c r="ACA1001" s="871"/>
      <c r="ACB1001" s="871"/>
      <c r="ACC1001" s="871"/>
      <c r="ACD1001" s="871"/>
      <c r="ACE1001" s="871"/>
      <c r="ACF1001" s="871"/>
      <c r="ACG1001" s="871"/>
      <c r="ACH1001" s="871"/>
      <c r="ACI1001" s="871"/>
      <c r="ACJ1001" s="871"/>
      <c r="ACK1001" s="871"/>
      <c r="ACL1001" s="871"/>
      <c r="ACM1001" s="871"/>
      <c r="ACN1001" s="871"/>
      <c r="ACO1001" s="871"/>
      <c r="ACP1001" s="871"/>
      <c r="ACQ1001" s="871"/>
      <c r="ACR1001" s="871"/>
      <c r="ACS1001" s="871"/>
      <c r="ACT1001" s="871"/>
      <c r="ACU1001" s="871"/>
      <c r="ACV1001" s="871"/>
      <c r="ACW1001" s="871"/>
      <c r="ACX1001" s="871"/>
      <c r="ACY1001" s="871"/>
      <c r="ACZ1001" s="871"/>
      <c r="ADA1001" s="871"/>
      <c r="ADB1001" s="871"/>
      <c r="ADC1001" s="871"/>
      <c r="ADD1001" s="871"/>
      <c r="ADE1001" s="871"/>
      <c r="ADF1001" s="871"/>
      <c r="ADG1001" s="871"/>
      <c r="ADH1001" s="871"/>
      <c r="ADI1001" s="871"/>
      <c r="ADJ1001" s="871"/>
      <c r="ADK1001" s="871"/>
      <c r="ADL1001" s="871"/>
      <c r="ADM1001" s="871"/>
      <c r="ADN1001" s="871"/>
      <c r="ADO1001" s="871"/>
      <c r="ADP1001" s="871"/>
      <c r="ADQ1001" s="871"/>
      <c r="ADR1001" s="871"/>
      <c r="ADS1001" s="871"/>
      <c r="ADT1001" s="871"/>
      <c r="ADU1001" s="871"/>
      <c r="ADV1001" s="871"/>
      <c r="ADW1001" s="871"/>
      <c r="ADX1001" s="871"/>
      <c r="ADY1001" s="871"/>
      <c r="ADZ1001" s="871"/>
      <c r="AEA1001" s="871"/>
      <c r="AEB1001" s="871"/>
      <c r="AEC1001" s="871"/>
      <c r="AED1001" s="871"/>
      <c r="AEE1001" s="871"/>
      <c r="AEF1001" s="871"/>
      <c r="AEG1001" s="871"/>
      <c r="AEH1001" s="871"/>
      <c r="AEI1001" s="871"/>
      <c r="AEJ1001" s="871"/>
      <c r="AEK1001" s="871"/>
      <c r="AEL1001" s="871"/>
      <c r="AEM1001" s="871"/>
      <c r="AEN1001" s="871"/>
      <c r="AEO1001" s="871"/>
      <c r="AEP1001" s="871"/>
      <c r="AEQ1001" s="871"/>
      <c r="AER1001" s="871"/>
      <c r="AES1001" s="871"/>
      <c r="AET1001" s="871"/>
      <c r="AEU1001" s="871"/>
      <c r="AEV1001" s="871"/>
      <c r="AEW1001" s="871"/>
      <c r="AEX1001" s="871"/>
      <c r="AEY1001" s="871"/>
      <c r="AEZ1001" s="871"/>
      <c r="AFA1001" s="871"/>
      <c r="AFB1001" s="871"/>
      <c r="AFC1001" s="871"/>
      <c r="AFD1001" s="871"/>
      <c r="AFE1001" s="871"/>
      <c r="AFF1001" s="871"/>
      <c r="AFG1001" s="871"/>
      <c r="AFH1001" s="871"/>
      <c r="AFI1001" s="871"/>
      <c r="AFJ1001" s="871"/>
      <c r="AFK1001" s="871"/>
      <c r="AFL1001" s="871"/>
      <c r="AFM1001" s="871"/>
      <c r="AFN1001" s="871"/>
      <c r="AFO1001" s="871"/>
      <c r="AFP1001" s="871"/>
      <c r="AFQ1001" s="871"/>
      <c r="AFR1001" s="871"/>
      <c r="AFS1001" s="871"/>
      <c r="AFT1001" s="871"/>
      <c r="AFU1001" s="871"/>
      <c r="AFV1001" s="871"/>
      <c r="AFW1001" s="871"/>
      <c r="AFX1001" s="871"/>
      <c r="AFY1001" s="871"/>
      <c r="AFZ1001" s="871"/>
      <c r="AGA1001" s="871"/>
      <c r="AGB1001" s="871"/>
      <c r="AGC1001" s="871"/>
      <c r="AGD1001" s="871"/>
      <c r="AGE1001" s="871"/>
      <c r="AGF1001" s="871"/>
      <c r="AGG1001" s="871"/>
      <c r="AGH1001" s="871"/>
      <c r="AGI1001" s="871"/>
      <c r="AGJ1001" s="871"/>
      <c r="AGK1001" s="871"/>
      <c r="AGL1001" s="871"/>
      <c r="AGM1001" s="871"/>
      <c r="AGN1001" s="871"/>
      <c r="AGO1001" s="871"/>
      <c r="AGP1001" s="871"/>
      <c r="AGQ1001" s="871"/>
      <c r="AGR1001" s="871"/>
      <c r="AGS1001" s="871"/>
      <c r="AGT1001" s="871"/>
      <c r="AGU1001" s="871"/>
      <c r="AGV1001" s="871"/>
      <c r="AGW1001" s="871"/>
      <c r="AGX1001" s="871"/>
      <c r="AGY1001" s="871"/>
      <c r="AGZ1001" s="871"/>
      <c r="AHA1001" s="871"/>
      <c r="AHB1001" s="871"/>
      <c r="AHC1001" s="871"/>
      <c r="AHD1001" s="871"/>
      <c r="AHE1001" s="871"/>
      <c r="AHF1001" s="871"/>
      <c r="AHG1001" s="871"/>
      <c r="AHH1001" s="871"/>
      <c r="AHI1001" s="871"/>
      <c r="AHJ1001" s="871"/>
      <c r="AHK1001" s="871"/>
      <c r="AHL1001" s="871"/>
      <c r="AHM1001" s="871"/>
      <c r="AHN1001" s="871"/>
      <c r="AHO1001" s="871"/>
      <c r="AHP1001" s="871"/>
      <c r="AHQ1001" s="871"/>
      <c r="AHR1001" s="871"/>
      <c r="AHS1001" s="871"/>
      <c r="AHT1001" s="871"/>
      <c r="AHU1001" s="871"/>
      <c r="AHV1001" s="871"/>
      <c r="AHW1001" s="871"/>
      <c r="AHX1001" s="871"/>
      <c r="AHY1001" s="871"/>
      <c r="AHZ1001" s="871"/>
      <c r="AIA1001" s="871"/>
      <c r="AIB1001" s="871"/>
      <c r="AIC1001" s="871"/>
      <c r="AID1001" s="871"/>
      <c r="AIE1001" s="871"/>
      <c r="AIF1001" s="871"/>
      <c r="AIG1001" s="871"/>
      <c r="AIH1001" s="871"/>
      <c r="AII1001" s="871"/>
      <c r="AIJ1001" s="871"/>
      <c r="AIK1001" s="871"/>
      <c r="AIL1001" s="871"/>
      <c r="AIM1001" s="871"/>
      <c r="AIN1001" s="871"/>
      <c r="AIO1001" s="871"/>
      <c r="AIP1001" s="871"/>
      <c r="AIQ1001" s="871"/>
      <c r="AIR1001" s="871"/>
      <c r="AIS1001" s="871"/>
      <c r="AIT1001" s="871"/>
      <c r="AIU1001" s="871"/>
      <c r="AIV1001" s="871"/>
      <c r="AIW1001" s="871"/>
      <c r="AIX1001" s="871"/>
      <c r="AIY1001" s="871"/>
      <c r="AIZ1001" s="871"/>
      <c r="AJA1001" s="871"/>
      <c r="AJB1001" s="871"/>
      <c r="AJC1001" s="871"/>
      <c r="AJD1001" s="871"/>
      <c r="AJE1001" s="871"/>
      <c r="AJF1001" s="871"/>
      <c r="AJG1001" s="871"/>
      <c r="AJH1001" s="871"/>
      <c r="AJI1001" s="871"/>
      <c r="AJJ1001" s="871"/>
      <c r="AJK1001" s="871"/>
      <c r="AJL1001" s="871"/>
      <c r="AJM1001" s="871"/>
      <c r="AJN1001" s="871"/>
      <c r="AJO1001" s="871"/>
      <c r="AJP1001" s="871"/>
      <c r="AJQ1001" s="871"/>
      <c r="AJR1001" s="871"/>
      <c r="AJS1001" s="871"/>
      <c r="AJT1001" s="871"/>
      <c r="AJU1001" s="871"/>
      <c r="AJV1001" s="871"/>
      <c r="AJW1001" s="871"/>
      <c r="AJX1001" s="871"/>
      <c r="AJY1001" s="871"/>
      <c r="AJZ1001" s="871"/>
      <c r="AKA1001" s="871"/>
      <c r="AKB1001" s="871"/>
      <c r="AKC1001" s="871"/>
      <c r="AKD1001" s="871"/>
      <c r="AKE1001" s="871"/>
      <c r="AKF1001" s="871"/>
      <c r="AKG1001" s="871"/>
      <c r="AKH1001" s="871"/>
      <c r="AKI1001" s="871"/>
      <c r="AKJ1001" s="871"/>
      <c r="AKK1001" s="871"/>
      <c r="AKL1001" s="871"/>
      <c r="AKM1001" s="871"/>
      <c r="AKN1001" s="871"/>
      <c r="AKO1001" s="871"/>
      <c r="AKP1001" s="871"/>
      <c r="AKQ1001" s="871"/>
      <c r="AKR1001" s="871"/>
      <c r="AKS1001" s="871"/>
      <c r="AKT1001" s="871"/>
      <c r="AKU1001" s="871"/>
      <c r="AKV1001" s="871"/>
      <c r="AKW1001" s="871"/>
      <c r="AKX1001" s="871"/>
      <c r="AKY1001" s="871"/>
      <c r="AKZ1001" s="871"/>
      <c r="ALA1001" s="871"/>
      <c r="ALB1001" s="871"/>
      <c r="ALC1001" s="871"/>
      <c r="ALD1001" s="871"/>
      <c r="ALE1001" s="871"/>
      <c r="ALF1001" s="871"/>
      <c r="ALG1001" s="871"/>
      <c r="ALH1001" s="871"/>
      <c r="ALI1001" s="871"/>
      <c r="ALJ1001" s="871"/>
      <c r="ALK1001" s="871"/>
      <c r="ALL1001" s="871"/>
      <c r="ALM1001" s="871"/>
      <c r="ALN1001" s="871"/>
      <c r="ALO1001" s="871"/>
      <c r="ALP1001" s="871"/>
      <c r="ALQ1001" s="871"/>
      <c r="ALR1001" s="871"/>
      <c r="ALS1001" s="871"/>
      <c r="ALT1001" s="871"/>
      <c r="ALU1001" s="871"/>
      <c r="ALV1001" s="871"/>
      <c r="ALW1001" s="871"/>
      <c r="ALX1001" s="871"/>
      <c r="ALY1001" s="871"/>
      <c r="ALZ1001" s="871"/>
      <c r="AMA1001" s="871"/>
      <c r="AMB1001" s="871"/>
      <c r="AMC1001" s="871"/>
      <c r="AMD1001" s="871"/>
      <c r="AME1001" s="871"/>
      <c r="AMF1001" s="871"/>
      <c r="AMG1001" s="871"/>
      <c r="AMH1001" s="871"/>
      <c r="AMI1001" s="871"/>
      <c r="AMJ1001" s="871"/>
      <c r="AMK1001" s="871"/>
    </row>
    <row r="1002" spans="1:1025" ht="15.75" customHeight="1">
      <c r="A1002" s="1140"/>
      <c r="B1002" s="1099">
        <v>15670</v>
      </c>
      <c r="C1002" s="402">
        <v>0.08</v>
      </c>
      <c r="D1002" s="954" t="s">
        <v>541</v>
      </c>
      <c r="E1002" s="955">
        <v>1350000</v>
      </c>
      <c r="F1002" s="402">
        <v>0.04</v>
      </c>
      <c r="G1002" s="955">
        <f t="shared" si="49"/>
        <v>54000</v>
      </c>
      <c r="H1002" s="1009" t="s">
        <v>16</v>
      </c>
      <c r="I1002" s="944"/>
      <c r="J1002" s="944"/>
      <c r="K1002" s="944"/>
      <c r="L1002" s="944"/>
      <c r="M1002" s="899"/>
      <c r="N1002" s="899"/>
      <c r="O1002" s="903"/>
      <c r="P1002" s="899"/>
      <c r="Q1002" s="898"/>
      <c r="R1002" s="871"/>
      <c r="S1002" s="871"/>
      <c r="T1002" s="871"/>
      <c r="U1002" s="871"/>
      <c r="V1002" s="871"/>
      <c r="W1002" s="871"/>
      <c r="X1002" s="871"/>
      <c r="Y1002" s="871"/>
      <c r="Z1002" s="871"/>
      <c r="AA1002" s="871"/>
      <c r="AB1002" s="871"/>
      <c r="AC1002" s="871"/>
      <c r="AD1002" s="871"/>
      <c r="AE1002" s="871"/>
      <c r="AF1002" s="871"/>
      <c r="AG1002" s="871"/>
      <c r="AH1002" s="871"/>
      <c r="AI1002" s="871"/>
      <c r="AJ1002" s="871"/>
      <c r="AK1002" s="871"/>
      <c r="AL1002" s="871"/>
      <c r="AM1002" s="871"/>
      <c r="AN1002" s="871"/>
      <c r="AO1002" s="871"/>
      <c r="AP1002" s="871"/>
      <c r="AQ1002" s="871"/>
      <c r="AR1002" s="871"/>
      <c r="AS1002" s="871"/>
      <c r="AT1002" s="871"/>
      <c r="AU1002" s="871"/>
      <c r="AV1002" s="871"/>
      <c r="AW1002" s="871"/>
      <c r="AX1002" s="871"/>
      <c r="AY1002" s="871"/>
      <c r="AZ1002" s="871"/>
      <c r="BA1002" s="871"/>
      <c r="BB1002" s="871"/>
      <c r="BC1002" s="871"/>
      <c r="BD1002" s="871"/>
      <c r="BE1002" s="871"/>
      <c r="BF1002" s="871"/>
      <c r="BG1002" s="871"/>
      <c r="BH1002" s="871"/>
      <c r="BI1002" s="871"/>
      <c r="BJ1002" s="871"/>
      <c r="BK1002" s="871"/>
      <c r="BL1002" s="871"/>
      <c r="BM1002" s="871"/>
      <c r="BN1002" s="871"/>
      <c r="BO1002" s="871"/>
      <c r="BP1002" s="871"/>
      <c r="BQ1002" s="871"/>
      <c r="BR1002" s="871"/>
      <c r="BS1002" s="871"/>
      <c r="BT1002" s="871"/>
      <c r="BU1002" s="871"/>
      <c r="BV1002" s="871"/>
      <c r="BW1002" s="871"/>
      <c r="BX1002" s="871"/>
      <c r="BY1002" s="871"/>
      <c r="BZ1002" s="871"/>
      <c r="CA1002" s="871"/>
      <c r="CB1002" s="871"/>
      <c r="CC1002" s="871"/>
      <c r="CD1002" s="871"/>
      <c r="CE1002" s="871"/>
      <c r="CF1002" s="871"/>
      <c r="CG1002" s="871"/>
      <c r="CH1002" s="871"/>
      <c r="CI1002" s="871"/>
      <c r="CJ1002" s="871"/>
      <c r="CK1002" s="871"/>
      <c r="CL1002" s="871"/>
      <c r="CM1002" s="871"/>
      <c r="CN1002" s="871"/>
      <c r="CO1002" s="871"/>
      <c r="CP1002" s="871"/>
      <c r="CQ1002" s="871"/>
      <c r="CR1002" s="871"/>
      <c r="CS1002" s="871"/>
      <c r="CT1002" s="871"/>
      <c r="CU1002" s="871"/>
      <c r="CV1002" s="871"/>
      <c r="CW1002" s="871"/>
      <c r="CX1002" s="871"/>
      <c r="CY1002" s="871"/>
      <c r="CZ1002" s="871"/>
      <c r="DA1002" s="871"/>
      <c r="DB1002" s="871"/>
      <c r="DC1002" s="871"/>
      <c r="DD1002" s="871"/>
      <c r="DE1002" s="871"/>
      <c r="DF1002" s="871"/>
      <c r="DG1002" s="871"/>
      <c r="DH1002" s="871"/>
      <c r="DI1002" s="871"/>
      <c r="DJ1002" s="871"/>
      <c r="DK1002" s="871"/>
      <c r="DL1002" s="871"/>
      <c r="DM1002" s="871"/>
      <c r="DN1002" s="871"/>
      <c r="DO1002" s="871"/>
      <c r="DP1002" s="871"/>
      <c r="DQ1002" s="871"/>
      <c r="DR1002" s="871"/>
      <c r="DS1002" s="871"/>
      <c r="DT1002" s="871"/>
      <c r="DU1002" s="871"/>
      <c r="DV1002" s="871"/>
      <c r="DW1002" s="871"/>
      <c r="DX1002" s="871"/>
      <c r="DY1002" s="871"/>
      <c r="DZ1002" s="871"/>
      <c r="EA1002" s="871"/>
      <c r="EB1002" s="871"/>
      <c r="EC1002" s="871"/>
      <c r="ED1002" s="871"/>
      <c r="EE1002" s="871"/>
      <c r="EF1002" s="871"/>
      <c r="EG1002" s="871"/>
      <c r="EH1002" s="871"/>
      <c r="EI1002" s="871"/>
      <c r="EJ1002" s="871"/>
      <c r="EK1002" s="871"/>
      <c r="EL1002" s="871"/>
      <c r="EM1002" s="871"/>
      <c r="EN1002" s="871"/>
      <c r="EO1002" s="871"/>
      <c r="EP1002" s="871"/>
      <c r="EQ1002" s="871"/>
      <c r="ER1002" s="871"/>
      <c r="ES1002" s="871"/>
      <c r="ET1002" s="871"/>
      <c r="EU1002" s="871"/>
      <c r="EV1002" s="871"/>
      <c r="EW1002" s="871"/>
      <c r="EX1002" s="871"/>
      <c r="EY1002" s="871"/>
      <c r="EZ1002" s="871"/>
      <c r="FA1002" s="871"/>
      <c r="FB1002" s="871"/>
      <c r="FC1002" s="871"/>
      <c r="FD1002" s="871"/>
      <c r="FE1002" s="871"/>
      <c r="FF1002" s="871"/>
      <c r="FG1002" s="871"/>
      <c r="FH1002" s="871"/>
      <c r="FI1002" s="871"/>
      <c r="FJ1002" s="871"/>
      <c r="FK1002" s="871"/>
      <c r="FL1002" s="871"/>
      <c r="FM1002" s="871"/>
      <c r="FN1002" s="871"/>
      <c r="FO1002" s="871"/>
      <c r="FP1002" s="871"/>
      <c r="FQ1002" s="871"/>
      <c r="FR1002" s="871"/>
      <c r="FS1002" s="871"/>
      <c r="FT1002" s="871"/>
      <c r="FU1002" s="871"/>
      <c r="FV1002" s="871"/>
      <c r="FW1002" s="871"/>
      <c r="FX1002" s="871"/>
      <c r="FY1002" s="871"/>
      <c r="FZ1002" s="871"/>
      <c r="GA1002" s="871"/>
      <c r="GB1002" s="871"/>
      <c r="GC1002" s="871"/>
      <c r="GD1002" s="871"/>
      <c r="GE1002" s="871"/>
      <c r="GF1002" s="871"/>
      <c r="GG1002" s="871"/>
      <c r="GH1002" s="871"/>
      <c r="GI1002" s="871"/>
      <c r="GJ1002" s="871"/>
      <c r="GK1002" s="871"/>
      <c r="GL1002" s="871"/>
      <c r="GM1002" s="871"/>
      <c r="GN1002" s="871"/>
      <c r="GO1002" s="871"/>
      <c r="GP1002" s="871"/>
      <c r="GQ1002" s="871"/>
      <c r="GR1002" s="871"/>
      <c r="GS1002" s="871"/>
      <c r="GT1002" s="871"/>
      <c r="GU1002" s="871"/>
      <c r="GV1002" s="871"/>
      <c r="GW1002" s="871"/>
      <c r="GX1002" s="871"/>
      <c r="GY1002" s="871"/>
      <c r="GZ1002" s="871"/>
      <c r="HA1002" s="871"/>
      <c r="HB1002" s="871"/>
      <c r="HC1002" s="871"/>
      <c r="HD1002" s="871"/>
      <c r="HE1002" s="871"/>
      <c r="HF1002" s="871"/>
      <c r="HG1002" s="871"/>
      <c r="HH1002" s="871"/>
      <c r="HI1002" s="871"/>
      <c r="HJ1002" s="871"/>
      <c r="HK1002" s="871"/>
      <c r="HL1002" s="871"/>
      <c r="HM1002" s="871"/>
      <c r="HN1002" s="871"/>
      <c r="HO1002" s="871"/>
      <c r="HP1002" s="871"/>
      <c r="HQ1002" s="871"/>
      <c r="HR1002" s="871"/>
      <c r="HS1002" s="871"/>
      <c r="HT1002" s="871"/>
      <c r="HU1002" s="871"/>
      <c r="HV1002" s="871"/>
      <c r="HW1002" s="871"/>
      <c r="HX1002" s="871"/>
      <c r="HY1002" s="871"/>
      <c r="HZ1002" s="871"/>
      <c r="IA1002" s="871"/>
      <c r="IB1002" s="871"/>
      <c r="IC1002" s="871"/>
      <c r="ID1002" s="871"/>
      <c r="IE1002" s="871"/>
      <c r="IF1002" s="871"/>
      <c r="IG1002" s="871"/>
      <c r="IH1002" s="871"/>
      <c r="II1002" s="871"/>
      <c r="IJ1002" s="871"/>
      <c r="IK1002" s="871"/>
      <c r="IL1002" s="871"/>
      <c r="IM1002" s="871"/>
      <c r="IN1002" s="871"/>
      <c r="IO1002" s="871"/>
      <c r="IP1002" s="871"/>
      <c r="IQ1002" s="871"/>
      <c r="IR1002" s="871"/>
      <c r="IS1002" s="871"/>
      <c r="IT1002" s="871"/>
      <c r="IU1002" s="871"/>
      <c r="IV1002" s="871"/>
      <c r="IW1002" s="871"/>
      <c r="IX1002" s="871"/>
      <c r="IY1002" s="871"/>
      <c r="IZ1002" s="871"/>
      <c r="JA1002" s="871"/>
      <c r="JB1002" s="871"/>
      <c r="JC1002" s="871"/>
      <c r="JD1002" s="871"/>
      <c r="JE1002" s="871"/>
      <c r="JF1002" s="871"/>
      <c r="JG1002" s="871"/>
      <c r="JH1002" s="871"/>
      <c r="JI1002" s="871"/>
      <c r="JJ1002" s="871"/>
      <c r="JK1002" s="871"/>
      <c r="JL1002" s="871"/>
      <c r="JM1002" s="871"/>
      <c r="JN1002" s="871"/>
      <c r="JO1002" s="871"/>
      <c r="JP1002" s="871"/>
      <c r="JQ1002" s="871"/>
      <c r="JR1002" s="871"/>
      <c r="JS1002" s="871"/>
      <c r="JT1002" s="871"/>
      <c r="JU1002" s="871"/>
      <c r="JV1002" s="871"/>
      <c r="JW1002" s="871"/>
      <c r="JX1002" s="871"/>
      <c r="JY1002" s="871"/>
      <c r="JZ1002" s="871"/>
      <c r="KA1002" s="871"/>
      <c r="KB1002" s="871"/>
      <c r="KC1002" s="871"/>
      <c r="KD1002" s="871"/>
      <c r="KE1002" s="871"/>
      <c r="KF1002" s="871"/>
      <c r="KG1002" s="871"/>
      <c r="KH1002" s="871"/>
      <c r="KI1002" s="871"/>
      <c r="KJ1002" s="871"/>
      <c r="KK1002" s="871"/>
      <c r="KL1002" s="871"/>
      <c r="KM1002" s="871"/>
      <c r="KN1002" s="871"/>
      <c r="KO1002" s="871"/>
      <c r="KP1002" s="871"/>
      <c r="KQ1002" s="871"/>
      <c r="KR1002" s="871"/>
      <c r="KS1002" s="871"/>
      <c r="KT1002" s="871"/>
      <c r="KU1002" s="871"/>
      <c r="KV1002" s="871"/>
      <c r="KW1002" s="871"/>
      <c r="KX1002" s="871"/>
      <c r="KY1002" s="871"/>
      <c r="KZ1002" s="871"/>
      <c r="LA1002" s="871"/>
      <c r="LB1002" s="871"/>
      <c r="LC1002" s="871"/>
      <c r="LD1002" s="871"/>
      <c r="LE1002" s="871"/>
      <c r="LF1002" s="871"/>
      <c r="LG1002" s="871"/>
      <c r="LH1002" s="871"/>
      <c r="LI1002" s="871"/>
      <c r="LJ1002" s="871"/>
      <c r="LK1002" s="871"/>
      <c r="LL1002" s="871"/>
      <c r="LM1002" s="871"/>
      <c r="LN1002" s="871"/>
      <c r="LO1002" s="871"/>
      <c r="LP1002" s="871"/>
      <c r="LQ1002" s="871"/>
      <c r="LR1002" s="871"/>
      <c r="LS1002" s="871"/>
      <c r="LT1002" s="871"/>
      <c r="LU1002" s="871"/>
      <c r="LV1002" s="871"/>
      <c r="LW1002" s="871"/>
      <c r="LX1002" s="871"/>
      <c r="LY1002" s="871"/>
      <c r="LZ1002" s="871"/>
      <c r="MA1002" s="871"/>
      <c r="MB1002" s="871"/>
      <c r="MC1002" s="871"/>
      <c r="MD1002" s="871"/>
      <c r="ME1002" s="871"/>
      <c r="MF1002" s="871"/>
      <c r="MG1002" s="871"/>
      <c r="MH1002" s="871"/>
      <c r="MI1002" s="871"/>
      <c r="MJ1002" s="871"/>
      <c r="MK1002" s="871"/>
      <c r="ML1002" s="871"/>
      <c r="MM1002" s="871"/>
      <c r="MN1002" s="871"/>
      <c r="MO1002" s="871"/>
      <c r="MP1002" s="871"/>
      <c r="MQ1002" s="871"/>
      <c r="MR1002" s="871"/>
      <c r="MS1002" s="871"/>
      <c r="MT1002" s="871"/>
      <c r="MU1002" s="871"/>
      <c r="MV1002" s="871"/>
      <c r="MW1002" s="871"/>
      <c r="MX1002" s="871"/>
      <c r="MY1002" s="871"/>
      <c r="MZ1002" s="871"/>
      <c r="NA1002" s="871"/>
      <c r="NB1002" s="871"/>
      <c r="NC1002" s="871"/>
      <c r="ND1002" s="871"/>
      <c r="NE1002" s="871"/>
      <c r="NF1002" s="871"/>
      <c r="NG1002" s="871"/>
      <c r="NH1002" s="871"/>
      <c r="NI1002" s="871"/>
      <c r="NJ1002" s="871"/>
      <c r="NK1002" s="871"/>
      <c r="NL1002" s="871"/>
      <c r="NM1002" s="871"/>
      <c r="NN1002" s="871"/>
      <c r="NO1002" s="871"/>
      <c r="NP1002" s="871"/>
      <c r="NQ1002" s="871"/>
      <c r="NR1002" s="871"/>
      <c r="NS1002" s="871"/>
      <c r="NT1002" s="871"/>
      <c r="NU1002" s="871"/>
      <c r="NV1002" s="871"/>
      <c r="NW1002" s="871"/>
      <c r="NX1002" s="871"/>
      <c r="NY1002" s="871"/>
      <c r="NZ1002" s="871"/>
      <c r="OA1002" s="871"/>
      <c r="OB1002" s="871"/>
      <c r="OC1002" s="871"/>
      <c r="OD1002" s="871"/>
      <c r="OE1002" s="871"/>
      <c r="OF1002" s="871"/>
      <c r="OG1002" s="871"/>
      <c r="OH1002" s="871"/>
      <c r="OI1002" s="871"/>
      <c r="OJ1002" s="871"/>
      <c r="OK1002" s="871"/>
      <c r="OL1002" s="871"/>
      <c r="OM1002" s="871"/>
      <c r="ON1002" s="871"/>
      <c r="OO1002" s="871"/>
      <c r="OP1002" s="871"/>
      <c r="OQ1002" s="871"/>
      <c r="OR1002" s="871"/>
      <c r="OS1002" s="871"/>
      <c r="OT1002" s="871"/>
      <c r="OU1002" s="871"/>
      <c r="OV1002" s="871"/>
      <c r="OW1002" s="871"/>
      <c r="OX1002" s="871"/>
      <c r="OY1002" s="871"/>
      <c r="OZ1002" s="871"/>
      <c r="PA1002" s="871"/>
      <c r="PB1002" s="871"/>
      <c r="PC1002" s="871"/>
      <c r="PD1002" s="871"/>
      <c r="PE1002" s="871"/>
      <c r="PF1002" s="871"/>
      <c r="PG1002" s="871"/>
      <c r="PH1002" s="871"/>
      <c r="PI1002" s="871"/>
      <c r="PJ1002" s="871"/>
      <c r="PK1002" s="871"/>
      <c r="PL1002" s="871"/>
      <c r="PM1002" s="871"/>
      <c r="PN1002" s="871"/>
      <c r="PO1002" s="871"/>
      <c r="PP1002" s="871"/>
      <c r="PQ1002" s="871"/>
      <c r="PR1002" s="871"/>
      <c r="PS1002" s="871"/>
      <c r="PT1002" s="871"/>
      <c r="PU1002" s="871"/>
      <c r="PV1002" s="871"/>
      <c r="PW1002" s="871"/>
      <c r="PX1002" s="871"/>
      <c r="PY1002" s="871"/>
      <c r="PZ1002" s="871"/>
      <c r="QA1002" s="871"/>
      <c r="QB1002" s="871"/>
      <c r="QC1002" s="871"/>
      <c r="QD1002" s="871"/>
      <c r="QE1002" s="871"/>
      <c r="QF1002" s="871"/>
      <c r="QG1002" s="871"/>
      <c r="QH1002" s="871"/>
      <c r="QI1002" s="871"/>
      <c r="QJ1002" s="871"/>
      <c r="QK1002" s="871"/>
      <c r="QL1002" s="871"/>
      <c r="QM1002" s="871"/>
      <c r="QN1002" s="871"/>
      <c r="QO1002" s="871"/>
      <c r="QP1002" s="871"/>
      <c r="QQ1002" s="871"/>
      <c r="QR1002" s="871"/>
      <c r="QS1002" s="871"/>
      <c r="QT1002" s="871"/>
      <c r="QU1002" s="871"/>
      <c r="QV1002" s="871"/>
      <c r="QW1002" s="871"/>
      <c r="QX1002" s="871"/>
      <c r="QY1002" s="871"/>
      <c r="QZ1002" s="871"/>
      <c r="RA1002" s="871"/>
      <c r="RB1002" s="871"/>
      <c r="RC1002" s="871"/>
      <c r="RD1002" s="871"/>
      <c r="RE1002" s="871"/>
      <c r="RF1002" s="871"/>
      <c r="RG1002" s="871"/>
      <c r="RH1002" s="871"/>
      <c r="RI1002" s="871"/>
      <c r="RJ1002" s="871"/>
      <c r="RK1002" s="871"/>
      <c r="RL1002" s="871"/>
      <c r="RM1002" s="871"/>
      <c r="RN1002" s="871"/>
      <c r="RO1002" s="871"/>
      <c r="RP1002" s="871"/>
      <c r="RQ1002" s="871"/>
      <c r="RR1002" s="871"/>
      <c r="RS1002" s="871"/>
      <c r="RT1002" s="871"/>
      <c r="RU1002" s="871"/>
      <c r="RV1002" s="871"/>
      <c r="RW1002" s="871"/>
      <c r="RX1002" s="871"/>
      <c r="RY1002" s="871"/>
      <c r="RZ1002" s="871"/>
      <c r="SA1002" s="871"/>
      <c r="SB1002" s="871"/>
      <c r="SC1002" s="871"/>
      <c r="SD1002" s="871"/>
      <c r="SE1002" s="871"/>
      <c r="SF1002" s="871"/>
      <c r="SG1002" s="871"/>
      <c r="SH1002" s="871"/>
      <c r="SI1002" s="871"/>
      <c r="SJ1002" s="871"/>
      <c r="SK1002" s="871"/>
      <c r="SL1002" s="871"/>
      <c r="SM1002" s="871"/>
      <c r="SN1002" s="871"/>
      <c r="SO1002" s="871"/>
      <c r="SP1002" s="871"/>
      <c r="SQ1002" s="871"/>
      <c r="SR1002" s="871"/>
      <c r="SS1002" s="871"/>
      <c r="ST1002" s="871"/>
      <c r="SU1002" s="871"/>
      <c r="SV1002" s="871"/>
      <c r="SW1002" s="871"/>
      <c r="SX1002" s="871"/>
      <c r="SY1002" s="871"/>
      <c r="SZ1002" s="871"/>
      <c r="TA1002" s="871"/>
      <c r="TB1002" s="871"/>
      <c r="TC1002" s="871"/>
      <c r="TD1002" s="871"/>
      <c r="TE1002" s="871"/>
      <c r="TF1002" s="871"/>
      <c r="TG1002" s="871"/>
      <c r="TH1002" s="871"/>
      <c r="TI1002" s="871"/>
      <c r="TJ1002" s="871"/>
      <c r="TK1002" s="871"/>
      <c r="TL1002" s="871"/>
      <c r="TM1002" s="871"/>
      <c r="TN1002" s="871"/>
      <c r="TO1002" s="871"/>
      <c r="TP1002" s="871"/>
      <c r="TQ1002" s="871"/>
      <c r="TR1002" s="871"/>
      <c r="TS1002" s="871"/>
      <c r="TT1002" s="871"/>
      <c r="TU1002" s="871"/>
      <c r="TV1002" s="871"/>
      <c r="TW1002" s="871"/>
      <c r="TX1002" s="871"/>
      <c r="TY1002" s="871"/>
      <c r="TZ1002" s="871"/>
      <c r="UA1002" s="871"/>
      <c r="UB1002" s="871"/>
      <c r="UC1002" s="871"/>
      <c r="UD1002" s="871"/>
      <c r="UE1002" s="871"/>
      <c r="UF1002" s="871"/>
      <c r="UG1002" s="871"/>
      <c r="UH1002" s="871"/>
      <c r="UI1002" s="871"/>
      <c r="UJ1002" s="871"/>
      <c r="UK1002" s="871"/>
      <c r="UL1002" s="871"/>
      <c r="UM1002" s="871"/>
      <c r="UN1002" s="871"/>
      <c r="UO1002" s="871"/>
      <c r="UP1002" s="871"/>
      <c r="UQ1002" s="871"/>
      <c r="UR1002" s="871"/>
      <c r="US1002" s="871"/>
      <c r="UT1002" s="871"/>
      <c r="UU1002" s="871"/>
      <c r="UV1002" s="871"/>
      <c r="UW1002" s="871"/>
      <c r="UX1002" s="871"/>
      <c r="UY1002" s="871"/>
      <c r="UZ1002" s="871"/>
      <c r="VA1002" s="871"/>
      <c r="VB1002" s="871"/>
      <c r="VC1002" s="871"/>
      <c r="VD1002" s="871"/>
      <c r="VE1002" s="871"/>
      <c r="VF1002" s="871"/>
      <c r="VG1002" s="871"/>
      <c r="VH1002" s="871"/>
      <c r="VI1002" s="871"/>
      <c r="VJ1002" s="871"/>
      <c r="VK1002" s="871"/>
      <c r="VL1002" s="871"/>
      <c r="VM1002" s="871"/>
      <c r="VN1002" s="871"/>
      <c r="VO1002" s="871"/>
      <c r="VP1002" s="871"/>
      <c r="VQ1002" s="871"/>
      <c r="VR1002" s="871"/>
      <c r="VS1002" s="871"/>
      <c r="VT1002" s="871"/>
      <c r="VU1002" s="871"/>
      <c r="VV1002" s="871"/>
      <c r="VW1002" s="871"/>
      <c r="VX1002" s="871"/>
      <c r="VY1002" s="871"/>
      <c r="VZ1002" s="871"/>
      <c r="WA1002" s="871"/>
      <c r="WB1002" s="871"/>
      <c r="WC1002" s="871"/>
      <c r="WD1002" s="871"/>
      <c r="WE1002" s="871"/>
      <c r="WF1002" s="871"/>
      <c r="WG1002" s="871"/>
      <c r="WH1002" s="871"/>
      <c r="WI1002" s="871"/>
      <c r="WJ1002" s="871"/>
      <c r="WK1002" s="871"/>
      <c r="WL1002" s="871"/>
      <c r="WM1002" s="871"/>
      <c r="WN1002" s="871"/>
      <c r="WO1002" s="871"/>
      <c r="WP1002" s="871"/>
      <c r="WQ1002" s="871"/>
      <c r="WR1002" s="871"/>
      <c r="WS1002" s="871"/>
      <c r="WT1002" s="871"/>
      <c r="WU1002" s="871"/>
      <c r="WV1002" s="871"/>
      <c r="WW1002" s="871"/>
      <c r="WX1002" s="871"/>
      <c r="WY1002" s="871"/>
      <c r="WZ1002" s="871"/>
      <c r="XA1002" s="871"/>
      <c r="XB1002" s="871"/>
      <c r="XC1002" s="871"/>
      <c r="XD1002" s="871"/>
      <c r="XE1002" s="871"/>
      <c r="XF1002" s="871"/>
      <c r="XG1002" s="871"/>
      <c r="XH1002" s="871"/>
      <c r="XI1002" s="871"/>
      <c r="XJ1002" s="871"/>
      <c r="XK1002" s="871"/>
      <c r="XL1002" s="871"/>
      <c r="XM1002" s="871"/>
      <c r="XN1002" s="871"/>
      <c r="XO1002" s="871"/>
      <c r="XP1002" s="871"/>
      <c r="XQ1002" s="871"/>
      <c r="XR1002" s="871"/>
      <c r="XS1002" s="871"/>
      <c r="XT1002" s="871"/>
      <c r="XU1002" s="871"/>
      <c r="XV1002" s="871"/>
      <c r="XW1002" s="871"/>
      <c r="XX1002" s="871"/>
      <c r="XY1002" s="871"/>
      <c r="XZ1002" s="871"/>
      <c r="YA1002" s="871"/>
      <c r="YB1002" s="871"/>
      <c r="YC1002" s="871"/>
      <c r="YD1002" s="871"/>
      <c r="YE1002" s="871"/>
      <c r="YF1002" s="871"/>
      <c r="YG1002" s="871"/>
      <c r="YH1002" s="871"/>
      <c r="YI1002" s="871"/>
      <c r="YJ1002" s="871"/>
      <c r="YK1002" s="871"/>
      <c r="YL1002" s="871"/>
      <c r="YM1002" s="871"/>
      <c r="YN1002" s="871"/>
      <c r="YO1002" s="871"/>
      <c r="YP1002" s="871"/>
      <c r="YQ1002" s="871"/>
      <c r="YR1002" s="871"/>
      <c r="YS1002" s="871"/>
      <c r="YT1002" s="871"/>
      <c r="YU1002" s="871"/>
      <c r="YV1002" s="871"/>
      <c r="YW1002" s="871"/>
      <c r="YX1002" s="871"/>
      <c r="YY1002" s="871"/>
      <c r="YZ1002" s="871"/>
      <c r="ZA1002" s="871"/>
      <c r="ZB1002" s="871"/>
      <c r="ZC1002" s="871"/>
      <c r="ZD1002" s="871"/>
      <c r="ZE1002" s="871"/>
      <c r="ZF1002" s="871"/>
      <c r="ZG1002" s="871"/>
      <c r="ZH1002" s="871"/>
      <c r="ZI1002" s="871"/>
      <c r="ZJ1002" s="871"/>
      <c r="ZK1002" s="871"/>
      <c r="ZL1002" s="871"/>
      <c r="ZM1002" s="871"/>
      <c r="ZN1002" s="871"/>
      <c r="ZO1002" s="871"/>
      <c r="ZP1002" s="871"/>
      <c r="ZQ1002" s="871"/>
      <c r="ZR1002" s="871"/>
      <c r="ZS1002" s="871"/>
      <c r="ZT1002" s="871"/>
      <c r="ZU1002" s="871"/>
      <c r="ZV1002" s="871"/>
      <c r="ZW1002" s="871"/>
      <c r="ZX1002" s="871"/>
      <c r="ZY1002" s="871"/>
      <c r="ZZ1002" s="871"/>
      <c r="AAA1002" s="871"/>
      <c r="AAB1002" s="871"/>
      <c r="AAC1002" s="871"/>
      <c r="AAD1002" s="871"/>
      <c r="AAE1002" s="871"/>
      <c r="AAF1002" s="871"/>
      <c r="AAG1002" s="871"/>
      <c r="AAH1002" s="871"/>
      <c r="AAI1002" s="871"/>
      <c r="AAJ1002" s="871"/>
      <c r="AAK1002" s="871"/>
      <c r="AAL1002" s="871"/>
      <c r="AAM1002" s="871"/>
      <c r="AAN1002" s="871"/>
      <c r="AAO1002" s="871"/>
      <c r="AAP1002" s="871"/>
      <c r="AAQ1002" s="871"/>
      <c r="AAR1002" s="871"/>
      <c r="AAS1002" s="871"/>
      <c r="AAT1002" s="871"/>
      <c r="AAU1002" s="871"/>
      <c r="AAV1002" s="871"/>
      <c r="AAW1002" s="871"/>
      <c r="AAX1002" s="871"/>
      <c r="AAY1002" s="871"/>
      <c r="AAZ1002" s="871"/>
      <c r="ABA1002" s="871"/>
      <c r="ABB1002" s="871"/>
      <c r="ABC1002" s="871"/>
      <c r="ABD1002" s="871"/>
      <c r="ABE1002" s="871"/>
      <c r="ABF1002" s="871"/>
      <c r="ABG1002" s="871"/>
      <c r="ABH1002" s="871"/>
      <c r="ABI1002" s="871"/>
      <c r="ABJ1002" s="871"/>
      <c r="ABK1002" s="871"/>
      <c r="ABL1002" s="871"/>
      <c r="ABM1002" s="871"/>
      <c r="ABN1002" s="871"/>
      <c r="ABO1002" s="871"/>
      <c r="ABP1002" s="871"/>
      <c r="ABQ1002" s="871"/>
      <c r="ABR1002" s="871"/>
      <c r="ABS1002" s="871"/>
      <c r="ABT1002" s="871"/>
      <c r="ABU1002" s="871"/>
      <c r="ABV1002" s="871"/>
      <c r="ABW1002" s="871"/>
      <c r="ABX1002" s="871"/>
      <c r="ABY1002" s="871"/>
      <c r="ABZ1002" s="871"/>
      <c r="ACA1002" s="871"/>
      <c r="ACB1002" s="871"/>
      <c r="ACC1002" s="871"/>
      <c r="ACD1002" s="871"/>
      <c r="ACE1002" s="871"/>
      <c r="ACF1002" s="871"/>
      <c r="ACG1002" s="871"/>
      <c r="ACH1002" s="871"/>
      <c r="ACI1002" s="871"/>
      <c r="ACJ1002" s="871"/>
      <c r="ACK1002" s="871"/>
      <c r="ACL1002" s="871"/>
      <c r="ACM1002" s="871"/>
      <c r="ACN1002" s="871"/>
      <c r="ACO1002" s="871"/>
      <c r="ACP1002" s="871"/>
      <c r="ACQ1002" s="871"/>
      <c r="ACR1002" s="871"/>
      <c r="ACS1002" s="871"/>
      <c r="ACT1002" s="871"/>
      <c r="ACU1002" s="871"/>
      <c r="ACV1002" s="871"/>
      <c r="ACW1002" s="871"/>
      <c r="ACX1002" s="871"/>
      <c r="ACY1002" s="871"/>
      <c r="ACZ1002" s="871"/>
      <c r="ADA1002" s="871"/>
      <c r="ADB1002" s="871"/>
      <c r="ADC1002" s="871"/>
      <c r="ADD1002" s="871"/>
      <c r="ADE1002" s="871"/>
      <c r="ADF1002" s="871"/>
      <c r="ADG1002" s="871"/>
      <c r="ADH1002" s="871"/>
      <c r="ADI1002" s="871"/>
      <c r="ADJ1002" s="871"/>
      <c r="ADK1002" s="871"/>
      <c r="ADL1002" s="871"/>
      <c r="ADM1002" s="871"/>
      <c r="ADN1002" s="871"/>
      <c r="ADO1002" s="871"/>
      <c r="ADP1002" s="871"/>
      <c r="ADQ1002" s="871"/>
      <c r="ADR1002" s="871"/>
      <c r="ADS1002" s="871"/>
      <c r="ADT1002" s="871"/>
      <c r="ADU1002" s="871"/>
      <c r="ADV1002" s="871"/>
      <c r="ADW1002" s="871"/>
      <c r="ADX1002" s="871"/>
      <c r="ADY1002" s="871"/>
      <c r="ADZ1002" s="871"/>
      <c r="AEA1002" s="871"/>
      <c r="AEB1002" s="871"/>
      <c r="AEC1002" s="871"/>
      <c r="AED1002" s="871"/>
      <c r="AEE1002" s="871"/>
      <c r="AEF1002" s="871"/>
      <c r="AEG1002" s="871"/>
      <c r="AEH1002" s="871"/>
      <c r="AEI1002" s="871"/>
      <c r="AEJ1002" s="871"/>
      <c r="AEK1002" s="871"/>
      <c r="AEL1002" s="871"/>
      <c r="AEM1002" s="871"/>
      <c r="AEN1002" s="871"/>
      <c r="AEO1002" s="871"/>
      <c r="AEP1002" s="871"/>
      <c r="AEQ1002" s="871"/>
      <c r="AER1002" s="871"/>
      <c r="AES1002" s="871"/>
      <c r="AET1002" s="871"/>
      <c r="AEU1002" s="871"/>
      <c r="AEV1002" s="871"/>
      <c r="AEW1002" s="871"/>
      <c r="AEX1002" s="871"/>
      <c r="AEY1002" s="871"/>
      <c r="AEZ1002" s="871"/>
      <c r="AFA1002" s="871"/>
      <c r="AFB1002" s="871"/>
      <c r="AFC1002" s="871"/>
      <c r="AFD1002" s="871"/>
      <c r="AFE1002" s="871"/>
      <c r="AFF1002" s="871"/>
      <c r="AFG1002" s="871"/>
      <c r="AFH1002" s="871"/>
      <c r="AFI1002" s="871"/>
      <c r="AFJ1002" s="871"/>
      <c r="AFK1002" s="871"/>
      <c r="AFL1002" s="871"/>
      <c r="AFM1002" s="871"/>
      <c r="AFN1002" s="871"/>
      <c r="AFO1002" s="871"/>
      <c r="AFP1002" s="871"/>
      <c r="AFQ1002" s="871"/>
      <c r="AFR1002" s="871"/>
      <c r="AFS1002" s="871"/>
      <c r="AFT1002" s="871"/>
      <c r="AFU1002" s="871"/>
      <c r="AFV1002" s="871"/>
      <c r="AFW1002" s="871"/>
      <c r="AFX1002" s="871"/>
      <c r="AFY1002" s="871"/>
      <c r="AFZ1002" s="871"/>
      <c r="AGA1002" s="871"/>
      <c r="AGB1002" s="871"/>
      <c r="AGC1002" s="871"/>
      <c r="AGD1002" s="871"/>
      <c r="AGE1002" s="871"/>
      <c r="AGF1002" s="871"/>
      <c r="AGG1002" s="871"/>
      <c r="AGH1002" s="871"/>
      <c r="AGI1002" s="871"/>
      <c r="AGJ1002" s="871"/>
      <c r="AGK1002" s="871"/>
      <c r="AGL1002" s="871"/>
      <c r="AGM1002" s="871"/>
      <c r="AGN1002" s="871"/>
      <c r="AGO1002" s="871"/>
      <c r="AGP1002" s="871"/>
      <c r="AGQ1002" s="871"/>
      <c r="AGR1002" s="871"/>
      <c r="AGS1002" s="871"/>
      <c r="AGT1002" s="871"/>
      <c r="AGU1002" s="871"/>
      <c r="AGV1002" s="871"/>
      <c r="AGW1002" s="871"/>
      <c r="AGX1002" s="871"/>
      <c r="AGY1002" s="871"/>
      <c r="AGZ1002" s="871"/>
      <c r="AHA1002" s="871"/>
      <c r="AHB1002" s="871"/>
      <c r="AHC1002" s="871"/>
      <c r="AHD1002" s="871"/>
      <c r="AHE1002" s="871"/>
      <c r="AHF1002" s="871"/>
      <c r="AHG1002" s="871"/>
      <c r="AHH1002" s="871"/>
      <c r="AHI1002" s="871"/>
      <c r="AHJ1002" s="871"/>
      <c r="AHK1002" s="871"/>
      <c r="AHL1002" s="871"/>
      <c r="AHM1002" s="871"/>
      <c r="AHN1002" s="871"/>
      <c r="AHO1002" s="871"/>
      <c r="AHP1002" s="871"/>
      <c r="AHQ1002" s="871"/>
      <c r="AHR1002" s="871"/>
      <c r="AHS1002" s="871"/>
      <c r="AHT1002" s="871"/>
      <c r="AHU1002" s="871"/>
      <c r="AHV1002" s="871"/>
      <c r="AHW1002" s="871"/>
      <c r="AHX1002" s="871"/>
      <c r="AHY1002" s="871"/>
      <c r="AHZ1002" s="871"/>
      <c r="AIA1002" s="871"/>
      <c r="AIB1002" s="871"/>
      <c r="AIC1002" s="871"/>
      <c r="AID1002" s="871"/>
      <c r="AIE1002" s="871"/>
      <c r="AIF1002" s="871"/>
      <c r="AIG1002" s="871"/>
      <c r="AIH1002" s="871"/>
      <c r="AII1002" s="871"/>
      <c r="AIJ1002" s="871"/>
      <c r="AIK1002" s="871"/>
      <c r="AIL1002" s="871"/>
      <c r="AIM1002" s="871"/>
      <c r="AIN1002" s="871"/>
      <c r="AIO1002" s="871"/>
      <c r="AIP1002" s="871"/>
      <c r="AIQ1002" s="871"/>
      <c r="AIR1002" s="871"/>
      <c r="AIS1002" s="871"/>
      <c r="AIT1002" s="871"/>
      <c r="AIU1002" s="871"/>
      <c r="AIV1002" s="871"/>
      <c r="AIW1002" s="871"/>
      <c r="AIX1002" s="871"/>
      <c r="AIY1002" s="871"/>
      <c r="AIZ1002" s="871"/>
      <c r="AJA1002" s="871"/>
      <c r="AJB1002" s="871"/>
      <c r="AJC1002" s="871"/>
      <c r="AJD1002" s="871"/>
      <c r="AJE1002" s="871"/>
      <c r="AJF1002" s="871"/>
      <c r="AJG1002" s="871"/>
      <c r="AJH1002" s="871"/>
      <c r="AJI1002" s="871"/>
      <c r="AJJ1002" s="871"/>
      <c r="AJK1002" s="871"/>
      <c r="AJL1002" s="871"/>
      <c r="AJM1002" s="871"/>
      <c r="AJN1002" s="871"/>
      <c r="AJO1002" s="871"/>
      <c r="AJP1002" s="871"/>
      <c r="AJQ1002" s="871"/>
      <c r="AJR1002" s="871"/>
      <c r="AJS1002" s="871"/>
      <c r="AJT1002" s="871"/>
      <c r="AJU1002" s="871"/>
      <c r="AJV1002" s="871"/>
      <c r="AJW1002" s="871"/>
      <c r="AJX1002" s="871"/>
      <c r="AJY1002" s="871"/>
      <c r="AJZ1002" s="871"/>
      <c r="AKA1002" s="871"/>
      <c r="AKB1002" s="871"/>
      <c r="AKC1002" s="871"/>
      <c r="AKD1002" s="871"/>
      <c r="AKE1002" s="871"/>
      <c r="AKF1002" s="871"/>
      <c r="AKG1002" s="871"/>
      <c r="AKH1002" s="871"/>
      <c r="AKI1002" s="871"/>
      <c r="AKJ1002" s="871"/>
      <c r="AKK1002" s="871"/>
      <c r="AKL1002" s="871"/>
      <c r="AKM1002" s="871"/>
      <c r="AKN1002" s="871"/>
      <c r="AKO1002" s="871"/>
      <c r="AKP1002" s="871"/>
      <c r="AKQ1002" s="871"/>
      <c r="AKR1002" s="871"/>
      <c r="AKS1002" s="871"/>
      <c r="AKT1002" s="871"/>
      <c r="AKU1002" s="871"/>
      <c r="AKV1002" s="871"/>
      <c r="AKW1002" s="871"/>
      <c r="AKX1002" s="871"/>
      <c r="AKY1002" s="871"/>
      <c r="AKZ1002" s="871"/>
      <c r="ALA1002" s="871"/>
      <c r="ALB1002" s="871"/>
      <c r="ALC1002" s="871"/>
      <c r="ALD1002" s="871"/>
      <c r="ALE1002" s="871"/>
      <c r="ALF1002" s="871"/>
      <c r="ALG1002" s="871"/>
      <c r="ALH1002" s="871"/>
      <c r="ALI1002" s="871"/>
      <c r="ALJ1002" s="871"/>
      <c r="ALK1002" s="871"/>
      <c r="ALL1002" s="871"/>
      <c r="ALM1002" s="871"/>
      <c r="ALN1002" s="871"/>
      <c r="ALO1002" s="871"/>
      <c r="ALP1002" s="871"/>
      <c r="ALQ1002" s="871"/>
      <c r="ALR1002" s="871"/>
      <c r="ALS1002" s="871"/>
      <c r="ALT1002" s="871"/>
      <c r="ALU1002" s="871"/>
      <c r="ALV1002" s="871"/>
      <c r="ALW1002" s="871"/>
      <c r="ALX1002" s="871"/>
      <c r="ALY1002" s="871"/>
      <c r="ALZ1002" s="871"/>
      <c r="AMA1002" s="871"/>
      <c r="AMB1002" s="871"/>
      <c r="AMC1002" s="871"/>
      <c r="AMD1002" s="871"/>
      <c r="AME1002" s="871"/>
      <c r="AMF1002" s="871"/>
      <c r="AMG1002" s="871"/>
      <c r="AMH1002" s="871"/>
      <c r="AMI1002" s="871"/>
      <c r="AMJ1002" s="871"/>
      <c r="AMK1002" s="871"/>
    </row>
    <row r="1003" spans="1:1025" ht="15.75" customHeight="1">
      <c r="A1003" s="1140"/>
      <c r="B1003" s="877"/>
      <c r="C1003" s="880"/>
      <c r="D1003" s="887"/>
      <c r="E1003" s="952"/>
      <c r="F1003" s="880"/>
      <c r="G1003" s="983"/>
      <c r="H1003" s="875"/>
      <c r="I1003" s="875"/>
      <c r="J1003" s="875"/>
      <c r="K1003" s="882"/>
      <c r="L1003" s="883"/>
      <c r="M1003" s="884"/>
      <c r="N1003" s="882"/>
      <c r="O1003" s="882"/>
      <c r="P1003" s="882"/>
      <c r="Q1003" s="871"/>
      <c r="R1003" s="871"/>
      <c r="S1003" s="871"/>
      <c r="T1003" s="871"/>
      <c r="U1003" s="871"/>
      <c r="V1003" s="871"/>
      <c r="W1003" s="871"/>
      <c r="X1003" s="871"/>
      <c r="Y1003" s="871"/>
      <c r="Z1003" s="871"/>
      <c r="AA1003" s="871"/>
      <c r="AB1003" s="871"/>
      <c r="AC1003" s="871"/>
      <c r="AD1003" s="871"/>
      <c r="AE1003" s="871"/>
      <c r="AF1003" s="871"/>
      <c r="AG1003" s="871"/>
      <c r="AH1003" s="871"/>
      <c r="AI1003" s="871"/>
      <c r="AJ1003" s="871"/>
      <c r="AK1003" s="871"/>
      <c r="AL1003" s="871"/>
      <c r="AM1003" s="871"/>
      <c r="AN1003" s="871"/>
      <c r="AO1003" s="871"/>
      <c r="AP1003" s="871"/>
      <c r="AQ1003" s="871"/>
      <c r="AR1003" s="871"/>
      <c r="AS1003" s="871"/>
      <c r="AT1003" s="871"/>
      <c r="AU1003" s="871"/>
      <c r="AV1003" s="871"/>
      <c r="AW1003" s="871"/>
      <c r="AX1003" s="871"/>
      <c r="AY1003" s="871"/>
      <c r="AZ1003" s="871"/>
      <c r="BA1003" s="871"/>
      <c r="BB1003" s="871"/>
      <c r="BC1003" s="871"/>
      <c r="BD1003" s="871"/>
      <c r="BE1003" s="871"/>
      <c r="BF1003" s="871"/>
      <c r="BG1003" s="871"/>
      <c r="BH1003" s="871"/>
      <c r="BI1003" s="871"/>
      <c r="BJ1003" s="871"/>
      <c r="BK1003" s="871"/>
      <c r="BL1003" s="871"/>
      <c r="BM1003" s="871"/>
      <c r="BN1003" s="871"/>
      <c r="BO1003" s="871"/>
      <c r="BP1003" s="871"/>
      <c r="BQ1003" s="871"/>
      <c r="BR1003" s="871"/>
      <c r="BS1003" s="871"/>
      <c r="BT1003" s="871"/>
      <c r="BU1003" s="871"/>
      <c r="BV1003" s="871"/>
      <c r="BW1003" s="871"/>
      <c r="BX1003" s="871"/>
      <c r="BY1003" s="871"/>
      <c r="BZ1003" s="871"/>
      <c r="CA1003" s="871"/>
      <c r="CB1003" s="871"/>
      <c r="CC1003" s="871"/>
      <c r="CD1003" s="871"/>
      <c r="CE1003" s="871"/>
      <c r="CF1003" s="871"/>
      <c r="CG1003" s="871"/>
      <c r="CH1003" s="871"/>
      <c r="CI1003" s="871"/>
      <c r="CJ1003" s="871"/>
      <c r="CK1003" s="871"/>
      <c r="CL1003" s="871"/>
      <c r="CM1003" s="871"/>
      <c r="CN1003" s="871"/>
      <c r="CO1003" s="871"/>
      <c r="CP1003" s="871"/>
      <c r="CQ1003" s="871"/>
      <c r="CR1003" s="871"/>
      <c r="CS1003" s="871"/>
      <c r="CT1003" s="871"/>
      <c r="CU1003" s="871"/>
      <c r="CV1003" s="871"/>
      <c r="CW1003" s="871"/>
      <c r="CX1003" s="871"/>
      <c r="CY1003" s="871"/>
      <c r="CZ1003" s="871"/>
      <c r="DA1003" s="871"/>
      <c r="DB1003" s="871"/>
      <c r="DC1003" s="871"/>
      <c r="DD1003" s="871"/>
      <c r="DE1003" s="871"/>
      <c r="DF1003" s="871"/>
      <c r="DG1003" s="871"/>
      <c r="DH1003" s="871"/>
      <c r="DI1003" s="871"/>
      <c r="DJ1003" s="871"/>
      <c r="DK1003" s="871"/>
      <c r="DL1003" s="871"/>
      <c r="DM1003" s="871"/>
      <c r="DN1003" s="871"/>
      <c r="DO1003" s="871"/>
      <c r="DP1003" s="871"/>
      <c r="DQ1003" s="871"/>
      <c r="DR1003" s="871"/>
      <c r="DS1003" s="871"/>
      <c r="DT1003" s="871"/>
      <c r="DU1003" s="871"/>
      <c r="DV1003" s="871"/>
      <c r="DW1003" s="871"/>
      <c r="DX1003" s="871"/>
      <c r="DY1003" s="871"/>
      <c r="DZ1003" s="871"/>
      <c r="EA1003" s="871"/>
      <c r="EB1003" s="871"/>
      <c r="EC1003" s="871"/>
      <c r="ED1003" s="871"/>
      <c r="EE1003" s="871"/>
      <c r="EF1003" s="871"/>
      <c r="EG1003" s="871"/>
      <c r="EH1003" s="871"/>
      <c r="EI1003" s="871"/>
      <c r="EJ1003" s="871"/>
      <c r="EK1003" s="871"/>
      <c r="EL1003" s="871"/>
      <c r="EM1003" s="871"/>
      <c r="EN1003" s="871"/>
      <c r="EO1003" s="871"/>
      <c r="EP1003" s="871"/>
      <c r="EQ1003" s="871"/>
      <c r="ER1003" s="871"/>
      <c r="ES1003" s="871"/>
      <c r="ET1003" s="871"/>
      <c r="EU1003" s="871"/>
      <c r="EV1003" s="871"/>
      <c r="EW1003" s="871"/>
      <c r="EX1003" s="871"/>
      <c r="EY1003" s="871"/>
      <c r="EZ1003" s="871"/>
      <c r="FA1003" s="871"/>
      <c r="FB1003" s="871"/>
      <c r="FC1003" s="871"/>
      <c r="FD1003" s="871"/>
      <c r="FE1003" s="871"/>
      <c r="FF1003" s="871"/>
      <c r="FG1003" s="871"/>
      <c r="FH1003" s="871"/>
      <c r="FI1003" s="871"/>
      <c r="FJ1003" s="871"/>
      <c r="FK1003" s="871"/>
      <c r="FL1003" s="871"/>
      <c r="FM1003" s="871"/>
      <c r="FN1003" s="871"/>
      <c r="FO1003" s="871"/>
      <c r="FP1003" s="871"/>
      <c r="FQ1003" s="871"/>
      <c r="FR1003" s="871"/>
      <c r="FS1003" s="871"/>
      <c r="FT1003" s="871"/>
      <c r="FU1003" s="871"/>
      <c r="FV1003" s="871"/>
      <c r="FW1003" s="871"/>
      <c r="FX1003" s="871"/>
      <c r="FY1003" s="871"/>
      <c r="FZ1003" s="871"/>
      <c r="GA1003" s="871"/>
      <c r="GB1003" s="871"/>
      <c r="GC1003" s="871"/>
      <c r="GD1003" s="871"/>
      <c r="GE1003" s="871"/>
      <c r="GF1003" s="871"/>
      <c r="GG1003" s="871"/>
      <c r="GH1003" s="871"/>
      <c r="GI1003" s="871"/>
      <c r="GJ1003" s="871"/>
      <c r="GK1003" s="871"/>
      <c r="GL1003" s="871"/>
      <c r="GM1003" s="871"/>
      <c r="GN1003" s="871"/>
      <c r="GO1003" s="871"/>
      <c r="GP1003" s="871"/>
      <c r="GQ1003" s="871"/>
      <c r="GR1003" s="871"/>
      <c r="GS1003" s="871"/>
      <c r="GT1003" s="871"/>
      <c r="GU1003" s="871"/>
      <c r="GV1003" s="871"/>
      <c r="GW1003" s="871"/>
      <c r="GX1003" s="871"/>
      <c r="GY1003" s="871"/>
      <c r="GZ1003" s="871"/>
      <c r="HA1003" s="871"/>
      <c r="HB1003" s="871"/>
      <c r="HC1003" s="871"/>
      <c r="HD1003" s="871"/>
      <c r="HE1003" s="871"/>
      <c r="HF1003" s="871"/>
      <c r="HG1003" s="871"/>
      <c r="HH1003" s="871"/>
      <c r="HI1003" s="871"/>
      <c r="HJ1003" s="871"/>
      <c r="HK1003" s="871"/>
      <c r="HL1003" s="871"/>
      <c r="HM1003" s="871"/>
      <c r="HN1003" s="871"/>
      <c r="HO1003" s="871"/>
      <c r="HP1003" s="871"/>
      <c r="HQ1003" s="871"/>
      <c r="HR1003" s="871"/>
      <c r="HS1003" s="871"/>
      <c r="HT1003" s="871"/>
      <c r="HU1003" s="871"/>
      <c r="HV1003" s="871"/>
      <c r="HW1003" s="871"/>
      <c r="HX1003" s="871"/>
      <c r="HY1003" s="871"/>
      <c r="HZ1003" s="871"/>
      <c r="IA1003" s="871"/>
      <c r="IB1003" s="871"/>
      <c r="IC1003" s="871"/>
      <c r="ID1003" s="871"/>
      <c r="IE1003" s="871"/>
      <c r="IF1003" s="871"/>
      <c r="IG1003" s="871"/>
      <c r="IH1003" s="871"/>
      <c r="II1003" s="871"/>
      <c r="IJ1003" s="871"/>
      <c r="IK1003" s="871"/>
      <c r="IL1003" s="871"/>
      <c r="IM1003" s="871"/>
      <c r="IN1003" s="871"/>
      <c r="IO1003" s="871"/>
      <c r="IP1003" s="871"/>
      <c r="IQ1003" s="871"/>
      <c r="IR1003" s="871"/>
      <c r="IS1003" s="871"/>
      <c r="IT1003" s="871"/>
      <c r="IU1003" s="871"/>
      <c r="IV1003" s="871"/>
      <c r="IW1003" s="871"/>
      <c r="IX1003" s="871"/>
      <c r="IY1003" s="871"/>
      <c r="IZ1003" s="871"/>
      <c r="JA1003" s="871"/>
      <c r="JB1003" s="871"/>
      <c r="JC1003" s="871"/>
      <c r="JD1003" s="871"/>
      <c r="JE1003" s="871"/>
      <c r="JF1003" s="871"/>
      <c r="JG1003" s="871"/>
      <c r="JH1003" s="871"/>
      <c r="JI1003" s="871"/>
      <c r="JJ1003" s="871"/>
      <c r="JK1003" s="871"/>
      <c r="JL1003" s="871"/>
      <c r="JM1003" s="871"/>
      <c r="JN1003" s="871"/>
      <c r="JO1003" s="871"/>
      <c r="JP1003" s="871"/>
      <c r="JQ1003" s="871"/>
      <c r="JR1003" s="871"/>
      <c r="JS1003" s="871"/>
      <c r="JT1003" s="871"/>
      <c r="JU1003" s="871"/>
      <c r="JV1003" s="871"/>
      <c r="JW1003" s="871"/>
      <c r="JX1003" s="871"/>
      <c r="JY1003" s="871"/>
      <c r="JZ1003" s="871"/>
      <c r="KA1003" s="871"/>
      <c r="KB1003" s="871"/>
      <c r="KC1003" s="871"/>
      <c r="KD1003" s="871"/>
      <c r="KE1003" s="871"/>
      <c r="KF1003" s="871"/>
      <c r="KG1003" s="871"/>
      <c r="KH1003" s="871"/>
      <c r="KI1003" s="871"/>
      <c r="KJ1003" s="871"/>
      <c r="KK1003" s="871"/>
      <c r="KL1003" s="871"/>
      <c r="KM1003" s="871"/>
      <c r="KN1003" s="871"/>
      <c r="KO1003" s="871"/>
      <c r="KP1003" s="871"/>
      <c r="KQ1003" s="871"/>
      <c r="KR1003" s="871"/>
      <c r="KS1003" s="871"/>
      <c r="KT1003" s="871"/>
      <c r="KU1003" s="871"/>
      <c r="KV1003" s="871"/>
      <c r="KW1003" s="871"/>
      <c r="KX1003" s="871"/>
      <c r="KY1003" s="871"/>
      <c r="KZ1003" s="871"/>
      <c r="LA1003" s="871"/>
      <c r="LB1003" s="871"/>
      <c r="LC1003" s="871"/>
      <c r="LD1003" s="871"/>
      <c r="LE1003" s="871"/>
      <c r="LF1003" s="871"/>
      <c r="LG1003" s="871"/>
      <c r="LH1003" s="871"/>
      <c r="LI1003" s="871"/>
      <c r="LJ1003" s="871"/>
      <c r="LK1003" s="871"/>
      <c r="LL1003" s="871"/>
      <c r="LM1003" s="871"/>
      <c r="LN1003" s="871"/>
      <c r="LO1003" s="871"/>
      <c r="LP1003" s="871"/>
      <c r="LQ1003" s="871"/>
      <c r="LR1003" s="871"/>
      <c r="LS1003" s="871"/>
      <c r="LT1003" s="871"/>
      <c r="LU1003" s="871"/>
      <c r="LV1003" s="871"/>
      <c r="LW1003" s="871"/>
      <c r="LX1003" s="871"/>
      <c r="LY1003" s="871"/>
      <c r="LZ1003" s="871"/>
      <c r="MA1003" s="871"/>
      <c r="MB1003" s="871"/>
      <c r="MC1003" s="871"/>
      <c r="MD1003" s="871"/>
      <c r="ME1003" s="871"/>
      <c r="MF1003" s="871"/>
      <c r="MG1003" s="871"/>
      <c r="MH1003" s="871"/>
      <c r="MI1003" s="871"/>
      <c r="MJ1003" s="871"/>
      <c r="MK1003" s="871"/>
      <c r="ML1003" s="871"/>
      <c r="MM1003" s="871"/>
      <c r="MN1003" s="871"/>
      <c r="MO1003" s="871"/>
      <c r="MP1003" s="871"/>
      <c r="MQ1003" s="871"/>
      <c r="MR1003" s="871"/>
      <c r="MS1003" s="871"/>
      <c r="MT1003" s="871"/>
      <c r="MU1003" s="871"/>
      <c r="MV1003" s="871"/>
      <c r="MW1003" s="871"/>
      <c r="MX1003" s="871"/>
      <c r="MY1003" s="871"/>
      <c r="MZ1003" s="871"/>
      <c r="NA1003" s="871"/>
      <c r="NB1003" s="871"/>
      <c r="NC1003" s="871"/>
      <c r="ND1003" s="871"/>
      <c r="NE1003" s="871"/>
      <c r="NF1003" s="871"/>
      <c r="NG1003" s="871"/>
      <c r="NH1003" s="871"/>
      <c r="NI1003" s="871"/>
      <c r="NJ1003" s="871"/>
      <c r="NK1003" s="871"/>
      <c r="NL1003" s="871"/>
      <c r="NM1003" s="871"/>
      <c r="NN1003" s="871"/>
      <c r="NO1003" s="871"/>
      <c r="NP1003" s="871"/>
      <c r="NQ1003" s="871"/>
      <c r="NR1003" s="871"/>
      <c r="NS1003" s="871"/>
      <c r="NT1003" s="871"/>
      <c r="NU1003" s="871"/>
      <c r="NV1003" s="871"/>
      <c r="NW1003" s="871"/>
      <c r="NX1003" s="871"/>
      <c r="NY1003" s="871"/>
      <c r="NZ1003" s="871"/>
      <c r="OA1003" s="871"/>
      <c r="OB1003" s="871"/>
      <c r="OC1003" s="871"/>
      <c r="OD1003" s="871"/>
      <c r="OE1003" s="871"/>
      <c r="OF1003" s="871"/>
      <c r="OG1003" s="871"/>
      <c r="OH1003" s="871"/>
      <c r="OI1003" s="871"/>
      <c r="OJ1003" s="871"/>
      <c r="OK1003" s="871"/>
      <c r="OL1003" s="871"/>
      <c r="OM1003" s="871"/>
      <c r="ON1003" s="871"/>
      <c r="OO1003" s="871"/>
      <c r="OP1003" s="871"/>
      <c r="OQ1003" s="871"/>
      <c r="OR1003" s="871"/>
      <c r="OS1003" s="871"/>
      <c r="OT1003" s="871"/>
      <c r="OU1003" s="871"/>
      <c r="OV1003" s="871"/>
      <c r="OW1003" s="871"/>
      <c r="OX1003" s="871"/>
      <c r="OY1003" s="871"/>
      <c r="OZ1003" s="871"/>
      <c r="PA1003" s="871"/>
      <c r="PB1003" s="871"/>
      <c r="PC1003" s="871"/>
      <c r="PD1003" s="871"/>
      <c r="PE1003" s="871"/>
      <c r="PF1003" s="871"/>
      <c r="PG1003" s="871"/>
      <c r="PH1003" s="871"/>
      <c r="PI1003" s="871"/>
      <c r="PJ1003" s="871"/>
      <c r="PK1003" s="871"/>
      <c r="PL1003" s="871"/>
      <c r="PM1003" s="871"/>
      <c r="PN1003" s="871"/>
      <c r="PO1003" s="871"/>
      <c r="PP1003" s="871"/>
      <c r="PQ1003" s="871"/>
      <c r="PR1003" s="871"/>
      <c r="PS1003" s="871"/>
      <c r="PT1003" s="871"/>
      <c r="PU1003" s="871"/>
      <c r="PV1003" s="871"/>
      <c r="PW1003" s="871"/>
      <c r="PX1003" s="871"/>
      <c r="PY1003" s="871"/>
      <c r="PZ1003" s="871"/>
      <c r="QA1003" s="871"/>
      <c r="QB1003" s="871"/>
      <c r="QC1003" s="871"/>
      <c r="QD1003" s="871"/>
      <c r="QE1003" s="871"/>
      <c r="QF1003" s="871"/>
      <c r="QG1003" s="871"/>
      <c r="QH1003" s="871"/>
      <c r="QI1003" s="871"/>
      <c r="QJ1003" s="871"/>
      <c r="QK1003" s="871"/>
      <c r="QL1003" s="871"/>
      <c r="QM1003" s="871"/>
      <c r="QN1003" s="871"/>
      <c r="QO1003" s="871"/>
      <c r="QP1003" s="871"/>
      <c r="QQ1003" s="871"/>
      <c r="QR1003" s="871"/>
      <c r="QS1003" s="871"/>
      <c r="QT1003" s="871"/>
      <c r="QU1003" s="871"/>
      <c r="QV1003" s="871"/>
      <c r="QW1003" s="871"/>
      <c r="QX1003" s="871"/>
      <c r="QY1003" s="871"/>
      <c r="QZ1003" s="871"/>
      <c r="RA1003" s="871"/>
      <c r="RB1003" s="871"/>
      <c r="RC1003" s="871"/>
      <c r="RD1003" s="871"/>
      <c r="RE1003" s="871"/>
      <c r="RF1003" s="871"/>
      <c r="RG1003" s="871"/>
      <c r="RH1003" s="871"/>
      <c r="RI1003" s="871"/>
      <c r="RJ1003" s="871"/>
      <c r="RK1003" s="871"/>
      <c r="RL1003" s="871"/>
      <c r="RM1003" s="871"/>
      <c r="RN1003" s="871"/>
      <c r="RO1003" s="871"/>
      <c r="RP1003" s="871"/>
      <c r="RQ1003" s="871"/>
      <c r="RR1003" s="871"/>
      <c r="RS1003" s="871"/>
      <c r="RT1003" s="871"/>
      <c r="RU1003" s="871"/>
      <c r="RV1003" s="871"/>
      <c r="RW1003" s="871"/>
      <c r="RX1003" s="871"/>
      <c r="RY1003" s="871"/>
      <c r="RZ1003" s="871"/>
      <c r="SA1003" s="871"/>
      <c r="SB1003" s="871"/>
      <c r="SC1003" s="871"/>
      <c r="SD1003" s="871"/>
      <c r="SE1003" s="871"/>
      <c r="SF1003" s="871"/>
      <c r="SG1003" s="871"/>
      <c r="SH1003" s="871"/>
      <c r="SI1003" s="871"/>
      <c r="SJ1003" s="871"/>
      <c r="SK1003" s="871"/>
      <c r="SL1003" s="871"/>
      <c r="SM1003" s="871"/>
      <c r="SN1003" s="871"/>
      <c r="SO1003" s="871"/>
      <c r="SP1003" s="871"/>
      <c r="SQ1003" s="871"/>
      <c r="SR1003" s="871"/>
      <c r="SS1003" s="871"/>
      <c r="ST1003" s="871"/>
      <c r="SU1003" s="871"/>
      <c r="SV1003" s="871"/>
      <c r="SW1003" s="871"/>
      <c r="SX1003" s="871"/>
      <c r="SY1003" s="871"/>
      <c r="SZ1003" s="871"/>
      <c r="TA1003" s="871"/>
      <c r="TB1003" s="871"/>
      <c r="TC1003" s="871"/>
      <c r="TD1003" s="871"/>
      <c r="TE1003" s="871"/>
      <c r="TF1003" s="871"/>
      <c r="TG1003" s="871"/>
      <c r="TH1003" s="871"/>
      <c r="TI1003" s="871"/>
      <c r="TJ1003" s="871"/>
      <c r="TK1003" s="871"/>
      <c r="TL1003" s="871"/>
      <c r="TM1003" s="871"/>
      <c r="TN1003" s="871"/>
      <c r="TO1003" s="871"/>
      <c r="TP1003" s="871"/>
      <c r="TQ1003" s="871"/>
      <c r="TR1003" s="871"/>
      <c r="TS1003" s="871"/>
      <c r="TT1003" s="871"/>
      <c r="TU1003" s="871"/>
      <c r="TV1003" s="871"/>
      <c r="TW1003" s="871"/>
      <c r="TX1003" s="871"/>
      <c r="TY1003" s="871"/>
      <c r="TZ1003" s="871"/>
      <c r="UA1003" s="871"/>
      <c r="UB1003" s="871"/>
      <c r="UC1003" s="871"/>
      <c r="UD1003" s="871"/>
      <c r="UE1003" s="871"/>
      <c r="UF1003" s="871"/>
      <c r="UG1003" s="871"/>
      <c r="UH1003" s="871"/>
      <c r="UI1003" s="871"/>
      <c r="UJ1003" s="871"/>
      <c r="UK1003" s="871"/>
      <c r="UL1003" s="871"/>
      <c r="UM1003" s="871"/>
      <c r="UN1003" s="871"/>
      <c r="UO1003" s="871"/>
      <c r="UP1003" s="871"/>
      <c r="UQ1003" s="871"/>
      <c r="UR1003" s="871"/>
      <c r="US1003" s="871"/>
      <c r="UT1003" s="871"/>
      <c r="UU1003" s="871"/>
      <c r="UV1003" s="871"/>
      <c r="UW1003" s="871"/>
      <c r="UX1003" s="871"/>
      <c r="UY1003" s="871"/>
      <c r="UZ1003" s="871"/>
      <c r="VA1003" s="871"/>
      <c r="VB1003" s="871"/>
      <c r="VC1003" s="871"/>
      <c r="VD1003" s="871"/>
      <c r="VE1003" s="871"/>
      <c r="VF1003" s="871"/>
      <c r="VG1003" s="871"/>
      <c r="VH1003" s="871"/>
      <c r="VI1003" s="871"/>
      <c r="VJ1003" s="871"/>
      <c r="VK1003" s="871"/>
      <c r="VL1003" s="871"/>
      <c r="VM1003" s="871"/>
      <c r="VN1003" s="871"/>
      <c r="VO1003" s="871"/>
      <c r="VP1003" s="871"/>
      <c r="VQ1003" s="871"/>
      <c r="VR1003" s="871"/>
      <c r="VS1003" s="871"/>
      <c r="VT1003" s="871"/>
      <c r="VU1003" s="871"/>
      <c r="VV1003" s="871"/>
      <c r="VW1003" s="871"/>
      <c r="VX1003" s="871"/>
      <c r="VY1003" s="871"/>
      <c r="VZ1003" s="871"/>
      <c r="WA1003" s="871"/>
      <c r="WB1003" s="871"/>
      <c r="WC1003" s="871"/>
      <c r="WD1003" s="871"/>
      <c r="WE1003" s="871"/>
      <c r="WF1003" s="871"/>
      <c r="WG1003" s="871"/>
      <c r="WH1003" s="871"/>
      <c r="WI1003" s="871"/>
      <c r="WJ1003" s="871"/>
      <c r="WK1003" s="871"/>
      <c r="WL1003" s="871"/>
      <c r="WM1003" s="871"/>
      <c r="WN1003" s="871"/>
      <c r="WO1003" s="871"/>
      <c r="WP1003" s="871"/>
      <c r="WQ1003" s="871"/>
      <c r="WR1003" s="871"/>
      <c r="WS1003" s="871"/>
      <c r="WT1003" s="871"/>
      <c r="WU1003" s="871"/>
      <c r="WV1003" s="871"/>
      <c r="WW1003" s="871"/>
      <c r="WX1003" s="871"/>
      <c r="WY1003" s="871"/>
      <c r="WZ1003" s="871"/>
      <c r="XA1003" s="871"/>
      <c r="XB1003" s="871"/>
      <c r="XC1003" s="871"/>
      <c r="XD1003" s="871"/>
      <c r="XE1003" s="871"/>
      <c r="XF1003" s="871"/>
      <c r="XG1003" s="871"/>
      <c r="XH1003" s="871"/>
      <c r="XI1003" s="871"/>
      <c r="XJ1003" s="871"/>
      <c r="XK1003" s="871"/>
      <c r="XL1003" s="871"/>
      <c r="XM1003" s="871"/>
      <c r="XN1003" s="871"/>
      <c r="XO1003" s="871"/>
      <c r="XP1003" s="871"/>
      <c r="XQ1003" s="871"/>
      <c r="XR1003" s="871"/>
      <c r="XS1003" s="871"/>
      <c r="XT1003" s="871"/>
      <c r="XU1003" s="871"/>
      <c r="XV1003" s="871"/>
      <c r="XW1003" s="871"/>
      <c r="XX1003" s="871"/>
      <c r="XY1003" s="871"/>
      <c r="XZ1003" s="871"/>
      <c r="YA1003" s="871"/>
      <c r="YB1003" s="871"/>
      <c r="YC1003" s="871"/>
      <c r="YD1003" s="871"/>
      <c r="YE1003" s="871"/>
      <c r="YF1003" s="871"/>
      <c r="YG1003" s="871"/>
      <c r="YH1003" s="871"/>
      <c r="YI1003" s="871"/>
      <c r="YJ1003" s="871"/>
      <c r="YK1003" s="871"/>
      <c r="YL1003" s="871"/>
      <c r="YM1003" s="871"/>
      <c r="YN1003" s="871"/>
      <c r="YO1003" s="871"/>
      <c r="YP1003" s="871"/>
      <c r="YQ1003" s="871"/>
      <c r="YR1003" s="871"/>
      <c r="YS1003" s="871"/>
      <c r="YT1003" s="871"/>
      <c r="YU1003" s="871"/>
      <c r="YV1003" s="871"/>
      <c r="YW1003" s="871"/>
      <c r="YX1003" s="871"/>
      <c r="YY1003" s="871"/>
      <c r="YZ1003" s="871"/>
      <c r="ZA1003" s="871"/>
      <c r="ZB1003" s="871"/>
      <c r="ZC1003" s="871"/>
      <c r="ZD1003" s="871"/>
      <c r="ZE1003" s="871"/>
      <c r="ZF1003" s="871"/>
      <c r="ZG1003" s="871"/>
      <c r="ZH1003" s="871"/>
      <c r="ZI1003" s="871"/>
      <c r="ZJ1003" s="871"/>
      <c r="ZK1003" s="871"/>
      <c r="ZL1003" s="871"/>
      <c r="ZM1003" s="871"/>
      <c r="ZN1003" s="871"/>
      <c r="ZO1003" s="871"/>
      <c r="ZP1003" s="871"/>
      <c r="ZQ1003" s="871"/>
      <c r="ZR1003" s="871"/>
      <c r="ZS1003" s="871"/>
      <c r="ZT1003" s="871"/>
      <c r="ZU1003" s="871"/>
      <c r="ZV1003" s="871"/>
      <c r="ZW1003" s="871"/>
      <c r="ZX1003" s="871"/>
      <c r="ZY1003" s="871"/>
      <c r="ZZ1003" s="871"/>
      <c r="AAA1003" s="871"/>
      <c r="AAB1003" s="871"/>
      <c r="AAC1003" s="871"/>
      <c r="AAD1003" s="871"/>
      <c r="AAE1003" s="871"/>
      <c r="AAF1003" s="871"/>
      <c r="AAG1003" s="871"/>
      <c r="AAH1003" s="871"/>
      <c r="AAI1003" s="871"/>
      <c r="AAJ1003" s="871"/>
      <c r="AAK1003" s="871"/>
      <c r="AAL1003" s="871"/>
      <c r="AAM1003" s="871"/>
      <c r="AAN1003" s="871"/>
      <c r="AAO1003" s="871"/>
      <c r="AAP1003" s="871"/>
      <c r="AAQ1003" s="871"/>
      <c r="AAR1003" s="871"/>
      <c r="AAS1003" s="871"/>
      <c r="AAT1003" s="871"/>
      <c r="AAU1003" s="871"/>
      <c r="AAV1003" s="871"/>
      <c r="AAW1003" s="871"/>
      <c r="AAX1003" s="871"/>
      <c r="AAY1003" s="871"/>
      <c r="AAZ1003" s="871"/>
      <c r="ABA1003" s="871"/>
      <c r="ABB1003" s="871"/>
      <c r="ABC1003" s="871"/>
      <c r="ABD1003" s="871"/>
      <c r="ABE1003" s="871"/>
      <c r="ABF1003" s="871"/>
      <c r="ABG1003" s="871"/>
      <c r="ABH1003" s="871"/>
      <c r="ABI1003" s="871"/>
      <c r="ABJ1003" s="871"/>
      <c r="ABK1003" s="871"/>
      <c r="ABL1003" s="871"/>
      <c r="ABM1003" s="871"/>
      <c r="ABN1003" s="871"/>
      <c r="ABO1003" s="871"/>
      <c r="ABP1003" s="871"/>
      <c r="ABQ1003" s="871"/>
      <c r="ABR1003" s="871"/>
      <c r="ABS1003" s="871"/>
      <c r="ABT1003" s="871"/>
      <c r="ABU1003" s="871"/>
      <c r="ABV1003" s="871"/>
      <c r="ABW1003" s="871"/>
      <c r="ABX1003" s="871"/>
      <c r="ABY1003" s="871"/>
      <c r="ABZ1003" s="871"/>
      <c r="ACA1003" s="871"/>
      <c r="ACB1003" s="871"/>
      <c r="ACC1003" s="871"/>
      <c r="ACD1003" s="871"/>
      <c r="ACE1003" s="871"/>
      <c r="ACF1003" s="871"/>
      <c r="ACG1003" s="871"/>
      <c r="ACH1003" s="871"/>
      <c r="ACI1003" s="871"/>
      <c r="ACJ1003" s="871"/>
      <c r="ACK1003" s="871"/>
      <c r="ACL1003" s="871"/>
      <c r="ACM1003" s="871"/>
      <c r="ACN1003" s="871"/>
      <c r="ACO1003" s="871"/>
      <c r="ACP1003" s="871"/>
      <c r="ACQ1003" s="871"/>
      <c r="ACR1003" s="871"/>
      <c r="ACS1003" s="871"/>
      <c r="ACT1003" s="871"/>
      <c r="ACU1003" s="871"/>
      <c r="ACV1003" s="871"/>
      <c r="ACW1003" s="871"/>
      <c r="ACX1003" s="871"/>
      <c r="ACY1003" s="871"/>
      <c r="ACZ1003" s="871"/>
      <c r="ADA1003" s="871"/>
      <c r="ADB1003" s="871"/>
      <c r="ADC1003" s="871"/>
      <c r="ADD1003" s="871"/>
      <c r="ADE1003" s="871"/>
      <c r="ADF1003" s="871"/>
      <c r="ADG1003" s="871"/>
      <c r="ADH1003" s="871"/>
      <c r="ADI1003" s="871"/>
      <c r="ADJ1003" s="871"/>
      <c r="ADK1003" s="871"/>
      <c r="ADL1003" s="871"/>
      <c r="ADM1003" s="871"/>
      <c r="ADN1003" s="871"/>
      <c r="ADO1003" s="871"/>
      <c r="ADP1003" s="871"/>
      <c r="ADQ1003" s="871"/>
      <c r="ADR1003" s="871"/>
      <c r="ADS1003" s="871"/>
      <c r="ADT1003" s="871"/>
      <c r="ADU1003" s="871"/>
      <c r="ADV1003" s="871"/>
      <c r="ADW1003" s="871"/>
      <c r="ADX1003" s="871"/>
      <c r="ADY1003" s="871"/>
      <c r="ADZ1003" s="871"/>
      <c r="AEA1003" s="871"/>
      <c r="AEB1003" s="871"/>
      <c r="AEC1003" s="871"/>
      <c r="AED1003" s="871"/>
      <c r="AEE1003" s="871"/>
      <c r="AEF1003" s="871"/>
      <c r="AEG1003" s="871"/>
      <c r="AEH1003" s="871"/>
      <c r="AEI1003" s="871"/>
      <c r="AEJ1003" s="871"/>
      <c r="AEK1003" s="871"/>
      <c r="AEL1003" s="871"/>
      <c r="AEM1003" s="871"/>
      <c r="AEN1003" s="871"/>
      <c r="AEO1003" s="871"/>
      <c r="AEP1003" s="871"/>
      <c r="AEQ1003" s="871"/>
      <c r="AER1003" s="871"/>
      <c r="AES1003" s="871"/>
      <c r="AET1003" s="871"/>
      <c r="AEU1003" s="871"/>
      <c r="AEV1003" s="871"/>
      <c r="AEW1003" s="871"/>
      <c r="AEX1003" s="871"/>
      <c r="AEY1003" s="871"/>
      <c r="AEZ1003" s="871"/>
      <c r="AFA1003" s="871"/>
      <c r="AFB1003" s="871"/>
      <c r="AFC1003" s="871"/>
      <c r="AFD1003" s="871"/>
      <c r="AFE1003" s="871"/>
      <c r="AFF1003" s="871"/>
      <c r="AFG1003" s="871"/>
      <c r="AFH1003" s="871"/>
      <c r="AFI1003" s="871"/>
      <c r="AFJ1003" s="871"/>
      <c r="AFK1003" s="871"/>
      <c r="AFL1003" s="871"/>
      <c r="AFM1003" s="871"/>
      <c r="AFN1003" s="871"/>
      <c r="AFO1003" s="871"/>
      <c r="AFP1003" s="871"/>
      <c r="AFQ1003" s="871"/>
      <c r="AFR1003" s="871"/>
      <c r="AFS1003" s="871"/>
      <c r="AFT1003" s="871"/>
      <c r="AFU1003" s="871"/>
      <c r="AFV1003" s="871"/>
      <c r="AFW1003" s="871"/>
      <c r="AFX1003" s="871"/>
      <c r="AFY1003" s="871"/>
      <c r="AFZ1003" s="871"/>
      <c r="AGA1003" s="871"/>
      <c r="AGB1003" s="871"/>
      <c r="AGC1003" s="871"/>
      <c r="AGD1003" s="871"/>
      <c r="AGE1003" s="871"/>
      <c r="AGF1003" s="871"/>
      <c r="AGG1003" s="871"/>
      <c r="AGH1003" s="871"/>
      <c r="AGI1003" s="871"/>
      <c r="AGJ1003" s="871"/>
      <c r="AGK1003" s="871"/>
      <c r="AGL1003" s="871"/>
      <c r="AGM1003" s="871"/>
      <c r="AGN1003" s="871"/>
      <c r="AGO1003" s="871"/>
      <c r="AGP1003" s="871"/>
      <c r="AGQ1003" s="871"/>
      <c r="AGR1003" s="871"/>
      <c r="AGS1003" s="871"/>
      <c r="AGT1003" s="871"/>
      <c r="AGU1003" s="871"/>
      <c r="AGV1003" s="871"/>
      <c r="AGW1003" s="871"/>
      <c r="AGX1003" s="871"/>
      <c r="AGY1003" s="871"/>
      <c r="AGZ1003" s="871"/>
      <c r="AHA1003" s="871"/>
      <c r="AHB1003" s="871"/>
      <c r="AHC1003" s="871"/>
      <c r="AHD1003" s="871"/>
      <c r="AHE1003" s="871"/>
      <c r="AHF1003" s="871"/>
      <c r="AHG1003" s="871"/>
      <c r="AHH1003" s="871"/>
      <c r="AHI1003" s="871"/>
      <c r="AHJ1003" s="871"/>
      <c r="AHK1003" s="871"/>
      <c r="AHL1003" s="871"/>
      <c r="AHM1003" s="871"/>
      <c r="AHN1003" s="871"/>
      <c r="AHO1003" s="871"/>
      <c r="AHP1003" s="871"/>
      <c r="AHQ1003" s="871"/>
      <c r="AHR1003" s="871"/>
      <c r="AHS1003" s="871"/>
      <c r="AHT1003" s="871"/>
      <c r="AHU1003" s="871"/>
      <c r="AHV1003" s="871"/>
      <c r="AHW1003" s="871"/>
      <c r="AHX1003" s="871"/>
      <c r="AHY1003" s="871"/>
      <c r="AHZ1003" s="871"/>
      <c r="AIA1003" s="871"/>
      <c r="AIB1003" s="871"/>
      <c r="AIC1003" s="871"/>
      <c r="AID1003" s="871"/>
      <c r="AIE1003" s="871"/>
      <c r="AIF1003" s="871"/>
      <c r="AIG1003" s="871"/>
      <c r="AIH1003" s="871"/>
      <c r="AII1003" s="871"/>
      <c r="AIJ1003" s="871"/>
      <c r="AIK1003" s="871"/>
      <c r="AIL1003" s="871"/>
      <c r="AIM1003" s="871"/>
      <c r="AIN1003" s="871"/>
      <c r="AIO1003" s="871"/>
      <c r="AIP1003" s="871"/>
      <c r="AIQ1003" s="871"/>
      <c r="AIR1003" s="871"/>
      <c r="AIS1003" s="871"/>
      <c r="AIT1003" s="871"/>
      <c r="AIU1003" s="871"/>
      <c r="AIV1003" s="871"/>
      <c r="AIW1003" s="871"/>
      <c r="AIX1003" s="871"/>
      <c r="AIY1003" s="871"/>
      <c r="AIZ1003" s="871"/>
      <c r="AJA1003" s="871"/>
      <c r="AJB1003" s="871"/>
      <c r="AJC1003" s="871"/>
      <c r="AJD1003" s="871"/>
      <c r="AJE1003" s="871"/>
      <c r="AJF1003" s="871"/>
      <c r="AJG1003" s="871"/>
      <c r="AJH1003" s="871"/>
      <c r="AJI1003" s="871"/>
      <c r="AJJ1003" s="871"/>
      <c r="AJK1003" s="871"/>
      <c r="AJL1003" s="871"/>
      <c r="AJM1003" s="871"/>
      <c r="AJN1003" s="871"/>
      <c r="AJO1003" s="871"/>
      <c r="AJP1003" s="871"/>
      <c r="AJQ1003" s="871"/>
      <c r="AJR1003" s="871"/>
      <c r="AJS1003" s="871"/>
      <c r="AJT1003" s="871"/>
      <c r="AJU1003" s="871"/>
      <c r="AJV1003" s="871"/>
      <c r="AJW1003" s="871"/>
      <c r="AJX1003" s="871"/>
      <c r="AJY1003" s="871"/>
      <c r="AJZ1003" s="871"/>
      <c r="AKA1003" s="871"/>
      <c r="AKB1003" s="871"/>
      <c r="AKC1003" s="871"/>
      <c r="AKD1003" s="871"/>
      <c r="AKE1003" s="871"/>
      <c r="AKF1003" s="871"/>
      <c r="AKG1003" s="871"/>
      <c r="AKH1003" s="871"/>
      <c r="AKI1003" s="871"/>
      <c r="AKJ1003" s="871"/>
      <c r="AKK1003" s="871"/>
      <c r="AKL1003" s="871"/>
      <c r="AKM1003" s="871"/>
      <c r="AKN1003" s="871"/>
      <c r="AKO1003" s="871"/>
      <c r="AKP1003" s="871"/>
      <c r="AKQ1003" s="871"/>
      <c r="AKR1003" s="871"/>
      <c r="AKS1003" s="871"/>
      <c r="AKT1003" s="871"/>
      <c r="AKU1003" s="871"/>
      <c r="AKV1003" s="871"/>
      <c r="AKW1003" s="871"/>
      <c r="AKX1003" s="871"/>
      <c r="AKY1003" s="871"/>
      <c r="AKZ1003" s="871"/>
      <c r="ALA1003" s="871"/>
      <c r="ALB1003" s="871"/>
      <c r="ALC1003" s="871"/>
      <c r="ALD1003" s="871"/>
      <c r="ALE1003" s="871"/>
      <c r="ALF1003" s="871"/>
      <c r="ALG1003" s="871"/>
      <c r="ALH1003" s="871"/>
      <c r="ALI1003" s="871"/>
      <c r="ALJ1003" s="871"/>
      <c r="ALK1003" s="871"/>
      <c r="ALL1003" s="871"/>
      <c r="ALM1003" s="871"/>
      <c r="ALN1003" s="871"/>
      <c r="ALO1003" s="871"/>
      <c r="ALP1003" s="871"/>
      <c r="ALQ1003" s="871"/>
      <c r="ALR1003" s="871"/>
      <c r="ALS1003" s="871"/>
      <c r="ALT1003" s="871"/>
      <c r="ALU1003" s="871"/>
      <c r="ALV1003" s="871"/>
      <c r="ALW1003" s="871"/>
      <c r="ALX1003" s="871"/>
      <c r="ALY1003" s="871"/>
      <c r="ALZ1003" s="871"/>
      <c r="AMA1003" s="871"/>
      <c r="AMB1003" s="871"/>
      <c r="AMC1003" s="871"/>
      <c r="AMD1003" s="871"/>
      <c r="AME1003" s="871"/>
      <c r="AMF1003" s="871"/>
      <c r="AMG1003" s="871"/>
      <c r="AMH1003" s="871"/>
      <c r="AMI1003" s="871"/>
      <c r="AMJ1003" s="871"/>
      <c r="AMK1003" s="871"/>
    </row>
    <row r="1004" spans="1:1025" ht="15.75" customHeight="1">
      <c r="A1004" s="1140"/>
      <c r="B1004" s="877"/>
      <c r="C1004" s="877"/>
      <c r="D1004" s="885"/>
      <c r="E1004" s="952"/>
      <c r="F1004" s="877"/>
      <c r="G1004" s="983"/>
      <c r="H1004" s="875"/>
      <c r="I1004" s="875"/>
      <c r="J1004" s="875"/>
      <c r="K1004" s="882"/>
      <c r="L1004" s="883"/>
      <c r="M1004" s="884"/>
      <c r="N1004" s="882"/>
      <c r="O1004" s="882"/>
      <c r="P1004" s="882"/>
      <c r="Q1004" s="871"/>
      <c r="R1004" s="871"/>
      <c r="S1004" s="871"/>
      <c r="T1004" s="871"/>
      <c r="U1004" s="871"/>
      <c r="V1004" s="871"/>
      <c r="W1004" s="871"/>
      <c r="X1004" s="871"/>
      <c r="Y1004" s="871"/>
      <c r="Z1004" s="871"/>
      <c r="AA1004" s="871"/>
      <c r="AB1004" s="871"/>
      <c r="AC1004" s="871"/>
      <c r="AD1004" s="871"/>
      <c r="AE1004" s="871"/>
      <c r="AF1004" s="871"/>
      <c r="AG1004" s="871"/>
      <c r="AH1004" s="871"/>
      <c r="AI1004" s="871"/>
      <c r="AJ1004" s="871"/>
      <c r="AK1004" s="871"/>
      <c r="AL1004" s="871"/>
      <c r="AM1004" s="871"/>
      <c r="AN1004" s="871"/>
      <c r="AO1004" s="871"/>
      <c r="AP1004" s="871"/>
      <c r="AQ1004" s="871"/>
      <c r="AR1004" s="871"/>
      <c r="AS1004" s="871"/>
      <c r="AT1004" s="871"/>
      <c r="AU1004" s="871"/>
      <c r="AV1004" s="871"/>
      <c r="AW1004" s="871"/>
      <c r="AX1004" s="871"/>
      <c r="AY1004" s="871"/>
      <c r="AZ1004" s="871"/>
      <c r="BA1004" s="871"/>
      <c r="BB1004" s="871"/>
      <c r="BC1004" s="871"/>
      <c r="BD1004" s="871"/>
      <c r="BE1004" s="871"/>
      <c r="BF1004" s="871"/>
      <c r="BG1004" s="871"/>
      <c r="BH1004" s="871"/>
      <c r="BI1004" s="871"/>
      <c r="BJ1004" s="871"/>
      <c r="BK1004" s="871"/>
      <c r="BL1004" s="871"/>
      <c r="BM1004" s="871"/>
      <c r="BN1004" s="871"/>
      <c r="BO1004" s="871"/>
      <c r="BP1004" s="871"/>
      <c r="BQ1004" s="871"/>
      <c r="BR1004" s="871"/>
      <c r="BS1004" s="871"/>
      <c r="BT1004" s="871"/>
      <c r="BU1004" s="871"/>
      <c r="BV1004" s="871"/>
      <c r="BW1004" s="871"/>
      <c r="BX1004" s="871"/>
      <c r="BY1004" s="871"/>
      <c r="BZ1004" s="871"/>
      <c r="CA1004" s="871"/>
      <c r="CB1004" s="871"/>
      <c r="CC1004" s="871"/>
      <c r="CD1004" s="871"/>
      <c r="CE1004" s="871"/>
      <c r="CF1004" s="871"/>
      <c r="CG1004" s="871"/>
      <c r="CH1004" s="871"/>
      <c r="CI1004" s="871"/>
      <c r="CJ1004" s="871"/>
      <c r="CK1004" s="871"/>
      <c r="CL1004" s="871"/>
      <c r="CM1004" s="871"/>
      <c r="CN1004" s="871"/>
      <c r="CO1004" s="871"/>
      <c r="CP1004" s="871"/>
      <c r="CQ1004" s="871"/>
      <c r="CR1004" s="871"/>
      <c r="CS1004" s="871"/>
      <c r="CT1004" s="871"/>
      <c r="CU1004" s="871"/>
      <c r="CV1004" s="871"/>
      <c r="CW1004" s="871"/>
      <c r="CX1004" s="871"/>
      <c r="CY1004" s="871"/>
      <c r="CZ1004" s="871"/>
      <c r="DA1004" s="871"/>
      <c r="DB1004" s="871"/>
      <c r="DC1004" s="871"/>
      <c r="DD1004" s="871"/>
      <c r="DE1004" s="871"/>
      <c r="DF1004" s="871"/>
      <c r="DG1004" s="871"/>
      <c r="DH1004" s="871"/>
      <c r="DI1004" s="871"/>
      <c r="DJ1004" s="871"/>
      <c r="DK1004" s="871"/>
      <c r="DL1004" s="871"/>
      <c r="DM1004" s="871"/>
      <c r="DN1004" s="871"/>
      <c r="DO1004" s="871"/>
      <c r="DP1004" s="871"/>
      <c r="DQ1004" s="871"/>
      <c r="DR1004" s="871"/>
      <c r="DS1004" s="871"/>
      <c r="DT1004" s="871"/>
      <c r="DU1004" s="871"/>
      <c r="DV1004" s="871"/>
      <c r="DW1004" s="871"/>
      <c r="DX1004" s="871"/>
      <c r="DY1004" s="871"/>
      <c r="DZ1004" s="871"/>
      <c r="EA1004" s="871"/>
      <c r="EB1004" s="871"/>
      <c r="EC1004" s="871"/>
      <c r="ED1004" s="871"/>
      <c r="EE1004" s="871"/>
      <c r="EF1004" s="871"/>
      <c r="EG1004" s="871"/>
      <c r="EH1004" s="871"/>
      <c r="EI1004" s="871"/>
      <c r="EJ1004" s="871"/>
      <c r="EK1004" s="871"/>
      <c r="EL1004" s="871"/>
      <c r="EM1004" s="871"/>
      <c r="EN1004" s="871"/>
      <c r="EO1004" s="871"/>
      <c r="EP1004" s="871"/>
      <c r="EQ1004" s="871"/>
      <c r="ER1004" s="871"/>
      <c r="ES1004" s="871"/>
      <c r="ET1004" s="871"/>
      <c r="EU1004" s="871"/>
      <c r="EV1004" s="871"/>
      <c r="EW1004" s="871"/>
      <c r="EX1004" s="871"/>
      <c r="EY1004" s="871"/>
      <c r="EZ1004" s="871"/>
      <c r="FA1004" s="871"/>
      <c r="FB1004" s="871"/>
      <c r="FC1004" s="871"/>
      <c r="FD1004" s="871"/>
      <c r="FE1004" s="871"/>
      <c r="FF1004" s="871"/>
      <c r="FG1004" s="871"/>
      <c r="FH1004" s="871"/>
      <c r="FI1004" s="871"/>
      <c r="FJ1004" s="871"/>
      <c r="FK1004" s="871"/>
      <c r="FL1004" s="871"/>
      <c r="FM1004" s="871"/>
      <c r="FN1004" s="871"/>
      <c r="FO1004" s="871"/>
      <c r="FP1004" s="871"/>
      <c r="FQ1004" s="871"/>
      <c r="FR1004" s="871"/>
      <c r="FS1004" s="871"/>
      <c r="FT1004" s="871"/>
      <c r="FU1004" s="871"/>
      <c r="FV1004" s="871"/>
      <c r="FW1004" s="871"/>
      <c r="FX1004" s="871"/>
      <c r="FY1004" s="871"/>
      <c r="FZ1004" s="871"/>
      <c r="GA1004" s="871"/>
      <c r="GB1004" s="871"/>
      <c r="GC1004" s="871"/>
      <c r="GD1004" s="871"/>
      <c r="GE1004" s="871"/>
      <c r="GF1004" s="871"/>
      <c r="GG1004" s="871"/>
      <c r="GH1004" s="871"/>
      <c r="GI1004" s="871"/>
      <c r="GJ1004" s="871"/>
      <c r="GK1004" s="871"/>
      <c r="GL1004" s="871"/>
      <c r="GM1004" s="871"/>
      <c r="GN1004" s="871"/>
      <c r="GO1004" s="871"/>
      <c r="GP1004" s="871"/>
      <c r="GQ1004" s="871"/>
      <c r="GR1004" s="871"/>
      <c r="GS1004" s="871"/>
      <c r="GT1004" s="871"/>
      <c r="GU1004" s="871"/>
      <c r="GV1004" s="871"/>
      <c r="GW1004" s="871"/>
      <c r="GX1004" s="871"/>
      <c r="GY1004" s="871"/>
      <c r="GZ1004" s="871"/>
      <c r="HA1004" s="871"/>
      <c r="HB1004" s="871"/>
      <c r="HC1004" s="871"/>
      <c r="HD1004" s="871"/>
      <c r="HE1004" s="871"/>
      <c r="HF1004" s="871"/>
      <c r="HG1004" s="871"/>
      <c r="HH1004" s="871"/>
      <c r="HI1004" s="871"/>
      <c r="HJ1004" s="871"/>
      <c r="HK1004" s="871"/>
      <c r="HL1004" s="871"/>
      <c r="HM1004" s="871"/>
      <c r="HN1004" s="871"/>
      <c r="HO1004" s="871"/>
      <c r="HP1004" s="871"/>
      <c r="HQ1004" s="871"/>
      <c r="HR1004" s="871"/>
      <c r="HS1004" s="871"/>
      <c r="HT1004" s="871"/>
      <c r="HU1004" s="871"/>
      <c r="HV1004" s="871"/>
      <c r="HW1004" s="871"/>
      <c r="HX1004" s="871"/>
      <c r="HY1004" s="871"/>
      <c r="HZ1004" s="871"/>
      <c r="IA1004" s="871"/>
      <c r="IB1004" s="871"/>
      <c r="IC1004" s="871"/>
      <c r="ID1004" s="871"/>
      <c r="IE1004" s="871"/>
      <c r="IF1004" s="871"/>
      <c r="IG1004" s="871"/>
      <c r="IH1004" s="871"/>
      <c r="II1004" s="871"/>
      <c r="IJ1004" s="871"/>
      <c r="IK1004" s="871"/>
      <c r="IL1004" s="871"/>
      <c r="IM1004" s="871"/>
      <c r="IN1004" s="871"/>
      <c r="IO1004" s="871"/>
      <c r="IP1004" s="871"/>
      <c r="IQ1004" s="871"/>
      <c r="IR1004" s="871"/>
      <c r="IS1004" s="871"/>
      <c r="IT1004" s="871"/>
      <c r="IU1004" s="871"/>
      <c r="IV1004" s="871"/>
      <c r="IW1004" s="871"/>
      <c r="IX1004" s="871"/>
      <c r="IY1004" s="871"/>
      <c r="IZ1004" s="871"/>
      <c r="JA1004" s="871"/>
      <c r="JB1004" s="871"/>
      <c r="JC1004" s="871"/>
      <c r="JD1004" s="871"/>
      <c r="JE1004" s="871"/>
      <c r="JF1004" s="871"/>
      <c r="JG1004" s="871"/>
      <c r="JH1004" s="871"/>
      <c r="JI1004" s="871"/>
      <c r="JJ1004" s="871"/>
      <c r="JK1004" s="871"/>
      <c r="JL1004" s="871"/>
      <c r="JM1004" s="871"/>
      <c r="JN1004" s="871"/>
      <c r="JO1004" s="871"/>
      <c r="JP1004" s="871"/>
      <c r="JQ1004" s="871"/>
      <c r="JR1004" s="871"/>
      <c r="JS1004" s="871"/>
      <c r="JT1004" s="871"/>
      <c r="JU1004" s="871"/>
      <c r="JV1004" s="871"/>
      <c r="JW1004" s="871"/>
      <c r="JX1004" s="871"/>
      <c r="JY1004" s="871"/>
      <c r="JZ1004" s="871"/>
      <c r="KA1004" s="871"/>
      <c r="KB1004" s="871"/>
      <c r="KC1004" s="871"/>
      <c r="KD1004" s="871"/>
      <c r="KE1004" s="871"/>
      <c r="KF1004" s="871"/>
      <c r="KG1004" s="871"/>
      <c r="KH1004" s="871"/>
      <c r="KI1004" s="871"/>
      <c r="KJ1004" s="871"/>
      <c r="KK1004" s="871"/>
      <c r="KL1004" s="871"/>
      <c r="KM1004" s="871"/>
      <c r="KN1004" s="871"/>
      <c r="KO1004" s="871"/>
      <c r="KP1004" s="871"/>
      <c r="KQ1004" s="871"/>
      <c r="KR1004" s="871"/>
      <c r="KS1004" s="871"/>
      <c r="KT1004" s="871"/>
      <c r="KU1004" s="871"/>
      <c r="KV1004" s="871"/>
      <c r="KW1004" s="871"/>
      <c r="KX1004" s="871"/>
      <c r="KY1004" s="871"/>
      <c r="KZ1004" s="871"/>
      <c r="LA1004" s="871"/>
      <c r="LB1004" s="871"/>
      <c r="LC1004" s="871"/>
      <c r="LD1004" s="871"/>
      <c r="LE1004" s="871"/>
      <c r="LF1004" s="871"/>
      <c r="LG1004" s="871"/>
      <c r="LH1004" s="871"/>
      <c r="LI1004" s="871"/>
      <c r="LJ1004" s="871"/>
      <c r="LK1004" s="871"/>
      <c r="LL1004" s="871"/>
      <c r="LM1004" s="871"/>
      <c r="LN1004" s="871"/>
      <c r="LO1004" s="871"/>
      <c r="LP1004" s="871"/>
      <c r="LQ1004" s="871"/>
      <c r="LR1004" s="871"/>
      <c r="LS1004" s="871"/>
      <c r="LT1004" s="871"/>
      <c r="LU1004" s="871"/>
      <c r="LV1004" s="871"/>
      <c r="LW1004" s="871"/>
      <c r="LX1004" s="871"/>
      <c r="LY1004" s="871"/>
      <c r="LZ1004" s="871"/>
      <c r="MA1004" s="871"/>
      <c r="MB1004" s="871"/>
      <c r="MC1004" s="871"/>
      <c r="MD1004" s="871"/>
      <c r="ME1004" s="871"/>
      <c r="MF1004" s="871"/>
      <c r="MG1004" s="871"/>
      <c r="MH1004" s="871"/>
      <c r="MI1004" s="871"/>
      <c r="MJ1004" s="871"/>
      <c r="MK1004" s="871"/>
      <c r="ML1004" s="871"/>
      <c r="MM1004" s="871"/>
      <c r="MN1004" s="871"/>
      <c r="MO1004" s="871"/>
      <c r="MP1004" s="871"/>
      <c r="MQ1004" s="871"/>
      <c r="MR1004" s="871"/>
      <c r="MS1004" s="871"/>
      <c r="MT1004" s="871"/>
      <c r="MU1004" s="871"/>
      <c r="MV1004" s="871"/>
      <c r="MW1004" s="871"/>
      <c r="MX1004" s="871"/>
      <c r="MY1004" s="871"/>
      <c r="MZ1004" s="871"/>
      <c r="NA1004" s="871"/>
      <c r="NB1004" s="871"/>
      <c r="NC1004" s="871"/>
      <c r="ND1004" s="871"/>
      <c r="NE1004" s="871"/>
      <c r="NF1004" s="871"/>
      <c r="NG1004" s="871"/>
      <c r="NH1004" s="871"/>
      <c r="NI1004" s="871"/>
      <c r="NJ1004" s="871"/>
      <c r="NK1004" s="871"/>
      <c r="NL1004" s="871"/>
      <c r="NM1004" s="871"/>
      <c r="NN1004" s="871"/>
      <c r="NO1004" s="871"/>
      <c r="NP1004" s="871"/>
      <c r="NQ1004" s="871"/>
      <c r="NR1004" s="871"/>
      <c r="NS1004" s="871"/>
      <c r="NT1004" s="871"/>
      <c r="NU1004" s="871"/>
      <c r="NV1004" s="871"/>
      <c r="NW1004" s="871"/>
      <c r="NX1004" s="871"/>
      <c r="NY1004" s="871"/>
      <c r="NZ1004" s="871"/>
      <c r="OA1004" s="871"/>
      <c r="OB1004" s="871"/>
      <c r="OC1004" s="871"/>
      <c r="OD1004" s="871"/>
      <c r="OE1004" s="871"/>
      <c r="OF1004" s="871"/>
      <c r="OG1004" s="871"/>
      <c r="OH1004" s="871"/>
      <c r="OI1004" s="871"/>
      <c r="OJ1004" s="871"/>
      <c r="OK1004" s="871"/>
      <c r="OL1004" s="871"/>
      <c r="OM1004" s="871"/>
      <c r="ON1004" s="871"/>
      <c r="OO1004" s="871"/>
      <c r="OP1004" s="871"/>
      <c r="OQ1004" s="871"/>
      <c r="OR1004" s="871"/>
      <c r="OS1004" s="871"/>
      <c r="OT1004" s="871"/>
      <c r="OU1004" s="871"/>
      <c r="OV1004" s="871"/>
      <c r="OW1004" s="871"/>
      <c r="OX1004" s="871"/>
      <c r="OY1004" s="871"/>
      <c r="OZ1004" s="871"/>
      <c r="PA1004" s="871"/>
      <c r="PB1004" s="871"/>
      <c r="PC1004" s="871"/>
      <c r="PD1004" s="871"/>
      <c r="PE1004" s="871"/>
      <c r="PF1004" s="871"/>
      <c r="PG1004" s="871"/>
      <c r="PH1004" s="871"/>
      <c r="PI1004" s="871"/>
      <c r="PJ1004" s="871"/>
      <c r="PK1004" s="871"/>
      <c r="PL1004" s="871"/>
      <c r="PM1004" s="871"/>
      <c r="PN1004" s="871"/>
      <c r="PO1004" s="871"/>
      <c r="PP1004" s="871"/>
      <c r="PQ1004" s="871"/>
      <c r="PR1004" s="871"/>
      <c r="PS1004" s="871"/>
      <c r="PT1004" s="871"/>
      <c r="PU1004" s="871"/>
      <c r="PV1004" s="871"/>
      <c r="PW1004" s="871"/>
      <c r="PX1004" s="871"/>
      <c r="PY1004" s="871"/>
      <c r="PZ1004" s="871"/>
      <c r="QA1004" s="871"/>
      <c r="QB1004" s="871"/>
      <c r="QC1004" s="871"/>
      <c r="QD1004" s="871"/>
      <c r="QE1004" s="871"/>
      <c r="QF1004" s="871"/>
      <c r="QG1004" s="871"/>
      <c r="QH1004" s="871"/>
      <c r="QI1004" s="871"/>
      <c r="QJ1004" s="871"/>
      <c r="QK1004" s="871"/>
      <c r="QL1004" s="871"/>
      <c r="QM1004" s="871"/>
      <c r="QN1004" s="871"/>
      <c r="QO1004" s="871"/>
      <c r="QP1004" s="871"/>
      <c r="QQ1004" s="871"/>
      <c r="QR1004" s="871"/>
      <c r="QS1004" s="871"/>
      <c r="QT1004" s="871"/>
      <c r="QU1004" s="871"/>
      <c r="QV1004" s="871"/>
      <c r="QW1004" s="871"/>
      <c r="QX1004" s="871"/>
      <c r="QY1004" s="871"/>
      <c r="QZ1004" s="871"/>
      <c r="RA1004" s="871"/>
      <c r="RB1004" s="871"/>
      <c r="RC1004" s="871"/>
      <c r="RD1004" s="871"/>
      <c r="RE1004" s="871"/>
      <c r="RF1004" s="871"/>
      <c r="RG1004" s="871"/>
      <c r="RH1004" s="871"/>
      <c r="RI1004" s="871"/>
      <c r="RJ1004" s="871"/>
      <c r="RK1004" s="871"/>
      <c r="RL1004" s="871"/>
      <c r="RM1004" s="871"/>
      <c r="RN1004" s="871"/>
      <c r="RO1004" s="871"/>
      <c r="RP1004" s="871"/>
      <c r="RQ1004" s="871"/>
      <c r="RR1004" s="871"/>
      <c r="RS1004" s="871"/>
      <c r="RT1004" s="871"/>
      <c r="RU1004" s="871"/>
      <c r="RV1004" s="871"/>
      <c r="RW1004" s="871"/>
      <c r="RX1004" s="871"/>
      <c r="RY1004" s="871"/>
      <c r="RZ1004" s="871"/>
      <c r="SA1004" s="871"/>
      <c r="SB1004" s="871"/>
      <c r="SC1004" s="871"/>
      <c r="SD1004" s="871"/>
      <c r="SE1004" s="871"/>
      <c r="SF1004" s="871"/>
      <c r="SG1004" s="871"/>
      <c r="SH1004" s="871"/>
      <c r="SI1004" s="871"/>
      <c r="SJ1004" s="871"/>
      <c r="SK1004" s="871"/>
      <c r="SL1004" s="871"/>
      <c r="SM1004" s="871"/>
      <c r="SN1004" s="871"/>
      <c r="SO1004" s="871"/>
      <c r="SP1004" s="871"/>
      <c r="SQ1004" s="871"/>
      <c r="SR1004" s="871"/>
      <c r="SS1004" s="871"/>
      <c r="ST1004" s="871"/>
      <c r="SU1004" s="871"/>
      <c r="SV1004" s="871"/>
      <c r="SW1004" s="871"/>
      <c r="SX1004" s="871"/>
      <c r="SY1004" s="871"/>
      <c r="SZ1004" s="871"/>
      <c r="TA1004" s="871"/>
      <c r="TB1004" s="871"/>
      <c r="TC1004" s="871"/>
      <c r="TD1004" s="871"/>
      <c r="TE1004" s="871"/>
      <c r="TF1004" s="871"/>
      <c r="TG1004" s="871"/>
      <c r="TH1004" s="871"/>
      <c r="TI1004" s="871"/>
      <c r="TJ1004" s="871"/>
      <c r="TK1004" s="871"/>
      <c r="TL1004" s="871"/>
      <c r="TM1004" s="871"/>
      <c r="TN1004" s="871"/>
      <c r="TO1004" s="871"/>
      <c r="TP1004" s="871"/>
      <c r="TQ1004" s="871"/>
      <c r="TR1004" s="871"/>
      <c r="TS1004" s="871"/>
      <c r="TT1004" s="871"/>
      <c r="TU1004" s="871"/>
      <c r="TV1004" s="871"/>
      <c r="TW1004" s="871"/>
      <c r="TX1004" s="871"/>
      <c r="TY1004" s="871"/>
      <c r="TZ1004" s="871"/>
      <c r="UA1004" s="871"/>
      <c r="UB1004" s="871"/>
      <c r="UC1004" s="871"/>
      <c r="UD1004" s="871"/>
      <c r="UE1004" s="871"/>
      <c r="UF1004" s="871"/>
      <c r="UG1004" s="871"/>
      <c r="UH1004" s="871"/>
      <c r="UI1004" s="871"/>
      <c r="UJ1004" s="871"/>
      <c r="UK1004" s="871"/>
      <c r="UL1004" s="871"/>
      <c r="UM1004" s="871"/>
      <c r="UN1004" s="871"/>
      <c r="UO1004" s="871"/>
      <c r="UP1004" s="871"/>
      <c r="UQ1004" s="871"/>
      <c r="UR1004" s="871"/>
      <c r="US1004" s="871"/>
      <c r="UT1004" s="871"/>
      <c r="UU1004" s="871"/>
      <c r="UV1004" s="871"/>
      <c r="UW1004" s="871"/>
      <c r="UX1004" s="871"/>
      <c r="UY1004" s="871"/>
      <c r="UZ1004" s="871"/>
      <c r="VA1004" s="871"/>
      <c r="VB1004" s="871"/>
      <c r="VC1004" s="871"/>
      <c r="VD1004" s="871"/>
      <c r="VE1004" s="871"/>
      <c r="VF1004" s="871"/>
      <c r="VG1004" s="871"/>
      <c r="VH1004" s="871"/>
      <c r="VI1004" s="871"/>
      <c r="VJ1004" s="871"/>
      <c r="VK1004" s="871"/>
      <c r="VL1004" s="871"/>
      <c r="VM1004" s="871"/>
      <c r="VN1004" s="871"/>
      <c r="VO1004" s="871"/>
      <c r="VP1004" s="871"/>
      <c r="VQ1004" s="871"/>
      <c r="VR1004" s="871"/>
      <c r="VS1004" s="871"/>
      <c r="VT1004" s="871"/>
      <c r="VU1004" s="871"/>
      <c r="VV1004" s="871"/>
      <c r="VW1004" s="871"/>
      <c r="VX1004" s="871"/>
      <c r="VY1004" s="871"/>
      <c r="VZ1004" s="871"/>
      <c r="WA1004" s="871"/>
      <c r="WB1004" s="871"/>
      <c r="WC1004" s="871"/>
      <c r="WD1004" s="871"/>
      <c r="WE1004" s="871"/>
      <c r="WF1004" s="871"/>
      <c r="WG1004" s="871"/>
      <c r="WH1004" s="871"/>
      <c r="WI1004" s="871"/>
      <c r="WJ1004" s="871"/>
      <c r="WK1004" s="871"/>
      <c r="WL1004" s="871"/>
      <c r="WM1004" s="871"/>
      <c r="WN1004" s="871"/>
      <c r="WO1004" s="871"/>
      <c r="WP1004" s="871"/>
      <c r="WQ1004" s="871"/>
      <c r="WR1004" s="871"/>
      <c r="WS1004" s="871"/>
      <c r="WT1004" s="871"/>
      <c r="WU1004" s="871"/>
      <c r="WV1004" s="871"/>
      <c r="WW1004" s="871"/>
      <c r="WX1004" s="871"/>
      <c r="WY1004" s="871"/>
      <c r="WZ1004" s="871"/>
      <c r="XA1004" s="871"/>
      <c r="XB1004" s="871"/>
      <c r="XC1004" s="871"/>
      <c r="XD1004" s="871"/>
      <c r="XE1004" s="871"/>
      <c r="XF1004" s="871"/>
      <c r="XG1004" s="871"/>
      <c r="XH1004" s="871"/>
      <c r="XI1004" s="871"/>
      <c r="XJ1004" s="871"/>
      <c r="XK1004" s="871"/>
      <c r="XL1004" s="871"/>
      <c r="XM1004" s="871"/>
      <c r="XN1004" s="871"/>
      <c r="XO1004" s="871"/>
      <c r="XP1004" s="871"/>
      <c r="XQ1004" s="871"/>
      <c r="XR1004" s="871"/>
      <c r="XS1004" s="871"/>
      <c r="XT1004" s="871"/>
      <c r="XU1004" s="871"/>
      <c r="XV1004" s="871"/>
      <c r="XW1004" s="871"/>
      <c r="XX1004" s="871"/>
      <c r="XY1004" s="871"/>
      <c r="XZ1004" s="871"/>
      <c r="YA1004" s="871"/>
      <c r="YB1004" s="871"/>
      <c r="YC1004" s="871"/>
      <c r="YD1004" s="871"/>
      <c r="YE1004" s="871"/>
      <c r="YF1004" s="871"/>
      <c r="YG1004" s="871"/>
      <c r="YH1004" s="871"/>
      <c r="YI1004" s="871"/>
      <c r="YJ1004" s="871"/>
      <c r="YK1004" s="871"/>
      <c r="YL1004" s="871"/>
      <c r="YM1004" s="871"/>
      <c r="YN1004" s="871"/>
      <c r="YO1004" s="871"/>
      <c r="YP1004" s="871"/>
      <c r="YQ1004" s="871"/>
      <c r="YR1004" s="871"/>
      <c r="YS1004" s="871"/>
      <c r="YT1004" s="871"/>
      <c r="YU1004" s="871"/>
      <c r="YV1004" s="871"/>
      <c r="YW1004" s="871"/>
      <c r="YX1004" s="871"/>
      <c r="YY1004" s="871"/>
      <c r="YZ1004" s="871"/>
      <c r="ZA1004" s="871"/>
      <c r="ZB1004" s="871"/>
      <c r="ZC1004" s="871"/>
      <c r="ZD1004" s="871"/>
      <c r="ZE1004" s="871"/>
      <c r="ZF1004" s="871"/>
      <c r="ZG1004" s="871"/>
      <c r="ZH1004" s="871"/>
      <c r="ZI1004" s="871"/>
      <c r="ZJ1004" s="871"/>
      <c r="ZK1004" s="871"/>
      <c r="ZL1004" s="871"/>
      <c r="ZM1004" s="871"/>
      <c r="ZN1004" s="871"/>
      <c r="ZO1004" s="871"/>
      <c r="ZP1004" s="871"/>
      <c r="ZQ1004" s="871"/>
      <c r="ZR1004" s="871"/>
      <c r="ZS1004" s="871"/>
      <c r="ZT1004" s="871"/>
      <c r="ZU1004" s="871"/>
      <c r="ZV1004" s="871"/>
      <c r="ZW1004" s="871"/>
      <c r="ZX1004" s="871"/>
      <c r="ZY1004" s="871"/>
      <c r="ZZ1004" s="871"/>
      <c r="AAA1004" s="871"/>
      <c r="AAB1004" s="871"/>
      <c r="AAC1004" s="871"/>
      <c r="AAD1004" s="871"/>
      <c r="AAE1004" s="871"/>
      <c r="AAF1004" s="871"/>
      <c r="AAG1004" s="871"/>
      <c r="AAH1004" s="871"/>
      <c r="AAI1004" s="871"/>
      <c r="AAJ1004" s="871"/>
      <c r="AAK1004" s="871"/>
      <c r="AAL1004" s="871"/>
      <c r="AAM1004" s="871"/>
      <c r="AAN1004" s="871"/>
      <c r="AAO1004" s="871"/>
      <c r="AAP1004" s="871"/>
      <c r="AAQ1004" s="871"/>
      <c r="AAR1004" s="871"/>
      <c r="AAS1004" s="871"/>
      <c r="AAT1004" s="871"/>
      <c r="AAU1004" s="871"/>
      <c r="AAV1004" s="871"/>
      <c r="AAW1004" s="871"/>
      <c r="AAX1004" s="871"/>
      <c r="AAY1004" s="871"/>
      <c r="AAZ1004" s="871"/>
      <c r="ABA1004" s="871"/>
      <c r="ABB1004" s="871"/>
      <c r="ABC1004" s="871"/>
      <c r="ABD1004" s="871"/>
      <c r="ABE1004" s="871"/>
      <c r="ABF1004" s="871"/>
      <c r="ABG1004" s="871"/>
      <c r="ABH1004" s="871"/>
      <c r="ABI1004" s="871"/>
      <c r="ABJ1004" s="871"/>
      <c r="ABK1004" s="871"/>
      <c r="ABL1004" s="871"/>
      <c r="ABM1004" s="871"/>
      <c r="ABN1004" s="871"/>
      <c r="ABO1004" s="871"/>
      <c r="ABP1004" s="871"/>
      <c r="ABQ1004" s="871"/>
      <c r="ABR1004" s="871"/>
      <c r="ABS1004" s="871"/>
      <c r="ABT1004" s="871"/>
      <c r="ABU1004" s="871"/>
      <c r="ABV1004" s="871"/>
      <c r="ABW1004" s="871"/>
      <c r="ABX1004" s="871"/>
      <c r="ABY1004" s="871"/>
      <c r="ABZ1004" s="871"/>
      <c r="ACA1004" s="871"/>
      <c r="ACB1004" s="871"/>
      <c r="ACC1004" s="871"/>
      <c r="ACD1004" s="871"/>
      <c r="ACE1004" s="871"/>
      <c r="ACF1004" s="871"/>
      <c r="ACG1004" s="871"/>
      <c r="ACH1004" s="871"/>
      <c r="ACI1004" s="871"/>
      <c r="ACJ1004" s="871"/>
      <c r="ACK1004" s="871"/>
      <c r="ACL1004" s="871"/>
      <c r="ACM1004" s="871"/>
      <c r="ACN1004" s="871"/>
      <c r="ACO1004" s="871"/>
      <c r="ACP1004" s="871"/>
      <c r="ACQ1004" s="871"/>
      <c r="ACR1004" s="871"/>
      <c r="ACS1004" s="871"/>
      <c r="ACT1004" s="871"/>
      <c r="ACU1004" s="871"/>
      <c r="ACV1004" s="871"/>
      <c r="ACW1004" s="871"/>
      <c r="ACX1004" s="871"/>
      <c r="ACY1004" s="871"/>
      <c r="ACZ1004" s="871"/>
      <c r="ADA1004" s="871"/>
      <c r="ADB1004" s="871"/>
      <c r="ADC1004" s="871"/>
      <c r="ADD1004" s="871"/>
      <c r="ADE1004" s="871"/>
      <c r="ADF1004" s="871"/>
      <c r="ADG1004" s="871"/>
      <c r="ADH1004" s="871"/>
      <c r="ADI1004" s="871"/>
      <c r="ADJ1004" s="871"/>
      <c r="ADK1004" s="871"/>
      <c r="ADL1004" s="871"/>
      <c r="ADM1004" s="871"/>
      <c r="ADN1004" s="871"/>
      <c r="ADO1004" s="871"/>
      <c r="ADP1004" s="871"/>
      <c r="ADQ1004" s="871"/>
      <c r="ADR1004" s="871"/>
      <c r="ADS1004" s="871"/>
      <c r="ADT1004" s="871"/>
      <c r="ADU1004" s="871"/>
      <c r="ADV1004" s="871"/>
      <c r="ADW1004" s="871"/>
      <c r="ADX1004" s="871"/>
      <c r="ADY1004" s="871"/>
      <c r="ADZ1004" s="871"/>
      <c r="AEA1004" s="871"/>
      <c r="AEB1004" s="871"/>
      <c r="AEC1004" s="871"/>
      <c r="AED1004" s="871"/>
      <c r="AEE1004" s="871"/>
      <c r="AEF1004" s="871"/>
      <c r="AEG1004" s="871"/>
      <c r="AEH1004" s="871"/>
      <c r="AEI1004" s="871"/>
      <c r="AEJ1004" s="871"/>
      <c r="AEK1004" s="871"/>
      <c r="AEL1004" s="871"/>
      <c r="AEM1004" s="871"/>
      <c r="AEN1004" s="871"/>
      <c r="AEO1004" s="871"/>
      <c r="AEP1004" s="871"/>
      <c r="AEQ1004" s="871"/>
      <c r="AER1004" s="871"/>
      <c r="AES1004" s="871"/>
      <c r="AET1004" s="871"/>
      <c r="AEU1004" s="871"/>
      <c r="AEV1004" s="871"/>
      <c r="AEW1004" s="871"/>
      <c r="AEX1004" s="871"/>
      <c r="AEY1004" s="871"/>
      <c r="AEZ1004" s="871"/>
      <c r="AFA1004" s="871"/>
      <c r="AFB1004" s="871"/>
      <c r="AFC1004" s="871"/>
      <c r="AFD1004" s="871"/>
      <c r="AFE1004" s="871"/>
      <c r="AFF1004" s="871"/>
      <c r="AFG1004" s="871"/>
      <c r="AFH1004" s="871"/>
      <c r="AFI1004" s="871"/>
      <c r="AFJ1004" s="871"/>
      <c r="AFK1004" s="871"/>
      <c r="AFL1004" s="871"/>
      <c r="AFM1004" s="871"/>
      <c r="AFN1004" s="871"/>
      <c r="AFO1004" s="871"/>
      <c r="AFP1004" s="871"/>
      <c r="AFQ1004" s="871"/>
      <c r="AFR1004" s="871"/>
      <c r="AFS1004" s="871"/>
      <c r="AFT1004" s="871"/>
      <c r="AFU1004" s="871"/>
      <c r="AFV1004" s="871"/>
      <c r="AFW1004" s="871"/>
      <c r="AFX1004" s="871"/>
      <c r="AFY1004" s="871"/>
      <c r="AFZ1004" s="871"/>
      <c r="AGA1004" s="871"/>
      <c r="AGB1004" s="871"/>
      <c r="AGC1004" s="871"/>
      <c r="AGD1004" s="871"/>
      <c r="AGE1004" s="871"/>
      <c r="AGF1004" s="871"/>
      <c r="AGG1004" s="871"/>
      <c r="AGH1004" s="871"/>
      <c r="AGI1004" s="871"/>
      <c r="AGJ1004" s="871"/>
      <c r="AGK1004" s="871"/>
      <c r="AGL1004" s="871"/>
      <c r="AGM1004" s="871"/>
      <c r="AGN1004" s="871"/>
      <c r="AGO1004" s="871"/>
      <c r="AGP1004" s="871"/>
      <c r="AGQ1004" s="871"/>
      <c r="AGR1004" s="871"/>
      <c r="AGS1004" s="871"/>
      <c r="AGT1004" s="871"/>
      <c r="AGU1004" s="871"/>
      <c r="AGV1004" s="871"/>
      <c r="AGW1004" s="871"/>
      <c r="AGX1004" s="871"/>
      <c r="AGY1004" s="871"/>
      <c r="AGZ1004" s="871"/>
      <c r="AHA1004" s="871"/>
      <c r="AHB1004" s="871"/>
      <c r="AHC1004" s="871"/>
      <c r="AHD1004" s="871"/>
      <c r="AHE1004" s="871"/>
      <c r="AHF1004" s="871"/>
      <c r="AHG1004" s="871"/>
      <c r="AHH1004" s="871"/>
      <c r="AHI1004" s="871"/>
      <c r="AHJ1004" s="871"/>
      <c r="AHK1004" s="871"/>
      <c r="AHL1004" s="871"/>
      <c r="AHM1004" s="871"/>
      <c r="AHN1004" s="871"/>
      <c r="AHO1004" s="871"/>
      <c r="AHP1004" s="871"/>
      <c r="AHQ1004" s="871"/>
      <c r="AHR1004" s="871"/>
      <c r="AHS1004" s="871"/>
      <c r="AHT1004" s="871"/>
      <c r="AHU1004" s="871"/>
      <c r="AHV1004" s="871"/>
      <c r="AHW1004" s="871"/>
      <c r="AHX1004" s="871"/>
      <c r="AHY1004" s="871"/>
      <c r="AHZ1004" s="871"/>
      <c r="AIA1004" s="871"/>
      <c r="AIB1004" s="871"/>
      <c r="AIC1004" s="871"/>
      <c r="AID1004" s="871"/>
      <c r="AIE1004" s="871"/>
      <c r="AIF1004" s="871"/>
      <c r="AIG1004" s="871"/>
      <c r="AIH1004" s="871"/>
      <c r="AII1004" s="871"/>
      <c r="AIJ1004" s="871"/>
      <c r="AIK1004" s="871"/>
      <c r="AIL1004" s="871"/>
      <c r="AIM1004" s="871"/>
      <c r="AIN1004" s="871"/>
      <c r="AIO1004" s="871"/>
      <c r="AIP1004" s="871"/>
      <c r="AIQ1004" s="871"/>
      <c r="AIR1004" s="871"/>
      <c r="AIS1004" s="871"/>
      <c r="AIT1004" s="871"/>
      <c r="AIU1004" s="871"/>
      <c r="AIV1004" s="871"/>
      <c r="AIW1004" s="871"/>
      <c r="AIX1004" s="871"/>
      <c r="AIY1004" s="871"/>
      <c r="AIZ1004" s="871"/>
      <c r="AJA1004" s="871"/>
      <c r="AJB1004" s="871"/>
      <c r="AJC1004" s="871"/>
      <c r="AJD1004" s="871"/>
      <c r="AJE1004" s="871"/>
      <c r="AJF1004" s="871"/>
      <c r="AJG1004" s="871"/>
      <c r="AJH1004" s="871"/>
      <c r="AJI1004" s="871"/>
      <c r="AJJ1004" s="871"/>
      <c r="AJK1004" s="871"/>
      <c r="AJL1004" s="871"/>
      <c r="AJM1004" s="871"/>
      <c r="AJN1004" s="871"/>
      <c r="AJO1004" s="871"/>
      <c r="AJP1004" s="871"/>
      <c r="AJQ1004" s="871"/>
      <c r="AJR1004" s="871"/>
      <c r="AJS1004" s="871"/>
      <c r="AJT1004" s="871"/>
      <c r="AJU1004" s="871"/>
      <c r="AJV1004" s="871"/>
      <c r="AJW1004" s="871"/>
      <c r="AJX1004" s="871"/>
      <c r="AJY1004" s="871"/>
      <c r="AJZ1004" s="871"/>
      <c r="AKA1004" s="871"/>
      <c r="AKB1004" s="871"/>
      <c r="AKC1004" s="871"/>
      <c r="AKD1004" s="871"/>
      <c r="AKE1004" s="871"/>
      <c r="AKF1004" s="871"/>
      <c r="AKG1004" s="871"/>
      <c r="AKH1004" s="871"/>
      <c r="AKI1004" s="871"/>
      <c r="AKJ1004" s="871"/>
      <c r="AKK1004" s="871"/>
      <c r="AKL1004" s="871"/>
      <c r="AKM1004" s="871"/>
      <c r="AKN1004" s="871"/>
      <c r="AKO1004" s="871"/>
      <c r="AKP1004" s="871"/>
      <c r="AKQ1004" s="871"/>
      <c r="AKR1004" s="871"/>
      <c r="AKS1004" s="871"/>
      <c r="AKT1004" s="871"/>
      <c r="AKU1004" s="871"/>
      <c r="AKV1004" s="871"/>
      <c r="AKW1004" s="871"/>
      <c r="AKX1004" s="871"/>
      <c r="AKY1004" s="871"/>
      <c r="AKZ1004" s="871"/>
      <c r="ALA1004" s="871"/>
      <c r="ALB1004" s="871"/>
      <c r="ALC1004" s="871"/>
      <c r="ALD1004" s="871"/>
      <c r="ALE1004" s="871"/>
      <c r="ALF1004" s="871"/>
      <c r="ALG1004" s="871"/>
      <c r="ALH1004" s="871"/>
      <c r="ALI1004" s="871"/>
      <c r="ALJ1004" s="871"/>
      <c r="ALK1004" s="871"/>
      <c r="ALL1004" s="871"/>
      <c r="ALM1004" s="871"/>
      <c r="ALN1004" s="871"/>
      <c r="ALO1004" s="871"/>
      <c r="ALP1004" s="871"/>
      <c r="ALQ1004" s="871"/>
      <c r="ALR1004" s="871"/>
      <c r="ALS1004" s="871"/>
      <c r="ALT1004" s="871"/>
      <c r="ALU1004" s="871"/>
      <c r="ALV1004" s="871"/>
      <c r="ALW1004" s="871"/>
      <c r="ALX1004" s="871"/>
      <c r="ALY1004" s="871"/>
      <c r="ALZ1004" s="871"/>
      <c r="AMA1004" s="871"/>
      <c r="AMB1004" s="871"/>
      <c r="AMC1004" s="871"/>
      <c r="AMD1004" s="871"/>
      <c r="AME1004" s="871"/>
      <c r="AMF1004" s="871"/>
      <c r="AMG1004" s="871"/>
      <c r="AMH1004" s="871"/>
      <c r="AMI1004" s="871"/>
      <c r="AMJ1004" s="871"/>
      <c r="AMK1004" s="871"/>
    </row>
    <row r="1005" spans="1:1025" ht="15.75" customHeight="1">
      <c r="A1005" s="1140"/>
      <c r="B1005" s="884"/>
      <c r="C1005" s="874"/>
      <c r="D1005" s="874"/>
      <c r="E1005" s="952"/>
      <c r="F1005" s="888"/>
      <c r="G1005" s="888"/>
      <c r="H1005" s="875"/>
      <c r="I1005" s="875"/>
      <c r="J1005" s="875"/>
      <c r="K1005" s="882"/>
      <c r="L1005" s="883"/>
      <c r="M1005" s="874"/>
      <c r="N1005" s="874"/>
      <c r="O1005" s="885"/>
      <c r="P1005" s="874"/>
      <c r="Q1005" s="871"/>
      <c r="R1005" s="871"/>
      <c r="S1005" s="871"/>
      <c r="T1005" s="871"/>
      <c r="U1005" s="871"/>
      <c r="V1005" s="871"/>
      <c r="W1005" s="871"/>
      <c r="X1005" s="871"/>
      <c r="Y1005" s="871"/>
      <c r="Z1005" s="871"/>
      <c r="AA1005" s="871"/>
      <c r="AB1005" s="871"/>
      <c r="AC1005" s="871"/>
      <c r="AD1005" s="871"/>
      <c r="AE1005" s="871"/>
      <c r="AF1005" s="871"/>
      <c r="AG1005" s="871"/>
      <c r="AH1005" s="871"/>
      <c r="AI1005" s="871"/>
      <c r="AJ1005" s="871"/>
      <c r="AK1005" s="871"/>
      <c r="AL1005" s="871"/>
      <c r="AM1005" s="871"/>
      <c r="AN1005" s="871"/>
      <c r="AO1005" s="871"/>
      <c r="AP1005" s="871"/>
      <c r="AQ1005" s="871"/>
      <c r="AR1005" s="871"/>
      <c r="AS1005" s="871"/>
      <c r="AT1005" s="871"/>
      <c r="AU1005" s="871"/>
      <c r="AV1005" s="871"/>
      <c r="AW1005" s="871"/>
      <c r="AX1005" s="871"/>
      <c r="AY1005" s="871"/>
      <c r="AZ1005" s="871"/>
      <c r="BA1005" s="871"/>
      <c r="BB1005" s="871"/>
      <c r="BC1005" s="871"/>
      <c r="BD1005" s="871"/>
      <c r="BE1005" s="871"/>
      <c r="BF1005" s="871"/>
      <c r="BG1005" s="871"/>
      <c r="BH1005" s="871"/>
      <c r="BI1005" s="871"/>
      <c r="BJ1005" s="871"/>
      <c r="BK1005" s="871"/>
      <c r="BL1005" s="871"/>
      <c r="BM1005" s="871"/>
      <c r="BN1005" s="871"/>
      <c r="BO1005" s="871"/>
      <c r="BP1005" s="871"/>
      <c r="BQ1005" s="871"/>
      <c r="BR1005" s="871"/>
      <c r="BS1005" s="871"/>
      <c r="BT1005" s="871"/>
      <c r="BU1005" s="871"/>
      <c r="BV1005" s="871"/>
      <c r="BW1005" s="871"/>
      <c r="BX1005" s="871"/>
      <c r="BY1005" s="871"/>
      <c r="BZ1005" s="871"/>
      <c r="CA1005" s="871"/>
      <c r="CB1005" s="871"/>
      <c r="CC1005" s="871"/>
      <c r="CD1005" s="871"/>
      <c r="CE1005" s="871"/>
      <c r="CF1005" s="871"/>
      <c r="CG1005" s="871"/>
      <c r="CH1005" s="871"/>
      <c r="CI1005" s="871"/>
      <c r="CJ1005" s="871"/>
      <c r="CK1005" s="871"/>
      <c r="CL1005" s="871"/>
      <c r="CM1005" s="871"/>
      <c r="CN1005" s="871"/>
      <c r="CO1005" s="871"/>
      <c r="CP1005" s="871"/>
      <c r="CQ1005" s="871"/>
      <c r="CR1005" s="871"/>
      <c r="CS1005" s="871"/>
      <c r="CT1005" s="871"/>
      <c r="CU1005" s="871"/>
      <c r="CV1005" s="871"/>
      <c r="CW1005" s="871"/>
      <c r="CX1005" s="871"/>
      <c r="CY1005" s="871"/>
      <c r="CZ1005" s="871"/>
      <c r="DA1005" s="871"/>
      <c r="DB1005" s="871"/>
      <c r="DC1005" s="871"/>
      <c r="DD1005" s="871"/>
      <c r="DE1005" s="871"/>
      <c r="DF1005" s="871"/>
      <c r="DG1005" s="871"/>
      <c r="DH1005" s="871"/>
      <c r="DI1005" s="871"/>
      <c r="DJ1005" s="871"/>
      <c r="DK1005" s="871"/>
      <c r="DL1005" s="871"/>
      <c r="DM1005" s="871"/>
      <c r="DN1005" s="871"/>
      <c r="DO1005" s="871"/>
      <c r="DP1005" s="871"/>
      <c r="DQ1005" s="871"/>
      <c r="DR1005" s="871"/>
      <c r="DS1005" s="871"/>
      <c r="DT1005" s="871"/>
      <c r="DU1005" s="871"/>
      <c r="DV1005" s="871"/>
      <c r="DW1005" s="871"/>
      <c r="DX1005" s="871"/>
      <c r="DY1005" s="871"/>
      <c r="DZ1005" s="871"/>
      <c r="EA1005" s="871"/>
      <c r="EB1005" s="871"/>
      <c r="EC1005" s="871"/>
      <c r="ED1005" s="871"/>
      <c r="EE1005" s="871"/>
      <c r="EF1005" s="871"/>
      <c r="EG1005" s="871"/>
      <c r="EH1005" s="871"/>
      <c r="EI1005" s="871"/>
      <c r="EJ1005" s="871"/>
      <c r="EK1005" s="871"/>
      <c r="EL1005" s="871"/>
      <c r="EM1005" s="871"/>
      <c r="EN1005" s="871"/>
      <c r="EO1005" s="871"/>
      <c r="EP1005" s="871"/>
      <c r="EQ1005" s="871"/>
      <c r="ER1005" s="871"/>
      <c r="ES1005" s="871"/>
      <c r="ET1005" s="871"/>
      <c r="EU1005" s="871"/>
      <c r="EV1005" s="871"/>
      <c r="EW1005" s="871"/>
      <c r="EX1005" s="871"/>
      <c r="EY1005" s="871"/>
      <c r="EZ1005" s="871"/>
      <c r="FA1005" s="871"/>
      <c r="FB1005" s="871"/>
      <c r="FC1005" s="871"/>
      <c r="FD1005" s="871"/>
      <c r="FE1005" s="871"/>
      <c r="FF1005" s="871"/>
      <c r="FG1005" s="871"/>
      <c r="FH1005" s="871"/>
      <c r="FI1005" s="871"/>
      <c r="FJ1005" s="871"/>
      <c r="FK1005" s="871"/>
      <c r="FL1005" s="871"/>
      <c r="FM1005" s="871"/>
      <c r="FN1005" s="871"/>
      <c r="FO1005" s="871"/>
      <c r="FP1005" s="871"/>
      <c r="FQ1005" s="871"/>
      <c r="FR1005" s="871"/>
      <c r="FS1005" s="871"/>
      <c r="FT1005" s="871"/>
      <c r="FU1005" s="871"/>
      <c r="FV1005" s="871"/>
      <c r="FW1005" s="871"/>
      <c r="FX1005" s="871"/>
      <c r="FY1005" s="871"/>
      <c r="FZ1005" s="871"/>
      <c r="GA1005" s="871"/>
      <c r="GB1005" s="871"/>
      <c r="GC1005" s="871"/>
      <c r="GD1005" s="871"/>
      <c r="GE1005" s="871"/>
      <c r="GF1005" s="871"/>
      <c r="GG1005" s="871"/>
      <c r="GH1005" s="871"/>
      <c r="GI1005" s="871"/>
      <c r="GJ1005" s="871"/>
      <c r="GK1005" s="871"/>
      <c r="GL1005" s="871"/>
      <c r="GM1005" s="871"/>
      <c r="GN1005" s="871"/>
      <c r="GO1005" s="871"/>
      <c r="GP1005" s="871"/>
      <c r="GQ1005" s="871"/>
      <c r="GR1005" s="871"/>
      <c r="GS1005" s="871"/>
      <c r="GT1005" s="871"/>
      <c r="GU1005" s="871"/>
      <c r="GV1005" s="871"/>
      <c r="GW1005" s="871"/>
      <c r="GX1005" s="871"/>
      <c r="GY1005" s="871"/>
      <c r="GZ1005" s="871"/>
      <c r="HA1005" s="871"/>
      <c r="HB1005" s="871"/>
      <c r="HC1005" s="871"/>
      <c r="HD1005" s="871"/>
      <c r="HE1005" s="871"/>
      <c r="HF1005" s="871"/>
      <c r="HG1005" s="871"/>
      <c r="HH1005" s="871"/>
      <c r="HI1005" s="871"/>
      <c r="HJ1005" s="871"/>
      <c r="HK1005" s="871"/>
      <c r="HL1005" s="871"/>
      <c r="HM1005" s="871"/>
      <c r="HN1005" s="871"/>
      <c r="HO1005" s="871"/>
      <c r="HP1005" s="871"/>
      <c r="HQ1005" s="871"/>
      <c r="HR1005" s="871"/>
      <c r="HS1005" s="871"/>
      <c r="HT1005" s="871"/>
      <c r="HU1005" s="871"/>
      <c r="HV1005" s="871"/>
      <c r="HW1005" s="871"/>
      <c r="HX1005" s="871"/>
      <c r="HY1005" s="871"/>
      <c r="HZ1005" s="871"/>
      <c r="IA1005" s="871"/>
      <c r="IB1005" s="871"/>
      <c r="IC1005" s="871"/>
      <c r="ID1005" s="871"/>
      <c r="IE1005" s="871"/>
      <c r="IF1005" s="871"/>
      <c r="IG1005" s="871"/>
      <c r="IH1005" s="871"/>
      <c r="II1005" s="871"/>
      <c r="IJ1005" s="871"/>
      <c r="IK1005" s="871"/>
      <c r="IL1005" s="871"/>
      <c r="IM1005" s="871"/>
      <c r="IN1005" s="871"/>
      <c r="IO1005" s="871"/>
      <c r="IP1005" s="871"/>
      <c r="IQ1005" s="871"/>
      <c r="IR1005" s="871"/>
      <c r="IS1005" s="871"/>
      <c r="IT1005" s="871"/>
      <c r="IU1005" s="871"/>
      <c r="IV1005" s="871"/>
      <c r="IW1005" s="871"/>
      <c r="IX1005" s="871"/>
      <c r="IY1005" s="871"/>
      <c r="IZ1005" s="871"/>
      <c r="JA1005" s="871"/>
      <c r="JB1005" s="871"/>
      <c r="JC1005" s="871"/>
      <c r="JD1005" s="871"/>
      <c r="JE1005" s="871"/>
      <c r="JF1005" s="871"/>
      <c r="JG1005" s="871"/>
      <c r="JH1005" s="871"/>
      <c r="JI1005" s="871"/>
      <c r="JJ1005" s="871"/>
      <c r="JK1005" s="871"/>
      <c r="JL1005" s="871"/>
      <c r="JM1005" s="871"/>
      <c r="JN1005" s="871"/>
      <c r="JO1005" s="871"/>
      <c r="JP1005" s="871"/>
      <c r="JQ1005" s="871"/>
      <c r="JR1005" s="871"/>
      <c r="JS1005" s="871"/>
      <c r="JT1005" s="871"/>
      <c r="JU1005" s="871"/>
      <c r="JV1005" s="871"/>
      <c r="JW1005" s="871"/>
      <c r="JX1005" s="871"/>
      <c r="JY1005" s="871"/>
      <c r="JZ1005" s="871"/>
      <c r="KA1005" s="871"/>
      <c r="KB1005" s="871"/>
      <c r="KC1005" s="871"/>
      <c r="KD1005" s="871"/>
      <c r="KE1005" s="871"/>
      <c r="KF1005" s="871"/>
      <c r="KG1005" s="871"/>
      <c r="KH1005" s="871"/>
      <c r="KI1005" s="871"/>
      <c r="KJ1005" s="871"/>
      <c r="KK1005" s="871"/>
      <c r="KL1005" s="871"/>
      <c r="KM1005" s="871"/>
      <c r="KN1005" s="871"/>
      <c r="KO1005" s="871"/>
      <c r="KP1005" s="871"/>
      <c r="KQ1005" s="871"/>
      <c r="KR1005" s="871"/>
      <c r="KS1005" s="871"/>
      <c r="KT1005" s="871"/>
      <c r="KU1005" s="871"/>
      <c r="KV1005" s="871"/>
      <c r="KW1005" s="871"/>
      <c r="KX1005" s="871"/>
      <c r="KY1005" s="871"/>
      <c r="KZ1005" s="871"/>
      <c r="LA1005" s="871"/>
      <c r="LB1005" s="871"/>
      <c r="LC1005" s="871"/>
      <c r="LD1005" s="871"/>
      <c r="LE1005" s="871"/>
      <c r="LF1005" s="871"/>
      <c r="LG1005" s="871"/>
      <c r="LH1005" s="871"/>
      <c r="LI1005" s="871"/>
      <c r="LJ1005" s="871"/>
      <c r="LK1005" s="871"/>
      <c r="LL1005" s="871"/>
      <c r="LM1005" s="871"/>
      <c r="LN1005" s="871"/>
      <c r="LO1005" s="871"/>
      <c r="LP1005" s="871"/>
      <c r="LQ1005" s="871"/>
      <c r="LR1005" s="871"/>
      <c r="LS1005" s="871"/>
      <c r="LT1005" s="871"/>
      <c r="LU1005" s="871"/>
      <c r="LV1005" s="871"/>
      <c r="LW1005" s="871"/>
      <c r="LX1005" s="871"/>
      <c r="LY1005" s="871"/>
      <c r="LZ1005" s="871"/>
      <c r="MA1005" s="871"/>
      <c r="MB1005" s="871"/>
      <c r="MC1005" s="871"/>
      <c r="MD1005" s="871"/>
      <c r="ME1005" s="871"/>
      <c r="MF1005" s="871"/>
      <c r="MG1005" s="871"/>
      <c r="MH1005" s="871"/>
      <c r="MI1005" s="871"/>
      <c r="MJ1005" s="871"/>
      <c r="MK1005" s="871"/>
      <c r="ML1005" s="871"/>
      <c r="MM1005" s="871"/>
      <c r="MN1005" s="871"/>
      <c r="MO1005" s="871"/>
      <c r="MP1005" s="871"/>
      <c r="MQ1005" s="871"/>
      <c r="MR1005" s="871"/>
      <c r="MS1005" s="871"/>
      <c r="MT1005" s="871"/>
      <c r="MU1005" s="871"/>
      <c r="MV1005" s="871"/>
      <c r="MW1005" s="871"/>
      <c r="MX1005" s="871"/>
      <c r="MY1005" s="871"/>
      <c r="MZ1005" s="871"/>
      <c r="NA1005" s="871"/>
      <c r="NB1005" s="871"/>
      <c r="NC1005" s="871"/>
      <c r="ND1005" s="871"/>
      <c r="NE1005" s="871"/>
      <c r="NF1005" s="871"/>
      <c r="NG1005" s="871"/>
      <c r="NH1005" s="871"/>
      <c r="NI1005" s="871"/>
      <c r="NJ1005" s="871"/>
      <c r="NK1005" s="871"/>
      <c r="NL1005" s="871"/>
      <c r="NM1005" s="871"/>
      <c r="NN1005" s="871"/>
      <c r="NO1005" s="871"/>
      <c r="NP1005" s="871"/>
      <c r="NQ1005" s="871"/>
      <c r="NR1005" s="871"/>
      <c r="NS1005" s="871"/>
      <c r="NT1005" s="871"/>
      <c r="NU1005" s="871"/>
      <c r="NV1005" s="871"/>
      <c r="NW1005" s="871"/>
      <c r="NX1005" s="871"/>
      <c r="NY1005" s="871"/>
      <c r="NZ1005" s="871"/>
      <c r="OA1005" s="871"/>
      <c r="OB1005" s="871"/>
      <c r="OC1005" s="871"/>
      <c r="OD1005" s="871"/>
      <c r="OE1005" s="871"/>
      <c r="OF1005" s="871"/>
      <c r="OG1005" s="871"/>
      <c r="OH1005" s="871"/>
      <c r="OI1005" s="871"/>
      <c r="OJ1005" s="871"/>
      <c r="OK1005" s="871"/>
      <c r="OL1005" s="871"/>
      <c r="OM1005" s="871"/>
      <c r="ON1005" s="871"/>
      <c r="OO1005" s="871"/>
      <c r="OP1005" s="871"/>
      <c r="OQ1005" s="871"/>
      <c r="OR1005" s="871"/>
      <c r="OS1005" s="871"/>
      <c r="OT1005" s="871"/>
      <c r="OU1005" s="871"/>
      <c r="OV1005" s="871"/>
      <c r="OW1005" s="871"/>
      <c r="OX1005" s="871"/>
      <c r="OY1005" s="871"/>
      <c r="OZ1005" s="871"/>
      <c r="PA1005" s="871"/>
      <c r="PB1005" s="871"/>
      <c r="PC1005" s="871"/>
      <c r="PD1005" s="871"/>
      <c r="PE1005" s="871"/>
      <c r="PF1005" s="871"/>
      <c r="PG1005" s="871"/>
      <c r="PH1005" s="871"/>
      <c r="PI1005" s="871"/>
      <c r="PJ1005" s="871"/>
      <c r="PK1005" s="871"/>
      <c r="PL1005" s="871"/>
      <c r="PM1005" s="871"/>
      <c r="PN1005" s="871"/>
      <c r="PO1005" s="871"/>
      <c r="PP1005" s="871"/>
      <c r="PQ1005" s="871"/>
      <c r="PR1005" s="871"/>
      <c r="PS1005" s="871"/>
      <c r="PT1005" s="871"/>
      <c r="PU1005" s="871"/>
      <c r="PV1005" s="871"/>
      <c r="PW1005" s="871"/>
      <c r="PX1005" s="871"/>
      <c r="PY1005" s="871"/>
      <c r="PZ1005" s="871"/>
      <c r="QA1005" s="871"/>
      <c r="QB1005" s="871"/>
      <c r="QC1005" s="871"/>
      <c r="QD1005" s="871"/>
      <c r="QE1005" s="871"/>
      <c r="QF1005" s="871"/>
      <c r="QG1005" s="871"/>
      <c r="QH1005" s="871"/>
      <c r="QI1005" s="871"/>
      <c r="QJ1005" s="871"/>
      <c r="QK1005" s="871"/>
      <c r="QL1005" s="871"/>
      <c r="QM1005" s="871"/>
      <c r="QN1005" s="871"/>
      <c r="QO1005" s="871"/>
      <c r="QP1005" s="871"/>
      <c r="QQ1005" s="871"/>
      <c r="QR1005" s="871"/>
      <c r="QS1005" s="871"/>
      <c r="QT1005" s="871"/>
      <c r="QU1005" s="871"/>
      <c r="QV1005" s="871"/>
      <c r="QW1005" s="871"/>
      <c r="QX1005" s="871"/>
      <c r="QY1005" s="871"/>
      <c r="QZ1005" s="871"/>
      <c r="RA1005" s="871"/>
      <c r="RB1005" s="871"/>
      <c r="RC1005" s="871"/>
      <c r="RD1005" s="871"/>
      <c r="RE1005" s="871"/>
      <c r="RF1005" s="871"/>
      <c r="RG1005" s="871"/>
      <c r="RH1005" s="871"/>
      <c r="RI1005" s="871"/>
      <c r="RJ1005" s="871"/>
      <c r="RK1005" s="871"/>
      <c r="RL1005" s="871"/>
      <c r="RM1005" s="871"/>
      <c r="RN1005" s="871"/>
      <c r="RO1005" s="871"/>
      <c r="RP1005" s="871"/>
      <c r="RQ1005" s="871"/>
      <c r="RR1005" s="871"/>
      <c r="RS1005" s="871"/>
      <c r="RT1005" s="871"/>
      <c r="RU1005" s="871"/>
      <c r="RV1005" s="871"/>
      <c r="RW1005" s="871"/>
      <c r="RX1005" s="871"/>
      <c r="RY1005" s="871"/>
      <c r="RZ1005" s="871"/>
      <c r="SA1005" s="871"/>
      <c r="SB1005" s="871"/>
      <c r="SC1005" s="871"/>
      <c r="SD1005" s="871"/>
      <c r="SE1005" s="871"/>
      <c r="SF1005" s="871"/>
      <c r="SG1005" s="871"/>
      <c r="SH1005" s="871"/>
      <c r="SI1005" s="871"/>
      <c r="SJ1005" s="871"/>
      <c r="SK1005" s="871"/>
      <c r="SL1005" s="871"/>
      <c r="SM1005" s="871"/>
      <c r="SN1005" s="871"/>
      <c r="SO1005" s="871"/>
      <c r="SP1005" s="871"/>
      <c r="SQ1005" s="871"/>
      <c r="SR1005" s="871"/>
      <c r="SS1005" s="871"/>
      <c r="ST1005" s="871"/>
      <c r="SU1005" s="871"/>
      <c r="SV1005" s="871"/>
      <c r="SW1005" s="871"/>
      <c r="SX1005" s="871"/>
      <c r="SY1005" s="871"/>
      <c r="SZ1005" s="871"/>
      <c r="TA1005" s="871"/>
      <c r="TB1005" s="871"/>
      <c r="TC1005" s="871"/>
      <c r="TD1005" s="871"/>
      <c r="TE1005" s="871"/>
      <c r="TF1005" s="871"/>
      <c r="TG1005" s="871"/>
      <c r="TH1005" s="871"/>
      <c r="TI1005" s="871"/>
      <c r="TJ1005" s="871"/>
      <c r="TK1005" s="871"/>
      <c r="TL1005" s="871"/>
      <c r="TM1005" s="871"/>
      <c r="TN1005" s="871"/>
      <c r="TO1005" s="871"/>
      <c r="TP1005" s="871"/>
      <c r="TQ1005" s="871"/>
      <c r="TR1005" s="871"/>
      <c r="TS1005" s="871"/>
      <c r="TT1005" s="871"/>
      <c r="TU1005" s="871"/>
      <c r="TV1005" s="871"/>
      <c r="TW1005" s="871"/>
      <c r="TX1005" s="871"/>
      <c r="TY1005" s="871"/>
      <c r="TZ1005" s="871"/>
      <c r="UA1005" s="871"/>
      <c r="UB1005" s="871"/>
      <c r="UC1005" s="871"/>
      <c r="UD1005" s="871"/>
      <c r="UE1005" s="871"/>
      <c r="UF1005" s="871"/>
      <c r="UG1005" s="871"/>
      <c r="UH1005" s="871"/>
      <c r="UI1005" s="871"/>
      <c r="UJ1005" s="871"/>
      <c r="UK1005" s="871"/>
      <c r="UL1005" s="871"/>
      <c r="UM1005" s="871"/>
      <c r="UN1005" s="871"/>
      <c r="UO1005" s="871"/>
      <c r="UP1005" s="871"/>
      <c r="UQ1005" s="871"/>
      <c r="UR1005" s="871"/>
      <c r="US1005" s="871"/>
      <c r="UT1005" s="871"/>
      <c r="UU1005" s="871"/>
      <c r="UV1005" s="871"/>
      <c r="UW1005" s="871"/>
      <c r="UX1005" s="871"/>
      <c r="UY1005" s="871"/>
      <c r="UZ1005" s="871"/>
      <c r="VA1005" s="871"/>
      <c r="VB1005" s="871"/>
      <c r="VC1005" s="871"/>
      <c r="VD1005" s="871"/>
      <c r="VE1005" s="871"/>
      <c r="VF1005" s="871"/>
      <c r="VG1005" s="871"/>
      <c r="VH1005" s="871"/>
      <c r="VI1005" s="871"/>
      <c r="VJ1005" s="871"/>
      <c r="VK1005" s="871"/>
      <c r="VL1005" s="871"/>
      <c r="VM1005" s="871"/>
      <c r="VN1005" s="871"/>
      <c r="VO1005" s="871"/>
      <c r="VP1005" s="871"/>
      <c r="VQ1005" s="871"/>
      <c r="VR1005" s="871"/>
      <c r="VS1005" s="871"/>
      <c r="VT1005" s="871"/>
      <c r="VU1005" s="871"/>
      <c r="VV1005" s="871"/>
      <c r="VW1005" s="871"/>
      <c r="VX1005" s="871"/>
      <c r="VY1005" s="871"/>
      <c r="VZ1005" s="871"/>
      <c r="WA1005" s="871"/>
      <c r="WB1005" s="871"/>
      <c r="WC1005" s="871"/>
      <c r="WD1005" s="871"/>
      <c r="WE1005" s="871"/>
      <c r="WF1005" s="871"/>
      <c r="WG1005" s="871"/>
      <c r="WH1005" s="871"/>
      <c r="WI1005" s="871"/>
      <c r="WJ1005" s="871"/>
      <c r="WK1005" s="871"/>
      <c r="WL1005" s="871"/>
      <c r="WM1005" s="871"/>
      <c r="WN1005" s="871"/>
      <c r="WO1005" s="871"/>
      <c r="WP1005" s="871"/>
      <c r="WQ1005" s="871"/>
      <c r="WR1005" s="871"/>
      <c r="WS1005" s="871"/>
      <c r="WT1005" s="871"/>
      <c r="WU1005" s="871"/>
      <c r="WV1005" s="871"/>
      <c r="WW1005" s="871"/>
      <c r="WX1005" s="871"/>
      <c r="WY1005" s="871"/>
      <c r="WZ1005" s="871"/>
      <c r="XA1005" s="871"/>
      <c r="XB1005" s="871"/>
      <c r="XC1005" s="871"/>
      <c r="XD1005" s="871"/>
      <c r="XE1005" s="871"/>
      <c r="XF1005" s="871"/>
      <c r="XG1005" s="871"/>
      <c r="XH1005" s="871"/>
      <c r="XI1005" s="871"/>
      <c r="XJ1005" s="871"/>
      <c r="XK1005" s="871"/>
      <c r="XL1005" s="871"/>
      <c r="XM1005" s="871"/>
      <c r="XN1005" s="871"/>
      <c r="XO1005" s="871"/>
      <c r="XP1005" s="871"/>
      <c r="XQ1005" s="871"/>
      <c r="XR1005" s="871"/>
      <c r="XS1005" s="871"/>
      <c r="XT1005" s="871"/>
      <c r="XU1005" s="871"/>
      <c r="XV1005" s="871"/>
      <c r="XW1005" s="871"/>
      <c r="XX1005" s="871"/>
      <c r="XY1005" s="871"/>
      <c r="XZ1005" s="871"/>
      <c r="YA1005" s="871"/>
      <c r="YB1005" s="871"/>
      <c r="YC1005" s="871"/>
      <c r="YD1005" s="871"/>
      <c r="YE1005" s="871"/>
      <c r="YF1005" s="871"/>
      <c r="YG1005" s="871"/>
      <c r="YH1005" s="871"/>
      <c r="YI1005" s="871"/>
      <c r="YJ1005" s="871"/>
      <c r="YK1005" s="871"/>
      <c r="YL1005" s="871"/>
      <c r="YM1005" s="871"/>
      <c r="YN1005" s="871"/>
      <c r="YO1005" s="871"/>
      <c r="YP1005" s="871"/>
      <c r="YQ1005" s="871"/>
      <c r="YR1005" s="871"/>
      <c r="YS1005" s="871"/>
      <c r="YT1005" s="871"/>
      <c r="YU1005" s="871"/>
      <c r="YV1005" s="871"/>
      <c r="YW1005" s="871"/>
      <c r="YX1005" s="871"/>
      <c r="YY1005" s="871"/>
      <c r="YZ1005" s="871"/>
      <c r="ZA1005" s="871"/>
      <c r="ZB1005" s="871"/>
      <c r="ZC1005" s="871"/>
      <c r="ZD1005" s="871"/>
      <c r="ZE1005" s="871"/>
      <c r="ZF1005" s="871"/>
      <c r="ZG1005" s="871"/>
      <c r="ZH1005" s="871"/>
      <c r="ZI1005" s="871"/>
      <c r="ZJ1005" s="871"/>
      <c r="ZK1005" s="871"/>
      <c r="ZL1005" s="871"/>
      <c r="ZM1005" s="871"/>
      <c r="ZN1005" s="871"/>
      <c r="ZO1005" s="871"/>
      <c r="ZP1005" s="871"/>
      <c r="ZQ1005" s="871"/>
      <c r="ZR1005" s="871"/>
      <c r="ZS1005" s="871"/>
      <c r="ZT1005" s="871"/>
      <c r="ZU1005" s="871"/>
      <c r="ZV1005" s="871"/>
      <c r="ZW1005" s="871"/>
      <c r="ZX1005" s="871"/>
      <c r="ZY1005" s="871"/>
      <c r="ZZ1005" s="871"/>
      <c r="AAA1005" s="871"/>
      <c r="AAB1005" s="871"/>
      <c r="AAC1005" s="871"/>
      <c r="AAD1005" s="871"/>
      <c r="AAE1005" s="871"/>
      <c r="AAF1005" s="871"/>
      <c r="AAG1005" s="871"/>
      <c r="AAH1005" s="871"/>
      <c r="AAI1005" s="871"/>
      <c r="AAJ1005" s="871"/>
      <c r="AAK1005" s="871"/>
      <c r="AAL1005" s="871"/>
      <c r="AAM1005" s="871"/>
      <c r="AAN1005" s="871"/>
      <c r="AAO1005" s="871"/>
      <c r="AAP1005" s="871"/>
      <c r="AAQ1005" s="871"/>
      <c r="AAR1005" s="871"/>
      <c r="AAS1005" s="871"/>
      <c r="AAT1005" s="871"/>
      <c r="AAU1005" s="871"/>
      <c r="AAV1005" s="871"/>
      <c r="AAW1005" s="871"/>
      <c r="AAX1005" s="871"/>
      <c r="AAY1005" s="871"/>
      <c r="AAZ1005" s="871"/>
      <c r="ABA1005" s="871"/>
      <c r="ABB1005" s="871"/>
      <c r="ABC1005" s="871"/>
      <c r="ABD1005" s="871"/>
      <c r="ABE1005" s="871"/>
      <c r="ABF1005" s="871"/>
      <c r="ABG1005" s="871"/>
      <c r="ABH1005" s="871"/>
      <c r="ABI1005" s="871"/>
      <c r="ABJ1005" s="871"/>
      <c r="ABK1005" s="871"/>
      <c r="ABL1005" s="871"/>
      <c r="ABM1005" s="871"/>
      <c r="ABN1005" s="871"/>
      <c r="ABO1005" s="871"/>
      <c r="ABP1005" s="871"/>
      <c r="ABQ1005" s="871"/>
      <c r="ABR1005" s="871"/>
      <c r="ABS1005" s="871"/>
      <c r="ABT1005" s="871"/>
      <c r="ABU1005" s="871"/>
      <c r="ABV1005" s="871"/>
      <c r="ABW1005" s="871"/>
      <c r="ABX1005" s="871"/>
      <c r="ABY1005" s="871"/>
      <c r="ABZ1005" s="871"/>
      <c r="ACA1005" s="871"/>
      <c r="ACB1005" s="871"/>
      <c r="ACC1005" s="871"/>
      <c r="ACD1005" s="871"/>
      <c r="ACE1005" s="871"/>
      <c r="ACF1005" s="871"/>
      <c r="ACG1005" s="871"/>
      <c r="ACH1005" s="871"/>
      <c r="ACI1005" s="871"/>
      <c r="ACJ1005" s="871"/>
      <c r="ACK1005" s="871"/>
      <c r="ACL1005" s="871"/>
      <c r="ACM1005" s="871"/>
      <c r="ACN1005" s="871"/>
      <c r="ACO1005" s="871"/>
      <c r="ACP1005" s="871"/>
      <c r="ACQ1005" s="871"/>
      <c r="ACR1005" s="871"/>
      <c r="ACS1005" s="871"/>
      <c r="ACT1005" s="871"/>
      <c r="ACU1005" s="871"/>
      <c r="ACV1005" s="871"/>
      <c r="ACW1005" s="871"/>
      <c r="ACX1005" s="871"/>
      <c r="ACY1005" s="871"/>
      <c r="ACZ1005" s="871"/>
      <c r="ADA1005" s="871"/>
      <c r="ADB1005" s="871"/>
      <c r="ADC1005" s="871"/>
      <c r="ADD1005" s="871"/>
      <c r="ADE1005" s="871"/>
      <c r="ADF1005" s="871"/>
      <c r="ADG1005" s="871"/>
      <c r="ADH1005" s="871"/>
      <c r="ADI1005" s="871"/>
      <c r="ADJ1005" s="871"/>
      <c r="ADK1005" s="871"/>
      <c r="ADL1005" s="871"/>
      <c r="ADM1005" s="871"/>
      <c r="ADN1005" s="871"/>
      <c r="ADO1005" s="871"/>
      <c r="ADP1005" s="871"/>
      <c r="ADQ1005" s="871"/>
      <c r="ADR1005" s="871"/>
      <c r="ADS1005" s="871"/>
      <c r="ADT1005" s="871"/>
      <c r="ADU1005" s="871"/>
      <c r="ADV1005" s="871"/>
      <c r="ADW1005" s="871"/>
      <c r="ADX1005" s="871"/>
      <c r="ADY1005" s="871"/>
      <c r="ADZ1005" s="871"/>
      <c r="AEA1005" s="871"/>
      <c r="AEB1005" s="871"/>
      <c r="AEC1005" s="871"/>
      <c r="AED1005" s="871"/>
      <c r="AEE1005" s="871"/>
      <c r="AEF1005" s="871"/>
      <c r="AEG1005" s="871"/>
      <c r="AEH1005" s="871"/>
      <c r="AEI1005" s="871"/>
      <c r="AEJ1005" s="871"/>
      <c r="AEK1005" s="871"/>
      <c r="AEL1005" s="871"/>
      <c r="AEM1005" s="871"/>
      <c r="AEN1005" s="871"/>
      <c r="AEO1005" s="871"/>
      <c r="AEP1005" s="871"/>
      <c r="AEQ1005" s="871"/>
      <c r="AER1005" s="871"/>
      <c r="AES1005" s="871"/>
      <c r="AET1005" s="871"/>
      <c r="AEU1005" s="871"/>
      <c r="AEV1005" s="871"/>
      <c r="AEW1005" s="871"/>
      <c r="AEX1005" s="871"/>
      <c r="AEY1005" s="871"/>
      <c r="AEZ1005" s="871"/>
      <c r="AFA1005" s="871"/>
      <c r="AFB1005" s="871"/>
      <c r="AFC1005" s="871"/>
      <c r="AFD1005" s="871"/>
      <c r="AFE1005" s="871"/>
      <c r="AFF1005" s="871"/>
      <c r="AFG1005" s="871"/>
      <c r="AFH1005" s="871"/>
      <c r="AFI1005" s="871"/>
      <c r="AFJ1005" s="871"/>
      <c r="AFK1005" s="871"/>
      <c r="AFL1005" s="871"/>
      <c r="AFM1005" s="871"/>
      <c r="AFN1005" s="871"/>
      <c r="AFO1005" s="871"/>
      <c r="AFP1005" s="871"/>
      <c r="AFQ1005" s="871"/>
      <c r="AFR1005" s="871"/>
      <c r="AFS1005" s="871"/>
      <c r="AFT1005" s="871"/>
      <c r="AFU1005" s="871"/>
      <c r="AFV1005" s="871"/>
      <c r="AFW1005" s="871"/>
      <c r="AFX1005" s="871"/>
      <c r="AFY1005" s="871"/>
      <c r="AFZ1005" s="871"/>
      <c r="AGA1005" s="871"/>
      <c r="AGB1005" s="871"/>
      <c r="AGC1005" s="871"/>
      <c r="AGD1005" s="871"/>
      <c r="AGE1005" s="871"/>
      <c r="AGF1005" s="871"/>
      <c r="AGG1005" s="871"/>
      <c r="AGH1005" s="871"/>
      <c r="AGI1005" s="871"/>
      <c r="AGJ1005" s="871"/>
      <c r="AGK1005" s="871"/>
      <c r="AGL1005" s="871"/>
      <c r="AGM1005" s="871"/>
      <c r="AGN1005" s="871"/>
      <c r="AGO1005" s="871"/>
      <c r="AGP1005" s="871"/>
      <c r="AGQ1005" s="871"/>
      <c r="AGR1005" s="871"/>
      <c r="AGS1005" s="871"/>
      <c r="AGT1005" s="871"/>
      <c r="AGU1005" s="871"/>
      <c r="AGV1005" s="871"/>
      <c r="AGW1005" s="871"/>
      <c r="AGX1005" s="871"/>
      <c r="AGY1005" s="871"/>
      <c r="AGZ1005" s="871"/>
      <c r="AHA1005" s="871"/>
      <c r="AHB1005" s="871"/>
      <c r="AHC1005" s="871"/>
      <c r="AHD1005" s="871"/>
      <c r="AHE1005" s="871"/>
      <c r="AHF1005" s="871"/>
      <c r="AHG1005" s="871"/>
      <c r="AHH1005" s="871"/>
      <c r="AHI1005" s="871"/>
      <c r="AHJ1005" s="871"/>
      <c r="AHK1005" s="871"/>
      <c r="AHL1005" s="871"/>
      <c r="AHM1005" s="871"/>
      <c r="AHN1005" s="871"/>
      <c r="AHO1005" s="871"/>
      <c r="AHP1005" s="871"/>
      <c r="AHQ1005" s="871"/>
      <c r="AHR1005" s="871"/>
      <c r="AHS1005" s="871"/>
      <c r="AHT1005" s="871"/>
      <c r="AHU1005" s="871"/>
      <c r="AHV1005" s="871"/>
      <c r="AHW1005" s="871"/>
      <c r="AHX1005" s="871"/>
      <c r="AHY1005" s="871"/>
      <c r="AHZ1005" s="871"/>
      <c r="AIA1005" s="871"/>
      <c r="AIB1005" s="871"/>
      <c r="AIC1005" s="871"/>
      <c r="AID1005" s="871"/>
      <c r="AIE1005" s="871"/>
      <c r="AIF1005" s="871"/>
      <c r="AIG1005" s="871"/>
      <c r="AIH1005" s="871"/>
      <c r="AII1005" s="871"/>
      <c r="AIJ1005" s="871"/>
      <c r="AIK1005" s="871"/>
      <c r="AIL1005" s="871"/>
      <c r="AIM1005" s="871"/>
      <c r="AIN1005" s="871"/>
      <c r="AIO1005" s="871"/>
      <c r="AIP1005" s="871"/>
      <c r="AIQ1005" s="871"/>
      <c r="AIR1005" s="871"/>
      <c r="AIS1005" s="871"/>
      <c r="AIT1005" s="871"/>
      <c r="AIU1005" s="871"/>
      <c r="AIV1005" s="871"/>
      <c r="AIW1005" s="871"/>
      <c r="AIX1005" s="871"/>
      <c r="AIY1005" s="871"/>
      <c r="AIZ1005" s="871"/>
      <c r="AJA1005" s="871"/>
      <c r="AJB1005" s="871"/>
      <c r="AJC1005" s="871"/>
      <c r="AJD1005" s="871"/>
      <c r="AJE1005" s="871"/>
      <c r="AJF1005" s="871"/>
      <c r="AJG1005" s="871"/>
      <c r="AJH1005" s="871"/>
      <c r="AJI1005" s="871"/>
      <c r="AJJ1005" s="871"/>
      <c r="AJK1005" s="871"/>
      <c r="AJL1005" s="871"/>
      <c r="AJM1005" s="871"/>
      <c r="AJN1005" s="871"/>
      <c r="AJO1005" s="871"/>
      <c r="AJP1005" s="871"/>
      <c r="AJQ1005" s="871"/>
      <c r="AJR1005" s="871"/>
      <c r="AJS1005" s="871"/>
      <c r="AJT1005" s="871"/>
      <c r="AJU1005" s="871"/>
      <c r="AJV1005" s="871"/>
      <c r="AJW1005" s="871"/>
      <c r="AJX1005" s="871"/>
      <c r="AJY1005" s="871"/>
      <c r="AJZ1005" s="871"/>
      <c r="AKA1005" s="871"/>
      <c r="AKB1005" s="871"/>
      <c r="AKC1005" s="871"/>
      <c r="AKD1005" s="871"/>
      <c r="AKE1005" s="871"/>
      <c r="AKF1005" s="871"/>
      <c r="AKG1005" s="871"/>
      <c r="AKH1005" s="871"/>
      <c r="AKI1005" s="871"/>
      <c r="AKJ1005" s="871"/>
      <c r="AKK1005" s="871"/>
      <c r="AKL1005" s="871"/>
      <c r="AKM1005" s="871"/>
      <c r="AKN1005" s="871"/>
      <c r="AKO1005" s="871"/>
      <c r="AKP1005" s="871"/>
      <c r="AKQ1005" s="871"/>
      <c r="AKR1005" s="871"/>
      <c r="AKS1005" s="871"/>
      <c r="AKT1005" s="871"/>
      <c r="AKU1005" s="871"/>
      <c r="AKV1005" s="871"/>
      <c r="AKW1005" s="871"/>
      <c r="AKX1005" s="871"/>
      <c r="AKY1005" s="871"/>
      <c r="AKZ1005" s="871"/>
      <c r="ALA1005" s="871"/>
      <c r="ALB1005" s="871"/>
      <c r="ALC1005" s="871"/>
      <c r="ALD1005" s="871"/>
      <c r="ALE1005" s="871"/>
      <c r="ALF1005" s="871"/>
      <c r="ALG1005" s="871"/>
      <c r="ALH1005" s="871"/>
      <c r="ALI1005" s="871"/>
      <c r="ALJ1005" s="871"/>
      <c r="ALK1005" s="871"/>
      <c r="ALL1005" s="871"/>
      <c r="ALM1005" s="871"/>
      <c r="ALN1005" s="871"/>
      <c r="ALO1005" s="871"/>
      <c r="ALP1005" s="871"/>
      <c r="ALQ1005" s="871"/>
      <c r="ALR1005" s="871"/>
      <c r="ALS1005" s="871"/>
      <c r="ALT1005" s="871"/>
      <c r="ALU1005" s="871"/>
      <c r="ALV1005" s="871"/>
      <c r="ALW1005" s="871"/>
      <c r="ALX1005" s="871"/>
      <c r="ALY1005" s="871"/>
      <c r="ALZ1005" s="871"/>
      <c r="AMA1005" s="871"/>
      <c r="AMB1005" s="871"/>
      <c r="AMC1005" s="871"/>
      <c r="AMD1005" s="871"/>
      <c r="AME1005" s="871"/>
      <c r="AMF1005" s="871"/>
      <c r="AMG1005" s="871"/>
      <c r="AMH1005" s="871"/>
      <c r="AMI1005" s="871"/>
      <c r="AMJ1005" s="871"/>
      <c r="AMK1005" s="871"/>
    </row>
    <row r="1006" spans="1:1025" ht="15.75" customHeight="1">
      <c r="A1006" s="1140"/>
      <c r="B1006" s="889"/>
      <c r="C1006" s="890"/>
      <c r="D1006" s="891" t="s">
        <v>26</v>
      </c>
      <c r="E1006" s="953">
        <f>SUM(E1000:E1005)</f>
        <v>4700000</v>
      </c>
      <c r="F1006" s="874" t="s">
        <v>26</v>
      </c>
      <c r="G1006" s="1077">
        <f>SUM(G1000:G1004)</f>
        <v>221500</v>
      </c>
      <c r="H1006" s="890"/>
      <c r="I1006" s="890"/>
      <c r="J1006" s="890"/>
      <c r="K1006" s="892" t="s">
        <v>27</v>
      </c>
      <c r="L1006" s="893"/>
      <c r="M1006" s="893"/>
      <c r="N1006" s="894"/>
      <c r="O1006" s="895" t="s">
        <v>506</v>
      </c>
      <c r="P1006" s="1018">
        <f>SUM(G1006+P1005)</f>
        <v>221500</v>
      </c>
      <c r="Q1006" s="871"/>
      <c r="R1006" s="871"/>
      <c r="S1006" s="871"/>
      <c r="T1006" s="871"/>
      <c r="U1006" s="871"/>
      <c r="V1006" s="871"/>
      <c r="W1006" s="871"/>
      <c r="X1006" s="871"/>
      <c r="Y1006" s="871"/>
      <c r="Z1006" s="871"/>
      <c r="AA1006" s="871"/>
      <c r="AB1006" s="871"/>
      <c r="AC1006" s="871"/>
      <c r="AD1006" s="871"/>
      <c r="AE1006" s="871"/>
      <c r="AF1006" s="871"/>
      <c r="AG1006" s="871"/>
      <c r="AH1006" s="871"/>
      <c r="AI1006" s="871"/>
      <c r="AJ1006" s="871"/>
      <c r="AK1006" s="871"/>
      <c r="AL1006" s="871"/>
      <c r="AM1006" s="871"/>
      <c r="AN1006" s="871"/>
      <c r="AO1006" s="871"/>
      <c r="AP1006" s="871"/>
      <c r="AQ1006" s="871"/>
      <c r="AR1006" s="871"/>
      <c r="AS1006" s="871"/>
      <c r="AT1006" s="871"/>
      <c r="AU1006" s="871"/>
      <c r="AV1006" s="871"/>
      <c r="AW1006" s="871"/>
      <c r="AX1006" s="871"/>
      <c r="AY1006" s="871"/>
      <c r="AZ1006" s="871"/>
      <c r="BA1006" s="871"/>
      <c r="BB1006" s="871"/>
      <c r="BC1006" s="871"/>
      <c r="BD1006" s="871"/>
      <c r="BE1006" s="871"/>
      <c r="BF1006" s="871"/>
      <c r="BG1006" s="871"/>
      <c r="BH1006" s="871"/>
      <c r="BI1006" s="871"/>
      <c r="BJ1006" s="871"/>
      <c r="BK1006" s="871"/>
      <c r="BL1006" s="871"/>
      <c r="BM1006" s="871"/>
      <c r="BN1006" s="871"/>
      <c r="BO1006" s="871"/>
      <c r="BP1006" s="871"/>
      <c r="BQ1006" s="871"/>
      <c r="BR1006" s="871"/>
      <c r="BS1006" s="871"/>
      <c r="BT1006" s="871"/>
      <c r="BU1006" s="871"/>
      <c r="BV1006" s="871"/>
      <c r="BW1006" s="871"/>
      <c r="BX1006" s="871"/>
      <c r="BY1006" s="871"/>
      <c r="BZ1006" s="871"/>
      <c r="CA1006" s="871"/>
      <c r="CB1006" s="871"/>
      <c r="CC1006" s="871"/>
      <c r="CD1006" s="871"/>
      <c r="CE1006" s="871"/>
      <c r="CF1006" s="871"/>
      <c r="CG1006" s="871"/>
      <c r="CH1006" s="871"/>
      <c r="CI1006" s="871"/>
      <c r="CJ1006" s="871"/>
      <c r="CK1006" s="871"/>
      <c r="CL1006" s="871"/>
      <c r="CM1006" s="871"/>
      <c r="CN1006" s="871"/>
      <c r="CO1006" s="871"/>
      <c r="CP1006" s="871"/>
      <c r="CQ1006" s="871"/>
      <c r="CR1006" s="871"/>
      <c r="CS1006" s="871"/>
      <c r="CT1006" s="871"/>
      <c r="CU1006" s="871"/>
      <c r="CV1006" s="871"/>
      <c r="CW1006" s="871"/>
      <c r="CX1006" s="871"/>
      <c r="CY1006" s="871"/>
      <c r="CZ1006" s="871"/>
      <c r="DA1006" s="871"/>
      <c r="DB1006" s="871"/>
      <c r="DC1006" s="871"/>
      <c r="DD1006" s="871"/>
      <c r="DE1006" s="871"/>
      <c r="DF1006" s="871"/>
      <c r="DG1006" s="871"/>
      <c r="DH1006" s="871"/>
      <c r="DI1006" s="871"/>
      <c r="DJ1006" s="871"/>
      <c r="DK1006" s="871"/>
      <c r="DL1006" s="871"/>
      <c r="DM1006" s="871"/>
      <c r="DN1006" s="871"/>
      <c r="DO1006" s="871"/>
      <c r="DP1006" s="871"/>
      <c r="DQ1006" s="871"/>
      <c r="DR1006" s="871"/>
      <c r="DS1006" s="871"/>
      <c r="DT1006" s="871"/>
      <c r="DU1006" s="871"/>
      <c r="DV1006" s="871"/>
      <c r="DW1006" s="871"/>
      <c r="DX1006" s="871"/>
      <c r="DY1006" s="871"/>
      <c r="DZ1006" s="871"/>
      <c r="EA1006" s="871"/>
      <c r="EB1006" s="871"/>
      <c r="EC1006" s="871"/>
      <c r="ED1006" s="871"/>
      <c r="EE1006" s="871"/>
      <c r="EF1006" s="871"/>
      <c r="EG1006" s="871"/>
      <c r="EH1006" s="871"/>
      <c r="EI1006" s="871"/>
      <c r="EJ1006" s="871"/>
      <c r="EK1006" s="871"/>
      <c r="EL1006" s="871"/>
      <c r="EM1006" s="871"/>
      <c r="EN1006" s="871"/>
      <c r="EO1006" s="871"/>
      <c r="EP1006" s="871"/>
      <c r="EQ1006" s="871"/>
      <c r="ER1006" s="871"/>
      <c r="ES1006" s="871"/>
      <c r="ET1006" s="871"/>
      <c r="EU1006" s="871"/>
      <c r="EV1006" s="871"/>
      <c r="EW1006" s="871"/>
      <c r="EX1006" s="871"/>
      <c r="EY1006" s="871"/>
      <c r="EZ1006" s="871"/>
      <c r="FA1006" s="871"/>
      <c r="FB1006" s="871"/>
      <c r="FC1006" s="871"/>
      <c r="FD1006" s="871"/>
      <c r="FE1006" s="871"/>
      <c r="FF1006" s="871"/>
      <c r="FG1006" s="871"/>
      <c r="FH1006" s="871"/>
      <c r="FI1006" s="871"/>
      <c r="FJ1006" s="871"/>
      <c r="FK1006" s="871"/>
      <c r="FL1006" s="871"/>
      <c r="FM1006" s="871"/>
      <c r="FN1006" s="871"/>
      <c r="FO1006" s="871"/>
      <c r="FP1006" s="871"/>
      <c r="FQ1006" s="871"/>
      <c r="FR1006" s="871"/>
      <c r="FS1006" s="871"/>
      <c r="FT1006" s="871"/>
      <c r="FU1006" s="871"/>
      <c r="FV1006" s="871"/>
      <c r="FW1006" s="871"/>
      <c r="FX1006" s="871"/>
      <c r="FY1006" s="871"/>
      <c r="FZ1006" s="871"/>
      <c r="GA1006" s="871"/>
      <c r="GB1006" s="871"/>
      <c r="GC1006" s="871"/>
      <c r="GD1006" s="871"/>
      <c r="GE1006" s="871"/>
      <c r="GF1006" s="871"/>
      <c r="GG1006" s="871"/>
      <c r="GH1006" s="871"/>
      <c r="GI1006" s="871"/>
      <c r="GJ1006" s="871"/>
      <c r="GK1006" s="871"/>
      <c r="GL1006" s="871"/>
      <c r="GM1006" s="871"/>
      <c r="GN1006" s="871"/>
      <c r="GO1006" s="871"/>
      <c r="GP1006" s="871"/>
      <c r="GQ1006" s="871"/>
      <c r="GR1006" s="871"/>
      <c r="GS1006" s="871"/>
      <c r="GT1006" s="871"/>
      <c r="GU1006" s="871"/>
      <c r="GV1006" s="871"/>
      <c r="GW1006" s="871"/>
      <c r="GX1006" s="871"/>
      <c r="GY1006" s="871"/>
      <c r="GZ1006" s="871"/>
      <c r="HA1006" s="871"/>
      <c r="HB1006" s="871"/>
      <c r="HC1006" s="871"/>
      <c r="HD1006" s="871"/>
      <c r="HE1006" s="871"/>
      <c r="HF1006" s="871"/>
      <c r="HG1006" s="871"/>
      <c r="HH1006" s="871"/>
      <c r="HI1006" s="871"/>
      <c r="HJ1006" s="871"/>
      <c r="HK1006" s="871"/>
      <c r="HL1006" s="871"/>
      <c r="HM1006" s="871"/>
      <c r="HN1006" s="871"/>
      <c r="HO1006" s="871"/>
      <c r="HP1006" s="871"/>
      <c r="HQ1006" s="871"/>
      <c r="HR1006" s="871"/>
      <c r="HS1006" s="871"/>
      <c r="HT1006" s="871"/>
      <c r="HU1006" s="871"/>
      <c r="HV1006" s="871"/>
      <c r="HW1006" s="871"/>
      <c r="HX1006" s="871"/>
      <c r="HY1006" s="871"/>
      <c r="HZ1006" s="871"/>
      <c r="IA1006" s="871"/>
      <c r="IB1006" s="871"/>
      <c r="IC1006" s="871"/>
      <c r="ID1006" s="871"/>
      <c r="IE1006" s="871"/>
      <c r="IF1006" s="871"/>
      <c r="IG1006" s="871"/>
      <c r="IH1006" s="871"/>
      <c r="II1006" s="871"/>
      <c r="IJ1006" s="871"/>
      <c r="IK1006" s="871"/>
      <c r="IL1006" s="871"/>
      <c r="IM1006" s="871"/>
      <c r="IN1006" s="871"/>
      <c r="IO1006" s="871"/>
      <c r="IP1006" s="871"/>
      <c r="IQ1006" s="871"/>
      <c r="IR1006" s="871"/>
      <c r="IS1006" s="871"/>
      <c r="IT1006" s="871"/>
      <c r="IU1006" s="871"/>
      <c r="IV1006" s="871"/>
      <c r="IW1006" s="871"/>
      <c r="IX1006" s="871"/>
      <c r="IY1006" s="871"/>
      <c r="IZ1006" s="871"/>
      <c r="JA1006" s="871"/>
      <c r="JB1006" s="871"/>
      <c r="JC1006" s="871"/>
      <c r="JD1006" s="871"/>
      <c r="JE1006" s="871"/>
      <c r="JF1006" s="871"/>
      <c r="JG1006" s="871"/>
      <c r="JH1006" s="871"/>
      <c r="JI1006" s="871"/>
      <c r="JJ1006" s="871"/>
      <c r="JK1006" s="871"/>
      <c r="JL1006" s="871"/>
      <c r="JM1006" s="871"/>
      <c r="JN1006" s="871"/>
      <c r="JO1006" s="871"/>
      <c r="JP1006" s="871"/>
      <c r="JQ1006" s="871"/>
      <c r="JR1006" s="871"/>
      <c r="JS1006" s="871"/>
      <c r="JT1006" s="871"/>
      <c r="JU1006" s="871"/>
      <c r="JV1006" s="871"/>
      <c r="JW1006" s="871"/>
      <c r="JX1006" s="871"/>
      <c r="JY1006" s="871"/>
      <c r="JZ1006" s="871"/>
      <c r="KA1006" s="871"/>
      <c r="KB1006" s="871"/>
      <c r="KC1006" s="871"/>
      <c r="KD1006" s="871"/>
      <c r="KE1006" s="871"/>
      <c r="KF1006" s="871"/>
      <c r="KG1006" s="871"/>
      <c r="KH1006" s="871"/>
      <c r="KI1006" s="871"/>
      <c r="KJ1006" s="871"/>
      <c r="KK1006" s="871"/>
      <c r="KL1006" s="871"/>
      <c r="KM1006" s="871"/>
      <c r="KN1006" s="871"/>
      <c r="KO1006" s="871"/>
      <c r="KP1006" s="871"/>
      <c r="KQ1006" s="871"/>
      <c r="KR1006" s="871"/>
      <c r="KS1006" s="871"/>
      <c r="KT1006" s="871"/>
      <c r="KU1006" s="871"/>
      <c r="KV1006" s="871"/>
      <c r="KW1006" s="871"/>
      <c r="KX1006" s="871"/>
      <c r="KY1006" s="871"/>
      <c r="KZ1006" s="871"/>
      <c r="LA1006" s="871"/>
      <c r="LB1006" s="871"/>
      <c r="LC1006" s="871"/>
      <c r="LD1006" s="871"/>
      <c r="LE1006" s="871"/>
      <c r="LF1006" s="871"/>
      <c r="LG1006" s="871"/>
      <c r="LH1006" s="871"/>
      <c r="LI1006" s="871"/>
      <c r="LJ1006" s="871"/>
      <c r="LK1006" s="871"/>
      <c r="LL1006" s="871"/>
      <c r="LM1006" s="871"/>
      <c r="LN1006" s="871"/>
      <c r="LO1006" s="871"/>
      <c r="LP1006" s="871"/>
      <c r="LQ1006" s="871"/>
      <c r="LR1006" s="871"/>
      <c r="LS1006" s="871"/>
      <c r="LT1006" s="871"/>
      <c r="LU1006" s="871"/>
      <c r="LV1006" s="871"/>
      <c r="LW1006" s="871"/>
      <c r="LX1006" s="871"/>
      <c r="LY1006" s="871"/>
      <c r="LZ1006" s="871"/>
      <c r="MA1006" s="871"/>
      <c r="MB1006" s="871"/>
      <c r="MC1006" s="871"/>
      <c r="MD1006" s="871"/>
      <c r="ME1006" s="871"/>
      <c r="MF1006" s="871"/>
      <c r="MG1006" s="871"/>
      <c r="MH1006" s="871"/>
      <c r="MI1006" s="871"/>
      <c r="MJ1006" s="871"/>
      <c r="MK1006" s="871"/>
      <c r="ML1006" s="871"/>
      <c r="MM1006" s="871"/>
      <c r="MN1006" s="871"/>
      <c r="MO1006" s="871"/>
      <c r="MP1006" s="871"/>
      <c r="MQ1006" s="871"/>
      <c r="MR1006" s="871"/>
      <c r="MS1006" s="871"/>
      <c r="MT1006" s="871"/>
      <c r="MU1006" s="871"/>
      <c r="MV1006" s="871"/>
      <c r="MW1006" s="871"/>
      <c r="MX1006" s="871"/>
      <c r="MY1006" s="871"/>
      <c r="MZ1006" s="871"/>
      <c r="NA1006" s="871"/>
      <c r="NB1006" s="871"/>
      <c r="NC1006" s="871"/>
      <c r="ND1006" s="871"/>
      <c r="NE1006" s="871"/>
      <c r="NF1006" s="871"/>
      <c r="NG1006" s="871"/>
      <c r="NH1006" s="871"/>
      <c r="NI1006" s="871"/>
      <c r="NJ1006" s="871"/>
      <c r="NK1006" s="871"/>
      <c r="NL1006" s="871"/>
      <c r="NM1006" s="871"/>
      <c r="NN1006" s="871"/>
      <c r="NO1006" s="871"/>
      <c r="NP1006" s="871"/>
      <c r="NQ1006" s="871"/>
      <c r="NR1006" s="871"/>
      <c r="NS1006" s="871"/>
      <c r="NT1006" s="871"/>
      <c r="NU1006" s="871"/>
      <c r="NV1006" s="871"/>
      <c r="NW1006" s="871"/>
      <c r="NX1006" s="871"/>
      <c r="NY1006" s="871"/>
      <c r="NZ1006" s="871"/>
      <c r="OA1006" s="871"/>
      <c r="OB1006" s="871"/>
      <c r="OC1006" s="871"/>
      <c r="OD1006" s="871"/>
      <c r="OE1006" s="871"/>
      <c r="OF1006" s="871"/>
      <c r="OG1006" s="871"/>
      <c r="OH1006" s="871"/>
      <c r="OI1006" s="871"/>
      <c r="OJ1006" s="871"/>
      <c r="OK1006" s="871"/>
      <c r="OL1006" s="871"/>
      <c r="OM1006" s="871"/>
      <c r="ON1006" s="871"/>
      <c r="OO1006" s="871"/>
      <c r="OP1006" s="871"/>
      <c r="OQ1006" s="871"/>
      <c r="OR1006" s="871"/>
      <c r="OS1006" s="871"/>
      <c r="OT1006" s="871"/>
      <c r="OU1006" s="871"/>
      <c r="OV1006" s="871"/>
      <c r="OW1006" s="871"/>
      <c r="OX1006" s="871"/>
      <c r="OY1006" s="871"/>
      <c r="OZ1006" s="871"/>
      <c r="PA1006" s="871"/>
      <c r="PB1006" s="871"/>
      <c r="PC1006" s="871"/>
      <c r="PD1006" s="871"/>
      <c r="PE1006" s="871"/>
      <c r="PF1006" s="871"/>
      <c r="PG1006" s="871"/>
      <c r="PH1006" s="871"/>
      <c r="PI1006" s="871"/>
      <c r="PJ1006" s="871"/>
      <c r="PK1006" s="871"/>
      <c r="PL1006" s="871"/>
      <c r="PM1006" s="871"/>
      <c r="PN1006" s="871"/>
      <c r="PO1006" s="871"/>
      <c r="PP1006" s="871"/>
      <c r="PQ1006" s="871"/>
      <c r="PR1006" s="871"/>
      <c r="PS1006" s="871"/>
      <c r="PT1006" s="871"/>
      <c r="PU1006" s="871"/>
      <c r="PV1006" s="871"/>
      <c r="PW1006" s="871"/>
      <c r="PX1006" s="871"/>
      <c r="PY1006" s="871"/>
      <c r="PZ1006" s="871"/>
      <c r="QA1006" s="871"/>
      <c r="QB1006" s="871"/>
      <c r="QC1006" s="871"/>
      <c r="QD1006" s="871"/>
      <c r="QE1006" s="871"/>
      <c r="QF1006" s="871"/>
      <c r="QG1006" s="871"/>
      <c r="QH1006" s="871"/>
      <c r="QI1006" s="871"/>
      <c r="QJ1006" s="871"/>
      <c r="QK1006" s="871"/>
      <c r="QL1006" s="871"/>
      <c r="QM1006" s="871"/>
      <c r="QN1006" s="871"/>
      <c r="QO1006" s="871"/>
      <c r="QP1006" s="871"/>
      <c r="QQ1006" s="871"/>
      <c r="QR1006" s="871"/>
      <c r="QS1006" s="871"/>
      <c r="QT1006" s="871"/>
      <c r="QU1006" s="871"/>
      <c r="QV1006" s="871"/>
      <c r="QW1006" s="871"/>
      <c r="QX1006" s="871"/>
      <c r="QY1006" s="871"/>
      <c r="QZ1006" s="871"/>
      <c r="RA1006" s="871"/>
      <c r="RB1006" s="871"/>
      <c r="RC1006" s="871"/>
      <c r="RD1006" s="871"/>
      <c r="RE1006" s="871"/>
      <c r="RF1006" s="871"/>
      <c r="RG1006" s="871"/>
      <c r="RH1006" s="871"/>
      <c r="RI1006" s="871"/>
      <c r="RJ1006" s="871"/>
      <c r="RK1006" s="871"/>
      <c r="RL1006" s="871"/>
      <c r="RM1006" s="871"/>
      <c r="RN1006" s="871"/>
      <c r="RO1006" s="871"/>
      <c r="RP1006" s="871"/>
      <c r="RQ1006" s="871"/>
      <c r="RR1006" s="871"/>
      <c r="RS1006" s="871"/>
      <c r="RT1006" s="871"/>
      <c r="RU1006" s="871"/>
      <c r="RV1006" s="871"/>
      <c r="RW1006" s="871"/>
      <c r="RX1006" s="871"/>
      <c r="RY1006" s="871"/>
      <c r="RZ1006" s="871"/>
      <c r="SA1006" s="871"/>
      <c r="SB1006" s="871"/>
      <c r="SC1006" s="871"/>
      <c r="SD1006" s="871"/>
      <c r="SE1006" s="871"/>
      <c r="SF1006" s="871"/>
      <c r="SG1006" s="871"/>
      <c r="SH1006" s="871"/>
      <c r="SI1006" s="871"/>
      <c r="SJ1006" s="871"/>
      <c r="SK1006" s="871"/>
      <c r="SL1006" s="871"/>
      <c r="SM1006" s="871"/>
      <c r="SN1006" s="871"/>
      <c r="SO1006" s="871"/>
      <c r="SP1006" s="871"/>
      <c r="SQ1006" s="871"/>
      <c r="SR1006" s="871"/>
      <c r="SS1006" s="871"/>
      <c r="ST1006" s="871"/>
      <c r="SU1006" s="871"/>
      <c r="SV1006" s="871"/>
      <c r="SW1006" s="871"/>
      <c r="SX1006" s="871"/>
      <c r="SY1006" s="871"/>
      <c r="SZ1006" s="871"/>
      <c r="TA1006" s="871"/>
      <c r="TB1006" s="871"/>
      <c r="TC1006" s="871"/>
      <c r="TD1006" s="871"/>
      <c r="TE1006" s="871"/>
      <c r="TF1006" s="871"/>
      <c r="TG1006" s="871"/>
      <c r="TH1006" s="871"/>
      <c r="TI1006" s="871"/>
      <c r="TJ1006" s="871"/>
      <c r="TK1006" s="871"/>
      <c r="TL1006" s="871"/>
      <c r="TM1006" s="871"/>
      <c r="TN1006" s="871"/>
      <c r="TO1006" s="871"/>
      <c r="TP1006" s="871"/>
      <c r="TQ1006" s="871"/>
      <c r="TR1006" s="871"/>
      <c r="TS1006" s="871"/>
      <c r="TT1006" s="871"/>
      <c r="TU1006" s="871"/>
      <c r="TV1006" s="871"/>
      <c r="TW1006" s="871"/>
      <c r="TX1006" s="871"/>
      <c r="TY1006" s="871"/>
      <c r="TZ1006" s="871"/>
      <c r="UA1006" s="871"/>
      <c r="UB1006" s="871"/>
      <c r="UC1006" s="871"/>
      <c r="UD1006" s="871"/>
      <c r="UE1006" s="871"/>
      <c r="UF1006" s="871"/>
      <c r="UG1006" s="871"/>
      <c r="UH1006" s="871"/>
      <c r="UI1006" s="871"/>
      <c r="UJ1006" s="871"/>
      <c r="UK1006" s="871"/>
      <c r="UL1006" s="871"/>
      <c r="UM1006" s="871"/>
      <c r="UN1006" s="871"/>
      <c r="UO1006" s="871"/>
      <c r="UP1006" s="871"/>
      <c r="UQ1006" s="871"/>
      <c r="UR1006" s="871"/>
      <c r="US1006" s="871"/>
      <c r="UT1006" s="871"/>
      <c r="UU1006" s="871"/>
      <c r="UV1006" s="871"/>
      <c r="UW1006" s="871"/>
      <c r="UX1006" s="871"/>
      <c r="UY1006" s="871"/>
      <c r="UZ1006" s="871"/>
      <c r="VA1006" s="871"/>
      <c r="VB1006" s="871"/>
      <c r="VC1006" s="871"/>
      <c r="VD1006" s="871"/>
      <c r="VE1006" s="871"/>
      <c r="VF1006" s="871"/>
      <c r="VG1006" s="871"/>
      <c r="VH1006" s="871"/>
      <c r="VI1006" s="871"/>
      <c r="VJ1006" s="871"/>
      <c r="VK1006" s="871"/>
      <c r="VL1006" s="871"/>
      <c r="VM1006" s="871"/>
      <c r="VN1006" s="871"/>
      <c r="VO1006" s="871"/>
      <c r="VP1006" s="871"/>
      <c r="VQ1006" s="871"/>
      <c r="VR1006" s="871"/>
      <c r="VS1006" s="871"/>
      <c r="VT1006" s="871"/>
      <c r="VU1006" s="871"/>
      <c r="VV1006" s="871"/>
      <c r="VW1006" s="871"/>
      <c r="VX1006" s="871"/>
      <c r="VY1006" s="871"/>
      <c r="VZ1006" s="871"/>
      <c r="WA1006" s="871"/>
      <c r="WB1006" s="871"/>
      <c r="WC1006" s="871"/>
      <c r="WD1006" s="871"/>
      <c r="WE1006" s="871"/>
      <c r="WF1006" s="871"/>
      <c r="WG1006" s="871"/>
      <c r="WH1006" s="871"/>
      <c r="WI1006" s="871"/>
      <c r="WJ1006" s="871"/>
      <c r="WK1006" s="871"/>
      <c r="WL1006" s="871"/>
      <c r="WM1006" s="871"/>
      <c r="WN1006" s="871"/>
      <c r="WO1006" s="871"/>
      <c r="WP1006" s="871"/>
      <c r="WQ1006" s="871"/>
      <c r="WR1006" s="871"/>
      <c r="WS1006" s="871"/>
      <c r="WT1006" s="871"/>
      <c r="WU1006" s="871"/>
      <c r="WV1006" s="871"/>
      <c r="WW1006" s="871"/>
      <c r="WX1006" s="871"/>
      <c r="WY1006" s="871"/>
      <c r="WZ1006" s="871"/>
      <c r="XA1006" s="871"/>
      <c r="XB1006" s="871"/>
      <c r="XC1006" s="871"/>
      <c r="XD1006" s="871"/>
      <c r="XE1006" s="871"/>
      <c r="XF1006" s="871"/>
      <c r="XG1006" s="871"/>
      <c r="XH1006" s="871"/>
      <c r="XI1006" s="871"/>
      <c r="XJ1006" s="871"/>
      <c r="XK1006" s="871"/>
      <c r="XL1006" s="871"/>
      <c r="XM1006" s="871"/>
      <c r="XN1006" s="871"/>
      <c r="XO1006" s="871"/>
      <c r="XP1006" s="871"/>
      <c r="XQ1006" s="871"/>
      <c r="XR1006" s="871"/>
      <c r="XS1006" s="871"/>
      <c r="XT1006" s="871"/>
      <c r="XU1006" s="871"/>
      <c r="XV1006" s="871"/>
      <c r="XW1006" s="871"/>
      <c r="XX1006" s="871"/>
      <c r="XY1006" s="871"/>
      <c r="XZ1006" s="871"/>
      <c r="YA1006" s="871"/>
      <c r="YB1006" s="871"/>
      <c r="YC1006" s="871"/>
      <c r="YD1006" s="871"/>
      <c r="YE1006" s="871"/>
      <c r="YF1006" s="871"/>
      <c r="YG1006" s="871"/>
      <c r="YH1006" s="871"/>
      <c r="YI1006" s="871"/>
      <c r="YJ1006" s="871"/>
      <c r="YK1006" s="871"/>
      <c r="YL1006" s="871"/>
      <c r="YM1006" s="871"/>
      <c r="YN1006" s="871"/>
      <c r="YO1006" s="871"/>
      <c r="YP1006" s="871"/>
      <c r="YQ1006" s="871"/>
      <c r="YR1006" s="871"/>
      <c r="YS1006" s="871"/>
      <c r="YT1006" s="871"/>
      <c r="YU1006" s="871"/>
      <c r="YV1006" s="871"/>
      <c r="YW1006" s="871"/>
      <c r="YX1006" s="871"/>
      <c r="YY1006" s="871"/>
      <c r="YZ1006" s="871"/>
      <c r="ZA1006" s="871"/>
      <c r="ZB1006" s="871"/>
      <c r="ZC1006" s="871"/>
      <c r="ZD1006" s="871"/>
      <c r="ZE1006" s="871"/>
      <c r="ZF1006" s="871"/>
      <c r="ZG1006" s="871"/>
      <c r="ZH1006" s="871"/>
      <c r="ZI1006" s="871"/>
      <c r="ZJ1006" s="871"/>
      <c r="ZK1006" s="871"/>
      <c r="ZL1006" s="871"/>
      <c r="ZM1006" s="871"/>
      <c r="ZN1006" s="871"/>
      <c r="ZO1006" s="871"/>
      <c r="ZP1006" s="871"/>
      <c r="ZQ1006" s="871"/>
      <c r="ZR1006" s="871"/>
      <c r="ZS1006" s="871"/>
      <c r="ZT1006" s="871"/>
      <c r="ZU1006" s="871"/>
      <c r="ZV1006" s="871"/>
      <c r="ZW1006" s="871"/>
      <c r="ZX1006" s="871"/>
      <c r="ZY1006" s="871"/>
      <c r="ZZ1006" s="871"/>
      <c r="AAA1006" s="871"/>
      <c r="AAB1006" s="871"/>
      <c r="AAC1006" s="871"/>
      <c r="AAD1006" s="871"/>
      <c r="AAE1006" s="871"/>
      <c r="AAF1006" s="871"/>
      <c r="AAG1006" s="871"/>
      <c r="AAH1006" s="871"/>
      <c r="AAI1006" s="871"/>
      <c r="AAJ1006" s="871"/>
      <c r="AAK1006" s="871"/>
      <c r="AAL1006" s="871"/>
      <c r="AAM1006" s="871"/>
      <c r="AAN1006" s="871"/>
      <c r="AAO1006" s="871"/>
      <c r="AAP1006" s="871"/>
      <c r="AAQ1006" s="871"/>
      <c r="AAR1006" s="871"/>
      <c r="AAS1006" s="871"/>
      <c r="AAT1006" s="871"/>
      <c r="AAU1006" s="871"/>
      <c r="AAV1006" s="871"/>
      <c r="AAW1006" s="871"/>
      <c r="AAX1006" s="871"/>
      <c r="AAY1006" s="871"/>
      <c r="AAZ1006" s="871"/>
      <c r="ABA1006" s="871"/>
      <c r="ABB1006" s="871"/>
      <c r="ABC1006" s="871"/>
      <c r="ABD1006" s="871"/>
      <c r="ABE1006" s="871"/>
      <c r="ABF1006" s="871"/>
      <c r="ABG1006" s="871"/>
      <c r="ABH1006" s="871"/>
      <c r="ABI1006" s="871"/>
      <c r="ABJ1006" s="871"/>
      <c r="ABK1006" s="871"/>
      <c r="ABL1006" s="871"/>
      <c r="ABM1006" s="871"/>
      <c r="ABN1006" s="871"/>
      <c r="ABO1006" s="871"/>
      <c r="ABP1006" s="871"/>
      <c r="ABQ1006" s="871"/>
      <c r="ABR1006" s="871"/>
      <c r="ABS1006" s="871"/>
      <c r="ABT1006" s="871"/>
      <c r="ABU1006" s="871"/>
      <c r="ABV1006" s="871"/>
      <c r="ABW1006" s="871"/>
      <c r="ABX1006" s="871"/>
      <c r="ABY1006" s="871"/>
      <c r="ABZ1006" s="871"/>
      <c r="ACA1006" s="871"/>
      <c r="ACB1006" s="871"/>
      <c r="ACC1006" s="871"/>
      <c r="ACD1006" s="871"/>
      <c r="ACE1006" s="871"/>
      <c r="ACF1006" s="871"/>
      <c r="ACG1006" s="871"/>
      <c r="ACH1006" s="871"/>
      <c r="ACI1006" s="871"/>
      <c r="ACJ1006" s="871"/>
      <c r="ACK1006" s="871"/>
      <c r="ACL1006" s="871"/>
      <c r="ACM1006" s="871"/>
      <c r="ACN1006" s="871"/>
      <c r="ACO1006" s="871"/>
      <c r="ACP1006" s="871"/>
      <c r="ACQ1006" s="871"/>
      <c r="ACR1006" s="871"/>
      <c r="ACS1006" s="871"/>
      <c r="ACT1006" s="871"/>
      <c r="ACU1006" s="871"/>
      <c r="ACV1006" s="871"/>
      <c r="ACW1006" s="871"/>
      <c r="ACX1006" s="871"/>
      <c r="ACY1006" s="871"/>
      <c r="ACZ1006" s="871"/>
      <c r="ADA1006" s="871"/>
      <c r="ADB1006" s="871"/>
      <c r="ADC1006" s="871"/>
      <c r="ADD1006" s="871"/>
      <c r="ADE1006" s="871"/>
      <c r="ADF1006" s="871"/>
      <c r="ADG1006" s="871"/>
      <c r="ADH1006" s="871"/>
      <c r="ADI1006" s="871"/>
      <c r="ADJ1006" s="871"/>
      <c r="ADK1006" s="871"/>
      <c r="ADL1006" s="871"/>
      <c r="ADM1006" s="871"/>
      <c r="ADN1006" s="871"/>
      <c r="ADO1006" s="871"/>
      <c r="ADP1006" s="871"/>
      <c r="ADQ1006" s="871"/>
      <c r="ADR1006" s="871"/>
      <c r="ADS1006" s="871"/>
      <c r="ADT1006" s="871"/>
      <c r="ADU1006" s="871"/>
      <c r="ADV1006" s="871"/>
      <c r="ADW1006" s="871"/>
      <c r="ADX1006" s="871"/>
      <c r="ADY1006" s="871"/>
      <c r="ADZ1006" s="871"/>
      <c r="AEA1006" s="871"/>
      <c r="AEB1006" s="871"/>
      <c r="AEC1006" s="871"/>
      <c r="AED1006" s="871"/>
      <c r="AEE1006" s="871"/>
      <c r="AEF1006" s="871"/>
      <c r="AEG1006" s="871"/>
      <c r="AEH1006" s="871"/>
      <c r="AEI1006" s="871"/>
      <c r="AEJ1006" s="871"/>
      <c r="AEK1006" s="871"/>
      <c r="AEL1006" s="871"/>
      <c r="AEM1006" s="871"/>
      <c r="AEN1006" s="871"/>
      <c r="AEO1006" s="871"/>
      <c r="AEP1006" s="871"/>
      <c r="AEQ1006" s="871"/>
      <c r="AER1006" s="871"/>
      <c r="AES1006" s="871"/>
      <c r="AET1006" s="871"/>
      <c r="AEU1006" s="871"/>
      <c r="AEV1006" s="871"/>
      <c r="AEW1006" s="871"/>
      <c r="AEX1006" s="871"/>
      <c r="AEY1006" s="871"/>
      <c r="AEZ1006" s="871"/>
      <c r="AFA1006" s="871"/>
      <c r="AFB1006" s="871"/>
      <c r="AFC1006" s="871"/>
      <c r="AFD1006" s="871"/>
      <c r="AFE1006" s="871"/>
      <c r="AFF1006" s="871"/>
      <c r="AFG1006" s="871"/>
      <c r="AFH1006" s="871"/>
      <c r="AFI1006" s="871"/>
      <c r="AFJ1006" s="871"/>
      <c r="AFK1006" s="871"/>
      <c r="AFL1006" s="871"/>
      <c r="AFM1006" s="871"/>
      <c r="AFN1006" s="871"/>
      <c r="AFO1006" s="871"/>
      <c r="AFP1006" s="871"/>
      <c r="AFQ1006" s="871"/>
      <c r="AFR1006" s="871"/>
      <c r="AFS1006" s="871"/>
      <c r="AFT1006" s="871"/>
      <c r="AFU1006" s="871"/>
      <c r="AFV1006" s="871"/>
      <c r="AFW1006" s="871"/>
      <c r="AFX1006" s="871"/>
      <c r="AFY1006" s="871"/>
      <c r="AFZ1006" s="871"/>
      <c r="AGA1006" s="871"/>
      <c r="AGB1006" s="871"/>
      <c r="AGC1006" s="871"/>
      <c r="AGD1006" s="871"/>
      <c r="AGE1006" s="871"/>
      <c r="AGF1006" s="871"/>
      <c r="AGG1006" s="871"/>
      <c r="AGH1006" s="871"/>
      <c r="AGI1006" s="871"/>
      <c r="AGJ1006" s="871"/>
      <c r="AGK1006" s="871"/>
      <c r="AGL1006" s="871"/>
      <c r="AGM1006" s="871"/>
      <c r="AGN1006" s="871"/>
      <c r="AGO1006" s="871"/>
      <c r="AGP1006" s="871"/>
      <c r="AGQ1006" s="871"/>
      <c r="AGR1006" s="871"/>
      <c r="AGS1006" s="871"/>
      <c r="AGT1006" s="871"/>
      <c r="AGU1006" s="871"/>
      <c r="AGV1006" s="871"/>
      <c r="AGW1006" s="871"/>
      <c r="AGX1006" s="871"/>
      <c r="AGY1006" s="871"/>
      <c r="AGZ1006" s="871"/>
      <c r="AHA1006" s="871"/>
      <c r="AHB1006" s="871"/>
      <c r="AHC1006" s="871"/>
      <c r="AHD1006" s="871"/>
      <c r="AHE1006" s="871"/>
      <c r="AHF1006" s="871"/>
      <c r="AHG1006" s="871"/>
      <c r="AHH1006" s="871"/>
      <c r="AHI1006" s="871"/>
      <c r="AHJ1006" s="871"/>
      <c r="AHK1006" s="871"/>
      <c r="AHL1006" s="871"/>
      <c r="AHM1006" s="871"/>
      <c r="AHN1006" s="871"/>
      <c r="AHO1006" s="871"/>
      <c r="AHP1006" s="871"/>
      <c r="AHQ1006" s="871"/>
      <c r="AHR1006" s="871"/>
      <c r="AHS1006" s="871"/>
      <c r="AHT1006" s="871"/>
      <c r="AHU1006" s="871"/>
      <c r="AHV1006" s="871"/>
      <c r="AHW1006" s="871"/>
      <c r="AHX1006" s="871"/>
      <c r="AHY1006" s="871"/>
      <c r="AHZ1006" s="871"/>
      <c r="AIA1006" s="871"/>
      <c r="AIB1006" s="871"/>
      <c r="AIC1006" s="871"/>
      <c r="AID1006" s="871"/>
      <c r="AIE1006" s="871"/>
      <c r="AIF1006" s="871"/>
      <c r="AIG1006" s="871"/>
      <c r="AIH1006" s="871"/>
      <c r="AII1006" s="871"/>
      <c r="AIJ1006" s="871"/>
      <c r="AIK1006" s="871"/>
      <c r="AIL1006" s="871"/>
      <c r="AIM1006" s="871"/>
      <c r="AIN1006" s="871"/>
      <c r="AIO1006" s="871"/>
      <c r="AIP1006" s="871"/>
      <c r="AIQ1006" s="871"/>
      <c r="AIR1006" s="871"/>
      <c r="AIS1006" s="871"/>
      <c r="AIT1006" s="871"/>
      <c r="AIU1006" s="871"/>
      <c r="AIV1006" s="871"/>
      <c r="AIW1006" s="871"/>
      <c r="AIX1006" s="871"/>
      <c r="AIY1006" s="871"/>
      <c r="AIZ1006" s="871"/>
      <c r="AJA1006" s="871"/>
      <c r="AJB1006" s="871"/>
      <c r="AJC1006" s="871"/>
      <c r="AJD1006" s="871"/>
      <c r="AJE1006" s="871"/>
      <c r="AJF1006" s="871"/>
      <c r="AJG1006" s="871"/>
      <c r="AJH1006" s="871"/>
      <c r="AJI1006" s="871"/>
      <c r="AJJ1006" s="871"/>
      <c r="AJK1006" s="871"/>
      <c r="AJL1006" s="871"/>
      <c r="AJM1006" s="871"/>
      <c r="AJN1006" s="871"/>
      <c r="AJO1006" s="871"/>
      <c r="AJP1006" s="871"/>
      <c r="AJQ1006" s="871"/>
      <c r="AJR1006" s="871"/>
      <c r="AJS1006" s="871"/>
      <c r="AJT1006" s="871"/>
      <c r="AJU1006" s="871"/>
      <c r="AJV1006" s="871"/>
      <c r="AJW1006" s="871"/>
      <c r="AJX1006" s="871"/>
      <c r="AJY1006" s="871"/>
      <c r="AJZ1006" s="871"/>
      <c r="AKA1006" s="871"/>
      <c r="AKB1006" s="871"/>
      <c r="AKC1006" s="871"/>
      <c r="AKD1006" s="871"/>
      <c r="AKE1006" s="871"/>
      <c r="AKF1006" s="871"/>
      <c r="AKG1006" s="871"/>
      <c r="AKH1006" s="871"/>
      <c r="AKI1006" s="871"/>
      <c r="AKJ1006" s="871"/>
      <c r="AKK1006" s="871"/>
      <c r="AKL1006" s="871"/>
      <c r="AKM1006" s="871"/>
      <c r="AKN1006" s="871"/>
      <c r="AKO1006" s="871"/>
      <c r="AKP1006" s="871"/>
      <c r="AKQ1006" s="871"/>
      <c r="AKR1006" s="871"/>
      <c r="AKS1006" s="871"/>
      <c r="AKT1006" s="871"/>
      <c r="AKU1006" s="871"/>
      <c r="AKV1006" s="871"/>
      <c r="AKW1006" s="871"/>
      <c r="AKX1006" s="871"/>
      <c r="AKY1006" s="871"/>
      <c r="AKZ1006" s="871"/>
      <c r="ALA1006" s="871"/>
      <c r="ALB1006" s="871"/>
      <c r="ALC1006" s="871"/>
      <c r="ALD1006" s="871"/>
      <c r="ALE1006" s="871"/>
      <c r="ALF1006" s="871"/>
      <c r="ALG1006" s="871"/>
      <c r="ALH1006" s="871"/>
      <c r="ALI1006" s="871"/>
      <c r="ALJ1006" s="871"/>
      <c r="ALK1006" s="871"/>
      <c r="ALL1006" s="871"/>
      <c r="ALM1006" s="871"/>
      <c r="ALN1006" s="871"/>
      <c r="ALO1006" s="871"/>
      <c r="ALP1006" s="871"/>
      <c r="ALQ1006" s="871"/>
      <c r="ALR1006" s="871"/>
      <c r="ALS1006" s="871"/>
      <c r="ALT1006" s="871"/>
      <c r="ALU1006" s="871"/>
      <c r="ALV1006" s="871"/>
      <c r="ALW1006" s="871"/>
      <c r="ALX1006" s="871"/>
      <c r="ALY1006" s="871"/>
      <c r="ALZ1006" s="871"/>
      <c r="AMA1006" s="871"/>
      <c r="AMB1006" s="871"/>
      <c r="AMC1006" s="871"/>
      <c r="AMD1006" s="871"/>
      <c r="AME1006" s="871"/>
      <c r="AMF1006" s="871"/>
      <c r="AMG1006" s="871"/>
      <c r="AMH1006" s="871"/>
      <c r="AMI1006" s="871"/>
      <c r="AMJ1006" s="871"/>
      <c r="AMK1006" s="871"/>
    </row>
    <row r="1009" spans="1:1025" ht="15.75" customHeight="1">
      <c r="A1009" s="1114"/>
      <c r="B1009" s="1117" t="s">
        <v>67</v>
      </c>
      <c r="C1009" s="1117"/>
      <c r="D1009" s="1117"/>
      <c r="E1009" s="956">
        <f>E946+E962+E975+E985+E994+E1006</f>
        <v>83623106</v>
      </c>
      <c r="F1009" s="898"/>
      <c r="G1009" s="898"/>
      <c r="H1009" s="898"/>
      <c r="I1009" s="898"/>
      <c r="J1009" s="898"/>
      <c r="K1009" s="898"/>
      <c r="L1009" s="898"/>
      <c r="M1009" s="898"/>
      <c r="N1009" s="898"/>
      <c r="O1009" s="898"/>
      <c r="P1009" s="898"/>
      <c r="Q1009" s="898"/>
      <c r="R1009" s="871"/>
      <c r="S1009" s="871"/>
      <c r="T1009" s="871"/>
      <c r="U1009" s="871"/>
      <c r="V1009" s="871"/>
      <c r="W1009" s="871"/>
      <c r="X1009" s="871"/>
      <c r="Y1009" s="871"/>
      <c r="Z1009" s="871"/>
      <c r="AA1009" s="871"/>
      <c r="AB1009" s="871"/>
      <c r="AC1009" s="871"/>
      <c r="AD1009" s="871"/>
      <c r="AE1009" s="871"/>
      <c r="AF1009" s="871"/>
      <c r="AG1009" s="871"/>
      <c r="AH1009" s="871"/>
      <c r="AI1009" s="871"/>
      <c r="AJ1009" s="871"/>
      <c r="AK1009" s="871"/>
      <c r="AL1009" s="871"/>
      <c r="AM1009" s="871"/>
      <c r="AN1009" s="871"/>
      <c r="AO1009" s="871"/>
      <c r="AP1009" s="871"/>
      <c r="AQ1009" s="871"/>
      <c r="AR1009" s="871"/>
      <c r="AS1009" s="871"/>
      <c r="AT1009" s="871"/>
      <c r="AU1009" s="871"/>
      <c r="AV1009" s="871"/>
      <c r="AW1009" s="871"/>
      <c r="AX1009" s="871"/>
      <c r="AY1009" s="871"/>
      <c r="AZ1009" s="871"/>
      <c r="BA1009" s="871"/>
      <c r="BB1009" s="871"/>
      <c r="BC1009" s="871"/>
      <c r="BD1009" s="871"/>
      <c r="BE1009" s="871"/>
      <c r="BF1009" s="871"/>
      <c r="BG1009" s="871"/>
      <c r="BH1009" s="871"/>
      <c r="BI1009" s="871"/>
      <c r="BJ1009" s="871"/>
      <c r="BK1009" s="871"/>
      <c r="BL1009" s="871"/>
      <c r="BM1009" s="871"/>
      <c r="BN1009" s="871"/>
      <c r="BO1009" s="871"/>
      <c r="BP1009" s="871"/>
      <c r="BQ1009" s="871"/>
      <c r="BR1009" s="871"/>
      <c r="BS1009" s="871"/>
      <c r="BT1009" s="871"/>
      <c r="BU1009" s="871"/>
      <c r="BV1009" s="871"/>
      <c r="BW1009" s="871"/>
      <c r="BX1009" s="871"/>
      <c r="BY1009" s="871"/>
      <c r="BZ1009" s="871"/>
      <c r="CA1009" s="871"/>
      <c r="CB1009" s="871"/>
      <c r="CC1009" s="871"/>
      <c r="CD1009" s="871"/>
      <c r="CE1009" s="871"/>
      <c r="CF1009" s="871"/>
      <c r="CG1009" s="871"/>
      <c r="CH1009" s="871"/>
      <c r="CI1009" s="871"/>
      <c r="CJ1009" s="871"/>
      <c r="CK1009" s="871"/>
      <c r="CL1009" s="871"/>
      <c r="CM1009" s="871"/>
      <c r="CN1009" s="871"/>
      <c r="CO1009" s="871"/>
      <c r="CP1009" s="871"/>
      <c r="CQ1009" s="871"/>
      <c r="CR1009" s="871"/>
      <c r="CS1009" s="871"/>
      <c r="CT1009" s="871"/>
      <c r="CU1009" s="871"/>
      <c r="CV1009" s="871"/>
      <c r="CW1009" s="871"/>
      <c r="CX1009" s="871"/>
      <c r="CY1009" s="871"/>
      <c r="CZ1009" s="871"/>
      <c r="DA1009" s="871"/>
      <c r="DB1009" s="871"/>
      <c r="DC1009" s="871"/>
      <c r="DD1009" s="871"/>
      <c r="DE1009" s="871"/>
      <c r="DF1009" s="871"/>
      <c r="DG1009" s="871"/>
      <c r="DH1009" s="871"/>
      <c r="DI1009" s="871"/>
      <c r="DJ1009" s="871"/>
      <c r="DK1009" s="871"/>
      <c r="DL1009" s="871"/>
      <c r="DM1009" s="871"/>
      <c r="DN1009" s="871"/>
      <c r="DO1009" s="871"/>
      <c r="DP1009" s="871"/>
      <c r="DQ1009" s="871"/>
      <c r="DR1009" s="871"/>
      <c r="DS1009" s="871"/>
      <c r="DT1009" s="871"/>
      <c r="DU1009" s="871"/>
      <c r="DV1009" s="871"/>
      <c r="DW1009" s="871"/>
      <c r="DX1009" s="871"/>
      <c r="DY1009" s="871"/>
      <c r="DZ1009" s="871"/>
      <c r="EA1009" s="871"/>
      <c r="EB1009" s="871"/>
      <c r="EC1009" s="871"/>
      <c r="ED1009" s="871"/>
      <c r="EE1009" s="871"/>
      <c r="EF1009" s="871"/>
      <c r="EG1009" s="871"/>
      <c r="EH1009" s="871"/>
      <c r="EI1009" s="871"/>
      <c r="EJ1009" s="871"/>
      <c r="EK1009" s="871"/>
      <c r="EL1009" s="871"/>
      <c r="EM1009" s="871"/>
      <c r="EN1009" s="871"/>
      <c r="EO1009" s="871"/>
      <c r="EP1009" s="871"/>
      <c r="EQ1009" s="871"/>
      <c r="ER1009" s="871"/>
      <c r="ES1009" s="871"/>
      <c r="ET1009" s="871"/>
      <c r="EU1009" s="871"/>
      <c r="EV1009" s="871"/>
      <c r="EW1009" s="871"/>
      <c r="EX1009" s="871"/>
      <c r="EY1009" s="871"/>
      <c r="EZ1009" s="871"/>
      <c r="FA1009" s="871"/>
      <c r="FB1009" s="871"/>
      <c r="FC1009" s="871"/>
      <c r="FD1009" s="871"/>
      <c r="FE1009" s="871"/>
      <c r="FF1009" s="871"/>
      <c r="FG1009" s="871"/>
      <c r="FH1009" s="871"/>
      <c r="FI1009" s="871"/>
      <c r="FJ1009" s="871"/>
      <c r="FK1009" s="871"/>
      <c r="FL1009" s="871"/>
      <c r="FM1009" s="871"/>
      <c r="FN1009" s="871"/>
      <c r="FO1009" s="871"/>
      <c r="FP1009" s="871"/>
      <c r="FQ1009" s="871"/>
      <c r="FR1009" s="871"/>
      <c r="FS1009" s="871"/>
      <c r="FT1009" s="871"/>
      <c r="FU1009" s="871"/>
      <c r="FV1009" s="871"/>
      <c r="FW1009" s="871"/>
      <c r="FX1009" s="871"/>
      <c r="FY1009" s="871"/>
      <c r="FZ1009" s="871"/>
      <c r="GA1009" s="871"/>
      <c r="GB1009" s="871"/>
      <c r="GC1009" s="871"/>
      <c r="GD1009" s="871"/>
      <c r="GE1009" s="871"/>
      <c r="GF1009" s="871"/>
      <c r="GG1009" s="871"/>
      <c r="GH1009" s="871"/>
      <c r="GI1009" s="871"/>
      <c r="GJ1009" s="871"/>
      <c r="GK1009" s="871"/>
      <c r="GL1009" s="871"/>
      <c r="GM1009" s="871"/>
      <c r="GN1009" s="871"/>
      <c r="GO1009" s="871"/>
      <c r="GP1009" s="871"/>
      <c r="GQ1009" s="871"/>
      <c r="GR1009" s="871"/>
      <c r="GS1009" s="871"/>
      <c r="GT1009" s="871"/>
      <c r="GU1009" s="871"/>
      <c r="GV1009" s="871"/>
      <c r="GW1009" s="871"/>
      <c r="GX1009" s="871"/>
      <c r="GY1009" s="871"/>
      <c r="GZ1009" s="871"/>
      <c r="HA1009" s="871"/>
      <c r="HB1009" s="871"/>
      <c r="HC1009" s="871"/>
      <c r="HD1009" s="871"/>
      <c r="HE1009" s="871"/>
      <c r="HF1009" s="871"/>
      <c r="HG1009" s="871"/>
      <c r="HH1009" s="871"/>
      <c r="HI1009" s="871"/>
      <c r="HJ1009" s="871"/>
      <c r="HK1009" s="871"/>
      <c r="HL1009" s="871"/>
      <c r="HM1009" s="871"/>
      <c r="HN1009" s="871"/>
      <c r="HO1009" s="871"/>
      <c r="HP1009" s="871"/>
      <c r="HQ1009" s="871"/>
      <c r="HR1009" s="871"/>
      <c r="HS1009" s="871"/>
      <c r="HT1009" s="871"/>
      <c r="HU1009" s="871"/>
      <c r="HV1009" s="871"/>
      <c r="HW1009" s="871"/>
      <c r="HX1009" s="871"/>
      <c r="HY1009" s="871"/>
      <c r="HZ1009" s="871"/>
      <c r="IA1009" s="871"/>
      <c r="IB1009" s="871"/>
      <c r="IC1009" s="871"/>
      <c r="ID1009" s="871"/>
      <c r="IE1009" s="871"/>
      <c r="IF1009" s="871"/>
      <c r="IG1009" s="871"/>
      <c r="IH1009" s="871"/>
      <c r="II1009" s="871"/>
      <c r="IJ1009" s="871"/>
      <c r="IK1009" s="871"/>
      <c r="IL1009" s="871"/>
      <c r="IM1009" s="871"/>
      <c r="IN1009" s="871"/>
      <c r="IO1009" s="871"/>
      <c r="IP1009" s="871"/>
      <c r="IQ1009" s="871"/>
      <c r="IR1009" s="871"/>
      <c r="IS1009" s="871"/>
      <c r="IT1009" s="871"/>
      <c r="IU1009" s="871"/>
      <c r="IV1009" s="871"/>
      <c r="IW1009" s="871"/>
      <c r="IX1009" s="871"/>
      <c r="IY1009" s="871"/>
      <c r="IZ1009" s="871"/>
      <c r="JA1009" s="871"/>
      <c r="JB1009" s="871"/>
      <c r="JC1009" s="871"/>
      <c r="JD1009" s="871"/>
      <c r="JE1009" s="871"/>
      <c r="JF1009" s="871"/>
      <c r="JG1009" s="871"/>
      <c r="JH1009" s="871"/>
      <c r="JI1009" s="871"/>
      <c r="JJ1009" s="871"/>
      <c r="JK1009" s="871"/>
      <c r="JL1009" s="871"/>
      <c r="JM1009" s="871"/>
      <c r="JN1009" s="871"/>
      <c r="JO1009" s="871"/>
      <c r="JP1009" s="871"/>
      <c r="JQ1009" s="871"/>
      <c r="JR1009" s="871"/>
      <c r="JS1009" s="871"/>
      <c r="JT1009" s="871"/>
      <c r="JU1009" s="871"/>
      <c r="JV1009" s="871"/>
      <c r="JW1009" s="871"/>
      <c r="JX1009" s="871"/>
      <c r="JY1009" s="871"/>
      <c r="JZ1009" s="871"/>
      <c r="KA1009" s="871"/>
      <c r="KB1009" s="871"/>
      <c r="KC1009" s="871"/>
      <c r="KD1009" s="871"/>
      <c r="KE1009" s="871"/>
      <c r="KF1009" s="871"/>
      <c r="KG1009" s="871"/>
      <c r="KH1009" s="871"/>
      <c r="KI1009" s="871"/>
      <c r="KJ1009" s="871"/>
      <c r="KK1009" s="871"/>
      <c r="KL1009" s="871"/>
      <c r="KM1009" s="871"/>
      <c r="KN1009" s="871"/>
      <c r="KO1009" s="871"/>
      <c r="KP1009" s="871"/>
      <c r="KQ1009" s="871"/>
      <c r="KR1009" s="871"/>
      <c r="KS1009" s="871"/>
      <c r="KT1009" s="871"/>
      <c r="KU1009" s="871"/>
      <c r="KV1009" s="871"/>
      <c r="KW1009" s="871"/>
      <c r="KX1009" s="871"/>
      <c r="KY1009" s="871"/>
      <c r="KZ1009" s="871"/>
      <c r="LA1009" s="871"/>
      <c r="LB1009" s="871"/>
      <c r="LC1009" s="871"/>
      <c r="LD1009" s="871"/>
      <c r="LE1009" s="871"/>
      <c r="LF1009" s="871"/>
      <c r="LG1009" s="871"/>
      <c r="LH1009" s="871"/>
      <c r="LI1009" s="871"/>
      <c r="LJ1009" s="871"/>
      <c r="LK1009" s="871"/>
      <c r="LL1009" s="871"/>
      <c r="LM1009" s="871"/>
      <c r="LN1009" s="871"/>
      <c r="LO1009" s="871"/>
      <c r="LP1009" s="871"/>
      <c r="LQ1009" s="871"/>
      <c r="LR1009" s="871"/>
      <c r="LS1009" s="871"/>
      <c r="LT1009" s="871"/>
      <c r="LU1009" s="871"/>
      <c r="LV1009" s="871"/>
      <c r="LW1009" s="871"/>
      <c r="LX1009" s="871"/>
      <c r="LY1009" s="871"/>
      <c r="LZ1009" s="871"/>
      <c r="MA1009" s="871"/>
      <c r="MB1009" s="871"/>
      <c r="MC1009" s="871"/>
      <c r="MD1009" s="871"/>
      <c r="ME1009" s="871"/>
      <c r="MF1009" s="871"/>
      <c r="MG1009" s="871"/>
      <c r="MH1009" s="871"/>
      <c r="MI1009" s="871"/>
      <c r="MJ1009" s="871"/>
      <c r="MK1009" s="871"/>
      <c r="ML1009" s="871"/>
      <c r="MM1009" s="871"/>
      <c r="MN1009" s="871"/>
      <c r="MO1009" s="871"/>
      <c r="MP1009" s="871"/>
      <c r="MQ1009" s="871"/>
      <c r="MR1009" s="871"/>
      <c r="MS1009" s="871"/>
      <c r="MT1009" s="871"/>
      <c r="MU1009" s="871"/>
      <c r="MV1009" s="871"/>
      <c r="MW1009" s="871"/>
      <c r="MX1009" s="871"/>
      <c r="MY1009" s="871"/>
      <c r="MZ1009" s="871"/>
      <c r="NA1009" s="871"/>
      <c r="NB1009" s="871"/>
      <c r="NC1009" s="871"/>
      <c r="ND1009" s="871"/>
      <c r="NE1009" s="871"/>
      <c r="NF1009" s="871"/>
      <c r="NG1009" s="871"/>
      <c r="NH1009" s="871"/>
      <c r="NI1009" s="871"/>
      <c r="NJ1009" s="871"/>
      <c r="NK1009" s="871"/>
      <c r="NL1009" s="871"/>
      <c r="NM1009" s="871"/>
      <c r="NN1009" s="871"/>
      <c r="NO1009" s="871"/>
      <c r="NP1009" s="871"/>
      <c r="NQ1009" s="871"/>
      <c r="NR1009" s="871"/>
      <c r="NS1009" s="871"/>
      <c r="NT1009" s="871"/>
      <c r="NU1009" s="871"/>
      <c r="NV1009" s="871"/>
      <c r="NW1009" s="871"/>
      <c r="NX1009" s="871"/>
      <c r="NY1009" s="871"/>
      <c r="NZ1009" s="871"/>
      <c r="OA1009" s="871"/>
      <c r="OB1009" s="871"/>
      <c r="OC1009" s="871"/>
      <c r="OD1009" s="871"/>
      <c r="OE1009" s="871"/>
      <c r="OF1009" s="871"/>
      <c r="OG1009" s="871"/>
      <c r="OH1009" s="871"/>
      <c r="OI1009" s="871"/>
      <c r="OJ1009" s="871"/>
      <c r="OK1009" s="871"/>
      <c r="OL1009" s="871"/>
      <c r="OM1009" s="871"/>
      <c r="ON1009" s="871"/>
      <c r="OO1009" s="871"/>
      <c r="OP1009" s="871"/>
      <c r="OQ1009" s="871"/>
      <c r="OR1009" s="871"/>
      <c r="OS1009" s="871"/>
      <c r="OT1009" s="871"/>
      <c r="OU1009" s="871"/>
      <c r="OV1009" s="871"/>
      <c r="OW1009" s="871"/>
      <c r="OX1009" s="871"/>
      <c r="OY1009" s="871"/>
      <c r="OZ1009" s="871"/>
      <c r="PA1009" s="871"/>
      <c r="PB1009" s="871"/>
      <c r="PC1009" s="871"/>
      <c r="PD1009" s="871"/>
      <c r="PE1009" s="871"/>
      <c r="PF1009" s="871"/>
      <c r="PG1009" s="871"/>
      <c r="PH1009" s="871"/>
      <c r="PI1009" s="871"/>
      <c r="PJ1009" s="871"/>
      <c r="PK1009" s="871"/>
      <c r="PL1009" s="871"/>
      <c r="PM1009" s="871"/>
      <c r="PN1009" s="871"/>
      <c r="PO1009" s="871"/>
      <c r="PP1009" s="871"/>
      <c r="PQ1009" s="871"/>
      <c r="PR1009" s="871"/>
      <c r="PS1009" s="871"/>
      <c r="PT1009" s="871"/>
      <c r="PU1009" s="871"/>
      <c r="PV1009" s="871"/>
      <c r="PW1009" s="871"/>
      <c r="PX1009" s="871"/>
      <c r="PY1009" s="871"/>
      <c r="PZ1009" s="871"/>
      <c r="QA1009" s="871"/>
      <c r="QB1009" s="871"/>
      <c r="QC1009" s="871"/>
      <c r="QD1009" s="871"/>
      <c r="QE1009" s="871"/>
      <c r="QF1009" s="871"/>
      <c r="QG1009" s="871"/>
      <c r="QH1009" s="871"/>
      <c r="QI1009" s="871"/>
      <c r="QJ1009" s="871"/>
      <c r="QK1009" s="871"/>
      <c r="QL1009" s="871"/>
      <c r="QM1009" s="871"/>
      <c r="QN1009" s="871"/>
      <c r="QO1009" s="871"/>
      <c r="QP1009" s="871"/>
      <c r="QQ1009" s="871"/>
      <c r="QR1009" s="871"/>
      <c r="QS1009" s="871"/>
      <c r="QT1009" s="871"/>
      <c r="QU1009" s="871"/>
      <c r="QV1009" s="871"/>
      <c r="QW1009" s="871"/>
      <c r="QX1009" s="871"/>
      <c r="QY1009" s="871"/>
      <c r="QZ1009" s="871"/>
      <c r="RA1009" s="871"/>
      <c r="RB1009" s="871"/>
      <c r="RC1009" s="871"/>
      <c r="RD1009" s="871"/>
      <c r="RE1009" s="871"/>
      <c r="RF1009" s="871"/>
      <c r="RG1009" s="871"/>
      <c r="RH1009" s="871"/>
      <c r="RI1009" s="871"/>
      <c r="RJ1009" s="871"/>
      <c r="RK1009" s="871"/>
      <c r="RL1009" s="871"/>
      <c r="RM1009" s="871"/>
      <c r="RN1009" s="871"/>
      <c r="RO1009" s="871"/>
      <c r="RP1009" s="871"/>
      <c r="RQ1009" s="871"/>
      <c r="RR1009" s="871"/>
      <c r="RS1009" s="871"/>
      <c r="RT1009" s="871"/>
      <c r="RU1009" s="871"/>
      <c r="RV1009" s="871"/>
      <c r="RW1009" s="871"/>
      <c r="RX1009" s="871"/>
      <c r="RY1009" s="871"/>
      <c r="RZ1009" s="871"/>
      <c r="SA1009" s="871"/>
      <c r="SB1009" s="871"/>
      <c r="SC1009" s="871"/>
      <c r="SD1009" s="871"/>
      <c r="SE1009" s="871"/>
      <c r="SF1009" s="871"/>
      <c r="SG1009" s="871"/>
      <c r="SH1009" s="871"/>
      <c r="SI1009" s="871"/>
      <c r="SJ1009" s="871"/>
      <c r="SK1009" s="871"/>
      <c r="SL1009" s="871"/>
      <c r="SM1009" s="871"/>
      <c r="SN1009" s="871"/>
      <c r="SO1009" s="871"/>
      <c r="SP1009" s="871"/>
      <c r="SQ1009" s="871"/>
      <c r="SR1009" s="871"/>
      <c r="SS1009" s="871"/>
      <c r="ST1009" s="871"/>
      <c r="SU1009" s="871"/>
      <c r="SV1009" s="871"/>
      <c r="SW1009" s="871"/>
      <c r="SX1009" s="871"/>
      <c r="SY1009" s="871"/>
      <c r="SZ1009" s="871"/>
      <c r="TA1009" s="871"/>
      <c r="TB1009" s="871"/>
      <c r="TC1009" s="871"/>
      <c r="TD1009" s="871"/>
      <c r="TE1009" s="871"/>
      <c r="TF1009" s="871"/>
      <c r="TG1009" s="871"/>
      <c r="TH1009" s="871"/>
      <c r="TI1009" s="871"/>
      <c r="TJ1009" s="871"/>
      <c r="TK1009" s="871"/>
      <c r="TL1009" s="871"/>
      <c r="TM1009" s="871"/>
      <c r="TN1009" s="871"/>
      <c r="TO1009" s="871"/>
      <c r="TP1009" s="871"/>
      <c r="TQ1009" s="871"/>
      <c r="TR1009" s="871"/>
      <c r="TS1009" s="871"/>
      <c r="TT1009" s="871"/>
      <c r="TU1009" s="871"/>
      <c r="TV1009" s="871"/>
      <c r="TW1009" s="871"/>
      <c r="TX1009" s="871"/>
      <c r="TY1009" s="871"/>
      <c r="TZ1009" s="871"/>
      <c r="UA1009" s="871"/>
      <c r="UB1009" s="871"/>
      <c r="UC1009" s="871"/>
      <c r="UD1009" s="871"/>
      <c r="UE1009" s="871"/>
      <c r="UF1009" s="871"/>
      <c r="UG1009" s="871"/>
      <c r="UH1009" s="871"/>
      <c r="UI1009" s="871"/>
      <c r="UJ1009" s="871"/>
      <c r="UK1009" s="871"/>
      <c r="UL1009" s="871"/>
      <c r="UM1009" s="871"/>
      <c r="UN1009" s="871"/>
      <c r="UO1009" s="871"/>
      <c r="UP1009" s="871"/>
      <c r="UQ1009" s="871"/>
      <c r="UR1009" s="871"/>
      <c r="US1009" s="871"/>
      <c r="UT1009" s="871"/>
      <c r="UU1009" s="871"/>
      <c r="UV1009" s="871"/>
      <c r="UW1009" s="871"/>
      <c r="UX1009" s="871"/>
      <c r="UY1009" s="871"/>
      <c r="UZ1009" s="871"/>
      <c r="VA1009" s="871"/>
      <c r="VB1009" s="871"/>
      <c r="VC1009" s="871"/>
      <c r="VD1009" s="871"/>
      <c r="VE1009" s="871"/>
      <c r="VF1009" s="871"/>
      <c r="VG1009" s="871"/>
      <c r="VH1009" s="871"/>
      <c r="VI1009" s="871"/>
      <c r="VJ1009" s="871"/>
      <c r="VK1009" s="871"/>
      <c r="VL1009" s="871"/>
      <c r="VM1009" s="871"/>
      <c r="VN1009" s="871"/>
      <c r="VO1009" s="871"/>
      <c r="VP1009" s="871"/>
      <c r="VQ1009" s="871"/>
      <c r="VR1009" s="871"/>
      <c r="VS1009" s="871"/>
      <c r="VT1009" s="871"/>
      <c r="VU1009" s="871"/>
      <c r="VV1009" s="871"/>
      <c r="VW1009" s="871"/>
      <c r="VX1009" s="871"/>
      <c r="VY1009" s="871"/>
      <c r="VZ1009" s="871"/>
      <c r="WA1009" s="871"/>
      <c r="WB1009" s="871"/>
      <c r="WC1009" s="871"/>
      <c r="WD1009" s="871"/>
      <c r="WE1009" s="871"/>
      <c r="WF1009" s="871"/>
      <c r="WG1009" s="871"/>
      <c r="WH1009" s="871"/>
      <c r="WI1009" s="871"/>
      <c r="WJ1009" s="871"/>
      <c r="WK1009" s="871"/>
      <c r="WL1009" s="871"/>
      <c r="WM1009" s="871"/>
      <c r="WN1009" s="871"/>
      <c r="WO1009" s="871"/>
      <c r="WP1009" s="871"/>
      <c r="WQ1009" s="871"/>
      <c r="WR1009" s="871"/>
      <c r="WS1009" s="871"/>
      <c r="WT1009" s="871"/>
      <c r="WU1009" s="871"/>
      <c r="WV1009" s="871"/>
      <c r="WW1009" s="871"/>
      <c r="WX1009" s="871"/>
      <c r="WY1009" s="871"/>
      <c r="WZ1009" s="871"/>
      <c r="XA1009" s="871"/>
      <c r="XB1009" s="871"/>
      <c r="XC1009" s="871"/>
      <c r="XD1009" s="871"/>
      <c r="XE1009" s="871"/>
      <c r="XF1009" s="871"/>
      <c r="XG1009" s="871"/>
      <c r="XH1009" s="871"/>
      <c r="XI1009" s="871"/>
      <c r="XJ1009" s="871"/>
      <c r="XK1009" s="871"/>
      <c r="XL1009" s="871"/>
      <c r="XM1009" s="871"/>
      <c r="XN1009" s="871"/>
      <c r="XO1009" s="871"/>
      <c r="XP1009" s="871"/>
      <c r="XQ1009" s="871"/>
      <c r="XR1009" s="871"/>
      <c r="XS1009" s="871"/>
      <c r="XT1009" s="871"/>
      <c r="XU1009" s="871"/>
      <c r="XV1009" s="871"/>
      <c r="XW1009" s="871"/>
      <c r="XX1009" s="871"/>
      <c r="XY1009" s="871"/>
      <c r="XZ1009" s="871"/>
      <c r="YA1009" s="871"/>
      <c r="YB1009" s="871"/>
      <c r="YC1009" s="871"/>
      <c r="YD1009" s="871"/>
      <c r="YE1009" s="871"/>
      <c r="YF1009" s="871"/>
      <c r="YG1009" s="871"/>
      <c r="YH1009" s="871"/>
      <c r="YI1009" s="871"/>
      <c r="YJ1009" s="871"/>
      <c r="YK1009" s="871"/>
      <c r="YL1009" s="871"/>
      <c r="YM1009" s="871"/>
      <c r="YN1009" s="871"/>
      <c r="YO1009" s="871"/>
      <c r="YP1009" s="871"/>
      <c r="YQ1009" s="871"/>
      <c r="YR1009" s="871"/>
      <c r="YS1009" s="871"/>
      <c r="YT1009" s="871"/>
      <c r="YU1009" s="871"/>
      <c r="YV1009" s="871"/>
      <c r="YW1009" s="871"/>
      <c r="YX1009" s="871"/>
      <c r="YY1009" s="871"/>
      <c r="YZ1009" s="871"/>
      <c r="ZA1009" s="871"/>
      <c r="ZB1009" s="871"/>
      <c r="ZC1009" s="871"/>
      <c r="ZD1009" s="871"/>
      <c r="ZE1009" s="871"/>
      <c r="ZF1009" s="871"/>
      <c r="ZG1009" s="871"/>
      <c r="ZH1009" s="871"/>
      <c r="ZI1009" s="871"/>
      <c r="ZJ1009" s="871"/>
      <c r="ZK1009" s="871"/>
      <c r="ZL1009" s="871"/>
      <c r="ZM1009" s="871"/>
      <c r="ZN1009" s="871"/>
      <c r="ZO1009" s="871"/>
      <c r="ZP1009" s="871"/>
      <c r="ZQ1009" s="871"/>
      <c r="ZR1009" s="871"/>
      <c r="ZS1009" s="871"/>
      <c r="ZT1009" s="871"/>
      <c r="ZU1009" s="871"/>
      <c r="ZV1009" s="871"/>
      <c r="ZW1009" s="871"/>
      <c r="ZX1009" s="871"/>
      <c r="ZY1009" s="871"/>
      <c r="ZZ1009" s="871"/>
      <c r="AAA1009" s="871"/>
      <c r="AAB1009" s="871"/>
      <c r="AAC1009" s="871"/>
      <c r="AAD1009" s="871"/>
      <c r="AAE1009" s="871"/>
      <c r="AAF1009" s="871"/>
      <c r="AAG1009" s="871"/>
      <c r="AAH1009" s="871"/>
      <c r="AAI1009" s="871"/>
      <c r="AAJ1009" s="871"/>
      <c r="AAK1009" s="871"/>
      <c r="AAL1009" s="871"/>
      <c r="AAM1009" s="871"/>
      <c r="AAN1009" s="871"/>
      <c r="AAO1009" s="871"/>
      <c r="AAP1009" s="871"/>
      <c r="AAQ1009" s="871"/>
      <c r="AAR1009" s="871"/>
      <c r="AAS1009" s="871"/>
      <c r="AAT1009" s="871"/>
      <c r="AAU1009" s="871"/>
      <c r="AAV1009" s="871"/>
      <c r="AAW1009" s="871"/>
      <c r="AAX1009" s="871"/>
      <c r="AAY1009" s="871"/>
      <c r="AAZ1009" s="871"/>
      <c r="ABA1009" s="871"/>
      <c r="ABB1009" s="871"/>
      <c r="ABC1009" s="871"/>
      <c r="ABD1009" s="871"/>
      <c r="ABE1009" s="871"/>
      <c r="ABF1009" s="871"/>
      <c r="ABG1009" s="871"/>
      <c r="ABH1009" s="871"/>
      <c r="ABI1009" s="871"/>
      <c r="ABJ1009" s="871"/>
      <c r="ABK1009" s="871"/>
      <c r="ABL1009" s="871"/>
      <c r="ABM1009" s="871"/>
      <c r="ABN1009" s="871"/>
      <c r="ABO1009" s="871"/>
      <c r="ABP1009" s="871"/>
      <c r="ABQ1009" s="871"/>
      <c r="ABR1009" s="871"/>
      <c r="ABS1009" s="871"/>
      <c r="ABT1009" s="871"/>
      <c r="ABU1009" s="871"/>
      <c r="ABV1009" s="871"/>
      <c r="ABW1009" s="871"/>
      <c r="ABX1009" s="871"/>
      <c r="ABY1009" s="871"/>
      <c r="ABZ1009" s="871"/>
      <c r="ACA1009" s="871"/>
      <c r="ACB1009" s="871"/>
      <c r="ACC1009" s="871"/>
      <c r="ACD1009" s="871"/>
      <c r="ACE1009" s="871"/>
      <c r="ACF1009" s="871"/>
      <c r="ACG1009" s="871"/>
      <c r="ACH1009" s="871"/>
      <c r="ACI1009" s="871"/>
      <c r="ACJ1009" s="871"/>
      <c r="ACK1009" s="871"/>
      <c r="ACL1009" s="871"/>
      <c r="ACM1009" s="871"/>
      <c r="ACN1009" s="871"/>
      <c r="ACO1009" s="871"/>
      <c r="ACP1009" s="871"/>
      <c r="ACQ1009" s="871"/>
      <c r="ACR1009" s="871"/>
      <c r="ACS1009" s="871"/>
      <c r="ACT1009" s="871"/>
      <c r="ACU1009" s="871"/>
      <c r="ACV1009" s="871"/>
      <c r="ACW1009" s="871"/>
      <c r="ACX1009" s="871"/>
      <c r="ACY1009" s="871"/>
      <c r="ACZ1009" s="871"/>
      <c r="ADA1009" s="871"/>
      <c r="ADB1009" s="871"/>
      <c r="ADC1009" s="871"/>
      <c r="ADD1009" s="871"/>
      <c r="ADE1009" s="871"/>
      <c r="ADF1009" s="871"/>
      <c r="ADG1009" s="871"/>
      <c r="ADH1009" s="871"/>
      <c r="ADI1009" s="871"/>
      <c r="ADJ1009" s="871"/>
      <c r="ADK1009" s="871"/>
      <c r="ADL1009" s="871"/>
      <c r="ADM1009" s="871"/>
      <c r="ADN1009" s="871"/>
      <c r="ADO1009" s="871"/>
      <c r="ADP1009" s="871"/>
      <c r="ADQ1009" s="871"/>
      <c r="ADR1009" s="871"/>
      <c r="ADS1009" s="871"/>
      <c r="ADT1009" s="871"/>
      <c r="ADU1009" s="871"/>
      <c r="ADV1009" s="871"/>
      <c r="ADW1009" s="871"/>
      <c r="ADX1009" s="871"/>
      <c r="ADY1009" s="871"/>
      <c r="ADZ1009" s="871"/>
      <c r="AEA1009" s="871"/>
      <c r="AEB1009" s="871"/>
      <c r="AEC1009" s="871"/>
      <c r="AED1009" s="871"/>
      <c r="AEE1009" s="871"/>
      <c r="AEF1009" s="871"/>
      <c r="AEG1009" s="871"/>
      <c r="AEH1009" s="871"/>
      <c r="AEI1009" s="871"/>
      <c r="AEJ1009" s="871"/>
      <c r="AEK1009" s="871"/>
      <c r="AEL1009" s="871"/>
      <c r="AEM1009" s="871"/>
      <c r="AEN1009" s="871"/>
      <c r="AEO1009" s="871"/>
      <c r="AEP1009" s="871"/>
      <c r="AEQ1009" s="871"/>
      <c r="AER1009" s="871"/>
      <c r="AES1009" s="871"/>
      <c r="AET1009" s="871"/>
      <c r="AEU1009" s="871"/>
      <c r="AEV1009" s="871"/>
      <c r="AEW1009" s="871"/>
      <c r="AEX1009" s="871"/>
      <c r="AEY1009" s="871"/>
      <c r="AEZ1009" s="871"/>
      <c r="AFA1009" s="871"/>
      <c r="AFB1009" s="871"/>
      <c r="AFC1009" s="871"/>
      <c r="AFD1009" s="871"/>
      <c r="AFE1009" s="871"/>
      <c r="AFF1009" s="871"/>
      <c r="AFG1009" s="871"/>
      <c r="AFH1009" s="871"/>
      <c r="AFI1009" s="871"/>
      <c r="AFJ1009" s="871"/>
      <c r="AFK1009" s="871"/>
      <c r="AFL1009" s="871"/>
      <c r="AFM1009" s="871"/>
      <c r="AFN1009" s="871"/>
      <c r="AFO1009" s="871"/>
      <c r="AFP1009" s="871"/>
      <c r="AFQ1009" s="871"/>
      <c r="AFR1009" s="871"/>
      <c r="AFS1009" s="871"/>
      <c r="AFT1009" s="871"/>
      <c r="AFU1009" s="871"/>
      <c r="AFV1009" s="871"/>
      <c r="AFW1009" s="871"/>
      <c r="AFX1009" s="871"/>
      <c r="AFY1009" s="871"/>
      <c r="AFZ1009" s="871"/>
      <c r="AGA1009" s="871"/>
      <c r="AGB1009" s="871"/>
      <c r="AGC1009" s="871"/>
      <c r="AGD1009" s="871"/>
      <c r="AGE1009" s="871"/>
      <c r="AGF1009" s="871"/>
      <c r="AGG1009" s="871"/>
      <c r="AGH1009" s="871"/>
      <c r="AGI1009" s="871"/>
      <c r="AGJ1009" s="871"/>
      <c r="AGK1009" s="871"/>
      <c r="AGL1009" s="871"/>
      <c r="AGM1009" s="871"/>
      <c r="AGN1009" s="871"/>
      <c r="AGO1009" s="871"/>
      <c r="AGP1009" s="871"/>
      <c r="AGQ1009" s="871"/>
      <c r="AGR1009" s="871"/>
      <c r="AGS1009" s="871"/>
      <c r="AGT1009" s="871"/>
      <c r="AGU1009" s="871"/>
      <c r="AGV1009" s="871"/>
      <c r="AGW1009" s="871"/>
      <c r="AGX1009" s="871"/>
      <c r="AGY1009" s="871"/>
      <c r="AGZ1009" s="871"/>
      <c r="AHA1009" s="871"/>
      <c r="AHB1009" s="871"/>
      <c r="AHC1009" s="871"/>
      <c r="AHD1009" s="871"/>
      <c r="AHE1009" s="871"/>
      <c r="AHF1009" s="871"/>
      <c r="AHG1009" s="871"/>
      <c r="AHH1009" s="871"/>
      <c r="AHI1009" s="871"/>
      <c r="AHJ1009" s="871"/>
      <c r="AHK1009" s="871"/>
      <c r="AHL1009" s="871"/>
      <c r="AHM1009" s="871"/>
      <c r="AHN1009" s="871"/>
      <c r="AHO1009" s="871"/>
      <c r="AHP1009" s="871"/>
      <c r="AHQ1009" s="871"/>
      <c r="AHR1009" s="871"/>
      <c r="AHS1009" s="871"/>
      <c r="AHT1009" s="871"/>
      <c r="AHU1009" s="871"/>
      <c r="AHV1009" s="871"/>
      <c r="AHW1009" s="871"/>
      <c r="AHX1009" s="871"/>
      <c r="AHY1009" s="871"/>
      <c r="AHZ1009" s="871"/>
      <c r="AIA1009" s="871"/>
      <c r="AIB1009" s="871"/>
      <c r="AIC1009" s="871"/>
      <c r="AID1009" s="871"/>
      <c r="AIE1009" s="871"/>
      <c r="AIF1009" s="871"/>
      <c r="AIG1009" s="871"/>
      <c r="AIH1009" s="871"/>
      <c r="AII1009" s="871"/>
      <c r="AIJ1009" s="871"/>
      <c r="AIK1009" s="871"/>
      <c r="AIL1009" s="871"/>
      <c r="AIM1009" s="871"/>
      <c r="AIN1009" s="871"/>
      <c r="AIO1009" s="871"/>
      <c r="AIP1009" s="871"/>
      <c r="AIQ1009" s="871"/>
      <c r="AIR1009" s="871"/>
      <c r="AIS1009" s="871"/>
      <c r="AIT1009" s="871"/>
      <c r="AIU1009" s="871"/>
      <c r="AIV1009" s="871"/>
      <c r="AIW1009" s="871"/>
      <c r="AIX1009" s="871"/>
      <c r="AIY1009" s="871"/>
      <c r="AIZ1009" s="871"/>
      <c r="AJA1009" s="871"/>
      <c r="AJB1009" s="871"/>
      <c r="AJC1009" s="871"/>
      <c r="AJD1009" s="871"/>
      <c r="AJE1009" s="871"/>
      <c r="AJF1009" s="871"/>
      <c r="AJG1009" s="871"/>
      <c r="AJH1009" s="871"/>
      <c r="AJI1009" s="871"/>
      <c r="AJJ1009" s="871"/>
      <c r="AJK1009" s="871"/>
      <c r="AJL1009" s="871"/>
      <c r="AJM1009" s="871"/>
      <c r="AJN1009" s="871"/>
      <c r="AJO1009" s="871"/>
      <c r="AJP1009" s="871"/>
      <c r="AJQ1009" s="871"/>
      <c r="AJR1009" s="871"/>
      <c r="AJS1009" s="871"/>
      <c r="AJT1009" s="871"/>
      <c r="AJU1009" s="871"/>
      <c r="AJV1009" s="871"/>
      <c r="AJW1009" s="871"/>
      <c r="AJX1009" s="871"/>
      <c r="AJY1009" s="871"/>
      <c r="AJZ1009" s="871"/>
      <c r="AKA1009" s="871"/>
      <c r="AKB1009" s="871"/>
      <c r="AKC1009" s="871"/>
      <c r="AKD1009" s="871"/>
      <c r="AKE1009" s="871"/>
      <c r="AKF1009" s="871"/>
      <c r="AKG1009" s="871"/>
      <c r="AKH1009" s="871"/>
      <c r="AKI1009" s="871"/>
      <c r="AKJ1009" s="871"/>
      <c r="AKK1009" s="871"/>
      <c r="AKL1009" s="871"/>
      <c r="AKM1009" s="871"/>
      <c r="AKN1009" s="871"/>
      <c r="AKO1009" s="871"/>
      <c r="AKP1009" s="871"/>
      <c r="AKQ1009" s="871"/>
      <c r="AKR1009" s="871"/>
      <c r="AKS1009" s="871"/>
      <c r="AKT1009" s="871"/>
      <c r="AKU1009" s="871"/>
      <c r="AKV1009" s="871"/>
      <c r="AKW1009" s="871"/>
      <c r="AKX1009" s="871"/>
      <c r="AKY1009" s="871"/>
      <c r="AKZ1009" s="871"/>
      <c r="ALA1009" s="871"/>
      <c r="ALB1009" s="871"/>
      <c r="ALC1009" s="871"/>
      <c r="ALD1009" s="871"/>
      <c r="ALE1009" s="871"/>
      <c r="ALF1009" s="871"/>
      <c r="ALG1009" s="871"/>
      <c r="ALH1009" s="871"/>
      <c r="ALI1009" s="871"/>
      <c r="ALJ1009" s="871"/>
      <c r="ALK1009" s="871"/>
      <c r="ALL1009" s="871"/>
      <c r="ALM1009" s="871"/>
      <c r="ALN1009" s="871"/>
      <c r="ALO1009" s="871"/>
      <c r="ALP1009" s="871"/>
      <c r="ALQ1009" s="871"/>
      <c r="ALR1009" s="871"/>
      <c r="ALS1009" s="871"/>
      <c r="ALT1009" s="871"/>
      <c r="ALU1009" s="871"/>
      <c r="ALV1009" s="871"/>
      <c r="ALW1009" s="871"/>
      <c r="ALX1009" s="871"/>
      <c r="ALY1009" s="871"/>
      <c r="ALZ1009" s="871"/>
      <c r="AMA1009" s="871"/>
      <c r="AMB1009" s="871"/>
      <c r="AMC1009" s="871"/>
      <c r="AMD1009" s="871"/>
      <c r="AME1009" s="871"/>
      <c r="AMF1009" s="871"/>
      <c r="AMG1009" s="871"/>
      <c r="AMH1009" s="871"/>
      <c r="AMI1009" s="871"/>
      <c r="AMJ1009" s="871"/>
      <c r="AMK1009" s="871"/>
    </row>
    <row r="1010" spans="1:1025" ht="15.75" customHeight="1">
      <c r="A1010" s="1115"/>
      <c r="B1010" s="1118" t="s">
        <v>542</v>
      </c>
      <c r="C1010" s="1118"/>
      <c r="D1010" s="1118"/>
      <c r="E1010" s="921"/>
      <c r="F1010" s="898"/>
      <c r="G1010" s="898"/>
      <c r="H1010" s="898"/>
      <c r="I1010" s="898"/>
      <c r="J1010" s="898"/>
      <c r="K1010" s="898"/>
      <c r="L1010" s="898"/>
      <c r="M1010" s="898"/>
      <c r="N1010" s="898"/>
      <c r="O1010" s="898"/>
      <c r="P1010" s="898"/>
      <c r="Q1010" s="898"/>
      <c r="R1010" s="871"/>
      <c r="S1010" s="871"/>
      <c r="T1010" s="871"/>
      <c r="U1010" s="871"/>
      <c r="V1010" s="871"/>
      <c r="W1010" s="871"/>
      <c r="X1010" s="871"/>
      <c r="Y1010" s="871"/>
      <c r="Z1010" s="871"/>
      <c r="AA1010" s="871"/>
      <c r="AB1010" s="871"/>
      <c r="AC1010" s="871"/>
      <c r="AD1010" s="871"/>
      <c r="AE1010" s="871"/>
      <c r="AF1010" s="871"/>
      <c r="AG1010" s="871"/>
      <c r="AH1010" s="871"/>
      <c r="AI1010" s="871"/>
      <c r="AJ1010" s="871"/>
      <c r="AK1010" s="871"/>
      <c r="AL1010" s="871"/>
      <c r="AM1010" s="871"/>
      <c r="AN1010" s="871"/>
      <c r="AO1010" s="871"/>
      <c r="AP1010" s="871"/>
      <c r="AQ1010" s="871"/>
      <c r="AR1010" s="871"/>
      <c r="AS1010" s="871"/>
      <c r="AT1010" s="871"/>
      <c r="AU1010" s="871"/>
      <c r="AV1010" s="871"/>
      <c r="AW1010" s="871"/>
      <c r="AX1010" s="871"/>
      <c r="AY1010" s="871"/>
      <c r="AZ1010" s="871"/>
      <c r="BA1010" s="871"/>
      <c r="BB1010" s="871"/>
      <c r="BC1010" s="871"/>
      <c r="BD1010" s="871"/>
      <c r="BE1010" s="871"/>
      <c r="BF1010" s="871"/>
      <c r="BG1010" s="871"/>
      <c r="BH1010" s="871"/>
      <c r="BI1010" s="871"/>
      <c r="BJ1010" s="871"/>
      <c r="BK1010" s="871"/>
      <c r="BL1010" s="871"/>
      <c r="BM1010" s="871"/>
      <c r="BN1010" s="871"/>
      <c r="BO1010" s="871"/>
      <c r="BP1010" s="871"/>
      <c r="BQ1010" s="871"/>
      <c r="BR1010" s="871"/>
      <c r="BS1010" s="871"/>
      <c r="BT1010" s="871"/>
      <c r="BU1010" s="871"/>
      <c r="BV1010" s="871"/>
      <c r="BW1010" s="871"/>
      <c r="BX1010" s="871"/>
      <c r="BY1010" s="871"/>
      <c r="BZ1010" s="871"/>
      <c r="CA1010" s="871"/>
      <c r="CB1010" s="871"/>
      <c r="CC1010" s="871"/>
      <c r="CD1010" s="871"/>
      <c r="CE1010" s="871"/>
      <c r="CF1010" s="871"/>
      <c r="CG1010" s="871"/>
      <c r="CH1010" s="871"/>
      <c r="CI1010" s="871"/>
      <c r="CJ1010" s="871"/>
      <c r="CK1010" s="871"/>
      <c r="CL1010" s="871"/>
      <c r="CM1010" s="871"/>
      <c r="CN1010" s="871"/>
      <c r="CO1010" s="871"/>
      <c r="CP1010" s="871"/>
      <c r="CQ1010" s="871"/>
      <c r="CR1010" s="871"/>
      <c r="CS1010" s="871"/>
      <c r="CT1010" s="871"/>
      <c r="CU1010" s="871"/>
      <c r="CV1010" s="871"/>
      <c r="CW1010" s="871"/>
      <c r="CX1010" s="871"/>
      <c r="CY1010" s="871"/>
      <c r="CZ1010" s="871"/>
      <c r="DA1010" s="871"/>
      <c r="DB1010" s="871"/>
      <c r="DC1010" s="871"/>
      <c r="DD1010" s="871"/>
      <c r="DE1010" s="871"/>
      <c r="DF1010" s="871"/>
      <c r="DG1010" s="871"/>
      <c r="DH1010" s="871"/>
      <c r="DI1010" s="871"/>
      <c r="DJ1010" s="871"/>
      <c r="DK1010" s="871"/>
      <c r="DL1010" s="871"/>
      <c r="DM1010" s="871"/>
      <c r="DN1010" s="871"/>
      <c r="DO1010" s="871"/>
      <c r="DP1010" s="871"/>
      <c r="DQ1010" s="871"/>
      <c r="DR1010" s="871"/>
      <c r="DS1010" s="871"/>
      <c r="DT1010" s="871"/>
      <c r="DU1010" s="871"/>
      <c r="DV1010" s="871"/>
      <c r="DW1010" s="871"/>
      <c r="DX1010" s="871"/>
      <c r="DY1010" s="871"/>
      <c r="DZ1010" s="871"/>
      <c r="EA1010" s="871"/>
      <c r="EB1010" s="871"/>
      <c r="EC1010" s="871"/>
      <c r="ED1010" s="871"/>
      <c r="EE1010" s="871"/>
      <c r="EF1010" s="871"/>
      <c r="EG1010" s="871"/>
      <c r="EH1010" s="871"/>
      <c r="EI1010" s="871"/>
      <c r="EJ1010" s="871"/>
      <c r="EK1010" s="871"/>
      <c r="EL1010" s="871"/>
      <c r="EM1010" s="871"/>
      <c r="EN1010" s="871"/>
      <c r="EO1010" s="871"/>
      <c r="EP1010" s="871"/>
      <c r="EQ1010" s="871"/>
      <c r="ER1010" s="871"/>
      <c r="ES1010" s="871"/>
      <c r="ET1010" s="871"/>
      <c r="EU1010" s="871"/>
      <c r="EV1010" s="871"/>
      <c r="EW1010" s="871"/>
      <c r="EX1010" s="871"/>
      <c r="EY1010" s="871"/>
      <c r="EZ1010" s="871"/>
      <c r="FA1010" s="871"/>
      <c r="FB1010" s="871"/>
      <c r="FC1010" s="871"/>
      <c r="FD1010" s="871"/>
      <c r="FE1010" s="871"/>
      <c r="FF1010" s="871"/>
      <c r="FG1010" s="871"/>
      <c r="FH1010" s="871"/>
      <c r="FI1010" s="871"/>
      <c r="FJ1010" s="871"/>
      <c r="FK1010" s="871"/>
      <c r="FL1010" s="871"/>
      <c r="FM1010" s="871"/>
      <c r="FN1010" s="871"/>
      <c r="FO1010" s="871"/>
      <c r="FP1010" s="871"/>
      <c r="FQ1010" s="871"/>
      <c r="FR1010" s="871"/>
      <c r="FS1010" s="871"/>
      <c r="FT1010" s="871"/>
      <c r="FU1010" s="871"/>
      <c r="FV1010" s="871"/>
      <c r="FW1010" s="871"/>
      <c r="FX1010" s="871"/>
      <c r="FY1010" s="871"/>
      <c r="FZ1010" s="871"/>
      <c r="GA1010" s="871"/>
      <c r="GB1010" s="871"/>
      <c r="GC1010" s="871"/>
      <c r="GD1010" s="871"/>
      <c r="GE1010" s="871"/>
      <c r="GF1010" s="871"/>
      <c r="GG1010" s="871"/>
      <c r="GH1010" s="871"/>
      <c r="GI1010" s="871"/>
      <c r="GJ1010" s="871"/>
      <c r="GK1010" s="871"/>
      <c r="GL1010" s="871"/>
      <c r="GM1010" s="871"/>
      <c r="GN1010" s="871"/>
      <c r="GO1010" s="871"/>
      <c r="GP1010" s="871"/>
      <c r="GQ1010" s="871"/>
      <c r="GR1010" s="871"/>
      <c r="GS1010" s="871"/>
      <c r="GT1010" s="871"/>
      <c r="GU1010" s="871"/>
      <c r="GV1010" s="871"/>
      <c r="GW1010" s="871"/>
      <c r="GX1010" s="871"/>
      <c r="GY1010" s="871"/>
      <c r="GZ1010" s="871"/>
      <c r="HA1010" s="871"/>
      <c r="HB1010" s="871"/>
      <c r="HC1010" s="871"/>
      <c r="HD1010" s="871"/>
      <c r="HE1010" s="871"/>
      <c r="HF1010" s="871"/>
      <c r="HG1010" s="871"/>
      <c r="HH1010" s="871"/>
      <c r="HI1010" s="871"/>
      <c r="HJ1010" s="871"/>
      <c r="HK1010" s="871"/>
      <c r="HL1010" s="871"/>
      <c r="HM1010" s="871"/>
      <c r="HN1010" s="871"/>
      <c r="HO1010" s="871"/>
      <c r="HP1010" s="871"/>
      <c r="HQ1010" s="871"/>
      <c r="HR1010" s="871"/>
      <c r="HS1010" s="871"/>
      <c r="HT1010" s="871"/>
      <c r="HU1010" s="871"/>
      <c r="HV1010" s="871"/>
      <c r="HW1010" s="871"/>
      <c r="HX1010" s="871"/>
      <c r="HY1010" s="871"/>
      <c r="HZ1010" s="871"/>
      <c r="IA1010" s="871"/>
      <c r="IB1010" s="871"/>
      <c r="IC1010" s="871"/>
      <c r="ID1010" s="871"/>
      <c r="IE1010" s="871"/>
      <c r="IF1010" s="871"/>
      <c r="IG1010" s="871"/>
      <c r="IH1010" s="871"/>
      <c r="II1010" s="871"/>
      <c r="IJ1010" s="871"/>
      <c r="IK1010" s="871"/>
      <c r="IL1010" s="871"/>
      <c r="IM1010" s="871"/>
      <c r="IN1010" s="871"/>
      <c r="IO1010" s="871"/>
      <c r="IP1010" s="871"/>
      <c r="IQ1010" s="871"/>
      <c r="IR1010" s="871"/>
      <c r="IS1010" s="871"/>
      <c r="IT1010" s="871"/>
      <c r="IU1010" s="871"/>
      <c r="IV1010" s="871"/>
      <c r="IW1010" s="871"/>
      <c r="IX1010" s="871"/>
      <c r="IY1010" s="871"/>
      <c r="IZ1010" s="871"/>
      <c r="JA1010" s="871"/>
      <c r="JB1010" s="871"/>
      <c r="JC1010" s="871"/>
      <c r="JD1010" s="871"/>
      <c r="JE1010" s="871"/>
      <c r="JF1010" s="871"/>
      <c r="JG1010" s="871"/>
      <c r="JH1010" s="871"/>
      <c r="JI1010" s="871"/>
      <c r="JJ1010" s="871"/>
      <c r="JK1010" s="871"/>
      <c r="JL1010" s="871"/>
      <c r="JM1010" s="871"/>
      <c r="JN1010" s="871"/>
      <c r="JO1010" s="871"/>
      <c r="JP1010" s="871"/>
      <c r="JQ1010" s="871"/>
      <c r="JR1010" s="871"/>
      <c r="JS1010" s="871"/>
      <c r="JT1010" s="871"/>
      <c r="JU1010" s="871"/>
      <c r="JV1010" s="871"/>
      <c r="JW1010" s="871"/>
      <c r="JX1010" s="871"/>
      <c r="JY1010" s="871"/>
      <c r="JZ1010" s="871"/>
      <c r="KA1010" s="871"/>
      <c r="KB1010" s="871"/>
      <c r="KC1010" s="871"/>
      <c r="KD1010" s="871"/>
      <c r="KE1010" s="871"/>
      <c r="KF1010" s="871"/>
      <c r="KG1010" s="871"/>
      <c r="KH1010" s="871"/>
      <c r="KI1010" s="871"/>
      <c r="KJ1010" s="871"/>
      <c r="KK1010" s="871"/>
      <c r="KL1010" s="871"/>
      <c r="KM1010" s="871"/>
      <c r="KN1010" s="871"/>
      <c r="KO1010" s="871"/>
      <c r="KP1010" s="871"/>
      <c r="KQ1010" s="871"/>
      <c r="KR1010" s="871"/>
      <c r="KS1010" s="871"/>
      <c r="KT1010" s="871"/>
      <c r="KU1010" s="871"/>
      <c r="KV1010" s="871"/>
      <c r="KW1010" s="871"/>
      <c r="KX1010" s="871"/>
      <c r="KY1010" s="871"/>
      <c r="KZ1010" s="871"/>
      <c r="LA1010" s="871"/>
      <c r="LB1010" s="871"/>
      <c r="LC1010" s="871"/>
      <c r="LD1010" s="871"/>
      <c r="LE1010" s="871"/>
      <c r="LF1010" s="871"/>
      <c r="LG1010" s="871"/>
      <c r="LH1010" s="871"/>
      <c r="LI1010" s="871"/>
      <c r="LJ1010" s="871"/>
      <c r="LK1010" s="871"/>
      <c r="LL1010" s="871"/>
      <c r="LM1010" s="871"/>
      <c r="LN1010" s="871"/>
      <c r="LO1010" s="871"/>
      <c r="LP1010" s="871"/>
      <c r="LQ1010" s="871"/>
      <c r="LR1010" s="871"/>
      <c r="LS1010" s="871"/>
      <c r="LT1010" s="871"/>
      <c r="LU1010" s="871"/>
      <c r="LV1010" s="871"/>
      <c r="LW1010" s="871"/>
      <c r="LX1010" s="871"/>
      <c r="LY1010" s="871"/>
      <c r="LZ1010" s="871"/>
      <c r="MA1010" s="871"/>
      <c r="MB1010" s="871"/>
      <c r="MC1010" s="871"/>
      <c r="MD1010" s="871"/>
      <c r="ME1010" s="871"/>
      <c r="MF1010" s="871"/>
      <c r="MG1010" s="871"/>
      <c r="MH1010" s="871"/>
      <c r="MI1010" s="871"/>
      <c r="MJ1010" s="871"/>
      <c r="MK1010" s="871"/>
      <c r="ML1010" s="871"/>
      <c r="MM1010" s="871"/>
      <c r="MN1010" s="871"/>
      <c r="MO1010" s="871"/>
      <c r="MP1010" s="871"/>
      <c r="MQ1010" s="871"/>
      <c r="MR1010" s="871"/>
      <c r="MS1010" s="871"/>
      <c r="MT1010" s="871"/>
      <c r="MU1010" s="871"/>
      <c r="MV1010" s="871"/>
      <c r="MW1010" s="871"/>
      <c r="MX1010" s="871"/>
      <c r="MY1010" s="871"/>
      <c r="MZ1010" s="871"/>
      <c r="NA1010" s="871"/>
      <c r="NB1010" s="871"/>
      <c r="NC1010" s="871"/>
      <c r="ND1010" s="871"/>
      <c r="NE1010" s="871"/>
      <c r="NF1010" s="871"/>
      <c r="NG1010" s="871"/>
      <c r="NH1010" s="871"/>
      <c r="NI1010" s="871"/>
      <c r="NJ1010" s="871"/>
      <c r="NK1010" s="871"/>
      <c r="NL1010" s="871"/>
      <c r="NM1010" s="871"/>
      <c r="NN1010" s="871"/>
      <c r="NO1010" s="871"/>
      <c r="NP1010" s="871"/>
      <c r="NQ1010" s="871"/>
      <c r="NR1010" s="871"/>
      <c r="NS1010" s="871"/>
      <c r="NT1010" s="871"/>
      <c r="NU1010" s="871"/>
      <c r="NV1010" s="871"/>
      <c r="NW1010" s="871"/>
      <c r="NX1010" s="871"/>
      <c r="NY1010" s="871"/>
      <c r="NZ1010" s="871"/>
      <c r="OA1010" s="871"/>
      <c r="OB1010" s="871"/>
      <c r="OC1010" s="871"/>
      <c r="OD1010" s="871"/>
      <c r="OE1010" s="871"/>
      <c r="OF1010" s="871"/>
      <c r="OG1010" s="871"/>
      <c r="OH1010" s="871"/>
      <c r="OI1010" s="871"/>
      <c r="OJ1010" s="871"/>
      <c r="OK1010" s="871"/>
      <c r="OL1010" s="871"/>
      <c r="OM1010" s="871"/>
      <c r="ON1010" s="871"/>
      <c r="OO1010" s="871"/>
      <c r="OP1010" s="871"/>
      <c r="OQ1010" s="871"/>
      <c r="OR1010" s="871"/>
      <c r="OS1010" s="871"/>
      <c r="OT1010" s="871"/>
      <c r="OU1010" s="871"/>
      <c r="OV1010" s="871"/>
      <c r="OW1010" s="871"/>
      <c r="OX1010" s="871"/>
      <c r="OY1010" s="871"/>
      <c r="OZ1010" s="871"/>
      <c r="PA1010" s="871"/>
      <c r="PB1010" s="871"/>
      <c r="PC1010" s="871"/>
      <c r="PD1010" s="871"/>
      <c r="PE1010" s="871"/>
      <c r="PF1010" s="871"/>
      <c r="PG1010" s="871"/>
      <c r="PH1010" s="871"/>
      <c r="PI1010" s="871"/>
      <c r="PJ1010" s="871"/>
      <c r="PK1010" s="871"/>
      <c r="PL1010" s="871"/>
      <c r="PM1010" s="871"/>
      <c r="PN1010" s="871"/>
      <c r="PO1010" s="871"/>
      <c r="PP1010" s="871"/>
      <c r="PQ1010" s="871"/>
      <c r="PR1010" s="871"/>
      <c r="PS1010" s="871"/>
      <c r="PT1010" s="871"/>
      <c r="PU1010" s="871"/>
      <c r="PV1010" s="871"/>
      <c r="PW1010" s="871"/>
      <c r="PX1010" s="871"/>
      <c r="PY1010" s="871"/>
      <c r="PZ1010" s="871"/>
      <c r="QA1010" s="871"/>
      <c r="QB1010" s="871"/>
      <c r="QC1010" s="871"/>
      <c r="QD1010" s="871"/>
      <c r="QE1010" s="871"/>
      <c r="QF1010" s="871"/>
      <c r="QG1010" s="871"/>
      <c r="QH1010" s="871"/>
      <c r="QI1010" s="871"/>
      <c r="QJ1010" s="871"/>
      <c r="QK1010" s="871"/>
      <c r="QL1010" s="871"/>
      <c r="QM1010" s="871"/>
      <c r="QN1010" s="871"/>
      <c r="QO1010" s="871"/>
      <c r="QP1010" s="871"/>
      <c r="QQ1010" s="871"/>
      <c r="QR1010" s="871"/>
      <c r="QS1010" s="871"/>
      <c r="QT1010" s="871"/>
      <c r="QU1010" s="871"/>
      <c r="QV1010" s="871"/>
      <c r="QW1010" s="871"/>
      <c r="QX1010" s="871"/>
      <c r="QY1010" s="871"/>
      <c r="QZ1010" s="871"/>
      <c r="RA1010" s="871"/>
      <c r="RB1010" s="871"/>
      <c r="RC1010" s="871"/>
      <c r="RD1010" s="871"/>
      <c r="RE1010" s="871"/>
      <c r="RF1010" s="871"/>
      <c r="RG1010" s="871"/>
      <c r="RH1010" s="871"/>
      <c r="RI1010" s="871"/>
      <c r="RJ1010" s="871"/>
      <c r="RK1010" s="871"/>
      <c r="RL1010" s="871"/>
      <c r="RM1010" s="871"/>
      <c r="RN1010" s="871"/>
      <c r="RO1010" s="871"/>
      <c r="RP1010" s="871"/>
      <c r="RQ1010" s="871"/>
      <c r="RR1010" s="871"/>
      <c r="RS1010" s="871"/>
      <c r="RT1010" s="871"/>
      <c r="RU1010" s="871"/>
      <c r="RV1010" s="871"/>
      <c r="RW1010" s="871"/>
      <c r="RX1010" s="871"/>
      <c r="RY1010" s="871"/>
      <c r="RZ1010" s="871"/>
      <c r="SA1010" s="871"/>
      <c r="SB1010" s="871"/>
      <c r="SC1010" s="871"/>
      <c r="SD1010" s="871"/>
      <c r="SE1010" s="871"/>
      <c r="SF1010" s="871"/>
      <c r="SG1010" s="871"/>
      <c r="SH1010" s="871"/>
      <c r="SI1010" s="871"/>
      <c r="SJ1010" s="871"/>
      <c r="SK1010" s="871"/>
      <c r="SL1010" s="871"/>
      <c r="SM1010" s="871"/>
      <c r="SN1010" s="871"/>
      <c r="SO1010" s="871"/>
      <c r="SP1010" s="871"/>
      <c r="SQ1010" s="871"/>
      <c r="SR1010" s="871"/>
      <c r="SS1010" s="871"/>
      <c r="ST1010" s="871"/>
      <c r="SU1010" s="871"/>
      <c r="SV1010" s="871"/>
      <c r="SW1010" s="871"/>
      <c r="SX1010" s="871"/>
      <c r="SY1010" s="871"/>
      <c r="SZ1010" s="871"/>
      <c r="TA1010" s="871"/>
      <c r="TB1010" s="871"/>
      <c r="TC1010" s="871"/>
      <c r="TD1010" s="871"/>
      <c r="TE1010" s="871"/>
      <c r="TF1010" s="871"/>
      <c r="TG1010" s="871"/>
      <c r="TH1010" s="871"/>
      <c r="TI1010" s="871"/>
      <c r="TJ1010" s="871"/>
      <c r="TK1010" s="871"/>
      <c r="TL1010" s="871"/>
      <c r="TM1010" s="871"/>
      <c r="TN1010" s="871"/>
      <c r="TO1010" s="871"/>
      <c r="TP1010" s="871"/>
      <c r="TQ1010" s="871"/>
      <c r="TR1010" s="871"/>
      <c r="TS1010" s="871"/>
      <c r="TT1010" s="871"/>
      <c r="TU1010" s="871"/>
      <c r="TV1010" s="871"/>
      <c r="TW1010" s="871"/>
      <c r="TX1010" s="871"/>
      <c r="TY1010" s="871"/>
      <c r="TZ1010" s="871"/>
      <c r="UA1010" s="871"/>
      <c r="UB1010" s="871"/>
      <c r="UC1010" s="871"/>
      <c r="UD1010" s="871"/>
      <c r="UE1010" s="871"/>
      <c r="UF1010" s="871"/>
      <c r="UG1010" s="871"/>
      <c r="UH1010" s="871"/>
      <c r="UI1010" s="871"/>
      <c r="UJ1010" s="871"/>
      <c r="UK1010" s="871"/>
      <c r="UL1010" s="871"/>
      <c r="UM1010" s="871"/>
      <c r="UN1010" s="871"/>
      <c r="UO1010" s="871"/>
      <c r="UP1010" s="871"/>
      <c r="UQ1010" s="871"/>
      <c r="UR1010" s="871"/>
      <c r="US1010" s="871"/>
      <c r="UT1010" s="871"/>
      <c r="UU1010" s="871"/>
      <c r="UV1010" s="871"/>
      <c r="UW1010" s="871"/>
      <c r="UX1010" s="871"/>
      <c r="UY1010" s="871"/>
      <c r="UZ1010" s="871"/>
      <c r="VA1010" s="871"/>
      <c r="VB1010" s="871"/>
      <c r="VC1010" s="871"/>
      <c r="VD1010" s="871"/>
      <c r="VE1010" s="871"/>
      <c r="VF1010" s="871"/>
      <c r="VG1010" s="871"/>
      <c r="VH1010" s="871"/>
      <c r="VI1010" s="871"/>
      <c r="VJ1010" s="871"/>
      <c r="VK1010" s="871"/>
      <c r="VL1010" s="871"/>
      <c r="VM1010" s="871"/>
      <c r="VN1010" s="871"/>
      <c r="VO1010" s="871"/>
      <c r="VP1010" s="871"/>
      <c r="VQ1010" s="871"/>
      <c r="VR1010" s="871"/>
      <c r="VS1010" s="871"/>
      <c r="VT1010" s="871"/>
      <c r="VU1010" s="871"/>
      <c r="VV1010" s="871"/>
      <c r="VW1010" s="871"/>
      <c r="VX1010" s="871"/>
      <c r="VY1010" s="871"/>
      <c r="VZ1010" s="871"/>
      <c r="WA1010" s="871"/>
      <c r="WB1010" s="871"/>
      <c r="WC1010" s="871"/>
      <c r="WD1010" s="871"/>
      <c r="WE1010" s="871"/>
      <c r="WF1010" s="871"/>
      <c r="WG1010" s="871"/>
      <c r="WH1010" s="871"/>
      <c r="WI1010" s="871"/>
      <c r="WJ1010" s="871"/>
      <c r="WK1010" s="871"/>
      <c r="WL1010" s="871"/>
      <c r="WM1010" s="871"/>
      <c r="WN1010" s="871"/>
      <c r="WO1010" s="871"/>
      <c r="WP1010" s="871"/>
      <c r="WQ1010" s="871"/>
      <c r="WR1010" s="871"/>
      <c r="WS1010" s="871"/>
      <c r="WT1010" s="871"/>
      <c r="WU1010" s="871"/>
      <c r="WV1010" s="871"/>
      <c r="WW1010" s="871"/>
      <c r="WX1010" s="871"/>
      <c r="WY1010" s="871"/>
      <c r="WZ1010" s="871"/>
      <c r="XA1010" s="871"/>
      <c r="XB1010" s="871"/>
      <c r="XC1010" s="871"/>
      <c r="XD1010" s="871"/>
      <c r="XE1010" s="871"/>
      <c r="XF1010" s="871"/>
      <c r="XG1010" s="871"/>
      <c r="XH1010" s="871"/>
      <c r="XI1010" s="871"/>
      <c r="XJ1010" s="871"/>
      <c r="XK1010" s="871"/>
      <c r="XL1010" s="871"/>
      <c r="XM1010" s="871"/>
      <c r="XN1010" s="871"/>
      <c r="XO1010" s="871"/>
      <c r="XP1010" s="871"/>
      <c r="XQ1010" s="871"/>
      <c r="XR1010" s="871"/>
      <c r="XS1010" s="871"/>
      <c r="XT1010" s="871"/>
      <c r="XU1010" s="871"/>
      <c r="XV1010" s="871"/>
      <c r="XW1010" s="871"/>
      <c r="XX1010" s="871"/>
      <c r="XY1010" s="871"/>
      <c r="XZ1010" s="871"/>
      <c r="YA1010" s="871"/>
      <c r="YB1010" s="871"/>
      <c r="YC1010" s="871"/>
      <c r="YD1010" s="871"/>
      <c r="YE1010" s="871"/>
      <c r="YF1010" s="871"/>
      <c r="YG1010" s="871"/>
      <c r="YH1010" s="871"/>
      <c r="YI1010" s="871"/>
      <c r="YJ1010" s="871"/>
      <c r="YK1010" s="871"/>
      <c r="YL1010" s="871"/>
      <c r="YM1010" s="871"/>
      <c r="YN1010" s="871"/>
      <c r="YO1010" s="871"/>
      <c r="YP1010" s="871"/>
      <c r="YQ1010" s="871"/>
      <c r="YR1010" s="871"/>
      <c r="YS1010" s="871"/>
      <c r="YT1010" s="871"/>
      <c r="YU1010" s="871"/>
      <c r="YV1010" s="871"/>
      <c r="YW1010" s="871"/>
      <c r="YX1010" s="871"/>
      <c r="YY1010" s="871"/>
      <c r="YZ1010" s="871"/>
      <c r="ZA1010" s="871"/>
      <c r="ZB1010" s="871"/>
      <c r="ZC1010" s="871"/>
      <c r="ZD1010" s="871"/>
      <c r="ZE1010" s="871"/>
      <c r="ZF1010" s="871"/>
      <c r="ZG1010" s="871"/>
      <c r="ZH1010" s="871"/>
      <c r="ZI1010" s="871"/>
      <c r="ZJ1010" s="871"/>
      <c r="ZK1010" s="871"/>
      <c r="ZL1010" s="871"/>
      <c r="ZM1010" s="871"/>
      <c r="ZN1010" s="871"/>
      <c r="ZO1010" s="871"/>
      <c r="ZP1010" s="871"/>
      <c r="ZQ1010" s="871"/>
      <c r="ZR1010" s="871"/>
      <c r="ZS1010" s="871"/>
      <c r="ZT1010" s="871"/>
      <c r="ZU1010" s="871"/>
      <c r="ZV1010" s="871"/>
      <c r="ZW1010" s="871"/>
      <c r="ZX1010" s="871"/>
      <c r="ZY1010" s="871"/>
      <c r="ZZ1010" s="871"/>
      <c r="AAA1010" s="871"/>
      <c r="AAB1010" s="871"/>
      <c r="AAC1010" s="871"/>
      <c r="AAD1010" s="871"/>
      <c r="AAE1010" s="871"/>
      <c r="AAF1010" s="871"/>
      <c r="AAG1010" s="871"/>
      <c r="AAH1010" s="871"/>
      <c r="AAI1010" s="871"/>
      <c r="AAJ1010" s="871"/>
      <c r="AAK1010" s="871"/>
      <c r="AAL1010" s="871"/>
      <c r="AAM1010" s="871"/>
      <c r="AAN1010" s="871"/>
      <c r="AAO1010" s="871"/>
      <c r="AAP1010" s="871"/>
      <c r="AAQ1010" s="871"/>
      <c r="AAR1010" s="871"/>
      <c r="AAS1010" s="871"/>
      <c r="AAT1010" s="871"/>
      <c r="AAU1010" s="871"/>
      <c r="AAV1010" s="871"/>
      <c r="AAW1010" s="871"/>
      <c r="AAX1010" s="871"/>
      <c r="AAY1010" s="871"/>
      <c r="AAZ1010" s="871"/>
      <c r="ABA1010" s="871"/>
      <c r="ABB1010" s="871"/>
      <c r="ABC1010" s="871"/>
      <c r="ABD1010" s="871"/>
      <c r="ABE1010" s="871"/>
      <c r="ABF1010" s="871"/>
      <c r="ABG1010" s="871"/>
      <c r="ABH1010" s="871"/>
      <c r="ABI1010" s="871"/>
      <c r="ABJ1010" s="871"/>
      <c r="ABK1010" s="871"/>
      <c r="ABL1010" s="871"/>
      <c r="ABM1010" s="871"/>
      <c r="ABN1010" s="871"/>
      <c r="ABO1010" s="871"/>
      <c r="ABP1010" s="871"/>
      <c r="ABQ1010" s="871"/>
      <c r="ABR1010" s="871"/>
      <c r="ABS1010" s="871"/>
      <c r="ABT1010" s="871"/>
      <c r="ABU1010" s="871"/>
      <c r="ABV1010" s="871"/>
      <c r="ABW1010" s="871"/>
      <c r="ABX1010" s="871"/>
      <c r="ABY1010" s="871"/>
      <c r="ABZ1010" s="871"/>
      <c r="ACA1010" s="871"/>
      <c r="ACB1010" s="871"/>
      <c r="ACC1010" s="871"/>
      <c r="ACD1010" s="871"/>
      <c r="ACE1010" s="871"/>
      <c r="ACF1010" s="871"/>
      <c r="ACG1010" s="871"/>
      <c r="ACH1010" s="871"/>
      <c r="ACI1010" s="871"/>
      <c r="ACJ1010" s="871"/>
      <c r="ACK1010" s="871"/>
      <c r="ACL1010" s="871"/>
      <c r="ACM1010" s="871"/>
      <c r="ACN1010" s="871"/>
      <c r="ACO1010" s="871"/>
      <c r="ACP1010" s="871"/>
      <c r="ACQ1010" s="871"/>
      <c r="ACR1010" s="871"/>
      <c r="ACS1010" s="871"/>
      <c r="ACT1010" s="871"/>
      <c r="ACU1010" s="871"/>
      <c r="ACV1010" s="871"/>
      <c r="ACW1010" s="871"/>
      <c r="ACX1010" s="871"/>
      <c r="ACY1010" s="871"/>
      <c r="ACZ1010" s="871"/>
      <c r="ADA1010" s="871"/>
      <c r="ADB1010" s="871"/>
      <c r="ADC1010" s="871"/>
      <c r="ADD1010" s="871"/>
      <c r="ADE1010" s="871"/>
      <c r="ADF1010" s="871"/>
      <c r="ADG1010" s="871"/>
      <c r="ADH1010" s="871"/>
      <c r="ADI1010" s="871"/>
      <c r="ADJ1010" s="871"/>
      <c r="ADK1010" s="871"/>
      <c r="ADL1010" s="871"/>
      <c r="ADM1010" s="871"/>
      <c r="ADN1010" s="871"/>
      <c r="ADO1010" s="871"/>
      <c r="ADP1010" s="871"/>
      <c r="ADQ1010" s="871"/>
      <c r="ADR1010" s="871"/>
      <c r="ADS1010" s="871"/>
      <c r="ADT1010" s="871"/>
      <c r="ADU1010" s="871"/>
      <c r="ADV1010" s="871"/>
      <c r="ADW1010" s="871"/>
      <c r="ADX1010" s="871"/>
      <c r="ADY1010" s="871"/>
      <c r="ADZ1010" s="871"/>
      <c r="AEA1010" s="871"/>
      <c r="AEB1010" s="871"/>
      <c r="AEC1010" s="871"/>
      <c r="AED1010" s="871"/>
      <c r="AEE1010" s="871"/>
      <c r="AEF1010" s="871"/>
      <c r="AEG1010" s="871"/>
      <c r="AEH1010" s="871"/>
      <c r="AEI1010" s="871"/>
      <c r="AEJ1010" s="871"/>
      <c r="AEK1010" s="871"/>
      <c r="AEL1010" s="871"/>
      <c r="AEM1010" s="871"/>
      <c r="AEN1010" s="871"/>
      <c r="AEO1010" s="871"/>
      <c r="AEP1010" s="871"/>
      <c r="AEQ1010" s="871"/>
      <c r="AER1010" s="871"/>
      <c r="AES1010" s="871"/>
      <c r="AET1010" s="871"/>
      <c r="AEU1010" s="871"/>
      <c r="AEV1010" s="871"/>
      <c r="AEW1010" s="871"/>
      <c r="AEX1010" s="871"/>
      <c r="AEY1010" s="871"/>
      <c r="AEZ1010" s="871"/>
      <c r="AFA1010" s="871"/>
      <c r="AFB1010" s="871"/>
      <c r="AFC1010" s="871"/>
      <c r="AFD1010" s="871"/>
      <c r="AFE1010" s="871"/>
      <c r="AFF1010" s="871"/>
      <c r="AFG1010" s="871"/>
      <c r="AFH1010" s="871"/>
      <c r="AFI1010" s="871"/>
      <c r="AFJ1010" s="871"/>
      <c r="AFK1010" s="871"/>
      <c r="AFL1010" s="871"/>
      <c r="AFM1010" s="871"/>
      <c r="AFN1010" s="871"/>
      <c r="AFO1010" s="871"/>
      <c r="AFP1010" s="871"/>
      <c r="AFQ1010" s="871"/>
      <c r="AFR1010" s="871"/>
      <c r="AFS1010" s="871"/>
      <c r="AFT1010" s="871"/>
      <c r="AFU1010" s="871"/>
      <c r="AFV1010" s="871"/>
      <c r="AFW1010" s="871"/>
      <c r="AFX1010" s="871"/>
      <c r="AFY1010" s="871"/>
      <c r="AFZ1010" s="871"/>
      <c r="AGA1010" s="871"/>
      <c r="AGB1010" s="871"/>
      <c r="AGC1010" s="871"/>
      <c r="AGD1010" s="871"/>
      <c r="AGE1010" s="871"/>
      <c r="AGF1010" s="871"/>
      <c r="AGG1010" s="871"/>
      <c r="AGH1010" s="871"/>
      <c r="AGI1010" s="871"/>
      <c r="AGJ1010" s="871"/>
      <c r="AGK1010" s="871"/>
      <c r="AGL1010" s="871"/>
      <c r="AGM1010" s="871"/>
      <c r="AGN1010" s="871"/>
      <c r="AGO1010" s="871"/>
      <c r="AGP1010" s="871"/>
      <c r="AGQ1010" s="871"/>
      <c r="AGR1010" s="871"/>
      <c r="AGS1010" s="871"/>
      <c r="AGT1010" s="871"/>
      <c r="AGU1010" s="871"/>
      <c r="AGV1010" s="871"/>
      <c r="AGW1010" s="871"/>
      <c r="AGX1010" s="871"/>
      <c r="AGY1010" s="871"/>
      <c r="AGZ1010" s="871"/>
      <c r="AHA1010" s="871"/>
      <c r="AHB1010" s="871"/>
      <c r="AHC1010" s="871"/>
      <c r="AHD1010" s="871"/>
      <c r="AHE1010" s="871"/>
      <c r="AHF1010" s="871"/>
      <c r="AHG1010" s="871"/>
      <c r="AHH1010" s="871"/>
      <c r="AHI1010" s="871"/>
      <c r="AHJ1010" s="871"/>
      <c r="AHK1010" s="871"/>
      <c r="AHL1010" s="871"/>
      <c r="AHM1010" s="871"/>
      <c r="AHN1010" s="871"/>
      <c r="AHO1010" s="871"/>
      <c r="AHP1010" s="871"/>
      <c r="AHQ1010" s="871"/>
      <c r="AHR1010" s="871"/>
      <c r="AHS1010" s="871"/>
      <c r="AHT1010" s="871"/>
      <c r="AHU1010" s="871"/>
      <c r="AHV1010" s="871"/>
      <c r="AHW1010" s="871"/>
      <c r="AHX1010" s="871"/>
      <c r="AHY1010" s="871"/>
      <c r="AHZ1010" s="871"/>
      <c r="AIA1010" s="871"/>
      <c r="AIB1010" s="871"/>
      <c r="AIC1010" s="871"/>
      <c r="AID1010" s="871"/>
      <c r="AIE1010" s="871"/>
      <c r="AIF1010" s="871"/>
      <c r="AIG1010" s="871"/>
      <c r="AIH1010" s="871"/>
      <c r="AII1010" s="871"/>
      <c r="AIJ1010" s="871"/>
      <c r="AIK1010" s="871"/>
      <c r="AIL1010" s="871"/>
      <c r="AIM1010" s="871"/>
      <c r="AIN1010" s="871"/>
      <c r="AIO1010" s="871"/>
      <c r="AIP1010" s="871"/>
      <c r="AIQ1010" s="871"/>
      <c r="AIR1010" s="871"/>
      <c r="AIS1010" s="871"/>
      <c r="AIT1010" s="871"/>
      <c r="AIU1010" s="871"/>
      <c r="AIV1010" s="871"/>
      <c r="AIW1010" s="871"/>
      <c r="AIX1010" s="871"/>
      <c r="AIY1010" s="871"/>
      <c r="AIZ1010" s="871"/>
      <c r="AJA1010" s="871"/>
      <c r="AJB1010" s="871"/>
      <c r="AJC1010" s="871"/>
      <c r="AJD1010" s="871"/>
      <c r="AJE1010" s="871"/>
      <c r="AJF1010" s="871"/>
      <c r="AJG1010" s="871"/>
      <c r="AJH1010" s="871"/>
      <c r="AJI1010" s="871"/>
      <c r="AJJ1010" s="871"/>
      <c r="AJK1010" s="871"/>
      <c r="AJL1010" s="871"/>
      <c r="AJM1010" s="871"/>
      <c r="AJN1010" s="871"/>
      <c r="AJO1010" s="871"/>
      <c r="AJP1010" s="871"/>
      <c r="AJQ1010" s="871"/>
      <c r="AJR1010" s="871"/>
      <c r="AJS1010" s="871"/>
      <c r="AJT1010" s="871"/>
      <c r="AJU1010" s="871"/>
      <c r="AJV1010" s="871"/>
      <c r="AJW1010" s="871"/>
      <c r="AJX1010" s="871"/>
      <c r="AJY1010" s="871"/>
      <c r="AJZ1010" s="871"/>
      <c r="AKA1010" s="871"/>
      <c r="AKB1010" s="871"/>
      <c r="AKC1010" s="871"/>
      <c r="AKD1010" s="871"/>
      <c r="AKE1010" s="871"/>
      <c r="AKF1010" s="871"/>
      <c r="AKG1010" s="871"/>
      <c r="AKH1010" s="871"/>
      <c r="AKI1010" s="871"/>
      <c r="AKJ1010" s="871"/>
      <c r="AKK1010" s="871"/>
      <c r="AKL1010" s="871"/>
      <c r="AKM1010" s="871"/>
      <c r="AKN1010" s="871"/>
      <c r="AKO1010" s="871"/>
      <c r="AKP1010" s="871"/>
      <c r="AKQ1010" s="871"/>
      <c r="AKR1010" s="871"/>
      <c r="AKS1010" s="871"/>
      <c r="AKT1010" s="871"/>
      <c r="AKU1010" s="871"/>
      <c r="AKV1010" s="871"/>
      <c r="AKW1010" s="871"/>
      <c r="AKX1010" s="871"/>
      <c r="AKY1010" s="871"/>
      <c r="AKZ1010" s="871"/>
      <c r="ALA1010" s="871"/>
      <c r="ALB1010" s="871"/>
      <c r="ALC1010" s="871"/>
      <c r="ALD1010" s="871"/>
      <c r="ALE1010" s="871"/>
      <c r="ALF1010" s="871"/>
      <c r="ALG1010" s="871"/>
      <c r="ALH1010" s="871"/>
      <c r="ALI1010" s="871"/>
      <c r="ALJ1010" s="871"/>
      <c r="ALK1010" s="871"/>
      <c r="ALL1010" s="871"/>
      <c r="ALM1010" s="871"/>
      <c r="ALN1010" s="871"/>
      <c r="ALO1010" s="871"/>
      <c r="ALP1010" s="871"/>
      <c r="ALQ1010" s="871"/>
      <c r="ALR1010" s="871"/>
      <c r="ALS1010" s="871"/>
      <c r="ALT1010" s="871"/>
      <c r="ALU1010" s="871"/>
      <c r="ALV1010" s="871"/>
      <c r="ALW1010" s="871"/>
      <c r="ALX1010" s="871"/>
      <c r="ALY1010" s="871"/>
      <c r="ALZ1010" s="871"/>
      <c r="AMA1010" s="871"/>
      <c r="AMB1010" s="871"/>
      <c r="AMC1010" s="871"/>
      <c r="AMD1010" s="871"/>
      <c r="AME1010" s="871"/>
      <c r="AMF1010" s="871"/>
      <c r="AMG1010" s="871"/>
      <c r="AMH1010" s="871"/>
      <c r="AMI1010" s="871"/>
      <c r="AMJ1010" s="871"/>
      <c r="AMK1010" s="871"/>
    </row>
    <row r="1011" spans="1:1025" ht="15.75" customHeight="1">
      <c r="A1011" s="1116"/>
      <c r="B1011" s="1119" t="s">
        <v>68</v>
      </c>
      <c r="C1011" s="1119"/>
      <c r="D1011" s="1119"/>
      <c r="E1011" s="922"/>
      <c r="F1011" s="898"/>
      <c r="G1011" s="898"/>
      <c r="H1011" s="871"/>
      <c r="I1011" s="898"/>
      <c r="J1011" s="898"/>
      <c r="K1011" s="898"/>
      <c r="L1011" s="898"/>
      <c r="M1011" s="898"/>
      <c r="N1011" s="898"/>
      <c r="O1011" s="898"/>
      <c r="P1011" s="898"/>
      <c r="Q1011" s="898"/>
      <c r="R1011" s="871"/>
      <c r="S1011" s="871"/>
      <c r="T1011" s="871"/>
      <c r="U1011" s="871"/>
      <c r="V1011" s="871"/>
      <c r="W1011" s="871"/>
      <c r="X1011" s="871"/>
      <c r="Y1011" s="871"/>
      <c r="Z1011" s="871"/>
      <c r="AA1011" s="871"/>
      <c r="AB1011" s="871"/>
      <c r="AC1011" s="871"/>
      <c r="AD1011" s="871"/>
      <c r="AE1011" s="871"/>
      <c r="AF1011" s="871"/>
      <c r="AG1011" s="871"/>
      <c r="AH1011" s="871"/>
      <c r="AI1011" s="871"/>
      <c r="AJ1011" s="871"/>
      <c r="AK1011" s="871"/>
      <c r="AL1011" s="871"/>
      <c r="AM1011" s="871"/>
      <c r="AN1011" s="871"/>
      <c r="AO1011" s="871"/>
      <c r="AP1011" s="871"/>
      <c r="AQ1011" s="871"/>
      <c r="AR1011" s="871"/>
      <c r="AS1011" s="871"/>
      <c r="AT1011" s="871"/>
      <c r="AU1011" s="871"/>
      <c r="AV1011" s="871"/>
      <c r="AW1011" s="871"/>
      <c r="AX1011" s="871"/>
      <c r="AY1011" s="871"/>
      <c r="AZ1011" s="871"/>
      <c r="BA1011" s="871"/>
      <c r="BB1011" s="871"/>
      <c r="BC1011" s="871"/>
      <c r="BD1011" s="871"/>
      <c r="BE1011" s="871"/>
      <c r="BF1011" s="871"/>
      <c r="BG1011" s="871"/>
      <c r="BH1011" s="871"/>
      <c r="BI1011" s="871"/>
      <c r="BJ1011" s="871"/>
      <c r="BK1011" s="871"/>
      <c r="BL1011" s="871"/>
      <c r="BM1011" s="871"/>
      <c r="BN1011" s="871"/>
      <c r="BO1011" s="871"/>
      <c r="BP1011" s="871"/>
      <c r="BQ1011" s="871"/>
      <c r="BR1011" s="871"/>
      <c r="BS1011" s="871"/>
      <c r="BT1011" s="871"/>
      <c r="BU1011" s="871"/>
      <c r="BV1011" s="871"/>
      <c r="BW1011" s="871"/>
      <c r="BX1011" s="871"/>
      <c r="BY1011" s="871"/>
      <c r="BZ1011" s="871"/>
      <c r="CA1011" s="871"/>
      <c r="CB1011" s="871"/>
      <c r="CC1011" s="871"/>
      <c r="CD1011" s="871"/>
      <c r="CE1011" s="871"/>
      <c r="CF1011" s="871"/>
      <c r="CG1011" s="871"/>
      <c r="CH1011" s="871"/>
      <c r="CI1011" s="871"/>
      <c r="CJ1011" s="871"/>
      <c r="CK1011" s="871"/>
      <c r="CL1011" s="871"/>
      <c r="CM1011" s="871"/>
      <c r="CN1011" s="871"/>
      <c r="CO1011" s="871"/>
      <c r="CP1011" s="871"/>
      <c r="CQ1011" s="871"/>
      <c r="CR1011" s="871"/>
      <c r="CS1011" s="871"/>
      <c r="CT1011" s="871"/>
      <c r="CU1011" s="871"/>
      <c r="CV1011" s="871"/>
      <c r="CW1011" s="871"/>
      <c r="CX1011" s="871"/>
      <c r="CY1011" s="871"/>
      <c r="CZ1011" s="871"/>
      <c r="DA1011" s="871"/>
      <c r="DB1011" s="871"/>
      <c r="DC1011" s="871"/>
      <c r="DD1011" s="871"/>
      <c r="DE1011" s="871"/>
      <c r="DF1011" s="871"/>
      <c r="DG1011" s="871"/>
      <c r="DH1011" s="871"/>
      <c r="DI1011" s="871"/>
      <c r="DJ1011" s="871"/>
      <c r="DK1011" s="871"/>
      <c r="DL1011" s="871"/>
      <c r="DM1011" s="871"/>
      <c r="DN1011" s="871"/>
      <c r="DO1011" s="871"/>
      <c r="DP1011" s="871"/>
      <c r="DQ1011" s="871"/>
      <c r="DR1011" s="871"/>
      <c r="DS1011" s="871"/>
      <c r="DT1011" s="871"/>
      <c r="DU1011" s="871"/>
      <c r="DV1011" s="871"/>
      <c r="DW1011" s="871"/>
      <c r="DX1011" s="871"/>
      <c r="DY1011" s="871"/>
      <c r="DZ1011" s="871"/>
      <c r="EA1011" s="871"/>
      <c r="EB1011" s="871"/>
      <c r="EC1011" s="871"/>
      <c r="ED1011" s="871"/>
      <c r="EE1011" s="871"/>
      <c r="EF1011" s="871"/>
      <c r="EG1011" s="871"/>
      <c r="EH1011" s="871"/>
      <c r="EI1011" s="871"/>
      <c r="EJ1011" s="871"/>
      <c r="EK1011" s="871"/>
      <c r="EL1011" s="871"/>
      <c r="EM1011" s="871"/>
      <c r="EN1011" s="871"/>
      <c r="EO1011" s="871"/>
      <c r="EP1011" s="871"/>
      <c r="EQ1011" s="871"/>
      <c r="ER1011" s="871"/>
      <c r="ES1011" s="871"/>
      <c r="ET1011" s="871"/>
      <c r="EU1011" s="871"/>
      <c r="EV1011" s="871"/>
      <c r="EW1011" s="871"/>
      <c r="EX1011" s="871"/>
      <c r="EY1011" s="871"/>
      <c r="EZ1011" s="871"/>
      <c r="FA1011" s="871"/>
      <c r="FB1011" s="871"/>
      <c r="FC1011" s="871"/>
      <c r="FD1011" s="871"/>
      <c r="FE1011" s="871"/>
      <c r="FF1011" s="871"/>
      <c r="FG1011" s="871"/>
      <c r="FH1011" s="871"/>
      <c r="FI1011" s="871"/>
      <c r="FJ1011" s="871"/>
      <c r="FK1011" s="871"/>
      <c r="FL1011" s="871"/>
      <c r="FM1011" s="871"/>
      <c r="FN1011" s="871"/>
      <c r="FO1011" s="871"/>
      <c r="FP1011" s="871"/>
      <c r="FQ1011" s="871"/>
      <c r="FR1011" s="871"/>
      <c r="FS1011" s="871"/>
      <c r="FT1011" s="871"/>
      <c r="FU1011" s="871"/>
      <c r="FV1011" s="871"/>
      <c r="FW1011" s="871"/>
      <c r="FX1011" s="871"/>
      <c r="FY1011" s="871"/>
      <c r="FZ1011" s="871"/>
      <c r="GA1011" s="871"/>
      <c r="GB1011" s="871"/>
      <c r="GC1011" s="871"/>
      <c r="GD1011" s="871"/>
      <c r="GE1011" s="871"/>
      <c r="GF1011" s="871"/>
      <c r="GG1011" s="871"/>
      <c r="GH1011" s="871"/>
      <c r="GI1011" s="871"/>
      <c r="GJ1011" s="871"/>
      <c r="GK1011" s="871"/>
      <c r="GL1011" s="871"/>
      <c r="GM1011" s="871"/>
      <c r="GN1011" s="871"/>
      <c r="GO1011" s="871"/>
      <c r="GP1011" s="871"/>
      <c r="GQ1011" s="871"/>
      <c r="GR1011" s="871"/>
      <c r="GS1011" s="871"/>
      <c r="GT1011" s="871"/>
      <c r="GU1011" s="871"/>
      <c r="GV1011" s="871"/>
      <c r="GW1011" s="871"/>
      <c r="GX1011" s="871"/>
      <c r="GY1011" s="871"/>
      <c r="GZ1011" s="871"/>
      <c r="HA1011" s="871"/>
      <c r="HB1011" s="871"/>
      <c r="HC1011" s="871"/>
      <c r="HD1011" s="871"/>
      <c r="HE1011" s="871"/>
      <c r="HF1011" s="871"/>
      <c r="HG1011" s="871"/>
      <c r="HH1011" s="871"/>
      <c r="HI1011" s="871"/>
      <c r="HJ1011" s="871"/>
      <c r="HK1011" s="871"/>
      <c r="HL1011" s="871"/>
      <c r="HM1011" s="871"/>
      <c r="HN1011" s="871"/>
      <c r="HO1011" s="871"/>
      <c r="HP1011" s="871"/>
      <c r="HQ1011" s="871"/>
      <c r="HR1011" s="871"/>
      <c r="HS1011" s="871"/>
      <c r="HT1011" s="871"/>
      <c r="HU1011" s="871"/>
      <c r="HV1011" s="871"/>
      <c r="HW1011" s="871"/>
      <c r="HX1011" s="871"/>
      <c r="HY1011" s="871"/>
      <c r="HZ1011" s="871"/>
      <c r="IA1011" s="871"/>
      <c r="IB1011" s="871"/>
      <c r="IC1011" s="871"/>
      <c r="ID1011" s="871"/>
      <c r="IE1011" s="871"/>
      <c r="IF1011" s="871"/>
      <c r="IG1011" s="871"/>
      <c r="IH1011" s="871"/>
      <c r="II1011" s="871"/>
      <c r="IJ1011" s="871"/>
      <c r="IK1011" s="871"/>
      <c r="IL1011" s="871"/>
      <c r="IM1011" s="871"/>
      <c r="IN1011" s="871"/>
      <c r="IO1011" s="871"/>
      <c r="IP1011" s="871"/>
      <c r="IQ1011" s="871"/>
      <c r="IR1011" s="871"/>
      <c r="IS1011" s="871"/>
      <c r="IT1011" s="871"/>
      <c r="IU1011" s="871"/>
      <c r="IV1011" s="871"/>
      <c r="IW1011" s="871"/>
      <c r="IX1011" s="871"/>
      <c r="IY1011" s="871"/>
      <c r="IZ1011" s="871"/>
      <c r="JA1011" s="871"/>
      <c r="JB1011" s="871"/>
      <c r="JC1011" s="871"/>
      <c r="JD1011" s="871"/>
      <c r="JE1011" s="871"/>
      <c r="JF1011" s="871"/>
      <c r="JG1011" s="871"/>
      <c r="JH1011" s="871"/>
      <c r="JI1011" s="871"/>
      <c r="JJ1011" s="871"/>
      <c r="JK1011" s="871"/>
      <c r="JL1011" s="871"/>
      <c r="JM1011" s="871"/>
      <c r="JN1011" s="871"/>
      <c r="JO1011" s="871"/>
      <c r="JP1011" s="871"/>
      <c r="JQ1011" s="871"/>
      <c r="JR1011" s="871"/>
      <c r="JS1011" s="871"/>
      <c r="JT1011" s="871"/>
      <c r="JU1011" s="871"/>
      <c r="JV1011" s="871"/>
      <c r="JW1011" s="871"/>
      <c r="JX1011" s="871"/>
      <c r="JY1011" s="871"/>
      <c r="JZ1011" s="871"/>
      <c r="KA1011" s="871"/>
      <c r="KB1011" s="871"/>
      <c r="KC1011" s="871"/>
      <c r="KD1011" s="871"/>
      <c r="KE1011" s="871"/>
      <c r="KF1011" s="871"/>
      <c r="KG1011" s="871"/>
      <c r="KH1011" s="871"/>
      <c r="KI1011" s="871"/>
      <c r="KJ1011" s="871"/>
      <c r="KK1011" s="871"/>
      <c r="KL1011" s="871"/>
      <c r="KM1011" s="871"/>
      <c r="KN1011" s="871"/>
      <c r="KO1011" s="871"/>
      <c r="KP1011" s="871"/>
      <c r="KQ1011" s="871"/>
      <c r="KR1011" s="871"/>
      <c r="KS1011" s="871"/>
      <c r="KT1011" s="871"/>
      <c r="KU1011" s="871"/>
      <c r="KV1011" s="871"/>
      <c r="KW1011" s="871"/>
      <c r="KX1011" s="871"/>
      <c r="KY1011" s="871"/>
      <c r="KZ1011" s="871"/>
      <c r="LA1011" s="871"/>
      <c r="LB1011" s="871"/>
      <c r="LC1011" s="871"/>
      <c r="LD1011" s="871"/>
      <c r="LE1011" s="871"/>
      <c r="LF1011" s="871"/>
      <c r="LG1011" s="871"/>
      <c r="LH1011" s="871"/>
      <c r="LI1011" s="871"/>
      <c r="LJ1011" s="871"/>
      <c r="LK1011" s="871"/>
      <c r="LL1011" s="871"/>
      <c r="LM1011" s="871"/>
      <c r="LN1011" s="871"/>
      <c r="LO1011" s="871"/>
      <c r="LP1011" s="871"/>
      <c r="LQ1011" s="871"/>
      <c r="LR1011" s="871"/>
      <c r="LS1011" s="871"/>
      <c r="LT1011" s="871"/>
      <c r="LU1011" s="871"/>
      <c r="LV1011" s="871"/>
      <c r="LW1011" s="871"/>
      <c r="LX1011" s="871"/>
      <c r="LY1011" s="871"/>
      <c r="LZ1011" s="871"/>
      <c r="MA1011" s="871"/>
      <c r="MB1011" s="871"/>
      <c r="MC1011" s="871"/>
      <c r="MD1011" s="871"/>
      <c r="ME1011" s="871"/>
      <c r="MF1011" s="871"/>
      <c r="MG1011" s="871"/>
      <c r="MH1011" s="871"/>
      <c r="MI1011" s="871"/>
      <c r="MJ1011" s="871"/>
      <c r="MK1011" s="871"/>
      <c r="ML1011" s="871"/>
      <c r="MM1011" s="871"/>
      <c r="MN1011" s="871"/>
      <c r="MO1011" s="871"/>
      <c r="MP1011" s="871"/>
      <c r="MQ1011" s="871"/>
      <c r="MR1011" s="871"/>
      <c r="MS1011" s="871"/>
      <c r="MT1011" s="871"/>
      <c r="MU1011" s="871"/>
      <c r="MV1011" s="871"/>
      <c r="MW1011" s="871"/>
      <c r="MX1011" s="871"/>
      <c r="MY1011" s="871"/>
      <c r="MZ1011" s="871"/>
      <c r="NA1011" s="871"/>
      <c r="NB1011" s="871"/>
      <c r="NC1011" s="871"/>
      <c r="ND1011" s="871"/>
      <c r="NE1011" s="871"/>
      <c r="NF1011" s="871"/>
      <c r="NG1011" s="871"/>
      <c r="NH1011" s="871"/>
      <c r="NI1011" s="871"/>
      <c r="NJ1011" s="871"/>
      <c r="NK1011" s="871"/>
      <c r="NL1011" s="871"/>
      <c r="NM1011" s="871"/>
      <c r="NN1011" s="871"/>
      <c r="NO1011" s="871"/>
      <c r="NP1011" s="871"/>
      <c r="NQ1011" s="871"/>
      <c r="NR1011" s="871"/>
      <c r="NS1011" s="871"/>
      <c r="NT1011" s="871"/>
      <c r="NU1011" s="871"/>
      <c r="NV1011" s="871"/>
      <c r="NW1011" s="871"/>
      <c r="NX1011" s="871"/>
      <c r="NY1011" s="871"/>
      <c r="NZ1011" s="871"/>
      <c r="OA1011" s="871"/>
      <c r="OB1011" s="871"/>
      <c r="OC1011" s="871"/>
      <c r="OD1011" s="871"/>
      <c r="OE1011" s="871"/>
      <c r="OF1011" s="871"/>
      <c r="OG1011" s="871"/>
      <c r="OH1011" s="871"/>
      <c r="OI1011" s="871"/>
      <c r="OJ1011" s="871"/>
      <c r="OK1011" s="871"/>
      <c r="OL1011" s="871"/>
      <c r="OM1011" s="871"/>
      <c r="ON1011" s="871"/>
      <c r="OO1011" s="871"/>
      <c r="OP1011" s="871"/>
      <c r="OQ1011" s="871"/>
      <c r="OR1011" s="871"/>
      <c r="OS1011" s="871"/>
      <c r="OT1011" s="871"/>
      <c r="OU1011" s="871"/>
      <c r="OV1011" s="871"/>
      <c r="OW1011" s="871"/>
      <c r="OX1011" s="871"/>
      <c r="OY1011" s="871"/>
      <c r="OZ1011" s="871"/>
      <c r="PA1011" s="871"/>
      <c r="PB1011" s="871"/>
      <c r="PC1011" s="871"/>
      <c r="PD1011" s="871"/>
      <c r="PE1011" s="871"/>
      <c r="PF1011" s="871"/>
      <c r="PG1011" s="871"/>
      <c r="PH1011" s="871"/>
      <c r="PI1011" s="871"/>
      <c r="PJ1011" s="871"/>
      <c r="PK1011" s="871"/>
      <c r="PL1011" s="871"/>
      <c r="PM1011" s="871"/>
      <c r="PN1011" s="871"/>
      <c r="PO1011" s="871"/>
      <c r="PP1011" s="871"/>
      <c r="PQ1011" s="871"/>
      <c r="PR1011" s="871"/>
      <c r="PS1011" s="871"/>
      <c r="PT1011" s="871"/>
      <c r="PU1011" s="871"/>
      <c r="PV1011" s="871"/>
      <c r="PW1011" s="871"/>
      <c r="PX1011" s="871"/>
      <c r="PY1011" s="871"/>
      <c r="PZ1011" s="871"/>
      <c r="QA1011" s="871"/>
      <c r="QB1011" s="871"/>
      <c r="QC1011" s="871"/>
      <c r="QD1011" s="871"/>
      <c r="QE1011" s="871"/>
      <c r="QF1011" s="871"/>
      <c r="QG1011" s="871"/>
      <c r="QH1011" s="871"/>
      <c r="QI1011" s="871"/>
      <c r="QJ1011" s="871"/>
      <c r="QK1011" s="871"/>
      <c r="QL1011" s="871"/>
      <c r="QM1011" s="871"/>
      <c r="QN1011" s="871"/>
      <c r="QO1011" s="871"/>
      <c r="QP1011" s="871"/>
      <c r="QQ1011" s="871"/>
      <c r="QR1011" s="871"/>
      <c r="QS1011" s="871"/>
      <c r="QT1011" s="871"/>
      <c r="QU1011" s="871"/>
      <c r="QV1011" s="871"/>
      <c r="QW1011" s="871"/>
      <c r="QX1011" s="871"/>
      <c r="QY1011" s="871"/>
      <c r="QZ1011" s="871"/>
      <c r="RA1011" s="871"/>
      <c r="RB1011" s="871"/>
      <c r="RC1011" s="871"/>
      <c r="RD1011" s="871"/>
      <c r="RE1011" s="871"/>
      <c r="RF1011" s="871"/>
      <c r="RG1011" s="871"/>
      <c r="RH1011" s="871"/>
      <c r="RI1011" s="871"/>
      <c r="RJ1011" s="871"/>
      <c r="RK1011" s="871"/>
      <c r="RL1011" s="871"/>
      <c r="RM1011" s="871"/>
      <c r="RN1011" s="871"/>
      <c r="RO1011" s="871"/>
      <c r="RP1011" s="871"/>
      <c r="RQ1011" s="871"/>
      <c r="RR1011" s="871"/>
      <c r="RS1011" s="871"/>
      <c r="RT1011" s="871"/>
      <c r="RU1011" s="871"/>
      <c r="RV1011" s="871"/>
      <c r="RW1011" s="871"/>
      <c r="RX1011" s="871"/>
      <c r="RY1011" s="871"/>
      <c r="RZ1011" s="871"/>
      <c r="SA1011" s="871"/>
      <c r="SB1011" s="871"/>
      <c r="SC1011" s="871"/>
      <c r="SD1011" s="871"/>
      <c r="SE1011" s="871"/>
      <c r="SF1011" s="871"/>
      <c r="SG1011" s="871"/>
      <c r="SH1011" s="871"/>
      <c r="SI1011" s="871"/>
      <c r="SJ1011" s="871"/>
      <c r="SK1011" s="871"/>
      <c r="SL1011" s="871"/>
      <c r="SM1011" s="871"/>
      <c r="SN1011" s="871"/>
      <c r="SO1011" s="871"/>
      <c r="SP1011" s="871"/>
      <c r="SQ1011" s="871"/>
      <c r="SR1011" s="871"/>
      <c r="SS1011" s="871"/>
      <c r="ST1011" s="871"/>
      <c r="SU1011" s="871"/>
      <c r="SV1011" s="871"/>
      <c r="SW1011" s="871"/>
      <c r="SX1011" s="871"/>
      <c r="SY1011" s="871"/>
      <c r="SZ1011" s="871"/>
      <c r="TA1011" s="871"/>
      <c r="TB1011" s="871"/>
      <c r="TC1011" s="871"/>
      <c r="TD1011" s="871"/>
      <c r="TE1011" s="871"/>
      <c r="TF1011" s="871"/>
      <c r="TG1011" s="871"/>
      <c r="TH1011" s="871"/>
      <c r="TI1011" s="871"/>
      <c r="TJ1011" s="871"/>
      <c r="TK1011" s="871"/>
      <c r="TL1011" s="871"/>
      <c r="TM1011" s="871"/>
      <c r="TN1011" s="871"/>
      <c r="TO1011" s="871"/>
      <c r="TP1011" s="871"/>
      <c r="TQ1011" s="871"/>
      <c r="TR1011" s="871"/>
      <c r="TS1011" s="871"/>
      <c r="TT1011" s="871"/>
      <c r="TU1011" s="871"/>
      <c r="TV1011" s="871"/>
      <c r="TW1011" s="871"/>
      <c r="TX1011" s="871"/>
      <c r="TY1011" s="871"/>
      <c r="TZ1011" s="871"/>
      <c r="UA1011" s="871"/>
      <c r="UB1011" s="871"/>
      <c r="UC1011" s="871"/>
      <c r="UD1011" s="871"/>
      <c r="UE1011" s="871"/>
      <c r="UF1011" s="871"/>
      <c r="UG1011" s="871"/>
      <c r="UH1011" s="871"/>
      <c r="UI1011" s="871"/>
      <c r="UJ1011" s="871"/>
      <c r="UK1011" s="871"/>
      <c r="UL1011" s="871"/>
      <c r="UM1011" s="871"/>
      <c r="UN1011" s="871"/>
      <c r="UO1011" s="871"/>
      <c r="UP1011" s="871"/>
      <c r="UQ1011" s="871"/>
      <c r="UR1011" s="871"/>
      <c r="US1011" s="871"/>
      <c r="UT1011" s="871"/>
      <c r="UU1011" s="871"/>
      <c r="UV1011" s="871"/>
      <c r="UW1011" s="871"/>
      <c r="UX1011" s="871"/>
      <c r="UY1011" s="871"/>
      <c r="UZ1011" s="871"/>
      <c r="VA1011" s="871"/>
      <c r="VB1011" s="871"/>
      <c r="VC1011" s="871"/>
      <c r="VD1011" s="871"/>
      <c r="VE1011" s="871"/>
      <c r="VF1011" s="871"/>
      <c r="VG1011" s="871"/>
      <c r="VH1011" s="871"/>
      <c r="VI1011" s="871"/>
      <c r="VJ1011" s="871"/>
      <c r="VK1011" s="871"/>
      <c r="VL1011" s="871"/>
      <c r="VM1011" s="871"/>
      <c r="VN1011" s="871"/>
      <c r="VO1011" s="871"/>
      <c r="VP1011" s="871"/>
      <c r="VQ1011" s="871"/>
      <c r="VR1011" s="871"/>
      <c r="VS1011" s="871"/>
      <c r="VT1011" s="871"/>
      <c r="VU1011" s="871"/>
      <c r="VV1011" s="871"/>
      <c r="VW1011" s="871"/>
      <c r="VX1011" s="871"/>
      <c r="VY1011" s="871"/>
      <c r="VZ1011" s="871"/>
      <c r="WA1011" s="871"/>
      <c r="WB1011" s="871"/>
      <c r="WC1011" s="871"/>
      <c r="WD1011" s="871"/>
      <c r="WE1011" s="871"/>
      <c r="WF1011" s="871"/>
      <c r="WG1011" s="871"/>
      <c r="WH1011" s="871"/>
      <c r="WI1011" s="871"/>
      <c r="WJ1011" s="871"/>
      <c r="WK1011" s="871"/>
      <c r="WL1011" s="871"/>
      <c r="WM1011" s="871"/>
      <c r="WN1011" s="871"/>
      <c r="WO1011" s="871"/>
      <c r="WP1011" s="871"/>
      <c r="WQ1011" s="871"/>
      <c r="WR1011" s="871"/>
      <c r="WS1011" s="871"/>
      <c r="WT1011" s="871"/>
      <c r="WU1011" s="871"/>
      <c r="WV1011" s="871"/>
      <c r="WW1011" s="871"/>
      <c r="WX1011" s="871"/>
      <c r="WY1011" s="871"/>
      <c r="WZ1011" s="871"/>
      <c r="XA1011" s="871"/>
      <c r="XB1011" s="871"/>
      <c r="XC1011" s="871"/>
      <c r="XD1011" s="871"/>
      <c r="XE1011" s="871"/>
      <c r="XF1011" s="871"/>
      <c r="XG1011" s="871"/>
      <c r="XH1011" s="871"/>
      <c r="XI1011" s="871"/>
      <c r="XJ1011" s="871"/>
      <c r="XK1011" s="871"/>
      <c r="XL1011" s="871"/>
      <c r="XM1011" s="871"/>
      <c r="XN1011" s="871"/>
      <c r="XO1011" s="871"/>
      <c r="XP1011" s="871"/>
      <c r="XQ1011" s="871"/>
      <c r="XR1011" s="871"/>
      <c r="XS1011" s="871"/>
      <c r="XT1011" s="871"/>
      <c r="XU1011" s="871"/>
      <c r="XV1011" s="871"/>
      <c r="XW1011" s="871"/>
      <c r="XX1011" s="871"/>
      <c r="XY1011" s="871"/>
      <c r="XZ1011" s="871"/>
      <c r="YA1011" s="871"/>
      <c r="YB1011" s="871"/>
      <c r="YC1011" s="871"/>
      <c r="YD1011" s="871"/>
      <c r="YE1011" s="871"/>
      <c r="YF1011" s="871"/>
      <c r="YG1011" s="871"/>
      <c r="YH1011" s="871"/>
      <c r="YI1011" s="871"/>
      <c r="YJ1011" s="871"/>
      <c r="YK1011" s="871"/>
      <c r="YL1011" s="871"/>
      <c r="YM1011" s="871"/>
      <c r="YN1011" s="871"/>
      <c r="YO1011" s="871"/>
      <c r="YP1011" s="871"/>
      <c r="YQ1011" s="871"/>
      <c r="YR1011" s="871"/>
      <c r="YS1011" s="871"/>
      <c r="YT1011" s="871"/>
      <c r="YU1011" s="871"/>
      <c r="YV1011" s="871"/>
      <c r="YW1011" s="871"/>
      <c r="YX1011" s="871"/>
      <c r="YY1011" s="871"/>
      <c r="YZ1011" s="871"/>
      <c r="ZA1011" s="871"/>
      <c r="ZB1011" s="871"/>
      <c r="ZC1011" s="871"/>
      <c r="ZD1011" s="871"/>
      <c r="ZE1011" s="871"/>
      <c r="ZF1011" s="871"/>
      <c r="ZG1011" s="871"/>
      <c r="ZH1011" s="871"/>
      <c r="ZI1011" s="871"/>
      <c r="ZJ1011" s="871"/>
      <c r="ZK1011" s="871"/>
      <c r="ZL1011" s="871"/>
      <c r="ZM1011" s="871"/>
      <c r="ZN1011" s="871"/>
      <c r="ZO1011" s="871"/>
      <c r="ZP1011" s="871"/>
      <c r="ZQ1011" s="871"/>
      <c r="ZR1011" s="871"/>
      <c r="ZS1011" s="871"/>
      <c r="ZT1011" s="871"/>
      <c r="ZU1011" s="871"/>
      <c r="ZV1011" s="871"/>
      <c r="ZW1011" s="871"/>
      <c r="ZX1011" s="871"/>
      <c r="ZY1011" s="871"/>
      <c r="ZZ1011" s="871"/>
      <c r="AAA1011" s="871"/>
      <c r="AAB1011" s="871"/>
      <c r="AAC1011" s="871"/>
      <c r="AAD1011" s="871"/>
      <c r="AAE1011" s="871"/>
      <c r="AAF1011" s="871"/>
      <c r="AAG1011" s="871"/>
      <c r="AAH1011" s="871"/>
      <c r="AAI1011" s="871"/>
      <c r="AAJ1011" s="871"/>
      <c r="AAK1011" s="871"/>
      <c r="AAL1011" s="871"/>
      <c r="AAM1011" s="871"/>
      <c r="AAN1011" s="871"/>
      <c r="AAO1011" s="871"/>
      <c r="AAP1011" s="871"/>
      <c r="AAQ1011" s="871"/>
      <c r="AAR1011" s="871"/>
      <c r="AAS1011" s="871"/>
      <c r="AAT1011" s="871"/>
      <c r="AAU1011" s="871"/>
      <c r="AAV1011" s="871"/>
      <c r="AAW1011" s="871"/>
      <c r="AAX1011" s="871"/>
      <c r="AAY1011" s="871"/>
      <c r="AAZ1011" s="871"/>
      <c r="ABA1011" s="871"/>
      <c r="ABB1011" s="871"/>
      <c r="ABC1011" s="871"/>
      <c r="ABD1011" s="871"/>
      <c r="ABE1011" s="871"/>
      <c r="ABF1011" s="871"/>
      <c r="ABG1011" s="871"/>
      <c r="ABH1011" s="871"/>
      <c r="ABI1011" s="871"/>
      <c r="ABJ1011" s="871"/>
      <c r="ABK1011" s="871"/>
      <c r="ABL1011" s="871"/>
      <c r="ABM1011" s="871"/>
      <c r="ABN1011" s="871"/>
      <c r="ABO1011" s="871"/>
      <c r="ABP1011" s="871"/>
      <c r="ABQ1011" s="871"/>
      <c r="ABR1011" s="871"/>
      <c r="ABS1011" s="871"/>
      <c r="ABT1011" s="871"/>
      <c r="ABU1011" s="871"/>
      <c r="ABV1011" s="871"/>
      <c r="ABW1011" s="871"/>
      <c r="ABX1011" s="871"/>
      <c r="ABY1011" s="871"/>
      <c r="ABZ1011" s="871"/>
      <c r="ACA1011" s="871"/>
      <c r="ACB1011" s="871"/>
      <c r="ACC1011" s="871"/>
      <c r="ACD1011" s="871"/>
      <c r="ACE1011" s="871"/>
      <c r="ACF1011" s="871"/>
      <c r="ACG1011" s="871"/>
      <c r="ACH1011" s="871"/>
      <c r="ACI1011" s="871"/>
      <c r="ACJ1011" s="871"/>
      <c r="ACK1011" s="871"/>
      <c r="ACL1011" s="871"/>
      <c r="ACM1011" s="871"/>
      <c r="ACN1011" s="871"/>
      <c r="ACO1011" s="871"/>
      <c r="ACP1011" s="871"/>
      <c r="ACQ1011" s="871"/>
      <c r="ACR1011" s="871"/>
      <c r="ACS1011" s="871"/>
      <c r="ACT1011" s="871"/>
      <c r="ACU1011" s="871"/>
      <c r="ACV1011" s="871"/>
      <c r="ACW1011" s="871"/>
      <c r="ACX1011" s="871"/>
      <c r="ACY1011" s="871"/>
      <c r="ACZ1011" s="871"/>
      <c r="ADA1011" s="871"/>
      <c r="ADB1011" s="871"/>
      <c r="ADC1011" s="871"/>
      <c r="ADD1011" s="871"/>
      <c r="ADE1011" s="871"/>
      <c r="ADF1011" s="871"/>
      <c r="ADG1011" s="871"/>
      <c r="ADH1011" s="871"/>
      <c r="ADI1011" s="871"/>
      <c r="ADJ1011" s="871"/>
      <c r="ADK1011" s="871"/>
      <c r="ADL1011" s="871"/>
      <c r="ADM1011" s="871"/>
      <c r="ADN1011" s="871"/>
      <c r="ADO1011" s="871"/>
      <c r="ADP1011" s="871"/>
      <c r="ADQ1011" s="871"/>
      <c r="ADR1011" s="871"/>
      <c r="ADS1011" s="871"/>
      <c r="ADT1011" s="871"/>
      <c r="ADU1011" s="871"/>
      <c r="ADV1011" s="871"/>
      <c r="ADW1011" s="871"/>
      <c r="ADX1011" s="871"/>
      <c r="ADY1011" s="871"/>
      <c r="ADZ1011" s="871"/>
      <c r="AEA1011" s="871"/>
      <c r="AEB1011" s="871"/>
      <c r="AEC1011" s="871"/>
      <c r="AED1011" s="871"/>
      <c r="AEE1011" s="871"/>
      <c r="AEF1011" s="871"/>
      <c r="AEG1011" s="871"/>
      <c r="AEH1011" s="871"/>
      <c r="AEI1011" s="871"/>
      <c r="AEJ1011" s="871"/>
      <c r="AEK1011" s="871"/>
      <c r="AEL1011" s="871"/>
      <c r="AEM1011" s="871"/>
      <c r="AEN1011" s="871"/>
      <c r="AEO1011" s="871"/>
      <c r="AEP1011" s="871"/>
      <c r="AEQ1011" s="871"/>
      <c r="AER1011" s="871"/>
      <c r="AES1011" s="871"/>
      <c r="AET1011" s="871"/>
      <c r="AEU1011" s="871"/>
      <c r="AEV1011" s="871"/>
      <c r="AEW1011" s="871"/>
      <c r="AEX1011" s="871"/>
      <c r="AEY1011" s="871"/>
      <c r="AEZ1011" s="871"/>
      <c r="AFA1011" s="871"/>
      <c r="AFB1011" s="871"/>
      <c r="AFC1011" s="871"/>
      <c r="AFD1011" s="871"/>
      <c r="AFE1011" s="871"/>
      <c r="AFF1011" s="871"/>
      <c r="AFG1011" s="871"/>
      <c r="AFH1011" s="871"/>
      <c r="AFI1011" s="871"/>
      <c r="AFJ1011" s="871"/>
      <c r="AFK1011" s="871"/>
      <c r="AFL1011" s="871"/>
      <c r="AFM1011" s="871"/>
      <c r="AFN1011" s="871"/>
      <c r="AFO1011" s="871"/>
      <c r="AFP1011" s="871"/>
      <c r="AFQ1011" s="871"/>
      <c r="AFR1011" s="871"/>
      <c r="AFS1011" s="871"/>
      <c r="AFT1011" s="871"/>
      <c r="AFU1011" s="871"/>
      <c r="AFV1011" s="871"/>
      <c r="AFW1011" s="871"/>
      <c r="AFX1011" s="871"/>
      <c r="AFY1011" s="871"/>
      <c r="AFZ1011" s="871"/>
      <c r="AGA1011" s="871"/>
      <c r="AGB1011" s="871"/>
      <c r="AGC1011" s="871"/>
      <c r="AGD1011" s="871"/>
      <c r="AGE1011" s="871"/>
      <c r="AGF1011" s="871"/>
      <c r="AGG1011" s="871"/>
      <c r="AGH1011" s="871"/>
      <c r="AGI1011" s="871"/>
      <c r="AGJ1011" s="871"/>
      <c r="AGK1011" s="871"/>
      <c r="AGL1011" s="871"/>
      <c r="AGM1011" s="871"/>
      <c r="AGN1011" s="871"/>
      <c r="AGO1011" s="871"/>
      <c r="AGP1011" s="871"/>
      <c r="AGQ1011" s="871"/>
      <c r="AGR1011" s="871"/>
      <c r="AGS1011" s="871"/>
      <c r="AGT1011" s="871"/>
      <c r="AGU1011" s="871"/>
      <c r="AGV1011" s="871"/>
      <c r="AGW1011" s="871"/>
      <c r="AGX1011" s="871"/>
      <c r="AGY1011" s="871"/>
      <c r="AGZ1011" s="871"/>
      <c r="AHA1011" s="871"/>
      <c r="AHB1011" s="871"/>
      <c r="AHC1011" s="871"/>
      <c r="AHD1011" s="871"/>
      <c r="AHE1011" s="871"/>
      <c r="AHF1011" s="871"/>
      <c r="AHG1011" s="871"/>
      <c r="AHH1011" s="871"/>
      <c r="AHI1011" s="871"/>
      <c r="AHJ1011" s="871"/>
      <c r="AHK1011" s="871"/>
      <c r="AHL1011" s="871"/>
      <c r="AHM1011" s="871"/>
      <c r="AHN1011" s="871"/>
      <c r="AHO1011" s="871"/>
      <c r="AHP1011" s="871"/>
      <c r="AHQ1011" s="871"/>
      <c r="AHR1011" s="871"/>
      <c r="AHS1011" s="871"/>
      <c r="AHT1011" s="871"/>
      <c r="AHU1011" s="871"/>
      <c r="AHV1011" s="871"/>
      <c r="AHW1011" s="871"/>
      <c r="AHX1011" s="871"/>
      <c r="AHY1011" s="871"/>
      <c r="AHZ1011" s="871"/>
      <c r="AIA1011" s="871"/>
      <c r="AIB1011" s="871"/>
      <c r="AIC1011" s="871"/>
      <c r="AID1011" s="871"/>
      <c r="AIE1011" s="871"/>
      <c r="AIF1011" s="871"/>
      <c r="AIG1011" s="871"/>
      <c r="AIH1011" s="871"/>
      <c r="AII1011" s="871"/>
      <c r="AIJ1011" s="871"/>
      <c r="AIK1011" s="871"/>
      <c r="AIL1011" s="871"/>
      <c r="AIM1011" s="871"/>
      <c r="AIN1011" s="871"/>
      <c r="AIO1011" s="871"/>
      <c r="AIP1011" s="871"/>
      <c r="AIQ1011" s="871"/>
      <c r="AIR1011" s="871"/>
      <c r="AIS1011" s="871"/>
      <c r="AIT1011" s="871"/>
      <c r="AIU1011" s="871"/>
      <c r="AIV1011" s="871"/>
      <c r="AIW1011" s="871"/>
      <c r="AIX1011" s="871"/>
      <c r="AIY1011" s="871"/>
      <c r="AIZ1011" s="871"/>
      <c r="AJA1011" s="871"/>
      <c r="AJB1011" s="871"/>
      <c r="AJC1011" s="871"/>
      <c r="AJD1011" s="871"/>
      <c r="AJE1011" s="871"/>
      <c r="AJF1011" s="871"/>
      <c r="AJG1011" s="871"/>
      <c r="AJH1011" s="871"/>
      <c r="AJI1011" s="871"/>
      <c r="AJJ1011" s="871"/>
      <c r="AJK1011" s="871"/>
      <c r="AJL1011" s="871"/>
      <c r="AJM1011" s="871"/>
      <c r="AJN1011" s="871"/>
      <c r="AJO1011" s="871"/>
      <c r="AJP1011" s="871"/>
      <c r="AJQ1011" s="871"/>
      <c r="AJR1011" s="871"/>
      <c r="AJS1011" s="871"/>
      <c r="AJT1011" s="871"/>
      <c r="AJU1011" s="871"/>
      <c r="AJV1011" s="871"/>
      <c r="AJW1011" s="871"/>
      <c r="AJX1011" s="871"/>
      <c r="AJY1011" s="871"/>
      <c r="AJZ1011" s="871"/>
      <c r="AKA1011" s="871"/>
      <c r="AKB1011" s="871"/>
      <c r="AKC1011" s="871"/>
      <c r="AKD1011" s="871"/>
      <c r="AKE1011" s="871"/>
      <c r="AKF1011" s="871"/>
      <c r="AKG1011" s="871"/>
      <c r="AKH1011" s="871"/>
      <c r="AKI1011" s="871"/>
      <c r="AKJ1011" s="871"/>
      <c r="AKK1011" s="871"/>
      <c r="AKL1011" s="871"/>
      <c r="AKM1011" s="871"/>
      <c r="AKN1011" s="871"/>
      <c r="AKO1011" s="871"/>
      <c r="AKP1011" s="871"/>
      <c r="AKQ1011" s="871"/>
      <c r="AKR1011" s="871"/>
      <c r="AKS1011" s="871"/>
      <c r="AKT1011" s="871"/>
      <c r="AKU1011" s="871"/>
      <c r="AKV1011" s="871"/>
      <c r="AKW1011" s="871"/>
      <c r="AKX1011" s="871"/>
      <c r="AKY1011" s="871"/>
      <c r="AKZ1011" s="871"/>
      <c r="ALA1011" s="871"/>
      <c r="ALB1011" s="871"/>
      <c r="ALC1011" s="871"/>
      <c r="ALD1011" s="871"/>
      <c r="ALE1011" s="871"/>
      <c r="ALF1011" s="871"/>
      <c r="ALG1011" s="871"/>
      <c r="ALH1011" s="871"/>
      <c r="ALI1011" s="871"/>
      <c r="ALJ1011" s="871"/>
      <c r="ALK1011" s="871"/>
      <c r="ALL1011" s="871"/>
      <c r="ALM1011" s="871"/>
      <c r="ALN1011" s="871"/>
      <c r="ALO1011" s="871"/>
      <c r="ALP1011" s="871"/>
      <c r="ALQ1011" s="871"/>
      <c r="ALR1011" s="871"/>
      <c r="ALS1011" s="871"/>
      <c r="ALT1011" s="871"/>
      <c r="ALU1011" s="871"/>
      <c r="ALV1011" s="871"/>
      <c r="ALW1011" s="871"/>
      <c r="ALX1011" s="871"/>
      <c r="ALY1011" s="871"/>
      <c r="ALZ1011" s="871"/>
      <c r="AMA1011" s="871"/>
      <c r="AMB1011" s="871"/>
      <c r="AMC1011" s="871"/>
      <c r="AMD1011" s="871"/>
      <c r="AME1011" s="871"/>
      <c r="AMF1011" s="871"/>
      <c r="AMG1011" s="871"/>
      <c r="AMH1011" s="871"/>
      <c r="AMI1011" s="871"/>
      <c r="AMJ1011" s="871"/>
      <c r="AMK1011" s="871"/>
    </row>
    <row r="1017" spans="1:1025" ht="31.2">
      <c r="A1017" s="1131" t="s">
        <v>543</v>
      </c>
      <c r="B1017" s="1132"/>
      <c r="C1017" s="1132"/>
      <c r="D1017" s="1132"/>
      <c r="E1017" s="1132"/>
      <c r="F1017" s="1132"/>
      <c r="G1017" s="1132"/>
      <c r="H1017" s="1132"/>
      <c r="I1017" s="1132"/>
      <c r="J1017" s="1132"/>
      <c r="K1017" s="1132"/>
      <c r="L1017" s="1132"/>
      <c r="M1017" s="1132"/>
      <c r="N1017" s="1132"/>
      <c r="O1017" s="1132"/>
      <c r="P1017" s="1132"/>
      <c r="Q1017" s="871"/>
      <c r="R1017" s="871"/>
      <c r="S1017" s="871"/>
      <c r="T1017" s="871"/>
      <c r="U1017" s="871"/>
      <c r="V1017" s="871"/>
      <c r="W1017" s="871"/>
      <c r="X1017" s="871"/>
      <c r="Y1017" s="871"/>
      <c r="Z1017" s="871"/>
      <c r="AA1017" s="871"/>
      <c r="AB1017" s="871"/>
      <c r="AC1017" s="871"/>
      <c r="AD1017" s="871"/>
      <c r="AE1017" s="871"/>
      <c r="AF1017" s="871"/>
      <c r="AG1017" s="871"/>
      <c r="AH1017" s="871"/>
      <c r="AI1017" s="871"/>
      <c r="AJ1017" s="871"/>
      <c r="AK1017" s="871"/>
      <c r="AL1017" s="871"/>
      <c r="AM1017" s="871"/>
      <c r="AN1017" s="871"/>
      <c r="AO1017" s="871"/>
      <c r="AP1017" s="871"/>
      <c r="AQ1017" s="871"/>
      <c r="AR1017" s="871"/>
      <c r="AS1017" s="871"/>
      <c r="AT1017" s="871"/>
      <c r="AU1017" s="871"/>
      <c r="AV1017" s="871"/>
      <c r="AW1017" s="871"/>
      <c r="AX1017" s="871"/>
      <c r="AY1017" s="871"/>
      <c r="AZ1017" s="871"/>
      <c r="BA1017" s="871"/>
      <c r="BB1017" s="871"/>
      <c r="BC1017" s="871"/>
      <c r="BD1017" s="871"/>
      <c r="BE1017" s="871"/>
      <c r="BF1017" s="871"/>
      <c r="BG1017" s="871"/>
      <c r="BH1017" s="871"/>
      <c r="BI1017" s="871"/>
      <c r="BJ1017" s="871"/>
      <c r="BK1017" s="871"/>
      <c r="BL1017" s="871"/>
      <c r="BM1017" s="871"/>
      <c r="BN1017" s="871"/>
      <c r="BO1017" s="871"/>
      <c r="BP1017" s="871"/>
      <c r="BQ1017" s="871"/>
      <c r="BR1017" s="871"/>
      <c r="BS1017" s="871"/>
      <c r="BT1017" s="871"/>
      <c r="BU1017" s="871"/>
      <c r="BV1017" s="871"/>
      <c r="BW1017" s="871"/>
      <c r="BX1017" s="871"/>
      <c r="BY1017" s="871"/>
      <c r="BZ1017" s="871"/>
      <c r="CA1017" s="871"/>
      <c r="CB1017" s="871"/>
      <c r="CC1017" s="871"/>
      <c r="CD1017" s="871"/>
      <c r="CE1017" s="871"/>
      <c r="CF1017" s="871"/>
      <c r="CG1017" s="871"/>
      <c r="CH1017" s="871"/>
      <c r="CI1017" s="871"/>
      <c r="CJ1017" s="871"/>
      <c r="CK1017" s="871"/>
      <c r="CL1017" s="871"/>
      <c r="CM1017" s="871"/>
      <c r="CN1017" s="871"/>
      <c r="CO1017" s="871"/>
      <c r="CP1017" s="871"/>
      <c r="CQ1017" s="871"/>
      <c r="CR1017" s="871"/>
      <c r="CS1017" s="871"/>
      <c r="CT1017" s="871"/>
      <c r="CU1017" s="871"/>
      <c r="CV1017" s="871"/>
      <c r="CW1017" s="871"/>
      <c r="CX1017" s="871"/>
      <c r="CY1017" s="871"/>
      <c r="CZ1017" s="871"/>
      <c r="DA1017" s="871"/>
      <c r="DB1017" s="871"/>
      <c r="DC1017" s="871"/>
      <c r="DD1017" s="871"/>
      <c r="DE1017" s="871"/>
      <c r="DF1017" s="871"/>
      <c r="DG1017" s="871"/>
      <c r="DH1017" s="871"/>
      <c r="DI1017" s="871"/>
      <c r="DJ1017" s="871"/>
      <c r="DK1017" s="871"/>
      <c r="DL1017" s="871"/>
      <c r="DM1017" s="871"/>
      <c r="DN1017" s="871"/>
      <c r="DO1017" s="871"/>
      <c r="DP1017" s="871"/>
      <c r="DQ1017" s="871"/>
      <c r="DR1017" s="871"/>
      <c r="DS1017" s="871"/>
      <c r="DT1017" s="871"/>
      <c r="DU1017" s="871"/>
      <c r="DV1017" s="871"/>
      <c r="DW1017" s="871"/>
      <c r="DX1017" s="871"/>
      <c r="DY1017" s="871"/>
      <c r="DZ1017" s="871"/>
      <c r="EA1017" s="871"/>
      <c r="EB1017" s="871"/>
      <c r="EC1017" s="871"/>
      <c r="ED1017" s="871"/>
      <c r="EE1017" s="871"/>
      <c r="EF1017" s="871"/>
      <c r="EG1017" s="871"/>
      <c r="EH1017" s="871"/>
      <c r="EI1017" s="871"/>
      <c r="EJ1017" s="871"/>
      <c r="EK1017" s="871"/>
      <c r="EL1017" s="871"/>
      <c r="EM1017" s="871"/>
      <c r="EN1017" s="871"/>
      <c r="EO1017" s="871"/>
      <c r="EP1017" s="871"/>
      <c r="EQ1017" s="871"/>
      <c r="ER1017" s="871"/>
      <c r="ES1017" s="871"/>
      <c r="ET1017" s="871"/>
      <c r="EU1017" s="871"/>
      <c r="EV1017" s="871"/>
      <c r="EW1017" s="871"/>
      <c r="EX1017" s="871"/>
      <c r="EY1017" s="871"/>
      <c r="EZ1017" s="871"/>
      <c r="FA1017" s="871"/>
      <c r="FB1017" s="871"/>
      <c r="FC1017" s="871"/>
      <c r="FD1017" s="871"/>
      <c r="FE1017" s="871"/>
      <c r="FF1017" s="871"/>
      <c r="FG1017" s="871"/>
      <c r="FH1017" s="871"/>
      <c r="FI1017" s="871"/>
      <c r="FJ1017" s="871"/>
      <c r="FK1017" s="871"/>
      <c r="FL1017" s="871"/>
      <c r="FM1017" s="871"/>
      <c r="FN1017" s="871"/>
      <c r="FO1017" s="871"/>
      <c r="FP1017" s="871"/>
      <c r="FQ1017" s="871"/>
      <c r="FR1017" s="871"/>
      <c r="FS1017" s="871"/>
      <c r="FT1017" s="871"/>
      <c r="FU1017" s="871"/>
      <c r="FV1017" s="871"/>
      <c r="FW1017" s="871"/>
      <c r="FX1017" s="871"/>
      <c r="FY1017" s="871"/>
      <c r="FZ1017" s="871"/>
      <c r="GA1017" s="871"/>
      <c r="GB1017" s="871"/>
      <c r="GC1017" s="871"/>
      <c r="GD1017" s="871"/>
      <c r="GE1017" s="871"/>
      <c r="GF1017" s="871"/>
      <c r="GG1017" s="871"/>
      <c r="GH1017" s="871"/>
      <c r="GI1017" s="871"/>
      <c r="GJ1017" s="871"/>
      <c r="GK1017" s="871"/>
      <c r="GL1017" s="871"/>
      <c r="GM1017" s="871"/>
      <c r="GN1017" s="871"/>
      <c r="GO1017" s="871"/>
      <c r="GP1017" s="871"/>
      <c r="GQ1017" s="871"/>
      <c r="GR1017" s="871"/>
      <c r="GS1017" s="871"/>
      <c r="GT1017" s="871"/>
      <c r="GU1017" s="871"/>
      <c r="GV1017" s="871"/>
      <c r="GW1017" s="871"/>
      <c r="GX1017" s="871"/>
      <c r="GY1017" s="871"/>
      <c r="GZ1017" s="871"/>
      <c r="HA1017" s="871"/>
      <c r="HB1017" s="871"/>
      <c r="HC1017" s="871"/>
      <c r="HD1017" s="871"/>
      <c r="HE1017" s="871"/>
      <c r="HF1017" s="871"/>
      <c r="HG1017" s="871"/>
      <c r="HH1017" s="871"/>
      <c r="HI1017" s="871"/>
      <c r="HJ1017" s="871"/>
      <c r="HK1017" s="871"/>
      <c r="HL1017" s="871"/>
      <c r="HM1017" s="871"/>
      <c r="HN1017" s="871"/>
      <c r="HO1017" s="871"/>
      <c r="HP1017" s="871"/>
      <c r="HQ1017" s="871"/>
      <c r="HR1017" s="871"/>
      <c r="HS1017" s="871"/>
      <c r="HT1017" s="871"/>
      <c r="HU1017" s="871"/>
      <c r="HV1017" s="871"/>
      <c r="HW1017" s="871"/>
      <c r="HX1017" s="871"/>
      <c r="HY1017" s="871"/>
      <c r="HZ1017" s="871"/>
      <c r="IA1017" s="871"/>
      <c r="IB1017" s="871"/>
      <c r="IC1017" s="871"/>
      <c r="ID1017" s="871"/>
      <c r="IE1017" s="871"/>
      <c r="IF1017" s="871"/>
      <c r="IG1017" s="871"/>
      <c r="IH1017" s="871"/>
      <c r="II1017" s="871"/>
      <c r="IJ1017" s="871"/>
      <c r="IK1017" s="871"/>
      <c r="IL1017" s="871"/>
      <c r="IM1017" s="871"/>
      <c r="IN1017" s="871"/>
      <c r="IO1017" s="871"/>
      <c r="IP1017" s="871"/>
      <c r="IQ1017" s="871"/>
      <c r="IR1017" s="871"/>
      <c r="IS1017" s="871"/>
      <c r="IT1017" s="871"/>
      <c r="IU1017" s="871"/>
      <c r="IV1017" s="871"/>
      <c r="IW1017" s="871"/>
      <c r="IX1017" s="871"/>
      <c r="IY1017" s="871"/>
      <c r="IZ1017" s="871"/>
      <c r="JA1017" s="871"/>
      <c r="JB1017" s="871"/>
      <c r="JC1017" s="871"/>
      <c r="JD1017" s="871"/>
      <c r="JE1017" s="871"/>
      <c r="JF1017" s="871"/>
      <c r="JG1017" s="871"/>
      <c r="JH1017" s="871"/>
      <c r="JI1017" s="871"/>
      <c r="JJ1017" s="871"/>
      <c r="JK1017" s="871"/>
      <c r="JL1017" s="871"/>
      <c r="JM1017" s="871"/>
      <c r="JN1017" s="871"/>
      <c r="JO1017" s="871"/>
      <c r="JP1017" s="871"/>
      <c r="JQ1017" s="871"/>
      <c r="JR1017" s="871"/>
      <c r="JS1017" s="871"/>
      <c r="JT1017" s="871"/>
      <c r="JU1017" s="871"/>
      <c r="JV1017" s="871"/>
      <c r="JW1017" s="871"/>
      <c r="JX1017" s="871"/>
      <c r="JY1017" s="871"/>
      <c r="JZ1017" s="871"/>
      <c r="KA1017" s="871"/>
      <c r="KB1017" s="871"/>
      <c r="KC1017" s="871"/>
      <c r="KD1017" s="871"/>
      <c r="KE1017" s="871"/>
      <c r="KF1017" s="871"/>
      <c r="KG1017" s="871"/>
      <c r="KH1017" s="871"/>
      <c r="KI1017" s="871"/>
      <c r="KJ1017" s="871"/>
      <c r="KK1017" s="871"/>
      <c r="KL1017" s="871"/>
      <c r="KM1017" s="871"/>
      <c r="KN1017" s="871"/>
      <c r="KO1017" s="871"/>
      <c r="KP1017" s="871"/>
      <c r="KQ1017" s="871"/>
      <c r="KR1017" s="871"/>
      <c r="KS1017" s="871"/>
      <c r="KT1017" s="871"/>
      <c r="KU1017" s="871"/>
      <c r="KV1017" s="871"/>
      <c r="KW1017" s="871"/>
      <c r="KX1017" s="871"/>
      <c r="KY1017" s="871"/>
      <c r="KZ1017" s="871"/>
      <c r="LA1017" s="871"/>
      <c r="LB1017" s="871"/>
      <c r="LC1017" s="871"/>
      <c r="LD1017" s="871"/>
      <c r="LE1017" s="871"/>
      <c r="LF1017" s="871"/>
      <c r="LG1017" s="871"/>
      <c r="LH1017" s="871"/>
      <c r="LI1017" s="871"/>
      <c r="LJ1017" s="871"/>
      <c r="LK1017" s="871"/>
      <c r="LL1017" s="871"/>
      <c r="LM1017" s="871"/>
      <c r="LN1017" s="871"/>
      <c r="LO1017" s="871"/>
      <c r="LP1017" s="871"/>
      <c r="LQ1017" s="871"/>
      <c r="LR1017" s="871"/>
      <c r="LS1017" s="871"/>
      <c r="LT1017" s="871"/>
      <c r="LU1017" s="871"/>
      <c r="LV1017" s="871"/>
      <c r="LW1017" s="871"/>
      <c r="LX1017" s="871"/>
      <c r="LY1017" s="871"/>
      <c r="LZ1017" s="871"/>
      <c r="MA1017" s="871"/>
      <c r="MB1017" s="871"/>
      <c r="MC1017" s="871"/>
      <c r="MD1017" s="871"/>
      <c r="ME1017" s="871"/>
      <c r="MF1017" s="871"/>
      <c r="MG1017" s="871"/>
      <c r="MH1017" s="871"/>
      <c r="MI1017" s="871"/>
      <c r="MJ1017" s="871"/>
      <c r="MK1017" s="871"/>
      <c r="ML1017" s="871"/>
      <c r="MM1017" s="871"/>
      <c r="MN1017" s="871"/>
      <c r="MO1017" s="871"/>
      <c r="MP1017" s="871"/>
      <c r="MQ1017" s="871"/>
      <c r="MR1017" s="871"/>
      <c r="MS1017" s="871"/>
      <c r="MT1017" s="871"/>
      <c r="MU1017" s="871"/>
      <c r="MV1017" s="871"/>
      <c r="MW1017" s="871"/>
      <c r="MX1017" s="871"/>
      <c r="MY1017" s="871"/>
      <c r="MZ1017" s="871"/>
      <c r="NA1017" s="871"/>
      <c r="NB1017" s="871"/>
      <c r="NC1017" s="871"/>
      <c r="ND1017" s="871"/>
      <c r="NE1017" s="871"/>
      <c r="NF1017" s="871"/>
      <c r="NG1017" s="871"/>
      <c r="NH1017" s="871"/>
      <c r="NI1017" s="871"/>
      <c r="NJ1017" s="871"/>
      <c r="NK1017" s="871"/>
      <c r="NL1017" s="871"/>
      <c r="NM1017" s="871"/>
      <c r="NN1017" s="871"/>
      <c r="NO1017" s="871"/>
      <c r="NP1017" s="871"/>
      <c r="NQ1017" s="871"/>
      <c r="NR1017" s="871"/>
      <c r="NS1017" s="871"/>
      <c r="NT1017" s="871"/>
      <c r="NU1017" s="871"/>
      <c r="NV1017" s="871"/>
      <c r="NW1017" s="871"/>
      <c r="NX1017" s="871"/>
      <c r="NY1017" s="871"/>
      <c r="NZ1017" s="871"/>
      <c r="OA1017" s="871"/>
      <c r="OB1017" s="871"/>
      <c r="OC1017" s="871"/>
      <c r="OD1017" s="871"/>
      <c r="OE1017" s="871"/>
      <c r="OF1017" s="871"/>
      <c r="OG1017" s="871"/>
      <c r="OH1017" s="871"/>
      <c r="OI1017" s="871"/>
      <c r="OJ1017" s="871"/>
      <c r="OK1017" s="871"/>
      <c r="OL1017" s="871"/>
      <c r="OM1017" s="871"/>
      <c r="ON1017" s="871"/>
      <c r="OO1017" s="871"/>
      <c r="OP1017" s="871"/>
      <c r="OQ1017" s="871"/>
      <c r="OR1017" s="871"/>
      <c r="OS1017" s="871"/>
      <c r="OT1017" s="871"/>
      <c r="OU1017" s="871"/>
      <c r="OV1017" s="871"/>
      <c r="OW1017" s="871"/>
      <c r="OX1017" s="871"/>
      <c r="OY1017" s="871"/>
      <c r="OZ1017" s="871"/>
      <c r="PA1017" s="871"/>
      <c r="PB1017" s="871"/>
      <c r="PC1017" s="871"/>
      <c r="PD1017" s="871"/>
      <c r="PE1017" s="871"/>
      <c r="PF1017" s="871"/>
      <c r="PG1017" s="871"/>
      <c r="PH1017" s="871"/>
      <c r="PI1017" s="871"/>
      <c r="PJ1017" s="871"/>
      <c r="PK1017" s="871"/>
      <c r="PL1017" s="871"/>
      <c r="PM1017" s="871"/>
      <c r="PN1017" s="871"/>
      <c r="PO1017" s="871"/>
      <c r="PP1017" s="871"/>
      <c r="PQ1017" s="871"/>
      <c r="PR1017" s="871"/>
      <c r="PS1017" s="871"/>
      <c r="PT1017" s="871"/>
      <c r="PU1017" s="871"/>
      <c r="PV1017" s="871"/>
      <c r="PW1017" s="871"/>
      <c r="PX1017" s="871"/>
      <c r="PY1017" s="871"/>
      <c r="PZ1017" s="871"/>
      <c r="QA1017" s="871"/>
      <c r="QB1017" s="871"/>
      <c r="QC1017" s="871"/>
      <c r="QD1017" s="871"/>
      <c r="QE1017" s="871"/>
      <c r="QF1017" s="871"/>
      <c r="QG1017" s="871"/>
      <c r="QH1017" s="871"/>
      <c r="QI1017" s="871"/>
      <c r="QJ1017" s="871"/>
      <c r="QK1017" s="871"/>
      <c r="QL1017" s="871"/>
      <c r="QM1017" s="871"/>
      <c r="QN1017" s="871"/>
      <c r="QO1017" s="871"/>
      <c r="QP1017" s="871"/>
      <c r="QQ1017" s="871"/>
      <c r="QR1017" s="871"/>
      <c r="QS1017" s="871"/>
      <c r="QT1017" s="871"/>
      <c r="QU1017" s="871"/>
      <c r="QV1017" s="871"/>
      <c r="QW1017" s="871"/>
      <c r="QX1017" s="871"/>
      <c r="QY1017" s="871"/>
      <c r="QZ1017" s="871"/>
      <c r="RA1017" s="871"/>
      <c r="RB1017" s="871"/>
      <c r="RC1017" s="871"/>
      <c r="RD1017" s="871"/>
      <c r="RE1017" s="871"/>
      <c r="RF1017" s="871"/>
      <c r="RG1017" s="871"/>
      <c r="RH1017" s="871"/>
      <c r="RI1017" s="871"/>
      <c r="RJ1017" s="871"/>
      <c r="RK1017" s="871"/>
      <c r="RL1017" s="871"/>
      <c r="RM1017" s="871"/>
      <c r="RN1017" s="871"/>
      <c r="RO1017" s="871"/>
      <c r="RP1017" s="871"/>
      <c r="RQ1017" s="871"/>
      <c r="RR1017" s="871"/>
      <c r="RS1017" s="871"/>
      <c r="RT1017" s="871"/>
      <c r="RU1017" s="871"/>
      <c r="RV1017" s="871"/>
      <c r="RW1017" s="871"/>
      <c r="RX1017" s="871"/>
      <c r="RY1017" s="871"/>
      <c r="RZ1017" s="871"/>
      <c r="SA1017" s="871"/>
      <c r="SB1017" s="871"/>
      <c r="SC1017" s="871"/>
      <c r="SD1017" s="871"/>
      <c r="SE1017" s="871"/>
      <c r="SF1017" s="871"/>
      <c r="SG1017" s="871"/>
      <c r="SH1017" s="871"/>
      <c r="SI1017" s="871"/>
      <c r="SJ1017" s="871"/>
      <c r="SK1017" s="871"/>
      <c r="SL1017" s="871"/>
      <c r="SM1017" s="871"/>
      <c r="SN1017" s="871"/>
      <c r="SO1017" s="871"/>
      <c r="SP1017" s="871"/>
      <c r="SQ1017" s="871"/>
      <c r="SR1017" s="871"/>
      <c r="SS1017" s="871"/>
      <c r="ST1017" s="871"/>
      <c r="SU1017" s="871"/>
      <c r="SV1017" s="871"/>
      <c r="SW1017" s="871"/>
      <c r="SX1017" s="871"/>
      <c r="SY1017" s="871"/>
      <c r="SZ1017" s="871"/>
      <c r="TA1017" s="871"/>
      <c r="TB1017" s="871"/>
      <c r="TC1017" s="871"/>
      <c r="TD1017" s="871"/>
      <c r="TE1017" s="871"/>
      <c r="TF1017" s="871"/>
      <c r="TG1017" s="871"/>
      <c r="TH1017" s="871"/>
      <c r="TI1017" s="871"/>
      <c r="TJ1017" s="871"/>
      <c r="TK1017" s="871"/>
      <c r="TL1017" s="871"/>
      <c r="TM1017" s="871"/>
      <c r="TN1017" s="871"/>
      <c r="TO1017" s="871"/>
      <c r="TP1017" s="871"/>
      <c r="TQ1017" s="871"/>
      <c r="TR1017" s="871"/>
      <c r="TS1017" s="871"/>
      <c r="TT1017" s="871"/>
      <c r="TU1017" s="871"/>
      <c r="TV1017" s="871"/>
      <c r="TW1017" s="871"/>
      <c r="TX1017" s="871"/>
      <c r="TY1017" s="871"/>
      <c r="TZ1017" s="871"/>
      <c r="UA1017" s="871"/>
      <c r="UB1017" s="871"/>
      <c r="UC1017" s="871"/>
      <c r="UD1017" s="871"/>
      <c r="UE1017" s="871"/>
      <c r="UF1017" s="871"/>
      <c r="UG1017" s="871"/>
      <c r="UH1017" s="871"/>
      <c r="UI1017" s="871"/>
      <c r="UJ1017" s="871"/>
      <c r="UK1017" s="871"/>
      <c r="UL1017" s="871"/>
      <c r="UM1017" s="871"/>
      <c r="UN1017" s="871"/>
      <c r="UO1017" s="871"/>
      <c r="UP1017" s="871"/>
      <c r="UQ1017" s="871"/>
      <c r="UR1017" s="871"/>
      <c r="US1017" s="871"/>
      <c r="UT1017" s="871"/>
      <c r="UU1017" s="871"/>
      <c r="UV1017" s="871"/>
      <c r="UW1017" s="871"/>
      <c r="UX1017" s="871"/>
      <c r="UY1017" s="871"/>
      <c r="UZ1017" s="871"/>
      <c r="VA1017" s="871"/>
      <c r="VB1017" s="871"/>
      <c r="VC1017" s="871"/>
      <c r="VD1017" s="871"/>
      <c r="VE1017" s="871"/>
      <c r="VF1017" s="871"/>
      <c r="VG1017" s="871"/>
      <c r="VH1017" s="871"/>
      <c r="VI1017" s="871"/>
      <c r="VJ1017" s="871"/>
      <c r="VK1017" s="871"/>
      <c r="VL1017" s="871"/>
      <c r="VM1017" s="871"/>
      <c r="VN1017" s="871"/>
      <c r="VO1017" s="871"/>
      <c r="VP1017" s="871"/>
      <c r="VQ1017" s="871"/>
      <c r="VR1017" s="871"/>
      <c r="VS1017" s="871"/>
      <c r="VT1017" s="871"/>
      <c r="VU1017" s="871"/>
      <c r="VV1017" s="871"/>
      <c r="VW1017" s="871"/>
      <c r="VX1017" s="871"/>
      <c r="VY1017" s="871"/>
      <c r="VZ1017" s="871"/>
      <c r="WA1017" s="871"/>
      <c r="WB1017" s="871"/>
      <c r="WC1017" s="871"/>
      <c r="WD1017" s="871"/>
      <c r="WE1017" s="871"/>
      <c r="WF1017" s="871"/>
      <c r="WG1017" s="871"/>
      <c r="WH1017" s="871"/>
      <c r="WI1017" s="871"/>
      <c r="WJ1017" s="871"/>
      <c r="WK1017" s="871"/>
      <c r="WL1017" s="871"/>
      <c r="WM1017" s="871"/>
      <c r="WN1017" s="871"/>
      <c r="WO1017" s="871"/>
      <c r="WP1017" s="871"/>
      <c r="WQ1017" s="871"/>
      <c r="WR1017" s="871"/>
      <c r="WS1017" s="871"/>
      <c r="WT1017" s="871"/>
      <c r="WU1017" s="871"/>
      <c r="WV1017" s="871"/>
      <c r="WW1017" s="871"/>
      <c r="WX1017" s="871"/>
      <c r="WY1017" s="871"/>
      <c r="WZ1017" s="871"/>
      <c r="XA1017" s="871"/>
      <c r="XB1017" s="871"/>
      <c r="XC1017" s="871"/>
      <c r="XD1017" s="871"/>
      <c r="XE1017" s="871"/>
      <c r="XF1017" s="871"/>
      <c r="XG1017" s="871"/>
      <c r="XH1017" s="871"/>
      <c r="XI1017" s="871"/>
      <c r="XJ1017" s="871"/>
      <c r="XK1017" s="871"/>
      <c r="XL1017" s="871"/>
      <c r="XM1017" s="871"/>
      <c r="XN1017" s="871"/>
      <c r="XO1017" s="871"/>
      <c r="XP1017" s="871"/>
      <c r="XQ1017" s="871"/>
      <c r="XR1017" s="871"/>
      <c r="XS1017" s="871"/>
      <c r="XT1017" s="871"/>
      <c r="XU1017" s="871"/>
      <c r="XV1017" s="871"/>
      <c r="XW1017" s="871"/>
      <c r="XX1017" s="871"/>
      <c r="XY1017" s="871"/>
      <c r="XZ1017" s="871"/>
      <c r="YA1017" s="871"/>
      <c r="YB1017" s="871"/>
      <c r="YC1017" s="871"/>
      <c r="YD1017" s="871"/>
      <c r="YE1017" s="871"/>
      <c r="YF1017" s="871"/>
      <c r="YG1017" s="871"/>
      <c r="YH1017" s="871"/>
      <c r="YI1017" s="871"/>
      <c r="YJ1017" s="871"/>
      <c r="YK1017" s="871"/>
      <c r="YL1017" s="871"/>
      <c r="YM1017" s="871"/>
      <c r="YN1017" s="871"/>
      <c r="YO1017" s="871"/>
      <c r="YP1017" s="871"/>
      <c r="YQ1017" s="871"/>
      <c r="YR1017" s="871"/>
      <c r="YS1017" s="871"/>
      <c r="YT1017" s="871"/>
      <c r="YU1017" s="871"/>
      <c r="YV1017" s="871"/>
      <c r="YW1017" s="871"/>
      <c r="YX1017" s="871"/>
      <c r="YY1017" s="871"/>
      <c r="YZ1017" s="871"/>
      <c r="ZA1017" s="871"/>
      <c r="ZB1017" s="871"/>
      <c r="ZC1017" s="871"/>
      <c r="ZD1017" s="871"/>
      <c r="ZE1017" s="871"/>
      <c r="ZF1017" s="871"/>
      <c r="ZG1017" s="871"/>
      <c r="ZH1017" s="871"/>
      <c r="ZI1017" s="871"/>
      <c r="ZJ1017" s="871"/>
      <c r="ZK1017" s="871"/>
      <c r="ZL1017" s="871"/>
      <c r="ZM1017" s="871"/>
      <c r="ZN1017" s="871"/>
      <c r="ZO1017" s="871"/>
      <c r="ZP1017" s="871"/>
      <c r="ZQ1017" s="871"/>
      <c r="ZR1017" s="871"/>
      <c r="ZS1017" s="871"/>
      <c r="ZT1017" s="871"/>
      <c r="ZU1017" s="871"/>
      <c r="ZV1017" s="871"/>
      <c r="ZW1017" s="871"/>
      <c r="ZX1017" s="871"/>
      <c r="ZY1017" s="871"/>
      <c r="ZZ1017" s="871"/>
      <c r="AAA1017" s="871"/>
      <c r="AAB1017" s="871"/>
      <c r="AAC1017" s="871"/>
      <c r="AAD1017" s="871"/>
      <c r="AAE1017" s="871"/>
      <c r="AAF1017" s="871"/>
      <c r="AAG1017" s="871"/>
      <c r="AAH1017" s="871"/>
      <c r="AAI1017" s="871"/>
      <c r="AAJ1017" s="871"/>
      <c r="AAK1017" s="871"/>
      <c r="AAL1017" s="871"/>
      <c r="AAM1017" s="871"/>
      <c r="AAN1017" s="871"/>
      <c r="AAO1017" s="871"/>
      <c r="AAP1017" s="871"/>
      <c r="AAQ1017" s="871"/>
      <c r="AAR1017" s="871"/>
      <c r="AAS1017" s="871"/>
      <c r="AAT1017" s="871"/>
      <c r="AAU1017" s="871"/>
      <c r="AAV1017" s="871"/>
      <c r="AAW1017" s="871"/>
      <c r="AAX1017" s="871"/>
      <c r="AAY1017" s="871"/>
      <c r="AAZ1017" s="871"/>
      <c r="ABA1017" s="871"/>
      <c r="ABB1017" s="871"/>
      <c r="ABC1017" s="871"/>
      <c r="ABD1017" s="871"/>
      <c r="ABE1017" s="871"/>
      <c r="ABF1017" s="871"/>
      <c r="ABG1017" s="871"/>
      <c r="ABH1017" s="871"/>
      <c r="ABI1017" s="871"/>
      <c r="ABJ1017" s="871"/>
      <c r="ABK1017" s="871"/>
      <c r="ABL1017" s="871"/>
      <c r="ABM1017" s="871"/>
      <c r="ABN1017" s="871"/>
      <c r="ABO1017" s="871"/>
      <c r="ABP1017" s="871"/>
      <c r="ABQ1017" s="871"/>
      <c r="ABR1017" s="871"/>
      <c r="ABS1017" s="871"/>
      <c r="ABT1017" s="871"/>
      <c r="ABU1017" s="871"/>
      <c r="ABV1017" s="871"/>
      <c r="ABW1017" s="871"/>
      <c r="ABX1017" s="871"/>
      <c r="ABY1017" s="871"/>
      <c r="ABZ1017" s="871"/>
      <c r="ACA1017" s="871"/>
      <c r="ACB1017" s="871"/>
      <c r="ACC1017" s="871"/>
      <c r="ACD1017" s="871"/>
      <c r="ACE1017" s="871"/>
      <c r="ACF1017" s="871"/>
      <c r="ACG1017" s="871"/>
      <c r="ACH1017" s="871"/>
      <c r="ACI1017" s="871"/>
      <c r="ACJ1017" s="871"/>
      <c r="ACK1017" s="871"/>
      <c r="ACL1017" s="871"/>
      <c r="ACM1017" s="871"/>
      <c r="ACN1017" s="871"/>
      <c r="ACO1017" s="871"/>
      <c r="ACP1017" s="871"/>
      <c r="ACQ1017" s="871"/>
      <c r="ACR1017" s="871"/>
      <c r="ACS1017" s="871"/>
      <c r="ACT1017" s="871"/>
      <c r="ACU1017" s="871"/>
      <c r="ACV1017" s="871"/>
      <c r="ACW1017" s="871"/>
      <c r="ACX1017" s="871"/>
      <c r="ACY1017" s="871"/>
      <c r="ACZ1017" s="871"/>
      <c r="ADA1017" s="871"/>
      <c r="ADB1017" s="871"/>
      <c r="ADC1017" s="871"/>
      <c r="ADD1017" s="871"/>
      <c r="ADE1017" s="871"/>
      <c r="ADF1017" s="871"/>
      <c r="ADG1017" s="871"/>
      <c r="ADH1017" s="871"/>
      <c r="ADI1017" s="871"/>
      <c r="ADJ1017" s="871"/>
      <c r="ADK1017" s="871"/>
      <c r="ADL1017" s="871"/>
      <c r="ADM1017" s="871"/>
      <c r="ADN1017" s="871"/>
      <c r="ADO1017" s="871"/>
      <c r="ADP1017" s="871"/>
      <c r="ADQ1017" s="871"/>
      <c r="ADR1017" s="871"/>
      <c r="ADS1017" s="871"/>
      <c r="ADT1017" s="871"/>
      <c r="ADU1017" s="871"/>
      <c r="ADV1017" s="871"/>
      <c r="ADW1017" s="871"/>
      <c r="ADX1017" s="871"/>
      <c r="ADY1017" s="871"/>
      <c r="ADZ1017" s="871"/>
      <c r="AEA1017" s="871"/>
      <c r="AEB1017" s="871"/>
      <c r="AEC1017" s="871"/>
      <c r="AED1017" s="871"/>
      <c r="AEE1017" s="871"/>
      <c r="AEF1017" s="871"/>
      <c r="AEG1017" s="871"/>
      <c r="AEH1017" s="871"/>
      <c r="AEI1017" s="871"/>
      <c r="AEJ1017" s="871"/>
      <c r="AEK1017" s="871"/>
      <c r="AEL1017" s="871"/>
      <c r="AEM1017" s="871"/>
      <c r="AEN1017" s="871"/>
      <c r="AEO1017" s="871"/>
      <c r="AEP1017" s="871"/>
      <c r="AEQ1017" s="871"/>
      <c r="AER1017" s="871"/>
      <c r="AES1017" s="871"/>
      <c r="AET1017" s="871"/>
      <c r="AEU1017" s="871"/>
      <c r="AEV1017" s="871"/>
      <c r="AEW1017" s="871"/>
      <c r="AEX1017" s="871"/>
      <c r="AEY1017" s="871"/>
      <c r="AEZ1017" s="871"/>
      <c r="AFA1017" s="871"/>
      <c r="AFB1017" s="871"/>
      <c r="AFC1017" s="871"/>
      <c r="AFD1017" s="871"/>
      <c r="AFE1017" s="871"/>
      <c r="AFF1017" s="871"/>
      <c r="AFG1017" s="871"/>
      <c r="AFH1017" s="871"/>
      <c r="AFI1017" s="871"/>
      <c r="AFJ1017" s="871"/>
      <c r="AFK1017" s="871"/>
      <c r="AFL1017" s="871"/>
      <c r="AFM1017" s="871"/>
      <c r="AFN1017" s="871"/>
      <c r="AFO1017" s="871"/>
      <c r="AFP1017" s="871"/>
      <c r="AFQ1017" s="871"/>
      <c r="AFR1017" s="871"/>
      <c r="AFS1017" s="871"/>
      <c r="AFT1017" s="871"/>
      <c r="AFU1017" s="871"/>
      <c r="AFV1017" s="871"/>
      <c r="AFW1017" s="871"/>
      <c r="AFX1017" s="871"/>
      <c r="AFY1017" s="871"/>
      <c r="AFZ1017" s="871"/>
      <c r="AGA1017" s="871"/>
      <c r="AGB1017" s="871"/>
      <c r="AGC1017" s="871"/>
      <c r="AGD1017" s="871"/>
      <c r="AGE1017" s="871"/>
      <c r="AGF1017" s="871"/>
      <c r="AGG1017" s="871"/>
      <c r="AGH1017" s="871"/>
      <c r="AGI1017" s="871"/>
      <c r="AGJ1017" s="871"/>
      <c r="AGK1017" s="871"/>
      <c r="AGL1017" s="871"/>
      <c r="AGM1017" s="871"/>
      <c r="AGN1017" s="871"/>
      <c r="AGO1017" s="871"/>
      <c r="AGP1017" s="871"/>
      <c r="AGQ1017" s="871"/>
      <c r="AGR1017" s="871"/>
      <c r="AGS1017" s="871"/>
      <c r="AGT1017" s="871"/>
      <c r="AGU1017" s="871"/>
      <c r="AGV1017" s="871"/>
      <c r="AGW1017" s="871"/>
      <c r="AGX1017" s="871"/>
      <c r="AGY1017" s="871"/>
      <c r="AGZ1017" s="871"/>
      <c r="AHA1017" s="871"/>
      <c r="AHB1017" s="871"/>
      <c r="AHC1017" s="871"/>
      <c r="AHD1017" s="871"/>
      <c r="AHE1017" s="871"/>
      <c r="AHF1017" s="871"/>
      <c r="AHG1017" s="871"/>
      <c r="AHH1017" s="871"/>
      <c r="AHI1017" s="871"/>
      <c r="AHJ1017" s="871"/>
      <c r="AHK1017" s="871"/>
      <c r="AHL1017" s="871"/>
      <c r="AHM1017" s="871"/>
      <c r="AHN1017" s="871"/>
      <c r="AHO1017" s="871"/>
      <c r="AHP1017" s="871"/>
      <c r="AHQ1017" s="871"/>
      <c r="AHR1017" s="871"/>
      <c r="AHS1017" s="871"/>
      <c r="AHT1017" s="871"/>
      <c r="AHU1017" s="871"/>
      <c r="AHV1017" s="871"/>
      <c r="AHW1017" s="871"/>
      <c r="AHX1017" s="871"/>
      <c r="AHY1017" s="871"/>
      <c r="AHZ1017" s="871"/>
      <c r="AIA1017" s="871"/>
      <c r="AIB1017" s="871"/>
      <c r="AIC1017" s="871"/>
      <c r="AID1017" s="871"/>
      <c r="AIE1017" s="871"/>
      <c r="AIF1017" s="871"/>
      <c r="AIG1017" s="871"/>
      <c r="AIH1017" s="871"/>
      <c r="AII1017" s="871"/>
      <c r="AIJ1017" s="871"/>
      <c r="AIK1017" s="871"/>
      <c r="AIL1017" s="871"/>
      <c r="AIM1017" s="871"/>
      <c r="AIN1017" s="871"/>
      <c r="AIO1017" s="871"/>
      <c r="AIP1017" s="871"/>
      <c r="AIQ1017" s="871"/>
      <c r="AIR1017" s="871"/>
      <c r="AIS1017" s="871"/>
      <c r="AIT1017" s="871"/>
      <c r="AIU1017" s="871"/>
      <c r="AIV1017" s="871"/>
      <c r="AIW1017" s="871"/>
      <c r="AIX1017" s="871"/>
      <c r="AIY1017" s="871"/>
      <c r="AIZ1017" s="871"/>
      <c r="AJA1017" s="871"/>
      <c r="AJB1017" s="871"/>
      <c r="AJC1017" s="871"/>
      <c r="AJD1017" s="871"/>
      <c r="AJE1017" s="871"/>
      <c r="AJF1017" s="871"/>
      <c r="AJG1017" s="871"/>
      <c r="AJH1017" s="871"/>
      <c r="AJI1017" s="871"/>
      <c r="AJJ1017" s="871"/>
      <c r="AJK1017" s="871"/>
      <c r="AJL1017" s="871"/>
      <c r="AJM1017" s="871"/>
      <c r="AJN1017" s="871"/>
      <c r="AJO1017" s="871"/>
      <c r="AJP1017" s="871"/>
      <c r="AJQ1017" s="871"/>
      <c r="AJR1017" s="871"/>
      <c r="AJS1017" s="871"/>
      <c r="AJT1017" s="871"/>
      <c r="AJU1017" s="871"/>
      <c r="AJV1017" s="871"/>
      <c r="AJW1017" s="871"/>
      <c r="AJX1017" s="871"/>
      <c r="AJY1017" s="871"/>
      <c r="AJZ1017" s="871"/>
      <c r="AKA1017" s="871"/>
      <c r="AKB1017" s="871"/>
      <c r="AKC1017" s="871"/>
      <c r="AKD1017" s="871"/>
      <c r="AKE1017" s="871"/>
      <c r="AKF1017" s="871"/>
      <c r="AKG1017" s="871"/>
      <c r="AKH1017" s="871"/>
      <c r="AKI1017" s="871"/>
      <c r="AKJ1017" s="871"/>
      <c r="AKK1017" s="871"/>
      <c r="AKL1017" s="871"/>
      <c r="AKM1017" s="871"/>
      <c r="AKN1017" s="871"/>
      <c r="AKO1017" s="871"/>
      <c r="AKP1017" s="871"/>
      <c r="AKQ1017" s="871"/>
      <c r="AKR1017" s="871"/>
      <c r="AKS1017" s="871"/>
      <c r="AKT1017" s="871"/>
      <c r="AKU1017" s="871"/>
      <c r="AKV1017" s="871"/>
      <c r="AKW1017" s="871"/>
      <c r="AKX1017" s="871"/>
      <c r="AKY1017" s="871"/>
      <c r="AKZ1017" s="871"/>
      <c r="ALA1017" s="871"/>
      <c r="ALB1017" s="871"/>
      <c r="ALC1017" s="871"/>
      <c r="ALD1017" s="871"/>
      <c r="ALE1017" s="871"/>
      <c r="ALF1017" s="871"/>
      <c r="ALG1017" s="871"/>
      <c r="ALH1017" s="871"/>
      <c r="ALI1017" s="871"/>
      <c r="ALJ1017" s="871"/>
      <c r="ALK1017" s="871"/>
      <c r="ALL1017" s="871"/>
      <c r="ALM1017" s="871"/>
      <c r="ALN1017" s="871"/>
      <c r="ALO1017" s="871"/>
      <c r="ALP1017" s="871"/>
      <c r="ALQ1017" s="871"/>
      <c r="ALR1017" s="871"/>
      <c r="ALS1017" s="871"/>
      <c r="ALT1017" s="871"/>
      <c r="ALU1017" s="871"/>
      <c r="ALV1017" s="871"/>
      <c r="ALW1017" s="871"/>
      <c r="ALX1017" s="871"/>
      <c r="ALY1017" s="871"/>
      <c r="ALZ1017" s="871"/>
      <c r="AMA1017" s="871"/>
      <c r="AMB1017" s="871"/>
      <c r="AMC1017" s="871"/>
      <c r="AMD1017" s="871"/>
      <c r="AME1017" s="871"/>
      <c r="AMF1017" s="871"/>
      <c r="AMG1017" s="871"/>
      <c r="AMH1017" s="871"/>
      <c r="AMI1017" s="871"/>
      <c r="AMJ1017" s="871"/>
      <c r="AMK1017" s="871"/>
    </row>
    <row r="1018" spans="1:1025" ht="12.75" customHeight="1">
      <c r="A1018" s="1120" t="s">
        <v>1</v>
      </c>
      <c r="B1018" s="1121"/>
      <c r="C1018" s="1121"/>
      <c r="D1018" s="1121"/>
      <c r="E1018" s="1121"/>
      <c r="F1018" s="1121"/>
      <c r="G1018" s="1121"/>
      <c r="H1018" s="1121"/>
      <c r="I1018" s="1121"/>
      <c r="J1018" s="1121"/>
      <c r="K1018" s="1128" t="s">
        <v>2</v>
      </c>
      <c r="L1018" s="1129"/>
      <c r="M1018" s="1129"/>
      <c r="N1018" s="1129"/>
      <c r="O1018" s="1129"/>
      <c r="P1018" s="1130"/>
      <c r="Q1018" s="871"/>
      <c r="R1018" s="871"/>
      <c r="S1018" s="871"/>
      <c r="T1018" s="871"/>
      <c r="U1018" s="871"/>
      <c r="V1018" s="871"/>
      <c r="W1018" s="871"/>
      <c r="X1018" s="871"/>
      <c r="Y1018" s="871"/>
      <c r="Z1018" s="871"/>
      <c r="AA1018" s="871"/>
      <c r="AB1018" s="871"/>
      <c r="AC1018" s="871"/>
      <c r="AD1018" s="871"/>
      <c r="AE1018" s="871"/>
      <c r="AF1018" s="871"/>
      <c r="AG1018" s="871"/>
      <c r="AH1018" s="871"/>
      <c r="AI1018" s="871"/>
      <c r="AJ1018" s="871"/>
      <c r="AK1018" s="871"/>
      <c r="AL1018" s="871"/>
      <c r="AM1018" s="871"/>
      <c r="AN1018" s="871"/>
      <c r="AO1018" s="871"/>
      <c r="AP1018" s="871"/>
      <c r="AQ1018" s="871"/>
      <c r="AR1018" s="871"/>
      <c r="AS1018" s="871"/>
      <c r="AT1018" s="871"/>
      <c r="AU1018" s="871"/>
      <c r="AV1018" s="871"/>
      <c r="AW1018" s="871"/>
      <c r="AX1018" s="871"/>
      <c r="AY1018" s="871"/>
      <c r="AZ1018" s="871"/>
      <c r="BA1018" s="871"/>
      <c r="BB1018" s="871"/>
      <c r="BC1018" s="871"/>
      <c r="BD1018" s="871"/>
      <c r="BE1018" s="871"/>
      <c r="BF1018" s="871"/>
      <c r="BG1018" s="871"/>
      <c r="BH1018" s="871"/>
      <c r="BI1018" s="871"/>
      <c r="BJ1018" s="871"/>
      <c r="BK1018" s="871"/>
      <c r="BL1018" s="871"/>
      <c r="BM1018" s="871"/>
      <c r="BN1018" s="871"/>
      <c r="BO1018" s="871"/>
      <c r="BP1018" s="871"/>
      <c r="BQ1018" s="871"/>
      <c r="BR1018" s="871"/>
      <c r="BS1018" s="871"/>
      <c r="BT1018" s="871"/>
      <c r="BU1018" s="871"/>
      <c r="BV1018" s="871"/>
      <c r="BW1018" s="871"/>
      <c r="BX1018" s="871"/>
      <c r="BY1018" s="871"/>
      <c r="BZ1018" s="871"/>
      <c r="CA1018" s="871"/>
      <c r="CB1018" s="871"/>
      <c r="CC1018" s="871"/>
      <c r="CD1018" s="871"/>
      <c r="CE1018" s="871"/>
      <c r="CF1018" s="871"/>
      <c r="CG1018" s="871"/>
      <c r="CH1018" s="871"/>
      <c r="CI1018" s="871"/>
      <c r="CJ1018" s="871"/>
      <c r="CK1018" s="871"/>
      <c r="CL1018" s="871"/>
      <c r="CM1018" s="871"/>
      <c r="CN1018" s="871"/>
      <c r="CO1018" s="871"/>
      <c r="CP1018" s="871"/>
      <c r="CQ1018" s="871"/>
      <c r="CR1018" s="871"/>
      <c r="CS1018" s="871"/>
      <c r="CT1018" s="871"/>
      <c r="CU1018" s="871"/>
      <c r="CV1018" s="871"/>
      <c r="CW1018" s="871"/>
      <c r="CX1018" s="871"/>
      <c r="CY1018" s="871"/>
      <c r="CZ1018" s="871"/>
      <c r="DA1018" s="871"/>
      <c r="DB1018" s="871"/>
      <c r="DC1018" s="871"/>
      <c r="DD1018" s="871"/>
      <c r="DE1018" s="871"/>
      <c r="DF1018" s="871"/>
      <c r="DG1018" s="871"/>
      <c r="DH1018" s="871"/>
      <c r="DI1018" s="871"/>
      <c r="DJ1018" s="871"/>
      <c r="DK1018" s="871"/>
      <c r="DL1018" s="871"/>
      <c r="DM1018" s="871"/>
      <c r="DN1018" s="871"/>
      <c r="DO1018" s="871"/>
      <c r="DP1018" s="871"/>
      <c r="DQ1018" s="871"/>
      <c r="DR1018" s="871"/>
      <c r="DS1018" s="871"/>
      <c r="DT1018" s="871"/>
      <c r="DU1018" s="871"/>
      <c r="DV1018" s="871"/>
      <c r="DW1018" s="871"/>
      <c r="DX1018" s="871"/>
      <c r="DY1018" s="871"/>
      <c r="DZ1018" s="871"/>
      <c r="EA1018" s="871"/>
      <c r="EB1018" s="871"/>
      <c r="EC1018" s="871"/>
      <c r="ED1018" s="871"/>
      <c r="EE1018" s="871"/>
      <c r="EF1018" s="871"/>
      <c r="EG1018" s="871"/>
      <c r="EH1018" s="871"/>
      <c r="EI1018" s="871"/>
      <c r="EJ1018" s="871"/>
      <c r="EK1018" s="871"/>
      <c r="EL1018" s="871"/>
      <c r="EM1018" s="871"/>
      <c r="EN1018" s="871"/>
      <c r="EO1018" s="871"/>
      <c r="EP1018" s="871"/>
      <c r="EQ1018" s="871"/>
      <c r="ER1018" s="871"/>
      <c r="ES1018" s="871"/>
      <c r="ET1018" s="871"/>
      <c r="EU1018" s="871"/>
      <c r="EV1018" s="871"/>
      <c r="EW1018" s="871"/>
      <c r="EX1018" s="871"/>
      <c r="EY1018" s="871"/>
      <c r="EZ1018" s="871"/>
      <c r="FA1018" s="871"/>
      <c r="FB1018" s="871"/>
      <c r="FC1018" s="871"/>
      <c r="FD1018" s="871"/>
      <c r="FE1018" s="871"/>
      <c r="FF1018" s="871"/>
      <c r="FG1018" s="871"/>
      <c r="FH1018" s="871"/>
      <c r="FI1018" s="871"/>
      <c r="FJ1018" s="871"/>
      <c r="FK1018" s="871"/>
      <c r="FL1018" s="871"/>
      <c r="FM1018" s="871"/>
      <c r="FN1018" s="871"/>
      <c r="FO1018" s="871"/>
      <c r="FP1018" s="871"/>
      <c r="FQ1018" s="871"/>
      <c r="FR1018" s="871"/>
      <c r="FS1018" s="871"/>
      <c r="FT1018" s="871"/>
      <c r="FU1018" s="871"/>
      <c r="FV1018" s="871"/>
      <c r="FW1018" s="871"/>
      <c r="FX1018" s="871"/>
      <c r="FY1018" s="871"/>
      <c r="FZ1018" s="871"/>
      <c r="GA1018" s="871"/>
      <c r="GB1018" s="871"/>
      <c r="GC1018" s="871"/>
      <c r="GD1018" s="871"/>
      <c r="GE1018" s="871"/>
      <c r="GF1018" s="871"/>
      <c r="GG1018" s="871"/>
      <c r="GH1018" s="871"/>
      <c r="GI1018" s="871"/>
      <c r="GJ1018" s="871"/>
      <c r="GK1018" s="871"/>
      <c r="GL1018" s="871"/>
      <c r="GM1018" s="871"/>
      <c r="GN1018" s="871"/>
      <c r="GO1018" s="871"/>
      <c r="GP1018" s="871"/>
      <c r="GQ1018" s="871"/>
      <c r="GR1018" s="871"/>
      <c r="GS1018" s="871"/>
      <c r="GT1018" s="871"/>
      <c r="GU1018" s="871"/>
      <c r="GV1018" s="871"/>
      <c r="GW1018" s="871"/>
      <c r="GX1018" s="871"/>
      <c r="GY1018" s="871"/>
      <c r="GZ1018" s="871"/>
      <c r="HA1018" s="871"/>
      <c r="HB1018" s="871"/>
      <c r="HC1018" s="871"/>
      <c r="HD1018" s="871"/>
      <c r="HE1018" s="871"/>
      <c r="HF1018" s="871"/>
      <c r="HG1018" s="871"/>
      <c r="HH1018" s="871"/>
      <c r="HI1018" s="871"/>
      <c r="HJ1018" s="871"/>
      <c r="HK1018" s="871"/>
      <c r="HL1018" s="871"/>
      <c r="HM1018" s="871"/>
      <c r="HN1018" s="871"/>
      <c r="HO1018" s="871"/>
      <c r="HP1018" s="871"/>
      <c r="HQ1018" s="871"/>
      <c r="HR1018" s="871"/>
      <c r="HS1018" s="871"/>
      <c r="HT1018" s="871"/>
      <c r="HU1018" s="871"/>
      <c r="HV1018" s="871"/>
      <c r="HW1018" s="871"/>
      <c r="HX1018" s="871"/>
      <c r="HY1018" s="871"/>
      <c r="HZ1018" s="871"/>
      <c r="IA1018" s="871"/>
      <c r="IB1018" s="871"/>
      <c r="IC1018" s="871"/>
      <c r="ID1018" s="871"/>
      <c r="IE1018" s="871"/>
      <c r="IF1018" s="871"/>
      <c r="IG1018" s="871"/>
      <c r="IH1018" s="871"/>
      <c r="II1018" s="871"/>
      <c r="IJ1018" s="871"/>
      <c r="IK1018" s="871"/>
      <c r="IL1018" s="871"/>
      <c r="IM1018" s="871"/>
      <c r="IN1018" s="871"/>
      <c r="IO1018" s="871"/>
      <c r="IP1018" s="871"/>
      <c r="IQ1018" s="871"/>
      <c r="IR1018" s="871"/>
      <c r="IS1018" s="871"/>
      <c r="IT1018" s="871"/>
      <c r="IU1018" s="871"/>
      <c r="IV1018" s="871"/>
      <c r="IW1018" s="871"/>
      <c r="IX1018" s="871"/>
      <c r="IY1018" s="871"/>
      <c r="IZ1018" s="871"/>
      <c r="JA1018" s="871"/>
      <c r="JB1018" s="871"/>
      <c r="JC1018" s="871"/>
      <c r="JD1018" s="871"/>
      <c r="JE1018" s="871"/>
      <c r="JF1018" s="871"/>
      <c r="JG1018" s="871"/>
      <c r="JH1018" s="871"/>
      <c r="JI1018" s="871"/>
      <c r="JJ1018" s="871"/>
      <c r="JK1018" s="871"/>
      <c r="JL1018" s="871"/>
      <c r="JM1018" s="871"/>
      <c r="JN1018" s="871"/>
      <c r="JO1018" s="871"/>
      <c r="JP1018" s="871"/>
      <c r="JQ1018" s="871"/>
      <c r="JR1018" s="871"/>
      <c r="JS1018" s="871"/>
      <c r="JT1018" s="871"/>
      <c r="JU1018" s="871"/>
      <c r="JV1018" s="871"/>
      <c r="JW1018" s="871"/>
      <c r="JX1018" s="871"/>
      <c r="JY1018" s="871"/>
      <c r="JZ1018" s="871"/>
      <c r="KA1018" s="871"/>
      <c r="KB1018" s="871"/>
      <c r="KC1018" s="871"/>
      <c r="KD1018" s="871"/>
      <c r="KE1018" s="871"/>
      <c r="KF1018" s="871"/>
      <c r="KG1018" s="871"/>
      <c r="KH1018" s="871"/>
      <c r="KI1018" s="871"/>
      <c r="KJ1018" s="871"/>
      <c r="KK1018" s="871"/>
      <c r="KL1018" s="871"/>
      <c r="KM1018" s="871"/>
      <c r="KN1018" s="871"/>
      <c r="KO1018" s="871"/>
      <c r="KP1018" s="871"/>
      <c r="KQ1018" s="871"/>
      <c r="KR1018" s="871"/>
      <c r="KS1018" s="871"/>
      <c r="KT1018" s="871"/>
      <c r="KU1018" s="871"/>
      <c r="KV1018" s="871"/>
      <c r="KW1018" s="871"/>
      <c r="KX1018" s="871"/>
      <c r="KY1018" s="871"/>
      <c r="KZ1018" s="871"/>
      <c r="LA1018" s="871"/>
      <c r="LB1018" s="871"/>
      <c r="LC1018" s="871"/>
      <c r="LD1018" s="871"/>
      <c r="LE1018" s="871"/>
      <c r="LF1018" s="871"/>
      <c r="LG1018" s="871"/>
      <c r="LH1018" s="871"/>
      <c r="LI1018" s="871"/>
      <c r="LJ1018" s="871"/>
      <c r="LK1018" s="871"/>
      <c r="LL1018" s="871"/>
      <c r="LM1018" s="871"/>
      <c r="LN1018" s="871"/>
      <c r="LO1018" s="871"/>
      <c r="LP1018" s="871"/>
      <c r="LQ1018" s="871"/>
      <c r="LR1018" s="871"/>
      <c r="LS1018" s="871"/>
      <c r="LT1018" s="871"/>
      <c r="LU1018" s="871"/>
      <c r="LV1018" s="871"/>
      <c r="LW1018" s="871"/>
      <c r="LX1018" s="871"/>
      <c r="LY1018" s="871"/>
      <c r="LZ1018" s="871"/>
      <c r="MA1018" s="871"/>
      <c r="MB1018" s="871"/>
      <c r="MC1018" s="871"/>
      <c r="MD1018" s="871"/>
      <c r="ME1018" s="871"/>
      <c r="MF1018" s="871"/>
      <c r="MG1018" s="871"/>
      <c r="MH1018" s="871"/>
      <c r="MI1018" s="871"/>
      <c r="MJ1018" s="871"/>
      <c r="MK1018" s="871"/>
      <c r="ML1018" s="871"/>
      <c r="MM1018" s="871"/>
      <c r="MN1018" s="871"/>
      <c r="MO1018" s="871"/>
      <c r="MP1018" s="871"/>
      <c r="MQ1018" s="871"/>
      <c r="MR1018" s="871"/>
      <c r="MS1018" s="871"/>
      <c r="MT1018" s="871"/>
      <c r="MU1018" s="871"/>
      <c r="MV1018" s="871"/>
      <c r="MW1018" s="871"/>
      <c r="MX1018" s="871"/>
      <c r="MY1018" s="871"/>
      <c r="MZ1018" s="871"/>
      <c r="NA1018" s="871"/>
      <c r="NB1018" s="871"/>
      <c r="NC1018" s="871"/>
      <c r="ND1018" s="871"/>
      <c r="NE1018" s="871"/>
      <c r="NF1018" s="871"/>
      <c r="NG1018" s="871"/>
      <c r="NH1018" s="871"/>
      <c r="NI1018" s="871"/>
      <c r="NJ1018" s="871"/>
      <c r="NK1018" s="871"/>
      <c r="NL1018" s="871"/>
      <c r="NM1018" s="871"/>
      <c r="NN1018" s="871"/>
      <c r="NO1018" s="871"/>
      <c r="NP1018" s="871"/>
      <c r="NQ1018" s="871"/>
      <c r="NR1018" s="871"/>
      <c r="NS1018" s="871"/>
      <c r="NT1018" s="871"/>
      <c r="NU1018" s="871"/>
      <c r="NV1018" s="871"/>
      <c r="NW1018" s="871"/>
      <c r="NX1018" s="871"/>
      <c r="NY1018" s="871"/>
      <c r="NZ1018" s="871"/>
      <c r="OA1018" s="871"/>
      <c r="OB1018" s="871"/>
      <c r="OC1018" s="871"/>
      <c r="OD1018" s="871"/>
      <c r="OE1018" s="871"/>
      <c r="OF1018" s="871"/>
      <c r="OG1018" s="871"/>
      <c r="OH1018" s="871"/>
      <c r="OI1018" s="871"/>
      <c r="OJ1018" s="871"/>
      <c r="OK1018" s="871"/>
      <c r="OL1018" s="871"/>
      <c r="OM1018" s="871"/>
      <c r="ON1018" s="871"/>
      <c r="OO1018" s="871"/>
      <c r="OP1018" s="871"/>
      <c r="OQ1018" s="871"/>
      <c r="OR1018" s="871"/>
      <c r="OS1018" s="871"/>
      <c r="OT1018" s="871"/>
      <c r="OU1018" s="871"/>
      <c r="OV1018" s="871"/>
      <c r="OW1018" s="871"/>
      <c r="OX1018" s="871"/>
      <c r="OY1018" s="871"/>
      <c r="OZ1018" s="871"/>
      <c r="PA1018" s="871"/>
      <c r="PB1018" s="871"/>
      <c r="PC1018" s="871"/>
      <c r="PD1018" s="871"/>
      <c r="PE1018" s="871"/>
      <c r="PF1018" s="871"/>
      <c r="PG1018" s="871"/>
      <c r="PH1018" s="871"/>
      <c r="PI1018" s="871"/>
      <c r="PJ1018" s="871"/>
      <c r="PK1018" s="871"/>
      <c r="PL1018" s="871"/>
      <c r="PM1018" s="871"/>
      <c r="PN1018" s="871"/>
      <c r="PO1018" s="871"/>
      <c r="PP1018" s="871"/>
      <c r="PQ1018" s="871"/>
      <c r="PR1018" s="871"/>
      <c r="PS1018" s="871"/>
      <c r="PT1018" s="871"/>
      <c r="PU1018" s="871"/>
      <c r="PV1018" s="871"/>
      <c r="PW1018" s="871"/>
      <c r="PX1018" s="871"/>
      <c r="PY1018" s="871"/>
      <c r="PZ1018" s="871"/>
      <c r="QA1018" s="871"/>
      <c r="QB1018" s="871"/>
      <c r="QC1018" s="871"/>
      <c r="QD1018" s="871"/>
      <c r="QE1018" s="871"/>
      <c r="QF1018" s="871"/>
      <c r="QG1018" s="871"/>
      <c r="QH1018" s="871"/>
      <c r="QI1018" s="871"/>
      <c r="QJ1018" s="871"/>
      <c r="QK1018" s="871"/>
      <c r="QL1018" s="871"/>
      <c r="QM1018" s="871"/>
      <c r="QN1018" s="871"/>
      <c r="QO1018" s="871"/>
      <c r="QP1018" s="871"/>
      <c r="QQ1018" s="871"/>
      <c r="QR1018" s="871"/>
      <c r="QS1018" s="871"/>
      <c r="QT1018" s="871"/>
      <c r="QU1018" s="871"/>
      <c r="QV1018" s="871"/>
      <c r="QW1018" s="871"/>
      <c r="QX1018" s="871"/>
      <c r="QY1018" s="871"/>
      <c r="QZ1018" s="871"/>
      <c r="RA1018" s="871"/>
      <c r="RB1018" s="871"/>
      <c r="RC1018" s="871"/>
      <c r="RD1018" s="871"/>
      <c r="RE1018" s="871"/>
      <c r="RF1018" s="871"/>
      <c r="RG1018" s="871"/>
      <c r="RH1018" s="871"/>
      <c r="RI1018" s="871"/>
      <c r="RJ1018" s="871"/>
      <c r="RK1018" s="871"/>
      <c r="RL1018" s="871"/>
      <c r="RM1018" s="871"/>
      <c r="RN1018" s="871"/>
      <c r="RO1018" s="871"/>
      <c r="RP1018" s="871"/>
      <c r="RQ1018" s="871"/>
      <c r="RR1018" s="871"/>
      <c r="RS1018" s="871"/>
      <c r="RT1018" s="871"/>
      <c r="RU1018" s="871"/>
      <c r="RV1018" s="871"/>
      <c r="RW1018" s="871"/>
      <c r="RX1018" s="871"/>
      <c r="RY1018" s="871"/>
      <c r="RZ1018" s="871"/>
      <c r="SA1018" s="871"/>
      <c r="SB1018" s="871"/>
      <c r="SC1018" s="871"/>
      <c r="SD1018" s="871"/>
      <c r="SE1018" s="871"/>
      <c r="SF1018" s="871"/>
      <c r="SG1018" s="871"/>
      <c r="SH1018" s="871"/>
      <c r="SI1018" s="871"/>
      <c r="SJ1018" s="871"/>
      <c r="SK1018" s="871"/>
      <c r="SL1018" s="871"/>
      <c r="SM1018" s="871"/>
      <c r="SN1018" s="871"/>
      <c r="SO1018" s="871"/>
      <c r="SP1018" s="871"/>
      <c r="SQ1018" s="871"/>
      <c r="SR1018" s="871"/>
      <c r="SS1018" s="871"/>
      <c r="ST1018" s="871"/>
      <c r="SU1018" s="871"/>
      <c r="SV1018" s="871"/>
      <c r="SW1018" s="871"/>
      <c r="SX1018" s="871"/>
      <c r="SY1018" s="871"/>
      <c r="SZ1018" s="871"/>
      <c r="TA1018" s="871"/>
      <c r="TB1018" s="871"/>
      <c r="TC1018" s="871"/>
      <c r="TD1018" s="871"/>
      <c r="TE1018" s="871"/>
      <c r="TF1018" s="871"/>
      <c r="TG1018" s="871"/>
      <c r="TH1018" s="871"/>
      <c r="TI1018" s="871"/>
      <c r="TJ1018" s="871"/>
      <c r="TK1018" s="871"/>
      <c r="TL1018" s="871"/>
      <c r="TM1018" s="871"/>
      <c r="TN1018" s="871"/>
      <c r="TO1018" s="871"/>
      <c r="TP1018" s="871"/>
      <c r="TQ1018" s="871"/>
      <c r="TR1018" s="871"/>
      <c r="TS1018" s="871"/>
      <c r="TT1018" s="871"/>
      <c r="TU1018" s="871"/>
      <c r="TV1018" s="871"/>
      <c r="TW1018" s="871"/>
      <c r="TX1018" s="871"/>
      <c r="TY1018" s="871"/>
      <c r="TZ1018" s="871"/>
      <c r="UA1018" s="871"/>
      <c r="UB1018" s="871"/>
      <c r="UC1018" s="871"/>
      <c r="UD1018" s="871"/>
      <c r="UE1018" s="871"/>
      <c r="UF1018" s="871"/>
      <c r="UG1018" s="871"/>
      <c r="UH1018" s="871"/>
      <c r="UI1018" s="871"/>
      <c r="UJ1018" s="871"/>
      <c r="UK1018" s="871"/>
      <c r="UL1018" s="871"/>
      <c r="UM1018" s="871"/>
      <c r="UN1018" s="871"/>
      <c r="UO1018" s="871"/>
      <c r="UP1018" s="871"/>
      <c r="UQ1018" s="871"/>
      <c r="UR1018" s="871"/>
      <c r="US1018" s="871"/>
      <c r="UT1018" s="871"/>
      <c r="UU1018" s="871"/>
      <c r="UV1018" s="871"/>
      <c r="UW1018" s="871"/>
      <c r="UX1018" s="871"/>
      <c r="UY1018" s="871"/>
      <c r="UZ1018" s="871"/>
      <c r="VA1018" s="871"/>
      <c r="VB1018" s="871"/>
      <c r="VC1018" s="871"/>
      <c r="VD1018" s="871"/>
      <c r="VE1018" s="871"/>
      <c r="VF1018" s="871"/>
      <c r="VG1018" s="871"/>
      <c r="VH1018" s="871"/>
      <c r="VI1018" s="871"/>
      <c r="VJ1018" s="871"/>
      <c r="VK1018" s="871"/>
      <c r="VL1018" s="871"/>
      <c r="VM1018" s="871"/>
      <c r="VN1018" s="871"/>
      <c r="VO1018" s="871"/>
      <c r="VP1018" s="871"/>
      <c r="VQ1018" s="871"/>
      <c r="VR1018" s="871"/>
      <c r="VS1018" s="871"/>
      <c r="VT1018" s="871"/>
      <c r="VU1018" s="871"/>
      <c r="VV1018" s="871"/>
      <c r="VW1018" s="871"/>
      <c r="VX1018" s="871"/>
      <c r="VY1018" s="871"/>
      <c r="VZ1018" s="871"/>
      <c r="WA1018" s="871"/>
      <c r="WB1018" s="871"/>
      <c r="WC1018" s="871"/>
      <c r="WD1018" s="871"/>
      <c r="WE1018" s="871"/>
      <c r="WF1018" s="871"/>
      <c r="WG1018" s="871"/>
      <c r="WH1018" s="871"/>
      <c r="WI1018" s="871"/>
      <c r="WJ1018" s="871"/>
      <c r="WK1018" s="871"/>
      <c r="WL1018" s="871"/>
      <c r="WM1018" s="871"/>
      <c r="WN1018" s="871"/>
      <c r="WO1018" s="871"/>
      <c r="WP1018" s="871"/>
      <c r="WQ1018" s="871"/>
      <c r="WR1018" s="871"/>
      <c r="WS1018" s="871"/>
      <c r="WT1018" s="871"/>
      <c r="WU1018" s="871"/>
      <c r="WV1018" s="871"/>
      <c r="WW1018" s="871"/>
      <c r="WX1018" s="871"/>
      <c r="WY1018" s="871"/>
      <c r="WZ1018" s="871"/>
      <c r="XA1018" s="871"/>
      <c r="XB1018" s="871"/>
      <c r="XC1018" s="871"/>
      <c r="XD1018" s="871"/>
      <c r="XE1018" s="871"/>
      <c r="XF1018" s="871"/>
      <c r="XG1018" s="871"/>
      <c r="XH1018" s="871"/>
      <c r="XI1018" s="871"/>
      <c r="XJ1018" s="871"/>
      <c r="XK1018" s="871"/>
      <c r="XL1018" s="871"/>
      <c r="XM1018" s="871"/>
      <c r="XN1018" s="871"/>
      <c r="XO1018" s="871"/>
      <c r="XP1018" s="871"/>
      <c r="XQ1018" s="871"/>
      <c r="XR1018" s="871"/>
      <c r="XS1018" s="871"/>
      <c r="XT1018" s="871"/>
      <c r="XU1018" s="871"/>
      <c r="XV1018" s="871"/>
      <c r="XW1018" s="871"/>
      <c r="XX1018" s="871"/>
      <c r="XY1018" s="871"/>
      <c r="XZ1018" s="871"/>
      <c r="YA1018" s="871"/>
      <c r="YB1018" s="871"/>
      <c r="YC1018" s="871"/>
      <c r="YD1018" s="871"/>
      <c r="YE1018" s="871"/>
      <c r="YF1018" s="871"/>
      <c r="YG1018" s="871"/>
      <c r="YH1018" s="871"/>
      <c r="YI1018" s="871"/>
      <c r="YJ1018" s="871"/>
      <c r="YK1018" s="871"/>
      <c r="YL1018" s="871"/>
      <c r="YM1018" s="871"/>
      <c r="YN1018" s="871"/>
      <c r="YO1018" s="871"/>
      <c r="YP1018" s="871"/>
      <c r="YQ1018" s="871"/>
      <c r="YR1018" s="871"/>
      <c r="YS1018" s="871"/>
      <c r="YT1018" s="871"/>
      <c r="YU1018" s="871"/>
      <c r="YV1018" s="871"/>
      <c r="YW1018" s="871"/>
      <c r="YX1018" s="871"/>
      <c r="YY1018" s="871"/>
      <c r="YZ1018" s="871"/>
      <c r="ZA1018" s="871"/>
      <c r="ZB1018" s="871"/>
      <c r="ZC1018" s="871"/>
      <c r="ZD1018" s="871"/>
      <c r="ZE1018" s="871"/>
      <c r="ZF1018" s="871"/>
      <c r="ZG1018" s="871"/>
      <c r="ZH1018" s="871"/>
      <c r="ZI1018" s="871"/>
      <c r="ZJ1018" s="871"/>
      <c r="ZK1018" s="871"/>
      <c r="ZL1018" s="871"/>
      <c r="ZM1018" s="871"/>
      <c r="ZN1018" s="871"/>
      <c r="ZO1018" s="871"/>
      <c r="ZP1018" s="871"/>
      <c r="ZQ1018" s="871"/>
      <c r="ZR1018" s="871"/>
      <c r="ZS1018" s="871"/>
      <c r="ZT1018" s="871"/>
      <c r="ZU1018" s="871"/>
      <c r="ZV1018" s="871"/>
      <c r="ZW1018" s="871"/>
      <c r="ZX1018" s="871"/>
      <c r="ZY1018" s="871"/>
      <c r="ZZ1018" s="871"/>
      <c r="AAA1018" s="871"/>
      <c r="AAB1018" s="871"/>
      <c r="AAC1018" s="871"/>
      <c r="AAD1018" s="871"/>
      <c r="AAE1018" s="871"/>
      <c r="AAF1018" s="871"/>
      <c r="AAG1018" s="871"/>
      <c r="AAH1018" s="871"/>
      <c r="AAI1018" s="871"/>
      <c r="AAJ1018" s="871"/>
      <c r="AAK1018" s="871"/>
      <c r="AAL1018" s="871"/>
      <c r="AAM1018" s="871"/>
      <c r="AAN1018" s="871"/>
      <c r="AAO1018" s="871"/>
      <c r="AAP1018" s="871"/>
      <c r="AAQ1018" s="871"/>
      <c r="AAR1018" s="871"/>
      <c r="AAS1018" s="871"/>
      <c r="AAT1018" s="871"/>
      <c r="AAU1018" s="871"/>
      <c r="AAV1018" s="871"/>
      <c r="AAW1018" s="871"/>
      <c r="AAX1018" s="871"/>
      <c r="AAY1018" s="871"/>
      <c r="AAZ1018" s="871"/>
      <c r="ABA1018" s="871"/>
      <c r="ABB1018" s="871"/>
      <c r="ABC1018" s="871"/>
      <c r="ABD1018" s="871"/>
      <c r="ABE1018" s="871"/>
      <c r="ABF1018" s="871"/>
      <c r="ABG1018" s="871"/>
      <c r="ABH1018" s="871"/>
      <c r="ABI1018" s="871"/>
      <c r="ABJ1018" s="871"/>
      <c r="ABK1018" s="871"/>
      <c r="ABL1018" s="871"/>
      <c r="ABM1018" s="871"/>
      <c r="ABN1018" s="871"/>
      <c r="ABO1018" s="871"/>
      <c r="ABP1018" s="871"/>
      <c r="ABQ1018" s="871"/>
      <c r="ABR1018" s="871"/>
      <c r="ABS1018" s="871"/>
      <c r="ABT1018" s="871"/>
      <c r="ABU1018" s="871"/>
      <c r="ABV1018" s="871"/>
      <c r="ABW1018" s="871"/>
      <c r="ABX1018" s="871"/>
      <c r="ABY1018" s="871"/>
      <c r="ABZ1018" s="871"/>
      <c r="ACA1018" s="871"/>
      <c r="ACB1018" s="871"/>
      <c r="ACC1018" s="871"/>
      <c r="ACD1018" s="871"/>
      <c r="ACE1018" s="871"/>
      <c r="ACF1018" s="871"/>
      <c r="ACG1018" s="871"/>
      <c r="ACH1018" s="871"/>
      <c r="ACI1018" s="871"/>
      <c r="ACJ1018" s="871"/>
      <c r="ACK1018" s="871"/>
      <c r="ACL1018" s="871"/>
      <c r="ACM1018" s="871"/>
      <c r="ACN1018" s="871"/>
      <c r="ACO1018" s="871"/>
      <c r="ACP1018" s="871"/>
      <c r="ACQ1018" s="871"/>
      <c r="ACR1018" s="871"/>
      <c r="ACS1018" s="871"/>
      <c r="ACT1018" s="871"/>
      <c r="ACU1018" s="871"/>
      <c r="ACV1018" s="871"/>
      <c r="ACW1018" s="871"/>
      <c r="ACX1018" s="871"/>
      <c r="ACY1018" s="871"/>
      <c r="ACZ1018" s="871"/>
      <c r="ADA1018" s="871"/>
      <c r="ADB1018" s="871"/>
      <c r="ADC1018" s="871"/>
      <c r="ADD1018" s="871"/>
      <c r="ADE1018" s="871"/>
      <c r="ADF1018" s="871"/>
      <c r="ADG1018" s="871"/>
      <c r="ADH1018" s="871"/>
      <c r="ADI1018" s="871"/>
      <c r="ADJ1018" s="871"/>
      <c r="ADK1018" s="871"/>
      <c r="ADL1018" s="871"/>
      <c r="ADM1018" s="871"/>
      <c r="ADN1018" s="871"/>
      <c r="ADO1018" s="871"/>
      <c r="ADP1018" s="871"/>
      <c r="ADQ1018" s="871"/>
      <c r="ADR1018" s="871"/>
      <c r="ADS1018" s="871"/>
      <c r="ADT1018" s="871"/>
      <c r="ADU1018" s="871"/>
      <c r="ADV1018" s="871"/>
      <c r="ADW1018" s="871"/>
      <c r="ADX1018" s="871"/>
      <c r="ADY1018" s="871"/>
      <c r="ADZ1018" s="871"/>
      <c r="AEA1018" s="871"/>
      <c r="AEB1018" s="871"/>
      <c r="AEC1018" s="871"/>
      <c r="AED1018" s="871"/>
      <c r="AEE1018" s="871"/>
      <c r="AEF1018" s="871"/>
      <c r="AEG1018" s="871"/>
      <c r="AEH1018" s="871"/>
      <c r="AEI1018" s="871"/>
      <c r="AEJ1018" s="871"/>
      <c r="AEK1018" s="871"/>
      <c r="AEL1018" s="871"/>
      <c r="AEM1018" s="871"/>
      <c r="AEN1018" s="871"/>
      <c r="AEO1018" s="871"/>
      <c r="AEP1018" s="871"/>
      <c r="AEQ1018" s="871"/>
      <c r="AER1018" s="871"/>
      <c r="AES1018" s="871"/>
      <c r="AET1018" s="871"/>
      <c r="AEU1018" s="871"/>
      <c r="AEV1018" s="871"/>
      <c r="AEW1018" s="871"/>
      <c r="AEX1018" s="871"/>
      <c r="AEY1018" s="871"/>
      <c r="AEZ1018" s="871"/>
      <c r="AFA1018" s="871"/>
      <c r="AFB1018" s="871"/>
      <c r="AFC1018" s="871"/>
      <c r="AFD1018" s="871"/>
      <c r="AFE1018" s="871"/>
      <c r="AFF1018" s="871"/>
      <c r="AFG1018" s="871"/>
      <c r="AFH1018" s="871"/>
      <c r="AFI1018" s="871"/>
      <c r="AFJ1018" s="871"/>
      <c r="AFK1018" s="871"/>
      <c r="AFL1018" s="871"/>
      <c r="AFM1018" s="871"/>
      <c r="AFN1018" s="871"/>
      <c r="AFO1018" s="871"/>
      <c r="AFP1018" s="871"/>
      <c r="AFQ1018" s="871"/>
      <c r="AFR1018" s="871"/>
      <c r="AFS1018" s="871"/>
      <c r="AFT1018" s="871"/>
      <c r="AFU1018" s="871"/>
      <c r="AFV1018" s="871"/>
      <c r="AFW1018" s="871"/>
      <c r="AFX1018" s="871"/>
      <c r="AFY1018" s="871"/>
      <c r="AFZ1018" s="871"/>
      <c r="AGA1018" s="871"/>
      <c r="AGB1018" s="871"/>
      <c r="AGC1018" s="871"/>
      <c r="AGD1018" s="871"/>
      <c r="AGE1018" s="871"/>
      <c r="AGF1018" s="871"/>
      <c r="AGG1018" s="871"/>
      <c r="AGH1018" s="871"/>
      <c r="AGI1018" s="871"/>
      <c r="AGJ1018" s="871"/>
      <c r="AGK1018" s="871"/>
      <c r="AGL1018" s="871"/>
      <c r="AGM1018" s="871"/>
      <c r="AGN1018" s="871"/>
      <c r="AGO1018" s="871"/>
      <c r="AGP1018" s="871"/>
      <c r="AGQ1018" s="871"/>
      <c r="AGR1018" s="871"/>
      <c r="AGS1018" s="871"/>
      <c r="AGT1018" s="871"/>
      <c r="AGU1018" s="871"/>
      <c r="AGV1018" s="871"/>
      <c r="AGW1018" s="871"/>
      <c r="AGX1018" s="871"/>
      <c r="AGY1018" s="871"/>
      <c r="AGZ1018" s="871"/>
      <c r="AHA1018" s="871"/>
      <c r="AHB1018" s="871"/>
      <c r="AHC1018" s="871"/>
      <c r="AHD1018" s="871"/>
      <c r="AHE1018" s="871"/>
      <c r="AHF1018" s="871"/>
      <c r="AHG1018" s="871"/>
      <c r="AHH1018" s="871"/>
      <c r="AHI1018" s="871"/>
      <c r="AHJ1018" s="871"/>
      <c r="AHK1018" s="871"/>
      <c r="AHL1018" s="871"/>
      <c r="AHM1018" s="871"/>
      <c r="AHN1018" s="871"/>
      <c r="AHO1018" s="871"/>
      <c r="AHP1018" s="871"/>
      <c r="AHQ1018" s="871"/>
      <c r="AHR1018" s="871"/>
      <c r="AHS1018" s="871"/>
      <c r="AHT1018" s="871"/>
      <c r="AHU1018" s="871"/>
      <c r="AHV1018" s="871"/>
      <c r="AHW1018" s="871"/>
      <c r="AHX1018" s="871"/>
      <c r="AHY1018" s="871"/>
      <c r="AHZ1018" s="871"/>
      <c r="AIA1018" s="871"/>
      <c r="AIB1018" s="871"/>
      <c r="AIC1018" s="871"/>
      <c r="AID1018" s="871"/>
      <c r="AIE1018" s="871"/>
      <c r="AIF1018" s="871"/>
      <c r="AIG1018" s="871"/>
      <c r="AIH1018" s="871"/>
      <c r="AII1018" s="871"/>
      <c r="AIJ1018" s="871"/>
      <c r="AIK1018" s="871"/>
      <c r="AIL1018" s="871"/>
      <c r="AIM1018" s="871"/>
      <c r="AIN1018" s="871"/>
      <c r="AIO1018" s="871"/>
      <c r="AIP1018" s="871"/>
      <c r="AIQ1018" s="871"/>
      <c r="AIR1018" s="871"/>
      <c r="AIS1018" s="871"/>
      <c r="AIT1018" s="871"/>
      <c r="AIU1018" s="871"/>
      <c r="AIV1018" s="871"/>
      <c r="AIW1018" s="871"/>
      <c r="AIX1018" s="871"/>
      <c r="AIY1018" s="871"/>
      <c r="AIZ1018" s="871"/>
      <c r="AJA1018" s="871"/>
      <c r="AJB1018" s="871"/>
      <c r="AJC1018" s="871"/>
      <c r="AJD1018" s="871"/>
      <c r="AJE1018" s="871"/>
      <c r="AJF1018" s="871"/>
      <c r="AJG1018" s="871"/>
      <c r="AJH1018" s="871"/>
      <c r="AJI1018" s="871"/>
      <c r="AJJ1018" s="871"/>
      <c r="AJK1018" s="871"/>
      <c r="AJL1018" s="871"/>
      <c r="AJM1018" s="871"/>
      <c r="AJN1018" s="871"/>
      <c r="AJO1018" s="871"/>
      <c r="AJP1018" s="871"/>
      <c r="AJQ1018" s="871"/>
      <c r="AJR1018" s="871"/>
      <c r="AJS1018" s="871"/>
      <c r="AJT1018" s="871"/>
      <c r="AJU1018" s="871"/>
      <c r="AJV1018" s="871"/>
      <c r="AJW1018" s="871"/>
      <c r="AJX1018" s="871"/>
      <c r="AJY1018" s="871"/>
      <c r="AJZ1018" s="871"/>
      <c r="AKA1018" s="871"/>
      <c r="AKB1018" s="871"/>
      <c r="AKC1018" s="871"/>
      <c r="AKD1018" s="871"/>
      <c r="AKE1018" s="871"/>
      <c r="AKF1018" s="871"/>
      <c r="AKG1018" s="871"/>
      <c r="AKH1018" s="871"/>
      <c r="AKI1018" s="871"/>
      <c r="AKJ1018" s="871"/>
      <c r="AKK1018" s="871"/>
      <c r="AKL1018" s="871"/>
      <c r="AKM1018" s="871"/>
      <c r="AKN1018" s="871"/>
      <c r="AKO1018" s="871"/>
      <c r="AKP1018" s="871"/>
      <c r="AKQ1018" s="871"/>
      <c r="AKR1018" s="871"/>
      <c r="AKS1018" s="871"/>
      <c r="AKT1018" s="871"/>
      <c r="AKU1018" s="871"/>
      <c r="AKV1018" s="871"/>
      <c r="AKW1018" s="871"/>
      <c r="AKX1018" s="871"/>
      <c r="AKY1018" s="871"/>
      <c r="AKZ1018" s="871"/>
      <c r="ALA1018" s="871"/>
      <c r="ALB1018" s="871"/>
      <c r="ALC1018" s="871"/>
      <c r="ALD1018" s="871"/>
      <c r="ALE1018" s="871"/>
      <c r="ALF1018" s="871"/>
      <c r="ALG1018" s="871"/>
      <c r="ALH1018" s="871"/>
      <c r="ALI1018" s="871"/>
      <c r="ALJ1018" s="871"/>
      <c r="ALK1018" s="871"/>
      <c r="ALL1018" s="871"/>
      <c r="ALM1018" s="871"/>
      <c r="ALN1018" s="871"/>
      <c r="ALO1018" s="871"/>
      <c r="ALP1018" s="871"/>
      <c r="ALQ1018" s="871"/>
      <c r="ALR1018" s="871"/>
      <c r="ALS1018" s="871"/>
      <c r="ALT1018" s="871"/>
      <c r="ALU1018" s="871"/>
      <c r="ALV1018" s="871"/>
      <c r="ALW1018" s="871"/>
      <c r="ALX1018" s="871"/>
      <c r="ALY1018" s="871"/>
      <c r="ALZ1018" s="871"/>
      <c r="AMA1018" s="871"/>
      <c r="AMB1018" s="871"/>
      <c r="AMC1018" s="871"/>
      <c r="AMD1018" s="871"/>
      <c r="AME1018" s="871"/>
      <c r="AMF1018" s="871"/>
      <c r="AMG1018" s="871"/>
      <c r="AMH1018" s="871"/>
      <c r="AMI1018" s="871"/>
      <c r="AMJ1018" s="871"/>
      <c r="AMK1018" s="871"/>
    </row>
    <row r="1019" spans="1:1025" ht="28.8">
      <c r="A1019" s="872" t="s">
        <v>3</v>
      </c>
      <c r="B1019" s="873" t="s">
        <v>4</v>
      </c>
      <c r="C1019" s="874" t="s">
        <v>477</v>
      </c>
      <c r="D1019" s="874" t="s">
        <v>6</v>
      </c>
      <c r="E1019" s="874" t="s">
        <v>478</v>
      </c>
      <c r="F1019" s="874" t="s">
        <v>8</v>
      </c>
      <c r="G1019" s="874" t="s">
        <v>9</v>
      </c>
      <c r="H1019" s="875" t="s">
        <v>479</v>
      </c>
      <c r="I1019" s="874" t="s">
        <v>232</v>
      </c>
      <c r="J1019" s="874" t="s">
        <v>12</v>
      </c>
      <c r="K1019" s="876" t="s">
        <v>4</v>
      </c>
      <c r="L1019" s="873" t="s">
        <v>4</v>
      </c>
      <c r="M1019" s="876" t="s">
        <v>6</v>
      </c>
      <c r="N1019" s="876" t="s">
        <v>7</v>
      </c>
      <c r="O1019" s="876" t="s">
        <v>8</v>
      </c>
      <c r="P1019" s="876" t="s">
        <v>480</v>
      </c>
      <c r="Q1019" s="871"/>
      <c r="R1019" s="871"/>
      <c r="S1019" s="871"/>
      <c r="T1019" s="871"/>
      <c r="U1019" s="871"/>
      <c r="V1019" s="871"/>
      <c r="W1019" s="871"/>
      <c r="X1019" s="871"/>
      <c r="Y1019" s="871"/>
      <c r="Z1019" s="871"/>
      <c r="AA1019" s="871"/>
      <c r="AB1019" s="871"/>
      <c r="AC1019" s="871"/>
      <c r="AD1019" s="871"/>
      <c r="AE1019" s="871"/>
      <c r="AF1019" s="871"/>
      <c r="AG1019" s="871"/>
      <c r="AH1019" s="871"/>
      <c r="AI1019" s="871"/>
      <c r="AJ1019" s="871"/>
      <c r="AK1019" s="871"/>
      <c r="AL1019" s="871"/>
      <c r="AM1019" s="871"/>
      <c r="AN1019" s="871"/>
      <c r="AO1019" s="871"/>
      <c r="AP1019" s="871"/>
      <c r="AQ1019" s="871"/>
      <c r="AR1019" s="871"/>
      <c r="AS1019" s="871"/>
      <c r="AT1019" s="871"/>
      <c r="AU1019" s="871"/>
      <c r="AV1019" s="871"/>
      <c r="AW1019" s="871"/>
      <c r="AX1019" s="871"/>
      <c r="AY1019" s="871"/>
      <c r="AZ1019" s="871"/>
      <c r="BA1019" s="871"/>
      <c r="BB1019" s="871"/>
      <c r="BC1019" s="871"/>
      <c r="BD1019" s="871"/>
      <c r="BE1019" s="871"/>
      <c r="BF1019" s="871"/>
      <c r="BG1019" s="871"/>
      <c r="BH1019" s="871"/>
      <c r="BI1019" s="871"/>
      <c r="BJ1019" s="871"/>
      <c r="BK1019" s="871"/>
      <c r="BL1019" s="871"/>
      <c r="BM1019" s="871"/>
      <c r="BN1019" s="871"/>
      <c r="BO1019" s="871"/>
      <c r="BP1019" s="871"/>
      <c r="BQ1019" s="871"/>
      <c r="BR1019" s="871"/>
      <c r="BS1019" s="871"/>
      <c r="BT1019" s="871"/>
      <c r="BU1019" s="871"/>
      <c r="BV1019" s="871"/>
      <c r="BW1019" s="871"/>
      <c r="BX1019" s="871"/>
      <c r="BY1019" s="871"/>
      <c r="BZ1019" s="871"/>
      <c r="CA1019" s="871"/>
      <c r="CB1019" s="871"/>
      <c r="CC1019" s="871"/>
      <c r="CD1019" s="871"/>
      <c r="CE1019" s="871"/>
      <c r="CF1019" s="871"/>
      <c r="CG1019" s="871"/>
      <c r="CH1019" s="871"/>
      <c r="CI1019" s="871"/>
      <c r="CJ1019" s="871"/>
      <c r="CK1019" s="871"/>
      <c r="CL1019" s="871"/>
      <c r="CM1019" s="871"/>
      <c r="CN1019" s="871"/>
      <c r="CO1019" s="871"/>
      <c r="CP1019" s="871"/>
      <c r="CQ1019" s="871"/>
      <c r="CR1019" s="871"/>
      <c r="CS1019" s="871"/>
      <c r="CT1019" s="871"/>
      <c r="CU1019" s="871"/>
      <c r="CV1019" s="871"/>
      <c r="CW1019" s="871"/>
      <c r="CX1019" s="871"/>
      <c r="CY1019" s="871"/>
      <c r="CZ1019" s="871"/>
      <c r="DA1019" s="871"/>
      <c r="DB1019" s="871"/>
      <c r="DC1019" s="871"/>
      <c r="DD1019" s="871"/>
      <c r="DE1019" s="871"/>
      <c r="DF1019" s="871"/>
      <c r="DG1019" s="871"/>
      <c r="DH1019" s="871"/>
      <c r="DI1019" s="871"/>
      <c r="DJ1019" s="871"/>
      <c r="DK1019" s="871"/>
      <c r="DL1019" s="871"/>
      <c r="DM1019" s="871"/>
      <c r="DN1019" s="871"/>
      <c r="DO1019" s="871"/>
      <c r="DP1019" s="871"/>
      <c r="DQ1019" s="871"/>
      <c r="DR1019" s="871"/>
      <c r="DS1019" s="871"/>
      <c r="DT1019" s="871"/>
      <c r="DU1019" s="871"/>
      <c r="DV1019" s="871"/>
      <c r="DW1019" s="871"/>
      <c r="DX1019" s="871"/>
      <c r="DY1019" s="871"/>
      <c r="DZ1019" s="871"/>
      <c r="EA1019" s="871"/>
      <c r="EB1019" s="871"/>
      <c r="EC1019" s="871"/>
      <c r="ED1019" s="871"/>
      <c r="EE1019" s="871"/>
      <c r="EF1019" s="871"/>
      <c r="EG1019" s="871"/>
      <c r="EH1019" s="871"/>
      <c r="EI1019" s="871"/>
      <c r="EJ1019" s="871"/>
      <c r="EK1019" s="871"/>
      <c r="EL1019" s="871"/>
      <c r="EM1019" s="871"/>
      <c r="EN1019" s="871"/>
      <c r="EO1019" s="871"/>
      <c r="EP1019" s="871"/>
      <c r="EQ1019" s="871"/>
      <c r="ER1019" s="871"/>
      <c r="ES1019" s="871"/>
      <c r="ET1019" s="871"/>
      <c r="EU1019" s="871"/>
      <c r="EV1019" s="871"/>
      <c r="EW1019" s="871"/>
      <c r="EX1019" s="871"/>
      <c r="EY1019" s="871"/>
      <c r="EZ1019" s="871"/>
      <c r="FA1019" s="871"/>
      <c r="FB1019" s="871"/>
      <c r="FC1019" s="871"/>
      <c r="FD1019" s="871"/>
      <c r="FE1019" s="871"/>
      <c r="FF1019" s="871"/>
      <c r="FG1019" s="871"/>
      <c r="FH1019" s="871"/>
      <c r="FI1019" s="871"/>
      <c r="FJ1019" s="871"/>
      <c r="FK1019" s="871"/>
      <c r="FL1019" s="871"/>
      <c r="FM1019" s="871"/>
      <c r="FN1019" s="871"/>
      <c r="FO1019" s="871"/>
      <c r="FP1019" s="871"/>
      <c r="FQ1019" s="871"/>
      <c r="FR1019" s="871"/>
      <c r="FS1019" s="871"/>
      <c r="FT1019" s="871"/>
      <c r="FU1019" s="871"/>
      <c r="FV1019" s="871"/>
      <c r="FW1019" s="871"/>
      <c r="FX1019" s="871"/>
      <c r="FY1019" s="871"/>
      <c r="FZ1019" s="871"/>
      <c r="GA1019" s="871"/>
      <c r="GB1019" s="871"/>
      <c r="GC1019" s="871"/>
      <c r="GD1019" s="871"/>
      <c r="GE1019" s="871"/>
      <c r="GF1019" s="871"/>
      <c r="GG1019" s="871"/>
      <c r="GH1019" s="871"/>
      <c r="GI1019" s="871"/>
      <c r="GJ1019" s="871"/>
      <c r="GK1019" s="871"/>
      <c r="GL1019" s="871"/>
      <c r="GM1019" s="871"/>
      <c r="GN1019" s="871"/>
      <c r="GO1019" s="871"/>
      <c r="GP1019" s="871"/>
      <c r="GQ1019" s="871"/>
      <c r="GR1019" s="871"/>
      <c r="GS1019" s="871"/>
      <c r="GT1019" s="871"/>
      <c r="GU1019" s="871"/>
      <c r="GV1019" s="871"/>
      <c r="GW1019" s="871"/>
      <c r="GX1019" s="871"/>
      <c r="GY1019" s="871"/>
      <c r="GZ1019" s="871"/>
      <c r="HA1019" s="871"/>
      <c r="HB1019" s="871"/>
      <c r="HC1019" s="871"/>
      <c r="HD1019" s="871"/>
      <c r="HE1019" s="871"/>
      <c r="HF1019" s="871"/>
      <c r="HG1019" s="871"/>
      <c r="HH1019" s="871"/>
      <c r="HI1019" s="871"/>
      <c r="HJ1019" s="871"/>
      <c r="HK1019" s="871"/>
      <c r="HL1019" s="871"/>
      <c r="HM1019" s="871"/>
      <c r="HN1019" s="871"/>
      <c r="HO1019" s="871"/>
      <c r="HP1019" s="871"/>
      <c r="HQ1019" s="871"/>
      <c r="HR1019" s="871"/>
      <c r="HS1019" s="871"/>
      <c r="HT1019" s="871"/>
      <c r="HU1019" s="871"/>
      <c r="HV1019" s="871"/>
      <c r="HW1019" s="871"/>
      <c r="HX1019" s="871"/>
      <c r="HY1019" s="871"/>
      <c r="HZ1019" s="871"/>
      <c r="IA1019" s="871"/>
      <c r="IB1019" s="871"/>
      <c r="IC1019" s="871"/>
      <c r="ID1019" s="871"/>
      <c r="IE1019" s="871"/>
      <c r="IF1019" s="871"/>
      <c r="IG1019" s="871"/>
      <c r="IH1019" s="871"/>
      <c r="II1019" s="871"/>
      <c r="IJ1019" s="871"/>
      <c r="IK1019" s="871"/>
      <c r="IL1019" s="871"/>
      <c r="IM1019" s="871"/>
      <c r="IN1019" s="871"/>
      <c r="IO1019" s="871"/>
      <c r="IP1019" s="871"/>
      <c r="IQ1019" s="871"/>
      <c r="IR1019" s="871"/>
      <c r="IS1019" s="871"/>
      <c r="IT1019" s="871"/>
      <c r="IU1019" s="871"/>
      <c r="IV1019" s="871"/>
      <c r="IW1019" s="871"/>
      <c r="IX1019" s="871"/>
      <c r="IY1019" s="871"/>
      <c r="IZ1019" s="871"/>
      <c r="JA1019" s="871"/>
      <c r="JB1019" s="871"/>
      <c r="JC1019" s="871"/>
      <c r="JD1019" s="871"/>
      <c r="JE1019" s="871"/>
      <c r="JF1019" s="871"/>
      <c r="JG1019" s="871"/>
      <c r="JH1019" s="871"/>
      <c r="JI1019" s="871"/>
      <c r="JJ1019" s="871"/>
      <c r="JK1019" s="871"/>
      <c r="JL1019" s="871"/>
      <c r="JM1019" s="871"/>
      <c r="JN1019" s="871"/>
      <c r="JO1019" s="871"/>
      <c r="JP1019" s="871"/>
      <c r="JQ1019" s="871"/>
      <c r="JR1019" s="871"/>
      <c r="JS1019" s="871"/>
      <c r="JT1019" s="871"/>
      <c r="JU1019" s="871"/>
      <c r="JV1019" s="871"/>
      <c r="JW1019" s="871"/>
      <c r="JX1019" s="871"/>
      <c r="JY1019" s="871"/>
      <c r="JZ1019" s="871"/>
      <c r="KA1019" s="871"/>
      <c r="KB1019" s="871"/>
      <c r="KC1019" s="871"/>
      <c r="KD1019" s="871"/>
      <c r="KE1019" s="871"/>
      <c r="KF1019" s="871"/>
      <c r="KG1019" s="871"/>
      <c r="KH1019" s="871"/>
      <c r="KI1019" s="871"/>
      <c r="KJ1019" s="871"/>
      <c r="KK1019" s="871"/>
      <c r="KL1019" s="871"/>
      <c r="KM1019" s="871"/>
      <c r="KN1019" s="871"/>
      <c r="KO1019" s="871"/>
      <c r="KP1019" s="871"/>
      <c r="KQ1019" s="871"/>
      <c r="KR1019" s="871"/>
      <c r="KS1019" s="871"/>
      <c r="KT1019" s="871"/>
      <c r="KU1019" s="871"/>
      <c r="KV1019" s="871"/>
      <c r="KW1019" s="871"/>
      <c r="KX1019" s="871"/>
      <c r="KY1019" s="871"/>
      <c r="KZ1019" s="871"/>
      <c r="LA1019" s="871"/>
      <c r="LB1019" s="871"/>
      <c r="LC1019" s="871"/>
      <c r="LD1019" s="871"/>
      <c r="LE1019" s="871"/>
      <c r="LF1019" s="871"/>
      <c r="LG1019" s="871"/>
      <c r="LH1019" s="871"/>
      <c r="LI1019" s="871"/>
      <c r="LJ1019" s="871"/>
      <c r="LK1019" s="871"/>
      <c r="LL1019" s="871"/>
      <c r="LM1019" s="871"/>
      <c r="LN1019" s="871"/>
      <c r="LO1019" s="871"/>
      <c r="LP1019" s="871"/>
      <c r="LQ1019" s="871"/>
      <c r="LR1019" s="871"/>
      <c r="LS1019" s="871"/>
      <c r="LT1019" s="871"/>
      <c r="LU1019" s="871"/>
      <c r="LV1019" s="871"/>
      <c r="LW1019" s="871"/>
      <c r="LX1019" s="871"/>
      <c r="LY1019" s="871"/>
      <c r="LZ1019" s="871"/>
      <c r="MA1019" s="871"/>
      <c r="MB1019" s="871"/>
      <c r="MC1019" s="871"/>
      <c r="MD1019" s="871"/>
      <c r="ME1019" s="871"/>
      <c r="MF1019" s="871"/>
      <c r="MG1019" s="871"/>
      <c r="MH1019" s="871"/>
      <c r="MI1019" s="871"/>
      <c r="MJ1019" s="871"/>
      <c r="MK1019" s="871"/>
      <c r="ML1019" s="871"/>
      <c r="MM1019" s="871"/>
      <c r="MN1019" s="871"/>
      <c r="MO1019" s="871"/>
      <c r="MP1019" s="871"/>
      <c r="MQ1019" s="871"/>
      <c r="MR1019" s="871"/>
      <c r="MS1019" s="871"/>
      <c r="MT1019" s="871"/>
      <c r="MU1019" s="871"/>
      <c r="MV1019" s="871"/>
      <c r="MW1019" s="871"/>
      <c r="MX1019" s="871"/>
      <c r="MY1019" s="871"/>
      <c r="MZ1019" s="871"/>
      <c r="NA1019" s="871"/>
      <c r="NB1019" s="871"/>
      <c r="NC1019" s="871"/>
      <c r="ND1019" s="871"/>
      <c r="NE1019" s="871"/>
      <c r="NF1019" s="871"/>
      <c r="NG1019" s="871"/>
      <c r="NH1019" s="871"/>
      <c r="NI1019" s="871"/>
      <c r="NJ1019" s="871"/>
      <c r="NK1019" s="871"/>
      <c r="NL1019" s="871"/>
      <c r="NM1019" s="871"/>
      <c r="NN1019" s="871"/>
      <c r="NO1019" s="871"/>
      <c r="NP1019" s="871"/>
      <c r="NQ1019" s="871"/>
      <c r="NR1019" s="871"/>
      <c r="NS1019" s="871"/>
      <c r="NT1019" s="871"/>
      <c r="NU1019" s="871"/>
      <c r="NV1019" s="871"/>
      <c r="NW1019" s="871"/>
      <c r="NX1019" s="871"/>
      <c r="NY1019" s="871"/>
      <c r="NZ1019" s="871"/>
      <c r="OA1019" s="871"/>
      <c r="OB1019" s="871"/>
      <c r="OC1019" s="871"/>
      <c r="OD1019" s="871"/>
      <c r="OE1019" s="871"/>
      <c r="OF1019" s="871"/>
      <c r="OG1019" s="871"/>
      <c r="OH1019" s="871"/>
      <c r="OI1019" s="871"/>
      <c r="OJ1019" s="871"/>
      <c r="OK1019" s="871"/>
      <c r="OL1019" s="871"/>
      <c r="OM1019" s="871"/>
      <c r="ON1019" s="871"/>
      <c r="OO1019" s="871"/>
      <c r="OP1019" s="871"/>
      <c r="OQ1019" s="871"/>
      <c r="OR1019" s="871"/>
      <c r="OS1019" s="871"/>
      <c r="OT1019" s="871"/>
      <c r="OU1019" s="871"/>
      <c r="OV1019" s="871"/>
      <c r="OW1019" s="871"/>
      <c r="OX1019" s="871"/>
      <c r="OY1019" s="871"/>
      <c r="OZ1019" s="871"/>
      <c r="PA1019" s="871"/>
      <c r="PB1019" s="871"/>
      <c r="PC1019" s="871"/>
      <c r="PD1019" s="871"/>
      <c r="PE1019" s="871"/>
      <c r="PF1019" s="871"/>
      <c r="PG1019" s="871"/>
      <c r="PH1019" s="871"/>
      <c r="PI1019" s="871"/>
      <c r="PJ1019" s="871"/>
      <c r="PK1019" s="871"/>
      <c r="PL1019" s="871"/>
      <c r="PM1019" s="871"/>
      <c r="PN1019" s="871"/>
      <c r="PO1019" s="871"/>
      <c r="PP1019" s="871"/>
      <c r="PQ1019" s="871"/>
      <c r="PR1019" s="871"/>
      <c r="PS1019" s="871"/>
      <c r="PT1019" s="871"/>
      <c r="PU1019" s="871"/>
      <c r="PV1019" s="871"/>
      <c r="PW1019" s="871"/>
      <c r="PX1019" s="871"/>
      <c r="PY1019" s="871"/>
      <c r="PZ1019" s="871"/>
      <c r="QA1019" s="871"/>
      <c r="QB1019" s="871"/>
      <c r="QC1019" s="871"/>
      <c r="QD1019" s="871"/>
      <c r="QE1019" s="871"/>
      <c r="QF1019" s="871"/>
      <c r="QG1019" s="871"/>
      <c r="QH1019" s="871"/>
      <c r="QI1019" s="871"/>
      <c r="QJ1019" s="871"/>
      <c r="QK1019" s="871"/>
      <c r="QL1019" s="871"/>
      <c r="QM1019" s="871"/>
      <c r="QN1019" s="871"/>
      <c r="QO1019" s="871"/>
      <c r="QP1019" s="871"/>
      <c r="QQ1019" s="871"/>
      <c r="QR1019" s="871"/>
      <c r="QS1019" s="871"/>
      <c r="QT1019" s="871"/>
      <c r="QU1019" s="871"/>
      <c r="QV1019" s="871"/>
      <c r="QW1019" s="871"/>
      <c r="QX1019" s="871"/>
      <c r="QY1019" s="871"/>
      <c r="QZ1019" s="871"/>
      <c r="RA1019" s="871"/>
      <c r="RB1019" s="871"/>
      <c r="RC1019" s="871"/>
      <c r="RD1019" s="871"/>
      <c r="RE1019" s="871"/>
      <c r="RF1019" s="871"/>
      <c r="RG1019" s="871"/>
      <c r="RH1019" s="871"/>
      <c r="RI1019" s="871"/>
      <c r="RJ1019" s="871"/>
      <c r="RK1019" s="871"/>
      <c r="RL1019" s="871"/>
      <c r="RM1019" s="871"/>
      <c r="RN1019" s="871"/>
      <c r="RO1019" s="871"/>
      <c r="RP1019" s="871"/>
      <c r="RQ1019" s="871"/>
      <c r="RR1019" s="871"/>
      <c r="RS1019" s="871"/>
      <c r="RT1019" s="871"/>
      <c r="RU1019" s="871"/>
      <c r="RV1019" s="871"/>
      <c r="RW1019" s="871"/>
      <c r="RX1019" s="871"/>
      <c r="RY1019" s="871"/>
      <c r="RZ1019" s="871"/>
      <c r="SA1019" s="871"/>
      <c r="SB1019" s="871"/>
      <c r="SC1019" s="871"/>
      <c r="SD1019" s="871"/>
      <c r="SE1019" s="871"/>
      <c r="SF1019" s="871"/>
      <c r="SG1019" s="871"/>
      <c r="SH1019" s="871"/>
      <c r="SI1019" s="871"/>
      <c r="SJ1019" s="871"/>
      <c r="SK1019" s="871"/>
      <c r="SL1019" s="871"/>
      <c r="SM1019" s="871"/>
      <c r="SN1019" s="871"/>
      <c r="SO1019" s="871"/>
      <c r="SP1019" s="871"/>
      <c r="SQ1019" s="871"/>
      <c r="SR1019" s="871"/>
      <c r="SS1019" s="871"/>
      <c r="ST1019" s="871"/>
      <c r="SU1019" s="871"/>
      <c r="SV1019" s="871"/>
      <c r="SW1019" s="871"/>
      <c r="SX1019" s="871"/>
      <c r="SY1019" s="871"/>
      <c r="SZ1019" s="871"/>
      <c r="TA1019" s="871"/>
      <c r="TB1019" s="871"/>
      <c r="TC1019" s="871"/>
      <c r="TD1019" s="871"/>
      <c r="TE1019" s="871"/>
      <c r="TF1019" s="871"/>
      <c r="TG1019" s="871"/>
      <c r="TH1019" s="871"/>
      <c r="TI1019" s="871"/>
      <c r="TJ1019" s="871"/>
      <c r="TK1019" s="871"/>
      <c r="TL1019" s="871"/>
      <c r="TM1019" s="871"/>
      <c r="TN1019" s="871"/>
      <c r="TO1019" s="871"/>
      <c r="TP1019" s="871"/>
      <c r="TQ1019" s="871"/>
      <c r="TR1019" s="871"/>
      <c r="TS1019" s="871"/>
      <c r="TT1019" s="871"/>
      <c r="TU1019" s="871"/>
      <c r="TV1019" s="871"/>
      <c r="TW1019" s="871"/>
      <c r="TX1019" s="871"/>
      <c r="TY1019" s="871"/>
      <c r="TZ1019" s="871"/>
      <c r="UA1019" s="871"/>
      <c r="UB1019" s="871"/>
      <c r="UC1019" s="871"/>
      <c r="UD1019" s="871"/>
      <c r="UE1019" s="871"/>
      <c r="UF1019" s="871"/>
      <c r="UG1019" s="871"/>
      <c r="UH1019" s="871"/>
      <c r="UI1019" s="871"/>
      <c r="UJ1019" s="871"/>
      <c r="UK1019" s="871"/>
      <c r="UL1019" s="871"/>
      <c r="UM1019" s="871"/>
      <c r="UN1019" s="871"/>
      <c r="UO1019" s="871"/>
      <c r="UP1019" s="871"/>
      <c r="UQ1019" s="871"/>
      <c r="UR1019" s="871"/>
      <c r="US1019" s="871"/>
      <c r="UT1019" s="871"/>
      <c r="UU1019" s="871"/>
      <c r="UV1019" s="871"/>
      <c r="UW1019" s="871"/>
      <c r="UX1019" s="871"/>
      <c r="UY1019" s="871"/>
      <c r="UZ1019" s="871"/>
      <c r="VA1019" s="871"/>
      <c r="VB1019" s="871"/>
      <c r="VC1019" s="871"/>
      <c r="VD1019" s="871"/>
      <c r="VE1019" s="871"/>
      <c r="VF1019" s="871"/>
      <c r="VG1019" s="871"/>
      <c r="VH1019" s="871"/>
      <c r="VI1019" s="871"/>
      <c r="VJ1019" s="871"/>
      <c r="VK1019" s="871"/>
      <c r="VL1019" s="871"/>
      <c r="VM1019" s="871"/>
      <c r="VN1019" s="871"/>
      <c r="VO1019" s="871"/>
      <c r="VP1019" s="871"/>
      <c r="VQ1019" s="871"/>
      <c r="VR1019" s="871"/>
      <c r="VS1019" s="871"/>
      <c r="VT1019" s="871"/>
      <c r="VU1019" s="871"/>
      <c r="VV1019" s="871"/>
      <c r="VW1019" s="871"/>
      <c r="VX1019" s="871"/>
      <c r="VY1019" s="871"/>
      <c r="VZ1019" s="871"/>
      <c r="WA1019" s="871"/>
      <c r="WB1019" s="871"/>
      <c r="WC1019" s="871"/>
      <c r="WD1019" s="871"/>
      <c r="WE1019" s="871"/>
      <c r="WF1019" s="871"/>
      <c r="WG1019" s="871"/>
      <c r="WH1019" s="871"/>
      <c r="WI1019" s="871"/>
      <c r="WJ1019" s="871"/>
      <c r="WK1019" s="871"/>
      <c r="WL1019" s="871"/>
      <c r="WM1019" s="871"/>
      <c r="WN1019" s="871"/>
      <c r="WO1019" s="871"/>
      <c r="WP1019" s="871"/>
      <c r="WQ1019" s="871"/>
      <c r="WR1019" s="871"/>
      <c r="WS1019" s="871"/>
      <c r="WT1019" s="871"/>
      <c r="WU1019" s="871"/>
      <c r="WV1019" s="871"/>
      <c r="WW1019" s="871"/>
      <c r="WX1019" s="871"/>
      <c r="WY1019" s="871"/>
      <c r="WZ1019" s="871"/>
      <c r="XA1019" s="871"/>
      <c r="XB1019" s="871"/>
      <c r="XC1019" s="871"/>
      <c r="XD1019" s="871"/>
      <c r="XE1019" s="871"/>
      <c r="XF1019" s="871"/>
      <c r="XG1019" s="871"/>
      <c r="XH1019" s="871"/>
      <c r="XI1019" s="871"/>
      <c r="XJ1019" s="871"/>
      <c r="XK1019" s="871"/>
      <c r="XL1019" s="871"/>
      <c r="XM1019" s="871"/>
      <c r="XN1019" s="871"/>
      <c r="XO1019" s="871"/>
      <c r="XP1019" s="871"/>
      <c r="XQ1019" s="871"/>
      <c r="XR1019" s="871"/>
      <c r="XS1019" s="871"/>
      <c r="XT1019" s="871"/>
      <c r="XU1019" s="871"/>
      <c r="XV1019" s="871"/>
      <c r="XW1019" s="871"/>
      <c r="XX1019" s="871"/>
      <c r="XY1019" s="871"/>
      <c r="XZ1019" s="871"/>
      <c r="YA1019" s="871"/>
      <c r="YB1019" s="871"/>
      <c r="YC1019" s="871"/>
      <c r="YD1019" s="871"/>
      <c r="YE1019" s="871"/>
      <c r="YF1019" s="871"/>
      <c r="YG1019" s="871"/>
      <c r="YH1019" s="871"/>
      <c r="YI1019" s="871"/>
      <c r="YJ1019" s="871"/>
      <c r="YK1019" s="871"/>
      <c r="YL1019" s="871"/>
      <c r="YM1019" s="871"/>
      <c r="YN1019" s="871"/>
      <c r="YO1019" s="871"/>
      <c r="YP1019" s="871"/>
      <c r="YQ1019" s="871"/>
      <c r="YR1019" s="871"/>
      <c r="YS1019" s="871"/>
      <c r="YT1019" s="871"/>
      <c r="YU1019" s="871"/>
      <c r="YV1019" s="871"/>
      <c r="YW1019" s="871"/>
      <c r="YX1019" s="871"/>
      <c r="YY1019" s="871"/>
      <c r="YZ1019" s="871"/>
      <c r="ZA1019" s="871"/>
      <c r="ZB1019" s="871"/>
      <c r="ZC1019" s="871"/>
      <c r="ZD1019" s="871"/>
      <c r="ZE1019" s="871"/>
      <c r="ZF1019" s="871"/>
      <c r="ZG1019" s="871"/>
      <c r="ZH1019" s="871"/>
      <c r="ZI1019" s="871"/>
      <c r="ZJ1019" s="871"/>
      <c r="ZK1019" s="871"/>
      <c r="ZL1019" s="871"/>
      <c r="ZM1019" s="871"/>
      <c r="ZN1019" s="871"/>
      <c r="ZO1019" s="871"/>
      <c r="ZP1019" s="871"/>
      <c r="ZQ1019" s="871"/>
      <c r="ZR1019" s="871"/>
      <c r="ZS1019" s="871"/>
      <c r="ZT1019" s="871"/>
      <c r="ZU1019" s="871"/>
      <c r="ZV1019" s="871"/>
      <c r="ZW1019" s="871"/>
      <c r="ZX1019" s="871"/>
      <c r="ZY1019" s="871"/>
      <c r="ZZ1019" s="871"/>
      <c r="AAA1019" s="871"/>
      <c r="AAB1019" s="871"/>
      <c r="AAC1019" s="871"/>
      <c r="AAD1019" s="871"/>
      <c r="AAE1019" s="871"/>
      <c r="AAF1019" s="871"/>
      <c r="AAG1019" s="871"/>
      <c r="AAH1019" s="871"/>
      <c r="AAI1019" s="871"/>
      <c r="AAJ1019" s="871"/>
      <c r="AAK1019" s="871"/>
      <c r="AAL1019" s="871"/>
      <c r="AAM1019" s="871"/>
      <c r="AAN1019" s="871"/>
      <c r="AAO1019" s="871"/>
      <c r="AAP1019" s="871"/>
      <c r="AAQ1019" s="871"/>
      <c r="AAR1019" s="871"/>
      <c r="AAS1019" s="871"/>
      <c r="AAT1019" s="871"/>
      <c r="AAU1019" s="871"/>
      <c r="AAV1019" s="871"/>
      <c r="AAW1019" s="871"/>
      <c r="AAX1019" s="871"/>
      <c r="AAY1019" s="871"/>
      <c r="AAZ1019" s="871"/>
      <c r="ABA1019" s="871"/>
      <c r="ABB1019" s="871"/>
      <c r="ABC1019" s="871"/>
      <c r="ABD1019" s="871"/>
      <c r="ABE1019" s="871"/>
      <c r="ABF1019" s="871"/>
      <c r="ABG1019" s="871"/>
      <c r="ABH1019" s="871"/>
      <c r="ABI1019" s="871"/>
      <c r="ABJ1019" s="871"/>
      <c r="ABK1019" s="871"/>
      <c r="ABL1019" s="871"/>
      <c r="ABM1019" s="871"/>
      <c r="ABN1019" s="871"/>
      <c r="ABO1019" s="871"/>
      <c r="ABP1019" s="871"/>
      <c r="ABQ1019" s="871"/>
      <c r="ABR1019" s="871"/>
      <c r="ABS1019" s="871"/>
      <c r="ABT1019" s="871"/>
      <c r="ABU1019" s="871"/>
      <c r="ABV1019" s="871"/>
      <c r="ABW1019" s="871"/>
      <c r="ABX1019" s="871"/>
      <c r="ABY1019" s="871"/>
      <c r="ABZ1019" s="871"/>
      <c r="ACA1019" s="871"/>
      <c r="ACB1019" s="871"/>
      <c r="ACC1019" s="871"/>
      <c r="ACD1019" s="871"/>
      <c r="ACE1019" s="871"/>
      <c r="ACF1019" s="871"/>
      <c r="ACG1019" s="871"/>
      <c r="ACH1019" s="871"/>
      <c r="ACI1019" s="871"/>
      <c r="ACJ1019" s="871"/>
      <c r="ACK1019" s="871"/>
      <c r="ACL1019" s="871"/>
      <c r="ACM1019" s="871"/>
      <c r="ACN1019" s="871"/>
      <c r="ACO1019" s="871"/>
      <c r="ACP1019" s="871"/>
      <c r="ACQ1019" s="871"/>
      <c r="ACR1019" s="871"/>
      <c r="ACS1019" s="871"/>
      <c r="ACT1019" s="871"/>
      <c r="ACU1019" s="871"/>
      <c r="ACV1019" s="871"/>
      <c r="ACW1019" s="871"/>
      <c r="ACX1019" s="871"/>
      <c r="ACY1019" s="871"/>
      <c r="ACZ1019" s="871"/>
      <c r="ADA1019" s="871"/>
      <c r="ADB1019" s="871"/>
      <c r="ADC1019" s="871"/>
      <c r="ADD1019" s="871"/>
      <c r="ADE1019" s="871"/>
      <c r="ADF1019" s="871"/>
      <c r="ADG1019" s="871"/>
      <c r="ADH1019" s="871"/>
      <c r="ADI1019" s="871"/>
      <c r="ADJ1019" s="871"/>
      <c r="ADK1019" s="871"/>
      <c r="ADL1019" s="871"/>
      <c r="ADM1019" s="871"/>
      <c r="ADN1019" s="871"/>
      <c r="ADO1019" s="871"/>
      <c r="ADP1019" s="871"/>
      <c r="ADQ1019" s="871"/>
      <c r="ADR1019" s="871"/>
      <c r="ADS1019" s="871"/>
      <c r="ADT1019" s="871"/>
      <c r="ADU1019" s="871"/>
      <c r="ADV1019" s="871"/>
      <c r="ADW1019" s="871"/>
      <c r="ADX1019" s="871"/>
      <c r="ADY1019" s="871"/>
      <c r="ADZ1019" s="871"/>
      <c r="AEA1019" s="871"/>
      <c r="AEB1019" s="871"/>
      <c r="AEC1019" s="871"/>
      <c r="AED1019" s="871"/>
      <c r="AEE1019" s="871"/>
      <c r="AEF1019" s="871"/>
      <c r="AEG1019" s="871"/>
      <c r="AEH1019" s="871"/>
      <c r="AEI1019" s="871"/>
      <c r="AEJ1019" s="871"/>
      <c r="AEK1019" s="871"/>
      <c r="AEL1019" s="871"/>
      <c r="AEM1019" s="871"/>
      <c r="AEN1019" s="871"/>
      <c r="AEO1019" s="871"/>
      <c r="AEP1019" s="871"/>
      <c r="AEQ1019" s="871"/>
      <c r="AER1019" s="871"/>
      <c r="AES1019" s="871"/>
      <c r="AET1019" s="871"/>
      <c r="AEU1019" s="871"/>
      <c r="AEV1019" s="871"/>
      <c r="AEW1019" s="871"/>
      <c r="AEX1019" s="871"/>
      <c r="AEY1019" s="871"/>
      <c r="AEZ1019" s="871"/>
      <c r="AFA1019" s="871"/>
      <c r="AFB1019" s="871"/>
      <c r="AFC1019" s="871"/>
      <c r="AFD1019" s="871"/>
      <c r="AFE1019" s="871"/>
      <c r="AFF1019" s="871"/>
      <c r="AFG1019" s="871"/>
      <c r="AFH1019" s="871"/>
      <c r="AFI1019" s="871"/>
      <c r="AFJ1019" s="871"/>
      <c r="AFK1019" s="871"/>
      <c r="AFL1019" s="871"/>
      <c r="AFM1019" s="871"/>
      <c r="AFN1019" s="871"/>
      <c r="AFO1019" s="871"/>
      <c r="AFP1019" s="871"/>
      <c r="AFQ1019" s="871"/>
      <c r="AFR1019" s="871"/>
      <c r="AFS1019" s="871"/>
      <c r="AFT1019" s="871"/>
      <c r="AFU1019" s="871"/>
      <c r="AFV1019" s="871"/>
      <c r="AFW1019" s="871"/>
      <c r="AFX1019" s="871"/>
      <c r="AFY1019" s="871"/>
      <c r="AFZ1019" s="871"/>
      <c r="AGA1019" s="871"/>
      <c r="AGB1019" s="871"/>
      <c r="AGC1019" s="871"/>
      <c r="AGD1019" s="871"/>
      <c r="AGE1019" s="871"/>
      <c r="AGF1019" s="871"/>
      <c r="AGG1019" s="871"/>
      <c r="AGH1019" s="871"/>
      <c r="AGI1019" s="871"/>
      <c r="AGJ1019" s="871"/>
      <c r="AGK1019" s="871"/>
      <c r="AGL1019" s="871"/>
      <c r="AGM1019" s="871"/>
      <c r="AGN1019" s="871"/>
      <c r="AGO1019" s="871"/>
      <c r="AGP1019" s="871"/>
      <c r="AGQ1019" s="871"/>
      <c r="AGR1019" s="871"/>
      <c r="AGS1019" s="871"/>
      <c r="AGT1019" s="871"/>
      <c r="AGU1019" s="871"/>
      <c r="AGV1019" s="871"/>
      <c r="AGW1019" s="871"/>
      <c r="AGX1019" s="871"/>
      <c r="AGY1019" s="871"/>
      <c r="AGZ1019" s="871"/>
      <c r="AHA1019" s="871"/>
      <c r="AHB1019" s="871"/>
      <c r="AHC1019" s="871"/>
      <c r="AHD1019" s="871"/>
      <c r="AHE1019" s="871"/>
      <c r="AHF1019" s="871"/>
      <c r="AHG1019" s="871"/>
      <c r="AHH1019" s="871"/>
      <c r="AHI1019" s="871"/>
      <c r="AHJ1019" s="871"/>
      <c r="AHK1019" s="871"/>
      <c r="AHL1019" s="871"/>
      <c r="AHM1019" s="871"/>
      <c r="AHN1019" s="871"/>
      <c r="AHO1019" s="871"/>
      <c r="AHP1019" s="871"/>
      <c r="AHQ1019" s="871"/>
      <c r="AHR1019" s="871"/>
      <c r="AHS1019" s="871"/>
      <c r="AHT1019" s="871"/>
      <c r="AHU1019" s="871"/>
      <c r="AHV1019" s="871"/>
      <c r="AHW1019" s="871"/>
      <c r="AHX1019" s="871"/>
      <c r="AHY1019" s="871"/>
      <c r="AHZ1019" s="871"/>
      <c r="AIA1019" s="871"/>
      <c r="AIB1019" s="871"/>
      <c r="AIC1019" s="871"/>
      <c r="AID1019" s="871"/>
      <c r="AIE1019" s="871"/>
      <c r="AIF1019" s="871"/>
      <c r="AIG1019" s="871"/>
      <c r="AIH1019" s="871"/>
      <c r="AII1019" s="871"/>
      <c r="AIJ1019" s="871"/>
      <c r="AIK1019" s="871"/>
      <c r="AIL1019" s="871"/>
      <c r="AIM1019" s="871"/>
      <c r="AIN1019" s="871"/>
      <c r="AIO1019" s="871"/>
      <c r="AIP1019" s="871"/>
      <c r="AIQ1019" s="871"/>
      <c r="AIR1019" s="871"/>
      <c r="AIS1019" s="871"/>
      <c r="AIT1019" s="871"/>
      <c r="AIU1019" s="871"/>
      <c r="AIV1019" s="871"/>
      <c r="AIW1019" s="871"/>
      <c r="AIX1019" s="871"/>
      <c r="AIY1019" s="871"/>
      <c r="AIZ1019" s="871"/>
      <c r="AJA1019" s="871"/>
      <c r="AJB1019" s="871"/>
      <c r="AJC1019" s="871"/>
      <c r="AJD1019" s="871"/>
      <c r="AJE1019" s="871"/>
      <c r="AJF1019" s="871"/>
      <c r="AJG1019" s="871"/>
      <c r="AJH1019" s="871"/>
      <c r="AJI1019" s="871"/>
      <c r="AJJ1019" s="871"/>
      <c r="AJK1019" s="871"/>
      <c r="AJL1019" s="871"/>
      <c r="AJM1019" s="871"/>
      <c r="AJN1019" s="871"/>
      <c r="AJO1019" s="871"/>
      <c r="AJP1019" s="871"/>
      <c r="AJQ1019" s="871"/>
      <c r="AJR1019" s="871"/>
      <c r="AJS1019" s="871"/>
      <c r="AJT1019" s="871"/>
      <c r="AJU1019" s="871"/>
      <c r="AJV1019" s="871"/>
      <c r="AJW1019" s="871"/>
      <c r="AJX1019" s="871"/>
      <c r="AJY1019" s="871"/>
      <c r="AJZ1019" s="871"/>
      <c r="AKA1019" s="871"/>
      <c r="AKB1019" s="871"/>
      <c r="AKC1019" s="871"/>
      <c r="AKD1019" s="871"/>
      <c r="AKE1019" s="871"/>
      <c r="AKF1019" s="871"/>
      <c r="AKG1019" s="871"/>
      <c r="AKH1019" s="871"/>
      <c r="AKI1019" s="871"/>
      <c r="AKJ1019" s="871"/>
      <c r="AKK1019" s="871"/>
      <c r="AKL1019" s="871"/>
      <c r="AKM1019" s="871"/>
      <c r="AKN1019" s="871"/>
      <c r="AKO1019" s="871"/>
      <c r="AKP1019" s="871"/>
      <c r="AKQ1019" s="871"/>
      <c r="AKR1019" s="871"/>
      <c r="AKS1019" s="871"/>
      <c r="AKT1019" s="871"/>
      <c r="AKU1019" s="871"/>
      <c r="AKV1019" s="871"/>
      <c r="AKW1019" s="871"/>
      <c r="AKX1019" s="871"/>
      <c r="AKY1019" s="871"/>
      <c r="AKZ1019" s="871"/>
      <c r="ALA1019" s="871"/>
      <c r="ALB1019" s="871"/>
      <c r="ALC1019" s="871"/>
      <c r="ALD1019" s="871"/>
      <c r="ALE1019" s="871"/>
      <c r="ALF1019" s="871"/>
      <c r="ALG1019" s="871"/>
      <c r="ALH1019" s="871"/>
      <c r="ALI1019" s="871"/>
      <c r="ALJ1019" s="871"/>
      <c r="ALK1019" s="871"/>
      <c r="ALL1019" s="871"/>
      <c r="ALM1019" s="871"/>
      <c r="ALN1019" s="871"/>
      <c r="ALO1019" s="871"/>
      <c r="ALP1019" s="871"/>
      <c r="ALQ1019" s="871"/>
      <c r="ALR1019" s="871"/>
      <c r="ALS1019" s="871"/>
      <c r="ALT1019" s="871"/>
      <c r="ALU1019" s="871"/>
      <c r="ALV1019" s="871"/>
      <c r="ALW1019" s="871"/>
      <c r="ALX1019" s="871"/>
      <c r="ALY1019" s="871"/>
      <c r="ALZ1019" s="871"/>
      <c r="AMA1019" s="871"/>
      <c r="AMB1019" s="871"/>
      <c r="AMC1019" s="871"/>
      <c r="AMD1019" s="871"/>
      <c r="AME1019" s="871"/>
      <c r="AMF1019" s="871"/>
      <c r="AMG1019" s="871"/>
      <c r="AMH1019" s="871"/>
      <c r="AMI1019" s="871"/>
      <c r="AMJ1019" s="871"/>
      <c r="AMK1019" s="871"/>
    </row>
    <row r="1020" spans="1:1025" ht="15" customHeight="1">
      <c r="A1020" s="962"/>
      <c r="B1020" s="964">
        <v>15683</v>
      </c>
      <c r="C1020" s="1113"/>
      <c r="D1020" s="959" t="s">
        <v>544</v>
      </c>
      <c r="E1020" s="955">
        <v>1900000</v>
      </c>
      <c r="F1020" s="880"/>
      <c r="G1020" s="874"/>
      <c r="H1020" s="875"/>
      <c r="I1020" s="875"/>
      <c r="J1020" s="875" t="s">
        <v>251</v>
      </c>
      <c r="K1020" s="882"/>
      <c r="L1020" s="883"/>
      <c r="M1020" s="884"/>
      <c r="N1020" s="882"/>
      <c r="O1020" s="882"/>
      <c r="P1020" s="882"/>
      <c r="Q1020" s="871"/>
      <c r="R1020" s="871"/>
      <c r="S1020" s="871"/>
      <c r="T1020" s="871"/>
      <c r="U1020" s="871"/>
      <c r="V1020" s="871"/>
      <c r="W1020" s="871"/>
      <c r="X1020" s="871"/>
      <c r="Y1020" s="871"/>
      <c r="Z1020" s="871"/>
      <c r="AA1020" s="871"/>
      <c r="AB1020" s="871"/>
      <c r="AC1020" s="871"/>
      <c r="AD1020" s="871"/>
      <c r="AE1020" s="871"/>
      <c r="AF1020" s="871"/>
      <c r="AG1020" s="871"/>
      <c r="AH1020" s="871"/>
      <c r="AI1020" s="871"/>
      <c r="AJ1020" s="871"/>
      <c r="AK1020" s="871"/>
      <c r="AL1020" s="871"/>
      <c r="AM1020" s="871"/>
      <c r="AN1020" s="871"/>
      <c r="AO1020" s="871"/>
      <c r="AP1020" s="871"/>
      <c r="AQ1020" s="871"/>
      <c r="AR1020" s="871"/>
      <c r="AS1020" s="871"/>
      <c r="AT1020" s="871"/>
      <c r="AU1020" s="871"/>
      <c r="AV1020" s="871"/>
      <c r="AW1020" s="871"/>
      <c r="AX1020" s="871"/>
      <c r="AY1020" s="871"/>
      <c r="AZ1020" s="871"/>
      <c r="BA1020" s="871"/>
      <c r="BB1020" s="871"/>
      <c r="BC1020" s="871"/>
      <c r="BD1020" s="871"/>
      <c r="BE1020" s="871"/>
      <c r="BF1020" s="871"/>
      <c r="BG1020" s="871"/>
      <c r="BH1020" s="871"/>
      <c r="BI1020" s="871"/>
      <c r="BJ1020" s="871"/>
      <c r="BK1020" s="871"/>
      <c r="BL1020" s="871"/>
      <c r="BM1020" s="871"/>
      <c r="BN1020" s="871"/>
      <c r="BO1020" s="871"/>
      <c r="BP1020" s="871"/>
      <c r="BQ1020" s="871"/>
      <c r="BR1020" s="871"/>
      <c r="BS1020" s="871"/>
      <c r="BT1020" s="871"/>
      <c r="BU1020" s="871"/>
      <c r="BV1020" s="871"/>
      <c r="BW1020" s="871"/>
      <c r="BX1020" s="871"/>
      <c r="BY1020" s="871"/>
      <c r="BZ1020" s="871"/>
      <c r="CA1020" s="871"/>
      <c r="CB1020" s="871"/>
      <c r="CC1020" s="871"/>
      <c r="CD1020" s="871"/>
      <c r="CE1020" s="871"/>
      <c r="CF1020" s="871"/>
      <c r="CG1020" s="871"/>
      <c r="CH1020" s="871"/>
      <c r="CI1020" s="871"/>
      <c r="CJ1020" s="871"/>
      <c r="CK1020" s="871"/>
      <c r="CL1020" s="871"/>
      <c r="CM1020" s="871"/>
      <c r="CN1020" s="871"/>
      <c r="CO1020" s="871"/>
      <c r="CP1020" s="871"/>
      <c r="CQ1020" s="871"/>
      <c r="CR1020" s="871"/>
      <c r="CS1020" s="871"/>
      <c r="CT1020" s="871"/>
      <c r="CU1020" s="871"/>
      <c r="CV1020" s="871"/>
      <c r="CW1020" s="871"/>
      <c r="CX1020" s="871"/>
      <c r="CY1020" s="871"/>
      <c r="CZ1020" s="871"/>
      <c r="DA1020" s="871"/>
      <c r="DB1020" s="871"/>
      <c r="DC1020" s="871"/>
      <c r="DD1020" s="871"/>
      <c r="DE1020" s="871"/>
      <c r="DF1020" s="871"/>
      <c r="DG1020" s="871"/>
      <c r="DH1020" s="871"/>
      <c r="DI1020" s="871"/>
      <c r="DJ1020" s="871"/>
      <c r="DK1020" s="871"/>
      <c r="DL1020" s="871"/>
      <c r="DM1020" s="871"/>
      <c r="DN1020" s="871"/>
      <c r="DO1020" s="871"/>
      <c r="DP1020" s="871"/>
      <c r="DQ1020" s="871"/>
      <c r="DR1020" s="871"/>
      <c r="DS1020" s="871"/>
      <c r="DT1020" s="871"/>
      <c r="DU1020" s="871"/>
      <c r="DV1020" s="871"/>
      <c r="DW1020" s="871"/>
      <c r="DX1020" s="871"/>
      <c r="DY1020" s="871"/>
      <c r="DZ1020" s="871"/>
      <c r="EA1020" s="871"/>
      <c r="EB1020" s="871"/>
      <c r="EC1020" s="871"/>
      <c r="ED1020" s="871"/>
      <c r="EE1020" s="871"/>
      <c r="EF1020" s="871"/>
      <c r="EG1020" s="871"/>
      <c r="EH1020" s="871"/>
      <c r="EI1020" s="871"/>
      <c r="EJ1020" s="871"/>
      <c r="EK1020" s="871"/>
      <c r="EL1020" s="871"/>
      <c r="EM1020" s="871"/>
      <c r="EN1020" s="871"/>
      <c r="EO1020" s="871"/>
      <c r="EP1020" s="871"/>
      <c r="EQ1020" s="871"/>
      <c r="ER1020" s="871"/>
      <c r="ES1020" s="871"/>
      <c r="ET1020" s="871"/>
      <c r="EU1020" s="871"/>
      <c r="EV1020" s="871"/>
      <c r="EW1020" s="871"/>
      <c r="EX1020" s="871"/>
      <c r="EY1020" s="871"/>
      <c r="EZ1020" s="871"/>
      <c r="FA1020" s="871"/>
      <c r="FB1020" s="871"/>
      <c r="FC1020" s="871"/>
      <c r="FD1020" s="871"/>
      <c r="FE1020" s="871"/>
      <c r="FF1020" s="871"/>
      <c r="FG1020" s="871"/>
      <c r="FH1020" s="871"/>
      <c r="FI1020" s="871"/>
      <c r="FJ1020" s="871"/>
      <c r="FK1020" s="871"/>
      <c r="FL1020" s="871"/>
      <c r="FM1020" s="871"/>
      <c r="FN1020" s="871"/>
      <c r="FO1020" s="871"/>
      <c r="FP1020" s="871"/>
      <c r="FQ1020" s="871"/>
      <c r="FR1020" s="871"/>
      <c r="FS1020" s="871"/>
      <c r="FT1020" s="871"/>
      <c r="FU1020" s="871"/>
      <c r="FV1020" s="871"/>
      <c r="FW1020" s="871"/>
      <c r="FX1020" s="871"/>
      <c r="FY1020" s="871"/>
      <c r="FZ1020" s="871"/>
      <c r="GA1020" s="871"/>
      <c r="GB1020" s="871"/>
      <c r="GC1020" s="871"/>
      <c r="GD1020" s="871"/>
      <c r="GE1020" s="871"/>
      <c r="GF1020" s="871"/>
      <c r="GG1020" s="871"/>
      <c r="GH1020" s="871"/>
      <c r="GI1020" s="871"/>
      <c r="GJ1020" s="871"/>
      <c r="GK1020" s="871"/>
      <c r="GL1020" s="871"/>
      <c r="GM1020" s="871"/>
      <c r="GN1020" s="871"/>
      <c r="GO1020" s="871"/>
      <c r="GP1020" s="871"/>
      <c r="GQ1020" s="871"/>
      <c r="GR1020" s="871"/>
      <c r="GS1020" s="871"/>
      <c r="GT1020" s="871"/>
      <c r="GU1020" s="871"/>
      <c r="GV1020" s="871"/>
      <c r="GW1020" s="871"/>
      <c r="GX1020" s="871"/>
      <c r="GY1020" s="871"/>
      <c r="GZ1020" s="871"/>
      <c r="HA1020" s="871"/>
      <c r="HB1020" s="871"/>
      <c r="HC1020" s="871"/>
      <c r="HD1020" s="871"/>
      <c r="HE1020" s="871"/>
      <c r="HF1020" s="871"/>
      <c r="HG1020" s="871"/>
      <c r="HH1020" s="871"/>
      <c r="HI1020" s="871"/>
      <c r="HJ1020" s="871"/>
      <c r="HK1020" s="871"/>
      <c r="HL1020" s="871"/>
      <c r="HM1020" s="871"/>
      <c r="HN1020" s="871"/>
      <c r="HO1020" s="871"/>
      <c r="HP1020" s="871"/>
      <c r="HQ1020" s="871"/>
      <c r="HR1020" s="871"/>
      <c r="HS1020" s="871"/>
      <c r="HT1020" s="871"/>
      <c r="HU1020" s="871"/>
      <c r="HV1020" s="871"/>
      <c r="HW1020" s="871"/>
      <c r="HX1020" s="871"/>
      <c r="HY1020" s="871"/>
      <c r="HZ1020" s="871"/>
      <c r="IA1020" s="871"/>
      <c r="IB1020" s="871"/>
      <c r="IC1020" s="871"/>
      <c r="ID1020" s="871"/>
      <c r="IE1020" s="871"/>
      <c r="IF1020" s="871"/>
      <c r="IG1020" s="871"/>
      <c r="IH1020" s="871"/>
      <c r="II1020" s="871"/>
      <c r="IJ1020" s="871"/>
      <c r="IK1020" s="871"/>
      <c r="IL1020" s="871"/>
      <c r="IM1020" s="871"/>
      <c r="IN1020" s="871"/>
      <c r="IO1020" s="871"/>
      <c r="IP1020" s="871"/>
      <c r="IQ1020" s="871"/>
      <c r="IR1020" s="871"/>
      <c r="IS1020" s="871"/>
      <c r="IT1020" s="871"/>
      <c r="IU1020" s="871"/>
      <c r="IV1020" s="871"/>
      <c r="IW1020" s="871"/>
      <c r="IX1020" s="871"/>
      <c r="IY1020" s="871"/>
      <c r="IZ1020" s="871"/>
      <c r="JA1020" s="871"/>
      <c r="JB1020" s="871"/>
      <c r="JC1020" s="871"/>
      <c r="JD1020" s="871"/>
      <c r="JE1020" s="871"/>
      <c r="JF1020" s="871"/>
      <c r="JG1020" s="871"/>
      <c r="JH1020" s="871"/>
      <c r="JI1020" s="871"/>
      <c r="JJ1020" s="871"/>
      <c r="JK1020" s="871"/>
      <c r="JL1020" s="871"/>
      <c r="JM1020" s="871"/>
      <c r="JN1020" s="871"/>
      <c r="JO1020" s="871"/>
      <c r="JP1020" s="871"/>
      <c r="JQ1020" s="871"/>
      <c r="JR1020" s="871"/>
      <c r="JS1020" s="871"/>
      <c r="JT1020" s="871"/>
      <c r="JU1020" s="871"/>
      <c r="JV1020" s="871"/>
      <c r="JW1020" s="871"/>
      <c r="JX1020" s="871"/>
      <c r="JY1020" s="871"/>
      <c r="JZ1020" s="871"/>
      <c r="KA1020" s="871"/>
      <c r="KB1020" s="871"/>
      <c r="KC1020" s="871"/>
      <c r="KD1020" s="871"/>
      <c r="KE1020" s="871"/>
      <c r="KF1020" s="871"/>
      <c r="KG1020" s="871"/>
      <c r="KH1020" s="871"/>
      <c r="KI1020" s="871"/>
      <c r="KJ1020" s="871"/>
      <c r="KK1020" s="871"/>
      <c r="KL1020" s="871"/>
      <c r="KM1020" s="871"/>
      <c r="KN1020" s="871"/>
      <c r="KO1020" s="871"/>
      <c r="KP1020" s="871"/>
      <c r="KQ1020" s="871"/>
      <c r="KR1020" s="871"/>
      <c r="KS1020" s="871"/>
      <c r="KT1020" s="871"/>
      <c r="KU1020" s="871"/>
      <c r="KV1020" s="871"/>
      <c r="KW1020" s="871"/>
      <c r="KX1020" s="871"/>
      <c r="KY1020" s="871"/>
      <c r="KZ1020" s="871"/>
      <c r="LA1020" s="871"/>
      <c r="LB1020" s="871"/>
      <c r="LC1020" s="871"/>
      <c r="LD1020" s="871"/>
      <c r="LE1020" s="871"/>
      <c r="LF1020" s="871"/>
      <c r="LG1020" s="871"/>
      <c r="LH1020" s="871"/>
      <c r="LI1020" s="871"/>
      <c r="LJ1020" s="871"/>
      <c r="LK1020" s="871"/>
      <c r="LL1020" s="871"/>
      <c r="LM1020" s="871"/>
      <c r="LN1020" s="871"/>
      <c r="LO1020" s="871"/>
      <c r="LP1020" s="871"/>
      <c r="LQ1020" s="871"/>
      <c r="LR1020" s="871"/>
      <c r="LS1020" s="871"/>
      <c r="LT1020" s="871"/>
      <c r="LU1020" s="871"/>
      <c r="LV1020" s="871"/>
      <c r="LW1020" s="871"/>
      <c r="LX1020" s="871"/>
      <c r="LY1020" s="871"/>
      <c r="LZ1020" s="871"/>
      <c r="MA1020" s="871"/>
      <c r="MB1020" s="871"/>
      <c r="MC1020" s="871"/>
      <c r="MD1020" s="871"/>
      <c r="ME1020" s="871"/>
      <c r="MF1020" s="871"/>
      <c r="MG1020" s="871"/>
      <c r="MH1020" s="871"/>
      <c r="MI1020" s="871"/>
      <c r="MJ1020" s="871"/>
      <c r="MK1020" s="871"/>
      <c r="ML1020" s="871"/>
      <c r="MM1020" s="871"/>
      <c r="MN1020" s="871"/>
      <c r="MO1020" s="871"/>
      <c r="MP1020" s="871"/>
      <c r="MQ1020" s="871"/>
      <c r="MR1020" s="871"/>
      <c r="MS1020" s="871"/>
      <c r="MT1020" s="871"/>
      <c r="MU1020" s="871"/>
      <c r="MV1020" s="871"/>
      <c r="MW1020" s="871"/>
      <c r="MX1020" s="871"/>
      <c r="MY1020" s="871"/>
      <c r="MZ1020" s="871"/>
      <c r="NA1020" s="871"/>
      <c r="NB1020" s="871"/>
      <c r="NC1020" s="871"/>
      <c r="ND1020" s="871"/>
      <c r="NE1020" s="871"/>
      <c r="NF1020" s="871"/>
      <c r="NG1020" s="871"/>
      <c r="NH1020" s="871"/>
      <c r="NI1020" s="871"/>
      <c r="NJ1020" s="871"/>
      <c r="NK1020" s="871"/>
      <c r="NL1020" s="871"/>
      <c r="NM1020" s="871"/>
      <c r="NN1020" s="871"/>
      <c r="NO1020" s="871"/>
      <c r="NP1020" s="871"/>
      <c r="NQ1020" s="871"/>
      <c r="NR1020" s="871"/>
      <c r="NS1020" s="871"/>
      <c r="NT1020" s="871"/>
      <c r="NU1020" s="871"/>
      <c r="NV1020" s="871"/>
      <c r="NW1020" s="871"/>
      <c r="NX1020" s="871"/>
      <c r="NY1020" s="871"/>
      <c r="NZ1020" s="871"/>
      <c r="OA1020" s="871"/>
      <c r="OB1020" s="871"/>
      <c r="OC1020" s="871"/>
      <c r="OD1020" s="871"/>
      <c r="OE1020" s="871"/>
      <c r="OF1020" s="871"/>
      <c r="OG1020" s="871"/>
      <c r="OH1020" s="871"/>
      <c r="OI1020" s="871"/>
      <c r="OJ1020" s="871"/>
      <c r="OK1020" s="871"/>
      <c r="OL1020" s="871"/>
      <c r="OM1020" s="871"/>
      <c r="ON1020" s="871"/>
      <c r="OO1020" s="871"/>
      <c r="OP1020" s="871"/>
      <c r="OQ1020" s="871"/>
      <c r="OR1020" s="871"/>
      <c r="OS1020" s="871"/>
      <c r="OT1020" s="871"/>
      <c r="OU1020" s="871"/>
      <c r="OV1020" s="871"/>
      <c r="OW1020" s="871"/>
      <c r="OX1020" s="871"/>
      <c r="OY1020" s="871"/>
      <c r="OZ1020" s="871"/>
      <c r="PA1020" s="871"/>
      <c r="PB1020" s="871"/>
      <c r="PC1020" s="871"/>
      <c r="PD1020" s="871"/>
      <c r="PE1020" s="871"/>
      <c r="PF1020" s="871"/>
      <c r="PG1020" s="871"/>
      <c r="PH1020" s="871"/>
      <c r="PI1020" s="871"/>
      <c r="PJ1020" s="871"/>
      <c r="PK1020" s="871"/>
      <c r="PL1020" s="871"/>
      <c r="PM1020" s="871"/>
      <c r="PN1020" s="871"/>
      <c r="PO1020" s="871"/>
      <c r="PP1020" s="871"/>
      <c r="PQ1020" s="871"/>
      <c r="PR1020" s="871"/>
      <c r="PS1020" s="871"/>
      <c r="PT1020" s="871"/>
      <c r="PU1020" s="871"/>
      <c r="PV1020" s="871"/>
      <c r="PW1020" s="871"/>
      <c r="PX1020" s="871"/>
      <c r="PY1020" s="871"/>
      <c r="PZ1020" s="871"/>
      <c r="QA1020" s="871"/>
      <c r="QB1020" s="871"/>
      <c r="QC1020" s="871"/>
      <c r="QD1020" s="871"/>
      <c r="QE1020" s="871"/>
      <c r="QF1020" s="871"/>
      <c r="QG1020" s="871"/>
      <c r="QH1020" s="871"/>
      <c r="QI1020" s="871"/>
      <c r="QJ1020" s="871"/>
      <c r="QK1020" s="871"/>
      <c r="QL1020" s="871"/>
      <c r="QM1020" s="871"/>
      <c r="QN1020" s="871"/>
      <c r="QO1020" s="871"/>
      <c r="QP1020" s="871"/>
      <c r="QQ1020" s="871"/>
      <c r="QR1020" s="871"/>
      <c r="QS1020" s="871"/>
      <c r="QT1020" s="871"/>
      <c r="QU1020" s="871"/>
      <c r="QV1020" s="871"/>
      <c r="QW1020" s="871"/>
      <c r="QX1020" s="871"/>
      <c r="QY1020" s="871"/>
      <c r="QZ1020" s="871"/>
      <c r="RA1020" s="871"/>
      <c r="RB1020" s="871"/>
      <c r="RC1020" s="871"/>
      <c r="RD1020" s="871"/>
      <c r="RE1020" s="871"/>
      <c r="RF1020" s="871"/>
      <c r="RG1020" s="871"/>
      <c r="RH1020" s="871"/>
      <c r="RI1020" s="871"/>
      <c r="RJ1020" s="871"/>
      <c r="RK1020" s="871"/>
      <c r="RL1020" s="871"/>
      <c r="RM1020" s="871"/>
      <c r="RN1020" s="871"/>
      <c r="RO1020" s="871"/>
      <c r="RP1020" s="871"/>
      <c r="RQ1020" s="871"/>
      <c r="RR1020" s="871"/>
      <c r="RS1020" s="871"/>
      <c r="RT1020" s="871"/>
      <c r="RU1020" s="871"/>
      <c r="RV1020" s="871"/>
      <c r="RW1020" s="871"/>
      <c r="RX1020" s="871"/>
      <c r="RY1020" s="871"/>
      <c r="RZ1020" s="871"/>
      <c r="SA1020" s="871"/>
      <c r="SB1020" s="871"/>
      <c r="SC1020" s="871"/>
      <c r="SD1020" s="871"/>
      <c r="SE1020" s="871"/>
      <c r="SF1020" s="871"/>
      <c r="SG1020" s="871"/>
      <c r="SH1020" s="871"/>
      <c r="SI1020" s="871"/>
      <c r="SJ1020" s="871"/>
      <c r="SK1020" s="871"/>
      <c r="SL1020" s="871"/>
      <c r="SM1020" s="871"/>
      <c r="SN1020" s="871"/>
      <c r="SO1020" s="871"/>
      <c r="SP1020" s="871"/>
      <c r="SQ1020" s="871"/>
      <c r="SR1020" s="871"/>
      <c r="SS1020" s="871"/>
      <c r="ST1020" s="871"/>
      <c r="SU1020" s="871"/>
      <c r="SV1020" s="871"/>
      <c r="SW1020" s="871"/>
      <c r="SX1020" s="871"/>
      <c r="SY1020" s="871"/>
      <c r="SZ1020" s="871"/>
      <c r="TA1020" s="871"/>
      <c r="TB1020" s="871"/>
      <c r="TC1020" s="871"/>
      <c r="TD1020" s="871"/>
      <c r="TE1020" s="871"/>
      <c r="TF1020" s="871"/>
      <c r="TG1020" s="871"/>
      <c r="TH1020" s="871"/>
      <c r="TI1020" s="871"/>
      <c r="TJ1020" s="871"/>
      <c r="TK1020" s="871"/>
      <c r="TL1020" s="871"/>
      <c r="TM1020" s="871"/>
      <c r="TN1020" s="871"/>
      <c r="TO1020" s="871"/>
      <c r="TP1020" s="871"/>
      <c r="TQ1020" s="871"/>
      <c r="TR1020" s="871"/>
      <c r="TS1020" s="871"/>
      <c r="TT1020" s="871"/>
      <c r="TU1020" s="871"/>
      <c r="TV1020" s="871"/>
      <c r="TW1020" s="871"/>
      <c r="TX1020" s="871"/>
      <c r="TY1020" s="871"/>
      <c r="TZ1020" s="871"/>
      <c r="UA1020" s="871"/>
      <c r="UB1020" s="871"/>
      <c r="UC1020" s="871"/>
      <c r="UD1020" s="871"/>
      <c r="UE1020" s="871"/>
      <c r="UF1020" s="871"/>
      <c r="UG1020" s="871"/>
      <c r="UH1020" s="871"/>
      <c r="UI1020" s="871"/>
      <c r="UJ1020" s="871"/>
      <c r="UK1020" s="871"/>
      <c r="UL1020" s="871"/>
      <c r="UM1020" s="871"/>
      <c r="UN1020" s="871"/>
      <c r="UO1020" s="871"/>
      <c r="UP1020" s="871"/>
      <c r="UQ1020" s="871"/>
      <c r="UR1020" s="871"/>
      <c r="US1020" s="871"/>
      <c r="UT1020" s="871"/>
      <c r="UU1020" s="871"/>
      <c r="UV1020" s="871"/>
      <c r="UW1020" s="871"/>
      <c r="UX1020" s="871"/>
      <c r="UY1020" s="871"/>
      <c r="UZ1020" s="871"/>
      <c r="VA1020" s="871"/>
      <c r="VB1020" s="871"/>
      <c r="VC1020" s="871"/>
      <c r="VD1020" s="871"/>
      <c r="VE1020" s="871"/>
      <c r="VF1020" s="871"/>
      <c r="VG1020" s="871"/>
      <c r="VH1020" s="871"/>
      <c r="VI1020" s="871"/>
      <c r="VJ1020" s="871"/>
      <c r="VK1020" s="871"/>
      <c r="VL1020" s="871"/>
      <c r="VM1020" s="871"/>
      <c r="VN1020" s="871"/>
      <c r="VO1020" s="871"/>
      <c r="VP1020" s="871"/>
      <c r="VQ1020" s="871"/>
      <c r="VR1020" s="871"/>
      <c r="VS1020" s="871"/>
      <c r="VT1020" s="871"/>
      <c r="VU1020" s="871"/>
      <c r="VV1020" s="871"/>
      <c r="VW1020" s="871"/>
      <c r="VX1020" s="871"/>
      <c r="VY1020" s="871"/>
      <c r="VZ1020" s="871"/>
      <c r="WA1020" s="871"/>
      <c r="WB1020" s="871"/>
      <c r="WC1020" s="871"/>
      <c r="WD1020" s="871"/>
      <c r="WE1020" s="871"/>
      <c r="WF1020" s="871"/>
      <c r="WG1020" s="871"/>
      <c r="WH1020" s="871"/>
      <c r="WI1020" s="871"/>
      <c r="WJ1020" s="871"/>
      <c r="WK1020" s="871"/>
      <c r="WL1020" s="871"/>
      <c r="WM1020" s="871"/>
      <c r="WN1020" s="871"/>
      <c r="WO1020" s="871"/>
      <c r="WP1020" s="871"/>
      <c r="WQ1020" s="871"/>
      <c r="WR1020" s="871"/>
      <c r="WS1020" s="871"/>
      <c r="WT1020" s="871"/>
      <c r="WU1020" s="871"/>
      <c r="WV1020" s="871"/>
      <c r="WW1020" s="871"/>
      <c r="WX1020" s="871"/>
      <c r="WY1020" s="871"/>
      <c r="WZ1020" s="871"/>
      <c r="XA1020" s="871"/>
      <c r="XB1020" s="871"/>
      <c r="XC1020" s="871"/>
      <c r="XD1020" s="871"/>
      <c r="XE1020" s="871"/>
      <c r="XF1020" s="871"/>
      <c r="XG1020" s="871"/>
      <c r="XH1020" s="871"/>
      <c r="XI1020" s="871"/>
      <c r="XJ1020" s="871"/>
      <c r="XK1020" s="871"/>
      <c r="XL1020" s="871"/>
      <c r="XM1020" s="871"/>
      <c r="XN1020" s="871"/>
      <c r="XO1020" s="871"/>
      <c r="XP1020" s="871"/>
      <c r="XQ1020" s="871"/>
      <c r="XR1020" s="871"/>
      <c r="XS1020" s="871"/>
      <c r="XT1020" s="871"/>
      <c r="XU1020" s="871"/>
      <c r="XV1020" s="871"/>
      <c r="XW1020" s="871"/>
      <c r="XX1020" s="871"/>
      <c r="XY1020" s="871"/>
      <c r="XZ1020" s="871"/>
      <c r="YA1020" s="871"/>
      <c r="YB1020" s="871"/>
      <c r="YC1020" s="871"/>
      <c r="YD1020" s="871"/>
      <c r="YE1020" s="871"/>
      <c r="YF1020" s="871"/>
      <c r="YG1020" s="871"/>
      <c r="YH1020" s="871"/>
      <c r="YI1020" s="871"/>
      <c r="YJ1020" s="871"/>
      <c r="YK1020" s="871"/>
      <c r="YL1020" s="871"/>
      <c r="YM1020" s="871"/>
      <c r="YN1020" s="871"/>
      <c r="YO1020" s="871"/>
      <c r="YP1020" s="871"/>
      <c r="YQ1020" s="871"/>
      <c r="YR1020" s="871"/>
      <c r="YS1020" s="871"/>
      <c r="YT1020" s="871"/>
      <c r="YU1020" s="871"/>
      <c r="YV1020" s="871"/>
      <c r="YW1020" s="871"/>
      <c r="YX1020" s="871"/>
      <c r="YY1020" s="871"/>
      <c r="YZ1020" s="871"/>
      <c r="ZA1020" s="871"/>
      <c r="ZB1020" s="871"/>
      <c r="ZC1020" s="871"/>
      <c r="ZD1020" s="871"/>
      <c r="ZE1020" s="871"/>
      <c r="ZF1020" s="871"/>
      <c r="ZG1020" s="871"/>
      <c r="ZH1020" s="871"/>
      <c r="ZI1020" s="871"/>
      <c r="ZJ1020" s="871"/>
      <c r="ZK1020" s="871"/>
      <c r="ZL1020" s="871"/>
      <c r="ZM1020" s="871"/>
      <c r="ZN1020" s="871"/>
      <c r="ZO1020" s="871"/>
      <c r="ZP1020" s="871"/>
      <c r="ZQ1020" s="871"/>
      <c r="ZR1020" s="871"/>
      <c r="ZS1020" s="871"/>
      <c r="ZT1020" s="871"/>
      <c r="ZU1020" s="871"/>
      <c r="ZV1020" s="871"/>
      <c r="ZW1020" s="871"/>
      <c r="ZX1020" s="871"/>
      <c r="ZY1020" s="871"/>
      <c r="ZZ1020" s="871"/>
      <c r="AAA1020" s="871"/>
      <c r="AAB1020" s="871"/>
      <c r="AAC1020" s="871"/>
      <c r="AAD1020" s="871"/>
      <c r="AAE1020" s="871"/>
      <c r="AAF1020" s="871"/>
      <c r="AAG1020" s="871"/>
      <c r="AAH1020" s="871"/>
      <c r="AAI1020" s="871"/>
      <c r="AAJ1020" s="871"/>
      <c r="AAK1020" s="871"/>
      <c r="AAL1020" s="871"/>
      <c r="AAM1020" s="871"/>
      <c r="AAN1020" s="871"/>
      <c r="AAO1020" s="871"/>
      <c r="AAP1020" s="871"/>
      <c r="AAQ1020" s="871"/>
      <c r="AAR1020" s="871"/>
      <c r="AAS1020" s="871"/>
      <c r="AAT1020" s="871"/>
      <c r="AAU1020" s="871"/>
      <c r="AAV1020" s="871"/>
      <c r="AAW1020" s="871"/>
      <c r="AAX1020" s="871"/>
      <c r="AAY1020" s="871"/>
      <c r="AAZ1020" s="871"/>
      <c r="ABA1020" s="871"/>
      <c r="ABB1020" s="871"/>
      <c r="ABC1020" s="871"/>
      <c r="ABD1020" s="871"/>
      <c r="ABE1020" s="871"/>
      <c r="ABF1020" s="871"/>
      <c r="ABG1020" s="871"/>
      <c r="ABH1020" s="871"/>
      <c r="ABI1020" s="871"/>
      <c r="ABJ1020" s="871"/>
      <c r="ABK1020" s="871"/>
      <c r="ABL1020" s="871"/>
      <c r="ABM1020" s="871"/>
      <c r="ABN1020" s="871"/>
      <c r="ABO1020" s="871"/>
      <c r="ABP1020" s="871"/>
      <c r="ABQ1020" s="871"/>
      <c r="ABR1020" s="871"/>
      <c r="ABS1020" s="871"/>
      <c r="ABT1020" s="871"/>
      <c r="ABU1020" s="871"/>
      <c r="ABV1020" s="871"/>
      <c r="ABW1020" s="871"/>
      <c r="ABX1020" s="871"/>
      <c r="ABY1020" s="871"/>
      <c r="ABZ1020" s="871"/>
      <c r="ACA1020" s="871"/>
      <c r="ACB1020" s="871"/>
      <c r="ACC1020" s="871"/>
      <c r="ACD1020" s="871"/>
      <c r="ACE1020" s="871"/>
      <c r="ACF1020" s="871"/>
      <c r="ACG1020" s="871"/>
      <c r="ACH1020" s="871"/>
      <c r="ACI1020" s="871"/>
      <c r="ACJ1020" s="871"/>
      <c r="ACK1020" s="871"/>
      <c r="ACL1020" s="871"/>
      <c r="ACM1020" s="871"/>
      <c r="ACN1020" s="871"/>
      <c r="ACO1020" s="871"/>
      <c r="ACP1020" s="871"/>
      <c r="ACQ1020" s="871"/>
      <c r="ACR1020" s="871"/>
      <c r="ACS1020" s="871"/>
      <c r="ACT1020" s="871"/>
      <c r="ACU1020" s="871"/>
      <c r="ACV1020" s="871"/>
      <c r="ACW1020" s="871"/>
      <c r="ACX1020" s="871"/>
      <c r="ACY1020" s="871"/>
      <c r="ACZ1020" s="871"/>
      <c r="ADA1020" s="871"/>
      <c r="ADB1020" s="871"/>
      <c r="ADC1020" s="871"/>
      <c r="ADD1020" s="871"/>
      <c r="ADE1020" s="871"/>
      <c r="ADF1020" s="871"/>
      <c r="ADG1020" s="871"/>
      <c r="ADH1020" s="871"/>
      <c r="ADI1020" s="871"/>
      <c r="ADJ1020" s="871"/>
      <c r="ADK1020" s="871"/>
      <c r="ADL1020" s="871"/>
      <c r="ADM1020" s="871"/>
      <c r="ADN1020" s="871"/>
      <c r="ADO1020" s="871"/>
      <c r="ADP1020" s="871"/>
      <c r="ADQ1020" s="871"/>
      <c r="ADR1020" s="871"/>
      <c r="ADS1020" s="871"/>
      <c r="ADT1020" s="871"/>
      <c r="ADU1020" s="871"/>
      <c r="ADV1020" s="871"/>
      <c r="ADW1020" s="871"/>
      <c r="ADX1020" s="871"/>
      <c r="ADY1020" s="871"/>
      <c r="ADZ1020" s="871"/>
      <c r="AEA1020" s="871"/>
      <c r="AEB1020" s="871"/>
      <c r="AEC1020" s="871"/>
      <c r="AED1020" s="871"/>
      <c r="AEE1020" s="871"/>
      <c r="AEF1020" s="871"/>
      <c r="AEG1020" s="871"/>
      <c r="AEH1020" s="871"/>
      <c r="AEI1020" s="871"/>
      <c r="AEJ1020" s="871"/>
      <c r="AEK1020" s="871"/>
      <c r="AEL1020" s="871"/>
      <c r="AEM1020" s="871"/>
      <c r="AEN1020" s="871"/>
      <c r="AEO1020" s="871"/>
      <c r="AEP1020" s="871"/>
      <c r="AEQ1020" s="871"/>
      <c r="AER1020" s="871"/>
      <c r="AES1020" s="871"/>
      <c r="AET1020" s="871"/>
      <c r="AEU1020" s="871"/>
      <c r="AEV1020" s="871"/>
      <c r="AEW1020" s="871"/>
      <c r="AEX1020" s="871"/>
      <c r="AEY1020" s="871"/>
      <c r="AEZ1020" s="871"/>
      <c r="AFA1020" s="871"/>
      <c r="AFB1020" s="871"/>
      <c r="AFC1020" s="871"/>
      <c r="AFD1020" s="871"/>
      <c r="AFE1020" s="871"/>
      <c r="AFF1020" s="871"/>
      <c r="AFG1020" s="871"/>
      <c r="AFH1020" s="871"/>
      <c r="AFI1020" s="871"/>
      <c r="AFJ1020" s="871"/>
      <c r="AFK1020" s="871"/>
      <c r="AFL1020" s="871"/>
      <c r="AFM1020" s="871"/>
      <c r="AFN1020" s="871"/>
      <c r="AFO1020" s="871"/>
      <c r="AFP1020" s="871"/>
      <c r="AFQ1020" s="871"/>
      <c r="AFR1020" s="871"/>
      <c r="AFS1020" s="871"/>
      <c r="AFT1020" s="871"/>
      <c r="AFU1020" s="871"/>
      <c r="AFV1020" s="871"/>
      <c r="AFW1020" s="871"/>
      <c r="AFX1020" s="871"/>
      <c r="AFY1020" s="871"/>
      <c r="AFZ1020" s="871"/>
      <c r="AGA1020" s="871"/>
      <c r="AGB1020" s="871"/>
      <c r="AGC1020" s="871"/>
      <c r="AGD1020" s="871"/>
      <c r="AGE1020" s="871"/>
      <c r="AGF1020" s="871"/>
      <c r="AGG1020" s="871"/>
      <c r="AGH1020" s="871"/>
      <c r="AGI1020" s="871"/>
      <c r="AGJ1020" s="871"/>
      <c r="AGK1020" s="871"/>
      <c r="AGL1020" s="871"/>
      <c r="AGM1020" s="871"/>
      <c r="AGN1020" s="871"/>
      <c r="AGO1020" s="871"/>
      <c r="AGP1020" s="871"/>
      <c r="AGQ1020" s="871"/>
      <c r="AGR1020" s="871"/>
      <c r="AGS1020" s="871"/>
      <c r="AGT1020" s="871"/>
      <c r="AGU1020" s="871"/>
      <c r="AGV1020" s="871"/>
      <c r="AGW1020" s="871"/>
      <c r="AGX1020" s="871"/>
      <c r="AGY1020" s="871"/>
      <c r="AGZ1020" s="871"/>
      <c r="AHA1020" s="871"/>
      <c r="AHB1020" s="871"/>
      <c r="AHC1020" s="871"/>
      <c r="AHD1020" s="871"/>
      <c r="AHE1020" s="871"/>
      <c r="AHF1020" s="871"/>
      <c r="AHG1020" s="871"/>
      <c r="AHH1020" s="871"/>
      <c r="AHI1020" s="871"/>
      <c r="AHJ1020" s="871"/>
      <c r="AHK1020" s="871"/>
      <c r="AHL1020" s="871"/>
      <c r="AHM1020" s="871"/>
      <c r="AHN1020" s="871"/>
      <c r="AHO1020" s="871"/>
      <c r="AHP1020" s="871"/>
      <c r="AHQ1020" s="871"/>
      <c r="AHR1020" s="871"/>
      <c r="AHS1020" s="871"/>
      <c r="AHT1020" s="871"/>
      <c r="AHU1020" s="871"/>
      <c r="AHV1020" s="871"/>
      <c r="AHW1020" s="871"/>
      <c r="AHX1020" s="871"/>
      <c r="AHY1020" s="871"/>
      <c r="AHZ1020" s="871"/>
      <c r="AIA1020" s="871"/>
      <c r="AIB1020" s="871"/>
      <c r="AIC1020" s="871"/>
      <c r="AID1020" s="871"/>
      <c r="AIE1020" s="871"/>
      <c r="AIF1020" s="871"/>
      <c r="AIG1020" s="871"/>
      <c r="AIH1020" s="871"/>
      <c r="AII1020" s="871"/>
      <c r="AIJ1020" s="871"/>
      <c r="AIK1020" s="871"/>
      <c r="AIL1020" s="871"/>
      <c r="AIM1020" s="871"/>
      <c r="AIN1020" s="871"/>
      <c r="AIO1020" s="871"/>
      <c r="AIP1020" s="871"/>
      <c r="AIQ1020" s="871"/>
      <c r="AIR1020" s="871"/>
      <c r="AIS1020" s="871"/>
      <c r="AIT1020" s="871"/>
      <c r="AIU1020" s="871"/>
      <c r="AIV1020" s="871"/>
      <c r="AIW1020" s="871"/>
      <c r="AIX1020" s="871"/>
      <c r="AIY1020" s="871"/>
      <c r="AIZ1020" s="871"/>
      <c r="AJA1020" s="871"/>
      <c r="AJB1020" s="871"/>
      <c r="AJC1020" s="871"/>
      <c r="AJD1020" s="871"/>
      <c r="AJE1020" s="871"/>
      <c r="AJF1020" s="871"/>
      <c r="AJG1020" s="871"/>
      <c r="AJH1020" s="871"/>
      <c r="AJI1020" s="871"/>
      <c r="AJJ1020" s="871"/>
      <c r="AJK1020" s="871"/>
      <c r="AJL1020" s="871"/>
      <c r="AJM1020" s="871"/>
      <c r="AJN1020" s="871"/>
      <c r="AJO1020" s="871"/>
      <c r="AJP1020" s="871"/>
      <c r="AJQ1020" s="871"/>
      <c r="AJR1020" s="871"/>
      <c r="AJS1020" s="871"/>
      <c r="AJT1020" s="871"/>
      <c r="AJU1020" s="871"/>
      <c r="AJV1020" s="871"/>
      <c r="AJW1020" s="871"/>
      <c r="AJX1020" s="871"/>
      <c r="AJY1020" s="871"/>
      <c r="AJZ1020" s="871"/>
      <c r="AKA1020" s="871"/>
      <c r="AKB1020" s="871"/>
      <c r="AKC1020" s="871"/>
      <c r="AKD1020" s="871"/>
      <c r="AKE1020" s="871"/>
      <c r="AKF1020" s="871"/>
      <c r="AKG1020" s="871"/>
      <c r="AKH1020" s="871"/>
      <c r="AKI1020" s="871"/>
      <c r="AKJ1020" s="871"/>
      <c r="AKK1020" s="871"/>
      <c r="AKL1020" s="871"/>
      <c r="AKM1020" s="871"/>
      <c r="AKN1020" s="871"/>
      <c r="AKO1020" s="871"/>
      <c r="AKP1020" s="871"/>
      <c r="AKQ1020" s="871"/>
      <c r="AKR1020" s="871"/>
      <c r="AKS1020" s="871"/>
      <c r="AKT1020" s="871"/>
      <c r="AKU1020" s="871"/>
      <c r="AKV1020" s="871"/>
      <c r="AKW1020" s="871"/>
      <c r="AKX1020" s="871"/>
      <c r="AKY1020" s="871"/>
      <c r="AKZ1020" s="871"/>
      <c r="ALA1020" s="871"/>
      <c r="ALB1020" s="871"/>
      <c r="ALC1020" s="871"/>
      <c r="ALD1020" s="871"/>
      <c r="ALE1020" s="871"/>
      <c r="ALF1020" s="871"/>
      <c r="ALG1020" s="871"/>
      <c r="ALH1020" s="871"/>
      <c r="ALI1020" s="871"/>
      <c r="ALJ1020" s="871"/>
      <c r="ALK1020" s="871"/>
      <c r="ALL1020" s="871"/>
      <c r="ALM1020" s="871"/>
      <c r="ALN1020" s="871"/>
      <c r="ALO1020" s="871"/>
      <c r="ALP1020" s="871"/>
      <c r="ALQ1020" s="871"/>
      <c r="ALR1020" s="871"/>
      <c r="ALS1020" s="871"/>
      <c r="ALT1020" s="871"/>
      <c r="ALU1020" s="871"/>
      <c r="ALV1020" s="871"/>
      <c r="ALW1020" s="871"/>
      <c r="ALX1020" s="871"/>
      <c r="ALY1020" s="871"/>
      <c r="ALZ1020" s="871"/>
      <c r="AMA1020" s="871"/>
      <c r="AMB1020" s="871"/>
      <c r="AMC1020" s="871"/>
      <c r="AMD1020" s="871"/>
      <c r="AME1020" s="871"/>
      <c r="AMF1020" s="871"/>
      <c r="AMG1020" s="871"/>
      <c r="AMH1020" s="871"/>
      <c r="AMI1020" s="871"/>
      <c r="AMJ1020" s="871"/>
      <c r="AMK1020" s="871"/>
    </row>
    <row r="1021" spans="1:1025" ht="15" customHeight="1">
      <c r="A1021" s="962"/>
      <c r="B1021" s="982" t="s">
        <v>272</v>
      </c>
      <c r="C1021" s="950"/>
      <c r="D1021" s="974" t="s">
        <v>545</v>
      </c>
      <c r="E1021" s="957"/>
      <c r="F1021" s="877"/>
      <c r="G1021" s="874"/>
      <c r="H1021" s="875"/>
      <c r="I1021" s="875"/>
      <c r="J1021" s="875" t="s">
        <v>251</v>
      </c>
      <c r="K1021" s="882"/>
      <c r="L1021" s="883"/>
      <c r="M1021" s="884"/>
      <c r="N1021" s="882"/>
      <c r="O1021" s="882"/>
      <c r="P1021" s="882"/>
      <c r="Q1021" s="871"/>
      <c r="R1021" s="871"/>
      <c r="S1021" s="871"/>
      <c r="T1021" s="871"/>
      <c r="U1021" s="871"/>
      <c r="V1021" s="871"/>
      <c r="W1021" s="871"/>
      <c r="X1021" s="871"/>
      <c r="Y1021" s="871"/>
      <c r="Z1021" s="871"/>
      <c r="AA1021" s="871"/>
      <c r="AB1021" s="871"/>
      <c r="AC1021" s="871"/>
      <c r="AD1021" s="871"/>
      <c r="AE1021" s="871"/>
      <c r="AF1021" s="871"/>
      <c r="AG1021" s="871"/>
      <c r="AH1021" s="871"/>
      <c r="AI1021" s="871"/>
      <c r="AJ1021" s="871"/>
      <c r="AK1021" s="871"/>
      <c r="AL1021" s="871"/>
      <c r="AM1021" s="871"/>
      <c r="AN1021" s="871"/>
      <c r="AO1021" s="871"/>
      <c r="AP1021" s="871"/>
      <c r="AQ1021" s="871"/>
      <c r="AR1021" s="871"/>
      <c r="AS1021" s="871"/>
      <c r="AT1021" s="871"/>
      <c r="AU1021" s="871"/>
      <c r="AV1021" s="871"/>
      <c r="AW1021" s="871"/>
      <c r="AX1021" s="871"/>
      <c r="AY1021" s="871"/>
      <c r="AZ1021" s="871"/>
      <c r="BA1021" s="871"/>
      <c r="BB1021" s="871"/>
      <c r="BC1021" s="871"/>
      <c r="BD1021" s="871"/>
      <c r="BE1021" s="871"/>
      <c r="BF1021" s="871"/>
      <c r="BG1021" s="871"/>
      <c r="BH1021" s="871"/>
      <c r="BI1021" s="871"/>
      <c r="BJ1021" s="871"/>
      <c r="BK1021" s="871"/>
      <c r="BL1021" s="871"/>
      <c r="BM1021" s="871"/>
      <c r="BN1021" s="871"/>
      <c r="BO1021" s="871"/>
      <c r="BP1021" s="871"/>
      <c r="BQ1021" s="871"/>
      <c r="BR1021" s="871"/>
      <c r="BS1021" s="871"/>
      <c r="BT1021" s="871"/>
      <c r="BU1021" s="871"/>
      <c r="BV1021" s="871"/>
      <c r="BW1021" s="871"/>
      <c r="BX1021" s="871"/>
      <c r="BY1021" s="871"/>
      <c r="BZ1021" s="871"/>
      <c r="CA1021" s="871"/>
      <c r="CB1021" s="871"/>
      <c r="CC1021" s="871"/>
      <c r="CD1021" s="871"/>
      <c r="CE1021" s="871"/>
      <c r="CF1021" s="871"/>
      <c r="CG1021" s="871"/>
      <c r="CH1021" s="871"/>
      <c r="CI1021" s="871"/>
      <c r="CJ1021" s="871"/>
      <c r="CK1021" s="871"/>
      <c r="CL1021" s="871"/>
      <c r="CM1021" s="871"/>
      <c r="CN1021" s="871"/>
      <c r="CO1021" s="871"/>
      <c r="CP1021" s="871"/>
      <c r="CQ1021" s="871"/>
      <c r="CR1021" s="871"/>
      <c r="CS1021" s="871"/>
      <c r="CT1021" s="871"/>
      <c r="CU1021" s="871"/>
      <c r="CV1021" s="871"/>
      <c r="CW1021" s="871"/>
      <c r="CX1021" s="871"/>
      <c r="CY1021" s="871"/>
      <c r="CZ1021" s="871"/>
      <c r="DA1021" s="871"/>
      <c r="DB1021" s="871"/>
      <c r="DC1021" s="871"/>
      <c r="DD1021" s="871"/>
      <c r="DE1021" s="871"/>
      <c r="DF1021" s="871"/>
      <c r="DG1021" s="871"/>
      <c r="DH1021" s="871"/>
      <c r="DI1021" s="871"/>
      <c r="DJ1021" s="871"/>
      <c r="DK1021" s="871"/>
      <c r="DL1021" s="871"/>
      <c r="DM1021" s="871"/>
      <c r="DN1021" s="871"/>
      <c r="DO1021" s="871"/>
      <c r="DP1021" s="871"/>
      <c r="DQ1021" s="871"/>
      <c r="DR1021" s="871"/>
      <c r="DS1021" s="871"/>
      <c r="DT1021" s="871"/>
      <c r="DU1021" s="871"/>
      <c r="DV1021" s="871"/>
      <c r="DW1021" s="871"/>
      <c r="DX1021" s="871"/>
      <c r="DY1021" s="871"/>
      <c r="DZ1021" s="871"/>
      <c r="EA1021" s="871"/>
      <c r="EB1021" s="871"/>
      <c r="EC1021" s="871"/>
      <c r="ED1021" s="871"/>
      <c r="EE1021" s="871"/>
      <c r="EF1021" s="871"/>
      <c r="EG1021" s="871"/>
      <c r="EH1021" s="871"/>
      <c r="EI1021" s="871"/>
      <c r="EJ1021" s="871"/>
      <c r="EK1021" s="871"/>
      <c r="EL1021" s="871"/>
      <c r="EM1021" s="871"/>
      <c r="EN1021" s="871"/>
      <c r="EO1021" s="871"/>
      <c r="EP1021" s="871"/>
      <c r="EQ1021" s="871"/>
      <c r="ER1021" s="871"/>
      <c r="ES1021" s="871"/>
      <c r="ET1021" s="871"/>
      <c r="EU1021" s="871"/>
      <c r="EV1021" s="871"/>
      <c r="EW1021" s="871"/>
      <c r="EX1021" s="871"/>
      <c r="EY1021" s="871"/>
      <c r="EZ1021" s="871"/>
      <c r="FA1021" s="871"/>
      <c r="FB1021" s="871"/>
      <c r="FC1021" s="871"/>
      <c r="FD1021" s="871"/>
      <c r="FE1021" s="871"/>
      <c r="FF1021" s="871"/>
      <c r="FG1021" s="871"/>
      <c r="FH1021" s="871"/>
      <c r="FI1021" s="871"/>
      <c r="FJ1021" s="871"/>
      <c r="FK1021" s="871"/>
      <c r="FL1021" s="871"/>
      <c r="FM1021" s="871"/>
      <c r="FN1021" s="871"/>
      <c r="FO1021" s="871"/>
      <c r="FP1021" s="871"/>
      <c r="FQ1021" s="871"/>
      <c r="FR1021" s="871"/>
      <c r="FS1021" s="871"/>
      <c r="FT1021" s="871"/>
      <c r="FU1021" s="871"/>
      <c r="FV1021" s="871"/>
      <c r="FW1021" s="871"/>
      <c r="FX1021" s="871"/>
      <c r="FY1021" s="871"/>
      <c r="FZ1021" s="871"/>
      <c r="GA1021" s="871"/>
      <c r="GB1021" s="871"/>
      <c r="GC1021" s="871"/>
      <c r="GD1021" s="871"/>
      <c r="GE1021" s="871"/>
      <c r="GF1021" s="871"/>
      <c r="GG1021" s="871"/>
      <c r="GH1021" s="871"/>
      <c r="GI1021" s="871"/>
      <c r="GJ1021" s="871"/>
      <c r="GK1021" s="871"/>
      <c r="GL1021" s="871"/>
      <c r="GM1021" s="871"/>
      <c r="GN1021" s="871"/>
      <c r="GO1021" s="871"/>
      <c r="GP1021" s="871"/>
      <c r="GQ1021" s="871"/>
      <c r="GR1021" s="871"/>
      <c r="GS1021" s="871"/>
      <c r="GT1021" s="871"/>
      <c r="GU1021" s="871"/>
      <c r="GV1021" s="871"/>
      <c r="GW1021" s="871"/>
      <c r="GX1021" s="871"/>
      <c r="GY1021" s="871"/>
      <c r="GZ1021" s="871"/>
      <c r="HA1021" s="871"/>
      <c r="HB1021" s="871"/>
      <c r="HC1021" s="871"/>
      <c r="HD1021" s="871"/>
      <c r="HE1021" s="871"/>
      <c r="HF1021" s="871"/>
      <c r="HG1021" s="871"/>
      <c r="HH1021" s="871"/>
      <c r="HI1021" s="871"/>
      <c r="HJ1021" s="871"/>
      <c r="HK1021" s="871"/>
      <c r="HL1021" s="871"/>
      <c r="HM1021" s="871"/>
      <c r="HN1021" s="871"/>
      <c r="HO1021" s="871"/>
      <c r="HP1021" s="871"/>
      <c r="HQ1021" s="871"/>
      <c r="HR1021" s="871"/>
      <c r="HS1021" s="871"/>
      <c r="HT1021" s="871"/>
      <c r="HU1021" s="871"/>
      <c r="HV1021" s="871"/>
      <c r="HW1021" s="871"/>
      <c r="HX1021" s="871"/>
      <c r="HY1021" s="871"/>
      <c r="HZ1021" s="871"/>
      <c r="IA1021" s="871"/>
      <c r="IB1021" s="871"/>
      <c r="IC1021" s="871"/>
      <c r="ID1021" s="871"/>
      <c r="IE1021" s="871"/>
      <c r="IF1021" s="871"/>
      <c r="IG1021" s="871"/>
      <c r="IH1021" s="871"/>
      <c r="II1021" s="871"/>
      <c r="IJ1021" s="871"/>
      <c r="IK1021" s="871"/>
      <c r="IL1021" s="871"/>
      <c r="IM1021" s="871"/>
      <c r="IN1021" s="871"/>
      <c r="IO1021" s="871"/>
      <c r="IP1021" s="871"/>
      <c r="IQ1021" s="871"/>
      <c r="IR1021" s="871"/>
      <c r="IS1021" s="871"/>
      <c r="IT1021" s="871"/>
      <c r="IU1021" s="871"/>
      <c r="IV1021" s="871"/>
      <c r="IW1021" s="871"/>
      <c r="IX1021" s="871"/>
      <c r="IY1021" s="871"/>
      <c r="IZ1021" s="871"/>
      <c r="JA1021" s="871"/>
      <c r="JB1021" s="871"/>
      <c r="JC1021" s="871"/>
      <c r="JD1021" s="871"/>
      <c r="JE1021" s="871"/>
      <c r="JF1021" s="871"/>
      <c r="JG1021" s="871"/>
      <c r="JH1021" s="871"/>
      <c r="JI1021" s="871"/>
      <c r="JJ1021" s="871"/>
      <c r="JK1021" s="871"/>
      <c r="JL1021" s="871"/>
      <c r="JM1021" s="871"/>
      <c r="JN1021" s="871"/>
      <c r="JO1021" s="871"/>
      <c r="JP1021" s="871"/>
      <c r="JQ1021" s="871"/>
      <c r="JR1021" s="871"/>
      <c r="JS1021" s="871"/>
      <c r="JT1021" s="871"/>
      <c r="JU1021" s="871"/>
      <c r="JV1021" s="871"/>
      <c r="JW1021" s="871"/>
      <c r="JX1021" s="871"/>
      <c r="JY1021" s="871"/>
      <c r="JZ1021" s="871"/>
      <c r="KA1021" s="871"/>
      <c r="KB1021" s="871"/>
      <c r="KC1021" s="871"/>
      <c r="KD1021" s="871"/>
      <c r="KE1021" s="871"/>
      <c r="KF1021" s="871"/>
      <c r="KG1021" s="871"/>
      <c r="KH1021" s="871"/>
      <c r="KI1021" s="871"/>
      <c r="KJ1021" s="871"/>
      <c r="KK1021" s="871"/>
      <c r="KL1021" s="871"/>
      <c r="KM1021" s="871"/>
      <c r="KN1021" s="871"/>
      <c r="KO1021" s="871"/>
      <c r="KP1021" s="871"/>
      <c r="KQ1021" s="871"/>
      <c r="KR1021" s="871"/>
      <c r="KS1021" s="871"/>
      <c r="KT1021" s="871"/>
      <c r="KU1021" s="871"/>
      <c r="KV1021" s="871"/>
      <c r="KW1021" s="871"/>
      <c r="KX1021" s="871"/>
      <c r="KY1021" s="871"/>
      <c r="KZ1021" s="871"/>
      <c r="LA1021" s="871"/>
      <c r="LB1021" s="871"/>
      <c r="LC1021" s="871"/>
      <c r="LD1021" s="871"/>
      <c r="LE1021" s="871"/>
      <c r="LF1021" s="871"/>
      <c r="LG1021" s="871"/>
      <c r="LH1021" s="871"/>
      <c r="LI1021" s="871"/>
      <c r="LJ1021" s="871"/>
      <c r="LK1021" s="871"/>
      <c r="LL1021" s="871"/>
      <c r="LM1021" s="871"/>
      <c r="LN1021" s="871"/>
      <c r="LO1021" s="871"/>
      <c r="LP1021" s="871"/>
      <c r="LQ1021" s="871"/>
      <c r="LR1021" s="871"/>
      <c r="LS1021" s="871"/>
      <c r="LT1021" s="871"/>
      <c r="LU1021" s="871"/>
      <c r="LV1021" s="871"/>
      <c r="LW1021" s="871"/>
      <c r="LX1021" s="871"/>
      <c r="LY1021" s="871"/>
      <c r="LZ1021" s="871"/>
      <c r="MA1021" s="871"/>
      <c r="MB1021" s="871"/>
      <c r="MC1021" s="871"/>
      <c r="MD1021" s="871"/>
      <c r="ME1021" s="871"/>
      <c r="MF1021" s="871"/>
      <c r="MG1021" s="871"/>
      <c r="MH1021" s="871"/>
      <c r="MI1021" s="871"/>
      <c r="MJ1021" s="871"/>
      <c r="MK1021" s="871"/>
      <c r="ML1021" s="871"/>
      <c r="MM1021" s="871"/>
      <c r="MN1021" s="871"/>
      <c r="MO1021" s="871"/>
      <c r="MP1021" s="871"/>
      <c r="MQ1021" s="871"/>
      <c r="MR1021" s="871"/>
      <c r="MS1021" s="871"/>
      <c r="MT1021" s="871"/>
      <c r="MU1021" s="871"/>
      <c r="MV1021" s="871"/>
      <c r="MW1021" s="871"/>
      <c r="MX1021" s="871"/>
      <c r="MY1021" s="871"/>
      <c r="MZ1021" s="871"/>
      <c r="NA1021" s="871"/>
      <c r="NB1021" s="871"/>
      <c r="NC1021" s="871"/>
      <c r="ND1021" s="871"/>
      <c r="NE1021" s="871"/>
      <c r="NF1021" s="871"/>
      <c r="NG1021" s="871"/>
      <c r="NH1021" s="871"/>
      <c r="NI1021" s="871"/>
      <c r="NJ1021" s="871"/>
      <c r="NK1021" s="871"/>
      <c r="NL1021" s="871"/>
      <c r="NM1021" s="871"/>
      <c r="NN1021" s="871"/>
      <c r="NO1021" s="871"/>
      <c r="NP1021" s="871"/>
      <c r="NQ1021" s="871"/>
      <c r="NR1021" s="871"/>
      <c r="NS1021" s="871"/>
      <c r="NT1021" s="871"/>
      <c r="NU1021" s="871"/>
      <c r="NV1021" s="871"/>
      <c r="NW1021" s="871"/>
      <c r="NX1021" s="871"/>
      <c r="NY1021" s="871"/>
      <c r="NZ1021" s="871"/>
      <c r="OA1021" s="871"/>
      <c r="OB1021" s="871"/>
      <c r="OC1021" s="871"/>
      <c r="OD1021" s="871"/>
      <c r="OE1021" s="871"/>
      <c r="OF1021" s="871"/>
      <c r="OG1021" s="871"/>
      <c r="OH1021" s="871"/>
      <c r="OI1021" s="871"/>
      <c r="OJ1021" s="871"/>
      <c r="OK1021" s="871"/>
      <c r="OL1021" s="871"/>
      <c r="OM1021" s="871"/>
      <c r="ON1021" s="871"/>
      <c r="OO1021" s="871"/>
      <c r="OP1021" s="871"/>
      <c r="OQ1021" s="871"/>
      <c r="OR1021" s="871"/>
      <c r="OS1021" s="871"/>
      <c r="OT1021" s="871"/>
      <c r="OU1021" s="871"/>
      <c r="OV1021" s="871"/>
      <c r="OW1021" s="871"/>
      <c r="OX1021" s="871"/>
      <c r="OY1021" s="871"/>
      <c r="OZ1021" s="871"/>
      <c r="PA1021" s="871"/>
      <c r="PB1021" s="871"/>
      <c r="PC1021" s="871"/>
      <c r="PD1021" s="871"/>
      <c r="PE1021" s="871"/>
      <c r="PF1021" s="871"/>
      <c r="PG1021" s="871"/>
      <c r="PH1021" s="871"/>
      <c r="PI1021" s="871"/>
      <c r="PJ1021" s="871"/>
      <c r="PK1021" s="871"/>
      <c r="PL1021" s="871"/>
      <c r="PM1021" s="871"/>
      <c r="PN1021" s="871"/>
      <c r="PO1021" s="871"/>
      <c r="PP1021" s="871"/>
      <c r="PQ1021" s="871"/>
      <c r="PR1021" s="871"/>
      <c r="PS1021" s="871"/>
      <c r="PT1021" s="871"/>
      <c r="PU1021" s="871"/>
      <c r="PV1021" s="871"/>
      <c r="PW1021" s="871"/>
      <c r="PX1021" s="871"/>
      <c r="PY1021" s="871"/>
      <c r="PZ1021" s="871"/>
      <c r="QA1021" s="871"/>
      <c r="QB1021" s="871"/>
      <c r="QC1021" s="871"/>
      <c r="QD1021" s="871"/>
      <c r="QE1021" s="871"/>
      <c r="QF1021" s="871"/>
      <c r="QG1021" s="871"/>
      <c r="QH1021" s="871"/>
      <c r="QI1021" s="871"/>
      <c r="QJ1021" s="871"/>
      <c r="QK1021" s="871"/>
      <c r="QL1021" s="871"/>
      <c r="QM1021" s="871"/>
      <c r="QN1021" s="871"/>
      <c r="QO1021" s="871"/>
      <c r="QP1021" s="871"/>
      <c r="QQ1021" s="871"/>
      <c r="QR1021" s="871"/>
      <c r="QS1021" s="871"/>
      <c r="QT1021" s="871"/>
      <c r="QU1021" s="871"/>
      <c r="QV1021" s="871"/>
      <c r="QW1021" s="871"/>
      <c r="QX1021" s="871"/>
      <c r="QY1021" s="871"/>
      <c r="QZ1021" s="871"/>
      <c r="RA1021" s="871"/>
      <c r="RB1021" s="871"/>
      <c r="RC1021" s="871"/>
      <c r="RD1021" s="871"/>
      <c r="RE1021" s="871"/>
      <c r="RF1021" s="871"/>
      <c r="RG1021" s="871"/>
      <c r="RH1021" s="871"/>
      <c r="RI1021" s="871"/>
      <c r="RJ1021" s="871"/>
      <c r="RK1021" s="871"/>
      <c r="RL1021" s="871"/>
      <c r="RM1021" s="871"/>
      <c r="RN1021" s="871"/>
      <c r="RO1021" s="871"/>
      <c r="RP1021" s="871"/>
      <c r="RQ1021" s="871"/>
      <c r="RR1021" s="871"/>
      <c r="RS1021" s="871"/>
      <c r="RT1021" s="871"/>
      <c r="RU1021" s="871"/>
      <c r="RV1021" s="871"/>
      <c r="RW1021" s="871"/>
      <c r="RX1021" s="871"/>
      <c r="RY1021" s="871"/>
      <c r="RZ1021" s="871"/>
      <c r="SA1021" s="871"/>
      <c r="SB1021" s="871"/>
      <c r="SC1021" s="871"/>
      <c r="SD1021" s="871"/>
      <c r="SE1021" s="871"/>
      <c r="SF1021" s="871"/>
      <c r="SG1021" s="871"/>
      <c r="SH1021" s="871"/>
      <c r="SI1021" s="871"/>
      <c r="SJ1021" s="871"/>
      <c r="SK1021" s="871"/>
      <c r="SL1021" s="871"/>
      <c r="SM1021" s="871"/>
      <c r="SN1021" s="871"/>
      <c r="SO1021" s="871"/>
      <c r="SP1021" s="871"/>
      <c r="SQ1021" s="871"/>
      <c r="SR1021" s="871"/>
      <c r="SS1021" s="871"/>
      <c r="ST1021" s="871"/>
      <c r="SU1021" s="871"/>
      <c r="SV1021" s="871"/>
      <c r="SW1021" s="871"/>
      <c r="SX1021" s="871"/>
      <c r="SY1021" s="871"/>
      <c r="SZ1021" s="871"/>
      <c r="TA1021" s="871"/>
      <c r="TB1021" s="871"/>
      <c r="TC1021" s="871"/>
      <c r="TD1021" s="871"/>
      <c r="TE1021" s="871"/>
      <c r="TF1021" s="871"/>
      <c r="TG1021" s="871"/>
      <c r="TH1021" s="871"/>
      <c r="TI1021" s="871"/>
      <c r="TJ1021" s="871"/>
      <c r="TK1021" s="871"/>
      <c r="TL1021" s="871"/>
      <c r="TM1021" s="871"/>
      <c r="TN1021" s="871"/>
      <c r="TO1021" s="871"/>
      <c r="TP1021" s="871"/>
      <c r="TQ1021" s="871"/>
      <c r="TR1021" s="871"/>
      <c r="TS1021" s="871"/>
      <c r="TT1021" s="871"/>
      <c r="TU1021" s="871"/>
      <c r="TV1021" s="871"/>
      <c r="TW1021" s="871"/>
      <c r="TX1021" s="871"/>
      <c r="TY1021" s="871"/>
      <c r="TZ1021" s="871"/>
      <c r="UA1021" s="871"/>
      <c r="UB1021" s="871"/>
      <c r="UC1021" s="871"/>
      <c r="UD1021" s="871"/>
      <c r="UE1021" s="871"/>
      <c r="UF1021" s="871"/>
      <c r="UG1021" s="871"/>
      <c r="UH1021" s="871"/>
      <c r="UI1021" s="871"/>
      <c r="UJ1021" s="871"/>
      <c r="UK1021" s="871"/>
      <c r="UL1021" s="871"/>
      <c r="UM1021" s="871"/>
      <c r="UN1021" s="871"/>
      <c r="UO1021" s="871"/>
      <c r="UP1021" s="871"/>
      <c r="UQ1021" s="871"/>
      <c r="UR1021" s="871"/>
      <c r="US1021" s="871"/>
      <c r="UT1021" s="871"/>
      <c r="UU1021" s="871"/>
      <c r="UV1021" s="871"/>
      <c r="UW1021" s="871"/>
      <c r="UX1021" s="871"/>
      <c r="UY1021" s="871"/>
      <c r="UZ1021" s="871"/>
      <c r="VA1021" s="871"/>
      <c r="VB1021" s="871"/>
      <c r="VC1021" s="871"/>
      <c r="VD1021" s="871"/>
      <c r="VE1021" s="871"/>
      <c r="VF1021" s="871"/>
      <c r="VG1021" s="871"/>
      <c r="VH1021" s="871"/>
      <c r="VI1021" s="871"/>
      <c r="VJ1021" s="871"/>
      <c r="VK1021" s="871"/>
      <c r="VL1021" s="871"/>
      <c r="VM1021" s="871"/>
      <c r="VN1021" s="871"/>
      <c r="VO1021" s="871"/>
      <c r="VP1021" s="871"/>
      <c r="VQ1021" s="871"/>
      <c r="VR1021" s="871"/>
      <c r="VS1021" s="871"/>
      <c r="VT1021" s="871"/>
      <c r="VU1021" s="871"/>
      <c r="VV1021" s="871"/>
      <c r="VW1021" s="871"/>
      <c r="VX1021" s="871"/>
      <c r="VY1021" s="871"/>
      <c r="VZ1021" s="871"/>
      <c r="WA1021" s="871"/>
      <c r="WB1021" s="871"/>
      <c r="WC1021" s="871"/>
      <c r="WD1021" s="871"/>
      <c r="WE1021" s="871"/>
      <c r="WF1021" s="871"/>
      <c r="WG1021" s="871"/>
      <c r="WH1021" s="871"/>
      <c r="WI1021" s="871"/>
      <c r="WJ1021" s="871"/>
      <c r="WK1021" s="871"/>
      <c r="WL1021" s="871"/>
      <c r="WM1021" s="871"/>
      <c r="WN1021" s="871"/>
      <c r="WO1021" s="871"/>
      <c r="WP1021" s="871"/>
      <c r="WQ1021" s="871"/>
      <c r="WR1021" s="871"/>
      <c r="WS1021" s="871"/>
      <c r="WT1021" s="871"/>
      <c r="WU1021" s="871"/>
      <c r="WV1021" s="871"/>
      <c r="WW1021" s="871"/>
      <c r="WX1021" s="871"/>
      <c r="WY1021" s="871"/>
      <c r="WZ1021" s="871"/>
      <c r="XA1021" s="871"/>
      <c r="XB1021" s="871"/>
      <c r="XC1021" s="871"/>
      <c r="XD1021" s="871"/>
      <c r="XE1021" s="871"/>
      <c r="XF1021" s="871"/>
      <c r="XG1021" s="871"/>
      <c r="XH1021" s="871"/>
      <c r="XI1021" s="871"/>
      <c r="XJ1021" s="871"/>
      <c r="XK1021" s="871"/>
      <c r="XL1021" s="871"/>
      <c r="XM1021" s="871"/>
      <c r="XN1021" s="871"/>
      <c r="XO1021" s="871"/>
      <c r="XP1021" s="871"/>
      <c r="XQ1021" s="871"/>
      <c r="XR1021" s="871"/>
      <c r="XS1021" s="871"/>
      <c r="XT1021" s="871"/>
      <c r="XU1021" s="871"/>
      <c r="XV1021" s="871"/>
      <c r="XW1021" s="871"/>
      <c r="XX1021" s="871"/>
      <c r="XY1021" s="871"/>
      <c r="XZ1021" s="871"/>
      <c r="YA1021" s="871"/>
      <c r="YB1021" s="871"/>
      <c r="YC1021" s="871"/>
      <c r="YD1021" s="871"/>
      <c r="YE1021" s="871"/>
      <c r="YF1021" s="871"/>
      <c r="YG1021" s="871"/>
      <c r="YH1021" s="871"/>
      <c r="YI1021" s="871"/>
      <c r="YJ1021" s="871"/>
      <c r="YK1021" s="871"/>
      <c r="YL1021" s="871"/>
      <c r="YM1021" s="871"/>
      <c r="YN1021" s="871"/>
      <c r="YO1021" s="871"/>
      <c r="YP1021" s="871"/>
      <c r="YQ1021" s="871"/>
      <c r="YR1021" s="871"/>
      <c r="YS1021" s="871"/>
      <c r="YT1021" s="871"/>
      <c r="YU1021" s="871"/>
      <c r="YV1021" s="871"/>
      <c r="YW1021" s="871"/>
      <c r="YX1021" s="871"/>
      <c r="YY1021" s="871"/>
      <c r="YZ1021" s="871"/>
      <c r="ZA1021" s="871"/>
      <c r="ZB1021" s="871"/>
      <c r="ZC1021" s="871"/>
      <c r="ZD1021" s="871"/>
      <c r="ZE1021" s="871"/>
      <c r="ZF1021" s="871"/>
      <c r="ZG1021" s="871"/>
      <c r="ZH1021" s="871"/>
      <c r="ZI1021" s="871"/>
      <c r="ZJ1021" s="871"/>
      <c r="ZK1021" s="871"/>
      <c r="ZL1021" s="871"/>
      <c r="ZM1021" s="871"/>
      <c r="ZN1021" s="871"/>
      <c r="ZO1021" s="871"/>
      <c r="ZP1021" s="871"/>
      <c r="ZQ1021" s="871"/>
      <c r="ZR1021" s="871"/>
      <c r="ZS1021" s="871"/>
      <c r="ZT1021" s="871"/>
      <c r="ZU1021" s="871"/>
      <c r="ZV1021" s="871"/>
      <c r="ZW1021" s="871"/>
      <c r="ZX1021" s="871"/>
      <c r="ZY1021" s="871"/>
      <c r="ZZ1021" s="871"/>
      <c r="AAA1021" s="871"/>
      <c r="AAB1021" s="871"/>
      <c r="AAC1021" s="871"/>
      <c r="AAD1021" s="871"/>
      <c r="AAE1021" s="871"/>
      <c r="AAF1021" s="871"/>
      <c r="AAG1021" s="871"/>
      <c r="AAH1021" s="871"/>
      <c r="AAI1021" s="871"/>
      <c r="AAJ1021" s="871"/>
      <c r="AAK1021" s="871"/>
      <c r="AAL1021" s="871"/>
      <c r="AAM1021" s="871"/>
      <c r="AAN1021" s="871"/>
      <c r="AAO1021" s="871"/>
      <c r="AAP1021" s="871"/>
      <c r="AAQ1021" s="871"/>
      <c r="AAR1021" s="871"/>
      <c r="AAS1021" s="871"/>
      <c r="AAT1021" s="871"/>
      <c r="AAU1021" s="871"/>
      <c r="AAV1021" s="871"/>
      <c r="AAW1021" s="871"/>
      <c r="AAX1021" s="871"/>
      <c r="AAY1021" s="871"/>
      <c r="AAZ1021" s="871"/>
      <c r="ABA1021" s="871"/>
      <c r="ABB1021" s="871"/>
      <c r="ABC1021" s="871"/>
      <c r="ABD1021" s="871"/>
      <c r="ABE1021" s="871"/>
      <c r="ABF1021" s="871"/>
      <c r="ABG1021" s="871"/>
      <c r="ABH1021" s="871"/>
      <c r="ABI1021" s="871"/>
      <c r="ABJ1021" s="871"/>
      <c r="ABK1021" s="871"/>
      <c r="ABL1021" s="871"/>
      <c r="ABM1021" s="871"/>
      <c r="ABN1021" s="871"/>
      <c r="ABO1021" s="871"/>
      <c r="ABP1021" s="871"/>
      <c r="ABQ1021" s="871"/>
      <c r="ABR1021" s="871"/>
      <c r="ABS1021" s="871"/>
      <c r="ABT1021" s="871"/>
      <c r="ABU1021" s="871"/>
      <c r="ABV1021" s="871"/>
      <c r="ABW1021" s="871"/>
      <c r="ABX1021" s="871"/>
      <c r="ABY1021" s="871"/>
      <c r="ABZ1021" s="871"/>
      <c r="ACA1021" s="871"/>
      <c r="ACB1021" s="871"/>
      <c r="ACC1021" s="871"/>
      <c r="ACD1021" s="871"/>
      <c r="ACE1021" s="871"/>
      <c r="ACF1021" s="871"/>
      <c r="ACG1021" s="871"/>
      <c r="ACH1021" s="871"/>
      <c r="ACI1021" s="871"/>
      <c r="ACJ1021" s="871"/>
      <c r="ACK1021" s="871"/>
      <c r="ACL1021" s="871"/>
      <c r="ACM1021" s="871"/>
      <c r="ACN1021" s="871"/>
      <c r="ACO1021" s="871"/>
      <c r="ACP1021" s="871"/>
      <c r="ACQ1021" s="871"/>
      <c r="ACR1021" s="871"/>
      <c r="ACS1021" s="871"/>
      <c r="ACT1021" s="871"/>
      <c r="ACU1021" s="871"/>
      <c r="ACV1021" s="871"/>
      <c r="ACW1021" s="871"/>
      <c r="ACX1021" s="871"/>
      <c r="ACY1021" s="871"/>
      <c r="ACZ1021" s="871"/>
      <c r="ADA1021" s="871"/>
      <c r="ADB1021" s="871"/>
      <c r="ADC1021" s="871"/>
      <c r="ADD1021" s="871"/>
      <c r="ADE1021" s="871"/>
      <c r="ADF1021" s="871"/>
      <c r="ADG1021" s="871"/>
      <c r="ADH1021" s="871"/>
      <c r="ADI1021" s="871"/>
      <c r="ADJ1021" s="871"/>
      <c r="ADK1021" s="871"/>
      <c r="ADL1021" s="871"/>
      <c r="ADM1021" s="871"/>
      <c r="ADN1021" s="871"/>
      <c r="ADO1021" s="871"/>
      <c r="ADP1021" s="871"/>
      <c r="ADQ1021" s="871"/>
      <c r="ADR1021" s="871"/>
      <c r="ADS1021" s="871"/>
      <c r="ADT1021" s="871"/>
      <c r="ADU1021" s="871"/>
      <c r="ADV1021" s="871"/>
      <c r="ADW1021" s="871"/>
      <c r="ADX1021" s="871"/>
      <c r="ADY1021" s="871"/>
      <c r="ADZ1021" s="871"/>
      <c r="AEA1021" s="871"/>
      <c r="AEB1021" s="871"/>
      <c r="AEC1021" s="871"/>
      <c r="AED1021" s="871"/>
      <c r="AEE1021" s="871"/>
      <c r="AEF1021" s="871"/>
      <c r="AEG1021" s="871"/>
      <c r="AEH1021" s="871"/>
      <c r="AEI1021" s="871"/>
      <c r="AEJ1021" s="871"/>
      <c r="AEK1021" s="871"/>
      <c r="AEL1021" s="871"/>
      <c r="AEM1021" s="871"/>
      <c r="AEN1021" s="871"/>
      <c r="AEO1021" s="871"/>
      <c r="AEP1021" s="871"/>
      <c r="AEQ1021" s="871"/>
      <c r="AER1021" s="871"/>
      <c r="AES1021" s="871"/>
      <c r="AET1021" s="871"/>
      <c r="AEU1021" s="871"/>
      <c r="AEV1021" s="871"/>
      <c r="AEW1021" s="871"/>
      <c r="AEX1021" s="871"/>
      <c r="AEY1021" s="871"/>
      <c r="AEZ1021" s="871"/>
      <c r="AFA1021" s="871"/>
      <c r="AFB1021" s="871"/>
      <c r="AFC1021" s="871"/>
      <c r="AFD1021" s="871"/>
      <c r="AFE1021" s="871"/>
      <c r="AFF1021" s="871"/>
      <c r="AFG1021" s="871"/>
      <c r="AFH1021" s="871"/>
      <c r="AFI1021" s="871"/>
      <c r="AFJ1021" s="871"/>
      <c r="AFK1021" s="871"/>
      <c r="AFL1021" s="871"/>
      <c r="AFM1021" s="871"/>
      <c r="AFN1021" s="871"/>
      <c r="AFO1021" s="871"/>
      <c r="AFP1021" s="871"/>
      <c r="AFQ1021" s="871"/>
      <c r="AFR1021" s="871"/>
      <c r="AFS1021" s="871"/>
      <c r="AFT1021" s="871"/>
      <c r="AFU1021" s="871"/>
      <c r="AFV1021" s="871"/>
      <c r="AFW1021" s="871"/>
      <c r="AFX1021" s="871"/>
      <c r="AFY1021" s="871"/>
      <c r="AFZ1021" s="871"/>
      <c r="AGA1021" s="871"/>
      <c r="AGB1021" s="871"/>
      <c r="AGC1021" s="871"/>
      <c r="AGD1021" s="871"/>
      <c r="AGE1021" s="871"/>
      <c r="AGF1021" s="871"/>
      <c r="AGG1021" s="871"/>
      <c r="AGH1021" s="871"/>
      <c r="AGI1021" s="871"/>
      <c r="AGJ1021" s="871"/>
      <c r="AGK1021" s="871"/>
      <c r="AGL1021" s="871"/>
      <c r="AGM1021" s="871"/>
      <c r="AGN1021" s="871"/>
      <c r="AGO1021" s="871"/>
      <c r="AGP1021" s="871"/>
      <c r="AGQ1021" s="871"/>
      <c r="AGR1021" s="871"/>
      <c r="AGS1021" s="871"/>
      <c r="AGT1021" s="871"/>
      <c r="AGU1021" s="871"/>
      <c r="AGV1021" s="871"/>
      <c r="AGW1021" s="871"/>
      <c r="AGX1021" s="871"/>
      <c r="AGY1021" s="871"/>
      <c r="AGZ1021" s="871"/>
      <c r="AHA1021" s="871"/>
      <c r="AHB1021" s="871"/>
      <c r="AHC1021" s="871"/>
      <c r="AHD1021" s="871"/>
      <c r="AHE1021" s="871"/>
      <c r="AHF1021" s="871"/>
      <c r="AHG1021" s="871"/>
      <c r="AHH1021" s="871"/>
      <c r="AHI1021" s="871"/>
      <c r="AHJ1021" s="871"/>
      <c r="AHK1021" s="871"/>
      <c r="AHL1021" s="871"/>
      <c r="AHM1021" s="871"/>
      <c r="AHN1021" s="871"/>
      <c r="AHO1021" s="871"/>
      <c r="AHP1021" s="871"/>
      <c r="AHQ1021" s="871"/>
      <c r="AHR1021" s="871"/>
      <c r="AHS1021" s="871"/>
      <c r="AHT1021" s="871"/>
      <c r="AHU1021" s="871"/>
      <c r="AHV1021" s="871"/>
      <c r="AHW1021" s="871"/>
      <c r="AHX1021" s="871"/>
      <c r="AHY1021" s="871"/>
      <c r="AHZ1021" s="871"/>
      <c r="AIA1021" s="871"/>
      <c r="AIB1021" s="871"/>
      <c r="AIC1021" s="871"/>
      <c r="AID1021" s="871"/>
      <c r="AIE1021" s="871"/>
      <c r="AIF1021" s="871"/>
      <c r="AIG1021" s="871"/>
      <c r="AIH1021" s="871"/>
      <c r="AII1021" s="871"/>
      <c r="AIJ1021" s="871"/>
      <c r="AIK1021" s="871"/>
      <c r="AIL1021" s="871"/>
      <c r="AIM1021" s="871"/>
      <c r="AIN1021" s="871"/>
      <c r="AIO1021" s="871"/>
      <c r="AIP1021" s="871"/>
      <c r="AIQ1021" s="871"/>
      <c r="AIR1021" s="871"/>
      <c r="AIS1021" s="871"/>
      <c r="AIT1021" s="871"/>
      <c r="AIU1021" s="871"/>
      <c r="AIV1021" s="871"/>
      <c r="AIW1021" s="871"/>
      <c r="AIX1021" s="871"/>
      <c r="AIY1021" s="871"/>
      <c r="AIZ1021" s="871"/>
      <c r="AJA1021" s="871"/>
      <c r="AJB1021" s="871"/>
      <c r="AJC1021" s="871"/>
      <c r="AJD1021" s="871"/>
      <c r="AJE1021" s="871"/>
      <c r="AJF1021" s="871"/>
      <c r="AJG1021" s="871"/>
      <c r="AJH1021" s="871"/>
      <c r="AJI1021" s="871"/>
      <c r="AJJ1021" s="871"/>
      <c r="AJK1021" s="871"/>
      <c r="AJL1021" s="871"/>
      <c r="AJM1021" s="871"/>
      <c r="AJN1021" s="871"/>
      <c r="AJO1021" s="871"/>
      <c r="AJP1021" s="871"/>
      <c r="AJQ1021" s="871"/>
      <c r="AJR1021" s="871"/>
      <c r="AJS1021" s="871"/>
      <c r="AJT1021" s="871"/>
      <c r="AJU1021" s="871"/>
      <c r="AJV1021" s="871"/>
      <c r="AJW1021" s="871"/>
      <c r="AJX1021" s="871"/>
      <c r="AJY1021" s="871"/>
      <c r="AJZ1021" s="871"/>
      <c r="AKA1021" s="871"/>
      <c r="AKB1021" s="871"/>
      <c r="AKC1021" s="871"/>
      <c r="AKD1021" s="871"/>
      <c r="AKE1021" s="871"/>
      <c r="AKF1021" s="871"/>
      <c r="AKG1021" s="871"/>
      <c r="AKH1021" s="871"/>
      <c r="AKI1021" s="871"/>
      <c r="AKJ1021" s="871"/>
      <c r="AKK1021" s="871"/>
      <c r="AKL1021" s="871"/>
      <c r="AKM1021" s="871"/>
      <c r="AKN1021" s="871"/>
      <c r="AKO1021" s="871"/>
      <c r="AKP1021" s="871"/>
      <c r="AKQ1021" s="871"/>
      <c r="AKR1021" s="871"/>
      <c r="AKS1021" s="871"/>
      <c r="AKT1021" s="871"/>
      <c r="AKU1021" s="871"/>
      <c r="AKV1021" s="871"/>
      <c r="AKW1021" s="871"/>
      <c r="AKX1021" s="871"/>
      <c r="AKY1021" s="871"/>
      <c r="AKZ1021" s="871"/>
      <c r="ALA1021" s="871"/>
      <c r="ALB1021" s="871"/>
      <c r="ALC1021" s="871"/>
      <c r="ALD1021" s="871"/>
      <c r="ALE1021" s="871"/>
      <c r="ALF1021" s="871"/>
      <c r="ALG1021" s="871"/>
      <c r="ALH1021" s="871"/>
      <c r="ALI1021" s="871"/>
      <c r="ALJ1021" s="871"/>
      <c r="ALK1021" s="871"/>
      <c r="ALL1021" s="871"/>
      <c r="ALM1021" s="871"/>
      <c r="ALN1021" s="871"/>
      <c r="ALO1021" s="871"/>
      <c r="ALP1021" s="871"/>
      <c r="ALQ1021" s="871"/>
      <c r="ALR1021" s="871"/>
      <c r="ALS1021" s="871"/>
      <c r="ALT1021" s="871"/>
      <c r="ALU1021" s="871"/>
      <c r="ALV1021" s="871"/>
      <c r="ALW1021" s="871"/>
      <c r="ALX1021" s="871"/>
      <c r="ALY1021" s="871"/>
      <c r="ALZ1021" s="871"/>
      <c r="AMA1021" s="871"/>
      <c r="AMB1021" s="871"/>
      <c r="AMC1021" s="871"/>
      <c r="AMD1021" s="871"/>
      <c r="AME1021" s="871"/>
      <c r="AMF1021" s="871"/>
      <c r="AMG1021" s="871"/>
      <c r="AMH1021" s="871"/>
      <c r="AMI1021" s="871"/>
      <c r="AMJ1021" s="871"/>
      <c r="AMK1021" s="871"/>
    </row>
    <row r="1022" spans="1:1025" ht="14.4">
      <c r="A1022" s="961"/>
      <c r="B1022" s="965" t="s">
        <v>272</v>
      </c>
      <c r="C1022" s="950"/>
      <c r="D1022" s="958" t="s">
        <v>546</v>
      </c>
      <c r="E1022" s="957"/>
      <c r="F1022" s="877"/>
      <c r="G1022" s="874"/>
      <c r="H1022" s="875"/>
      <c r="I1022" s="875"/>
      <c r="J1022" s="875" t="s">
        <v>251</v>
      </c>
      <c r="K1022" s="882"/>
      <c r="L1022" s="883"/>
      <c r="M1022" s="884"/>
      <c r="N1022" s="882"/>
      <c r="O1022" s="882"/>
      <c r="P1022" s="882"/>
      <c r="Q1022" s="871"/>
      <c r="R1022" s="871"/>
      <c r="S1022" s="871"/>
      <c r="T1022" s="871"/>
      <c r="U1022" s="871"/>
      <c r="V1022" s="871"/>
      <c r="W1022" s="871"/>
      <c r="X1022" s="871"/>
      <c r="Y1022" s="871"/>
      <c r="Z1022" s="871"/>
      <c r="AA1022" s="871"/>
      <c r="AB1022" s="871"/>
      <c r="AC1022" s="871"/>
      <c r="AD1022" s="871"/>
      <c r="AE1022" s="871"/>
      <c r="AF1022" s="871"/>
      <c r="AG1022" s="871"/>
      <c r="AH1022" s="871"/>
      <c r="AI1022" s="871"/>
      <c r="AJ1022" s="871"/>
      <c r="AK1022" s="871"/>
      <c r="AL1022" s="871"/>
      <c r="AM1022" s="871"/>
      <c r="AN1022" s="871"/>
      <c r="AO1022" s="871"/>
      <c r="AP1022" s="871"/>
      <c r="AQ1022" s="871"/>
      <c r="AR1022" s="871"/>
      <c r="AS1022" s="871"/>
      <c r="AT1022" s="871"/>
      <c r="AU1022" s="871"/>
      <c r="AV1022" s="871"/>
      <c r="AW1022" s="871"/>
      <c r="AX1022" s="871"/>
      <c r="AY1022" s="871"/>
      <c r="AZ1022" s="871"/>
      <c r="BA1022" s="871"/>
      <c r="BB1022" s="871"/>
      <c r="BC1022" s="871"/>
      <c r="BD1022" s="871"/>
      <c r="BE1022" s="871"/>
      <c r="BF1022" s="871"/>
      <c r="BG1022" s="871"/>
      <c r="BH1022" s="871"/>
      <c r="BI1022" s="871"/>
      <c r="BJ1022" s="871"/>
      <c r="BK1022" s="871"/>
      <c r="BL1022" s="871"/>
      <c r="BM1022" s="871"/>
      <c r="BN1022" s="871"/>
      <c r="BO1022" s="871"/>
      <c r="BP1022" s="871"/>
      <c r="BQ1022" s="871"/>
      <c r="BR1022" s="871"/>
      <c r="BS1022" s="871"/>
      <c r="BT1022" s="871"/>
      <c r="BU1022" s="871"/>
      <c r="BV1022" s="871"/>
      <c r="BW1022" s="871"/>
      <c r="BX1022" s="871"/>
      <c r="BY1022" s="871"/>
      <c r="BZ1022" s="871"/>
      <c r="CA1022" s="871"/>
      <c r="CB1022" s="871"/>
      <c r="CC1022" s="871"/>
      <c r="CD1022" s="871"/>
      <c r="CE1022" s="871"/>
      <c r="CF1022" s="871"/>
      <c r="CG1022" s="871"/>
      <c r="CH1022" s="871"/>
      <c r="CI1022" s="871"/>
      <c r="CJ1022" s="871"/>
      <c r="CK1022" s="871"/>
      <c r="CL1022" s="871"/>
      <c r="CM1022" s="871"/>
      <c r="CN1022" s="871"/>
      <c r="CO1022" s="871"/>
      <c r="CP1022" s="871"/>
      <c r="CQ1022" s="871"/>
      <c r="CR1022" s="871"/>
      <c r="CS1022" s="871"/>
      <c r="CT1022" s="871"/>
      <c r="CU1022" s="871"/>
      <c r="CV1022" s="871"/>
      <c r="CW1022" s="871"/>
      <c r="CX1022" s="871"/>
      <c r="CY1022" s="871"/>
      <c r="CZ1022" s="871"/>
      <c r="DA1022" s="871"/>
      <c r="DB1022" s="871"/>
      <c r="DC1022" s="871"/>
      <c r="DD1022" s="871"/>
      <c r="DE1022" s="871"/>
      <c r="DF1022" s="871"/>
      <c r="DG1022" s="871"/>
      <c r="DH1022" s="871"/>
      <c r="DI1022" s="871"/>
      <c r="DJ1022" s="871"/>
      <c r="DK1022" s="871"/>
      <c r="DL1022" s="871"/>
      <c r="DM1022" s="871"/>
      <c r="DN1022" s="871"/>
      <c r="DO1022" s="871"/>
      <c r="DP1022" s="871"/>
      <c r="DQ1022" s="871"/>
      <c r="DR1022" s="871"/>
      <c r="DS1022" s="871"/>
      <c r="DT1022" s="871"/>
      <c r="DU1022" s="871"/>
      <c r="DV1022" s="871"/>
      <c r="DW1022" s="871"/>
      <c r="DX1022" s="871"/>
      <c r="DY1022" s="871"/>
      <c r="DZ1022" s="871"/>
      <c r="EA1022" s="871"/>
      <c r="EB1022" s="871"/>
      <c r="EC1022" s="871"/>
      <c r="ED1022" s="871"/>
      <c r="EE1022" s="871"/>
      <c r="EF1022" s="871"/>
      <c r="EG1022" s="871"/>
      <c r="EH1022" s="871"/>
      <c r="EI1022" s="871"/>
      <c r="EJ1022" s="871"/>
      <c r="EK1022" s="871"/>
      <c r="EL1022" s="871"/>
      <c r="EM1022" s="871"/>
      <c r="EN1022" s="871"/>
      <c r="EO1022" s="871"/>
      <c r="EP1022" s="871"/>
      <c r="EQ1022" s="871"/>
      <c r="ER1022" s="871"/>
      <c r="ES1022" s="871"/>
      <c r="ET1022" s="871"/>
      <c r="EU1022" s="871"/>
      <c r="EV1022" s="871"/>
      <c r="EW1022" s="871"/>
      <c r="EX1022" s="871"/>
      <c r="EY1022" s="871"/>
      <c r="EZ1022" s="871"/>
      <c r="FA1022" s="871"/>
      <c r="FB1022" s="871"/>
      <c r="FC1022" s="871"/>
      <c r="FD1022" s="871"/>
      <c r="FE1022" s="871"/>
      <c r="FF1022" s="871"/>
      <c r="FG1022" s="871"/>
      <c r="FH1022" s="871"/>
      <c r="FI1022" s="871"/>
      <c r="FJ1022" s="871"/>
      <c r="FK1022" s="871"/>
      <c r="FL1022" s="871"/>
      <c r="FM1022" s="871"/>
      <c r="FN1022" s="871"/>
      <c r="FO1022" s="871"/>
      <c r="FP1022" s="871"/>
      <c r="FQ1022" s="871"/>
      <c r="FR1022" s="871"/>
      <c r="FS1022" s="871"/>
      <c r="FT1022" s="871"/>
      <c r="FU1022" s="871"/>
      <c r="FV1022" s="871"/>
      <c r="FW1022" s="871"/>
      <c r="FX1022" s="871"/>
      <c r="FY1022" s="871"/>
      <c r="FZ1022" s="871"/>
      <c r="GA1022" s="871"/>
      <c r="GB1022" s="871"/>
      <c r="GC1022" s="871"/>
      <c r="GD1022" s="871"/>
      <c r="GE1022" s="871"/>
      <c r="GF1022" s="871"/>
      <c r="GG1022" s="871"/>
      <c r="GH1022" s="871"/>
      <c r="GI1022" s="871"/>
      <c r="GJ1022" s="871"/>
      <c r="GK1022" s="871"/>
      <c r="GL1022" s="871"/>
      <c r="GM1022" s="871"/>
      <c r="GN1022" s="871"/>
      <c r="GO1022" s="871"/>
      <c r="GP1022" s="871"/>
      <c r="GQ1022" s="871"/>
      <c r="GR1022" s="871"/>
      <c r="GS1022" s="871"/>
      <c r="GT1022" s="871"/>
      <c r="GU1022" s="871"/>
      <c r="GV1022" s="871"/>
      <c r="GW1022" s="871"/>
      <c r="GX1022" s="871"/>
      <c r="GY1022" s="871"/>
      <c r="GZ1022" s="871"/>
      <c r="HA1022" s="871"/>
      <c r="HB1022" s="871"/>
      <c r="HC1022" s="871"/>
      <c r="HD1022" s="871"/>
      <c r="HE1022" s="871"/>
      <c r="HF1022" s="871"/>
      <c r="HG1022" s="871"/>
      <c r="HH1022" s="871"/>
      <c r="HI1022" s="871"/>
      <c r="HJ1022" s="871"/>
      <c r="HK1022" s="871"/>
      <c r="HL1022" s="871"/>
      <c r="HM1022" s="871"/>
      <c r="HN1022" s="871"/>
      <c r="HO1022" s="871"/>
      <c r="HP1022" s="871"/>
      <c r="HQ1022" s="871"/>
      <c r="HR1022" s="871"/>
      <c r="HS1022" s="871"/>
      <c r="HT1022" s="871"/>
      <c r="HU1022" s="871"/>
      <c r="HV1022" s="871"/>
      <c r="HW1022" s="871"/>
      <c r="HX1022" s="871"/>
      <c r="HY1022" s="871"/>
      <c r="HZ1022" s="871"/>
      <c r="IA1022" s="871"/>
      <c r="IB1022" s="871"/>
      <c r="IC1022" s="871"/>
      <c r="ID1022" s="871"/>
      <c r="IE1022" s="871"/>
      <c r="IF1022" s="871"/>
      <c r="IG1022" s="871"/>
      <c r="IH1022" s="871"/>
      <c r="II1022" s="871"/>
      <c r="IJ1022" s="871"/>
      <c r="IK1022" s="871"/>
      <c r="IL1022" s="871"/>
      <c r="IM1022" s="871"/>
      <c r="IN1022" s="871"/>
      <c r="IO1022" s="871"/>
      <c r="IP1022" s="871"/>
      <c r="IQ1022" s="871"/>
      <c r="IR1022" s="871"/>
      <c r="IS1022" s="871"/>
      <c r="IT1022" s="871"/>
      <c r="IU1022" s="871"/>
      <c r="IV1022" s="871"/>
      <c r="IW1022" s="871"/>
      <c r="IX1022" s="871"/>
      <c r="IY1022" s="871"/>
      <c r="IZ1022" s="871"/>
      <c r="JA1022" s="871"/>
      <c r="JB1022" s="871"/>
      <c r="JC1022" s="871"/>
      <c r="JD1022" s="871"/>
      <c r="JE1022" s="871"/>
      <c r="JF1022" s="871"/>
      <c r="JG1022" s="871"/>
      <c r="JH1022" s="871"/>
      <c r="JI1022" s="871"/>
      <c r="JJ1022" s="871"/>
      <c r="JK1022" s="871"/>
      <c r="JL1022" s="871"/>
      <c r="JM1022" s="871"/>
      <c r="JN1022" s="871"/>
      <c r="JO1022" s="871"/>
      <c r="JP1022" s="871"/>
      <c r="JQ1022" s="871"/>
      <c r="JR1022" s="871"/>
      <c r="JS1022" s="871"/>
      <c r="JT1022" s="871"/>
      <c r="JU1022" s="871"/>
      <c r="JV1022" s="871"/>
      <c r="JW1022" s="871"/>
      <c r="JX1022" s="871"/>
      <c r="JY1022" s="871"/>
      <c r="JZ1022" s="871"/>
      <c r="KA1022" s="871"/>
      <c r="KB1022" s="871"/>
      <c r="KC1022" s="871"/>
      <c r="KD1022" s="871"/>
      <c r="KE1022" s="871"/>
      <c r="KF1022" s="871"/>
      <c r="KG1022" s="871"/>
      <c r="KH1022" s="871"/>
      <c r="KI1022" s="871"/>
      <c r="KJ1022" s="871"/>
      <c r="KK1022" s="871"/>
      <c r="KL1022" s="871"/>
      <c r="KM1022" s="871"/>
      <c r="KN1022" s="871"/>
      <c r="KO1022" s="871"/>
      <c r="KP1022" s="871"/>
      <c r="KQ1022" s="871"/>
      <c r="KR1022" s="871"/>
      <c r="KS1022" s="871"/>
      <c r="KT1022" s="871"/>
      <c r="KU1022" s="871"/>
      <c r="KV1022" s="871"/>
      <c r="KW1022" s="871"/>
      <c r="KX1022" s="871"/>
      <c r="KY1022" s="871"/>
      <c r="KZ1022" s="871"/>
      <c r="LA1022" s="871"/>
      <c r="LB1022" s="871"/>
      <c r="LC1022" s="871"/>
      <c r="LD1022" s="871"/>
      <c r="LE1022" s="871"/>
      <c r="LF1022" s="871"/>
      <c r="LG1022" s="871"/>
      <c r="LH1022" s="871"/>
      <c r="LI1022" s="871"/>
      <c r="LJ1022" s="871"/>
      <c r="LK1022" s="871"/>
      <c r="LL1022" s="871"/>
      <c r="LM1022" s="871"/>
      <c r="LN1022" s="871"/>
      <c r="LO1022" s="871"/>
      <c r="LP1022" s="871"/>
      <c r="LQ1022" s="871"/>
      <c r="LR1022" s="871"/>
      <c r="LS1022" s="871"/>
      <c r="LT1022" s="871"/>
      <c r="LU1022" s="871"/>
      <c r="LV1022" s="871"/>
      <c r="LW1022" s="871"/>
      <c r="LX1022" s="871"/>
      <c r="LY1022" s="871"/>
      <c r="LZ1022" s="871"/>
      <c r="MA1022" s="871"/>
      <c r="MB1022" s="871"/>
      <c r="MC1022" s="871"/>
      <c r="MD1022" s="871"/>
      <c r="ME1022" s="871"/>
      <c r="MF1022" s="871"/>
      <c r="MG1022" s="871"/>
      <c r="MH1022" s="871"/>
      <c r="MI1022" s="871"/>
      <c r="MJ1022" s="871"/>
      <c r="MK1022" s="871"/>
      <c r="ML1022" s="871"/>
      <c r="MM1022" s="871"/>
      <c r="MN1022" s="871"/>
      <c r="MO1022" s="871"/>
      <c r="MP1022" s="871"/>
      <c r="MQ1022" s="871"/>
      <c r="MR1022" s="871"/>
      <c r="MS1022" s="871"/>
      <c r="MT1022" s="871"/>
      <c r="MU1022" s="871"/>
      <c r="MV1022" s="871"/>
      <c r="MW1022" s="871"/>
      <c r="MX1022" s="871"/>
      <c r="MY1022" s="871"/>
      <c r="MZ1022" s="871"/>
      <c r="NA1022" s="871"/>
      <c r="NB1022" s="871"/>
      <c r="NC1022" s="871"/>
      <c r="ND1022" s="871"/>
      <c r="NE1022" s="871"/>
      <c r="NF1022" s="871"/>
      <c r="NG1022" s="871"/>
      <c r="NH1022" s="871"/>
      <c r="NI1022" s="871"/>
      <c r="NJ1022" s="871"/>
      <c r="NK1022" s="871"/>
      <c r="NL1022" s="871"/>
      <c r="NM1022" s="871"/>
      <c r="NN1022" s="871"/>
      <c r="NO1022" s="871"/>
      <c r="NP1022" s="871"/>
      <c r="NQ1022" s="871"/>
      <c r="NR1022" s="871"/>
      <c r="NS1022" s="871"/>
      <c r="NT1022" s="871"/>
      <c r="NU1022" s="871"/>
      <c r="NV1022" s="871"/>
      <c r="NW1022" s="871"/>
      <c r="NX1022" s="871"/>
      <c r="NY1022" s="871"/>
      <c r="NZ1022" s="871"/>
      <c r="OA1022" s="871"/>
      <c r="OB1022" s="871"/>
      <c r="OC1022" s="871"/>
      <c r="OD1022" s="871"/>
      <c r="OE1022" s="871"/>
      <c r="OF1022" s="871"/>
      <c r="OG1022" s="871"/>
      <c r="OH1022" s="871"/>
      <c r="OI1022" s="871"/>
      <c r="OJ1022" s="871"/>
      <c r="OK1022" s="871"/>
      <c r="OL1022" s="871"/>
      <c r="OM1022" s="871"/>
      <c r="ON1022" s="871"/>
      <c r="OO1022" s="871"/>
      <c r="OP1022" s="871"/>
      <c r="OQ1022" s="871"/>
      <c r="OR1022" s="871"/>
      <c r="OS1022" s="871"/>
      <c r="OT1022" s="871"/>
      <c r="OU1022" s="871"/>
      <c r="OV1022" s="871"/>
      <c r="OW1022" s="871"/>
      <c r="OX1022" s="871"/>
      <c r="OY1022" s="871"/>
      <c r="OZ1022" s="871"/>
      <c r="PA1022" s="871"/>
      <c r="PB1022" s="871"/>
      <c r="PC1022" s="871"/>
      <c r="PD1022" s="871"/>
      <c r="PE1022" s="871"/>
      <c r="PF1022" s="871"/>
      <c r="PG1022" s="871"/>
      <c r="PH1022" s="871"/>
      <c r="PI1022" s="871"/>
      <c r="PJ1022" s="871"/>
      <c r="PK1022" s="871"/>
      <c r="PL1022" s="871"/>
      <c r="PM1022" s="871"/>
      <c r="PN1022" s="871"/>
      <c r="PO1022" s="871"/>
      <c r="PP1022" s="871"/>
      <c r="PQ1022" s="871"/>
      <c r="PR1022" s="871"/>
      <c r="PS1022" s="871"/>
      <c r="PT1022" s="871"/>
      <c r="PU1022" s="871"/>
      <c r="PV1022" s="871"/>
      <c r="PW1022" s="871"/>
      <c r="PX1022" s="871"/>
      <c r="PY1022" s="871"/>
      <c r="PZ1022" s="871"/>
      <c r="QA1022" s="871"/>
      <c r="QB1022" s="871"/>
      <c r="QC1022" s="871"/>
      <c r="QD1022" s="871"/>
      <c r="QE1022" s="871"/>
      <c r="QF1022" s="871"/>
      <c r="QG1022" s="871"/>
      <c r="QH1022" s="871"/>
      <c r="QI1022" s="871"/>
      <c r="QJ1022" s="871"/>
      <c r="QK1022" s="871"/>
      <c r="QL1022" s="871"/>
      <c r="QM1022" s="871"/>
      <c r="QN1022" s="871"/>
      <c r="QO1022" s="871"/>
      <c r="QP1022" s="871"/>
      <c r="QQ1022" s="871"/>
      <c r="QR1022" s="871"/>
      <c r="QS1022" s="871"/>
      <c r="QT1022" s="871"/>
      <c r="QU1022" s="871"/>
      <c r="QV1022" s="871"/>
      <c r="QW1022" s="871"/>
      <c r="QX1022" s="871"/>
      <c r="QY1022" s="871"/>
      <c r="QZ1022" s="871"/>
      <c r="RA1022" s="871"/>
      <c r="RB1022" s="871"/>
      <c r="RC1022" s="871"/>
      <c r="RD1022" s="871"/>
      <c r="RE1022" s="871"/>
      <c r="RF1022" s="871"/>
      <c r="RG1022" s="871"/>
      <c r="RH1022" s="871"/>
      <c r="RI1022" s="871"/>
      <c r="RJ1022" s="871"/>
      <c r="RK1022" s="871"/>
      <c r="RL1022" s="871"/>
      <c r="RM1022" s="871"/>
      <c r="RN1022" s="871"/>
      <c r="RO1022" s="871"/>
      <c r="RP1022" s="871"/>
      <c r="RQ1022" s="871"/>
      <c r="RR1022" s="871"/>
      <c r="RS1022" s="871"/>
      <c r="RT1022" s="871"/>
      <c r="RU1022" s="871"/>
      <c r="RV1022" s="871"/>
      <c r="RW1022" s="871"/>
      <c r="RX1022" s="871"/>
      <c r="RY1022" s="871"/>
      <c r="RZ1022" s="871"/>
      <c r="SA1022" s="871"/>
      <c r="SB1022" s="871"/>
      <c r="SC1022" s="871"/>
      <c r="SD1022" s="871"/>
      <c r="SE1022" s="871"/>
      <c r="SF1022" s="871"/>
      <c r="SG1022" s="871"/>
      <c r="SH1022" s="871"/>
      <c r="SI1022" s="871"/>
      <c r="SJ1022" s="871"/>
      <c r="SK1022" s="871"/>
      <c r="SL1022" s="871"/>
      <c r="SM1022" s="871"/>
      <c r="SN1022" s="871"/>
      <c r="SO1022" s="871"/>
      <c r="SP1022" s="871"/>
      <c r="SQ1022" s="871"/>
      <c r="SR1022" s="871"/>
      <c r="SS1022" s="871"/>
      <c r="ST1022" s="871"/>
      <c r="SU1022" s="871"/>
      <c r="SV1022" s="871"/>
      <c r="SW1022" s="871"/>
      <c r="SX1022" s="871"/>
      <c r="SY1022" s="871"/>
      <c r="SZ1022" s="871"/>
      <c r="TA1022" s="871"/>
      <c r="TB1022" s="871"/>
      <c r="TC1022" s="871"/>
      <c r="TD1022" s="871"/>
      <c r="TE1022" s="871"/>
      <c r="TF1022" s="871"/>
      <c r="TG1022" s="871"/>
      <c r="TH1022" s="871"/>
      <c r="TI1022" s="871"/>
      <c r="TJ1022" s="871"/>
      <c r="TK1022" s="871"/>
      <c r="TL1022" s="871"/>
      <c r="TM1022" s="871"/>
      <c r="TN1022" s="871"/>
      <c r="TO1022" s="871"/>
      <c r="TP1022" s="871"/>
      <c r="TQ1022" s="871"/>
      <c r="TR1022" s="871"/>
      <c r="TS1022" s="871"/>
      <c r="TT1022" s="871"/>
      <c r="TU1022" s="871"/>
      <c r="TV1022" s="871"/>
      <c r="TW1022" s="871"/>
      <c r="TX1022" s="871"/>
      <c r="TY1022" s="871"/>
      <c r="TZ1022" s="871"/>
      <c r="UA1022" s="871"/>
      <c r="UB1022" s="871"/>
      <c r="UC1022" s="871"/>
      <c r="UD1022" s="871"/>
      <c r="UE1022" s="871"/>
      <c r="UF1022" s="871"/>
      <c r="UG1022" s="871"/>
      <c r="UH1022" s="871"/>
      <c r="UI1022" s="871"/>
      <c r="UJ1022" s="871"/>
      <c r="UK1022" s="871"/>
      <c r="UL1022" s="871"/>
      <c r="UM1022" s="871"/>
      <c r="UN1022" s="871"/>
      <c r="UO1022" s="871"/>
      <c r="UP1022" s="871"/>
      <c r="UQ1022" s="871"/>
      <c r="UR1022" s="871"/>
      <c r="US1022" s="871"/>
      <c r="UT1022" s="871"/>
      <c r="UU1022" s="871"/>
      <c r="UV1022" s="871"/>
      <c r="UW1022" s="871"/>
      <c r="UX1022" s="871"/>
      <c r="UY1022" s="871"/>
      <c r="UZ1022" s="871"/>
      <c r="VA1022" s="871"/>
      <c r="VB1022" s="871"/>
      <c r="VC1022" s="871"/>
      <c r="VD1022" s="871"/>
      <c r="VE1022" s="871"/>
      <c r="VF1022" s="871"/>
      <c r="VG1022" s="871"/>
      <c r="VH1022" s="871"/>
      <c r="VI1022" s="871"/>
      <c r="VJ1022" s="871"/>
      <c r="VK1022" s="871"/>
      <c r="VL1022" s="871"/>
      <c r="VM1022" s="871"/>
      <c r="VN1022" s="871"/>
      <c r="VO1022" s="871"/>
      <c r="VP1022" s="871"/>
      <c r="VQ1022" s="871"/>
      <c r="VR1022" s="871"/>
      <c r="VS1022" s="871"/>
      <c r="VT1022" s="871"/>
      <c r="VU1022" s="871"/>
      <c r="VV1022" s="871"/>
      <c r="VW1022" s="871"/>
      <c r="VX1022" s="871"/>
      <c r="VY1022" s="871"/>
      <c r="VZ1022" s="871"/>
      <c r="WA1022" s="871"/>
      <c r="WB1022" s="871"/>
      <c r="WC1022" s="871"/>
      <c r="WD1022" s="871"/>
      <c r="WE1022" s="871"/>
      <c r="WF1022" s="871"/>
      <c r="WG1022" s="871"/>
      <c r="WH1022" s="871"/>
      <c r="WI1022" s="871"/>
      <c r="WJ1022" s="871"/>
      <c r="WK1022" s="871"/>
      <c r="WL1022" s="871"/>
      <c r="WM1022" s="871"/>
      <c r="WN1022" s="871"/>
      <c r="WO1022" s="871"/>
      <c r="WP1022" s="871"/>
      <c r="WQ1022" s="871"/>
      <c r="WR1022" s="871"/>
      <c r="WS1022" s="871"/>
      <c r="WT1022" s="871"/>
      <c r="WU1022" s="871"/>
      <c r="WV1022" s="871"/>
      <c r="WW1022" s="871"/>
      <c r="WX1022" s="871"/>
      <c r="WY1022" s="871"/>
      <c r="WZ1022" s="871"/>
      <c r="XA1022" s="871"/>
      <c r="XB1022" s="871"/>
      <c r="XC1022" s="871"/>
      <c r="XD1022" s="871"/>
      <c r="XE1022" s="871"/>
      <c r="XF1022" s="871"/>
      <c r="XG1022" s="871"/>
      <c r="XH1022" s="871"/>
      <c r="XI1022" s="871"/>
      <c r="XJ1022" s="871"/>
      <c r="XK1022" s="871"/>
      <c r="XL1022" s="871"/>
      <c r="XM1022" s="871"/>
      <c r="XN1022" s="871"/>
      <c r="XO1022" s="871"/>
      <c r="XP1022" s="871"/>
      <c r="XQ1022" s="871"/>
      <c r="XR1022" s="871"/>
      <c r="XS1022" s="871"/>
      <c r="XT1022" s="871"/>
      <c r="XU1022" s="871"/>
      <c r="XV1022" s="871"/>
      <c r="XW1022" s="871"/>
      <c r="XX1022" s="871"/>
      <c r="XY1022" s="871"/>
      <c r="XZ1022" s="871"/>
      <c r="YA1022" s="871"/>
      <c r="YB1022" s="871"/>
      <c r="YC1022" s="871"/>
      <c r="YD1022" s="871"/>
      <c r="YE1022" s="871"/>
      <c r="YF1022" s="871"/>
      <c r="YG1022" s="871"/>
      <c r="YH1022" s="871"/>
      <c r="YI1022" s="871"/>
      <c r="YJ1022" s="871"/>
      <c r="YK1022" s="871"/>
      <c r="YL1022" s="871"/>
      <c r="YM1022" s="871"/>
      <c r="YN1022" s="871"/>
      <c r="YO1022" s="871"/>
      <c r="YP1022" s="871"/>
      <c r="YQ1022" s="871"/>
      <c r="YR1022" s="871"/>
      <c r="YS1022" s="871"/>
      <c r="YT1022" s="871"/>
      <c r="YU1022" s="871"/>
      <c r="YV1022" s="871"/>
      <c r="YW1022" s="871"/>
      <c r="YX1022" s="871"/>
      <c r="YY1022" s="871"/>
      <c r="YZ1022" s="871"/>
      <c r="ZA1022" s="871"/>
      <c r="ZB1022" s="871"/>
      <c r="ZC1022" s="871"/>
      <c r="ZD1022" s="871"/>
      <c r="ZE1022" s="871"/>
      <c r="ZF1022" s="871"/>
      <c r="ZG1022" s="871"/>
      <c r="ZH1022" s="871"/>
      <c r="ZI1022" s="871"/>
      <c r="ZJ1022" s="871"/>
      <c r="ZK1022" s="871"/>
      <c r="ZL1022" s="871"/>
      <c r="ZM1022" s="871"/>
      <c r="ZN1022" s="871"/>
      <c r="ZO1022" s="871"/>
      <c r="ZP1022" s="871"/>
      <c r="ZQ1022" s="871"/>
      <c r="ZR1022" s="871"/>
      <c r="ZS1022" s="871"/>
      <c r="ZT1022" s="871"/>
      <c r="ZU1022" s="871"/>
      <c r="ZV1022" s="871"/>
      <c r="ZW1022" s="871"/>
      <c r="ZX1022" s="871"/>
      <c r="ZY1022" s="871"/>
      <c r="ZZ1022" s="871"/>
      <c r="AAA1022" s="871"/>
      <c r="AAB1022" s="871"/>
      <c r="AAC1022" s="871"/>
      <c r="AAD1022" s="871"/>
      <c r="AAE1022" s="871"/>
      <c r="AAF1022" s="871"/>
      <c r="AAG1022" s="871"/>
      <c r="AAH1022" s="871"/>
      <c r="AAI1022" s="871"/>
      <c r="AAJ1022" s="871"/>
      <c r="AAK1022" s="871"/>
      <c r="AAL1022" s="871"/>
      <c r="AAM1022" s="871"/>
      <c r="AAN1022" s="871"/>
      <c r="AAO1022" s="871"/>
      <c r="AAP1022" s="871"/>
      <c r="AAQ1022" s="871"/>
      <c r="AAR1022" s="871"/>
      <c r="AAS1022" s="871"/>
      <c r="AAT1022" s="871"/>
      <c r="AAU1022" s="871"/>
      <c r="AAV1022" s="871"/>
      <c r="AAW1022" s="871"/>
      <c r="AAX1022" s="871"/>
      <c r="AAY1022" s="871"/>
      <c r="AAZ1022" s="871"/>
      <c r="ABA1022" s="871"/>
      <c r="ABB1022" s="871"/>
      <c r="ABC1022" s="871"/>
      <c r="ABD1022" s="871"/>
      <c r="ABE1022" s="871"/>
      <c r="ABF1022" s="871"/>
      <c r="ABG1022" s="871"/>
      <c r="ABH1022" s="871"/>
      <c r="ABI1022" s="871"/>
      <c r="ABJ1022" s="871"/>
      <c r="ABK1022" s="871"/>
      <c r="ABL1022" s="871"/>
      <c r="ABM1022" s="871"/>
      <c r="ABN1022" s="871"/>
      <c r="ABO1022" s="871"/>
      <c r="ABP1022" s="871"/>
      <c r="ABQ1022" s="871"/>
      <c r="ABR1022" s="871"/>
      <c r="ABS1022" s="871"/>
      <c r="ABT1022" s="871"/>
      <c r="ABU1022" s="871"/>
      <c r="ABV1022" s="871"/>
      <c r="ABW1022" s="871"/>
      <c r="ABX1022" s="871"/>
      <c r="ABY1022" s="871"/>
      <c r="ABZ1022" s="871"/>
      <c r="ACA1022" s="871"/>
      <c r="ACB1022" s="871"/>
      <c r="ACC1022" s="871"/>
      <c r="ACD1022" s="871"/>
      <c r="ACE1022" s="871"/>
      <c r="ACF1022" s="871"/>
      <c r="ACG1022" s="871"/>
      <c r="ACH1022" s="871"/>
      <c r="ACI1022" s="871"/>
      <c r="ACJ1022" s="871"/>
      <c r="ACK1022" s="871"/>
      <c r="ACL1022" s="871"/>
      <c r="ACM1022" s="871"/>
      <c r="ACN1022" s="871"/>
      <c r="ACO1022" s="871"/>
      <c r="ACP1022" s="871"/>
      <c r="ACQ1022" s="871"/>
      <c r="ACR1022" s="871"/>
      <c r="ACS1022" s="871"/>
      <c r="ACT1022" s="871"/>
      <c r="ACU1022" s="871"/>
      <c r="ACV1022" s="871"/>
      <c r="ACW1022" s="871"/>
      <c r="ACX1022" s="871"/>
      <c r="ACY1022" s="871"/>
      <c r="ACZ1022" s="871"/>
      <c r="ADA1022" s="871"/>
      <c r="ADB1022" s="871"/>
      <c r="ADC1022" s="871"/>
      <c r="ADD1022" s="871"/>
      <c r="ADE1022" s="871"/>
      <c r="ADF1022" s="871"/>
      <c r="ADG1022" s="871"/>
      <c r="ADH1022" s="871"/>
      <c r="ADI1022" s="871"/>
      <c r="ADJ1022" s="871"/>
      <c r="ADK1022" s="871"/>
      <c r="ADL1022" s="871"/>
      <c r="ADM1022" s="871"/>
      <c r="ADN1022" s="871"/>
      <c r="ADO1022" s="871"/>
      <c r="ADP1022" s="871"/>
      <c r="ADQ1022" s="871"/>
      <c r="ADR1022" s="871"/>
      <c r="ADS1022" s="871"/>
      <c r="ADT1022" s="871"/>
      <c r="ADU1022" s="871"/>
      <c r="ADV1022" s="871"/>
      <c r="ADW1022" s="871"/>
      <c r="ADX1022" s="871"/>
      <c r="ADY1022" s="871"/>
      <c r="ADZ1022" s="871"/>
      <c r="AEA1022" s="871"/>
      <c r="AEB1022" s="871"/>
      <c r="AEC1022" s="871"/>
      <c r="AED1022" s="871"/>
      <c r="AEE1022" s="871"/>
      <c r="AEF1022" s="871"/>
      <c r="AEG1022" s="871"/>
      <c r="AEH1022" s="871"/>
      <c r="AEI1022" s="871"/>
      <c r="AEJ1022" s="871"/>
      <c r="AEK1022" s="871"/>
      <c r="AEL1022" s="871"/>
      <c r="AEM1022" s="871"/>
      <c r="AEN1022" s="871"/>
      <c r="AEO1022" s="871"/>
      <c r="AEP1022" s="871"/>
      <c r="AEQ1022" s="871"/>
      <c r="AER1022" s="871"/>
      <c r="AES1022" s="871"/>
      <c r="AET1022" s="871"/>
      <c r="AEU1022" s="871"/>
      <c r="AEV1022" s="871"/>
      <c r="AEW1022" s="871"/>
      <c r="AEX1022" s="871"/>
      <c r="AEY1022" s="871"/>
      <c r="AEZ1022" s="871"/>
      <c r="AFA1022" s="871"/>
      <c r="AFB1022" s="871"/>
      <c r="AFC1022" s="871"/>
      <c r="AFD1022" s="871"/>
      <c r="AFE1022" s="871"/>
      <c r="AFF1022" s="871"/>
      <c r="AFG1022" s="871"/>
      <c r="AFH1022" s="871"/>
      <c r="AFI1022" s="871"/>
      <c r="AFJ1022" s="871"/>
      <c r="AFK1022" s="871"/>
      <c r="AFL1022" s="871"/>
      <c r="AFM1022" s="871"/>
      <c r="AFN1022" s="871"/>
      <c r="AFO1022" s="871"/>
      <c r="AFP1022" s="871"/>
      <c r="AFQ1022" s="871"/>
      <c r="AFR1022" s="871"/>
      <c r="AFS1022" s="871"/>
      <c r="AFT1022" s="871"/>
      <c r="AFU1022" s="871"/>
      <c r="AFV1022" s="871"/>
      <c r="AFW1022" s="871"/>
      <c r="AFX1022" s="871"/>
      <c r="AFY1022" s="871"/>
      <c r="AFZ1022" s="871"/>
      <c r="AGA1022" s="871"/>
      <c r="AGB1022" s="871"/>
      <c r="AGC1022" s="871"/>
      <c r="AGD1022" s="871"/>
      <c r="AGE1022" s="871"/>
      <c r="AGF1022" s="871"/>
      <c r="AGG1022" s="871"/>
      <c r="AGH1022" s="871"/>
      <c r="AGI1022" s="871"/>
      <c r="AGJ1022" s="871"/>
      <c r="AGK1022" s="871"/>
      <c r="AGL1022" s="871"/>
      <c r="AGM1022" s="871"/>
      <c r="AGN1022" s="871"/>
      <c r="AGO1022" s="871"/>
      <c r="AGP1022" s="871"/>
      <c r="AGQ1022" s="871"/>
      <c r="AGR1022" s="871"/>
      <c r="AGS1022" s="871"/>
      <c r="AGT1022" s="871"/>
      <c r="AGU1022" s="871"/>
      <c r="AGV1022" s="871"/>
      <c r="AGW1022" s="871"/>
      <c r="AGX1022" s="871"/>
      <c r="AGY1022" s="871"/>
      <c r="AGZ1022" s="871"/>
      <c r="AHA1022" s="871"/>
      <c r="AHB1022" s="871"/>
      <c r="AHC1022" s="871"/>
      <c r="AHD1022" s="871"/>
      <c r="AHE1022" s="871"/>
      <c r="AHF1022" s="871"/>
      <c r="AHG1022" s="871"/>
      <c r="AHH1022" s="871"/>
      <c r="AHI1022" s="871"/>
      <c r="AHJ1022" s="871"/>
      <c r="AHK1022" s="871"/>
      <c r="AHL1022" s="871"/>
      <c r="AHM1022" s="871"/>
      <c r="AHN1022" s="871"/>
      <c r="AHO1022" s="871"/>
      <c r="AHP1022" s="871"/>
      <c r="AHQ1022" s="871"/>
      <c r="AHR1022" s="871"/>
      <c r="AHS1022" s="871"/>
      <c r="AHT1022" s="871"/>
      <c r="AHU1022" s="871"/>
      <c r="AHV1022" s="871"/>
      <c r="AHW1022" s="871"/>
      <c r="AHX1022" s="871"/>
      <c r="AHY1022" s="871"/>
      <c r="AHZ1022" s="871"/>
      <c r="AIA1022" s="871"/>
      <c r="AIB1022" s="871"/>
      <c r="AIC1022" s="871"/>
      <c r="AID1022" s="871"/>
      <c r="AIE1022" s="871"/>
      <c r="AIF1022" s="871"/>
      <c r="AIG1022" s="871"/>
      <c r="AIH1022" s="871"/>
      <c r="AII1022" s="871"/>
      <c r="AIJ1022" s="871"/>
      <c r="AIK1022" s="871"/>
      <c r="AIL1022" s="871"/>
      <c r="AIM1022" s="871"/>
      <c r="AIN1022" s="871"/>
      <c r="AIO1022" s="871"/>
      <c r="AIP1022" s="871"/>
      <c r="AIQ1022" s="871"/>
      <c r="AIR1022" s="871"/>
      <c r="AIS1022" s="871"/>
      <c r="AIT1022" s="871"/>
      <c r="AIU1022" s="871"/>
      <c r="AIV1022" s="871"/>
      <c r="AIW1022" s="871"/>
      <c r="AIX1022" s="871"/>
      <c r="AIY1022" s="871"/>
      <c r="AIZ1022" s="871"/>
      <c r="AJA1022" s="871"/>
      <c r="AJB1022" s="871"/>
      <c r="AJC1022" s="871"/>
      <c r="AJD1022" s="871"/>
      <c r="AJE1022" s="871"/>
      <c r="AJF1022" s="871"/>
      <c r="AJG1022" s="871"/>
      <c r="AJH1022" s="871"/>
      <c r="AJI1022" s="871"/>
      <c r="AJJ1022" s="871"/>
      <c r="AJK1022" s="871"/>
      <c r="AJL1022" s="871"/>
      <c r="AJM1022" s="871"/>
      <c r="AJN1022" s="871"/>
      <c r="AJO1022" s="871"/>
      <c r="AJP1022" s="871"/>
      <c r="AJQ1022" s="871"/>
      <c r="AJR1022" s="871"/>
      <c r="AJS1022" s="871"/>
      <c r="AJT1022" s="871"/>
      <c r="AJU1022" s="871"/>
      <c r="AJV1022" s="871"/>
      <c r="AJW1022" s="871"/>
      <c r="AJX1022" s="871"/>
      <c r="AJY1022" s="871"/>
      <c r="AJZ1022" s="871"/>
      <c r="AKA1022" s="871"/>
      <c r="AKB1022" s="871"/>
      <c r="AKC1022" s="871"/>
      <c r="AKD1022" s="871"/>
      <c r="AKE1022" s="871"/>
      <c r="AKF1022" s="871"/>
      <c r="AKG1022" s="871"/>
      <c r="AKH1022" s="871"/>
      <c r="AKI1022" s="871"/>
      <c r="AKJ1022" s="871"/>
      <c r="AKK1022" s="871"/>
      <c r="AKL1022" s="871"/>
      <c r="AKM1022" s="871"/>
      <c r="AKN1022" s="871"/>
      <c r="AKO1022" s="871"/>
      <c r="AKP1022" s="871"/>
      <c r="AKQ1022" s="871"/>
      <c r="AKR1022" s="871"/>
      <c r="AKS1022" s="871"/>
      <c r="AKT1022" s="871"/>
      <c r="AKU1022" s="871"/>
      <c r="AKV1022" s="871"/>
      <c r="AKW1022" s="871"/>
      <c r="AKX1022" s="871"/>
      <c r="AKY1022" s="871"/>
      <c r="AKZ1022" s="871"/>
      <c r="ALA1022" s="871"/>
      <c r="ALB1022" s="871"/>
      <c r="ALC1022" s="871"/>
      <c r="ALD1022" s="871"/>
      <c r="ALE1022" s="871"/>
      <c r="ALF1022" s="871"/>
      <c r="ALG1022" s="871"/>
      <c r="ALH1022" s="871"/>
      <c r="ALI1022" s="871"/>
      <c r="ALJ1022" s="871"/>
      <c r="ALK1022" s="871"/>
      <c r="ALL1022" s="871"/>
      <c r="ALM1022" s="871"/>
      <c r="ALN1022" s="871"/>
      <c r="ALO1022" s="871"/>
      <c r="ALP1022" s="871"/>
      <c r="ALQ1022" s="871"/>
      <c r="ALR1022" s="871"/>
      <c r="ALS1022" s="871"/>
      <c r="ALT1022" s="871"/>
      <c r="ALU1022" s="871"/>
      <c r="ALV1022" s="871"/>
      <c r="ALW1022" s="871"/>
      <c r="ALX1022" s="871"/>
      <c r="ALY1022" s="871"/>
      <c r="ALZ1022" s="871"/>
      <c r="AMA1022" s="871"/>
      <c r="AMB1022" s="871"/>
      <c r="AMC1022" s="871"/>
      <c r="AMD1022" s="871"/>
      <c r="AME1022" s="871"/>
      <c r="AMF1022" s="871"/>
      <c r="AMG1022" s="871"/>
      <c r="AMH1022" s="871"/>
      <c r="AMI1022" s="871"/>
      <c r="AMJ1022" s="871"/>
      <c r="AMK1022" s="871"/>
    </row>
    <row r="1023" spans="1:1025" ht="33.6">
      <c r="A1023" s="962"/>
      <c r="B1023" s="992" t="s">
        <v>272</v>
      </c>
      <c r="C1023" s="951"/>
      <c r="D1023" s="958" t="s">
        <v>547</v>
      </c>
      <c r="E1023" s="957"/>
      <c r="F1023" s="886"/>
      <c r="G1023" s="874"/>
      <c r="H1023" s="875"/>
      <c r="I1023" s="874"/>
      <c r="J1023" s="875" t="s">
        <v>251</v>
      </c>
      <c r="K1023" s="899"/>
      <c r="L1023" s="899"/>
      <c r="M1023" s="899"/>
      <c r="N1023" s="899"/>
      <c r="O1023" s="907"/>
      <c r="P1023" s="899"/>
      <c r="Q1023" s="898"/>
      <c r="R1023" s="871"/>
      <c r="S1023" s="871"/>
      <c r="T1023" s="871"/>
      <c r="U1023" s="871"/>
      <c r="V1023" s="871"/>
      <c r="W1023" s="871"/>
      <c r="X1023" s="871"/>
      <c r="Y1023" s="871"/>
      <c r="Z1023" s="871"/>
      <c r="AA1023" s="871"/>
      <c r="AB1023" s="871"/>
      <c r="AC1023" s="871"/>
      <c r="AD1023" s="871"/>
      <c r="AE1023" s="871"/>
      <c r="AF1023" s="871"/>
      <c r="AG1023" s="871"/>
      <c r="AH1023" s="871"/>
      <c r="AI1023" s="871"/>
      <c r="AJ1023" s="871"/>
      <c r="AK1023" s="871"/>
      <c r="AL1023" s="871"/>
      <c r="AM1023" s="871"/>
      <c r="AN1023" s="871"/>
      <c r="AO1023" s="871"/>
      <c r="AP1023" s="871"/>
      <c r="AQ1023" s="871"/>
      <c r="AR1023" s="871"/>
      <c r="AS1023" s="871"/>
      <c r="AT1023" s="871"/>
      <c r="AU1023" s="871"/>
      <c r="AV1023" s="871"/>
      <c r="AW1023" s="871"/>
      <c r="AX1023" s="871"/>
      <c r="AY1023" s="871"/>
      <c r="AZ1023" s="871"/>
      <c r="BA1023" s="871"/>
      <c r="BB1023" s="871"/>
      <c r="BC1023" s="871"/>
      <c r="BD1023" s="871"/>
      <c r="BE1023" s="871"/>
      <c r="BF1023" s="871"/>
      <c r="BG1023" s="871"/>
      <c r="BH1023" s="871"/>
      <c r="BI1023" s="871"/>
      <c r="BJ1023" s="871"/>
      <c r="BK1023" s="871"/>
      <c r="BL1023" s="871"/>
      <c r="BM1023" s="871"/>
      <c r="BN1023" s="871"/>
      <c r="BO1023" s="871"/>
      <c r="BP1023" s="871"/>
      <c r="BQ1023" s="871"/>
      <c r="BR1023" s="871"/>
      <c r="BS1023" s="871"/>
      <c r="BT1023" s="871"/>
      <c r="BU1023" s="871"/>
      <c r="BV1023" s="871"/>
      <c r="BW1023" s="871"/>
      <c r="BX1023" s="871"/>
      <c r="BY1023" s="871"/>
      <c r="BZ1023" s="871"/>
      <c r="CA1023" s="871"/>
      <c r="CB1023" s="871"/>
      <c r="CC1023" s="871"/>
      <c r="CD1023" s="871"/>
      <c r="CE1023" s="871"/>
      <c r="CF1023" s="871"/>
      <c r="CG1023" s="871"/>
      <c r="CH1023" s="871"/>
      <c r="CI1023" s="871"/>
      <c r="CJ1023" s="871"/>
      <c r="CK1023" s="871"/>
      <c r="CL1023" s="871"/>
      <c r="CM1023" s="871"/>
      <c r="CN1023" s="871"/>
      <c r="CO1023" s="871"/>
      <c r="CP1023" s="871"/>
      <c r="CQ1023" s="871"/>
      <c r="CR1023" s="871"/>
      <c r="CS1023" s="871"/>
      <c r="CT1023" s="871"/>
      <c r="CU1023" s="871"/>
      <c r="CV1023" s="871"/>
      <c r="CW1023" s="871"/>
      <c r="CX1023" s="871"/>
      <c r="CY1023" s="871"/>
      <c r="CZ1023" s="871"/>
      <c r="DA1023" s="871"/>
      <c r="DB1023" s="871"/>
      <c r="DC1023" s="871"/>
      <c r="DD1023" s="871"/>
      <c r="DE1023" s="871"/>
      <c r="DF1023" s="871"/>
      <c r="DG1023" s="871"/>
      <c r="DH1023" s="871"/>
      <c r="DI1023" s="871"/>
      <c r="DJ1023" s="871"/>
      <c r="DK1023" s="871"/>
      <c r="DL1023" s="871"/>
      <c r="DM1023" s="871"/>
      <c r="DN1023" s="871"/>
      <c r="DO1023" s="871"/>
      <c r="DP1023" s="871"/>
      <c r="DQ1023" s="871"/>
      <c r="DR1023" s="871"/>
      <c r="DS1023" s="871"/>
      <c r="DT1023" s="871"/>
      <c r="DU1023" s="871"/>
      <c r="DV1023" s="871"/>
      <c r="DW1023" s="871"/>
      <c r="DX1023" s="871"/>
      <c r="DY1023" s="871"/>
      <c r="DZ1023" s="871"/>
      <c r="EA1023" s="871"/>
      <c r="EB1023" s="871"/>
      <c r="EC1023" s="871"/>
      <c r="ED1023" s="871"/>
      <c r="EE1023" s="871"/>
      <c r="EF1023" s="871"/>
      <c r="EG1023" s="871"/>
      <c r="EH1023" s="871"/>
      <c r="EI1023" s="871"/>
      <c r="EJ1023" s="871"/>
      <c r="EK1023" s="871"/>
      <c r="EL1023" s="871"/>
      <c r="EM1023" s="871"/>
      <c r="EN1023" s="871"/>
      <c r="EO1023" s="871"/>
      <c r="EP1023" s="871"/>
      <c r="EQ1023" s="871"/>
      <c r="ER1023" s="871"/>
      <c r="ES1023" s="871"/>
      <c r="ET1023" s="871"/>
      <c r="EU1023" s="871"/>
      <c r="EV1023" s="871"/>
      <c r="EW1023" s="871"/>
      <c r="EX1023" s="871"/>
      <c r="EY1023" s="871"/>
      <c r="EZ1023" s="871"/>
      <c r="FA1023" s="871"/>
      <c r="FB1023" s="871"/>
      <c r="FC1023" s="871"/>
      <c r="FD1023" s="871"/>
      <c r="FE1023" s="871"/>
      <c r="FF1023" s="871"/>
      <c r="FG1023" s="871"/>
      <c r="FH1023" s="871"/>
      <c r="FI1023" s="871"/>
      <c r="FJ1023" s="871"/>
      <c r="FK1023" s="871"/>
      <c r="FL1023" s="871"/>
      <c r="FM1023" s="871"/>
      <c r="FN1023" s="871"/>
      <c r="FO1023" s="871"/>
      <c r="FP1023" s="871"/>
      <c r="FQ1023" s="871"/>
      <c r="FR1023" s="871"/>
      <c r="FS1023" s="871"/>
      <c r="FT1023" s="871"/>
      <c r="FU1023" s="871"/>
      <c r="FV1023" s="871"/>
      <c r="FW1023" s="871"/>
      <c r="FX1023" s="871"/>
      <c r="FY1023" s="871"/>
      <c r="FZ1023" s="871"/>
      <c r="GA1023" s="871"/>
      <c r="GB1023" s="871"/>
      <c r="GC1023" s="871"/>
      <c r="GD1023" s="871"/>
      <c r="GE1023" s="871"/>
      <c r="GF1023" s="871"/>
      <c r="GG1023" s="871"/>
      <c r="GH1023" s="871"/>
      <c r="GI1023" s="871"/>
      <c r="GJ1023" s="871"/>
      <c r="GK1023" s="871"/>
      <c r="GL1023" s="871"/>
      <c r="GM1023" s="871"/>
      <c r="GN1023" s="871"/>
      <c r="GO1023" s="871"/>
      <c r="GP1023" s="871"/>
      <c r="GQ1023" s="871"/>
      <c r="GR1023" s="871"/>
      <c r="GS1023" s="871"/>
      <c r="GT1023" s="871"/>
      <c r="GU1023" s="871"/>
      <c r="GV1023" s="871"/>
      <c r="GW1023" s="871"/>
      <c r="GX1023" s="871"/>
      <c r="GY1023" s="871"/>
      <c r="GZ1023" s="871"/>
      <c r="HA1023" s="871"/>
      <c r="HB1023" s="871"/>
      <c r="HC1023" s="871"/>
      <c r="HD1023" s="871"/>
      <c r="HE1023" s="871"/>
      <c r="HF1023" s="871"/>
      <c r="HG1023" s="871"/>
      <c r="HH1023" s="871"/>
      <c r="HI1023" s="871"/>
      <c r="HJ1023" s="871"/>
      <c r="HK1023" s="871"/>
      <c r="HL1023" s="871"/>
      <c r="HM1023" s="871"/>
      <c r="HN1023" s="871"/>
      <c r="HO1023" s="871"/>
      <c r="HP1023" s="871"/>
      <c r="HQ1023" s="871"/>
      <c r="HR1023" s="871"/>
      <c r="HS1023" s="871"/>
      <c r="HT1023" s="871"/>
      <c r="HU1023" s="871"/>
      <c r="HV1023" s="871"/>
      <c r="HW1023" s="871"/>
      <c r="HX1023" s="871"/>
      <c r="HY1023" s="871"/>
      <c r="HZ1023" s="871"/>
      <c r="IA1023" s="871"/>
      <c r="IB1023" s="871"/>
      <c r="IC1023" s="871"/>
      <c r="ID1023" s="871"/>
      <c r="IE1023" s="871"/>
      <c r="IF1023" s="871"/>
      <c r="IG1023" s="871"/>
      <c r="IH1023" s="871"/>
      <c r="II1023" s="871"/>
      <c r="IJ1023" s="871"/>
      <c r="IK1023" s="871"/>
      <c r="IL1023" s="871"/>
      <c r="IM1023" s="871"/>
      <c r="IN1023" s="871"/>
      <c r="IO1023" s="871"/>
      <c r="IP1023" s="871"/>
      <c r="IQ1023" s="871"/>
      <c r="IR1023" s="871"/>
      <c r="IS1023" s="871"/>
      <c r="IT1023" s="871"/>
      <c r="IU1023" s="871"/>
      <c r="IV1023" s="871"/>
      <c r="IW1023" s="871"/>
      <c r="IX1023" s="871"/>
      <c r="IY1023" s="871"/>
      <c r="IZ1023" s="871"/>
      <c r="JA1023" s="871"/>
      <c r="JB1023" s="871"/>
      <c r="JC1023" s="871"/>
      <c r="JD1023" s="871"/>
      <c r="JE1023" s="871"/>
      <c r="JF1023" s="871"/>
      <c r="JG1023" s="871"/>
      <c r="JH1023" s="871"/>
      <c r="JI1023" s="871"/>
      <c r="JJ1023" s="871"/>
      <c r="JK1023" s="871"/>
      <c r="JL1023" s="871"/>
      <c r="JM1023" s="871"/>
      <c r="JN1023" s="871"/>
      <c r="JO1023" s="871"/>
      <c r="JP1023" s="871"/>
      <c r="JQ1023" s="871"/>
      <c r="JR1023" s="871"/>
      <c r="JS1023" s="871"/>
      <c r="JT1023" s="871"/>
      <c r="JU1023" s="871"/>
      <c r="JV1023" s="871"/>
      <c r="JW1023" s="871"/>
      <c r="JX1023" s="871"/>
      <c r="JY1023" s="871"/>
      <c r="JZ1023" s="871"/>
      <c r="KA1023" s="871"/>
      <c r="KB1023" s="871"/>
      <c r="KC1023" s="871"/>
      <c r="KD1023" s="871"/>
      <c r="KE1023" s="871"/>
      <c r="KF1023" s="871"/>
      <c r="KG1023" s="871"/>
      <c r="KH1023" s="871"/>
      <c r="KI1023" s="871"/>
      <c r="KJ1023" s="871"/>
      <c r="KK1023" s="871"/>
      <c r="KL1023" s="871"/>
      <c r="KM1023" s="871"/>
      <c r="KN1023" s="871"/>
      <c r="KO1023" s="871"/>
      <c r="KP1023" s="871"/>
      <c r="KQ1023" s="871"/>
      <c r="KR1023" s="871"/>
      <c r="KS1023" s="871"/>
      <c r="KT1023" s="871"/>
      <c r="KU1023" s="871"/>
      <c r="KV1023" s="871"/>
      <c r="KW1023" s="871"/>
      <c r="KX1023" s="871"/>
      <c r="KY1023" s="871"/>
      <c r="KZ1023" s="871"/>
      <c r="LA1023" s="871"/>
      <c r="LB1023" s="871"/>
      <c r="LC1023" s="871"/>
      <c r="LD1023" s="871"/>
      <c r="LE1023" s="871"/>
      <c r="LF1023" s="871"/>
      <c r="LG1023" s="871"/>
      <c r="LH1023" s="871"/>
      <c r="LI1023" s="871"/>
      <c r="LJ1023" s="871"/>
      <c r="LK1023" s="871"/>
      <c r="LL1023" s="871"/>
      <c r="LM1023" s="871"/>
      <c r="LN1023" s="871"/>
      <c r="LO1023" s="871"/>
      <c r="LP1023" s="871"/>
      <c r="LQ1023" s="871"/>
      <c r="LR1023" s="871"/>
      <c r="LS1023" s="871"/>
      <c r="LT1023" s="871"/>
      <c r="LU1023" s="871"/>
      <c r="LV1023" s="871"/>
      <c r="LW1023" s="871"/>
      <c r="LX1023" s="871"/>
      <c r="LY1023" s="871"/>
      <c r="LZ1023" s="871"/>
      <c r="MA1023" s="871"/>
      <c r="MB1023" s="871"/>
      <c r="MC1023" s="871"/>
      <c r="MD1023" s="871"/>
      <c r="ME1023" s="871"/>
      <c r="MF1023" s="871"/>
      <c r="MG1023" s="871"/>
      <c r="MH1023" s="871"/>
      <c r="MI1023" s="871"/>
      <c r="MJ1023" s="871"/>
      <c r="MK1023" s="871"/>
      <c r="ML1023" s="871"/>
      <c r="MM1023" s="871"/>
      <c r="MN1023" s="871"/>
      <c r="MO1023" s="871"/>
      <c r="MP1023" s="871"/>
      <c r="MQ1023" s="871"/>
      <c r="MR1023" s="871"/>
      <c r="MS1023" s="871"/>
      <c r="MT1023" s="871"/>
      <c r="MU1023" s="871"/>
      <c r="MV1023" s="871"/>
      <c r="MW1023" s="871"/>
      <c r="MX1023" s="871"/>
      <c r="MY1023" s="871"/>
      <c r="MZ1023" s="871"/>
      <c r="NA1023" s="871"/>
      <c r="NB1023" s="871"/>
      <c r="NC1023" s="871"/>
      <c r="ND1023" s="871"/>
      <c r="NE1023" s="871"/>
      <c r="NF1023" s="871"/>
      <c r="NG1023" s="871"/>
      <c r="NH1023" s="871"/>
      <c r="NI1023" s="871"/>
      <c r="NJ1023" s="871"/>
      <c r="NK1023" s="871"/>
      <c r="NL1023" s="871"/>
      <c r="NM1023" s="871"/>
      <c r="NN1023" s="871"/>
      <c r="NO1023" s="871"/>
      <c r="NP1023" s="871"/>
      <c r="NQ1023" s="871"/>
      <c r="NR1023" s="871"/>
      <c r="NS1023" s="871"/>
      <c r="NT1023" s="871"/>
      <c r="NU1023" s="871"/>
      <c r="NV1023" s="871"/>
      <c r="NW1023" s="871"/>
      <c r="NX1023" s="871"/>
      <c r="NY1023" s="871"/>
      <c r="NZ1023" s="871"/>
      <c r="OA1023" s="871"/>
      <c r="OB1023" s="871"/>
      <c r="OC1023" s="871"/>
      <c r="OD1023" s="871"/>
      <c r="OE1023" s="871"/>
      <c r="OF1023" s="871"/>
      <c r="OG1023" s="871"/>
      <c r="OH1023" s="871"/>
      <c r="OI1023" s="871"/>
      <c r="OJ1023" s="871"/>
      <c r="OK1023" s="871"/>
      <c r="OL1023" s="871"/>
      <c r="OM1023" s="871"/>
      <c r="ON1023" s="871"/>
      <c r="OO1023" s="871"/>
      <c r="OP1023" s="871"/>
      <c r="OQ1023" s="871"/>
      <c r="OR1023" s="871"/>
      <c r="OS1023" s="871"/>
      <c r="OT1023" s="871"/>
      <c r="OU1023" s="871"/>
      <c r="OV1023" s="871"/>
      <c r="OW1023" s="871"/>
      <c r="OX1023" s="871"/>
      <c r="OY1023" s="871"/>
      <c r="OZ1023" s="871"/>
      <c r="PA1023" s="871"/>
      <c r="PB1023" s="871"/>
      <c r="PC1023" s="871"/>
      <c r="PD1023" s="871"/>
      <c r="PE1023" s="871"/>
      <c r="PF1023" s="871"/>
      <c r="PG1023" s="871"/>
      <c r="PH1023" s="871"/>
      <c r="PI1023" s="871"/>
      <c r="PJ1023" s="871"/>
      <c r="PK1023" s="871"/>
      <c r="PL1023" s="871"/>
      <c r="PM1023" s="871"/>
      <c r="PN1023" s="871"/>
      <c r="PO1023" s="871"/>
      <c r="PP1023" s="871"/>
      <c r="PQ1023" s="871"/>
      <c r="PR1023" s="871"/>
      <c r="PS1023" s="871"/>
      <c r="PT1023" s="871"/>
      <c r="PU1023" s="871"/>
      <c r="PV1023" s="871"/>
      <c r="PW1023" s="871"/>
      <c r="PX1023" s="871"/>
      <c r="PY1023" s="871"/>
      <c r="PZ1023" s="871"/>
      <c r="QA1023" s="871"/>
      <c r="QB1023" s="871"/>
      <c r="QC1023" s="871"/>
      <c r="QD1023" s="871"/>
      <c r="QE1023" s="871"/>
      <c r="QF1023" s="871"/>
      <c r="QG1023" s="871"/>
      <c r="QH1023" s="871"/>
      <c r="QI1023" s="871"/>
      <c r="QJ1023" s="871"/>
      <c r="QK1023" s="871"/>
      <c r="QL1023" s="871"/>
      <c r="QM1023" s="871"/>
      <c r="QN1023" s="871"/>
      <c r="QO1023" s="871"/>
      <c r="QP1023" s="871"/>
      <c r="QQ1023" s="871"/>
      <c r="QR1023" s="871"/>
      <c r="QS1023" s="871"/>
      <c r="QT1023" s="871"/>
      <c r="QU1023" s="871"/>
      <c r="QV1023" s="871"/>
      <c r="QW1023" s="871"/>
      <c r="QX1023" s="871"/>
      <c r="QY1023" s="871"/>
      <c r="QZ1023" s="871"/>
      <c r="RA1023" s="871"/>
      <c r="RB1023" s="871"/>
      <c r="RC1023" s="871"/>
      <c r="RD1023" s="871"/>
      <c r="RE1023" s="871"/>
      <c r="RF1023" s="871"/>
      <c r="RG1023" s="871"/>
      <c r="RH1023" s="871"/>
      <c r="RI1023" s="871"/>
      <c r="RJ1023" s="871"/>
      <c r="RK1023" s="871"/>
      <c r="RL1023" s="871"/>
      <c r="RM1023" s="871"/>
      <c r="RN1023" s="871"/>
      <c r="RO1023" s="871"/>
      <c r="RP1023" s="871"/>
      <c r="RQ1023" s="871"/>
      <c r="RR1023" s="871"/>
      <c r="RS1023" s="871"/>
      <c r="RT1023" s="871"/>
      <c r="RU1023" s="871"/>
      <c r="RV1023" s="871"/>
      <c r="RW1023" s="871"/>
      <c r="RX1023" s="871"/>
      <c r="RY1023" s="871"/>
      <c r="RZ1023" s="871"/>
      <c r="SA1023" s="871"/>
      <c r="SB1023" s="871"/>
      <c r="SC1023" s="871"/>
      <c r="SD1023" s="871"/>
      <c r="SE1023" s="871"/>
      <c r="SF1023" s="871"/>
      <c r="SG1023" s="871"/>
      <c r="SH1023" s="871"/>
      <c r="SI1023" s="871"/>
      <c r="SJ1023" s="871"/>
      <c r="SK1023" s="871"/>
      <c r="SL1023" s="871"/>
      <c r="SM1023" s="871"/>
      <c r="SN1023" s="871"/>
      <c r="SO1023" s="871"/>
      <c r="SP1023" s="871"/>
      <c r="SQ1023" s="871"/>
      <c r="SR1023" s="871"/>
      <c r="SS1023" s="871"/>
      <c r="ST1023" s="871"/>
      <c r="SU1023" s="871"/>
      <c r="SV1023" s="871"/>
      <c r="SW1023" s="871"/>
      <c r="SX1023" s="871"/>
      <c r="SY1023" s="871"/>
      <c r="SZ1023" s="871"/>
      <c r="TA1023" s="871"/>
      <c r="TB1023" s="871"/>
      <c r="TC1023" s="871"/>
      <c r="TD1023" s="871"/>
      <c r="TE1023" s="871"/>
      <c r="TF1023" s="871"/>
      <c r="TG1023" s="871"/>
      <c r="TH1023" s="871"/>
      <c r="TI1023" s="871"/>
      <c r="TJ1023" s="871"/>
      <c r="TK1023" s="871"/>
      <c r="TL1023" s="871"/>
      <c r="TM1023" s="871"/>
      <c r="TN1023" s="871"/>
      <c r="TO1023" s="871"/>
      <c r="TP1023" s="871"/>
      <c r="TQ1023" s="871"/>
      <c r="TR1023" s="871"/>
      <c r="TS1023" s="871"/>
      <c r="TT1023" s="871"/>
      <c r="TU1023" s="871"/>
      <c r="TV1023" s="871"/>
      <c r="TW1023" s="871"/>
      <c r="TX1023" s="871"/>
      <c r="TY1023" s="871"/>
      <c r="TZ1023" s="871"/>
      <c r="UA1023" s="871"/>
      <c r="UB1023" s="871"/>
      <c r="UC1023" s="871"/>
      <c r="UD1023" s="871"/>
      <c r="UE1023" s="871"/>
      <c r="UF1023" s="871"/>
      <c r="UG1023" s="871"/>
      <c r="UH1023" s="871"/>
      <c r="UI1023" s="871"/>
      <c r="UJ1023" s="871"/>
      <c r="UK1023" s="871"/>
      <c r="UL1023" s="871"/>
      <c r="UM1023" s="871"/>
      <c r="UN1023" s="871"/>
      <c r="UO1023" s="871"/>
      <c r="UP1023" s="871"/>
      <c r="UQ1023" s="871"/>
      <c r="UR1023" s="871"/>
      <c r="US1023" s="871"/>
      <c r="UT1023" s="871"/>
      <c r="UU1023" s="871"/>
      <c r="UV1023" s="871"/>
      <c r="UW1023" s="871"/>
      <c r="UX1023" s="871"/>
      <c r="UY1023" s="871"/>
      <c r="UZ1023" s="871"/>
      <c r="VA1023" s="871"/>
      <c r="VB1023" s="871"/>
      <c r="VC1023" s="871"/>
      <c r="VD1023" s="871"/>
      <c r="VE1023" s="871"/>
      <c r="VF1023" s="871"/>
      <c r="VG1023" s="871"/>
      <c r="VH1023" s="871"/>
      <c r="VI1023" s="871"/>
      <c r="VJ1023" s="871"/>
      <c r="VK1023" s="871"/>
      <c r="VL1023" s="871"/>
      <c r="VM1023" s="871"/>
      <c r="VN1023" s="871"/>
      <c r="VO1023" s="871"/>
      <c r="VP1023" s="871"/>
      <c r="VQ1023" s="871"/>
      <c r="VR1023" s="871"/>
      <c r="VS1023" s="871"/>
      <c r="VT1023" s="871"/>
      <c r="VU1023" s="871"/>
      <c r="VV1023" s="871"/>
      <c r="VW1023" s="871"/>
      <c r="VX1023" s="871"/>
      <c r="VY1023" s="871"/>
      <c r="VZ1023" s="871"/>
      <c r="WA1023" s="871"/>
      <c r="WB1023" s="871"/>
      <c r="WC1023" s="871"/>
      <c r="WD1023" s="871"/>
      <c r="WE1023" s="871"/>
      <c r="WF1023" s="871"/>
      <c r="WG1023" s="871"/>
      <c r="WH1023" s="871"/>
      <c r="WI1023" s="871"/>
      <c r="WJ1023" s="871"/>
      <c r="WK1023" s="871"/>
      <c r="WL1023" s="871"/>
      <c r="WM1023" s="871"/>
      <c r="WN1023" s="871"/>
      <c r="WO1023" s="871"/>
      <c r="WP1023" s="871"/>
      <c r="WQ1023" s="871"/>
      <c r="WR1023" s="871"/>
      <c r="WS1023" s="871"/>
      <c r="WT1023" s="871"/>
      <c r="WU1023" s="871"/>
      <c r="WV1023" s="871"/>
      <c r="WW1023" s="871"/>
      <c r="WX1023" s="871"/>
      <c r="WY1023" s="871"/>
      <c r="WZ1023" s="871"/>
      <c r="XA1023" s="871"/>
      <c r="XB1023" s="871"/>
      <c r="XC1023" s="871"/>
      <c r="XD1023" s="871"/>
      <c r="XE1023" s="871"/>
      <c r="XF1023" s="871"/>
      <c r="XG1023" s="871"/>
      <c r="XH1023" s="871"/>
      <c r="XI1023" s="871"/>
      <c r="XJ1023" s="871"/>
      <c r="XK1023" s="871"/>
      <c r="XL1023" s="871"/>
      <c r="XM1023" s="871"/>
      <c r="XN1023" s="871"/>
      <c r="XO1023" s="871"/>
      <c r="XP1023" s="871"/>
      <c r="XQ1023" s="871"/>
      <c r="XR1023" s="871"/>
      <c r="XS1023" s="871"/>
      <c r="XT1023" s="871"/>
      <c r="XU1023" s="871"/>
      <c r="XV1023" s="871"/>
      <c r="XW1023" s="871"/>
      <c r="XX1023" s="871"/>
      <c r="XY1023" s="871"/>
      <c r="XZ1023" s="871"/>
      <c r="YA1023" s="871"/>
      <c r="YB1023" s="871"/>
      <c r="YC1023" s="871"/>
      <c r="YD1023" s="871"/>
      <c r="YE1023" s="871"/>
      <c r="YF1023" s="871"/>
      <c r="YG1023" s="871"/>
      <c r="YH1023" s="871"/>
      <c r="YI1023" s="871"/>
      <c r="YJ1023" s="871"/>
      <c r="YK1023" s="871"/>
      <c r="YL1023" s="871"/>
      <c r="YM1023" s="871"/>
      <c r="YN1023" s="871"/>
      <c r="YO1023" s="871"/>
      <c r="YP1023" s="871"/>
      <c r="YQ1023" s="871"/>
      <c r="YR1023" s="871"/>
      <c r="YS1023" s="871"/>
      <c r="YT1023" s="871"/>
      <c r="YU1023" s="871"/>
      <c r="YV1023" s="871"/>
      <c r="YW1023" s="871"/>
      <c r="YX1023" s="871"/>
      <c r="YY1023" s="871"/>
      <c r="YZ1023" s="871"/>
      <c r="ZA1023" s="871"/>
      <c r="ZB1023" s="871"/>
      <c r="ZC1023" s="871"/>
      <c r="ZD1023" s="871"/>
      <c r="ZE1023" s="871"/>
      <c r="ZF1023" s="871"/>
      <c r="ZG1023" s="871"/>
      <c r="ZH1023" s="871"/>
      <c r="ZI1023" s="871"/>
      <c r="ZJ1023" s="871"/>
      <c r="ZK1023" s="871"/>
      <c r="ZL1023" s="871"/>
      <c r="ZM1023" s="871"/>
      <c r="ZN1023" s="871"/>
      <c r="ZO1023" s="871"/>
      <c r="ZP1023" s="871"/>
      <c r="ZQ1023" s="871"/>
      <c r="ZR1023" s="871"/>
      <c r="ZS1023" s="871"/>
      <c r="ZT1023" s="871"/>
      <c r="ZU1023" s="871"/>
      <c r="ZV1023" s="871"/>
      <c r="ZW1023" s="871"/>
      <c r="ZX1023" s="871"/>
      <c r="ZY1023" s="871"/>
      <c r="ZZ1023" s="871"/>
      <c r="AAA1023" s="871"/>
      <c r="AAB1023" s="871"/>
      <c r="AAC1023" s="871"/>
      <c r="AAD1023" s="871"/>
      <c r="AAE1023" s="871"/>
      <c r="AAF1023" s="871"/>
      <c r="AAG1023" s="871"/>
      <c r="AAH1023" s="871"/>
      <c r="AAI1023" s="871"/>
      <c r="AAJ1023" s="871"/>
      <c r="AAK1023" s="871"/>
      <c r="AAL1023" s="871"/>
      <c r="AAM1023" s="871"/>
      <c r="AAN1023" s="871"/>
      <c r="AAO1023" s="871"/>
      <c r="AAP1023" s="871"/>
      <c r="AAQ1023" s="871"/>
      <c r="AAR1023" s="871"/>
      <c r="AAS1023" s="871"/>
      <c r="AAT1023" s="871"/>
      <c r="AAU1023" s="871"/>
      <c r="AAV1023" s="871"/>
      <c r="AAW1023" s="871"/>
      <c r="AAX1023" s="871"/>
      <c r="AAY1023" s="871"/>
      <c r="AAZ1023" s="871"/>
      <c r="ABA1023" s="871"/>
      <c r="ABB1023" s="871"/>
      <c r="ABC1023" s="871"/>
      <c r="ABD1023" s="871"/>
      <c r="ABE1023" s="871"/>
      <c r="ABF1023" s="871"/>
      <c r="ABG1023" s="871"/>
      <c r="ABH1023" s="871"/>
      <c r="ABI1023" s="871"/>
      <c r="ABJ1023" s="871"/>
      <c r="ABK1023" s="871"/>
      <c r="ABL1023" s="871"/>
      <c r="ABM1023" s="871"/>
      <c r="ABN1023" s="871"/>
      <c r="ABO1023" s="871"/>
      <c r="ABP1023" s="871"/>
      <c r="ABQ1023" s="871"/>
      <c r="ABR1023" s="871"/>
      <c r="ABS1023" s="871"/>
      <c r="ABT1023" s="871"/>
      <c r="ABU1023" s="871"/>
      <c r="ABV1023" s="871"/>
      <c r="ABW1023" s="871"/>
      <c r="ABX1023" s="871"/>
      <c r="ABY1023" s="871"/>
      <c r="ABZ1023" s="871"/>
      <c r="ACA1023" s="871"/>
      <c r="ACB1023" s="871"/>
      <c r="ACC1023" s="871"/>
      <c r="ACD1023" s="871"/>
      <c r="ACE1023" s="871"/>
      <c r="ACF1023" s="871"/>
      <c r="ACG1023" s="871"/>
      <c r="ACH1023" s="871"/>
      <c r="ACI1023" s="871"/>
      <c r="ACJ1023" s="871"/>
      <c r="ACK1023" s="871"/>
      <c r="ACL1023" s="871"/>
      <c r="ACM1023" s="871"/>
      <c r="ACN1023" s="871"/>
      <c r="ACO1023" s="871"/>
      <c r="ACP1023" s="871"/>
      <c r="ACQ1023" s="871"/>
      <c r="ACR1023" s="871"/>
      <c r="ACS1023" s="871"/>
      <c r="ACT1023" s="871"/>
      <c r="ACU1023" s="871"/>
      <c r="ACV1023" s="871"/>
      <c r="ACW1023" s="871"/>
      <c r="ACX1023" s="871"/>
      <c r="ACY1023" s="871"/>
      <c r="ACZ1023" s="871"/>
      <c r="ADA1023" s="871"/>
      <c r="ADB1023" s="871"/>
      <c r="ADC1023" s="871"/>
      <c r="ADD1023" s="871"/>
      <c r="ADE1023" s="871"/>
      <c r="ADF1023" s="871"/>
      <c r="ADG1023" s="871"/>
      <c r="ADH1023" s="871"/>
      <c r="ADI1023" s="871"/>
      <c r="ADJ1023" s="871"/>
      <c r="ADK1023" s="871"/>
      <c r="ADL1023" s="871"/>
      <c r="ADM1023" s="871"/>
      <c r="ADN1023" s="871"/>
      <c r="ADO1023" s="871"/>
      <c r="ADP1023" s="871"/>
      <c r="ADQ1023" s="871"/>
      <c r="ADR1023" s="871"/>
      <c r="ADS1023" s="871"/>
      <c r="ADT1023" s="871"/>
      <c r="ADU1023" s="871"/>
      <c r="ADV1023" s="871"/>
      <c r="ADW1023" s="871"/>
      <c r="ADX1023" s="871"/>
      <c r="ADY1023" s="871"/>
      <c r="ADZ1023" s="871"/>
      <c r="AEA1023" s="871"/>
      <c r="AEB1023" s="871"/>
      <c r="AEC1023" s="871"/>
      <c r="AED1023" s="871"/>
      <c r="AEE1023" s="871"/>
      <c r="AEF1023" s="871"/>
      <c r="AEG1023" s="871"/>
      <c r="AEH1023" s="871"/>
      <c r="AEI1023" s="871"/>
      <c r="AEJ1023" s="871"/>
      <c r="AEK1023" s="871"/>
      <c r="AEL1023" s="871"/>
      <c r="AEM1023" s="871"/>
      <c r="AEN1023" s="871"/>
      <c r="AEO1023" s="871"/>
      <c r="AEP1023" s="871"/>
      <c r="AEQ1023" s="871"/>
      <c r="AER1023" s="871"/>
      <c r="AES1023" s="871"/>
      <c r="AET1023" s="871"/>
      <c r="AEU1023" s="871"/>
      <c r="AEV1023" s="871"/>
      <c r="AEW1023" s="871"/>
      <c r="AEX1023" s="871"/>
      <c r="AEY1023" s="871"/>
      <c r="AEZ1023" s="871"/>
      <c r="AFA1023" s="871"/>
      <c r="AFB1023" s="871"/>
      <c r="AFC1023" s="871"/>
      <c r="AFD1023" s="871"/>
      <c r="AFE1023" s="871"/>
      <c r="AFF1023" s="871"/>
      <c r="AFG1023" s="871"/>
      <c r="AFH1023" s="871"/>
      <c r="AFI1023" s="871"/>
      <c r="AFJ1023" s="871"/>
      <c r="AFK1023" s="871"/>
      <c r="AFL1023" s="871"/>
      <c r="AFM1023" s="871"/>
      <c r="AFN1023" s="871"/>
      <c r="AFO1023" s="871"/>
      <c r="AFP1023" s="871"/>
      <c r="AFQ1023" s="871"/>
      <c r="AFR1023" s="871"/>
      <c r="AFS1023" s="871"/>
      <c r="AFT1023" s="871"/>
      <c r="AFU1023" s="871"/>
      <c r="AFV1023" s="871"/>
      <c r="AFW1023" s="871"/>
      <c r="AFX1023" s="871"/>
      <c r="AFY1023" s="871"/>
      <c r="AFZ1023" s="871"/>
      <c r="AGA1023" s="871"/>
      <c r="AGB1023" s="871"/>
      <c r="AGC1023" s="871"/>
      <c r="AGD1023" s="871"/>
      <c r="AGE1023" s="871"/>
      <c r="AGF1023" s="871"/>
      <c r="AGG1023" s="871"/>
      <c r="AGH1023" s="871"/>
      <c r="AGI1023" s="871"/>
      <c r="AGJ1023" s="871"/>
      <c r="AGK1023" s="871"/>
      <c r="AGL1023" s="871"/>
      <c r="AGM1023" s="871"/>
      <c r="AGN1023" s="871"/>
      <c r="AGO1023" s="871"/>
      <c r="AGP1023" s="871"/>
      <c r="AGQ1023" s="871"/>
      <c r="AGR1023" s="871"/>
      <c r="AGS1023" s="871"/>
      <c r="AGT1023" s="871"/>
      <c r="AGU1023" s="871"/>
      <c r="AGV1023" s="871"/>
      <c r="AGW1023" s="871"/>
      <c r="AGX1023" s="871"/>
      <c r="AGY1023" s="871"/>
      <c r="AGZ1023" s="871"/>
      <c r="AHA1023" s="871"/>
      <c r="AHB1023" s="871"/>
      <c r="AHC1023" s="871"/>
      <c r="AHD1023" s="871"/>
      <c r="AHE1023" s="871"/>
      <c r="AHF1023" s="871"/>
      <c r="AHG1023" s="871"/>
      <c r="AHH1023" s="871"/>
      <c r="AHI1023" s="871"/>
      <c r="AHJ1023" s="871"/>
      <c r="AHK1023" s="871"/>
      <c r="AHL1023" s="871"/>
      <c r="AHM1023" s="871"/>
      <c r="AHN1023" s="871"/>
      <c r="AHO1023" s="871"/>
      <c r="AHP1023" s="871"/>
      <c r="AHQ1023" s="871"/>
      <c r="AHR1023" s="871"/>
      <c r="AHS1023" s="871"/>
      <c r="AHT1023" s="871"/>
      <c r="AHU1023" s="871"/>
      <c r="AHV1023" s="871"/>
      <c r="AHW1023" s="871"/>
      <c r="AHX1023" s="871"/>
      <c r="AHY1023" s="871"/>
      <c r="AHZ1023" s="871"/>
      <c r="AIA1023" s="871"/>
      <c r="AIB1023" s="871"/>
      <c r="AIC1023" s="871"/>
      <c r="AID1023" s="871"/>
      <c r="AIE1023" s="871"/>
      <c r="AIF1023" s="871"/>
      <c r="AIG1023" s="871"/>
      <c r="AIH1023" s="871"/>
      <c r="AII1023" s="871"/>
      <c r="AIJ1023" s="871"/>
      <c r="AIK1023" s="871"/>
      <c r="AIL1023" s="871"/>
      <c r="AIM1023" s="871"/>
      <c r="AIN1023" s="871"/>
      <c r="AIO1023" s="871"/>
      <c r="AIP1023" s="871"/>
      <c r="AIQ1023" s="871"/>
      <c r="AIR1023" s="871"/>
      <c r="AIS1023" s="871"/>
      <c r="AIT1023" s="871"/>
      <c r="AIU1023" s="871"/>
      <c r="AIV1023" s="871"/>
      <c r="AIW1023" s="871"/>
      <c r="AIX1023" s="871"/>
      <c r="AIY1023" s="871"/>
      <c r="AIZ1023" s="871"/>
      <c r="AJA1023" s="871"/>
      <c r="AJB1023" s="871"/>
      <c r="AJC1023" s="871"/>
      <c r="AJD1023" s="871"/>
      <c r="AJE1023" s="871"/>
      <c r="AJF1023" s="871"/>
      <c r="AJG1023" s="871"/>
      <c r="AJH1023" s="871"/>
      <c r="AJI1023" s="871"/>
      <c r="AJJ1023" s="871"/>
      <c r="AJK1023" s="871"/>
      <c r="AJL1023" s="871"/>
      <c r="AJM1023" s="871"/>
      <c r="AJN1023" s="871"/>
      <c r="AJO1023" s="871"/>
      <c r="AJP1023" s="871"/>
      <c r="AJQ1023" s="871"/>
      <c r="AJR1023" s="871"/>
      <c r="AJS1023" s="871"/>
      <c r="AJT1023" s="871"/>
      <c r="AJU1023" s="871"/>
      <c r="AJV1023" s="871"/>
      <c r="AJW1023" s="871"/>
      <c r="AJX1023" s="871"/>
      <c r="AJY1023" s="871"/>
      <c r="AJZ1023" s="871"/>
      <c r="AKA1023" s="871"/>
      <c r="AKB1023" s="871"/>
      <c r="AKC1023" s="871"/>
      <c r="AKD1023" s="871"/>
      <c r="AKE1023" s="871"/>
      <c r="AKF1023" s="871"/>
      <c r="AKG1023" s="871"/>
      <c r="AKH1023" s="871"/>
      <c r="AKI1023" s="871"/>
      <c r="AKJ1023" s="871"/>
      <c r="AKK1023" s="871"/>
      <c r="AKL1023" s="871"/>
      <c r="AKM1023" s="871"/>
      <c r="AKN1023" s="871"/>
      <c r="AKO1023" s="871"/>
      <c r="AKP1023" s="871"/>
      <c r="AKQ1023" s="871"/>
      <c r="AKR1023" s="871"/>
      <c r="AKS1023" s="871"/>
      <c r="AKT1023" s="871"/>
      <c r="AKU1023" s="871"/>
      <c r="AKV1023" s="871"/>
      <c r="AKW1023" s="871"/>
      <c r="AKX1023" s="871"/>
      <c r="AKY1023" s="871"/>
      <c r="AKZ1023" s="871"/>
      <c r="ALA1023" s="871"/>
      <c r="ALB1023" s="871"/>
      <c r="ALC1023" s="871"/>
      <c r="ALD1023" s="871"/>
      <c r="ALE1023" s="871"/>
      <c r="ALF1023" s="871"/>
      <c r="ALG1023" s="871"/>
      <c r="ALH1023" s="871"/>
      <c r="ALI1023" s="871"/>
      <c r="ALJ1023" s="871"/>
      <c r="ALK1023" s="871"/>
      <c r="ALL1023" s="871"/>
      <c r="ALM1023" s="871"/>
      <c r="ALN1023" s="871"/>
      <c r="ALO1023" s="871"/>
      <c r="ALP1023" s="871"/>
      <c r="ALQ1023" s="871"/>
      <c r="ALR1023" s="871"/>
      <c r="ALS1023" s="871"/>
      <c r="ALT1023" s="871"/>
      <c r="ALU1023" s="871"/>
      <c r="ALV1023" s="871"/>
      <c r="ALW1023" s="871"/>
      <c r="ALX1023" s="871"/>
      <c r="ALY1023" s="871"/>
      <c r="ALZ1023" s="871"/>
      <c r="AMA1023" s="871"/>
      <c r="AMB1023" s="871"/>
      <c r="AMC1023" s="871"/>
      <c r="AMD1023" s="871"/>
      <c r="AME1023" s="871"/>
      <c r="AMF1023" s="871"/>
      <c r="AMG1023" s="871"/>
      <c r="AMH1023" s="871"/>
      <c r="AMI1023" s="871"/>
      <c r="AMJ1023" s="871"/>
      <c r="AMK1023" s="871"/>
    </row>
    <row r="1024" spans="1:1025" ht="15.75" customHeight="1">
      <c r="A1024" s="962"/>
      <c r="B1024" s="993"/>
      <c r="C1024" s="943"/>
      <c r="D1024" s="942"/>
      <c r="E1024" s="983"/>
      <c r="F1024" s="880"/>
      <c r="G1024" s="874"/>
      <c r="H1024" s="875"/>
      <c r="I1024" s="874"/>
      <c r="J1024" s="875"/>
      <c r="K1024" s="882"/>
      <c r="L1024" s="883"/>
      <c r="M1024" s="884"/>
      <c r="N1024" s="882"/>
      <c r="O1024" s="882"/>
      <c r="P1024" s="882"/>
      <c r="Q1024" s="871"/>
      <c r="R1024" s="871"/>
      <c r="S1024" s="871"/>
      <c r="T1024" s="871"/>
      <c r="U1024" s="871"/>
      <c r="V1024" s="871"/>
      <c r="W1024" s="871"/>
      <c r="X1024" s="871"/>
      <c r="Y1024" s="871"/>
      <c r="Z1024" s="871"/>
      <c r="AA1024" s="871"/>
      <c r="AB1024" s="871"/>
      <c r="AC1024" s="871"/>
      <c r="AD1024" s="871"/>
      <c r="AE1024" s="871"/>
      <c r="AF1024" s="871"/>
      <c r="AG1024" s="871"/>
      <c r="AH1024" s="871"/>
      <c r="AI1024" s="871"/>
      <c r="AJ1024" s="871"/>
      <c r="AK1024" s="871"/>
      <c r="AL1024" s="871"/>
      <c r="AM1024" s="871"/>
      <c r="AN1024" s="871"/>
      <c r="AO1024" s="871"/>
      <c r="AP1024" s="871"/>
      <c r="AQ1024" s="871"/>
      <c r="AR1024" s="871"/>
      <c r="AS1024" s="871"/>
      <c r="AT1024" s="871"/>
      <c r="AU1024" s="871"/>
      <c r="AV1024" s="871"/>
      <c r="AW1024" s="871"/>
      <c r="AX1024" s="871"/>
      <c r="AY1024" s="871"/>
      <c r="AZ1024" s="871"/>
      <c r="BA1024" s="871"/>
      <c r="BB1024" s="871"/>
      <c r="BC1024" s="871"/>
      <c r="BD1024" s="871"/>
      <c r="BE1024" s="871"/>
      <c r="BF1024" s="871"/>
      <c r="BG1024" s="871"/>
      <c r="BH1024" s="871"/>
      <c r="BI1024" s="871"/>
      <c r="BJ1024" s="871"/>
      <c r="BK1024" s="871"/>
      <c r="BL1024" s="871"/>
      <c r="BM1024" s="871"/>
      <c r="BN1024" s="871"/>
      <c r="BO1024" s="871"/>
      <c r="BP1024" s="871"/>
      <c r="BQ1024" s="871"/>
      <c r="BR1024" s="871"/>
      <c r="BS1024" s="871"/>
      <c r="BT1024" s="871"/>
      <c r="BU1024" s="871"/>
      <c r="BV1024" s="871"/>
      <c r="BW1024" s="871"/>
      <c r="BX1024" s="871"/>
      <c r="BY1024" s="871"/>
      <c r="BZ1024" s="871"/>
      <c r="CA1024" s="871"/>
      <c r="CB1024" s="871"/>
      <c r="CC1024" s="871"/>
      <c r="CD1024" s="871"/>
      <c r="CE1024" s="871"/>
      <c r="CF1024" s="871"/>
      <c r="CG1024" s="871"/>
      <c r="CH1024" s="871"/>
      <c r="CI1024" s="871"/>
      <c r="CJ1024" s="871"/>
      <c r="CK1024" s="871"/>
      <c r="CL1024" s="871"/>
      <c r="CM1024" s="871"/>
      <c r="CN1024" s="871"/>
      <c r="CO1024" s="871"/>
      <c r="CP1024" s="871"/>
      <c r="CQ1024" s="871"/>
      <c r="CR1024" s="871"/>
      <c r="CS1024" s="871"/>
      <c r="CT1024" s="871"/>
      <c r="CU1024" s="871"/>
      <c r="CV1024" s="871"/>
      <c r="CW1024" s="871"/>
      <c r="CX1024" s="871"/>
      <c r="CY1024" s="871"/>
      <c r="CZ1024" s="871"/>
      <c r="DA1024" s="871"/>
      <c r="DB1024" s="871"/>
      <c r="DC1024" s="871"/>
      <c r="DD1024" s="871"/>
      <c r="DE1024" s="871"/>
      <c r="DF1024" s="871"/>
      <c r="DG1024" s="871"/>
      <c r="DH1024" s="871"/>
      <c r="DI1024" s="871"/>
      <c r="DJ1024" s="871"/>
      <c r="DK1024" s="871"/>
      <c r="DL1024" s="871"/>
      <c r="DM1024" s="871"/>
      <c r="DN1024" s="871"/>
      <c r="DO1024" s="871"/>
      <c r="DP1024" s="871"/>
      <c r="DQ1024" s="871"/>
      <c r="DR1024" s="871"/>
      <c r="DS1024" s="871"/>
      <c r="DT1024" s="871"/>
      <c r="DU1024" s="871"/>
      <c r="DV1024" s="871"/>
      <c r="DW1024" s="871"/>
      <c r="DX1024" s="871"/>
      <c r="DY1024" s="871"/>
      <c r="DZ1024" s="871"/>
      <c r="EA1024" s="871"/>
      <c r="EB1024" s="871"/>
      <c r="EC1024" s="871"/>
      <c r="ED1024" s="871"/>
      <c r="EE1024" s="871"/>
      <c r="EF1024" s="871"/>
      <c r="EG1024" s="871"/>
      <c r="EH1024" s="871"/>
      <c r="EI1024" s="871"/>
      <c r="EJ1024" s="871"/>
      <c r="EK1024" s="871"/>
      <c r="EL1024" s="871"/>
      <c r="EM1024" s="871"/>
      <c r="EN1024" s="871"/>
      <c r="EO1024" s="871"/>
      <c r="EP1024" s="871"/>
      <c r="EQ1024" s="871"/>
      <c r="ER1024" s="871"/>
      <c r="ES1024" s="871"/>
      <c r="ET1024" s="871"/>
      <c r="EU1024" s="871"/>
      <c r="EV1024" s="871"/>
      <c r="EW1024" s="871"/>
      <c r="EX1024" s="871"/>
      <c r="EY1024" s="871"/>
      <c r="EZ1024" s="871"/>
      <c r="FA1024" s="871"/>
      <c r="FB1024" s="871"/>
      <c r="FC1024" s="871"/>
      <c r="FD1024" s="871"/>
      <c r="FE1024" s="871"/>
      <c r="FF1024" s="871"/>
      <c r="FG1024" s="871"/>
      <c r="FH1024" s="871"/>
      <c r="FI1024" s="871"/>
      <c r="FJ1024" s="871"/>
      <c r="FK1024" s="871"/>
      <c r="FL1024" s="871"/>
      <c r="FM1024" s="871"/>
      <c r="FN1024" s="871"/>
      <c r="FO1024" s="871"/>
      <c r="FP1024" s="871"/>
      <c r="FQ1024" s="871"/>
      <c r="FR1024" s="871"/>
      <c r="FS1024" s="871"/>
      <c r="FT1024" s="871"/>
      <c r="FU1024" s="871"/>
      <c r="FV1024" s="871"/>
      <c r="FW1024" s="871"/>
      <c r="FX1024" s="871"/>
      <c r="FY1024" s="871"/>
      <c r="FZ1024" s="871"/>
      <c r="GA1024" s="871"/>
      <c r="GB1024" s="871"/>
      <c r="GC1024" s="871"/>
      <c r="GD1024" s="871"/>
      <c r="GE1024" s="871"/>
      <c r="GF1024" s="871"/>
      <c r="GG1024" s="871"/>
      <c r="GH1024" s="871"/>
      <c r="GI1024" s="871"/>
      <c r="GJ1024" s="871"/>
      <c r="GK1024" s="871"/>
      <c r="GL1024" s="871"/>
      <c r="GM1024" s="871"/>
      <c r="GN1024" s="871"/>
      <c r="GO1024" s="871"/>
      <c r="GP1024" s="871"/>
      <c r="GQ1024" s="871"/>
      <c r="GR1024" s="871"/>
      <c r="GS1024" s="871"/>
      <c r="GT1024" s="871"/>
      <c r="GU1024" s="871"/>
      <c r="GV1024" s="871"/>
      <c r="GW1024" s="871"/>
      <c r="GX1024" s="871"/>
      <c r="GY1024" s="871"/>
      <c r="GZ1024" s="871"/>
      <c r="HA1024" s="871"/>
      <c r="HB1024" s="871"/>
      <c r="HC1024" s="871"/>
      <c r="HD1024" s="871"/>
      <c r="HE1024" s="871"/>
      <c r="HF1024" s="871"/>
      <c r="HG1024" s="871"/>
      <c r="HH1024" s="871"/>
      <c r="HI1024" s="871"/>
      <c r="HJ1024" s="871"/>
      <c r="HK1024" s="871"/>
      <c r="HL1024" s="871"/>
      <c r="HM1024" s="871"/>
      <c r="HN1024" s="871"/>
      <c r="HO1024" s="871"/>
      <c r="HP1024" s="871"/>
      <c r="HQ1024" s="871"/>
      <c r="HR1024" s="871"/>
      <c r="HS1024" s="871"/>
      <c r="HT1024" s="871"/>
      <c r="HU1024" s="871"/>
      <c r="HV1024" s="871"/>
      <c r="HW1024" s="871"/>
      <c r="HX1024" s="871"/>
      <c r="HY1024" s="871"/>
      <c r="HZ1024" s="871"/>
      <c r="IA1024" s="871"/>
      <c r="IB1024" s="871"/>
      <c r="IC1024" s="871"/>
      <c r="ID1024" s="871"/>
      <c r="IE1024" s="871"/>
      <c r="IF1024" s="871"/>
      <c r="IG1024" s="871"/>
      <c r="IH1024" s="871"/>
      <c r="II1024" s="871"/>
      <c r="IJ1024" s="871"/>
      <c r="IK1024" s="871"/>
      <c r="IL1024" s="871"/>
      <c r="IM1024" s="871"/>
      <c r="IN1024" s="871"/>
      <c r="IO1024" s="871"/>
      <c r="IP1024" s="871"/>
      <c r="IQ1024" s="871"/>
      <c r="IR1024" s="871"/>
      <c r="IS1024" s="871"/>
      <c r="IT1024" s="871"/>
      <c r="IU1024" s="871"/>
      <c r="IV1024" s="871"/>
      <c r="IW1024" s="871"/>
      <c r="IX1024" s="871"/>
      <c r="IY1024" s="871"/>
      <c r="IZ1024" s="871"/>
      <c r="JA1024" s="871"/>
      <c r="JB1024" s="871"/>
      <c r="JC1024" s="871"/>
      <c r="JD1024" s="871"/>
      <c r="JE1024" s="871"/>
      <c r="JF1024" s="871"/>
      <c r="JG1024" s="871"/>
      <c r="JH1024" s="871"/>
      <c r="JI1024" s="871"/>
      <c r="JJ1024" s="871"/>
      <c r="JK1024" s="871"/>
      <c r="JL1024" s="871"/>
      <c r="JM1024" s="871"/>
      <c r="JN1024" s="871"/>
      <c r="JO1024" s="871"/>
      <c r="JP1024" s="871"/>
      <c r="JQ1024" s="871"/>
      <c r="JR1024" s="871"/>
      <c r="JS1024" s="871"/>
      <c r="JT1024" s="871"/>
      <c r="JU1024" s="871"/>
      <c r="JV1024" s="871"/>
      <c r="JW1024" s="871"/>
      <c r="JX1024" s="871"/>
      <c r="JY1024" s="871"/>
      <c r="JZ1024" s="871"/>
      <c r="KA1024" s="871"/>
      <c r="KB1024" s="871"/>
      <c r="KC1024" s="871"/>
      <c r="KD1024" s="871"/>
      <c r="KE1024" s="871"/>
      <c r="KF1024" s="871"/>
      <c r="KG1024" s="871"/>
      <c r="KH1024" s="871"/>
      <c r="KI1024" s="871"/>
      <c r="KJ1024" s="871"/>
      <c r="KK1024" s="871"/>
      <c r="KL1024" s="871"/>
      <c r="KM1024" s="871"/>
      <c r="KN1024" s="871"/>
      <c r="KO1024" s="871"/>
      <c r="KP1024" s="871"/>
      <c r="KQ1024" s="871"/>
      <c r="KR1024" s="871"/>
      <c r="KS1024" s="871"/>
      <c r="KT1024" s="871"/>
      <c r="KU1024" s="871"/>
      <c r="KV1024" s="871"/>
      <c r="KW1024" s="871"/>
      <c r="KX1024" s="871"/>
      <c r="KY1024" s="871"/>
      <c r="KZ1024" s="871"/>
      <c r="LA1024" s="871"/>
      <c r="LB1024" s="871"/>
      <c r="LC1024" s="871"/>
      <c r="LD1024" s="871"/>
      <c r="LE1024" s="871"/>
      <c r="LF1024" s="871"/>
      <c r="LG1024" s="871"/>
      <c r="LH1024" s="871"/>
      <c r="LI1024" s="871"/>
      <c r="LJ1024" s="871"/>
      <c r="LK1024" s="871"/>
      <c r="LL1024" s="871"/>
      <c r="LM1024" s="871"/>
      <c r="LN1024" s="871"/>
      <c r="LO1024" s="871"/>
      <c r="LP1024" s="871"/>
      <c r="LQ1024" s="871"/>
      <c r="LR1024" s="871"/>
      <c r="LS1024" s="871"/>
      <c r="LT1024" s="871"/>
      <c r="LU1024" s="871"/>
      <c r="LV1024" s="871"/>
      <c r="LW1024" s="871"/>
      <c r="LX1024" s="871"/>
      <c r="LY1024" s="871"/>
      <c r="LZ1024" s="871"/>
      <c r="MA1024" s="871"/>
      <c r="MB1024" s="871"/>
      <c r="MC1024" s="871"/>
      <c r="MD1024" s="871"/>
      <c r="ME1024" s="871"/>
      <c r="MF1024" s="871"/>
      <c r="MG1024" s="871"/>
      <c r="MH1024" s="871"/>
      <c r="MI1024" s="871"/>
      <c r="MJ1024" s="871"/>
      <c r="MK1024" s="871"/>
      <c r="ML1024" s="871"/>
      <c r="MM1024" s="871"/>
      <c r="MN1024" s="871"/>
      <c r="MO1024" s="871"/>
      <c r="MP1024" s="871"/>
      <c r="MQ1024" s="871"/>
      <c r="MR1024" s="871"/>
      <c r="MS1024" s="871"/>
      <c r="MT1024" s="871"/>
      <c r="MU1024" s="871"/>
      <c r="MV1024" s="871"/>
      <c r="MW1024" s="871"/>
      <c r="MX1024" s="871"/>
      <c r="MY1024" s="871"/>
      <c r="MZ1024" s="871"/>
      <c r="NA1024" s="871"/>
      <c r="NB1024" s="871"/>
      <c r="NC1024" s="871"/>
      <c r="ND1024" s="871"/>
      <c r="NE1024" s="871"/>
      <c r="NF1024" s="871"/>
      <c r="NG1024" s="871"/>
      <c r="NH1024" s="871"/>
      <c r="NI1024" s="871"/>
      <c r="NJ1024" s="871"/>
      <c r="NK1024" s="871"/>
      <c r="NL1024" s="871"/>
      <c r="NM1024" s="871"/>
      <c r="NN1024" s="871"/>
      <c r="NO1024" s="871"/>
      <c r="NP1024" s="871"/>
      <c r="NQ1024" s="871"/>
      <c r="NR1024" s="871"/>
      <c r="NS1024" s="871"/>
      <c r="NT1024" s="871"/>
      <c r="NU1024" s="871"/>
      <c r="NV1024" s="871"/>
      <c r="NW1024" s="871"/>
      <c r="NX1024" s="871"/>
      <c r="NY1024" s="871"/>
      <c r="NZ1024" s="871"/>
      <c r="OA1024" s="871"/>
      <c r="OB1024" s="871"/>
      <c r="OC1024" s="871"/>
      <c r="OD1024" s="871"/>
      <c r="OE1024" s="871"/>
      <c r="OF1024" s="871"/>
      <c r="OG1024" s="871"/>
      <c r="OH1024" s="871"/>
      <c r="OI1024" s="871"/>
      <c r="OJ1024" s="871"/>
      <c r="OK1024" s="871"/>
      <c r="OL1024" s="871"/>
      <c r="OM1024" s="871"/>
      <c r="ON1024" s="871"/>
      <c r="OO1024" s="871"/>
      <c r="OP1024" s="871"/>
      <c r="OQ1024" s="871"/>
      <c r="OR1024" s="871"/>
      <c r="OS1024" s="871"/>
      <c r="OT1024" s="871"/>
      <c r="OU1024" s="871"/>
      <c r="OV1024" s="871"/>
      <c r="OW1024" s="871"/>
      <c r="OX1024" s="871"/>
      <c r="OY1024" s="871"/>
      <c r="OZ1024" s="871"/>
      <c r="PA1024" s="871"/>
      <c r="PB1024" s="871"/>
      <c r="PC1024" s="871"/>
      <c r="PD1024" s="871"/>
      <c r="PE1024" s="871"/>
      <c r="PF1024" s="871"/>
      <c r="PG1024" s="871"/>
      <c r="PH1024" s="871"/>
      <c r="PI1024" s="871"/>
      <c r="PJ1024" s="871"/>
      <c r="PK1024" s="871"/>
      <c r="PL1024" s="871"/>
      <c r="PM1024" s="871"/>
      <c r="PN1024" s="871"/>
      <c r="PO1024" s="871"/>
      <c r="PP1024" s="871"/>
      <c r="PQ1024" s="871"/>
      <c r="PR1024" s="871"/>
      <c r="PS1024" s="871"/>
      <c r="PT1024" s="871"/>
      <c r="PU1024" s="871"/>
      <c r="PV1024" s="871"/>
      <c r="PW1024" s="871"/>
      <c r="PX1024" s="871"/>
      <c r="PY1024" s="871"/>
      <c r="PZ1024" s="871"/>
      <c r="QA1024" s="871"/>
      <c r="QB1024" s="871"/>
      <c r="QC1024" s="871"/>
      <c r="QD1024" s="871"/>
      <c r="QE1024" s="871"/>
      <c r="QF1024" s="871"/>
      <c r="QG1024" s="871"/>
      <c r="QH1024" s="871"/>
      <c r="QI1024" s="871"/>
      <c r="QJ1024" s="871"/>
      <c r="QK1024" s="871"/>
      <c r="QL1024" s="871"/>
      <c r="QM1024" s="871"/>
      <c r="QN1024" s="871"/>
      <c r="QO1024" s="871"/>
      <c r="QP1024" s="871"/>
      <c r="QQ1024" s="871"/>
      <c r="QR1024" s="871"/>
      <c r="QS1024" s="871"/>
      <c r="QT1024" s="871"/>
      <c r="QU1024" s="871"/>
      <c r="QV1024" s="871"/>
      <c r="QW1024" s="871"/>
      <c r="QX1024" s="871"/>
      <c r="QY1024" s="871"/>
      <c r="QZ1024" s="871"/>
      <c r="RA1024" s="871"/>
      <c r="RB1024" s="871"/>
      <c r="RC1024" s="871"/>
      <c r="RD1024" s="871"/>
      <c r="RE1024" s="871"/>
      <c r="RF1024" s="871"/>
      <c r="RG1024" s="871"/>
      <c r="RH1024" s="871"/>
      <c r="RI1024" s="871"/>
      <c r="RJ1024" s="871"/>
      <c r="RK1024" s="871"/>
      <c r="RL1024" s="871"/>
      <c r="RM1024" s="871"/>
      <c r="RN1024" s="871"/>
      <c r="RO1024" s="871"/>
      <c r="RP1024" s="871"/>
      <c r="RQ1024" s="871"/>
      <c r="RR1024" s="871"/>
      <c r="RS1024" s="871"/>
      <c r="RT1024" s="871"/>
      <c r="RU1024" s="871"/>
      <c r="RV1024" s="871"/>
      <c r="RW1024" s="871"/>
      <c r="RX1024" s="871"/>
      <c r="RY1024" s="871"/>
      <c r="RZ1024" s="871"/>
      <c r="SA1024" s="871"/>
      <c r="SB1024" s="871"/>
      <c r="SC1024" s="871"/>
      <c r="SD1024" s="871"/>
      <c r="SE1024" s="871"/>
      <c r="SF1024" s="871"/>
      <c r="SG1024" s="871"/>
      <c r="SH1024" s="871"/>
      <c r="SI1024" s="871"/>
      <c r="SJ1024" s="871"/>
      <c r="SK1024" s="871"/>
      <c r="SL1024" s="871"/>
      <c r="SM1024" s="871"/>
      <c r="SN1024" s="871"/>
      <c r="SO1024" s="871"/>
      <c r="SP1024" s="871"/>
      <c r="SQ1024" s="871"/>
      <c r="SR1024" s="871"/>
      <c r="SS1024" s="871"/>
      <c r="ST1024" s="871"/>
      <c r="SU1024" s="871"/>
      <c r="SV1024" s="871"/>
      <c r="SW1024" s="871"/>
      <c r="SX1024" s="871"/>
      <c r="SY1024" s="871"/>
      <c r="SZ1024" s="871"/>
      <c r="TA1024" s="871"/>
      <c r="TB1024" s="871"/>
      <c r="TC1024" s="871"/>
      <c r="TD1024" s="871"/>
      <c r="TE1024" s="871"/>
      <c r="TF1024" s="871"/>
      <c r="TG1024" s="871"/>
      <c r="TH1024" s="871"/>
      <c r="TI1024" s="871"/>
      <c r="TJ1024" s="871"/>
      <c r="TK1024" s="871"/>
      <c r="TL1024" s="871"/>
      <c r="TM1024" s="871"/>
      <c r="TN1024" s="871"/>
      <c r="TO1024" s="871"/>
      <c r="TP1024" s="871"/>
      <c r="TQ1024" s="871"/>
      <c r="TR1024" s="871"/>
      <c r="TS1024" s="871"/>
      <c r="TT1024" s="871"/>
      <c r="TU1024" s="871"/>
      <c r="TV1024" s="871"/>
      <c r="TW1024" s="871"/>
      <c r="TX1024" s="871"/>
      <c r="TY1024" s="871"/>
      <c r="TZ1024" s="871"/>
      <c r="UA1024" s="871"/>
      <c r="UB1024" s="871"/>
      <c r="UC1024" s="871"/>
      <c r="UD1024" s="871"/>
      <c r="UE1024" s="871"/>
      <c r="UF1024" s="871"/>
      <c r="UG1024" s="871"/>
      <c r="UH1024" s="871"/>
      <c r="UI1024" s="871"/>
      <c r="UJ1024" s="871"/>
      <c r="UK1024" s="871"/>
      <c r="UL1024" s="871"/>
      <c r="UM1024" s="871"/>
      <c r="UN1024" s="871"/>
      <c r="UO1024" s="871"/>
      <c r="UP1024" s="871"/>
      <c r="UQ1024" s="871"/>
      <c r="UR1024" s="871"/>
      <c r="US1024" s="871"/>
      <c r="UT1024" s="871"/>
      <c r="UU1024" s="871"/>
      <c r="UV1024" s="871"/>
      <c r="UW1024" s="871"/>
      <c r="UX1024" s="871"/>
      <c r="UY1024" s="871"/>
      <c r="UZ1024" s="871"/>
      <c r="VA1024" s="871"/>
      <c r="VB1024" s="871"/>
      <c r="VC1024" s="871"/>
      <c r="VD1024" s="871"/>
      <c r="VE1024" s="871"/>
      <c r="VF1024" s="871"/>
      <c r="VG1024" s="871"/>
      <c r="VH1024" s="871"/>
      <c r="VI1024" s="871"/>
      <c r="VJ1024" s="871"/>
      <c r="VK1024" s="871"/>
      <c r="VL1024" s="871"/>
      <c r="VM1024" s="871"/>
      <c r="VN1024" s="871"/>
      <c r="VO1024" s="871"/>
      <c r="VP1024" s="871"/>
      <c r="VQ1024" s="871"/>
      <c r="VR1024" s="871"/>
      <c r="VS1024" s="871"/>
      <c r="VT1024" s="871"/>
      <c r="VU1024" s="871"/>
      <c r="VV1024" s="871"/>
      <c r="VW1024" s="871"/>
      <c r="VX1024" s="871"/>
      <c r="VY1024" s="871"/>
      <c r="VZ1024" s="871"/>
      <c r="WA1024" s="871"/>
      <c r="WB1024" s="871"/>
      <c r="WC1024" s="871"/>
      <c r="WD1024" s="871"/>
      <c r="WE1024" s="871"/>
      <c r="WF1024" s="871"/>
      <c r="WG1024" s="871"/>
      <c r="WH1024" s="871"/>
      <c r="WI1024" s="871"/>
      <c r="WJ1024" s="871"/>
      <c r="WK1024" s="871"/>
      <c r="WL1024" s="871"/>
      <c r="WM1024" s="871"/>
      <c r="WN1024" s="871"/>
      <c r="WO1024" s="871"/>
      <c r="WP1024" s="871"/>
      <c r="WQ1024" s="871"/>
      <c r="WR1024" s="871"/>
      <c r="WS1024" s="871"/>
      <c r="WT1024" s="871"/>
      <c r="WU1024" s="871"/>
      <c r="WV1024" s="871"/>
      <c r="WW1024" s="871"/>
      <c r="WX1024" s="871"/>
      <c r="WY1024" s="871"/>
      <c r="WZ1024" s="871"/>
      <c r="XA1024" s="871"/>
      <c r="XB1024" s="871"/>
      <c r="XC1024" s="871"/>
      <c r="XD1024" s="871"/>
      <c r="XE1024" s="871"/>
      <c r="XF1024" s="871"/>
      <c r="XG1024" s="871"/>
      <c r="XH1024" s="871"/>
      <c r="XI1024" s="871"/>
      <c r="XJ1024" s="871"/>
      <c r="XK1024" s="871"/>
      <c r="XL1024" s="871"/>
      <c r="XM1024" s="871"/>
      <c r="XN1024" s="871"/>
      <c r="XO1024" s="871"/>
      <c r="XP1024" s="871"/>
      <c r="XQ1024" s="871"/>
      <c r="XR1024" s="871"/>
      <c r="XS1024" s="871"/>
      <c r="XT1024" s="871"/>
      <c r="XU1024" s="871"/>
      <c r="XV1024" s="871"/>
      <c r="XW1024" s="871"/>
      <c r="XX1024" s="871"/>
      <c r="XY1024" s="871"/>
      <c r="XZ1024" s="871"/>
      <c r="YA1024" s="871"/>
      <c r="YB1024" s="871"/>
      <c r="YC1024" s="871"/>
      <c r="YD1024" s="871"/>
      <c r="YE1024" s="871"/>
      <c r="YF1024" s="871"/>
      <c r="YG1024" s="871"/>
      <c r="YH1024" s="871"/>
      <c r="YI1024" s="871"/>
      <c r="YJ1024" s="871"/>
      <c r="YK1024" s="871"/>
      <c r="YL1024" s="871"/>
      <c r="YM1024" s="871"/>
      <c r="YN1024" s="871"/>
      <c r="YO1024" s="871"/>
      <c r="YP1024" s="871"/>
      <c r="YQ1024" s="871"/>
      <c r="YR1024" s="871"/>
      <c r="YS1024" s="871"/>
      <c r="YT1024" s="871"/>
      <c r="YU1024" s="871"/>
      <c r="YV1024" s="871"/>
      <c r="YW1024" s="871"/>
      <c r="YX1024" s="871"/>
      <c r="YY1024" s="871"/>
      <c r="YZ1024" s="871"/>
      <c r="ZA1024" s="871"/>
      <c r="ZB1024" s="871"/>
      <c r="ZC1024" s="871"/>
      <c r="ZD1024" s="871"/>
      <c r="ZE1024" s="871"/>
      <c r="ZF1024" s="871"/>
      <c r="ZG1024" s="871"/>
      <c r="ZH1024" s="871"/>
      <c r="ZI1024" s="871"/>
      <c r="ZJ1024" s="871"/>
      <c r="ZK1024" s="871"/>
      <c r="ZL1024" s="871"/>
      <c r="ZM1024" s="871"/>
      <c r="ZN1024" s="871"/>
      <c r="ZO1024" s="871"/>
      <c r="ZP1024" s="871"/>
      <c r="ZQ1024" s="871"/>
      <c r="ZR1024" s="871"/>
      <c r="ZS1024" s="871"/>
      <c r="ZT1024" s="871"/>
      <c r="ZU1024" s="871"/>
      <c r="ZV1024" s="871"/>
      <c r="ZW1024" s="871"/>
      <c r="ZX1024" s="871"/>
      <c r="ZY1024" s="871"/>
      <c r="ZZ1024" s="871"/>
      <c r="AAA1024" s="871"/>
      <c r="AAB1024" s="871"/>
      <c r="AAC1024" s="871"/>
      <c r="AAD1024" s="871"/>
      <c r="AAE1024" s="871"/>
      <c r="AAF1024" s="871"/>
      <c r="AAG1024" s="871"/>
      <c r="AAH1024" s="871"/>
      <c r="AAI1024" s="871"/>
      <c r="AAJ1024" s="871"/>
      <c r="AAK1024" s="871"/>
      <c r="AAL1024" s="871"/>
      <c r="AAM1024" s="871"/>
      <c r="AAN1024" s="871"/>
      <c r="AAO1024" s="871"/>
      <c r="AAP1024" s="871"/>
      <c r="AAQ1024" s="871"/>
      <c r="AAR1024" s="871"/>
      <c r="AAS1024" s="871"/>
      <c r="AAT1024" s="871"/>
      <c r="AAU1024" s="871"/>
      <c r="AAV1024" s="871"/>
      <c r="AAW1024" s="871"/>
      <c r="AAX1024" s="871"/>
      <c r="AAY1024" s="871"/>
      <c r="AAZ1024" s="871"/>
      <c r="ABA1024" s="871"/>
      <c r="ABB1024" s="871"/>
      <c r="ABC1024" s="871"/>
      <c r="ABD1024" s="871"/>
      <c r="ABE1024" s="871"/>
      <c r="ABF1024" s="871"/>
      <c r="ABG1024" s="871"/>
      <c r="ABH1024" s="871"/>
      <c r="ABI1024" s="871"/>
      <c r="ABJ1024" s="871"/>
      <c r="ABK1024" s="871"/>
      <c r="ABL1024" s="871"/>
      <c r="ABM1024" s="871"/>
      <c r="ABN1024" s="871"/>
      <c r="ABO1024" s="871"/>
      <c r="ABP1024" s="871"/>
      <c r="ABQ1024" s="871"/>
      <c r="ABR1024" s="871"/>
      <c r="ABS1024" s="871"/>
      <c r="ABT1024" s="871"/>
      <c r="ABU1024" s="871"/>
      <c r="ABV1024" s="871"/>
      <c r="ABW1024" s="871"/>
      <c r="ABX1024" s="871"/>
      <c r="ABY1024" s="871"/>
      <c r="ABZ1024" s="871"/>
      <c r="ACA1024" s="871"/>
      <c r="ACB1024" s="871"/>
      <c r="ACC1024" s="871"/>
      <c r="ACD1024" s="871"/>
      <c r="ACE1024" s="871"/>
      <c r="ACF1024" s="871"/>
      <c r="ACG1024" s="871"/>
      <c r="ACH1024" s="871"/>
      <c r="ACI1024" s="871"/>
      <c r="ACJ1024" s="871"/>
      <c r="ACK1024" s="871"/>
      <c r="ACL1024" s="871"/>
      <c r="ACM1024" s="871"/>
      <c r="ACN1024" s="871"/>
      <c r="ACO1024" s="871"/>
      <c r="ACP1024" s="871"/>
      <c r="ACQ1024" s="871"/>
      <c r="ACR1024" s="871"/>
      <c r="ACS1024" s="871"/>
      <c r="ACT1024" s="871"/>
      <c r="ACU1024" s="871"/>
      <c r="ACV1024" s="871"/>
      <c r="ACW1024" s="871"/>
      <c r="ACX1024" s="871"/>
      <c r="ACY1024" s="871"/>
      <c r="ACZ1024" s="871"/>
      <c r="ADA1024" s="871"/>
      <c r="ADB1024" s="871"/>
      <c r="ADC1024" s="871"/>
      <c r="ADD1024" s="871"/>
      <c r="ADE1024" s="871"/>
      <c r="ADF1024" s="871"/>
      <c r="ADG1024" s="871"/>
      <c r="ADH1024" s="871"/>
      <c r="ADI1024" s="871"/>
      <c r="ADJ1024" s="871"/>
      <c r="ADK1024" s="871"/>
      <c r="ADL1024" s="871"/>
      <c r="ADM1024" s="871"/>
      <c r="ADN1024" s="871"/>
      <c r="ADO1024" s="871"/>
      <c r="ADP1024" s="871"/>
      <c r="ADQ1024" s="871"/>
      <c r="ADR1024" s="871"/>
      <c r="ADS1024" s="871"/>
      <c r="ADT1024" s="871"/>
      <c r="ADU1024" s="871"/>
      <c r="ADV1024" s="871"/>
      <c r="ADW1024" s="871"/>
      <c r="ADX1024" s="871"/>
      <c r="ADY1024" s="871"/>
      <c r="ADZ1024" s="871"/>
      <c r="AEA1024" s="871"/>
      <c r="AEB1024" s="871"/>
      <c r="AEC1024" s="871"/>
      <c r="AED1024" s="871"/>
      <c r="AEE1024" s="871"/>
      <c r="AEF1024" s="871"/>
      <c r="AEG1024" s="871"/>
      <c r="AEH1024" s="871"/>
      <c r="AEI1024" s="871"/>
      <c r="AEJ1024" s="871"/>
      <c r="AEK1024" s="871"/>
      <c r="AEL1024" s="871"/>
      <c r="AEM1024" s="871"/>
      <c r="AEN1024" s="871"/>
      <c r="AEO1024" s="871"/>
      <c r="AEP1024" s="871"/>
      <c r="AEQ1024" s="871"/>
      <c r="AER1024" s="871"/>
      <c r="AES1024" s="871"/>
      <c r="AET1024" s="871"/>
      <c r="AEU1024" s="871"/>
      <c r="AEV1024" s="871"/>
      <c r="AEW1024" s="871"/>
      <c r="AEX1024" s="871"/>
      <c r="AEY1024" s="871"/>
      <c r="AEZ1024" s="871"/>
      <c r="AFA1024" s="871"/>
      <c r="AFB1024" s="871"/>
      <c r="AFC1024" s="871"/>
      <c r="AFD1024" s="871"/>
      <c r="AFE1024" s="871"/>
      <c r="AFF1024" s="871"/>
      <c r="AFG1024" s="871"/>
      <c r="AFH1024" s="871"/>
      <c r="AFI1024" s="871"/>
      <c r="AFJ1024" s="871"/>
      <c r="AFK1024" s="871"/>
      <c r="AFL1024" s="871"/>
      <c r="AFM1024" s="871"/>
      <c r="AFN1024" s="871"/>
      <c r="AFO1024" s="871"/>
      <c r="AFP1024" s="871"/>
      <c r="AFQ1024" s="871"/>
      <c r="AFR1024" s="871"/>
      <c r="AFS1024" s="871"/>
      <c r="AFT1024" s="871"/>
      <c r="AFU1024" s="871"/>
      <c r="AFV1024" s="871"/>
      <c r="AFW1024" s="871"/>
      <c r="AFX1024" s="871"/>
      <c r="AFY1024" s="871"/>
      <c r="AFZ1024" s="871"/>
      <c r="AGA1024" s="871"/>
      <c r="AGB1024" s="871"/>
      <c r="AGC1024" s="871"/>
      <c r="AGD1024" s="871"/>
      <c r="AGE1024" s="871"/>
      <c r="AGF1024" s="871"/>
      <c r="AGG1024" s="871"/>
      <c r="AGH1024" s="871"/>
      <c r="AGI1024" s="871"/>
      <c r="AGJ1024" s="871"/>
      <c r="AGK1024" s="871"/>
      <c r="AGL1024" s="871"/>
      <c r="AGM1024" s="871"/>
      <c r="AGN1024" s="871"/>
      <c r="AGO1024" s="871"/>
      <c r="AGP1024" s="871"/>
      <c r="AGQ1024" s="871"/>
      <c r="AGR1024" s="871"/>
      <c r="AGS1024" s="871"/>
      <c r="AGT1024" s="871"/>
      <c r="AGU1024" s="871"/>
      <c r="AGV1024" s="871"/>
      <c r="AGW1024" s="871"/>
      <c r="AGX1024" s="871"/>
      <c r="AGY1024" s="871"/>
      <c r="AGZ1024" s="871"/>
      <c r="AHA1024" s="871"/>
      <c r="AHB1024" s="871"/>
      <c r="AHC1024" s="871"/>
      <c r="AHD1024" s="871"/>
      <c r="AHE1024" s="871"/>
      <c r="AHF1024" s="871"/>
      <c r="AHG1024" s="871"/>
      <c r="AHH1024" s="871"/>
      <c r="AHI1024" s="871"/>
      <c r="AHJ1024" s="871"/>
      <c r="AHK1024" s="871"/>
      <c r="AHL1024" s="871"/>
      <c r="AHM1024" s="871"/>
      <c r="AHN1024" s="871"/>
      <c r="AHO1024" s="871"/>
      <c r="AHP1024" s="871"/>
      <c r="AHQ1024" s="871"/>
      <c r="AHR1024" s="871"/>
      <c r="AHS1024" s="871"/>
      <c r="AHT1024" s="871"/>
      <c r="AHU1024" s="871"/>
      <c r="AHV1024" s="871"/>
      <c r="AHW1024" s="871"/>
      <c r="AHX1024" s="871"/>
      <c r="AHY1024" s="871"/>
      <c r="AHZ1024" s="871"/>
      <c r="AIA1024" s="871"/>
      <c r="AIB1024" s="871"/>
      <c r="AIC1024" s="871"/>
      <c r="AID1024" s="871"/>
      <c r="AIE1024" s="871"/>
      <c r="AIF1024" s="871"/>
      <c r="AIG1024" s="871"/>
      <c r="AIH1024" s="871"/>
      <c r="AII1024" s="871"/>
      <c r="AIJ1024" s="871"/>
      <c r="AIK1024" s="871"/>
      <c r="AIL1024" s="871"/>
      <c r="AIM1024" s="871"/>
      <c r="AIN1024" s="871"/>
      <c r="AIO1024" s="871"/>
      <c r="AIP1024" s="871"/>
      <c r="AIQ1024" s="871"/>
      <c r="AIR1024" s="871"/>
      <c r="AIS1024" s="871"/>
      <c r="AIT1024" s="871"/>
      <c r="AIU1024" s="871"/>
      <c r="AIV1024" s="871"/>
      <c r="AIW1024" s="871"/>
      <c r="AIX1024" s="871"/>
      <c r="AIY1024" s="871"/>
      <c r="AIZ1024" s="871"/>
      <c r="AJA1024" s="871"/>
      <c r="AJB1024" s="871"/>
      <c r="AJC1024" s="871"/>
      <c r="AJD1024" s="871"/>
      <c r="AJE1024" s="871"/>
      <c r="AJF1024" s="871"/>
      <c r="AJG1024" s="871"/>
      <c r="AJH1024" s="871"/>
      <c r="AJI1024" s="871"/>
      <c r="AJJ1024" s="871"/>
      <c r="AJK1024" s="871"/>
      <c r="AJL1024" s="871"/>
      <c r="AJM1024" s="871"/>
      <c r="AJN1024" s="871"/>
      <c r="AJO1024" s="871"/>
      <c r="AJP1024" s="871"/>
      <c r="AJQ1024" s="871"/>
      <c r="AJR1024" s="871"/>
      <c r="AJS1024" s="871"/>
      <c r="AJT1024" s="871"/>
      <c r="AJU1024" s="871"/>
      <c r="AJV1024" s="871"/>
      <c r="AJW1024" s="871"/>
      <c r="AJX1024" s="871"/>
      <c r="AJY1024" s="871"/>
      <c r="AJZ1024" s="871"/>
      <c r="AKA1024" s="871"/>
      <c r="AKB1024" s="871"/>
      <c r="AKC1024" s="871"/>
      <c r="AKD1024" s="871"/>
      <c r="AKE1024" s="871"/>
      <c r="AKF1024" s="871"/>
      <c r="AKG1024" s="871"/>
      <c r="AKH1024" s="871"/>
      <c r="AKI1024" s="871"/>
      <c r="AKJ1024" s="871"/>
      <c r="AKK1024" s="871"/>
      <c r="AKL1024" s="871"/>
      <c r="AKM1024" s="871"/>
      <c r="AKN1024" s="871"/>
      <c r="AKO1024" s="871"/>
      <c r="AKP1024" s="871"/>
      <c r="AKQ1024" s="871"/>
      <c r="AKR1024" s="871"/>
      <c r="AKS1024" s="871"/>
      <c r="AKT1024" s="871"/>
      <c r="AKU1024" s="871"/>
      <c r="AKV1024" s="871"/>
      <c r="AKW1024" s="871"/>
      <c r="AKX1024" s="871"/>
      <c r="AKY1024" s="871"/>
      <c r="AKZ1024" s="871"/>
      <c r="ALA1024" s="871"/>
      <c r="ALB1024" s="871"/>
      <c r="ALC1024" s="871"/>
      <c r="ALD1024" s="871"/>
      <c r="ALE1024" s="871"/>
      <c r="ALF1024" s="871"/>
      <c r="ALG1024" s="871"/>
      <c r="ALH1024" s="871"/>
      <c r="ALI1024" s="871"/>
      <c r="ALJ1024" s="871"/>
      <c r="ALK1024" s="871"/>
      <c r="ALL1024" s="871"/>
      <c r="ALM1024" s="871"/>
      <c r="ALN1024" s="871"/>
      <c r="ALO1024" s="871"/>
      <c r="ALP1024" s="871"/>
      <c r="ALQ1024" s="871"/>
      <c r="ALR1024" s="871"/>
      <c r="ALS1024" s="871"/>
      <c r="ALT1024" s="871"/>
      <c r="ALU1024" s="871"/>
      <c r="ALV1024" s="871"/>
      <c r="ALW1024" s="871"/>
      <c r="ALX1024" s="871"/>
      <c r="ALY1024" s="871"/>
      <c r="ALZ1024" s="871"/>
      <c r="AMA1024" s="871"/>
      <c r="AMB1024" s="871"/>
      <c r="AMC1024" s="871"/>
      <c r="AMD1024" s="871"/>
      <c r="AME1024" s="871"/>
      <c r="AMF1024" s="871"/>
      <c r="AMG1024" s="871"/>
      <c r="AMH1024" s="871"/>
      <c r="AMI1024" s="871"/>
      <c r="AMJ1024" s="871"/>
      <c r="AMK1024" s="871"/>
    </row>
    <row r="1025" spans="1:1025" ht="15.75" customHeight="1">
      <c r="A1025" s="962"/>
      <c r="B1025" s="993"/>
      <c r="C1025" s="943"/>
      <c r="D1025" s="942"/>
      <c r="E1025" s="983"/>
      <c r="F1025" s="880"/>
      <c r="G1025" s="874"/>
      <c r="H1025" s="875"/>
      <c r="I1025" s="886"/>
      <c r="J1025" s="875"/>
      <c r="K1025" s="882"/>
      <c r="L1025" s="883"/>
      <c r="M1025" s="884"/>
      <c r="N1025" s="882"/>
      <c r="O1025" s="882"/>
      <c r="P1025" s="882"/>
      <c r="Q1025" s="871"/>
      <c r="R1025" s="871"/>
      <c r="S1025" s="871"/>
      <c r="T1025" s="871"/>
      <c r="U1025" s="871"/>
      <c r="V1025" s="871"/>
      <c r="W1025" s="871"/>
      <c r="X1025" s="871"/>
      <c r="Y1025" s="871"/>
      <c r="Z1025" s="871"/>
      <c r="AA1025" s="871"/>
      <c r="AB1025" s="871"/>
      <c r="AC1025" s="871"/>
      <c r="AD1025" s="871"/>
      <c r="AE1025" s="871"/>
      <c r="AF1025" s="871"/>
      <c r="AG1025" s="871"/>
      <c r="AH1025" s="871"/>
      <c r="AI1025" s="871"/>
      <c r="AJ1025" s="871"/>
      <c r="AK1025" s="871"/>
      <c r="AL1025" s="871"/>
      <c r="AM1025" s="871"/>
      <c r="AN1025" s="871"/>
      <c r="AO1025" s="871"/>
      <c r="AP1025" s="871"/>
      <c r="AQ1025" s="871"/>
      <c r="AR1025" s="871"/>
      <c r="AS1025" s="871"/>
      <c r="AT1025" s="871"/>
      <c r="AU1025" s="871"/>
      <c r="AV1025" s="871"/>
      <c r="AW1025" s="871"/>
      <c r="AX1025" s="871"/>
      <c r="AY1025" s="871"/>
      <c r="AZ1025" s="871"/>
      <c r="BA1025" s="871"/>
      <c r="BB1025" s="871"/>
      <c r="BC1025" s="871"/>
      <c r="BD1025" s="871"/>
      <c r="BE1025" s="871"/>
      <c r="BF1025" s="871"/>
      <c r="BG1025" s="871"/>
      <c r="BH1025" s="871"/>
      <c r="BI1025" s="871"/>
      <c r="BJ1025" s="871"/>
      <c r="BK1025" s="871"/>
      <c r="BL1025" s="871"/>
      <c r="BM1025" s="871"/>
      <c r="BN1025" s="871"/>
      <c r="BO1025" s="871"/>
      <c r="BP1025" s="871"/>
      <c r="BQ1025" s="871"/>
      <c r="BR1025" s="871"/>
      <c r="BS1025" s="871"/>
      <c r="BT1025" s="871"/>
      <c r="BU1025" s="871"/>
      <c r="BV1025" s="871"/>
      <c r="BW1025" s="871"/>
      <c r="BX1025" s="871"/>
      <c r="BY1025" s="871"/>
      <c r="BZ1025" s="871"/>
      <c r="CA1025" s="871"/>
      <c r="CB1025" s="871"/>
      <c r="CC1025" s="871"/>
      <c r="CD1025" s="871"/>
      <c r="CE1025" s="871"/>
      <c r="CF1025" s="871"/>
      <c r="CG1025" s="871"/>
      <c r="CH1025" s="871"/>
      <c r="CI1025" s="871"/>
      <c r="CJ1025" s="871"/>
      <c r="CK1025" s="871"/>
      <c r="CL1025" s="871"/>
      <c r="CM1025" s="871"/>
      <c r="CN1025" s="871"/>
      <c r="CO1025" s="871"/>
      <c r="CP1025" s="871"/>
      <c r="CQ1025" s="871"/>
      <c r="CR1025" s="871"/>
      <c r="CS1025" s="871"/>
      <c r="CT1025" s="871"/>
      <c r="CU1025" s="871"/>
      <c r="CV1025" s="871"/>
      <c r="CW1025" s="871"/>
      <c r="CX1025" s="871"/>
      <c r="CY1025" s="871"/>
      <c r="CZ1025" s="871"/>
      <c r="DA1025" s="871"/>
      <c r="DB1025" s="871"/>
      <c r="DC1025" s="871"/>
      <c r="DD1025" s="871"/>
      <c r="DE1025" s="871"/>
      <c r="DF1025" s="871"/>
      <c r="DG1025" s="871"/>
      <c r="DH1025" s="871"/>
      <c r="DI1025" s="871"/>
      <c r="DJ1025" s="871"/>
      <c r="DK1025" s="871"/>
      <c r="DL1025" s="871"/>
      <c r="DM1025" s="871"/>
      <c r="DN1025" s="871"/>
      <c r="DO1025" s="871"/>
      <c r="DP1025" s="871"/>
      <c r="DQ1025" s="871"/>
      <c r="DR1025" s="871"/>
      <c r="DS1025" s="871"/>
      <c r="DT1025" s="871"/>
      <c r="DU1025" s="871"/>
      <c r="DV1025" s="871"/>
      <c r="DW1025" s="871"/>
      <c r="DX1025" s="871"/>
      <c r="DY1025" s="871"/>
      <c r="DZ1025" s="871"/>
      <c r="EA1025" s="871"/>
      <c r="EB1025" s="871"/>
      <c r="EC1025" s="871"/>
      <c r="ED1025" s="871"/>
      <c r="EE1025" s="871"/>
      <c r="EF1025" s="871"/>
      <c r="EG1025" s="871"/>
      <c r="EH1025" s="871"/>
      <c r="EI1025" s="871"/>
      <c r="EJ1025" s="871"/>
      <c r="EK1025" s="871"/>
      <c r="EL1025" s="871"/>
      <c r="EM1025" s="871"/>
      <c r="EN1025" s="871"/>
      <c r="EO1025" s="871"/>
      <c r="EP1025" s="871"/>
      <c r="EQ1025" s="871"/>
      <c r="ER1025" s="871"/>
      <c r="ES1025" s="871"/>
      <c r="ET1025" s="871"/>
      <c r="EU1025" s="871"/>
      <c r="EV1025" s="871"/>
      <c r="EW1025" s="871"/>
      <c r="EX1025" s="871"/>
      <c r="EY1025" s="871"/>
      <c r="EZ1025" s="871"/>
      <c r="FA1025" s="871"/>
      <c r="FB1025" s="871"/>
      <c r="FC1025" s="871"/>
      <c r="FD1025" s="871"/>
      <c r="FE1025" s="871"/>
      <c r="FF1025" s="871"/>
      <c r="FG1025" s="871"/>
      <c r="FH1025" s="871"/>
      <c r="FI1025" s="871"/>
      <c r="FJ1025" s="871"/>
      <c r="FK1025" s="871"/>
      <c r="FL1025" s="871"/>
      <c r="FM1025" s="871"/>
      <c r="FN1025" s="871"/>
      <c r="FO1025" s="871"/>
      <c r="FP1025" s="871"/>
      <c r="FQ1025" s="871"/>
      <c r="FR1025" s="871"/>
      <c r="FS1025" s="871"/>
      <c r="FT1025" s="871"/>
      <c r="FU1025" s="871"/>
      <c r="FV1025" s="871"/>
      <c r="FW1025" s="871"/>
      <c r="FX1025" s="871"/>
      <c r="FY1025" s="871"/>
      <c r="FZ1025" s="871"/>
      <c r="GA1025" s="871"/>
      <c r="GB1025" s="871"/>
      <c r="GC1025" s="871"/>
      <c r="GD1025" s="871"/>
      <c r="GE1025" s="871"/>
      <c r="GF1025" s="871"/>
      <c r="GG1025" s="871"/>
      <c r="GH1025" s="871"/>
      <c r="GI1025" s="871"/>
      <c r="GJ1025" s="871"/>
      <c r="GK1025" s="871"/>
      <c r="GL1025" s="871"/>
      <c r="GM1025" s="871"/>
      <c r="GN1025" s="871"/>
      <c r="GO1025" s="871"/>
      <c r="GP1025" s="871"/>
      <c r="GQ1025" s="871"/>
      <c r="GR1025" s="871"/>
      <c r="GS1025" s="871"/>
      <c r="GT1025" s="871"/>
      <c r="GU1025" s="871"/>
      <c r="GV1025" s="871"/>
      <c r="GW1025" s="871"/>
      <c r="GX1025" s="871"/>
      <c r="GY1025" s="871"/>
      <c r="GZ1025" s="871"/>
      <c r="HA1025" s="871"/>
      <c r="HB1025" s="871"/>
      <c r="HC1025" s="871"/>
      <c r="HD1025" s="871"/>
      <c r="HE1025" s="871"/>
      <c r="HF1025" s="871"/>
      <c r="HG1025" s="871"/>
      <c r="HH1025" s="871"/>
      <c r="HI1025" s="871"/>
      <c r="HJ1025" s="871"/>
      <c r="HK1025" s="871"/>
      <c r="HL1025" s="871"/>
      <c r="HM1025" s="871"/>
      <c r="HN1025" s="871"/>
      <c r="HO1025" s="871"/>
      <c r="HP1025" s="871"/>
      <c r="HQ1025" s="871"/>
      <c r="HR1025" s="871"/>
      <c r="HS1025" s="871"/>
      <c r="HT1025" s="871"/>
      <c r="HU1025" s="871"/>
      <c r="HV1025" s="871"/>
      <c r="HW1025" s="871"/>
      <c r="HX1025" s="871"/>
      <c r="HY1025" s="871"/>
      <c r="HZ1025" s="871"/>
      <c r="IA1025" s="871"/>
      <c r="IB1025" s="871"/>
      <c r="IC1025" s="871"/>
      <c r="ID1025" s="871"/>
      <c r="IE1025" s="871"/>
      <c r="IF1025" s="871"/>
      <c r="IG1025" s="871"/>
      <c r="IH1025" s="871"/>
      <c r="II1025" s="871"/>
      <c r="IJ1025" s="871"/>
      <c r="IK1025" s="871"/>
      <c r="IL1025" s="871"/>
      <c r="IM1025" s="871"/>
      <c r="IN1025" s="871"/>
      <c r="IO1025" s="871"/>
      <c r="IP1025" s="871"/>
      <c r="IQ1025" s="871"/>
      <c r="IR1025" s="871"/>
      <c r="IS1025" s="871"/>
      <c r="IT1025" s="871"/>
      <c r="IU1025" s="871"/>
      <c r="IV1025" s="871"/>
      <c r="IW1025" s="871"/>
      <c r="IX1025" s="871"/>
      <c r="IY1025" s="871"/>
      <c r="IZ1025" s="871"/>
      <c r="JA1025" s="871"/>
      <c r="JB1025" s="871"/>
      <c r="JC1025" s="871"/>
      <c r="JD1025" s="871"/>
      <c r="JE1025" s="871"/>
      <c r="JF1025" s="871"/>
      <c r="JG1025" s="871"/>
      <c r="JH1025" s="871"/>
      <c r="JI1025" s="871"/>
      <c r="JJ1025" s="871"/>
      <c r="JK1025" s="871"/>
      <c r="JL1025" s="871"/>
      <c r="JM1025" s="871"/>
      <c r="JN1025" s="871"/>
      <c r="JO1025" s="871"/>
      <c r="JP1025" s="871"/>
      <c r="JQ1025" s="871"/>
      <c r="JR1025" s="871"/>
      <c r="JS1025" s="871"/>
      <c r="JT1025" s="871"/>
      <c r="JU1025" s="871"/>
      <c r="JV1025" s="871"/>
      <c r="JW1025" s="871"/>
      <c r="JX1025" s="871"/>
      <c r="JY1025" s="871"/>
      <c r="JZ1025" s="871"/>
      <c r="KA1025" s="871"/>
      <c r="KB1025" s="871"/>
      <c r="KC1025" s="871"/>
      <c r="KD1025" s="871"/>
      <c r="KE1025" s="871"/>
      <c r="KF1025" s="871"/>
      <c r="KG1025" s="871"/>
      <c r="KH1025" s="871"/>
      <c r="KI1025" s="871"/>
      <c r="KJ1025" s="871"/>
      <c r="KK1025" s="871"/>
      <c r="KL1025" s="871"/>
      <c r="KM1025" s="871"/>
      <c r="KN1025" s="871"/>
      <c r="KO1025" s="871"/>
      <c r="KP1025" s="871"/>
      <c r="KQ1025" s="871"/>
      <c r="KR1025" s="871"/>
      <c r="KS1025" s="871"/>
      <c r="KT1025" s="871"/>
      <c r="KU1025" s="871"/>
      <c r="KV1025" s="871"/>
      <c r="KW1025" s="871"/>
      <c r="KX1025" s="871"/>
      <c r="KY1025" s="871"/>
      <c r="KZ1025" s="871"/>
      <c r="LA1025" s="871"/>
      <c r="LB1025" s="871"/>
      <c r="LC1025" s="871"/>
      <c r="LD1025" s="871"/>
      <c r="LE1025" s="871"/>
      <c r="LF1025" s="871"/>
      <c r="LG1025" s="871"/>
      <c r="LH1025" s="871"/>
      <c r="LI1025" s="871"/>
      <c r="LJ1025" s="871"/>
      <c r="LK1025" s="871"/>
      <c r="LL1025" s="871"/>
      <c r="LM1025" s="871"/>
      <c r="LN1025" s="871"/>
      <c r="LO1025" s="871"/>
      <c r="LP1025" s="871"/>
      <c r="LQ1025" s="871"/>
      <c r="LR1025" s="871"/>
      <c r="LS1025" s="871"/>
      <c r="LT1025" s="871"/>
      <c r="LU1025" s="871"/>
      <c r="LV1025" s="871"/>
      <c r="LW1025" s="871"/>
      <c r="LX1025" s="871"/>
      <c r="LY1025" s="871"/>
      <c r="LZ1025" s="871"/>
      <c r="MA1025" s="871"/>
      <c r="MB1025" s="871"/>
      <c r="MC1025" s="871"/>
      <c r="MD1025" s="871"/>
      <c r="ME1025" s="871"/>
      <c r="MF1025" s="871"/>
      <c r="MG1025" s="871"/>
      <c r="MH1025" s="871"/>
      <c r="MI1025" s="871"/>
      <c r="MJ1025" s="871"/>
      <c r="MK1025" s="871"/>
      <c r="ML1025" s="871"/>
      <c r="MM1025" s="871"/>
      <c r="MN1025" s="871"/>
      <c r="MO1025" s="871"/>
      <c r="MP1025" s="871"/>
      <c r="MQ1025" s="871"/>
      <c r="MR1025" s="871"/>
      <c r="MS1025" s="871"/>
      <c r="MT1025" s="871"/>
      <c r="MU1025" s="871"/>
      <c r="MV1025" s="871"/>
      <c r="MW1025" s="871"/>
      <c r="MX1025" s="871"/>
      <c r="MY1025" s="871"/>
      <c r="MZ1025" s="871"/>
      <c r="NA1025" s="871"/>
      <c r="NB1025" s="871"/>
      <c r="NC1025" s="871"/>
      <c r="ND1025" s="871"/>
      <c r="NE1025" s="871"/>
      <c r="NF1025" s="871"/>
      <c r="NG1025" s="871"/>
      <c r="NH1025" s="871"/>
      <c r="NI1025" s="871"/>
      <c r="NJ1025" s="871"/>
      <c r="NK1025" s="871"/>
      <c r="NL1025" s="871"/>
      <c r="NM1025" s="871"/>
      <c r="NN1025" s="871"/>
      <c r="NO1025" s="871"/>
      <c r="NP1025" s="871"/>
      <c r="NQ1025" s="871"/>
      <c r="NR1025" s="871"/>
      <c r="NS1025" s="871"/>
      <c r="NT1025" s="871"/>
      <c r="NU1025" s="871"/>
      <c r="NV1025" s="871"/>
      <c r="NW1025" s="871"/>
      <c r="NX1025" s="871"/>
      <c r="NY1025" s="871"/>
      <c r="NZ1025" s="871"/>
      <c r="OA1025" s="871"/>
      <c r="OB1025" s="871"/>
      <c r="OC1025" s="871"/>
      <c r="OD1025" s="871"/>
      <c r="OE1025" s="871"/>
      <c r="OF1025" s="871"/>
      <c r="OG1025" s="871"/>
      <c r="OH1025" s="871"/>
      <c r="OI1025" s="871"/>
      <c r="OJ1025" s="871"/>
      <c r="OK1025" s="871"/>
      <c r="OL1025" s="871"/>
      <c r="OM1025" s="871"/>
      <c r="ON1025" s="871"/>
      <c r="OO1025" s="871"/>
      <c r="OP1025" s="871"/>
      <c r="OQ1025" s="871"/>
      <c r="OR1025" s="871"/>
      <c r="OS1025" s="871"/>
      <c r="OT1025" s="871"/>
      <c r="OU1025" s="871"/>
      <c r="OV1025" s="871"/>
      <c r="OW1025" s="871"/>
      <c r="OX1025" s="871"/>
      <c r="OY1025" s="871"/>
      <c r="OZ1025" s="871"/>
      <c r="PA1025" s="871"/>
      <c r="PB1025" s="871"/>
      <c r="PC1025" s="871"/>
      <c r="PD1025" s="871"/>
      <c r="PE1025" s="871"/>
      <c r="PF1025" s="871"/>
      <c r="PG1025" s="871"/>
      <c r="PH1025" s="871"/>
      <c r="PI1025" s="871"/>
      <c r="PJ1025" s="871"/>
      <c r="PK1025" s="871"/>
      <c r="PL1025" s="871"/>
      <c r="PM1025" s="871"/>
      <c r="PN1025" s="871"/>
      <c r="PO1025" s="871"/>
      <c r="PP1025" s="871"/>
      <c r="PQ1025" s="871"/>
      <c r="PR1025" s="871"/>
      <c r="PS1025" s="871"/>
      <c r="PT1025" s="871"/>
      <c r="PU1025" s="871"/>
      <c r="PV1025" s="871"/>
      <c r="PW1025" s="871"/>
      <c r="PX1025" s="871"/>
      <c r="PY1025" s="871"/>
      <c r="PZ1025" s="871"/>
      <c r="QA1025" s="871"/>
      <c r="QB1025" s="871"/>
      <c r="QC1025" s="871"/>
      <c r="QD1025" s="871"/>
      <c r="QE1025" s="871"/>
      <c r="QF1025" s="871"/>
      <c r="QG1025" s="871"/>
      <c r="QH1025" s="871"/>
      <c r="QI1025" s="871"/>
      <c r="QJ1025" s="871"/>
      <c r="QK1025" s="871"/>
      <c r="QL1025" s="871"/>
      <c r="QM1025" s="871"/>
      <c r="QN1025" s="871"/>
      <c r="QO1025" s="871"/>
      <c r="QP1025" s="871"/>
      <c r="QQ1025" s="871"/>
      <c r="QR1025" s="871"/>
      <c r="QS1025" s="871"/>
      <c r="QT1025" s="871"/>
      <c r="QU1025" s="871"/>
      <c r="QV1025" s="871"/>
      <c r="QW1025" s="871"/>
      <c r="QX1025" s="871"/>
      <c r="QY1025" s="871"/>
      <c r="QZ1025" s="871"/>
      <c r="RA1025" s="871"/>
      <c r="RB1025" s="871"/>
      <c r="RC1025" s="871"/>
      <c r="RD1025" s="871"/>
      <c r="RE1025" s="871"/>
      <c r="RF1025" s="871"/>
      <c r="RG1025" s="871"/>
      <c r="RH1025" s="871"/>
      <c r="RI1025" s="871"/>
      <c r="RJ1025" s="871"/>
      <c r="RK1025" s="871"/>
      <c r="RL1025" s="871"/>
      <c r="RM1025" s="871"/>
      <c r="RN1025" s="871"/>
      <c r="RO1025" s="871"/>
      <c r="RP1025" s="871"/>
      <c r="RQ1025" s="871"/>
      <c r="RR1025" s="871"/>
      <c r="RS1025" s="871"/>
      <c r="RT1025" s="871"/>
      <c r="RU1025" s="871"/>
      <c r="RV1025" s="871"/>
      <c r="RW1025" s="871"/>
      <c r="RX1025" s="871"/>
      <c r="RY1025" s="871"/>
      <c r="RZ1025" s="871"/>
      <c r="SA1025" s="871"/>
      <c r="SB1025" s="871"/>
      <c r="SC1025" s="871"/>
      <c r="SD1025" s="871"/>
      <c r="SE1025" s="871"/>
      <c r="SF1025" s="871"/>
      <c r="SG1025" s="871"/>
      <c r="SH1025" s="871"/>
      <c r="SI1025" s="871"/>
      <c r="SJ1025" s="871"/>
      <c r="SK1025" s="871"/>
      <c r="SL1025" s="871"/>
      <c r="SM1025" s="871"/>
      <c r="SN1025" s="871"/>
      <c r="SO1025" s="871"/>
      <c r="SP1025" s="871"/>
      <c r="SQ1025" s="871"/>
      <c r="SR1025" s="871"/>
      <c r="SS1025" s="871"/>
      <c r="ST1025" s="871"/>
      <c r="SU1025" s="871"/>
      <c r="SV1025" s="871"/>
      <c r="SW1025" s="871"/>
      <c r="SX1025" s="871"/>
      <c r="SY1025" s="871"/>
      <c r="SZ1025" s="871"/>
      <c r="TA1025" s="871"/>
      <c r="TB1025" s="871"/>
      <c r="TC1025" s="871"/>
      <c r="TD1025" s="871"/>
      <c r="TE1025" s="871"/>
      <c r="TF1025" s="871"/>
      <c r="TG1025" s="871"/>
      <c r="TH1025" s="871"/>
      <c r="TI1025" s="871"/>
      <c r="TJ1025" s="871"/>
      <c r="TK1025" s="871"/>
      <c r="TL1025" s="871"/>
      <c r="TM1025" s="871"/>
      <c r="TN1025" s="871"/>
      <c r="TO1025" s="871"/>
      <c r="TP1025" s="871"/>
      <c r="TQ1025" s="871"/>
      <c r="TR1025" s="871"/>
      <c r="TS1025" s="871"/>
      <c r="TT1025" s="871"/>
      <c r="TU1025" s="871"/>
      <c r="TV1025" s="871"/>
      <c r="TW1025" s="871"/>
      <c r="TX1025" s="871"/>
      <c r="TY1025" s="871"/>
      <c r="TZ1025" s="871"/>
      <c r="UA1025" s="871"/>
      <c r="UB1025" s="871"/>
      <c r="UC1025" s="871"/>
      <c r="UD1025" s="871"/>
      <c r="UE1025" s="871"/>
      <c r="UF1025" s="871"/>
      <c r="UG1025" s="871"/>
      <c r="UH1025" s="871"/>
      <c r="UI1025" s="871"/>
      <c r="UJ1025" s="871"/>
      <c r="UK1025" s="871"/>
      <c r="UL1025" s="871"/>
      <c r="UM1025" s="871"/>
      <c r="UN1025" s="871"/>
      <c r="UO1025" s="871"/>
      <c r="UP1025" s="871"/>
      <c r="UQ1025" s="871"/>
      <c r="UR1025" s="871"/>
      <c r="US1025" s="871"/>
      <c r="UT1025" s="871"/>
      <c r="UU1025" s="871"/>
      <c r="UV1025" s="871"/>
      <c r="UW1025" s="871"/>
      <c r="UX1025" s="871"/>
      <c r="UY1025" s="871"/>
      <c r="UZ1025" s="871"/>
      <c r="VA1025" s="871"/>
      <c r="VB1025" s="871"/>
      <c r="VC1025" s="871"/>
      <c r="VD1025" s="871"/>
      <c r="VE1025" s="871"/>
      <c r="VF1025" s="871"/>
      <c r="VG1025" s="871"/>
      <c r="VH1025" s="871"/>
      <c r="VI1025" s="871"/>
      <c r="VJ1025" s="871"/>
      <c r="VK1025" s="871"/>
      <c r="VL1025" s="871"/>
      <c r="VM1025" s="871"/>
      <c r="VN1025" s="871"/>
      <c r="VO1025" s="871"/>
      <c r="VP1025" s="871"/>
      <c r="VQ1025" s="871"/>
      <c r="VR1025" s="871"/>
      <c r="VS1025" s="871"/>
      <c r="VT1025" s="871"/>
      <c r="VU1025" s="871"/>
      <c r="VV1025" s="871"/>
      <c r="VW1025" s="871"/>
      <c r="VX1025" s="871"/>
      <c r="VY1025" s="871"/>
      <c r="VZ1025" s="871"/>
      <c r="WA1025" s="871"/>
      <c r="WB1025" s="871"/>
      <c r="WC1025" s="871"/>
      <c r="WD1025" s="871"/>
      <c r="WE1025" s="871"/>
      <c r="WF1025" s="871"/>
      <c r="WG1025" s="871"/>
      <c r="WH1025" s="871"/>
      <c r="WI1025" s="871"/>
      <c r="WJ1025" s="871"/>
      <c r="WK1025" s="871"/>
      <c r="WL1025" s="871"/>
      <c r="WM1025" s="871"/>
      <c r="WN1025" s="871"/>
      <c r="WO1025" s="871"/>
      <c r="WP1025" s="871"/>
      <c r="WQ1025" s="871"/>
      <c r="WR1025" s="871"/>
      <c r="WS1025" s="871"/>
      <c r="WT1025" s="871"/>
      <c r="WU1025" s="871"/>
      <c r="WV1025" s="871"/>
      <c r="WW1025" s="871"/>
      <c r="WX1025" s="871"/>
      <c r="WY1025" s="871"/>
      <c r="WZ1025" s="871"/>
      <c r="XA1025" s="871"/>
      <c r="XB1025" s="871"/>
      <c r="XC1025" s="871"/>
      <c r="XD1025" s="871"/>
      <c r="XE1025" s="871"/>
      <c r="XF1025" s="871"/>
      <c r="XG1025" s="871"/>
      <c r="XH1025" s="871"/>
      <c r="XI1025" s="871"/>
      <c r="XJ1025" s="871"/>
      <c r="XK1025" s="871"/>
      <c r="XL1025" s="871"/>
      <c r="XM1025" s="871"/>
      <c r="XN1025" s="871"/>
      <c r="XO1025" s="871"/>
      <c r="XP1025" s="871"/>
      <c r="XQ1025" s="871"/>
      <c r="XR1025" s="871"/>
      <c r="XS1025" s="871"/>
      <c r="XT1025" s="871"/>
      <c r="XU1025" s="871"/>
      <c r="XV1025" s="871"/>
      <c r="XW1025" s="871"/>
      <c r="XX1025" s="871"/>
      <c r="XY1025" s="871"/>
      <c r="XZ1025" s="871"/>
      <c r="YA1025" s="871"/>
      <c r="YB1025" s="871"/>
      <c r="YC1025" s="871"/>
      <c r="YD1025" s="871"/>
      <c r="YE1025" s="871"/>
      <c r="YF1025" s="871"/>
      <c r="YG1025" s="871"/>
      <c r="YH1025" s="871"/>
      <c r="YI1025" s="871"/>
      <c r="YJ1025" s="871"/>
      <c r="YK1025" s="871"/>
      <c r="YL1025" s="871"/>
      <c r="YM1025" s="871"/>
      <c r="YN1025" s="871"/>
      <c r="YO1025" s="871"/>
      <c r="YP1025" s="871"/>
      <c r="YQ1025" s="871"/>
      <c r="YR1025" s="871"/>
      <c r="YS1025" s="871"/>
      <c r="YT1025" s="871"/>
      <c r="YU1025" s="871"/>
      <c r="YV1025" s="871"/>
      <c r="YW1025" s="871"/>
      <c r="YX1025" s="871"/>
      <c r="YY1025" s="871"/>
      <c r="YZ1025" s="871"/>
      <c r="ZA1025" s="871"/>
      <c r="ZB1025" s="871"/>
      <c r="ZC1025" s="871"/>
      <c r="ZD1025" s="871"/>
      <c r="ZE1025" s="871"/>
      <c r="ZF1025" s="871"/>
      <c r="ZG1025" s="871"/>
      <c r="ZH1025" s="871"/>
      <c r="ZI1025" s="871"/>
      <c r="ZJ1025" s="871"/>
      <c r="ZK1025" s="871"/>
      <c r="ZL1025" s="871"/>
      <c r="ZM1025" s="871"/>
      <c r="ZN1025" s="871"/>
      <c r="ZO1025" s="871"/>
      <c r="ZP1025" s="871"/>
      <c r="ZQ1025" s="871"/>
      <c r="ZR1025" s="871"/>
      <c r="ZS1025" s="871"/>
      <c r="ZT1025" s="871"/>
      <c r="ZU1025" s="871"/>
      <c r="ZV1025" s="871"/>
      <c r="ZW1025" s="871"/>
      <c r="ZX1025" s="871"/>
      <c r="ZY1025" s="871"/>
      <c r="ZZ1025" s="871"/>
      <c r="AAA1025" s="871"/>
      <c r="AAB1025" s="871"/>
      <c r="AAC1025" s="871"/>
      <c r="AAD1025" s="871"/>
      <c r="AAE1025" s="871"/>
      <c r="AAF1025" s="871"/>
      <c r="AAG1025" s="871"/>
      <c r="AAH1025" s="871"/>
      <c r="AAI1025" s="871"/>
      <c r="AAJ1025" s="871"/>
      <c r="AAK1025" s="871"/>
      <c r="AAL1025" s="871"/>
      <c r="AAM1025" s="871"/>
      <c r="AAN1025" s="871"/>
      <c r="AAO1025" s="871"/>
      <c r="AAP1025" s="871"/>
      <c r="AAQ1025" s="871"/>
      <c r="AAR1025" s="871"/>
      <c r="AAS1025" s="871"/>
      <c r="AAT1025" s="871"/>
      <c r="AAU1025" s="871"/>
      <c r="AAV1025" s="871"/>
      <c r="AAW1025" s="871"/>
      <c r="AAX1025" s="871"/>
      <c r="AAY1025" s="871"/>
      <c r="AAZ1025" s="871"/>
      <c r="ABA1025" s="871"/>
      <c r="ABB1025" s="871"/>
      <c r="ABC1025" s="871"/>
      <c r="ABD1025" s="871"/>
      <c r="ABE1025" s="871"/>
      <c r="ABF1025" s="871"/>
      <c r="ABG1025" s="871"/>
      <c r="ABH1025" s="871"/>
      <c r="ABI1025" s="871"/>
      <c r="ABJ1025" s="871"/>
      <c r="ABK1025" s="871"/>
      <c r="ABL1025" s="871"/>
      <c r="ABM1025" s="871"/>
      <c r="ABN1025" s="871"/>
      <c r="ABO1025" s="871"/>
      <c r="ABP1025" s="871"/>
      <c r="ABQ1025" s="871"/>
      <c r="ABR1025" s="871"/>
      <c r="ABS1025" s="871"/>
      <c r="ABT1025" s="871"/>
      <c r="ABU1025" s="871"/>
      <c r="ABV1025" s="871"/>
      <c r="ABW1025" s="871"/>
      <c r="ABX1025" s="871"/>
      <c r="ABY1025" s="871"/>
      <c r="ABZ1025" s="871"/>
      <c r="ACA1025" s="871"/>
      <c r="ACB1025" s="871"/>
      <c r="ACC1025" s="871"/>
      <c r="ACD1025" s="871"/>
      <c r="ACE1025" s="871"/>
      <c r="ACF1025" s="871"/>
      <c r="ACG1025" s="871"/>
      <c r="ACH1025" s="871"/>
      <c r="ACI1025" s="871"/>
      <c r="ACJ1025" s="871"/>
      <c r="ACK1025" s="871"/>
      <c r="ACL1025" s="871"/>
      <c r="ACM1025" s="871"/>
      <c r="ACN1025" s="871"/>
      <c r="ACO1025" s="871"/>
      <c r="ACP1025" s="871"/>
      <c r="ACQ1025" s="871"/>
      <c r="ACR1025" s="871"/>
      <c r="ACS1025" s="871"/>
      <c r="ACT1025" s="871"/>
      <c r="ACU1025" s="871"/>
      <c r="ACV1025" s="871"/>
      <c r="ACW1025" s="871"/>
      <c r="ACX1025" s="871"/>
      <c r="ACY1025" s="871"/>
      <c r="ACZ1025" s="871"/>
      <c r="ADA1025" s="871"/>
      <c r="ADB1025" s="871"/>
      <c r="ADC1025" s="871"/>
      <c r="ADD1025" s="871"/>
      <c r="ADE1025" s="871"/>
      <c r="ADF1025" s="871"/>
      <c r="ADG1025" s="871"/>
      <c r="ADH1025" s="871"/>
      <c r="ADI1025" s="871"/>
      <c r="ADJ1025" s="871"/>
      <c r="ADK1025" s="871"/>
      <c r="ADL1025" s="871"/>
      <c r="ADM1025" s="871"/>
      <c r="ADN1025" s="871"/>
      <c r="ADO1025" s="871"/>
      <c r="ADP1025" s="871"/>
      <c r="ADQ1025" s="871"/>
      <c r="ADR1025" s="871"/>
      <c r="ADS1025" s="871"/>
      <c r="ADT1025" s="871"/>
      <c r="ADU1025" s="871"/>
      <c r="ADV1025" s="871"/>
      <c r="ADW1025" s="871"/>
      <c r="ADX1025" s="871"/>
      <c r="ADY1025" s="871"/>
      <c r="ADZ1025" s="871"/>
      <c r="AEA1025" s="871"/>
      <c r="AEB1025" s="871"/>
      <c r="AEC1025" s="871"/>
      <c r="AED1025" s="871"/>
      <c r="AEE1025" s="871"/>
      <c r="AEF1025" s="871"/>
      <c r="AEG1025" s="871"/>
      <c r="AEH1025" s="871"/>
      <c r="AEI1025" s="871"/>
      <c r="AEJ1025" s="871"/>
      <c r="AEK1025" s="871"/>
      <c r="AEL1025" s="871"/>
      <c r="AEM1025" s="871"/>
      <c r="AEN1025" s="871"/>
      <c r="AEO1025" s="871"/>
      <c r="AEP1025" s="871"/>
      <c r="AEQ1025" s="871"/>
      <c r="AER1025" s="871"/>
      <c r="AES1025" s="871"/>
      <c r="AET1025" s="871"/>
      <c r="AEU1025" s="871"/>
      <c r="AEV1025" s="871"/>
      <c r="AEW1025" s="871"/>
      <c r="AEX1025" s="871"/>
      <c r="AEY1025" s="871"/>
      <c r="AEZ1025" s="871"/>
      <c r="AFA1025" s="871"/>
      <c r="AFB1025" s="871"/>
      <c r="AFC1025" s="871"/>
      <c r="AFD1025" s="871"/>
      <c r="AFE1025" s="871"/>
      <c r="AFF1025" s="871"/>
      <c r="AFG1025" s="871"/>
      <c r="AFH1025" s="871"/>
      <c r="AFI1025" s="871"/>
      <c r="AFJ1025" s="871"/>
      <c r="AFK1025" s="871"/>
      <c r="AFL1025" s="871"/>
      <c r="AFM1025" s="871"/>
      <c r="AFN1025" s="871"/>
      <c r="AFO1025" s="871"/>
      <c r="AFP1025" s="871"/>
      <c r="AFQ1025" s="871"/>
      <c r="AFR1025" s="871"/>
      <c r="AFS1025" s="871"/>
      <c r="AFT1025" s="871"/>
      <c r="AFU1025" s="871"/>
      <c r="AFV1025" s="871"/>
      <c r="AFW1025" s="871"/>
      <c r="AFX1025" s="871"/>
      <c r="AFY1025" s="871"/>
      <c r="AFZ1025" s="871"/>
      <c r="AGA1025" s="871"/>
      <c r="AGB1025" s="871"/>
      <c r="AGC1025" s="871"/>
      <c r="AGD1025" s="871"/>
      <c r="AGE1025" s="871"/>
      <c r="AGF1025" s="871"/>
      <c r="AGG1025" s="871"/>
      <c r="AGH1025" s="871"/>
      <c r="AGI1025" s="871"/>
      <c r="AGJ1025" s="871"/>
      <c r="AGK1025" s="871"/>
      <c r="AGL1025" s="871"/>
      <c r="AGM1025" s="871"/>
      <c r="AGN1025" s="871"/>
      <c r="AGO1025" s="871"/>
      <c r="AGP1025" s="871"/>
      <c r="AGQ1025" s="871"/>
      <c r="AGR1025" s="871"/>
      <c r="AGS1025" s="871"/>
      <c r="AGT1025" s="871"/>
      <c r="AGU1025" s="871"/>
      <c r="AGV1025" s="871"/>
      <c r="AGW1025" s="871"/>
      <c r="AGX1025" s="871"/>
      <c r="AGY1025" s="871"/>
      <c r="AGZ1025" s="871"/>
      <c r="AHA1025" s="871"/>
      <c r="AHB1025" s="871"/>
      <c r="AHC1025" s="871"/>
      <c r="AHD1025" s="871"/>
      <c r="AHE1025" s="871"/>
      <c r="AHF1025" s="871"/>
      <c r="AHG1025" s="871"/>
      <c r="AHH1025" s="871"/>
      <c r="AHI1025" s="871"/>
      <c r="AHJ1025" s="871"/>
      <c r="AHK1025" s="871"/>
      <c r="AHL1025" s="871"/>
      <c r="AHM1025" s="871"/>
      <c r="AHN1025" s="871"/>
      <c r="AHO1025" s="871"/>
      <c r="AHP1025" s="871"/>
      <c r="AHQ1025" s="871"/>
      <c r="AHR1025" s="871"/>
      <c r="AHS1025" s="871"/>
      <c r="AHT1025" s="871"/>
      <c r="AHU1025" s="871"/>
      <c r="AHV1025" s="871"/>
      <c r="AHW1025" s="871"/>
      <c r="AHX1025" s="871"/>
      <c r="AHY1025" s="871"/>
      <c r="AHZ1025" s="871"/>
      <c r="AIA1025" s="871"/>
      <c r="AIB1025" s="871"/>
      <c r="AIC1025" s="871"/>
      <c r="AID1025" s="871"/>
      <c r="AIE1025" s="871"/>
      <c r="AIF1025" s="871"/>
      <c r="AIG1025" s="871"/>
      <c r="AIH1025" s="871"/>
      <c r="AII1025" s="871"/>
      <c r="AIJ1025" s="871"/>
      <c r="AIK1025" s="871"/>
      <c r="AIL1025" s="871"/>
      <c r="AIM1025" s="871"/>
      <c r="AIN1025" s="871"/>
      <c r="AIO1025" s="871"/>
      <c r="AIP1025" s="871"/>
      <c r="AIQ1025" s="871"/>
      <c r="AIR1025" s="871"/>
      <c r="AIS1025" s="871"/>
      <c r="AIT1025" s="871"/>
      <c r="AIU1025" s="871"/>
      <c r="AIV1025" s="871"/>
      <c r="AIW1025" s="871"/>
      <c r="AIX1025" s="871"/>
      <c r="AIY1025" s="871"/>
      <c r="AIZ1025" s="871"/>
      <c r="AJA1025" s="871"/>
      <c r="AJB1025" s="871"/>
      <c r="AJC1025" s="871"/>
      <c r="AJD1025" s="871"/>
      <c r="AJE1025" s="871"/>
      <c r="AJF1025" s="871"/>
      <c r="AJG1025" s="871"/>
      <c r="AJH1025" s="871"/>
      <c r="AJI1025" s="871"/>
      <c r="AJJ1025" s="871"/>
      <c r="AJK1025" s="871"/>
      <c r="AJL1025" s="871"/>
      <c r="AJM1025" s="871"/>
      <c r="AJN1025" s="871"/>
      <c r="AJO1025" s="871"/>
      <c r="AJP1025" s="871"/>
      <c r="AJQ1025" s="871"/>
      <c r="AJR1025" s="871"/>
      <c r="AJS1025" s="871"/>
      <c r="AJT1025" s="871"/>
      <c r="AJU1025" s="871"/>
      <c r="AJV1025" s="871"/>
      <c r="AJW1025" s="871"/>
      <c r="AJX1025" s="871"/>
      <c r="AJY1025" s="871"/>
      <c r="AJZ1025" s="871"/>
      <c r="AKA1025" s="871"/>
      <c r="AKB1025" s="871"/>
      <c r="AKC1025" s="871"/>
      <c r="AKD1025" s="871"/>
      <c r="AKE1025" s="871"/>
      <c r="AKF1025" s="871"/>
      <c r="AKG1025" s="871"/>
      <c r="AKH1025" s="871"/>
      <c r="AKI1025" s="871"/>
      <c r="AKJ1025" s="871"/>
      <c r="AKK1025" s="871"/>
      <c r="AKL1025" s="871"/>
      <c r="AKM1025" s="871"/>
      <c r="AKN1025" s="871"/>
      <c r="AKO1025" s="871"/>
      <c r="AKP1025" s="871"/>
      <c r="AKQ1025" s="871"/>
      <c r="AKR1025" s="871"/>
      <c r="AKS1025" s="871"/>
      <c r="AKT1025" s="871"/>
      <c r="AKU1025" s="871"/>
      <c r="AKV1025" s="871"/>
      <c r="AKW1025" s="871"/>
      <c r="AKX1025" s="871"/>
      <c r="AKY1025" s="871"/>
      <c r="AKZ1025" s="871"/>
      <c r="ALA1025" s="871"/>
      <c r="ALB1025" s="871"/>
      <c r="ALC1025" s="871"/>
      <c r="ALD1025" s="871"/>
      <c r="ALE1025" s="871"/>
      <c r="ALF1025" s="871"/>
      <c r="ALG1025" s="871"/>
      <c r="ALH1025" s="871"/>
      <c r="ALI1025" s="871"/>
      <c r="ALJ1025" s="871"/>
      <c r="ALK1025" s="871"/>
      <c r="ALL1025" s="871"/>
      <c r="ALM1025" s="871"/>
      <c r="ALN1025" s="871"/>
      <c r="ALO1025" s="871"/>
      <c r="ALP1025" s="871"/>
      <c r="ALQ1025" s="871"/>
      <c r="ALR1025" s="871"/>
      <c r="ALS1025" s="871"/>
      <c r="ALT1025" s="871"/>
      <c r="ALU1025" s="871"/>
      <c r="ALV1025" s="871"/>
      <c r="ALW1025" s="871"/>
      <c r="ALX1025" s="871"/>
      <c r="ALY1025" s="871"/>
      <c r="ALZ1025" s="871"/>
      <c r="AMA1025" s="871"/>
      <c r="AMB1025" s="871"/>
      <c r="AMC1025" s="871"/>
      <c r="AMD1025" s="871"/>
      <c r="AME1025" s="871"/>
      <c r="AMF1025" s="871"/>
      <c r="AMG1025" s="871"/>
      <c r="AMH1025" s="871"/>
      <c r="AMI1025" s="871"/>
      <c r="AMJ1025" s="871"/>
      <c r="AMK1025" s="871"/>
    </row>
    <row r="1026" spans="1:1025" ht="15.75" customHeight="1">
      <c r="A1026" s="962"/>
      <c r="B1026" s="993"/>
      <c r="C1026" s="943"/>
      <c r="D1026" s="942"/>
      <c r="E1026" s="983"/>
      <c r="F1026" s="880"/>
      <c r="G1026" s="874"/>
      <c r="H1026" s="875"/>
      <c r="I1026" s="874"/>
      <c r="J1026" s="875"/>
      <c r="K1026" s="882"/>
      <c r="L1026" s="883"/>
      <c r="M1026" s="884"/>
      <c r="N1026" s="882"/>
      <c r="O1026" s="882"/>
      <c r="P1026" s="882"/>
      <c r="Q1026" s="871"/>
      <c r="R1026" s="871"/>
      <c r="S1026" s="871"/>
      <c r="T1026" s="871"/>
      <c r="U1026" s="871"/>
      <c r="V1026" s="871"/>
      <c r="W1026" s="871"/>
      <c r="X1026" s="871"/>
      <c r="Y1026" s="871"/>
      <c r="Z1026" s="871"/>
      <c r="AA1026" s="871"/>
      <c r="AB1026" s="871"/>
      <c r="AC1026" s="871"/>
      <c r="AD1026" s="871"/>
      <c r="AE1026" s="871"/>
      <c r="AF1026" s="871"/>
      <c r="AG1026" s="871"/>
      <c r="AH1026" s="871"/>
      <c r="AI1026" s="871"/>
      <c r="AJ1026" s="871"/>
      <c r="AK1026" s="871"/>
      <c r="AL1026" s="871"/>
      <c r="AM1026" s="871"/>
      <c r="AN1026" s="871"/>
      <c r="AO1026" s="871"/>
      <c r="AP1026" s="871"/>
      <c r="AQ1026" s="871"/>
      <c r="AR1026" s="871"/>
      <c r="AS1026" s="871"/>
      <c r="AT1026" s="871"/>
      <c r="AU1026" s="871"/>
      <c r="AV1026" s="871"/>
      <c r="AW1026" s="871"/>
      <c r="AX1026" s="871"/>
      <c r="AY1026" s="871"/>
      <c r="AZ1026" s="871"/>
      <c r="BA1026" s="871"/>
      <c r="BB1026" s="871"/>
      <c r="BC1026" s="871"/>
      <c r="BD1026" s="871"/>
      <c r="BE1026" s="871"/>
      <c r="BF1026" s="871"/>
      <c r="BG1026" s="871"/>
      <c r="BH1026" s="871"/>
      <c r="BI1026" s="871"/>
      <c r="BJ1026" s="871"/>
      <c r="BK1026" s="871"/>
      <c r="BL1026" s="871"/>
      <c r="BM1026" s="871"/>
      <c r="BN1026" s="871"/>
      <c r="BO1026" s="871"/>
      <c r="BP1026" s="871"/>
      <c r="BQ1026" s="871"/>
      <c r="BR1026" s="871"/>
      <c r="BS1026" s="871"/>
      <c r="BT1026" s="871"/>
      <c r="BU1026" s="871"/>
      <c r="BV1026" s="871"/>
      <c r="BW1026" s="871"/>
      <c r="BX1026" s="871"/>
      <c r="BY1026" s="871"/>
      <c r="BZ1026" s="871"/>
      <c r="CA1026" s="871"/>
      <c r="CB1026" s="871"/>
      <c r="CC1026" s="871"/>
      <c r="CD1026" s="871"/>
      <c r="CE1026" s="871"/>
      <c r="CF1026" s="871"/>
      <c r="CG1026" s="871"/>
      <c r="CH1026" s="871"/>
      <c r="CI1026" s="871"/>
      <c r="CJ1026" s="871"/>
      <c r="CK1026" s="871"/>
      <c r="CL1026" s="871"/>
      <c r="CM1026" s="871"/>
      <c r="CN1026" s="871"/>
      <c r="CO1026" s="871"/>
      <c r="CP1026" s="871"/>
      <c r="CQ1026" s="871"/>
      <c r="CR1026" s="871"/>
      <c r="CS1026" s="871"/>
      <c r="CT1026" s="871"/>
      <c r="CU1026" s="871"/>
      <c r="CV1026" s="871"/>
      <c r="CW1026" s="871"/>
      <c r="CX1026" s="871"/>
      <c r="CY1026" s="871"/>
      <c r="CZ1026" s="871"/>
      <c r="DA1026" s="871"/>
      <c r="DB1026" s="871"/>
      <c r="DC1026" s="871"/>
      <c r="DD1026" s="871"/>
      <c r="DE1026" s="871"/>
      <c r="DF1026" s="871"/>
      <c r="DG1026" s="871"/>
      <c r="DH1026" s="871"/>
      <c r="DI1026" s="871"/>
      <c r="DJ1026" s="871"/>
      <c r="DK1026" s="871"/>
      <c r="DL1026" s="871"/>
      <c r="DM1026" s="871"/>
      <c r="DN1026" s="871"/>
      <c r="DO1026" s="871"/>
      <c r="DP1026" s="871"/>
      <c r="DQ1026" s="871"/>
      <c r="DR1026" s="871"/>
      <c r="DS1026" s="871"/>
      <c r="DT1026" s="871"/>
      <c r="DU1026" s="871"/>
      <c r="DV1026" s="871"/>
      <c r="DW1026" s="871"/>
      <c r="DX1026" s="871"/>
      <c r="DY1026" s="871"/>
      <c r="DZ1026" s="871"/>
      <c r="EA1026" s="871"/>
      <c r="EB1026" s="871"/>
      <c r="EC1026" s="871"/>
      <c r="ED1026" s="871"/>
      <c r="EE1026" s="871"/>
      <c r="EF1026" s="871"/>
      <c r="EG1026" s="871"/>
      <c r="EH1026" s="871"/>
      <c r="EI1026" s="871"/>
      <c r="EJ1026" s="871"/>
      <c r="EK1026" s="871"/>
      <c r="EL1026" s="871"/>
      <c r="EM1026" s="871"/>
      <c r="EN1026" s="871"/>
      <c r="EO1026" s="871"/>
      <c r="EP1026" s="871"/>
      <c r="EQ1026" s="871"/>
      <c r="ER1026" s="871"/>
      <c r="ES1026" s="871"/>
      <c r="ET1026" s="871"/>
      <c r="EU1026" s="871"/>
      <c r="EV1026" s="871"/>
      <c r="EW1026" s="871"/>
      <c r="EX1026" s="871"/>
      <c r="EY1026" s="871"/>
      <c r="EZ1026" s="871"/>
      <c r="FA1026" s="871"/>
      <c r="FB1026" s="871"/>
      <c r="FC1026" s="871"/>
      <c r="FD1026" s="871"/>
      <c r="FE1026" s="871"/>
      <c r="FF1026" s="871"/>
      <c r="FG1026" s="871"/>
      <c r="FH1026" s="871"/>
      <c r="FI1026" s="871"/>
      <c r="FJ1026" s="871"/>
      <c r="FK1026" s="871"/>
      <c r="FL1026" s="871"/>
      <c r="FM1026" s="871"/>
      <c r="FN1026" s="871"/>
      <c r="FO1026" s="871"/>
      <c r="FP1026" s="871"/>
      <c r="FQ1026" s="871"/>
      <c r="FR1026" s="871"/>
      <c r="FS1026" s="871"/>
      <c r="FT1026" s="871"/>
      <c r="FU1026" s="871"/>
      <c r="FV1026" s="871"/>
      <c r="FW1026" s="871"/>
      <c r="FX1026" s="871"/>
      <c r="FY1026" s="871"/>
      <c r="FZ1026" s="871"/>
      <c r="GA1026" s="871"/>
      <c r="GB1026" s="871"/>
      <c r="GC1026" s="871"/>
      <c r="GD1026" s="871"/>
      <c r="GE1026" s="871"/>
      <c r="GF1026" s="871"/>
      <c r="GG1026" s="871"/>
      <c r="GH1026" s="871"/>
      <c r="GI1026" s="871"/>
      <c r="GJ1026" s="871"/>
      <c r="GK1026" s="871"/>
      <c r="GL1026" s="871"/>
      <c r="GM1026" s="871"/>
      <c r="GN1026" s="871"/>
      <c r="GO1026" s="871"/>
      <c r="GP1026" s="871"/>
      <c r="GQ1026" s="871"/>
      <c r="GR1026" s="871"/>
      <c r="GS1026" s="871"/>
      <c r="GT1026" s="871"/>
      <c r="GU1026" s="871"/>
      <c r="GV1026" s="871"/>
      <c r="GW1026" s="871"/>
      <c r="GX1026" s="871"/>
      <c r="GY1026" s="871"/>
      <c r="GZ1026" s="871"/>
      <c r="HA1026" s="871"/>
      <c r="HB1026" s="871"/>
      <c r="HC1026" s="871"/>
      <c r="HD1026" s="871"/>
      <c r="HE1026" s="871"/>
      <c r="HF1026" s="871"/>
      <c r="HG1026" s="871"/>
      <c r="HH1026" s="871"/>
      <c r="HI1026" s="871"/>
      <c r="HJ1026" s="871"/>
      <c r="HK1026" s="871"/>
      <c r="HL1026" s="871"/>
      <c r="HM1026" s="871"/>
      <c r="HN1026" s="871"/>
      <c r="HO1026" s="871"/>
      <c r="HP1026" s="871"/>
      <c r="HQ1026" s="871"/>
      <c r="HR1026" s="871"/>
      <c r="HS1026" s="871"/>
      <c r="HT1026" s="871"/>
      <c r="HU1026" s="871"/>
      <c r="HV1026" s="871"/>
      <c r="HW1026" s="871"/>
      <c r="HX1026" s="871"/>
      <c r="HY1026" s="871"/>
      <c r="HZ1026" s="871"/>
      <c r="IA1026" s="871"/>
      <c r="IB1026" s="871"/>
      <c r="IC1026" s="871"/>
      <c r="ID1026" s="871"/>
      <c r="IE1026" s="871"/>
      <c r="IF1026" s="871"/>
      <c r="IG1026" s="871"/>
      <c r="IH1026" s="871"/>
      <c r="II1026" s="871"/>
      <c r="IJ1026" s="871"/>
      <c r="IK1026" s="871"/>
      <c r="IL1026" s="871"/>
      <c r="IM1026" s="871"/>
      <c r="IN1026" s="871"/>
      <c r="IO1026" s="871"/>
      <c r="IP1026" s="871"/>
      <c r="IQ1026" s="871"/>
      <c r="IR1026" s="871"/>
      <c r="IS1026" s="871"/>
      <c r="IT1026" s="871"/>
      <c r="IU1026" s="871"/>
      <c r="IV1026" s="871"/>
      <c r="IW1026" s="871"/>
      <c r="IX1026" s="871"/>
      <c r="IY1026" s="871"/>
      <c r="IZ1026" s="871"/>
      <c r="JA1026" s="871"/>
      <c r="JB1026" s="871"/>
      <c r="JC1026" s="871"/>
      <c r="JD1026" s="871"/>
      <c r="JE1026" s="871"/>
      <c r="JF1026" s="871"/>
      <c r="JG1026" s="871"/>
      <c r="JH1026" s="871"/>
      <c r="JI1026" s="871"/>
      <c r="JJ1026" s="871"/>
      <c r="JK1026" s="871"/>
      <c r="JL1026" s="871"/>
      <c r="JM1026" s="871"/>
      <c r="JN1026" s="871"/>
      <c r="JO1026" s="871"/>
      <c r="JP1026" s="871"/>
      <c r="JQ1026" s="871"/>
      <c r="JR1026" s="871"/>
      <c r="JS1026" s="871"/>
      <c r="JT1026" s="871"/>
      <c r="JU1026" s="871"/>
      <c r="JV1026" s="871"/>
      <c r="JW1026" s="871"/>
      <c r="JX1026" s="871"/>
      <c r="JY1026" s="871"/>
      <c r="JZ1026" s="871"/>
      <c r="KA1026" s="871"/>
      <c r="KB1026" s="871"/>
      <c r="KC1026" s="871"/>
      <c r="KD1026" s="871"/>
      <c r="KE1026" s="871"/>
      <c r="KF1026" s="871"/>
      <c r="KG1026" s="871"/>
      <c r="KH1026" s="871"/>
      <c r="KI1026" s="871"/>
      <c r="KJ1026" s="871"/>
      <c r="KK1026" s="871"/>
      <c r="KL1026" s="871"/>
      <c r="KM1026" s="871"/>
      <c r="KN1026" s="871"/>
      <c r="KO1026" s="871"/>
      <c r="KP1026" s="871"/>
      <c r="KQ1026" s="871"/>
      <c r="KR1026" s="871"/>
      <c r="KS1026" s="871"/>
      <c r="KT1026" s="871"/>
      <c r="KU1026" s="871"/>
      <c r="KV1026" s="871"/>
      <c r="KW1026" s="871"/>
      <c r="KX1026" s="871"/>
      <c r="KY1026" s="871"/>
      <c r="KZ1026" s="871"/>
      <c r="LA1026" s="871"/>
      <c r="LB1026" s="871"/>
      <c r="LC1026" s="871"/>
      <c r="LD1026" s="871"/>
      <c r="LE1026" s="871"/>
      <c r="LF1026" s="871"/>
      <c r="LG1026" s="871"/>
      <c r="LH1026" s="871"/>
      <c r="LI1026" s="871"/>
      <c r="LJ1026" s="871"/>
      <c r="LK1026" s="871"/>
      <c r="LL1026" s="871"/>
      <c r="LM1026" s="871"/>
      <c r="LN1026" s="871"/>
      <c r="LO1026" s="871"/>
      <c r="LP1026" s="871"/>
      <c r="LQ1026" s="871"/>
      <c r="LR1026" s="871"/>
      <c r="LS1026" s="871"/>
      <c r="LT1026" s="871"/>
      <c r="LU1026" s="871"/>
      <c r="LV1026" s="871"/>
      <c r="LW1026" s="871"/>
      <c r="LX1026" s="871"/>
      <c r="LY1026" s="871"/>
      <c r="LZ1026" s="871"/>
      <c r="MA1026" s="871"/>
      <c r="MB1026" s="871"/>
      <c r="MC1026" s="871"/>
      <c r="MD1026" s="871"/>
      <c r="ME1026" s="871"/>
      <c r="MF1026" s="871"/>
      <c r="MG1026" s="871"/>
      <c r="MH1026" s="871"/>
      <c r="MI1026" s="871"/>
      <c r="MJ1026" s="871"/>
      <c r="MK1026" s="871"/>
      <c r="ML1026" s="871"/>
      <c r="MM1026" s="871"/>
      <c r="MN1026" s="871"/>
      <c r="MO1026" s="871"/>
      <c r="MP1026" s="871"/>
      <c r="MQ1026" s="871"/>
      <c r="MR1026" s="871"/>
      <c r="MS1026" s="871"/>
      <c r="MT1026" s="871"/>
      <c r="MU1026" s="871"/>
      <c r="MV1026" s="871"/>
      <c r="MW1026" s="871"/>
      <c r="MX1026" s="871"/>
      <c r="MY1026" s="871"/>
      <c r="MZ1026" s="871"/>
      <c r="NA1026" s="871"/>
      <c r="NB1026" s="871"/>
      <c r="NC1026" s="871"/>
      <c r="ND1026" s="871"/>
      <c r="NE1026" s="871"/>
      <c r="NF1026" s="871"/>
      <c r="NG1026" s="871"/>
      <c r="NH1026" s="871"/>
      <c r="NI1026" s="871"/>
      <c r="NJ1026" s="871"/>
      <c r="NK1026" s="871"/>
      <c r="NL1026" s="871"/>
      <c r="NM1026" s="871"/>
      <c r="NN1026" s="871"/>
      <c r="NO1026" s="871"/>
      <c r="NP1026" s="871"/>
      <c r="NQ1026" s="871"/>
      <c r="NR1026" s="871"/>
      <c r="NS1026" s="871"/>
      <c r="NT1026" s="871"/>
      <c r="NU1026" s="871"/>
      <c r="NV1026" s="871"/>
      <c r="NW1026" s="871"/>
      <c r="NX1026" s="871"/>
      <c r="NY1026" s="871"/>
      <c r="NZ1026" s="871"/>
      <c r="OA1026" s="871"/>
      <c r="OB1026" s="871"/>
      <c r="OC1026" s="871"/>
      <c r="OD1026" s="871"/>
      <c r="OE1026" s="871"/>
      <c r="OF1026" s="871"/>
      <c r="OG1026" s="871"/>
      <c r="OH1026" s="871"/>
      <c r="OI1026" s="871"/>
      <c r="OJ1026" s="871"/>
      <c r="OK1026" s="871"/>
      <c r="OL1026" s="871"/>
      <c r="OM1026" s="871"/>
      <c r="ON1026" s="871"/>
      <c r="OO1026" s="871"/>
      <c r="OP1026" s="871"/>
      <c r="OQ1026" s="871"/>
      <c r="OR1026" s="871"/>
      <c r="OS1026" s="871"/>
      <c r="OT1026" s="871"/>
      <c r="OU1026" s="871"/>
      <c r="OV1026" s="871"/>
      <c r="OW1026" s="871"/>
      <c r="OX1026" s="871"/>
      <c r="OY1026" s="871"/>
      <c r="OZ1026" s="871"/>
      <c r="PA1026" s="871"/>
      <c r="PB1026" s="871"/>
      <c r="PC1026" s="871"/>
      <c r="PD1026" s="871"/>
      <c r="PE1026" s="871"/>
      <c r="PF1026" s="871"/>
      <c r="PG1026" s="871"/>
      <c r="PH1026" s="871"/>
      <c r="PI1026" s="871"/>
      <c r="PJ1026" s="871"/>
      <c r="PK1026" s="871"/>
      <c r="PL1026" s="871"/>
      <c r="PM1026" s="871"/>
      <c r="PN1026" s="871"/>
      <c r="PO1026" s="871"/>
      <c r="PP1026" s="871"/>
      <c r="PQ1026" s="871"/>
      <c r="PR1026" s="871"/>
      <c r="PS1026" s="871"/>
      <c r="PT1026" s="871"/>
      <c r="PU1026" s="871"/>
      <c r="PV1026" s="871"/>
      <c r="PW1026" s="871"/>
      <c r="PX1026" s="871"/>
      <c r="PY1026" s="871"/>
      <c r="PZ1026" s="871"/>
      <c r="QA1026" s="871"/>
      <c r="QB1026" s="871"/>
      <c r="QC1026" s="871"/>
      <c r="QD1026" s="871"/>
      <c r="QE1026" s="871"/>
      <c r="QF1026" s="871"/>
      <c r="QG1026" s="871"/>
      <c r="QH1026" s="871"/>
      <c r="QI1026" s="871"/>
      <c r="QJ1026" s="871"/>
      <c r="QK1026" s="871"/>
      <c r="QL1026" s="871"/>
      <c r="QM1026" s="871"/>
      <c r="QN1026" s="871"/>
      <c r="QO1026" s="871"/>
      <c r="QP1026" s="871"/>
      <c r="QQ1026" s="871"/>
      <c r="QR1026" s="871"/>
      <c r="QS1026" s="871"/>
      <c r="QT1026" s="871"/>
      <c r="QU1026" s="871"/>
      <c r="QV1026" s="871"/>
      <c r="QW1026" s="871"/>
      <c r="QX1026" s="871"/>
      <c r="QY1026" s="871"/>
      <c r="QZ1026" s="871"/>
      <c r="RA1026" s="871"/>
      <c r="RB1026" s="871"/>
      <c r="RC1026" s="871"/>
      <c r="RD1026" s="871"/>
      <c r="RE1026" s="871"/>
      <c r="RF1026" s="871"/>
      <c r="RG1026" s="871"/>
      <c r="RH1026" s="871"/>
      <c r="RI1026" s="871"/>
      <c r="RJ1026" s="871"/>
      <c r="RK1026" s="871"/>
      <c r="RL1026" s="871"/>
      <c r="RM1026" s="871"/>
      <c r="RN1026" s="871"/>
      <c r="RO1026" s="871"/>
      <c r="RP1026" s="871"/>
      <c r="RQ1026" s="871"/>
      <c r="RR1026" s="871"/>
      <c r="RS1026" s="871"/>
      <c r="RT1026" s="871"/>
      <c r="RU1026" s="871"/>
      <c r="RV1026" s="871"/>
      <c r="RW1026" s="871"/>
      <c r="RX1026" s="871"/>
      <c r="RY1026" s="871"/>
      <c r="RZ1026" s="871"/>
      <c r="SA1026" s="871"/>
      <c r="SB1026" s="871"/>
      <c r="SC1026" s="871"/>
      <c r="SD1026" s="871"/>
      <c r="SE1026" s="871"/>
      <c r="SF1026" s="871"/>
      <c r="SG1026" s="871"/>
      <c r="SH1026" s="871"/>
      <c r="SI1026" s="871"/>
      <c r="SJ1026" s="871"/>
      <c r="SK1026" s="871"/>
      <c r="SL1026" s="871"/>
      <c r="SM1026" s="871"/>
      <c r="SN1026" s="871"/>
      <c r="SO1026" s="871"/>
      <c r="SP1026" s="871"/>
      <c r="SQ1026" s="871"/>
      <c r="SR1026" s="871"/>
      <c r="SS1026" s="871"/>
      <c r="ST1026" s="871"/>
      <c r="SU1026" s="871"/>
      <c r="SV1026" s="871"/>
      <c r="SW1026" s="871"/>
      <c r="SX1026" s="871"/>
      <c r="SY1026" s="871"/>
      <c r="SZ1026" s="871"/>
      <c r="TA1026" s="871"/>
      <c r="TB1026" s="871"/>
      <c r="TC1026" s="871"/>
      <c r="TD1026" s="871"/>
      <c r="TE1026" s="871"/>
      <c r="TF1026" s="871"/>
      <c r="TG1026" s="871"/>
      <c r="TH1026" s="871"/>
      <c r="TI1026" s="871"/>
      <c r="TJ1026" s="871"/>
      <c r="TK1026" s="871"/>
      <c r="TL1026" s="871"/>
      <c r="TM1026" s="871"/>
      <c r="TN1026" s="871"/>
      <c r="TO1026" s="871"/>
      <c r="TP1026" s="871"/>
      <c r="TQ1026" s="871"/>
      <c r="TR1026" s="871"/>
      <c r="TS1026" s="871"/>
      <c r="TT1026" s="871"/>
      <c r="TU1026" s="871"/>
      <c r="TV1026" s="871"/>
      <c r="TW1026" s="871"/>
      <c r="TX1026" s="871"/>
      <c r="TY1026" s="871"/>
      <c r="TZ1026" s="871"/>
      <c r="UA1026" s="871"/>
      <c r="UB1026" s="871"/>
      <c r="UC1026" s="871"/>
      <c r="UD1026" s="871"/>
      <c r="UE1026" s="871"/>
      <c r="UF1026" s="871"/>
      <c r="UG1026" s="871"/>
      <c r="UH1026" s="871"/>
      <c r="UI1026" s="871"/>
      <c r="UJ1026" s="871"/>
      <c r="UK1026" s="871"/>
      <c r="UL1026" s="871"/>
      <c r="UM1026" s="871"/>
      <c r="UN1026" s="871"/>
      <c r="UO1026" s="871"/>
      <c r="UP1026" s="871"/>
      <c r="UQ1026" s="871"/>
      <c r="UR1026" s="871"/>
      <c r="US1026" s="871"/>
      <c r="UT1026" s="871"/>
      <c r="UU1026" s="871"/>
      <c r="UV1026" s="871"/>
      <c r="UW1026" s="871"/>
      <c r="UX1026" s="871"/>
      <c r="UY1026" s="871"/>
      <c r="UZ1026" s="871"/>
      <c r="VA1026" s="871"/>
      <c r="VB1026" s="871"/>
      <c r="VC1026" s="871"/>
      <c r="VD1026" s="871"/>
      <c r="VE1026" s="871"/>
      <c r="VF1026" s="871"/>
      <c r="VG1026" s="871"/>
      <c r="VH1026" s="871"/>
      <c r="VI1026" s="871"/>
      <c r="VJ1026" s="871"/>
      <c r="VK1026" s="871"/>
      <c r="VL1026" s="871"/>
      <c r="VM1026" s="871"/>
      <c r="VN1026" s="871"/>
      <c r="VO1026" s="871"/>
      <c r="VP1026" s="871"/>
      <c r="VQ1026" s="871"/>
      <c r="VR1026" s="871"/>
      <c r="VS1026" s="871"/>
      <c r="VT1026" s="871"/>
      <c r="VU1026" s="871"/>
      <c r="VV1026" s="871"/>
      <c r="VW1026" s="871"/>
      <c r="VX1026" s="871"/>
      <c r="VY1026" s="871"/>
      <c r="VZ1026" s="871"/>
      <c r="WA1026" s="871"/>
      <c r="WB1026" s="871"/>
      <c r="WC1026" s="871"/>
      <c r="WD1026" s="871"/>
      <c r="WE1026" s="871"/>
      <c r="WF1026" s="871"/>
      <c r="WG1026" s="871"/>
      <c r="WH1026" s="871"/>
      <c r="WI1026" s="871"/>
      <c r="WJ1026" s="871"/>
      <c r="WK1026" s="871"/>
      <c r="WL1026" s="871"/>
      <c r="WM1026" s="871"/>
      <c r="WN1026" s="871"/>
      <c r="WO1026" s="871"/>
      <c r="WP1026" s="871"/>
      <c r="WQ1026" s="871"/>
      <c r="WR1026" s="871"/>
      <c r="WS1026" s="871"/>
      <c r="WT1026" s="871"/>
      <c r="WU1026" s="871"/>
      <c r="WV1026" s="871"/>
      <c r="WW1026" s="871"/>
      <c r="WX1026" s="871"/>
      <c r="WY1026" s="871"/>
      <c r="WZ1026" s="871"/>
      <c r="XA1026" s="871"/>
      <c r="XB1026" s="871"/>
      <c r="XC1026" s="871"/>
      <c r="XD1026" s="871"/>
      <c r="XE1026" s="871"/>
      <c r="XF1026" s="871"/>
      <c r="XG1026" s="871"/>
      <c r="XH1026" s="871"/>
      <c r="XI1026" s="871"/>
      <c r="XJ1026" s="871"/>
      <c r="XK1026" s="871"/>
      <c r="XL1026" s="871"/>
      <c r="XM1026" s="871"/>
      <c r="XN1026" s="871"/>
      <c r="XO1026" s="871"/>
      <c r="XP1026" s="871"/>
      <c r="XQ1026" s="871"/>
      <c r="XR1026" s="871"/>
      <c r="XS1026" s="871"/>
      <c r="XT1026" s="871"/>
      <c r="XU1026" s="871"/>
      <c r="XV1026" s="871"/>
      <c r="XW1026" s="871"/>
      <c r="XX1026" s="871"/>
      <c r="XY1026" s="871"/>
      <c r="XZ1026" s="871"/>
      <c r="YA1026" s="871"/>
      <c r="YB1026" s="871"/>
      <c r="YC1026" s="871"/>
      <c r="YD1026" s="871"/>
      <c r="YE1026" s="871"/>
      <c r="YF1026" s="871"/>
      <c r="YG1026" s="871"/>
      <c r="YH1026" s="871"/>
      <c r="YI1026" s="871"/>
      <c r="YJ1026" s="871"/>
      <c r="YK1026" s="871"/>
      <c r="YL1026" s="871"/>
      <c r="YM1026" s="871"/>
      <c r="YN1026" s="871"/>
      <c r="YO1026" s="871"/>
      <c r="YP1026" s="871"/>
      <c r="YQ1026" s="871"/>
      <c r="YR1026" s="871"/>
      <c r="YS1026" s="871"/>
      <c r="YT1026" s="871"/>
      <c r="YU1026" s="871"/>
      <c r="YV1026" s="871"/>
      <c r="YW1026" s="871"/>
      <c r="YX1026" s="871"/>
      <c r="YY1026" s="871"/>
      <c r="YZ1026" s="871"/>
      <c r="ZA1026" s="871"/>
      <c r="ZB1026" s="871"/>
      <c r="ZC1026" s="871"/>
      <c r="ZD1026" s="871"/>
      <c r="ZE1026" s="871"/>
      <c r="ZF1026" s="871"/>
      <c r="ZG1026" s="871"/>
      <c r="ZH1026" s="871"/>
      <c r="ZI1026" s="871"/>
      <c r="ZJ1026" s="871"/>
      <c r="ZK1026" s="871"/>
      <c r="ZL1026" s="871"/>
      <c r="ZM1026" s="871"/>
      <c r="ZN1026" s="871"/>
      <c r="ZO1026" s="871"/>
      <c r="ZP1026" s="871"/>
      <c r="ZQ1026" s="871"/>
      <c r="ZR1026" s="871"/>
      <c r="ZS1026" s="871"/>
      <c r="ZT1026" s="871"/>
      <c r="ZU1026" s="871"/>
      <c r="ZV1026" s="871"/>
      <c r="ZW1026" s="871"/>
      <c r="ZX1026" s="871"/>
      <c r="ZY1026" s="871"/>
      <c r="ZZ1026" s="871"/>
      <c r="AAA1026" s="871"/>
      <c r="AAB1026" s="871"/>
      <c r="AAC1026" s="871"/>
      <c r="AAD1026" s="871"/>
      <c r="AAE1026" s="871"/>
      <c r="AAF1026" s="871"/>
      <c r="AAG1026" s="871"/>
      <c r="AAH1026" s="871"/>
      <c r="AAI1026" s="871"/>
      <c r="AAJ1026" s="871"/>
      <c r="AAK1026" s="871"/>
      <c r="AAL1026" s="871"/>
      <c r="AAM1026" s="871"/>
      <c r="AAN1026" s="871"/>
      <c r="AAO1026" s="871"/>
      <c r="AAP1026" s="871"/>
      <c r="AAQ1026" s="871"/>
      <c r="AAR1026" s="871"/>
      <c r="AAS1026" s="871"/>
      <c r="AAT1026" s="871"/>
      <c r="AAU1026" s="871"/>
      <c r="AAV1026" s="871"/>
      <c r="AAW1026" s="871"/>
      <c r="AAX1026" s="871"/>
      <c r="AAY1026" s="871"/>
      <c r="AAZ1026" s="871"/>
      <c r="ABA1026" s="871"/>
      <c r="ABB1026" s="871"/>
      <c r="ABC1026" s="871"/>
      <c r="ABD1026" s="871"/>
      <c r="ABE1026" s="871"/>
      <c r="ABF1026" s="871"/>
      <c r="ABG1026" s="871"/>
      <c r="ABH1026" s="871"/>
      <c r="ABI1026" s="871"/>
      <c r="ABJ1026" s="871"/>
      <c r="ABK1026" s="871"/>
      <c r="ABL1026" s="871"/>
      <c r="ABM1026" s="871"/>
      <c r="ABN1026" s="871"/>
      <c r="ABO1026" s="871"/>
      <c r="ABP1026" s="871"/>
      <c r="ABQ1026" s="871"/>
      <c r="ABR1026" s="871"/>
      <c r="ABS1026" s="871"/>
      <c r="ABT1026" s="871"/>
      <c r="ABU1026" s="871"/>
      <c r="ABV1026" s="871"/>
      <c r="ABW1026" s="871"/>
      <c r="ABX1026" s="871"/>
      <c r="ABY1026" s="871"/>
      <c r="ABZ1026" s="871"/>
      <c r="ACA1026" s="871"/>
      <c r="ACB1026" s="871"/>
      <c r="ACC1026" s="871"/>
      <c r="ACD1026" s="871"/>
      <c r="ACE1026" s="871"/>
      <c r="ACF1026" s="871"/>
      <c r="ACG1026" s="871"/>
      <c r="ACH1026" s="871"/>
      <c r="ACI1026" s="871"/>
      <c r="ACJ1026" s="871"/>
      <c r="ACK1026" s="871"/>
      <c r="ACL1026" s="871"/>
      <c r="ACM1026" s="871"/>
      <c r="ACN1026" s="871"/>
      <c r="ACO1026" s="871"/>
      <c r="ACP1026" s="871"/>
      <c r="ACQ1026" s="871"/>
      <c r="ACR1026" s="871"/>
      <c r="ACS1026" s="871"/>
      <c r="ACT1026" s="871"/>
      <c r="ACU1026" s="871"/>
      <c r="ACV1026" s="871"/>
      <c r="ACW1026" s="871"/>
      <c r="ACX1026" s="871"/>
      <c r="ACY1026" s="871"/>
      <c r="ACZ1026" s="871"/>
      <c r="ADA1026" s="871"/>
      <c r="ADB1026" s="871"/>
      <c r="ADC1026" s="871"/>
      <c r="ADD1026" s="871"/>
      <c r="ADE1026" s="871"/>
      <c r="ADF1026" s="871"/>
      <c r="ADG1026" s="871"/>
      <c r="ADH1026" s="871"/>
      <c r="ADI1026" s="871"/>
      <c r="ADJ1026" s="871"/>
      <c r="ADK1026" s="871"/>
      <c r="ADL1026" s="871"/>
      <c r="ADM1026" s="871"/>
      <c r="ADN1026" s="871"/>
      <c r="ADO1026" s="871"/>
      <c r="ADP1026" s="871"/>
      <c r="ADQ1026" s="871"/>
      <c r="ADR1026" s="871"/>
      <c r="ADS1026" s="871"/>
      <c r="ADT1026" s="871"/>
      <c r="ADU1026" s="871"/>
      <c r="ADV1026" s="871"/>
      <c r="ADW1026" s="871"/>
      <c r="ADX1026" s="871"/>
      <c r="ADY1026" s="871"/>
      <c r="ADZ1026" s="871"/>
      <c r="AEA1026" s="871"/>
      <c r="AEB1026" s="871"/>
      <c r="AEC1026" s="871"/>
      <c r="AED1026" s="871"/>
      <c r="AEE1026" s="871"/>
      <c r="AEF1026" s="871"/>
      <c r="AEG1026" s="871"/>
      <c r="AEH1026" s="871"/>
      <c r="AEI1026" s="871"/>
      <c r="AEJ1026" s="871"/>
      <c r="AEK1026" s="871"/>
      <c r="AEL1026" s="871"/>
      <c r="AEM1026" s="871"/>
      <c r="AEN1026" s="871"/>
      <c r="AEO1026" s="871"/>
      <c r="AEP1026" s="871"/>
      <c r="AEQ1026" s="871"/>
      <c r="AER1026" s="871"/>
      <c r="AES1026" s="871"/>
      <c r="AET1026" s="871"/>
      <c r="AEU1026" s="871"/>
      <c r="AEV1026" s="871"/>
      <c r="AEW1026" s="871"/>
      <c r="AEX1026" s="871"/>
      <c r="AEY1026" s="871"/>
      <c r="AEZ1026" s="871"/>
      <c r="AFA1026" s="871"/>
      <c r="AFB1026" s="871"/>
      <c r="AFC1026" s="871"/>
      <c r="AFD1026" s="871"/>
      <c r="AFE1026" s="871"/>
      <c r="AFF1026" s="871"/>
      <c r="AFG1026" s="871"/>
      <c r="AFH1026" s="871"/>
      <c r="AFI1026" s="871"/>
      <c r="AFJ1026" s="871"/>
      <c r="AFK1026" s="871"/>
      <c r="AFL1026" s="871"/>
      <c r="AFM1026" s="871"/>
      <c r="AFN1026" s="871"/>
      <c r="AFO1026" s="871"/>
      <c r="AFP1026" s="871"/>
      <c r="AFQ1026" s="871"/>
      <c r="AFR1026" s="871"/>
      <c r="AFS1026" s="871"/>
      <c r="AFT1026" s="871"/>
      <c r="AFU1026" s="871"/>
      <c r="AFV1026" s="871"/>
      <c r="AFW1026" s="871"/>
      <c r="AFX1026" s="871"/>
      <c r="AFY1026" s="871"/>
      <c r="AFZ1026" s="871"/>
      <c r="AGA1026" s="871"/>
      <c r="AGB1026" s="871"/>
      <c r="AGC1026" s="871"/>
      <c r="AGD1026" s="871"/>
      <c r="AGE1026" s="871"/>
      <c r="AGF1026" s="871"/>
      <c r="AGG1026" s="871"/>
      <c r="AGH1026" s="871"/>
      <c r="AGI1026" s="871"/>
      <c r="AGJ1026" s="871"/>
      <c r="AGK1026" s="871"/>
      <c r="AGL1026" s="871"/>
      <c r="AGM1026" s="871"/>
      <c r="AGN1026" s="871"/>
      <c r="AGO1026" s="871"/>
      <c r="AGP1026" s="871"/>
      <c r="AGQ1026" s="871"/>
      <c r="AGR1026" s="871"/>
      <c r="AGS1026" s="871"/>
      <c r="AGT1026" s="871"/>
      <c r="AGU1026" s="871"/>
      <c r="AGV1026" s="871"/>
      <c r="AGW1026" s="871"/>
      <c r="AGX1026" s="871"/>
      <c r="AGY1026" s="871"/>
      <c r="AGZ1026" s="871"/>
      <c r="AHA1026" s="871"/>
      <c r="AHB1026" s="871"/>
      <c r="AHC1026" s="871"/>
      <c r="AHD1026" s="871"/>
      <c r="AHE1026" s="871"/>
      <c r="AHF1026" s="871"/>
      <c r="AHG1026" s="871"/>
      <c r="AHH1026" s="871"/>
      <c r="AHI1026" s="871"/>
      <c r="AHJ1026" s="871"/>
      <c r="AHK1026" s="871"/>
      <c r="AHL1026" s="871"/>
      <c r="AHM1026" s="871"/>
      <c r="AHN1026" s="871"/>
      <c r="AHO1026" s="871"/>
      <c r="AHP1026" s="871"/>
      <c r="AHQ1026" s="871"/>
      <c r="AHR1026" s="871"/>
      <c r="AHS1026" s="871"/>
      <c r="AHT1026" s="871"/>
      <c r="AHU1026" s="871"/>
      <c r="AHV1026" s="871"/>
      <c r="AHW1026" s="871"/>
      <c r="AHX1026" s="871"/>
      <c r="AHY1026" s="871"/>
      <c r="AHZ1026" s="871"/>
      <c r="AIA1026" s="871"/>
      <c r="AIB1026" s="871"/>
      <c r="AIC1026" s="871"/>
      <c r="AID1026" s="871"/>
      <c r="AIE1026" s="871"/>
      <c r="AIF1026" s="871"/>
      <c r="AIG1026" s="871"/>
      <c r="AIH1026" s="871"/>
      <c r="AII1026" s="871"/>
      <c r="AIJ1026" s="871"/>
      <c r="AIK1026" s="871"/>
      <c r="AIL1026" s="871"/>
      <c r="AIM1026" s="871"/>
      <c r="AIN1026" s="871"/>
      <c r="AIO1026" s="871"/>
      <c r="AIP1026" s="871"/>
      <c r="AIQ1026" s="871"/>
      <c r="AIR1026" s="871"/>
      <c r="AIS1026" s="871"/>
      <c r="AIT1026" s="871"/>
      <c r="AIU1026" s="871"/>
      <c r="AIV1026" s="871"/>
      <c r="AIW1026" s="871"/>
      <c r="AIX1026" s="871"/>
      <c r="AIY1026" s="871"/>
      <c r="AIZ1026" s="871"/>
      <c r="AJA1026" s="871"/>
      <c r="AJB1026" s="871"/>
      <c r="AJC1026" s="871"/>
      <c r="AJD1026" s="871"/>
      <c r="AJE1026" s="871"/>
      <c r="AJF1026" s="871"/>
      <c r="AJG1026" s="871"/>
      <c r="AJH1026" s="871"/>
      <c r="AJI1026" s="871"/>
      <c r="AJJ1026" s="871"/>
      <c r="AJK1026" s="871"/>
      <c r="AJL1026" s="871"/>
      <c r="AJM1026" s="871"/>
      <c r="AJN1026" s="871"/>
      <c r="AJO1026" s="871"/>
      <c r="AJP1026" s="871"/>
      <c r="AJQ1026" s="871"/>
      <c r="AJR1026" s="871"/>
      <c r="AJS1026" s="871"/>
      <c r="AJT1026" s="871"/>
      <c r="AJU1026" s="871"/>
      <c r="AJV1026" s="871"/>
      <c r="AJW1026" s="871"/>
      <c r="AJX1026" s="871"/>
      <c r="AJY1026" s="871"/>
      <c r="AJZ1026" s="871"/>
      <c r="AKA1026" s="871"/>
      <c r="AKB1026" s="871"/>
      <c r="AKC1026" s="871"/>
      <c r="AKD1026" s="871"/>
      <c r="AKE1026" s="871"/>
      <c r="AKF1026" s="871"/>
      <c r="AKG1026" s="871"/>
      <c r="AKH1026" s="871"/>
      <c r="AKI1026" s="871"/>
      <c r="AKJ1026" s="871"/>
      <c r="AKK1026" s="871"/>
      <c r="AKL1026" s="871"/>
      <c r="AKM1026" s="871"/>
      <c r="AKN1026" s="871"/>
      <c r="AKO1026" s="871"/>
      <c r="AKP1026" s="871"/>
      <c r="AKQ1026" s="871"/>
      <c r="AKR1026" s="871"/>
      <c r="AKS1026" s="871"/>
      <c r="AKT1026" s="871"/>
      <c r="AKU1026" s="871"/>
      <c r="AKV1026" s="871"/>
      <c r="AKW1026" s="871"/>
      <c r="AKX1026" s="871"/>
      <c r="AKY1026" s="871"/>
      <c r="AKZ1026" s="871"/>
      <c r="ALA1026" s="871"/>
      <c r="ALB1026" s="871"/>
      <c r="ALC1026" s="871"/>
      <c r="ALD1026" s="871"/>
      <c r="ALE1026" s="871"/>
      <c r="ALF1026" s="871"/>
      <c r="ALG1026" s="871"/>
      <c r="ALH1026" s="871"/>
      <c r="ALI1026" s="871"/>
      <c r="ALJ1026" s="871"/>
      <c r="ALK1026" s="871"/>
      <c r="ALL1026" s="871"/>
      <c r="ALM1026" s="871"/>
      <c r="ALN1026" s="871"/>
      <c r="ALO1026" s="871"/>
      <c r="ALP1026" s="871"/>
      <c r="ALQ1026" s="871"/>
      <c r="ALR1026" s="871"/>
      <c r="ALS1026" s="871"/>
      <c r="ALT1026" s="871"/>
      <c r="ALU1026" s="871"/>
      <c r="ALV1026" s="871"/>
      <c r="ALW1026" s="871"/>
      <c r="ALX1026" s="871"/>
      <c r="ALY1026" s="871"/>
      <c r="ALZ1026" s="871"/>
      <c r="AMA1026" s="871"/>
      <c r="AMB1026" s="871"/>
      <c r="AMC1026" s="871"/>
      <c r="AMD1026" s="871"/>
      <c r="AME1026" s="871"/>
      <c r="AMF1026" s="871"/>
      <c r="AMG1026" s="871"/>
      <c r="AMH1026" s="871"/>
      <c r="AMI1026" s="871"/>
      <c r="AMJ1026" s="871"/>
      <c r="AMK1026" s="871"/>
    </row>
    <row r="1027" spans="1:1025" ht="15" customHeight="1">
      <c r="A1027" s="962"/>
      <c r="B1027" s="993"/>
      <c r="C1027" s="943"/>
      <c r="D1027" s="940"/>
      <c r="E1027" s="983"/>
      <c r="F1027" s="880"/>
      <c r="G1027" s="874"/>
      <c r="H1027" s="875"/>
      <c r="I1027" s="875"/>
      <c r="J1027" s="875"/>
      <c r="K1027" s="882"/>
      <c r="L1027" s="883"/>
      <c r="M1027" s="884"/>
      <c r="N1027" s="882"/>
      <c r="O1027" s="882"/>
      <c r="P1027" s="882"/>
      <c r="Q1027" s="871"/>
      <c r="R1027" s="871"/>
      <c r="S1027" s="871"/>
      <c r="T1027" s="871"/>
      <c r="U1027" s="871"/>
      <c r="V1027" s="871"/>
      <c r="W1027" s="871"/>
      <c r="X1027" s="871"/>
      <c r="Y1027" s="871"/>
      <c r="Z1027" s="871"/>
      <c r="AA1027" s="871"/>
      <c r="AB1027" s="871"/>
      <c r="AC1027" s="871"/>
      <c r="AD1027" s="871"/>
      <c r="AE1027" s="871"/>
      <c r="AF1027" s="871"/>
      <c r="AG1027" s="871"/>
      <c r="AH1027" s="871"/>
      <c r="AI1027" s="871"/>
      <c r="AJ1027" s="871"/>
      <c r="AK1027" s="871"/>
      <c r="AL1027" s="871"/>
      <c r="AM1027" s="871"/>
      <c r="AN1027" s="871"/>
      <c r="AO1027" s="871"/>
      <c r="AP1027" s="871"/>
      <c r="AQ1027" s="871"/>
      <c r="AR1027" s="871"/>
      <c r="AS1027" s="871"/>
      <c r="AT1027" s="871"/>
      <c r="AU1027" s="871"/>
      <c r="AV1027" s="871"/>
      <c r="AW1027" s="871"/>
      <c r="AX1027" s="871"/>
      <c r="AY1027" s="871"/>
      <c r="AZ1027" s="871"/>
      <c r="BA1027" s="871"/>
      <c r="BB1027" s="871"/>
      <c r="BC1027" s="871"/>
      <c r="BD1027" s="871"/>
      <c r="BE1027" s="871"/>
      <c r="BF1027" s="871"/>
      <c r="BG1027" s="871"/>
      <c r="BH1027" s="871"/>
      <c r="BI1027" s="871"/>
      <c r="BJ1027" s="871"/>
      <c r="BK1027" s="871"/>
      <c r="BL1027" s="871"/>
      <c r="BM1027" s="871"/>
      <c r="BN1027" s="871"/>
      <c r="BO1027" s="871"/>
      <c r="BP1027" s="871"/>
      <c r="BQ1027" s="871"/>
      <c r="BR1027" s="871"/>
      <c r="BS1027" s="871"/>
      <c r="BT1027" s="871"/>
      <c r="BU1027" s="871"/>
      <c r="BV1027" s="871"/>
      <c r="BW1027" s="871"/>
      <c r="BX1027" s="871"/>
      <c r="BY1027" s="871"/>
      <c r="BZ1027" s="871"/>
      <c r="CA1027" s="871"/>
      <c r="CB1027" s="871"/>
      <c r="CC1027" s="871"/>
      <c r="CD1027" s="871"/>
      <c r="CE1027" s="871"/>
      <c r="CF1027" s="871"/>
      <c r="CG1027" s="871"/>
      <c r="CH1027" s="871"/>
      <c r="CI1027" s="871"/>
      <c r="CJ1027" s="871"/>
      <c r="CK1027" s="871"/>
      <c r="CL1027" s="871"/>
      <c r="CM1027" s="871"/>
      <c r="CN1027" s="871"/>
      <c r="CO1027" s="871"/>
      <c r="CP1027" s="871"/>
      <c r="CQ1027" s="871"/>
      <c r="CR1027" s="871"/>
      <c r="CS1027" s="871"/>
      <c r="CT1027" s="871"/>
      <c r="CU1027" s="871"/>
      <c r="CV1027" s="871"/>
      <c r="CW1027" s="871"/>
      <c r="CX1027" s="871"/>
      <c r="CY1027" s="871"/>
      <c r="CZ1027" s="871"/>
      <c r="DA1027" s="871"/>
      <c r="DB1027" s="871"/>
      <c r="DC1027" s="871"/>
      <c r="DD1027" s="871"/>
      <c r="DE1027" s="871"/>
      <c r="DF1027" s="871"/>
      <c r="DG1027" s="871"/>
      <c r="DH1027" s="871"/>
      <c r="DI1027" s="871"/>
      <c r="DJ1027" s="871"/>
      <c r="DK1027" s="871"/>
      <c r="DL1027" s="871"/>
      <c r="DM1027" s="871"/>
      <c r="DN1027" s="871"/>
      <c r="DO1027" s="871"/>
      <c r="DP1027" s="871"/>
      <c r="DQ1027" s="871"/>
      <c r="DR1027" s="871"/>
      <c r="DS1027" s="871"/>
      <c r="DT1027" s="871"/>
      <c r="DU1027" s="871"/>
      <c r="DV1027" s="871"/>
      <c r="DW1027" s="871"/>
      <c r="DX1027" s="871"/>
      <c r="DY1027" s="871"/>
      <c r="DZ1027" s="871"/>
      <c r="EA1027" s="871"/>
      <c r="EB1027" s="871"/>
      <c r="EC1027" s="871"/>
      <c r="ED1027" s="871"/>
      <c r="EE1027" s="871"/>
      <c r="EF1027" s="871"/>
      <c r="EG1027" s="871"/>
      <c r="EH1027" s="871"/>
      <c r="EI1027" s="871"/>
      <c r="EJ1027" s="871"/>
      <c r="EK1027" s="871"/>
      <c r="EL1027" s="871"/>
      <c r="EM1027" s="871"/>
      <c r="EN1027" s="871"/>
      <c r="EO1027" s="871"/>
      <c r="EP1027" s="871"/>
      <c r="EQ1027" s="871"/>
      <c r="ER1027" s="871"/>
      <c r="ES1027" s="871"/>
      <c r="ET1027" s="871"/>
      <c r="EU1027" s="871"/>
      <c r="EV1027" s="871"/>
      <c r="EW1027" s="871"/>
      <c r="EX1027" s="871"/>
      <c r="EY1027" s="871"/>
      <c r="EZ1027" s="871"/>
      <c r="FA1027" s="871"/>
      <c r="FB1027" s="871"/>
      <c r="FC1027" s="871"/>
      <c r="FD1027" s="871"/>
      <c r="FE1027" s="871"/>
      <c r="FF1027" s="871"/>
      <c r="FG1027" s="871"/>
      <c r="FH1027" s="871"/>
      <c r="FI1027" s="871"/>
      <c r="FJ1027" s="871"/>
      <c r="FK1027" s="871"/>
      <c r="FL1027" s="871"/>
      <c r="FM1027" s="871"/>
      <c r="FN1027" s="871"/>
      <c r="FO1027" s="871"/>
      <c r="FP1027" s="871"/>
      <c r="FQ1027" s="871"/>
      <c r="FR1027" s="871"/>
      <c r="FS1027" s="871"/>
      <c r="FT1027" s="871"/>
      <c r="FU1027" s="871"/>
      <c r="FV1027" s="871"/>
      <c r="FW1027" s="871"/>
      <c r="FX1027" s="871"/>
      <c r="FY1027" s="871"/>
      <c r="FZ1027" s="871"/>
      <c r="GA1027" s="871"/>
      <c r="GB1027" s="871"/>
      <c r="GC1027" s="871"/>
      <c r="GD1027" s="871"/>
      <c r="GE1027" s="871"/>
      <c r="GF1027" s="871"/>
      <c r="GG1027" s="871"/>
      <c r="GH1027" s="871"/>
      <c r="GI1027" s="871"/>
      <c r="GJ1027" s="871"/>
      <c r="GK1027" s="871"/>
      <c r="GL1027" s="871"/>
      <c r="GM1027" s="871"/>
      <c r="GN1027" s="871"/>
      <c r="GO1027" s="871"/>
      <c r="GP1027" s="871"/>
      <c r="GQ1027" s="871"/>
      <c r="GR1027" s="871"/>
      <c r="GS1027" s="871"/>
      <c r="GT1027" s="871"/>
      <c r="GU1027" s="871"/>
      <c r="GV1027" s="871"/>
      <c r="GW1027" s="871"/>
      <c r="GX1027" s="871"/>
      <c r="GY1027" s="871"/>
      <c r="GZ1027" s="871"/>
      <c r="HA1027" s="871"/>
      <c r="HB1027" s="871"/>
      <c r="HC1027" s="871"/>
      <c r="HD1027" s="871"/>
      <c r="HE1027" s="871"/>
      <c r="HF1027" s="871"/>
      <c r="HG1027" s="871"/>
      <c r="HH1027" s="871"/>
      <c r="HI1027" s="871"/>
      <c r="HJ1027" s="871"/>
      <c r="HK1027" s="871"/>
      <c r="HL1027" s="871"/>
      <c r="HM1027" s="871"/>
      <c r="HN1027" s="871"/>
      <c r="HO1027" s="871"/>
      <c r="HP1027" s="871"/>
      <c r="HQ1027" s="871"/>
      <c r="HR1027" s="871"/>
      <c r="HS1027" s="871"/>
      <c r="HT1027" s="871"/>
      <c r="HU1027" s="871"/>
      <c r="HV1027" s="871"/>
      <c r="HW1027" s="871"/>
      <c r="HX1027" s="871"/>
      <c r="HY1027" s="871"/>
      <c r="HZ1027" s="871"/>
      <c r="IA1027" s="871"/>
      <c r="IB1027" s="871"/>
      <c r="IC1027" s="871"/>
      <c r="ID1027" s="871"/>
      <c r="IE1027" s="871"/>
      <c r="IF1027" s="871"/>
      <c r="IG1027" s="871"/>
      <c r="IH1027" s="871"/>
      <c r="II1027" s="871"/>
      <c r="IJ1027" s="871"/>
      <c r="IK1027" s="871"/>
      <c r="IL1027" s="871"/>
      <c r="IM1027" s="871"/>
      <c r="IN1027" s="871"/>
      <c r="IO1027" s="871"/>
      <c r="IP1027" s="871"/>
      <c r="IQ1027" s="871"/>
      <c r="IR1027" s="871"/>
      <c r="IS1027" s="871"/>
      <c r="IT1027" s="871"/>
      <c r="IU1027" s="871"/>
      <c r="IV1027" s="871"/>
      <c r="IW1027" s="871"/>
      <c r="IX1027" s="871"/>
      <c r="IY1027" s="871"/>
      <c r="IZ1027" s="871"/>
      <c r="JA1027" s="871"/>
      <c r="JB1027" s="871"/>
      <c r="JC1027" s="871"/>
      <c r="JD1027" s="871"/>
      <c r="JE1027" s="871"/>
      <c r="JF1027" s="871"/>
      <c r="JG1027" s="871"/>
      <c r="JH1027" s="871"/>
      <c r="JI1027" s="871"/>
      <c r="JJ1027" s="871"/>
      <c r="JK1027" s="871"/>
      <c r="JL1027" s="871"/>
      <c r="JM1027" s="871"/>
      <c r="JN1027" s="871"/>
      <c r="JO1027" s="871"/>
      <c r="JP1027" s="871"/>
      <c r="JQ1027" s="871"/>
      <c r="JR1027" s="871"/>
      <c r="JS1027" s="871"/>
      <c r="JT1027" s="871"/>
      <c r="JU1027" s="871"/>
      <c r="JV1027" s="871"/>
      <c r="JW1027" s="871"/>
      <c r="JX1027" s="871"/>
      <c r="JY1027" s="871"/>
      <c r="JZ1027" s="871"/>
      <c r="KA1027" s="871"/>
      <c r="KB1027" s="871"/>
      <c r="KC1027" s="871"/>
      <c r="KD1027" s="871"/>
      <c r="KE1027" s="871"/>
      <c r="KF1027" s="871"/>
      <c r="KG1027" s="871"/>
      <c r="KH1027" s="871"/>
      <c r="KI1027" s="871"/>
      <c r="KJ1027" s="871"/>
      <c r="KK1027" s="871"/>
      <c r="KL1027" s="871"/>
      <c r="KM1027" s="871"/>
      <c r="KN1027" s="871"/>
      <c r="KO1027" s="871"/>
      <c r="KP1027" s="871"/>
      <c r="KQ1027" s="871"/>
      <c r="KR1027" s="871"/>
      <c r="KS1027" s="871"/>
      <c r="KT1027" s="871"/>
      <c r="KU1027" s="871"/>
      <c r="KV1027" s="871"/>
      <c r="KW1027" s="871"/>
      <c r="KX1027" s="871"/>
      <c r="KY1027" s="871"/>
      <c r="KZ1027" s="871"/>
      <c r="LA1027" s="871"/>
      <c r="LB1027" s="871"/>
      <c r="LC1027" s="871"/>
      <c r="LD1027" s="871"/>
      <c r="LE1027" s="871"/>
      <c r="LF1027" s="871"/>
      <c r="LG1027" s="871"/>
      <c r="LH1027" s="871"/>
      <c r="LI1027" s="871"/>
      <c r="LJ1027" s="871"/>
      <c r="LK1027" s="871"/>
      <c r="LL1027" s="871"/>
      <c r="LM1027" s="871"/>
      <c r="LN1027" s="871"/>
      <c r="LO1027" s="871"/>
      <c r="LP1027" s="871"/>
      <c r="LQ1027" s="871"/>
      <c r="LR1027" s="871"/>
      <c r="LS1027" s="871"/>
      <c r="LT1027" s="871"/>
      <c r="LU1027" s="871"/>
      <c r="LV1027" s="871"/>
      <c r="LW1027" s="871"/>
      <c r="LX1027" s="871"/>
      <c r="LY1027" s="871"/>
      <c r="LZ1027" s="871"/>
      <c r="MA1027" s="871"/>
      <c r="MB1027" s="871"/>
      <c r="MC1027" s="871"/>
      <c r="MD1027" s="871"/>
      <c r="ME1027" s="871"/>
      <c r="MF1027" s="871"/>
      <c r="MG1027" s="871"/>
      <c r="MH1027" s="871"/>
      <c r="MI1027" s="871"/>
      <c r="MJ1027" s="871"/>
      <c r="MK1027" s="871"/>
      <c r="ML1027" s="871"/>
      <c r="MM1027" s="871"/>
      <c r="MN1027" s="871"/>
      <c r="MO1027" s="871"/>
      <c r="MP1027" s="871"/>
      <c r="MQ1027" s="871"/>
      <c r="MR1027" s="871"/>
      <c r="MS1027" s="871"/>
      <c r="MT1027" s="871"/>
      <c r="MU1027" s="871"/>
      <c r="MV1027" s="871"/>
      <c r="MW1027" s="871"/>
      <c r="MX1027" s="871"/>
      <c r="MY1027" s="871"/>
      <c r="MZ1027" s="871"/>
      <c r="NA1027" s="871"/>
      <c r="NB1027" s="871"/>
      <c r="NC1027" s="871"/>
      <c r="ND1027" s="871"/>
      <c r="NE1027" s="871"/>
      <c r="NF1027" s="871"/>
      <c r="NG1027" s="871"/>
      <c r="NH1027" s="871"/>
      <c r="NI1027" s="871"/>
      <c r="NJ1027" s="871"/>
      <c r="NK1027" s="871"/>
      <c r="NL1027" s="871"/>
      <c r="NM1027" s="871"/>
      <c r="NN1027" s="871"/>
      <c r="NO1027" s="871"/>
      <c r="NP1027" s="871"/>
      <c r="NQ1027" s="871"/>
      <c r="NR1027" s="871"/>
      <c r="NS1027" s="871"/>
      <c r="NT1027" s="871"/>
      <c r="NU1027" s="871"/>
      <c r="NV1027" s="871"/>
      <c r="NW1027" s="871"/>
      <c r="NX1027" s="871"/>
      <c r="NY1027" s="871"/>
      <c r="NZ1027" s="871"/>
      <c r="OA1027" s="871"/>
      <c r="OB1027" s="871"/>
      <c r="OC1027" s="871"/>
      <c r="OD1027" s="871"/>
      <c r="OE1027" s="871"/>
      <c r="OF1027" s="871"/>
      <c r="OG1027" s="871"/>
      <c r="OH1027" s="871"/>
      <c r="OI1027" s="871"/>
      <c r="OJ1027" s="871"/>
      <c r="OK1027" s="871"/>
      <c r="OL1027" s="871"/>
      <c r="OM1027" s="871"/>
      <c r="ON1027" s="871"/>
      <c r="OO1027" s="871"/>
      <c r="OP1027" s="871"/>
      <c r="OQ1027" s="871"/>
      <c r="OR1027" s="871"/>
      <c r="OS1027" s="871"/>
      <c r="OT1027" s="871"/>
      <c r="OU1027" s="871"/>
      <c r="OV1027" s="871"/>
      <c r="OW1027" s="871"/>
      <c r="OX1027" s="871"/>
      <c r="OY1027" s="871"/>
      <c r="OZ1027" s="871"/>
      <c r="PA1027" s="871"/>
      <c r="PB1027" s="871"/>
      <c r="PC1027" s="871"/>
      <c r="PD1027" s="871"/>
      <c r="PE1027" s="871"/>
      <c r="PF1027" s="871"/>
      <c r="PG1027" s="871"/>
      <c r="PH1027" s="871"/>
      <c r="PI1027" s="871"/>
      <c r="PJ1027" s="871"/>
      <c r="PK1027" s="871"/>
      <c r="PL1027" s="871"/>
      <c r="PM1027" s="871"/>
      <c r="PN1027" s="871"/>
      <c r="PO1027" s="871"/>
      <c r="PP1027" s="871"/>
      <c r="PQ1027" s="871"/>
      <c r="PR1027" s="871"/>
      <c r="PS1027" s="871"/>
      <c r="PT1027" s="871"/>
      <c r="PU1027" s="871"/>
      <c r="PV1027" s="871"/>
      <c r="PW1027" s="871"/>
      <c r="PX1027" s="871"/>
      <c r="PY1027" s="871"/>
      <c r="PZ1027" s="871"/>
      <c r="QA1027" s="871"/>
      <c r="QB1027" s="871"/>
      <c r="QC1027" s="871"/>
      <c r="QD1027" s="871"/>
      <c r="QE1027" s="871"/>
      <c r="QF1027" s="871"/>
      <c r="QG1027" s="871"/>
      <c r="QH1027" s="871"/>
      <c r="QI1027" s="871"/>
      <c r="QJ1027" s="871"/>
      <c r="QK1027" s="871"/>
      <c r="QL1027" s="871"/>
      <c r="QM1027" s="871"/>
      <c r="QN1027" s="871"/>
      <c r="QO1027" s="871"/>
      <c r="QP1027" s="871"/>
      <c r="QQ1027" s="871"/>
      <c r="QR1027" s="871"/>
      <c r="QS1027" s="871"/>
      <c r="QT1027" s="871"/>
      <c r="QU1027" s="871"/>
      <c r="QV1027" s="871"/>
      <c r="QW1027" s="871"/>
      <c r="QX1027" s="871"/>
      <c r="QY1027" s="871"/>
      <c r="QZ1027" s="871"/>
      <c r="RA1027" s="871"/>
      <c r="RB1027" s="871"/>
      <c r="RC1027" s="871"/>
      <c r="RD1027" s="871"/>
      <c r="RE1027" s="871"/>
      <c r="RF1027" s="871"/>
      <c r="RG1027" s="871"/>
      <c r="RH1027" s="871"/>
      <c r="RI1027" s="871"/>
      <c r="RJ1027" s="871"/>
      <c r="RK1027" s="871"/>
      <c r="RL1027" s="871"/>
      <c r="RM1027" s="871"/>
      <c r="RN1027" s="871"/>
      <c r="RO1027" s="871"/>
      <c r="RP1027" s="871"/>
      <c r="RQ1027" s="871"/>
      <c r="RR1027" s="871"/>
      <c r="RS1027" s="871"/>
      <c r="RT1027" s="871"/>
      <c r="RU1027" s="871"/>
      <c r="RV1027" s="871"/>
      <c r="RW1027" s="871"/>
      <c r="RX1027" s="871"/>
      <c r="RY1027" s="871"/>
      <c r="RZ1027" s="871"/>
      <c r="SA1027" s="871"/>
      <c r="SB1027" s="871"/>
      <c r="SC1027" s="871"/>
      <c r="SD1027" s="871"/>
      <c r="SE1027" s="871"/>
      <c r="SF1027" s="871"/>
      <c r="SG1027" s="871"/>
      <c r="SH1027" s="871"/>
      <c r="SI1027" s="871"/>
      <c r="SJ1027" s="871"/>
      <c r="SK1027" s="871"/>
      <c r="SL1027" s="871"/>
      <c r="SM1027" s="871"/>
      <c r="SN1027" s="871"/>
      <c r="SO1027" s="871"/>
      <c r="SP1027" s="871"/>
      <c r="SQ1027" s="871"/>
      <c r="SR1027" s="871"/>
      <c r="SS1027" s="871"/>
      <c r="ST1027" s="871"/>
      <c r="SU1027" s="871"/>
      <c r="SV1027" s="871"/>
      <c r="SW1027" s="871"/>
      <c r="SX1027" s="871"/>
      <c r="SY1027" s="871"/>
      <c r="SZ1027" s="871"/>
      <c r="TA1027" s="871"/>
      <c r="TB1027" s="871"/>
      <c r="TC1027" s="871"/>
      <c r="TD1027" s="871"/>
      <c r="TE1027" s="871"/>
      <c r="TF1027" s="871"/>
      <c r="TG1027" s="871"/>
      <c r="TH1027" s="871"/>
      <c r="TI1027" s="871"/>
      <c r="TJ1027" s="871"/>
      <c r="TK1027" s="871"/>
      <c r="TL1027" s="871"/>
      <c r="TM1027" s="871"/>
      <c r="TN1027" s="871"/>
      <c r="TO1027" s="871"/>
      <c r="TP1027" s="871"/>
      <c r="TQ1027" s="871"/>
      <c r="TR1027" s="871"/>
      <c r="TS1027" s="871"/>
      <c r="TT1027" s="871"/>
      <c r="TU1027" s="871"/>
      <c r="TV1027" s="871"/>
      <c r="TW1027" s="871"/>
      <c r="TX1027" s="871"/>
      <c r="TY1027" s="871"/>
      <c r="TZ1027" s="871"/>
      <c r="UA1027" s="871"/>
      <c r="UB1027" s="871"/>
      <c r="UC1027" s="871"/>
      <c r="UD1027" s="871"/>
      <c r="UE1027" s="871"/>
      <c r="UF1027" s="871"/>
      <c r="UG1027" s="871"/>
      <c r="UH1027" s="871"/>
      <c r="UI1027" s="871"/>
      <c r="UJ1027" s="871"/>
      <c r="UK1027" s="871"/>
      <c r="UL1027" s="871"/>
      <c r="UM1027" s="871"/>
      <c r="UN1027" s="871"/>
      <c r="UO1027" s="871"/>
      <c r="UP1027" s="871"/>
      <c r="UQ1027" s="871"/>
      <c r="UR1027" s="871"/>
      <c r="US1027" s="871"/>
      <c r="UT1027" s="871"/>
      <c r="UU1027" s="871"/>
      <c r="UV1027" s="871"/>
      <c r="UW1027" s="871"/>
      <c r="UX1027" s="871"/>
      <c r="UY1027" s="871"/>
      <c r="UZ1027" s="871"/>
      <c r="VA1027" s="871"/>
      <c r="VB1027" s="871"/>
      <c r="VC1027" s="871"/>
      <c r="VD1027" s="871"/>
      <c r="VE1027" s="871"/>
      <c r="VF1027" s="871"/>
      <c r="VG1027" s="871"/>
      <c r="VH1027" s="871"/>
      <c r="VI1027" s="871"/>
      <c r="VJ1027" s="871"/>
      <c r="VK1027" s="871"/>
      <c r="VL1027" s="871"/>
      <c r="VM1027" s="871"/>
      <c r="VN1027" s="871"/>
      <c r="VO1027" s="871"/>
      <c r="VP1027" s="871"/>
      <c r="VQ1027" s="871"/>
      <c r="VR1027" s="871"/>
      <c r="VS1027" s="871"/>
      <c r="VT1027" s="871"/>
      <c r="VU1027" s="871"/>
      <c r="VV1027" s="871"/>
      <c r="VW1027" s="871"/>
      <c r="VX1027" s="871"/>
      <c r="VY1027" s="871"/>
      <c r="VZ1027" s="871"/>
      <c r="WA1027" s="871"/>
      <c r="WB1027" s="871"/>
      <c r="WC1027" s="871"/>
      <c r="WD1027" s="871"/>
      <c r="WE1027" s="871"/>
      <c r="WF1027" s="871"/>
      <c r="WG1027" s="871"/>
      <c r="WH1027" s="871"/>
      <c r="WI1027" s="871"/>
      <c r="WJ1027" s="871"/>
      <c r="WK1027" s="871"/>
      <c r="WL1027" s="871"/>
      <c r="WM1027" s="871"/>
      <c r="WN1027" s="871"/>
      <c r="WO1027" s="871"/>
      <c r="WP1027" s="871"/>
      <c r="WQ1027" s="871"/>
      <c r="WR1027" s="871"/>
      <c r="WS1027" s="871"/>
      <c r="WT1027" s="871"/>
      <c r="WU1027" s="871"/>
      <c r="WV1027" s="871"/>
      <c r="WW1027" s="871"/>
      <c r="WX1027" s="871"/>
      <c r="WY1027" s="871"/>
      <c r="WZ1027" s="871"/>
      <c r="XA1027" s="871"/>
      <c r="XB1027" s="871"/>
      <c r="XC1027" s="871"/>
      <c r="XD1027" s="871"/>
      <c r="XE1027" s="871"/>
      <c r="XF1027" s="871"/>
      <c r="XG1027" s="871"/>
      <c r="XH1027" s="871"/>
      <c r="XI1027" s="871"/>
      <c r="XJ1027" s="871"/>
      <c r="XK1027" s="871"/>
      <c r="XL1027" s="871"/>
      <c r="XM1027" s="871"/>
      <c r="XN1027" s="871"/>
      <c r="XO1027" s="871"/>
      <c r="XP1027" s="871"/>
      <c r="XQ1027" s="871"/>
      <c r="XR1027" s="871"/>
      <c r="XS1027" s="871"/>
      <c r="XT1027" s="871"/>
      <c r="XU1027" s="871"/>
      <c r="XV1027" s="871"/>
      <c r="XW1027" s="871"/>
      <c r="XX1027" s="871"/>
      <c r="XY1027" s="871"/>
      <c r="XZ1027" s="871"/>
      <c r="YA1027" s="871"/>
      <c r="YB1027" s="871"/>
      <c r="YC1027" s="871"/>
      <c r="YD1027" s="871"/>
      <c r="YE1027" s="871"/>
      <c r="YF1027" s="871"/>
      <c r="YG1027" s="871"/>
      <c r="YH1027" s="871"/>
      <c r="YI1027" s="871"/>
      <c r="YJ1027" s="871"/>
      <c r="YK1027" s="871"/>
      <c r="YL1027" s="871"/>
      <c r="YM1027" s="871"/>
      <c r="YN1027" s="871"/>
      <c r="YO1027" s="871"/>
      <c r="YP1027" s="871"/>
      <c r="YQ1027" s="871"/>
      <c r="YR1027" s="871"/>
      <c r="YS1027" s="871"/>
      <c r="YT1027" s="871"/>
      <c r="YU1027" s="871"/>
      <c r="YV1027" s="871"/>
      <c r="YW1027" s="871"/>
      <c r="YX1027" s="871"/>
      <c r="YY1027" s="871"/>
      <c r="YZ1027" s="871"/>
      <c r="ZA1027" s="871"/>
      <c r="ZB1027" s="871"/>
      <c r="ZC1027" s="871"/>
      <c r="ZD1027" s="871"/>
      <c r="ZE1027" s="871"/>
      <c r="ZF1027" s="871"/>
      <c r="ZG1027" s="871"/>
      <c r="ZH1027" s="871"/>
      <c r="ZI1027" s="871"/>
      <c r="ZJ1027" s="871"/>
      <c r="ZK1027" s="871"/>
      <c r="ZL1027" s="871"/>
      <c r="ZM1027" s="871"/>
      <c r="ZN1027" s="871"/>
      <c r="ZO1027" s="871"/>
      <c r="ZP1027" s="871"/>
      <c r="ZQ1027" s="871"/>
      <c r="ZR1027" s="871"/>
      <c r="ZS1027" s="871"/>
      <c r="ZT1027" s="871"/>
      <c r="ZU1027" s="871"/>
      <c r="ZV1027" s="871"/>
      <c r="ZW1027" s="871"/>
      <c r="ZX1027" s="871"/>
      <c r="ZY1027" s="871"/>
      <c r="ZZ1027" s="871"/>
      <c r="AAA1027" s="871"/>
      <c r="AAB1027" s="871"/>
      <c r="AAC1027" s="871"/>
      <c r="AAD1027" s="871"/>
      <c r="AAE1027" s="871"/>
      <c r="AAF1027" s="871"/>
      <c r="AAG1027" s="871"/>
      <c r="AAH1027" s="871"/>
      <c r="AAI1027" s="871"/>
      <c r="AAJ1027" s="871"/>
      <c r="AAK1027" s="871"/>
      <c r="AAL1027" s="871"/>
      <c r="AAM1027" s="871"/>
      <c r="AAN1027" s="871"/>
      <c r="AAO1027" s="871"/>
      <c r="AAP1027" s="871"/>
      <c r="AAQ1027" s="871"/>
      <c r="AAR1027" s="871"/>
      <c r="AAS1027" s="871"/>
      <c r="AAT1027" s="871"/>
      <c r="AAU1027" s="871"/>
      <c r="AAV1027" s="871"/>
      <c r="AAW1027" s="871"/>
      <c r="AAX1027" s="871"/>
      <c r="AAY1027" s="871"/>
      <c r="AAZ1027" s="871"/>
      <c r="ABA1027" s="871"/>
      <c r="ABB1027" s="871"/>
      <c r="ABC1027" s="871"/>
      <c r="ABD1027" s="871"/>
      <c r="ABE1027" s="871"/>
      <c r="ABF1027" s="871"/>
      <c r="ABG1027" s="871"/>
      <c r="ABH1027" s="871"/>
      <c r="ABI1027" s="871"/>
      <c r="ABJ1027" s="871"/>
      <c r="ABK1027" s="871"/>
      <c r="ABL1027" s="871"/>
      <c r="ABM1027" s="871"/>
      <c r="ABN1027" s="871"/>
      <c r="ABO1027" s="871"/>
      <c r="ABP1027" s="871"/>
      <c r="ABQ1027" s="871"/>
      <c r="ABR1027" s="871"/>
      <c r="ABS1027" s="871"/>
      <c r="ABT1027" s="871"/>
      <c r="ABU1027" s="871"/>
      <c r="ABV1027" s="871"/>
      <c r="ABW1027" s="871"/>
      <c r="ABX1027" s="871"/>
      <c r="ABY1027" s="871"/>
      <c r="ABZ1027" s="871"/>
      <c r="ACA1027" s="871"/>
      <c r="ACB1027" s="871"/>
      <c r="ACC1027" s="871"/>
      <c r="ACD1027" s="871"/>
      <c r="ACE1027" s="871"/>
      <c r="ACF1027" s="871"/>
      <c r="ACG1027" s="871"/>
      <c r="ACH1027" s="871"/>
      <c r="ACI1027" s="871"/>
      <c r="ACJ1027" s="871"/>
      <c r="ACK1027" s="871"/>
      <c r="ACL1027" s="871"/>
      <c r="ACM1027" s="871"/>
      <c r="ACN1027" s="871"/>
      <c r="ACO1027" s="871"/>
      <c r="ACP1027" s="871"/>
      <c r="ACQ1027" s="871"/>
      <c r="ACR1027" s="871"/>
      <c r="ACS1027" s="871"/>
      <c r="ACT1027" s="871"/>
      <c r="ACU1027" s="871"/>
      <c r="ACV1027" s="871"/>
      <c r="ACW1027" s="871"/>
      <c r="ACX1027" s="871"/>
      <c r="ACY1027" s="871"/>
      <c r="ACZ1027" s="871"/>
      <c r="ADA1027" s="871"/>
      <c r="ADB1027" s="871"/>
      <c r="ADC1027" s="871"/>
      <c r="ADD1027" s="871"/>
      <c r="ADE1027" s="871"/>
      <c r="ADF1027" s="871"/>
      <c r="ADG1027" s="871"/>
      <c r="ADH1027" s="871"/>
      <c r="ADI1027" s="871"/>
      <c r="ADJ1027" s="871"/>
      <c r="ADK1027" s="871"/>
      <c r="ADL1027" s="871"/>
      <c r="ADM1027" s="871"/>
      <c r="ADN1027" s="871"/>
      <c r="ADO1027" s="871"/>
      <c r="ADP1027" s="871"/>
      <c r="ADQ1027" s="871"/>
      <c r="ADR1027" s="871"/>
      <c r="ADS1027" s="871"/>
      <c r="ADT1027" s="871"/>
      <c r="ADU1027" s="871"/>
      <c r="ADV1027" s="871"/>
      <c r="ADW1027" s="871"/>
      <c r="ADX1027" s="871"/>
      <c r="ADY1027" s="871"/>
      <c r="ADZ1027" s="871"/>
      <c r="AEA1027" s="871"/>
      <c r="AEB1027" s="871"/>
      <c r="AEC1027" s="871"/>
      <c r="AED1027" s="871"/>
      <c r="AEE1027" s="871"/>
      <c r="AEF1027" s="871"/>
      <c r="AEG1027" s="871"/>
      <c r="AEH1027" s="871"/>
      <c r="AEI1027" s="871"/>
      <c r="AEJ1027" s="871"/>
      <c r="AEK1027" s="871"/>
      <c r="AEL1027" s="871"/>
      <c r="AEM1027" s="871"/>
      <c r="AEN1027" s="871"/>
      <c r="AEO1027" s="871"/>
      <c r="AEP1027" s="871"/>
      <c r="AEQ1027" s="871"/>
      <c r="AER1027" s="871"/>
      <c r="AES1027" s="871"/>
      <c r="AET1027" s="871"/>
      <c r="AEU1027" s="871"/>
      <c r="AEV1027" s="871"/>
      <c r="AEW1027" s="871"/>
      <c r="AEX1027" s="871"/>
      <c r="AEY1027" s="871"/>
      <c r="AEZ1027" s="871"/>
      <c r="AFA1027" s="871"/>
      <c r="AFB1027" s="871"/>
      <c r="AFC1027" s="871"/>
      <c r="AFD1027" s="871"/>
      <c r="AFE1027" s="871"/>
      <c r="AFF1027" s="871"/>
      <c r="AFG1027" s="871"/>
      <c r="AFH1027" s="871"/>
      <c r="AFI1027" s="871"/>
      <c r="AFJ1027" s="871"/>
      <c r="AFK1027" s="871"/>
      <c r="AFL1027" s="871"/>
      <c r="AFM1027" s="871"/>
      <c r="AFN1027" s="871"/>
      <c r="AFO1027" s="871"/>
      <c r="AFP1027" s="871"/>
      <c r="AFQ1027" s="871"/>
      <c r="AFR1027" s="871"/>
      <c r="AFS1027" s="871"/>
      <c r="AFT1027" s="871"/>
      <c r="AFU1027" s="871"/>
      <c r="AFV1027" s="871"/>
      <c r="AFW1027" s="871"/>
      <c r="AFX1027" s="871"/>
      <c r="AFY1027" s="871"/>
      <c r="AFZ1027" s="871"/>
      <c r="AGA1027" s="871"/>
      <c r="AGB1027" s="871"/>
      <c r="AGC1027" s="871"/>
      <c r="AGD1027" s="871"/>
      <c r="AGE1027" s="871"/>
      <c r="AGF1027" s="871"/>
      <c r="AGG1027" s="871"/>
      <c r="AGH1027" s="871"/>
      <c r="AGI1027" s="871"/>
      <c r="AGJ1027" s="871"/>
      <c r="AGK1027" s="871"/>
      <c r="AGL1027" s="871"/>
      <c r="AGM1027" s="871"/>
      <c r="AGN1027" s="871"/>
      <c r="AGO1027" s="871"/>
      <c r="AGP1027" s="871"/>
      <c r="AGQ1027" s="871"/>
      <c r="AGR1027" s="871"/>
      <c r="AGS1027" s="871"/>
      <c r="AGT1027" s="871"/>
      <c r="AGU1027" s="871"/>
      <c r="AGV1027" s="871"/>
      <c r="AGW1027" s="871"/>
      <c r="AGX1027" s="871"/>
      <c r="AGY1027" s="871"/>
      <c r="AGZ1027" s="871"/>
      <c r="AHA1027" s="871"/>
      <c r="AHB1027" s="871"/>
      <c r="AHC1027" s="871"/>
      <c r="AHD1027" s="871"/>
      <c r="AHE1027" s="871"/>
      <c r="AHF1027" s="871"/>
      <c r="AHG1027" s="871"/>
      <c r="AHH1027" s="871"/>
      <c r="AHI1027" s="871"/>
      <c r="AHJ1027" s="871"/>
      <c r="AHK1027" s="871"/>
      <c r="AHL1027" s="871"/>
      <c r="AHM1027" s="871"/>
      <c r="AHN1027" s="871"/>
      <c r="AHO1027" s="871"/>
      <c r="AHP1027" s="871"/>
      <c r="AHQ1027" s="871"/>
      <c r="AHR1027" s="871"/>
      <c r="AHS1027" s="871"/>
      <c r="AHT1027" s="871"/>
      <c r="AHU1027" s="871"/>
      <c r="AHV1027" s="871"/>
      <c r="AHW1027" s="871"/>
      <c r="AHX1027" s="871"/>
      <c r="AHY1027" s="871"/>
      <c r="AHZ1027" s="871"/>
      <c r="AIA1027" s="871"/>
      <c r="AIB1027" s="871"/>
      <c r="AIC1027" s="871"/>
      <c r="AID1027" s="871"/>
      <c r="AIE1027" s="871"/>
      <c r="AIF1027" s="871"/>
      <c r="AIG1027" s="871"/>
      <c r="AIH1027" s="871"/>
      <c r="AII1027" s="871"/>
      <c r="AIJ1027" s="871"/>
      <c r="AIK1027" s="871"/>
      <c r="AIL1027" s="871"/>
      <c r="AIM1027" s="871"/>
      <c r="AIN1027" s="871"/>
      <c r="AIO1027" s="871"/>
      <c r="AIP1027" s="871"/>
      <c r="AIQ1027" s="871"/>
      <c r="AIR1027" s="871"/>
      <c r="AIS1027" s="871"/>
      <c r="AIT1027" s="871"/>
      <c r="AIU1027" s="871"/>
      <c r="AIV1027" s="871"/>
      <c r="AIW1027" s="871"/>
      <c r="AIX1027" s="871"/>
      <c r="AIY1027" s="871"/>
      <c r="AIZ1027" s="871"/>
      <c r="AJA1027" s="871"/>
      <c r="AJB1027" s="871"/>
      <c r="AJC1027" s="871"/>
      <c r="AJD1027" s="871"/>
      <c r="AJE1027" s="871"/>
      <c r="AJF1027" s="871"/>
      <c r="AJG1027" s="871"/>
      <c r="AJH1027" s="871"/>
      <c r="AJI1027" s="871"/>
      <c r="AJJ1027" s="871"/>
      <c r="AJK1027" s="871"/>
      <c r="AJL1027" s="871"/>
      <c r="AJM1027" s="871"/>
      <c r="AJN1027" s="871"/>
      <c r="AJO1027" s="871"/>
      <c r="AJP1027" s="871"/>
      <c r="AJQ1027" s="871"/>
      <c r="AJR1027" s="871"/>
      <c r="AJS1027" s="871"/>
      <c r="AJT1027" s="871"/>
      <c r="AJU1027" s="871"/>
      <c r="AJV1027" s="871"/>
      <c r="AJW1027" s="871"/>
      <c r="AJX1027" s="871"/>
      <c r="AJY1027" s="871"/>
      <c r="AJZ1027" s="871"/>
      <c r="AKA1027" s="871"/>
      <c r="AKB1027" s="871"/>
      <c r="AKC1027" s="871"/>
      <c r="AKD1027" s="871"/>
      <c r="AKE1027" s="871"/>
      <c r="AKF1027" s="871"/>
      <c r="AKG1027" s="871"/>
      <c r="AKH1027" s="871"/>
      <c r="AKI1027" s="871"/>
      <c r="AKJ1027" s="871"/>
      <c r="AKK1027" s="871"/>
      <c r="AKL1027" s="871"/>
      <c r="AKM1027" s="871"/>
      <c r="AKN1027" s="871"/>
      <c r="AKO1027" s="871"/>
      <c r="AKP1027" s="871"/>
      <c r="AKQ1027" s="871"/>
      <c r="AKR1027" s="871"/>
      <c r="AKS1027" s="871"/>
      <c r="AKT1027" s="871"/>
      <c r="AKU1027" s="871"/>
      <c r="AKV1027" s="871"/>
      <c r="AKW1027" s="871"/>
      <c r="AKX1027" s="871"/>
      <c r="AKY1027" s="871"/>
      <c r="AKZ1027" s="871"/>
      <c r="ALA1027" s="871"/>
      <c r="ALB1027" s="871"/>
      <c r="ALC1027" s="871"/>
      <c r="ALD1027" s="871"/>
      <c r="ALE1027" s="871"/>
      <c r="ALF1027" s="871"/>
      <c r="ALG1027" s="871"/>
      <c r="ALH1027" s="871"/>
      <c r="ALI1027" s="871"/>
      <c r="ALJ1027" s="871"/>
      <c r="ALK1027" s="871"/>
      <c r="ALL1027" s="871"/>
      <c r="ALM1027" s="871"/>
      <c r="ALN1027" s="871"/>
      <c r="ALO1027" s="871"/>
      <c r="ALP1027" s="871"/>
      <c r="ALQ1027" s="871"/>
      <c r="ALR1027" s="871"/>
      <c r="ALS1027" s="871"/>
      <c r="ALT1027" s="871"/>
      <c r="ALU1027" s="871"/>
      <c r="ALV1027" s="871"/>
      <c r="ALW1027" s="871"/>
      <c r="ALX1027" s="871"/>
      <c r="ALY1027" s="871"/>
      <c r="ALZ1027" s="871"/>
      <c r="AMA1027" s="871"/>
      <c r="AMB1027" s="871"/>
      <c r="AMC1027" s="871"/>
      <c r="AMD1027" s="871"/>
      <c r="AME1027" s="871"/>
      <c r="AMF1027" s="871"/>
      <c r="AMG1027" s="871"/>
      <c r="AMH1027" s="871"/>
      <c r="AMI1027" s="871"/>
      <c r="AMJ1027" s="871"/>
      <c r="AMK1027" s="871"/>
    </row>
    <row r="1028" spans="1:1025" ht="15" customHeight="1">
      <c r="A1028" s="962"/>
      <c r="B1028" s="993"/>
      <c r="C1028" s="943"/>
      <c r="D1028" s="940"/>
      <c r="E1028" s="983"/>
      <c r="F1028" s="880"/>
      <c r="G1028" s="874"/>
      <c r="H1028" s="875"/>
      <c r="I1028" s="875"/>
      <c r="J1028" s="875"/>
      <c r="K1028" s="882"/>
      <c r="L1028" s="883"/>
      <c r="M1028" s="884"/>
      <c r="N1028" s="882"/>
      <c r="O1028" s="882"/>
      <c r="P1028" s="882"/>
      <c r="Q1028" s="871"/>
      <c r="R1028" s="871"/>
      <c r="S1028" s="871"/>
      <c r="T1028" s="871"/>
      <c r="U1028" s="871"/>
      <c r="V1028" s="871"/>
      <c r="W1028" s="871"/>
      <c r="X1028" s="871"/>
      <c r="Y1028" s="871"/>
      <c r="Z1028" s="871"/>
      <c r="AA1028" s="871"/>
      <c r="AB1028" s="871"/>
      <c r="AC1028" s="871"/>
      <c r="AD1028" s="871"/>
      <c r="AE1028" s="871"/>
      <c r="AF1028" s="871"/>
      <c r="AG1028" s="871"/>
      <c r="AH1028" s="871"/>
      <c r="AI1028" s="871"/>
      <c r="AJ1028" s="871"/>
      <c r="AK1028" s="871"/>
      <c r="AL1028" s="871"/>
      <c r="AM1028" s="871"/>
      <c r="AN1028" s="871"/>
      <c r="AO1028" s="871"/>
      <c r="AP1028" s="871"/>
      <c r="AQ1028" s="871"/>
      <c r="AR1028" s="871"/>
      <c r="AS1028" s="871"/>
      <c r="AT1028" s="871"/>
      <c r="AU1028" s="871"/>
      <c r="AV1028" s="871"/>
      <c r="AW1028" s="871"/>
      <c r="AX1028" s="871"/>
      <c r="AY1028" s="871"/>
      <c r="AZ1028" s="871"/>
      <c r="BA1028" s="871"/>
      <c r="BB1028" s="871"/>
      <c r="BC1028" s="871"/>
      <c r="BD1028" s="871"/>
      <c r="BE1028" s="871"/>
      <c r="BF1028" s="871"/>
      <c r="BG1028" s="871"/>
      <c r="BH1028" s="871"/>
      <c r="BI1028" s="871"/>
      <c r="BJ1028" s="871"/>
      <c r="BK1028" s="871"/>
      <c r="BL1028" s="871"/>
      <c r="BM1028" s="871"/>
      <c r="BN1028" s="871"/>
      <c r="BO1028" s="871"/>
      <c r="BP1028" s="871"/>
      <c r="BQ1028" s="871"/>
      <c r="BR1028" s="871"/>
      <c r="BS1028" s="871"/>
      <c r="BT1028" s="871"/>
      <c r="BU1028" s="871"/>
      <c r="BV1028" s="871"/>
      <c r="BW1028" s="871"/>
      <c r="BX1028" s="871"/>
      <c r="BY1028" s="871"/>
      <c r="BZ1028" s="871"/>
      <c r="CA1028" s="871"/>
      <c r="CB1028" s="871"/>
      <c r="CC1028" s="871"/>
      <c r="CD1028" s="871"/>
      <c r="CE1028" s="871"/>
      <c r="CF1028" s="871"/>
      <c r="CG1028" s="871"/>
      <c r="CH1028" s="871"/>
      <c r="CI1028" s="871"/>
      <c r="CJ1028" s="871"/>
      <c r="CK1028" s="871"/>
      <c r="CL1028" s="871"/>
      <c r="CM1028" s="871"/>
      <c r="CN1028" s="871"/>
      <c r="CO1028" s="871"/>
      <c r="CP1028" s="871"/>
      <c r="CQ1028" s="871"/>
      <c r="CR1028" s="871"/>
      <c r="CS1028" s="871"/>
      <c r="CT1028" s="871"/>
      <c r="CU1028" s="871"/>
      <c r="CV1028" s="871"/>
      <c r="CW1028" s="871"/>
      <c r="CX1028" s="871"/>
      <c r="CY1028" s="871"/>
      <c r="CZ1028" s="871"/>
      <c r="DA1028" s="871"/>
      <c r="DB1028" s="871"/>
      <c r="DC1028" s="871"/>
      <c r="DD1028" s="871"/>
      <c r="DE1028" s="871"/>
      <c r="DF1028" s="871"/>
      <c r="DG1028" s="871"/>
      <c r="DH1028" s="871"/>
      <c r="DI1028" s="871"/>
      <c r="DJ1028" s="871"/>
      <c r="DK1028" s="871"/>
      <c r="DL1028" s="871"/>
      <c r="DM1028" s="871"/>
      <c r="DN1028" s="871"/>
      <c r="DO1028" s="871"/>
      <c r="DP1028" s="871"/>
      <c r="DQ1028" s="871"/>
      <c r="DR1028" s="871"/>
      <c r="DS1028" s="871"/>
      <c r="DT1028" s="871"/>
      <c r="DU1028" s="871"/>
      <c r="DV1028" s="871"/>
      <c r="DW1028" s="871"/>
      <c r="DX1028" s="871"/>
      <c r="DY1028" s="871"/>
      <c r="DZ1028" s="871"/>
      <c r="EA1028" s="871"/>
      <c r="EB1028" s="871"/>
      <c r="EC1028" s="871"/>
      <c r="ED1028" s="871"/>
      <c r="EE1028" s="871"/>
      <c r="EF1028" s="871"/>
      <c r="EG1028" s="871"/>
      <c r="EH1028" s="871"/>
      <c r="EI1028" s="871"/>
      <c r="EJ1028" s="871"/>
      <c r="EK1028" s="871"/>
      <c r="EL1028" s="871"/>
      <c r="EM1028" s="871"/>
      <c r="EN1028" s="871"/>
      <c r="EO1028" s="871"/>
      <c r="EP1028" s="871"/>
      <c r="EQ1028" s="871"/>
      <c r="ER1028" s="871"/>
      <c r="ES1028" s="871"/>
      <c r="ET1028" s="871"/>
      <c r="EU1028" s="871"/>
      <c r="EV1028" s="871"/>
      <c r="EW1028" s="871"/>
      <c r="EX1028" s="871"/>
      <c r="EY1028" s="871"/>
      <c r="EZ1028" s="871"/>
      <c r="FA1028" s="871"/>
      <c r="FB1028" s="871"/>
      <c r="FC1028" s="871"/>
      <c r="FD1028" s="871"/>
      <c r="FE1028" s="871"/>
      <c r="FF1028" s="871"/>
      <c r="FG1028" s="871"/>
      <c r="FH1028" s="871"/>
      <c r="FI1028" s="871"/>
      <c r="FJ1028" s="871"/>
      <c r="FK1028" s="871"/>
      <c r="FL1028" s="871"/>
      <c r="FM1028" s="871"/>
      <c r="FN1028" s="871"/>
      <c r="FO1028" s="871"/>
      <c r="FP1028" s="871"/>
      <c r="FQ1028" s="871"/>
      <c r="FR1028" s="871"/>
      <c r="FS1028" s="871"/>
      <c r="FT1028" s="871"/>
      <c r="FU1028" s="871"/>
      <c r="FV1028" s="871"/>
      <c r="FW1028" s="871"/>
      <c r="FX1028" s="871"/>
      <c r="FY1028" s="871"/>
      <c r="FZ1028" s="871"/>
      <c r="GA1028" s="871"/>
      <c r="GB1028" s="871"/>
      <c r="GC1028" s="871"/>
      <c r="GD1028" s="871"/>
      <c r="GE1028" s="871"/>
      <c r="GF1028" s="871"/>
      <c r="GG1028" s="871"/>
      <c r="GH1028" s="871"/>
      <c r="GI1028" s="871"/>
      <c r="GJ1028" s="871"/>
      <c r="GK1028" s="871"/>
      <c r="GL1028" s="871"/>
      <c r="GM1028" s="871"/>
      <c r="GN1028" s="871"/>
      <c r="GO1028" s="871"/>
      <c r="GP1028" s="871"/>
      <c r="GQ1028" s="871"/>
      <c r="GR1028" s="871"/>
      <c r="GS1028" s="871"/>
      <c r="GT1028" s="871"/>
      <c r="GU1028" s="871"/>
      <c r="GV1028" s="871"/>
      <c r="GW1028" s="871"/>
      <c r="GX1028" s="871"/>
      <c r="GY1028" s="871"/>
      <c r="GZ1028" s="871"/>
      <c r="HA1028" s="871"/>
      <c r="HB1028" s="871"/>
      <c r="HC1028" s="871"/>
      <c r="HD1028" s="871"/>
      <c r="HE1028" s="871"/>
      <c r="HF1028" s="871"/>
      <c r="HG1028" s="871"/>
      <c r="HH1028" s="871"/>
      <c r="HI1028" s="871"/>
      <c r="HJ1028" s="871"/>
      <c r="HK1028" s="871"/>
      <c r="HL1028" s="871"/>
      <c r="HM1028" s="871"/>
      <c r="HN1028" s="871"/>
      <c r="HO1028" s="871"/>
      <c r="HP1028" s="871"/>
      <c r="HQ1028" s="871"/>
      <c r="HR1028" s="871"/>
      <c r="HS1028" s="871"/>
      <c r="HT1028" s="871"/>
      <c r="HU1028" s="871"/>
      <c r="HV1028" s="871"/>
      <c r="HW1028" s="871"/>
      <c r="HX1028" s="871"/>
      <c r="HY1028" s="871"/>
      <c r="HZ1028" s="871"/>
      <c r="IA1028" s="871"/>
      <c r="IB1028" s="871"/>
      <c r="IC1028" s="871"/>
      <c r="ID1028" s="871"/>
      <c r="IE1028" s="871"/>
      <c r="IF1028" s="871"/>
      <c r="IG1028" s="871"/>
      <c r="IH1028" s="871"/>
      <c r="II1028" s="871"/>
      <c r="IJ1028" s="871"/>
      <c r="IK1028" s="871"/>
      <c r="IL1028" s="871"/>
      <c r="IM1028" s="871"/>
      <c r="IN1028" s="871"/>
      <c r="IO1028" s="871"/>
      <c r="IP1028" s="871"/>
      <c r="IQ1028" s="871"/>
      <c r="IR1028" s="871"/>
      <c r="IS1028" s="871"/>
      <c r="IT1028" s="871"/>
      <c r="IU1028" s="871"/>
      <c r="IV1028" s="871"/>
      <c r="IW1028" s="871"/>
      <c r="IX1028" s="871"/>
      <c r="IY1028" s="871"/>
      <c r="IZ1028" s="871"/>
      <c r="JA1028" s="871"/>
      <c r="JB1028" s="871"/>
      <c r="JC1028" s="871"/>
      <c r="JD1028" s="871"/>
      <c r="JE1028" s="871"/>
      <c r="JF1028" s="871"/>
      <c r="JG1028" s="871"/>
      <c r="JH1028" s="871"/>
      <c r="JI1028" s="871"/>
      <c r="JJ1028" s="871"/>
      <c r="JK1028" s="871"/>
      <c r="JL1028" s="871"/>
      <c r="JM1028" s="871"/>
      <c r="JN1028" s="871"/>
      <c r="JO1028" s="871"/>
      <c r="JP1028" s="871"/>
      <c r="JQ1028" s="871"/>
      <c r="JR1028" s="871"/>
      <c r="JS1028" s="871"/>
      <c r="JT1028" s="871"/>
      <c r="JU1028" s="871"/>
      <c r="JV1028" s="871"/>
      <c r="JW1028" s="871"/>
      <c r="JX1028" s="871"/>
      <c r="JY1028" s="871"/>
      <c r="JZ1028" s="871"/>
      <c r="KA1028" s="871"/>
      <c r="KB1028" s="871"/>
      <c r="KC1028" s="871"/>
      <c r="KD1028" s="871"/>
      <c r="KE1028" s="871"/>
      <c r="KF1028" s="871"/>
      <c r="KG1028" s="871"/>
      <c r="KH1028" s="871"/>
      <c r="KI1028" s="871"/>
      <c r="KJ1028" s="871"/>
      <c r="KK1028" s="871"/>
      <c r="KL1028" s="871"/>
      <c r="KM1028" s="871"/>
      <c r="KN1028" s="871"/>
      <c r="KO1028" s="871"/>
      <c r="KP1028" s="871"/>
      <c r="KQ1028" s="871"/>
      <c r="KR1028" s="871"/>
      <c r="KS1028" s="871"/>
      <c r="KT1028" s="871"/>
      <c r="KU1028" s="871"/>
      <c r="KV1028" s="871"/>
      <c r="KW1028" s="871"/>
      <c r="KX1028" s="871"/>
      <c r="KY1028" s="871"/>
      <c r="KZ1028" s="871"/>
      <c r="LA1028" s="871"/>
      <c r="LB1028" s="871"/>
      <c r="LC1028" s="871"/>
      <c r="LD1028" s="871"/>
      <c r="LE1028" s="871"/>
      <c r="LF1028" s="871"/>
      <c r="LG1028" s="871"/>
      <c r="LH1028" s="871"/>
      <c r="LI1028" s="871"/>
      <c r="LJ1028" s="871"/>
      <c r="LK1028" s="871"/>
      <c r="LL1028" s="871"/>
      <c r="LM1028" s="871"/>
      <c r="LN1028" s="871"/>
      <c r="LO1028" s="871"/>
      <c r="LP1028" s="871"/>
      <c r="LQ1028" s="871"/>
      <c r="LR1028" s="871"/>
      <c r="LS1028" s="871"/>
      <c r="LT1028" s="871"/>
      <c r="LU1028" s="871"/>
      <c r="LV1028" s="871"/>
      <c r="LW1028" s="871"/>
      <c r="LX1028" s="871"/>
      <c r="LY1028" s="871"/>
      <c r="LZ1028" s="871"/>
      <c r="MA1028" s="871"/>
      <c r="MB1028" s="871"/>
      <c r="MC1028" s="871"/>
      <c r="MD1028" s="871"/>
      <c r="ME1028" s="871"/>
      <c r="MF1028" s="871"/>
      <c r="MG1028" s="871"/>
      <c r="MH1028" s="871"/>
      <c r="MI1028" s="871"/>
      <c r="MJ1028" s="871"/>
      <c r="MK1028" s="871"/>
      <c r="ML1028" s="871"/>
      <c r="MM1028" s="871"/>
      <c r="MN1028" s="871"/>
      <c r="MO1028" s="871"/>
      <c r="MP1028" s="871"/>
      <c r="MQ1028" s="871"/>
      <c r="MR1028" s="871"/>
      <c r="MS1028" s="871"/>
      <c r="MT1028" s="871"/>
      <c r="MU1028" s="871"/>
      <c r="MV1028" s="871"/>
      <c r="MW1028" s="871"/>
      <c r="MX1028" s="871"/>
      <c r="MY1028" s="871"/>
      <c r="MZ1028" s="871"/>
      <c r="NA1028" s="871"/>
      <c r="NB1028" s="871"/>
      <c r="NC1028" s="871"/>
      <c r="ND1028" s="871"/>
      <c r="NE1028" s="871"/>
      <c r="NF1028" s="871"/>
      <c r="NG1028" s="871"/>
      <c r="NH1028" s="871"/>
      <c r="NI1028" s="871"/>
      <c r="NJ1028" s="871"/>
      <c r="NK1028" s="871"/>
      <c r="NL1028" s="871"/>
      <c r="NM1028" s="871"/>
      <c r="NN1028" s="871"/>
      <c r="NO1028" s="871"/>
      <c r="NP1028" s="871"/>
      <c r="NQ1028" s="871"/>
      <c r="NR1028" s="871"/>
      <c r="NS1028" s="871"/>
      <c r="NT1028" s="871"/>
      <c r="NU1028" s="871"/>
      <c r="NV1028" s="871"/>
      <c r="NW1028" s="871"/>
      <c r="NX1028" s="871"/>
      <c r="NY1028" s="871"/>
      <c r="NZ1028" s="871"/>
      <c r="OA1028" s="871"/>
      <c r="OB1028" s="871"/>
      <c r="OC1028" s="871"/>
      <c r="OD1028" s="871"/>
      <c r="OE1028" s="871"/>
      <c r="OF1028" s="871"/>
      <c r="OG1028" s="871"/>
      <c r="OH1028" s="871"/>
      <c r="OI1028" s="871"/>
      <c r="OJ1028" s="871"/>
      <c r="OK1028" s="871"/>
      <c r="OL1028" s="871"/>
      <c r="OM1028" s="871"/>
      <c r="ON1028" s="871"/>
      <c r="OO1028" s="871"/>
      <c r="OP1028" s="871"/>
      <c r="OQ1028" s="871"/>
      <c r="OR1028" s="871"/>
      <c r="OS1028" s="871"/>
      <c r="OT1028" s="871"/>
      <c r="OU1028" s="871"/>
      <c r="OV1028" s="871"/>
      <c r="OW1028" s="871"/>
      <c r="OX1028" s="871"/>
      <c r="OY1028" s="871"/>
      <c r="OZ1028" s="871"/>
      <c r="PA1028" s="871"/>
      <c r="PB1028" s="871"/>
      <c r="PC1028" s="871"/>
      <c r="PD1028" s="871"/>
      <c r="PE1028" s="871"/>
      <c r="PF1028" s="871"/>
      <c r="PG1028" s="871"/>
      <c r="PH1028" s="871"/>
      <c r="PI1028" s="871"/>
      <c r="PJ1028" s="871"/>
      <c r="PK1028" s="871"/>
      <c r="PL1028" s="871"/>
      <c r="PM1028" s="871"/>
      <c r="PN1028" s="871"/>
      <c r="PO1028" s="871"/>
      <c r="PP1028" s="871"/>
      <c r="PQ1028" s="871"/>
      <c r="PR1028" s="871"/>
      <c r="PS1028" s="871"/>
      <c r="PT1028" s="871"/>
      <c r="PU1028" s="871"/>
      <c r="PV1028" s="871"/>
      <c r="PW1028" s="871"/>
      <c r="PX1028" s="871"/>
      <c r="PY1028" s="871"/>
      <c r="PZ1028" s="871"/>
      <c r="QA1028" s="871"/>
      <c r="QB1028" s="871"/>
      <c r="QC1028" s="871"/>
      <c r="QD1028" s="871"/>
      <c r="QE1028" s="871"/>
      <c r="QF1028" s="871"/>
      <c r="QG1028" s="871"/>
      <c r="QH1028" s="871"/>
      <c r="QI1028" s="871"/>
      <c r="QJ1028" s="871"/>
      <c r="QK1028" s="871"/>
      <c r="QL1028" s="871"/>
      <c r="QM1028" s="871"/>
      <c r="QN1028" s="871"/>
      <c r="QO1028" s="871"/>
      <c r="QP1028" s="871"/>
      <c r="QQ1028" s="871"/>
      <c r="QR1028" s="871"/>
      <c r="QS1028" s="871"/>
      <c r="QT1028" s="871"/>
      <c r="QU1028" s="871"/>
      <c r="QV1028" s="871"/>
      <c r="QW1028" s="871"/>
      <c r="QX1028" s="871"/>
      <c r="QY1028" s="871"/>
      <c r="QZ1028" s="871"/>
      <c r="RA1028" s="871"/>
      <c r="RB1028" s="871"/>
      <c r="RC1028" s="871"/>
      <c r="RD1028" s="871"/>
      <c r="RE1028" s="871"/>
      <c r="RF1028" s="871"/>
      <c r="RG1028" s="871"/>
      <c r="RH1028" s="871"/>
      <c r="RI1028" s="871"/>
      <c r="RJ1028" s="871"/>
      <c r="RK1028" s="871"/>
      <c r="RL1028" s="871"/>
      <c r="RM1028" s="871"/>
      <c r="RN1028" s="871"/>
      <c r="RO1028" s="871"/>
      <c r="RP1028" s="871"/>
      <c r="RQ1028" s="871"/>
      <c r="RR1028" s="871"/>
      <c r="RS1028" s="871"/>
      <c r="RT1028" s="871"/>
      <c r="RU1028" s="871"/>
      <c r="RV1028" s="871"/>
      <c r="RW1028" s="871"/>
      <c r="RX1028" s="871"/>
      <c r="RY1028" s="871"/>
      <c r="RZ1028" s="871"/>
      <c r="SA1028" s="871"/>
      <c r="SB1028" s="871"/>
      <c r="SC1028" s="871"/>
      <c r="SD1028" s="871"/>
      <c r="SE1028" s="871"/>
      <c r="SF1028" s="871"/>
      <c r="SG1028" s="871"/>
      <c r="SH1028" s="871"/>
      <c r="SI1028" s="871"/>
      <c r="SJ1028" s="871"/>
      <c r="SK1028" s="871"/>
      <c r="SL1028" s="871"/>
      <c r="SM1028" s="871"/>
      <c r="SN1028" s="871"/>
      <c r="SO1028" s="871"/>
      <c r="SP1028" s="871"/>
      <c r="SQ1028" s="871"/>
      <c r="SR1028" s="871"/>
      <c r="SS1028" s="871"/>
      <c r="ST1028" s="871"/>
      <c r="SU1028" s="871"/>
      <c r="SV1028" s="871"/>
      <c r="SW1028" s="871"/>
      <c r="SX1028" s="871"/>
      <c r="SY1028" s="871"/>
      <c r="SZ1028" s="871"/>
      <c r="TA1028" s="871"/>
      <c r="TB1028" s="871"/>
      <c r="TC1028" s="871"/>
      <c r="TD1028" s="871"/>
      <c r="TE1028" s="871"/>
      <c r="TF1028" s="871"/>
      <c r="TG1028" s="871"/>
      <c r="TH1028" s="871"/>
      <c r="TI1028" s="871"/>
      <c r="TJ1028" s="871"/>
      <c r="TK1028" s="871"/>
      <c r="TL1028" s="871"/>
      <c r="TM1028" s="871"/>
      <c r="TN1028" s="871"/>
      <c r="TO1028" s="871"/>
      <c r="TP1028" s="871"/>
      <c r="TQ1028" s="871"/>
      <c r="TR1028" s="871"/>
      <c r="TS1028" s="871"/>
      <c r="TT1028" s="871"/>
      <c r="TU1028" s="871"/>
      <c r="TV1028" s="871"/>
      <c r="TW1028" s="871"/>
      <c r="TX1028" s="871"/>
      <c r="TY1028" s="871"/>
      <c r="TZ1028" s="871"/>
      <c r="UA1028" s="871"/>
      <c r="UB1028" s="871"/>
      <c r="UC1028" s="871"/>
      <c r="UD1028" s="871"/>
      <c r="UE1028" s="871"/>
      <c r="UF1028" s="871"/>
      <c r="UG1028" s="871"/>
      <c r="UH1028" s="871"/>
      <c r="UI1028" s="871"/>
      <c r="UJ1028" s="871"/>
      <c r="UK1028" s="871"/>
      <c r="UL1028" s="871"/>
      <c r="UM1028" s="871"/>
      <c r="UN1028" s="871"/>
      <c r="UO1028" s="871"/>
      <c r="UP1028" s="871"/>
      <c r="UQ1028" s="871"/>
      <c r="UR1028" s="871"/>
      <c r="US1028" s="871"/>
      <c r="UT1028" s="871"/>
      <c r="UU1028" s="871"/>
      <c r="UV1028" s="871"/>
      <c r="UW1028" s="871"/>
      <c r="UX1028" s="871"/>
      <c r="UY1028" s="871"/>
      <c r="UZ1028" s="871"/>
      <c r="VA1028" s="871"/>
      <c r="VB1028" s="871"/>
      <c r="VC1028" s="871"/>
      <c r="VD1028" s="871"/>
      <c r="VE1028" s="871"/>
      <c r="VF1028" s="871"/>
      <c r="VG1028" s="871"/>
      <c r="VH1028" s="871"/>
      <c r="VI1028" s="871"/>
      <c r="VJ1028" s="871"/>
      <c r="VK1028" s="871"/>
      <c r="VL1028" s="871"/>
      <c r="VM1028" s="871"/>
      <c r="VN1028" s="871"/>
      <c r="VO1028" s="871"/>
      <c r="VP1028" s="871"/>
      <c r="VQ1028" s="871"/>
      <c r="VR1028" s="871"/>
      <c r="VS1028" s="871"/>
      <c r="VT1028" s="871"/>
      <c r="VU1028" s="871"/>
      <c r="VV1028" s="871"/>
      <c r="VW1028" s="871"/>
      <c r="VX1028" s="871"/>
      <c r="VY1028" s="871"/>
      <c r="VZ1028" s="871"/>
      <c r="WA1028" s="871"/>
      <c r="WB1028" s="871"/>
      <c r="WC1028" s="871"/>
      <c r="WD1028" s="871"/>
      <c r="WE1028" s="871"/>
      <c r="WF1028" s="871"/>
      <c r="WG1028" s="871"/>
      <c r="WH1028" s="871"/>
      <c r="WI1028" s="871"/>
      <c r="WJ1028" s="871"/>
      <c r="WK1028" s="871"/>
      <c r="WL1028" s="871"/>
      <c r="WM1028" s="871"/>
      <c r="WN1028" s="871"/>
      <c r="WO1028" s="871"/>
      <c r="WP1028" s="871"/>
      <c r="WQ1028" s="871"/>
      <c r="WR1028" s="871"/>
      <c r="WS1028" s="871"/>
      <c r="WT1028" s="871"/>
      <c r="WU1028" s="871"/>
      <c r="WV1028" s="871"/>
      <c r="WW1028" s="871"/>
      <c r="WX1028" s="871"/>
      <c r="WY1028" s="871"/>
      <c r="WZ1028" s="871"/>
      <c r="XA1028" s="871"/>
      <c r="XB1028" s="871"/>
      <c r="XC1028" s="871"/>
      <c r="XD1028" s="871"/>
      <c r="XE1028" s="871"/>
      <c r="XF1028" s="871"/>
      <c r="XG1028" s="871"/>
      <c r="XH1028" s="871"/>
      <c r="XI1028" s="871"/>
      <c r="XJ1028" s="871"/>
      <c r="XK1028" s="871"/>
      <c r="XL1028" s="871"/>
      <c r="XM1028" s="871"/>
      <c r="XN1028" s="871"/>
      <c r="XO1028" s="871"/>
      <c r="XP1028" s="871"/>
      <c r="XQ1028" s="871"/>
      <c r="XR1028" s="871"/>
      <c r="XS1028" s="871"/>
      <c r="XT1028" s="871"/>
      <c r="XU1028" s="871"/>
      <c r="XV1028" s="871"/>
      <c r="XW1028" s="871"/>
      <c r="XX1028" s="871"/>
      <c r="XY1028" s="871"/>
      <c r="XZ1028" s="871"/>
      <c r="YA1028" s="871"/>
      <c r="YB1028" s="871"/>
      <c r="YC1028" s="871"/>
      <c r="YD1028" s="871"/>
      <c r="YE1028" s="871"/>
      <c r="YF1028" s="871"/>
      <c r="YG1028" s="871"/>
      <c r="YH1028" s="871"/>
      <c r="YI1028" s="871"/>
      <c r="YJ1028" s="871"/>
      <c r="YK1028" s="871"/>
      <c r="YL1028" s="871"/>
      <c r="YM1028" s="871"/>
      <c r="YN1028" s="871"/>
      <c r="YO1028" s="871"/>
      <c r="YP1028" s="871"/>
      <c r="YQ1028" s="871"/>
      <c r="YR1028" s="871"/>
      <c r="YS1028" s="871"/>
      <c r="YT1028" s="871"/>
      <c r="YU1028" s="871"/>
      <c r="YV1028" s="871"/>
      <c r="YW1028" s="871"/>
      <c r="YX1028" s="871"/>
      <c r="YY1028" s="871"/>
      <c r="YZ1028" s="871"/>
      <c r="ZA1028" s="871"/>
      <c r="ZB1028" s="871"/>
      <c r="ZC1028" s="871"/>
      <c r="ZD1028" s="871"/>
      <c r="ZE1028" s="871"/>
      <c r="ZF1028" s="871"/>
      <c r="ZG1028" s="871"/>
      <c r="ZH1028" s="871"/>
      <c r="ZI1028" s="871"/>
      <c r="ZJ1028" s="871"/>
      <c r="ZK1028" s="871"/>
      <c r="ZL1028" s="871"/>
      <c r="ZM1028" s="871"/>
      <c r="ZN1028" s="871"/>
      <c r="ZO1028" s="871"/>
      <c r="ZP1028" s="871"/>
      <c r="ZQ1028" s="871"/>
      <c r="ZR1028" s="871"/>
      <c r="ZS1028" s="871"/>
      <c r="ZT1028" s="871"/>
      <c r="ZU1028" s="871"/>
      <c r="ZV1028" s="871"/>
      <c r="ZW1028" s="871"/>
      <c r="ZX1028" s="871"/>
      <c r="ZY1028" s="871"/>
      <c r="ZZ1028" s="871"/>
      <c r="AAA1028" s="871"/>
      <c r="AAB1028" s="871"/>
      <c r="AAC1028" s="871"/>
      <c r="AAD1028" s="871"/>
      <c r="AAE1028" s="871"/>
      <c r="AAF1028" s="871"/>
      <c r="AAG1028" s="871"/>
      <c r="AAH1028" s="871"/>
      <c r="AAI1028" s="871"/>
      <c r="AAJ1028" s="871"/>
      <c r="AAK1028" s="871"/>
      <c r="AAL1028" s="871"/>
      <c r="AAM1028" s="871"/>
      <c r="AAN1028" s="871"/>
      <c r="AAO1028" s="871"/>
      <c r="AAP1028" s="871"/>
      <c r="AAQ1028" s="871"/>
      <c r="AAR1028" s="871"/>
      <c r="AAS1028" s="871"/>
      <c r="AAT1028" s="871"/>
      <c r="AAU1028" s="871"/>
      <c r="AAV1028" s="871"/>
      <c r="AAW1028" s="871"/>
      <c r="AAX1028" s="871"/>
      <c r="AAY1028" s="871"/>
      <c r="AAZ1028" s="871"/>
      <c r="ABA1028" s="871"/>
      <c r="ABB1028" s="871"/>
      <c r="ABC1028" s="871"/>
      <c r="ABD1028" s="871"/>
      <c r="ABE1028" s="871"/>
      <c r="ABF1028" s="871"/>
      <c r="ABG1028" s="871"/>
      <c r="ABH1028" s="871"/>
      <c r="ABI1028" s="871"/>
      <c r="ABJ1028" s="871"/>
      <c r="ABK1028" s="871"/>
      <c r="ABL1028" s="871"/>
      <c r="ABM1028" s="871"/>
      <c r="ABN1028" s="871"/>
      <c r="ABO1028" s="871"/>
      <c r="ABP1028" s="871"/>
      <c r="ABQ1028" s="871"/>
      <c r="ABR1028" s="871"/>
      <c r="ABS1028" s="871"/>
      <c r="ABT1028" s="871"/>
      <c r="ABU1028" s="871"/>
      <c r="ABV1028" s="871"/>
      <c r="ABW1028" s="871"/>
      <c r="ABX1028" s="871"/>
      <c r="ABY1028" s="871"/>
      <c r="ABZ1028" s="871"/>
      <c r="ACA1028" s="871"/>
      <c r="ACB1028" s="871"/>
      <c r="ACC1028" s="871"/>
      <c r="ACD1028" s="871"/>
      <c r="ACE1028" s="871"/>
      <c r="ACF1028" s="871"/>
      <c r="ACG1028" s="871"/>
      <c r="ACH1028" s="871"/>
      <c r="ACI1028" s="871"/>
      <c r="ACJ1028" s="871"/>
      <c r="ACK1028" s="871"/>
      <c r="ACL1028" s="871"/>
      <c r="ACM1028" s="871"/>
      <c r="ACN1028" s="871"/>
      <c r="ACO1028" s="871"/>
      <c r="ACP1028" s="871"/>
      <c r="ACQ1028" s="871"/>
      <c r="ACR1028" s="871"/>
      <c r="ACS1028" s="871"/>
      <c r="ACT1028" s="871"/>
      <c r="ACU1028" s="871"/>
      <c r="ACV1028" s="871"/>
      <c r="ACW1028" s="871"/>
      <c r="ACX1028" s="871"/>
      <c r="ACY1028" s="871"/>
      <c r="ACZ1028" s="871"/>
      <c r="ADA1028" s="871"/>
      <c r="ADB1028" s="871"/>
      <c r="ADC1028" s="871"/>
      <c r="ADD1028" s="871"/>
      <c r="ADE1028" s="871"/>
      <c r="ADF1028" s="871"/>
      <c r="ADG1028" s="871"/>
      <c r="ADH1028" s="871"/>
      <c r="ADI1028" s="871"/>
      <c r="ADJ1028" s="871"/>
      <c r="ADK1028" s="871"/>
      <c r="ADL1028" s="871"/>
      <c r="ADM1028" s="871"/>
      <c r="ADN1028" s="871"/>
      <c r="ADO1028" s="871"/>
      <c r="ADP1028" s="871"/>
      <c r="ADQ1028" s="871"/>
      <c r="ADR1028" s="871"/>
      <c r="ADS1028" s="871"/>
      <c r="ADT1028" s="871"/>
      <c r="ADU1028" s="871"/>
      <c r="ADV1028" s="871"/>
      <c r="ADW1028" s="871"/>
      <c r="ADX1028" s="871"/>
      <c r="ADY1028" s="871"/>
      <c r="ADZ1028" s="871"/>
      <c r="AEA1028" s="871"/>
      <c r="AEB1028" s="871"/>
      <c r="AEC1028" s="871"/>
      <c r="AED1028" s="871"/>
      <c r="AEE1028" s="871"/>
      <c r="AEF1028" s="871"/>
      <c r="AEG1028" s="871"/>
      <c r="AEH1028" s="871"/>
      <c r="AEI1028" s="871"/>
      <c r="AEJ1028" s="871"/>
      <c r="AEK1028" s="871"/>
      <c r="AEL1028" s="871"/>
      <c r="AEM1028" s="871"/>
      <c r="AEN1028" s="871"/>
      <c r="AEO1028" s="871"/>
      <c r="AEP1028" s="871"/>
      <c r="AEQ1028" s="871"/>
      <c r="AER1028" s="871"/>
      <c r="AES1028" s="871"/>
      <c r="AET1028" s="871"/>
      <c r="AEU1028" s="871"/>
      <c r="AEV1028" s="871"/>
      <c r="AEW1028" s="871"/>
      <c r="AEX1028" s="871"/>
      <c r="AEY1028" s="871"/>
      <c r="AEZ1028" s="871"/>
      <c r="AFA1028" s="871"/>
      <c r="AFB1028" s="871"/>
      <c r="AFC1028" s="871"/>
      <c r="AFD1028" s="871"/>
      <c r="AFE1028" s="871"/>
      <c r="AFF1028" s="871"/>
      <c r="AFG1028" s="871"/>
      <c r="AFH1028" s="871"/>
      <c r="AFI1028" s="871"/>
      <c r="AFJ1028" s="871"/>
      <c r="AFK1028" s="871"/>
      <c r="AFL1028" s="871"/>
      <c r="AFM1028" s="871"/>
      <c r="AFN1028" s="871"/>
      <c r="AFO1028" s="871"/>
      <c r="AFP1028" s="871"/>
      <c r="AFQ1028" s="871"/>
      <c r="AFR1028" s="871"/>
      <c r="AFS1028" s="871"/>
      <c r="AFT1028" s="871"/>
      <c r="AFU1028" s="871"/>
      <c r="AFV1028" s="871"/>
      <c r="AFW1028" s="871"/>
      <c r="AFX1028" s="871"/>
      <c r="AFY1028" s="871"/>
      <c r="AFZ1028" s="871"/>
      <c r="AGA1028" s="871"/>
      <c r="AGB1028" s="871"/>
      <c r="AGC1028" s="871"/>
      <c r="AGD1028" s="871"/>
      <c r="AGE1028" s="871"/>
      <c r="AGF1028" s="871"/>
      <c r="AGG1028" s="871"/>
      <c r="AGH1028" s="871"/>
      <c r="AGI1028" s="871"/>
      <c r="AGJ1028" s="871"/>
      <c r="AGK1028" s="871"/>
      <c r="AGL1028" s="871"/>
      <c r="AGM1028" s="871"/>
      <c r="AGN1028" s="871"/>
      <c r="AGO1028" s="871"/>
      <c r="AGP1028" s="871"/>
      <c r="AGQ1028" s="871"/>
      <c r="AGR1028" s="871"/>
      <c r="AGS1028" s="871"/>
      <c r="AGT1028" s="871"/>
      <c r="AGU1028" s="871"/>
      <c r="AGV1028" s="871"/>
      <c r="AGW1028" s="871"/>
      <c r="AGX1028" s="871"/>
      <c r="AGY1028" s="871"/>
      <c r="AGZ1028" s="871"/>
      <c r="AHA1028" s="871"/>
      <c r="AHB1028" s="871"/>
      <c r="AHC1028" s="871"/>
      <c r="AHD1028" s="871"/>
      <c r="AHE1028" s="871"/>
      <c r="AHF1028" s="871"/>
      <c r="AHG1028" s="871"/>
      <c r="AHH1028" s="871"/>
      <c r="AHI1028" s="871"/>
      <c r="AHJ1028" s="871"/>
      <c r="AHK1028" s="871"/>
      <c r="AHL1028" s="871"/>
      <c r="AHM1028" s="871"/>
      <c r="AHN1028" s="871"/>
      <c r="AHO1028" s="871"/>
      <c r="AHP1028" s="871"/>
      <c r="AHQ1028" s="871"/>
      <c r="AHR1028" s="871"/>
      <c r="AHS1028" s="871"/>
      <c r="AHT1028" s="871"/>
      <c r="AHU1028" s="871"/>
      <c r="AHV1028" s="871"/>
      <c r="AHW1028" s="871"/>
      <c r="AHX1028" s="871"/>
      <c r="AHY1028" s="871"/>
      <c r="AHZ1028" s="871"/>
      <c r="AIA1028" s="871"/>
      <c r="AIB1028" s="871"/>
      <c r="AIC1028" s="871"/>
      <c r="AID1028" s="871"/>
      <c r="AIE1028" s="871"/>
      <c r="AIF1028" s="871"/>
      <c r="AIG1028" s="871"/>
      <c r="AIH1028" s="871"/>
      <c r="AII1028" s="871"/>
      <c r="AIJ1028" s="871"/>
      <c r="AIK1028" s="871"/>
      <c r="AIL1028" s="871"/>
      <c r="AIM1028" s="871"/>
      <c r="AIN1028" s="871"/>
      <c r="AIO1028" s="871"/>
      <c r="AIP1028" s="871"/>
      <c r="AIQ1028" s="871"/>
      <c r="AIR1028" s="871"/>
      <c r="AIS1028" s="871"/>
      <c r="AIT1028" s="871"/>
      <c r="AIU1028" s="871"/>
      <c r="AIV1028" s="871"/>
      <c r="AIW1028" s="871"/>
      <c r="AIX1028" s="871"/>
      <c r="AIY1028" s="871"/>
      <c r="AIZ1028" s="871"/>
      <c r="AJA1028" s="871"/>
      <c r="AJB1028" s="871"/>
      <c r="AJC1028" s="871"/>
      <c r="AJD1028" s="871"/>
      <c r="AJE1028" s="871"/>
      <c r="AJF1028" s="871"/>
      <c r="AJG1028" s="871"/>
      <c r="AJH1028" s="871"/>
      <c r="AJI1028" s="871"/>
      <c r="AJJ1028" s="871"/>
      <c r="AJK1028" s="871"/>
      <c r="AJL1028" s="871"/>
      <c r="AJM1028" s="871"/>
      <c r="AJN1028" s="871"/>
      <c r="AJO1028" s="871"/>
      <c r="AJP1028" s="871"/>
      <c r="AJQ1028" s="871"/>
      <c r="AJR1028" s="871"/>
      <c r="AJS1028" s="871"/>
      <c r="AJT1028" s="871"/>
      <c r="AJU1028" s="871"/>
      <c r="AJV1028" s="871"/>
      <c r="AJW1028" s="871"/>
      <c r="AJX1028" s="871"/>
      <c r="AJY1028" s="871"/>
      <c r="AJZ1028" s="871"/>
      <c r="AKA1028" s="871"/>
      <c r="AKB1028" s="871"/>
      <c r="AKC1028" s="871"/>
      <c r="AKD1028" s="871"/>
      <c r="AKE1028" s="871"/>
      <c r="AKF1028" s="871"/>
      <c r="AKG1028" s="871"/>
      <c r="AKH1028" s="871"/>
      <c r="AKI1028" s="871"/>
      <c r="AKJ1028" s="871"/>
      <c r="AKK1028" s="871"/>
      <c r="AKL1028" s="871"/>
      <c r="AKM1028" s="871"/>
      <c r="AKN1028" s="871"/>
      <c r="AKO1028" s="871"/>
      <c r="AKP1028" s="871"/>
      <c r="AKQ1028" s="871"/>
      <c r="AKR1028" s="871"/>
      <c r="AKS1028" s="871"/>
      <c r="AKT1028" s="871"/>
      <c r="AKU1028" s="871"/>
      <c r="AKV1028" s="871"/>
      <c r="AKW1028" s="871"/>
      <c r="AKX1028" s="871"/>
      <c r="AKY1028" s="871"/>
      <c r="AKZ1028" s="871"/>
      <c r="ALA1028" s="871"/>
      <c r="ALB1028" s="871"/>
      <c r="ALC1028" s="871"/>
      <c r="ALD1028" s="871"/>
      <c r="ALE1028" s="871"/>
      <c r="ALF1028" s="871"/>
      <c r="ALG1028" s="871"/>
      <c r="ALH1028" s="871"/>
      <c r="ALI1028" s="871"/>
      <c r="ALJ1028" s="871"/>
      <c r="ALK1028" s="871"/>
      <c r="ALL1028" s="871"/>
      <c r="ALM1028" s="871"/>
      <c r="ALN1028" s="871"/>
      <c r="ALO1028" s="871"/>
      <c r="ALP1028" s="871"/>
      <c r="ALQ1028" s="871"/>
      <c r="ALR1028" s="871"/>
      <c r="ALS1028" s="871"/>
      <c r="ALT1028" s="871"/>
      <c r="ALU1028" s="871"/>
      <c r="ALV1028" s="871"/>
      <c r="ALW1028" s="871"/>
      <c r="ALX1028" s="871"/>
      <c r="ALY1028" s="871"/>
      <c r="ALZ1028" s="871"/>
      <c r="AMA1028" s="871"/>
      <c r="AMB1028" s="871"/>
      <c r="AMC1028" s="871"/>
      <c r="AMD1028" s="871"/>
      <c r="AME1028" s="871"/>
      <c r="AMF1028" s="871"/>
      <c r="AMG1028" s="871"/>
      <c r="AMH1028" s="871"/>
      <c r="AMI1028" s="871"/>
      <c r="AMJ1028" s="871"/>
      <c r="AMK1028" s="871"/>
    </row>
    <row r="1029" spans="1:1025" ht="15" customHeight="1">
      <c r="A1029" s="962"/>
      <c r="B1029" s="993"/>
      <c r="C1029" s="933"/>
      <c r="D1029" s="940"/>
      <c r="E1029" s="983"/>
      <c r="F1029" s="877"/>
      <c r="G1029" s="874"/>
      <c r="H1029" s="875"/>
      <c r="I1029" s="875"/>
      <c r="J1029" s="875"/>
      <c r="K1029" s="882"/>
      <c r="L1029" s="883"/>
      <c r="M1029" s="884"/>
      <c r="N1029" s="882"/>
      <c r="O1029" s="882"/>
      <c r="P1029" s="882"/>
      <c r="Q1029" s="871"/>
      <c r="R1029" s="871"/>
      <c r="S1029" s="871"/>
      <c r="T1029" s="871"/>
      <c r="U1029" s="871"/>
      <c r="V1029" s="871"/>
      <c r="W1029" s="871"/>
      <c r="X1029" s="871"/>
      <c r="Y1029" s="871"/>
      <c r="Z1029" s="871"/>
      <c r="AA1029" s="871"/>
      <c r="AB1029" s="871"/>
      <c r="AC1029" s="871"/>
      <c r="AD1029" s="871"/>
      <c r="AE1029" s="871"/>
      <c r="AF1029" s="871"/>
      <c r="AG1029" s="871"/>
      <c r="AH1029" s="871"/>
      <c r="AI1029" s="871"/>
      <c r="AJ1029" s="871"/>
      <c r="AK1029" s="871"/>
      <c r="AL1029" s="871"/>
      <c r="AM1029" s="871"/>
      <c r="AN1029" s="871"/>
      <c r="AO1029" s="871"/>
      <c r="AP1029" s="871"/>
      <c r="AQ1029" s="871"/>
      <c r="AR1029" s="871"/>
      <c r="AS1029" s="871"/>
      <c r="AT1029" s="871"/>
      <c r="AU1029" s="871"/>
      <c r="AV1029" s="871"/>
      <c r="AW1029" s="871"/>
      <c r="AX1029" s="871"/>
      <c r="AY1029" s="871"/>
      <c r="AZ1029" s="871"/>
      <c r="BA1029" s="871"/>
      <c r="BB1029" s="871"/>
      <c r="BC1029" s="871"/>
      <c r="BD1029" s="871"/>
      <c r="BE1029" s="871"/>
      <c r="BF1029" s="871"/>
      <c r="BG1029" s="871"/>
      <c r="BH1029" s="871"/>
      <c r="BI1029" s="871"/>
      <c r="BJ1029" s="871"/>
      <c r="BK1029" s="871"/>
      <c r="BL1029" s="871"/>
      <c r="BM1029" s="871"/>
      <c r="BN1029" s="871"/>
      <c r="BO1029" s="871"/>
      <c r="BP1029" s="871"/>
      <c r="BQ1029" s="871"/>
      <c r="BR1029" s="871"/>
      <c r="BS1029" s="871"/>
      <c r="BT1029" s="871"/>
      <c r="BU1029" s="871"/>
      <c r="BV1029" s="871"/>
      <c r="BW1029" s="871"/>
      <c r="BX1029" s="871"/>
      <c r="BY1029" s="871"/>
      <c r="BZ1029" s="871"/>
      <c r="CA1029" s="871"/>
      <c r="CB1029" s="871"/>
      <c r="CC1029" s="871"/>
      <c r="CD1029" s="871"/>
      <c r="CE1029" s="871"/>
      <c r="CF1029" s="871"/>
      <c r="CG1029" s="871"/>
      <c r="CH1029" s="871"/>
      <c r="CI1029" s="871"/>
      <c r="CJ1029" s="871"/>
      <c r="CK1029" s="871"/>
      <c r="CL1029" s="871"/>
      <c r="CM1029" s="871"/>
      <c r="CN1029" s="871"/>
      <c r="CO1029" s="871"/>
      <c r="CP1029" s="871"/>
      <c r="CQ1029" s="871"/>
      <c r="CR1029" s="871"/>
      <c r="CS1029" s="871"/>
      <c r="CT1029" s="871"/>
      <c r="CU1029" s="871"/>
      <c r="CV1029" s="871"/>
      <c r="CW1029" s="871"/>
      <c r="CX1029" s="871"/>
      <c r="CY1029" s="871"/>
      <c r="CZ1029" s="871"/>
      <c r="DA1029" s="871"/>
      <c r="DB1029" s="871"/>
      <c r="DC1029" s="871"/>
      <c r="DD1029" s="871"/>
      <c r="DE1029" s="871"/>
      <c r="DF1029" s="871"/>
      <c r="DG1029" s="871"/>
      <c r="DH1029" s="871"/>
      <c r="DI1029" s="871"/>
      <c r="DJ1029" s="871"/>
      <c r="DK1029" s="871"/>
      <c r="DL1029" s="871"/>
      <c r="DM1029" s="871"/>
      <c r="DN1029" s="871"/>
      <c r="DO1029" s="871"/>
      <c r="DP1029" s="871"/>
      <c r="DQ1029" s="871"/>
      <c r="DR1029" s="871"/>
      <c r="DS1029" s="871"/>
      <c r="DT1029" s="871"/>
      <c r="DU1029" s="871"/>
      <c r="DV1029" s="871"/>
      <c r="DW1029" s="871"/>
      <c r="DX1029" s="871"/>
      <c r="DY1029" s="871"/>
      <c r="DZ1029" s="871"/>
      <c r="EA1029" s="871"/>
      <c r="EB1029" s="871"/>
      <c r="EC1029" s="871"/>
      <c r="ED1029" s="871"/>
      <c r="EE1029" s="871"/>
      <c r="EF1029" s="871"/>
      <c r="EG1029" s="871"/>
      <c r="EH1029" s="871"/>
      <c r="EI1029" s="871"/>
      <c r="EJ1029" s="871"/>
      <c r="EK1029" s="871"/>
      <c r="EL1029" s="871"/>
      <c r="EM1029" s="871"/>
      <c r="EN1029" s="871"/>
      <c r="EO1029" s="871"/>
      <c r="EP1029" s="871"/>
      <c r="EQ1029" s="871"/>
      <c r="ER1029" s="871"/>
      <c r="ES1029" s="871"/>
      <c r="ET1029" s="871"/>
      <c r="EU1029" s="871"/>
      <c r="EV1029" s="871"/>
      <c r="EW1029" s="871"/>
      <c r="EX1029" s="871"/>
      <c r="EY1029" s="871"/>
      <c r="EZ1029" s="871"/>
      <c r="FA1029" s="871"/>
      <c r="FB1029" s="871"/>
      <c r="FC1029" s="871"/>
      <c r="FD1029" s="871"/>
      <c r="FE1029" s="871"/>
      <c r="FF1029" s="871"/>
      <c r="FG1029" s="871"/>
      <c r="FH1029" s="871"/>
      <c r="FI1029" s="871"/>
      <c r="FJ1029" s="871"/>
      <c r="FK1029" s="871"/>
      <c r="FL1029" s="871"/>
      <c r="FM1029" s="871"/>
      <c r="FN1029" s="871"/>
      <c r="FO1029" s="871"/>
      <c r="FP1029" s="871"/>
      <c r="FQ1029" s="871"/>
      <c r="FR1029" s="871"/>
      <c r="FS1029" s="871"/>
      <c r="FT1029" s="871"/>
      <c r="FU1029" s="871"/>
      <c r="FV1029" s="871"/>
      <c r="FW1029" s="871"/>
      <c r="FX1029" s="871"/>
      <c r="FY1029" s="871"/>
      <c r="FZ1029" s="871"/>
      <c r="GA1029" s="871"/>
      <c r="GB1029" s="871"/>
      <c r="GC1029" s="871"/>
      <c r="GD1029" s="871"/>
      <c r="GE1029" s="871"/>
      <c r="GF1029" s="871"/>
      <c r="GG1029" s="871"/>
      <c r="GH1029" s="871"/>
      <c r="GI1029" s="871"/>
      <c r="GJ1029" s="871"/>
      <c r="GK1029" s="871"/>
      <c r="GL1029" s="871"/>
      <c r="GM1029" s="871"/>
      <c r="GN1029" s="871"/>
      <c r="GO1029" s="871"/>
      <c r="GP1029" s="871"/>
      <c r="GQ1029" s="871"/>
      <c r="GR1029" s="871"/>
      <c r="GS1029" s="871"/>
      <c r="GT1029" s="871"/>
      <c r="GU1029" s="871"/>
      <c r="GV1029" s="871"/>
      <c r="GW1029" s="871"/>
      <c r="GX1029" s="871"/>
      <c r="GY1029" s="871"/>
      <c r="GZ1029" s="871"/>
      <c r="HA1029" s="871"/>
      <c r="HB1029" s="871"/>
      <c r="HC1029" s="871"/>
      <c r="HD1029" s="871"/>
      <c r="HE1029" s="871"/>
      <c r="HF1029" s="871"/>
      <c r="HG1029" s="871"/>
      <c r="HH1029" s="871"/>
      <c r="HI1029" s="871"/>
      <c r="HJ1029" s="871"/>
      <c r="HK1029" s="871"/>
      <c r="HL1029" s="871"/>
      <c r="HM1029" s="871"/>
      <c r="HN1029" s="871"/>
      <c r="HO1029" s="871"/>
      <c r="HP1029" s="871"/>
      <c r="HQ1029" s="871"/>
      <c r="HR1029" s="871"/>
      <c r="HS1029" s="871"/>
      <c r="HT1029" s="871"/>
      <c r="HU1029" s="871"/>
      <c r="HV1029" s="871"/>
      <c r="HW1029" s="871"/>
      <c r="HX1029" s="871"/>
      <c r="HY1029" s="871"/>
      <c r="HZ1029" s="871"/>
      <c r="IA1029" s="871"/>
      <c r="IB1029" s="871"/>
      <c r="IC1029" s="871"/>
      <c r="ID1029" s="871"/>
      <c r="IE1029" s="871"/>
      <c r="IF1029" s="871"/>
      <c r="IG1029" s="871"/>
      <c r="IH1029" s="871"/>
      <c r="II1029" s="871"/>
      <c r="IJ1029" s="871"/>
      <c r="IK1029" s="871"/>
      <c r="IL1029" s="871"/>
      <c r="IM1029" s="871"/>
      <c r="IN1029" s="871"/>
      <c r="IO1029" s="871"/>
      <c r="IP1029" s="871"/>
      <c r="IQ1029" s="871"/>
      <c r="IR1029" s="871"/>
      <c r="IS1029" s="871"/>
      <c r="IT1029" s="871"/>
      <c r="IU1029" s="871"/>
      <c r="IV1029" s="871"/>
      <c r="IW1029" s="871"/>
      <c r="IX1029" s="871"/>
      <c r="IY1029" s="871"/>
      <c r="IZ1029" s="871"/>
      <c r="JA1029" s="871"/>
      <c r="JB1029" s="871"/>
      <c r="JC1029" s="871"/>
      <c r="JD1029" s="871"/>
      <c r="JE1029" s="871"/>
      <c r="JF1029" s="871"/>
      <c r="JG1029" s="871"/>
      <c r="JH1029" s="871"/>
      <c r="JI1029" s="871"/>
      <c r="JJ1029" s="871"/>
      <c r="JK1029" s="871"/>
      <c r="JL1029" s="871"/>
      <c r="JM1029" s="871"/>
      <c r="JN1029" s="871"/>
      <c r="JO1029" s="871"/>
      <c r="JP1029" s="871"/>
      <c r="JQ1029" s="871"/>
      <c r="JR1029" s="871"/>
      <c r="JS1029" s="871"/>
      <c r="JT1029" s="871"/>
      <c r="JU1029" s="871"/>
      <c r="JV1029" s="871"/>
      <c r="JW1029" s="871"/>
      <c r="JX1029" s="871"/>
      <c r="JY1029" s="871"/>
      <c r="JZ1029" s="871"/>
      <c r="KA1029" s="871"/>
      <c r="KB1029" s="871"/>
      <c r="KC1029" s="871"/>
      <c r="KD1029" s="871"/>
      <c r="KE1029" s="871"/>
      <c r="KF1029" s="871"/>
      <c r="KG1029" s="871"/>
      <c r="KH1029" s="871"/>
      <c r="KI1029" s="871"/>
      <c r="KJ1029" s="871"/>
      <c r="KK1029" s="871"/>
      <c r="KL1029" s="871"/>
      <c r="KM1029" s="871"/>
      <c r="KN1029" s="871"/>
      <c r="KO1029" s="871"/>
      <c r="KP1029" s="871"/>
      <c r="KQ1029" s="871"/>
      <c r="KR1029" s="871"/>
      <c r="KS1029" s="871"/>
      <c r="KT1029" s="871"/>
      <c r="KU1029" s="871"/>
      <c r="KV1029" s="871"/>
      <c r="KW1029" s="871"/>
      <c r="KX1029" s="871"/>
      <c r="KY1029" s="871"/>
      <c r="KZ1029" s="871"/>
      <c r="LA1029" s="871"/>
      <c r="LB1029" s="871"/>
      <c r="LC1029" s="871"/>
      <c r="LD1029" s="871"/>
      <c r="LE1029" s="871"/>
      <c r="LF1029" s="871"/>
      <c r="LG1029" s="871"/>
      <c r="LH1029" s="871"/>
      <c r="LI1029" s="871"/>
      <c r="LJ1029" s="871"/>
      <c r="LK1029" s="871"/>
      <c r="LL1029" s="871"/>
      <c r="LM1029" s="871"/>
      <c r="LN1029" s="871"/>
      <c r="LO1029" s="871"/>
      <c r="LP1029" s="871"/>
      <c r="LQ1029" s="871"/>
      <c r="LR1029" s="871"/>
      <c r="LS1029" s="871"/>
      <c r="LT1029" s="871"/>
      <c r="LU1029" s="871"/>
      <c r="LV1029" s="871"/>
      <c r="LW1029" s="871"/>
      <c r="LX1029" s="871"/>
      <c r="LY1029" s="871"/>
      <c r="LZ1029" s="871"/>
      <c r="MA1029" s="871"/>
      <c r="MB1029" s="871"/>
      <c r="MC1029" s="871"/>
      <c r="MD1029" s="871"/>
      <c r="ME1029" s="871"/>
      <c r="MF1029" s="871"/>
      <c r="MG1029" s="871"/>
      <c r="MH1029" s="871"/>
      <c r="MI1029" s="871"/>
      <c r="MJ1029" s="871"/>
      <c r="MK1029" s="871"/>
      <c r="ML1029" s="871"/>
      <c r="MM1029" s="871"/>
      <c r="MN1029" s="871"/>
      <c r="MO1029" s="871"/>
      <c r="MP1029" s="871"/>
      <c r="MQ1029" s="871"/>
      <c r="MR1029" s="871"/>
      <c r="MS1029" s="871"/>
      <c r="MT1029" s="871"/>
      <c r="MU1029" s="871"/>
      <c r="MV1029" s="871"/>
      <c r="MW1029" s="871"/>
      <c r="MX1029" s="871"/>
      <c r="MY1029" s="871"/>
      <c r="MZ1029" s="871"/>
      <c r="NA1029" s="871"/>
      <c r="NB1029" s="871"/>
      <c r="NC1029" s="871"/>
      <c r="ND1029" s="871"/>
      <c r="NE1029" s="871"/>
      <c r="NF1029" s="871"/>
      <c r="NG1029" s="871"/>
      <c r="NH1029" s="871"/>
      <c r="NI1029" s="871"/>
      <c r="NJ1029" s="871"/>
      <c r="NK1029" s="871"/>
      <c r="NL1029" s="871"/>
      <c r="NM1029" s="871"/>
      <c r="NN1029" s="871"/>
      <c r="NO1029" s="871"/>
      <c r="NP1029" s="871"/>
      <c r="NQ1029" s="871"/>
      <c r="NR1029" s="871"/>
      <c r="NS1029" s="871"/>
      <c r="NT1029" s="871"/>
      <c r="NU1029" s="871"/>
      <c r="NV1029" s="871"/>
      <c r="NW1029" s="871"/>
      <c r="NX1029" s="871"/>
      <c r="NY1029" s="871"/>
      <c r="NZ1029" s="871"/>
      <c r="OA1029" s="871"/>
      <c r="OB1029" s="871"/>
      <c r="OC1029" s="871"/>
      <c r="OD1029" s="871"/>
      <c r="OE1029" s="871"/>
      <c r="OF1029" s="871"/>
      <c r="OG1029" s="871"/>
      <c r="OH1029" s="871"/>
      <c r="OI1029" s="871"/>
      <c r="OJ1029" s="871"/>
      <c r="OK1029" s="871"/>
      <c r="OL1029" s="871"/>
      <c r="OM1029" s="871"/>
      <c r="ON1029" s="871"/>
      <c r="OO1029" s="871"/>
      <c r="OP1029" s="871"/>
      <c r="OQ1029" s="871"/>
      <c r="OR1029" s="871"/>
      <c r="OS1029" s="871"/>
      <c r="OT1029" s="871"/>
      <c r="OU1029" s="871"/>
      <c r="OV1029" s="871"/>
      <c r="OW1029" s="871"/>
      <c r="OX1029" s="871"/>
      <c r="OY1029" s="871"/>
      <c r="OZ1029" s="871"/>
      <c r="PA1029" s="871"/>
      <c r="PB1029" s="871"/>
      <c r="PC1029" s="871"/>
      <c r="PD1029" s="871"/>
      <c r="PE1029" s="871"/>
      <c r="PF1029" s="871"/>
      <c r="PG1029" s="871"/>
      <c r="PH1029" s="871"/>
      <c r="PI1029" s="871"/>
      <c r="PJ1029" s="871"/>
      <c r="PK1029" s="871"/>
      <c r="PL1029" s="871"/>
      <c r="PM1029" s="871"/>
      <c r="PN1029" s="871"/>
      <c r="PO1029" s="871"/>
      <c r="PP1029" s="871"/>
      <c r="PQ1029" s="871"/>
      <c r="PR1029" s="871"/>
      <c r="PS1029" s="871"/>
      <c r="PT1029" s="871"/>
      <c r="PU1029" s="871"/>
      <c r="PV1029" s="871"/>
      <c r="PW1029" s="871"/>
      <c r="PX1029" s="871"/>
      <c r="PY1029" s="871"/>
      <c r="PZ1029" s="871"/>
      <c r="QA1029" s="871"/>
      <c r="QB1029" s="871"/>
      <c r="QC1029" s="871"/>
      <c r="QD1029" s="871"/>
      <c r="QE1029" s="871"/>
      <c r="QF1029" s="871"/>
      <c r="QG1029" s="871"/>
      <c r="QH1029" s="871"/>
      <c r="QI1029" s="871"/>
      <c r="QJ1029" s="871"/>
      <c r="QK1029" s="871"/>
      <c r="QL1029" s="871"/>
      <c r="QM1029" s="871"/>
      <c r="QN1029" s="871"/>
      <c r="QO1029" s="871"/>
      <c r="QP1029" s="871"/>
      <c r="QQ1029" s="871"/>
      <c r="QR1029" s="871"/>
      <c r="QS1029" s="871"/>
      <c r="QT1029" s="871"/>
      <c r="QU1029" s="871"/>
      <c r="QV1029" s="871"/>
      <c r="QW1029" s="871"/>
      <c r="QX1029" s="871"/>
      <c r="QY1029" s="871"/>
      <c r="QZ1029" s="871"/>
      <c r="RA1029" s="871"/>
      <c r="RB1029" s="871"/>
      <c r="RC1029" s="871"/>
      <c r="RD1029" s="871"/>
      <c r="RE1029" s="871"/>
      <c r="RF1029" s="871"/>
      <c r="RG1029" s="871"/>
      <c r="RH1029" s="871"/>
      <c r="RI1029" s="871"/>
      <c r="RJ1029" s="871"/>
      <c r="RK1029" s="871"/>
      <c r="RL1029" s="871"/>
      <c r="RM1029" s="871"/>
      <c r="RN1029" s="871"/>
      <c r="RO1029" s="871"/>
      <c r="RP1029" s="871"/>
      <c r="RQ1029" s="871"/>
      <c r="RR1029" s="871"/>
      <c r="RS1029" s="871"/>
      <c r="RT1029" s="871"/>
      <c r="RU1029" s="871"/>
      <c r="RV1029" s="871"/>
      <c r="RW1029" s="871"/>
      <c r="RX1029" s="871"/>
      <c r="RY1029" s="871"/>
      <c r="RZ1029" s="871"/>
      <c r="SA1029" s="871"/>
      <c r="SB1029" s="871"/>
      <c r="SC1029" s="871"/>
      <c r="SD1029" s="871"/>
      <c r="SE1029" s="871"/>
      <c r="SF1029" s="871"/>
      <c r="SG1029" s="871"/>
      <c r="SH1029" s="871"/>
      <c r="SI1029" s="871"/>
      <c r="SJ1029" s="871"/>
      <c r="SK1029" s="871"/>
      <c r="SL1029" s="871"/>
      <c r="SM1029" s="871"/>
      <c r="SN1029" s="871"/>
      <c r="SO1029" s="871"/>
      <c r="SP1029" s="871"/>
      <c r="SQ1029" s="871"/>
      <c r="SR1029" s="871"/>
      <c r="SS1029" s="871"/>
      <c r="ST1029" s="871"/>
      <c r="SU1029" s="871"/>
      <c r="SV1029" s="871"/>
      <c r="SW1029" s="871"/>
      <c r="SX1029" s="871"/>
      <c r="SY1029" s="871"/>
      <c r="SZ1029" s="871"/>
      <c r="TA1029" s="871"/>
      <c r="TB1029" s="871"/>
      <c r="TC1029" s="871"/>
      <c r="TD1029" s="871"/>
      <c r="TE1029" s="871"/>
      <c r="TF1029" s="871"/>
      <c r="TG1029" s="871"/>
      <c r="TH1029" s="871"/>
      <c r="TI1029" s="871"/>
      <c r="TJ1029" s="871"/>
      <c r="TK1029" s="871"/>
      <c r="TL1029" s="871"/>
      <c r="TM1029" s="871"/>
      <c r="TN1029" s="871"/>
      <c r="TO1029" s="871"/>
      <c r="TP1029" s="871"/>
      <c r="TQ1029" s="871"/>
      <c r="TR1029" s="871"/>
      <c r="TS1029" s="871"/>
      <c r="TT1029" s="871"/>
      <c r="TU1029" s="871"/>
      <c r="TV1029" s="871"/>
      <c r="TW1029" s="871"/>
      <c r="TX1029" s="871"/>
      <c r="TY1029" s="871"/>
      <c r="TZ1029" s="871"/>
      <c r="UA1029" s="871"/>
      <c r="UB1029" s="871"/>
      <c r="UC1029" s="871"/>
      <c r="UD1029" s="871"/>
      <c r="UE1029" s="871"/>
      <c r="UF1029" s="871"/>
      <c r="UG1029" s="871"/>
      <c r="UH1029" s="871"/>
      <c r="UI1029" s="871"/>
      <c r="UJ1029" s="871"/>
      <c r="UK1029" s="871"/>
      <c r="UL1029" s="871"/>
      <c r="UM1029" s="871"/>
      <c r="UN1029" s="871"/>
      <c r="UO1029" s="871"/>
      <c r="UP1029" s="871"/>
      <c r="UQ1029" s="871"/>
      <c r="UR1029" s="871"/>
      <c r="US1029" s="871"/>
      <c r="UT1029" s="871"/>
      <c r="UU1029" s="871"/>
      <c r="UV1029" s="871"/>
      <c r="UW1029" s="871"/>
      <c r="UX1029" s="871"/>
      <c r="UY1029" s="871"/>
      <c r="UZ1029" s="871"/>
      <c r="VA1029" s="871"/>
      <c r="VB1029" s="871"/>
      <c r="VC1029" s="871"/>
      <c r="VD1029" s="871"/>
      <c r="VE1029" s="871"/>
      <c r="VF1029" s="871"/>
      <c r="VG1029" s="871"/>
      <c r="VH1029" s="871"/>
      <c r="VI1029" s="871"/>
      <c r="VJ1029" s="871"/>
      <c r="VK1029" s="871"/>
      <c r="VL1029" s="871"/>
      <c r="VM1029" s="871"/>
      <c r="VN1029" s="871"/>
      <c r="VO1029" s="871"/>
      <c r="VP1029" s="871"/>
      <c r="VQ1029" s="871"/>
      <c r="VR1029" s="871"/>
      <c r="VS1029" s="871"/>
      <c r="VT1029" s="871"/>
      <c r="VU1029" s="871"/>
      <c r="VV1029" s="871"/>
      <c r="VW1029" s="871"/>
      <c r="VX1029" s="871"/>
      <c r="VY1029" s="871"/>
      <c r="VZ1029" s="871"/>
      <c r="WA1029" s="871"/>
      <c r="WB1029" s="871"/>
      <c r="WC1029" s="871"/>
      <c r="WD1029" s="871"/>
      <c r="WE1029" s="871"/>
      <c r="WF1029" s="871"/>
      <c r="WG1029" s="871"/>
      <c r="WH1029" s="871"/>
      <c r="WI1029" s="871"/>
      <c r="WJ1029" s="871"/>
      <c r="WK1029" s="871"/>
      <c r="WL1029" s="871"/>
      <c r="WM1029" s="871"/>
      <c r="WN1029" s="871"/>
      <c r="WO1029" s="871"/>
      <c r="WP1029" s="871"/>
      <c r="WQ1029" s="871"/>
      <c r="WR1029" s="871"/>
      <c r="WS1029" s="871"/>
      <c r="WT1029" s="871"/>
      <c r="WU1029" s="871"/>
      <c r="WV1029" s="871"/>
      <c r="WW1029" s="871"/>
      <c r="WX1029" s="871"/>
      <c r="WY1029" s="871"/>
      <c r="WZ1029" s="871"/>
      <c r="XA1029" s="871"/>
      <c r="XB1029" s="871"/>
      <c r="XC1029" s="871"/>
      <c r="XD1029" s="871"/>
      <c r="XE1029" s="871"/>
      <c r="XF1029" s="871"/>
      <c r="XG1029" s="871"/>
      <c r="XH1029" s="871"/>
      <c r="XI1029" s="871"/>
      <c r="XJ1029" s="871"/>
      <c r="XK1029" s="871"/>
      <c r="XL1029" s="871"/>
      <c r="XM1029" s="871"/>
      <c r="XN1029" s="871"/>
      <c r="XO1029" s="871"/>
      <c r="XP1029" s="871"/>
      <c r="XQ1029" s="871"/>
      <c r="XR1029" s="871"/>
      <c r="XS1029" s="871"/>
      <c r="XT1029" s="871"/>
      <c r="XU1029" s="871"/>
      <c r="XV1029" s="871"/>
      <c r="XW1029" s="871"/>
      <c r="XX1029" s="871"/>
      <c r="XY1029" s="871"/>
      <c r="XZ1029" s="871"/>
      <c r="YA1029" s="871"/>
      <c r="YB1029" s="871"/>
      <c r="YC1029" s="871"/>
      <c r="YD1029" s="871"/>
      <c r="YE1029" s="871"/>
      <c r="YF1029" s="871"/>
      <c r="YG1029" s="871"/>
      <c r="YH1029" s="871"/>
      <c r="YI1029" s="871"/>
      <c r="YJ1029" s="871"/>
      <c r="YK1029" s="871"/>
      <c r="YL1029" s="871"/>
      <c r="YM1029" s="871"/>
      <c r="YN1029" s="871"/>
      <c r="YO1029" s="871"/>
      <c r="YP1029" s="871"/>
      <c r="YQ1029" s="871"/>
      <c r="YR1029" s="871"/>
      <c r="YS1029" s="871"/>
      <c r="YT1029" s="871"/>
      <c r="YU1029" s="871"/>
      <c r="YV1029" s="871"/>
      <c r="YW1029" s="871"/>
      <c r="YX1029" s="871"/>
      <c r="YY1029" s="871"/>
      <c r="YZ1029" s="871"/>
      <c r="ZA1029" s="871"/>
      <c r="ZB1029" s="871"/>
      <c r="ZC1029" s="871"/>
      <c r="ZD1029" s="871"/>
      <c r="ZE1029" s="871"/>
      <c r="ZF1029" s="871"/>
      <c r="ZG1029" s="871"/>
      <c r="ZH1029" s="871"/>
      <c r="ZI1029" s="871"/>
      <c r="ZJ1029" s="871"/>
      <c r="ZK1029" s="871"/>
      <c r="ZL1029" s="871"/>
      <c r="ZM1029" s="871"/>
      <c r="ZN1029" s="871"/>
      <c r="ZO1029" s="871"/>
      <c r="ZP1029" s="871"/>
      <c r="ZQ1029" s="871"/>
      <c r="ZR1029" s="871"/>
      <c r="ZS1029" s="871"/>
      <c r="ZT1029" s="871"/>
      <c r="ZU1029" s="871"/>
      <c r="ZV1029" s="871"/>
      <c r="ZW1029" s="871"/>
      <c r="ZX1029" s="871"/>
      <c r="ZY1029" s="871"/>
      <c r="ZZ1029" s="871"/>
      <c r="AAA1029" s="871"/>
      <c r="AAB1029" s="871"/>
      <c r="AAC1029" s="871"/>
      <c r="AAD1029" s="871"/>
      <c r="AAE1029" s="871"/>
      <c r="AAF1029" s="871"/>
      <c r="AAG1029" s="871"/>
      <c r="AAH1029" s="871"/>
      <c r="AAI1029" s="871"/>
      <c r="AAJ1029" s="871"/>
      <c r="AAK1029" s="871"/>
      <c r="AAL1029" s="871"/>
      <c r="AAM1029" s="871"/>
      <c r="AAN1029" s="871"/>
      <c r="AAO1029" s="871"/>
      <c r="AAP1029" s="871"/>
      <c r="AAQ1029" s="871"/>
      <c r="AAR1029" s="871"/>
      <c r="AAS1029" s="871"/>
      <c r="AAT1029" s="871"/>
      <c r="AAU1029" s="871"/>
      <c r="AAV1029" s="871"/>
      <c r="AAW1029" s="871"/>
      <c r="AAX1029" s="871"/>
      <c r="AAY1029" s="871"/>
      <c r="AAZ1029" s="871"/>
      <c r="ABA1029" s="871"/>
      <c r="ABB1029" s="871"/>
      <c r="ABC1029" s="871"/>
      <c r="ABD1029" s="871"/>
      <c r="ABE1029" s="871"/>
      <c r="ABF1029" s="871"/>
      <c r="ABG1029" s="871"/>
      <c r="ABH1029" s="871"/>
      <c r="ABI1029" s="871"/>
      <c r="ABJ1029" s="871"/>
      <c r="ABK1029" s="871"/>
      <c r="ABL1029" s="871"/>
      <c r="ABM1029" s="871"/>
      <c r="ABN1029" s="871"/>
      <c r="ABO1029" s="871"/>
      <c r="ABP1029" s="871"/>
      <c r="ABQ1029" s="871"/>
      <c r="ABR1029" s="871"/>
      <c r="ABS1029" s="871"/>
      <c r="ABT1029" s="871"/>
      <c r="ABU1029" s="871"/>
      <c r="ABV1029" s="871"/>
      <c r="ABW1029" s="871"/>
      <c r="ABX1029" s="871"/>
      <c r="ABY1029" s="871"/>
      <c r="ABZ1029" s="871"/>
      <c r="ACA1029" s="871"/>
      <c r="ACB1029" s="871"/>
      <c r="ACC1029" s="871"/>
      <c r="ACD1029" s="871"/>
      <c r="ACE1029" s="871"/>
      <c r="ACF1029" s="871"/>
      <c r="ACG1029" s="871"/>
      <c r="ACH1029" s="871"/>
      <c r="ACI1029" s="871"/>
      <c r="ACJ1029" s="871"/>
      <c r="ACK1029" s="871"/>
      <c r="ACL1029" s="871"/>
      <c r="ACM1029" s="871"/>
      <c r="ACN1029" s="871"/>
      <c r="ACO1029" s="871"/>
      <c r="ACP1029" s="871"/>
      <c r="ACQ1029" s="871"/>
      <c r="ACR1029" s="871"/>
      <c r="ACS1029" s="871"/>
      <c r="ACT1029" s="871"/>
      <c r="ACU1029" s="871"/>
      <c r="ACV1029" s="871"/>
      <c r="ACW1029" s="871"/>
      <c r="ACX1029" s="871"/>
      <c r="ACY1029" s="871"/>
      <c r="ACZ1029" s="871"/>
      <c r="ADA1029" s="871"/>
      <c r="ADB1029" s="871"/>
      <c r="ADC1029" s="871"/>
      <c r="ADD1029" s="871"/>
      <c r="ADE1029" s="871"/>
      <c r="ADF1029" s="871"/>
      <c r="ADG1029" s="871"/>
      <c r="ADH1029" s="871"/>
      <c r="ADI1029" s="871"/>
      <c r="ADJ1029" s="871"/>
      <c r="ADK1029" s="871"/>
      <c r="ADL1029" s="871"/>
      <c r="ADM1029" s="871"/>
      <c r="ADN1029" s="871"/>
      <c r="ADO1029" s="871"/>
      <c r="ADP1029" s="871"/>
      <c r="ADQ1029" s="871"/>
      <c r="ADR1029" s="871"/>
      <c r="ADS1029" s="871"/>
      <c r="ADT1029" s="871"/>
      <c r="ADU1029" s="871"/>
      <c r="ADV1029" s="871"/>
      <c r="ADW1029" s="871"/>
      <c r="ADX1029" s="871"/>
      <c r="ADY1029" s="871"/>
      <c r="ADZ1029" s="871"/>
      <c r="AEA1029" s="871"/>
      <c r="AEB1029" s="871"/>
      <c r="AEC1029" s="871"/>
      <c r="AED1029" s="871"/>
      <c r="AEE1029" s="871"/>
      <c r="AEF1029" s="871"/>
      <c r="AEG1029" s="871"/>
      <c r="AEH1029" s="871"/>
      <c r="AEI1029" s="871"/>
      <c r="AEJ1029" s="871"/>
      <c r="AEK1029" s="871"/>
      <c r="AEL1029" s="871"/>
      <c r="AEM1029" s="871"/>
      <c r="AEN1029" s="871"/>
      <c r="AEO1029" s="871"/>
      <c r="AEP1029" s="871"/>
      <c r="AEQ1029" s="871"/>
      <c r="AER1029" s="871"/>
      <c r="AES1029" s="871"/>
      <c r="AET1029" s="871"/>
      <c r="AEU1029" s="871"/>
      <c r="AEV1029" s="871"/>
      <c r="AEW1029" s="871"/>
      <c r="AEX1029" s="871"/>
      <c r="AEY1029" s="871"/>
      <c r="AEZ1029" s="871"/>
      <c r="AFA1029" s="871"/>
      <c r="AFB1029" s="871"/>
      <c r="AFC1029" s="871"/>
      <c r="AFD1029" s="871"/>
      <c r="AFE1029" s="871"/>
      <c r="AFF1029" s="871"/>
      <c r="AFG1029" s="871"/>
      <c r="AFH1029" s="871"/>
      <c r="AFI1029" s="871"/>
      <c r="AFJ1029" s="871"/>
      <c r="AFK1029" s="871"/>
      <c r="AFL1029" s="871"/>
      <c r="AFM1029" s="871"/>
      <c r="AFN1029" s="871"/>
      <c r="AFO1029" s="871"/>
      <c r="AFP1029" s="871"/>
      <c r="AFQ1029" s="871"/>
      <c r="AFR1029" s="871"/>
      <c r="AFS1029" s="871"/>
      <c r="AFT1029" s="871"/>
      <c r="AFU1029" s="871"/>
      <c r="AFV1029" s="871"/>
      <c r="AFW1029" s="871"/>
      <c r="AFX1029" s="871"/>
      <c r="AFY1029" s="871"/>
      <c r="AFZ1029" s="871"/>
      <c r="AGA1029" s="871"/>
      <c r="AGB1029" s="871"/>
      <c r="AGC1029" s="871"/>
      <c r="AGD1029" s="871"/>
      <c r="AGE1029" s="871"/>
      <c r="AGF1029" s="871"/>
      <c r="AGG1029" s="871"/>
      <c r="AGH1029" s="871"/>
      <c r="AGI1029" s="871"/>
      <c r="AGJ1029" s="871"/>
      <c r="AGK1029" s="871"/>
      <c r="AGL1029" s="871"/>
      <c r="AGM1029" s="871"/>
      <c r="AGN1029" s="871"/>
      <c r="AGO1029" s="871"/>
      <c r="AGP1029" s="871"/>
      <c r="AGQ1029" s="871"/>
      <c r="AGR1029" s="871"/>
      <c r="AGS1029" s="871"/>
      <c r="AGT1029" s="871"/>
      <c r="AGU1029" s="871"/>
      <c r="AGV1029" s="871"/>
      <c r="AGW1029" s="871"/>
      <c r="AGX1029" s="871"/>
      <c r="AGY1029" s="871"/>
      <c r="AGZ1029" s="871"/>
      <c r="AHA1029" s="871"/>
      <c r="AHB1029" s="871"/>
      <c r="AHC1029" s="871"/>
      <c r="AHD1029" s="871"/>
      <c r="AHE1029" s="871"/>
      <c r="AHF1029" s="871"/>
      <c r="AHG1029" s="871"/>
      <c r="AHH1029" s="871"/>
      <c r="AHI1029" s="871"/>
      <c r="AHJ1029" s="871"/>
      <c r="AHK1029" s="871"/>
      <c r="AHL1029" s="871"/>
      <c r="AHM1029" s="871"/>
      <c r="AHN1029" s="871"/>
      <c r="AHO1029" s="871"/>
      <c r="AHP1029" s="871"/>
      <c r="AHQ1029" s="871"/>
      <c r="AHR1029" s="871"/>
      <c r="AHS1029" s="871"/>
      <c r="AHT1029" s="871"/>
      <c r="AHU1029" s="871"/>
      <c r="AHV1029" s="871"/>
      <c r="AHW1029" s="871"/>
      <c r="AHX1029" s="871"/>
      <c r="AHY1029" s="871"/>
      <c r="AHZ1029" s="871"/>
      <c r="AIA1029" s="871"/>
      <c r="AIB1029" s="871"/>
      <c r="AIC1029" s="871"/>
      <c r="AID1029" s="871"/>
      <c r="AIE1029" s="871"/>
      <c r="AIF1029" s="871"/>
      <c r="AIG1029" s="871"/>
      <c r="AIH1029" s="871"/>
      <c r="AII1029" s="871"/>
      <c r="AIJ1029" s="871"/>
      <c r="AIK1029" s="871"/>
      <c r="AIL1029" s="871"/>
      <c r="AIM1029" s="871"/>
      <c r="AIN1029" s="871"/>
      <c r="AIO1029" s="871"/>
      <c r="AIP1029" s="871"/>
      <c r="AIQ1029" s="871"/>
      <c r="AIR1029" s="871"/>
      <c r="AIS1029" s="871"/>
      <c r="AIT1029" s="871"/>
      <c r="AIU1029" s="871"/>
      <c r="AIV1029" s="871"/>
      <c r="AIW1029" s="871"/>
      <c r="AIX1029" s="871"/>
      <c r="AIY1029" s="871"/>
      <c r="AIZ1029" s="871"/>
      <c r="AJA1029" s="871"/>
      <c r="AJB1029" s="871"/>
      <c r="AJC1029" s="871"/>
      <c r="AJD1029" s="871"/>
      <c r="AJE1029" s="871"/>
      <c r="AJF1029" s="871"/>
      <c r="AJG1029" s="871"/>
      <c r="AJH1029" s="871"/>
      <c r="AJI1029" s="871"/>
      <c r="AJJ1029" s="871"/>
      <c r="AJK1029" s="871"/>
      <c r="AJL1029" s="871"/>
      <c r="AJM1029" s="871"/>
      <c r="AJN1029" s="871"/>
      <c r="AJO1029" s="871"/>
      <c r="AJP1029" s="871"/>
      <c r="AJQ1029" s="871"/>
      <c r="AJR1029" s="871"/>
      <c r="AJS1029" s="871"/>
      <c r="AJT1029" s="871"/>
      <c r="AJU1029" s="871"/>
      <c r="AJV1029" s="871"/>
      <c r="AJW1029" s="871"/>
      <c r="AJX1029" s="871"/>
      <c r="AJY1029" s="871"/>
      <c r="AJZ1029" s="871"/>
      <c r="AKA1029" s="871"/>
      <c r="AKB1029" s="871"/>
      <c r="AKC1029" s="871"/>
      <c r="AKD1029" s="871"/>
      <c r="AKE1029" s="871"/>
      <c r="AKF1029" s="871"/>
      <c r="AKG1029" s="871"/>
      <c r="AKH1029" s="871"/>
      <c r="AKI1029" s="871"/>
      <c r="AKJ1029" s="871"/>
      <c r="AKK1029" s="871"/>
      <c r="AKL1029" s="871"/>
      <c r="AKM1029" s="871"/>
      <c r="AKN1029" s="871"/>
      <c r="AKO1029" s="871"/>
      <c r="AKP1029" s="871"/>
      <c r="AKQ1029" s="871"/>
      <c r="AKR1029" s="871"/>
      <c r="AKS1029" s="871"/>
      <c r="AKT1029" s="871"/>
      <c r="AKU1029" s="871"/>
      <c r="AKV1029" s="871"/>
      <c r="AKW1029" s="871"/>
      <c r="AKX1029" s="871"/>
      <c r="AKY1029" s="871"/>
      <c r="AKZ1029" s="871"/>
      <c r="ALA1029" s="871"/>
      <c r="ALB1029" s="871"/>
      <c r="ALC1029" s="871"/>
      <c r="ALD1029" s="871"/>
      <c r="ALE1029" s="871"/>
      <c r="ALF1029" s="871"/>
      <c r="ALG1029" s="871"/>
      <c r="ALH1029" s="871"/>
      <c r="ALI1029" s="871"/>
      <c r="ALJ1029" s="871"/>
      <c r="ALK1029" s="871"/>
      <c r="ALL1029" s="871"/>
      <c r="ALM1029" s="871"/>
      <c r="ALN1029" s="871"/>
      <c r="ALO1029" s="871"/>
      <c r="ALP1029" s="871"/>
      <c r="ALQ1029" s="871"/>
      <c r="ALR1029" s="871"/>
      <c r="ALS1029" s="871"/>
      <c r="ALT1029" s="871"/>
      <c r="ALU1029" s="871"/>
      <c r="ALV1029" s="871"/>
      <c r="ALW1029" s="871"/>
      <c r="ALX1029" s="871"/>
      <c r="ALY1029" s="871"/>
      <c r="ALZ1029" s="871"/>
      <c r="AMA1029" s="871"/>
      <c r="AMB1029" s="871"/>
      <c r="AMC1029" s="871"/>
      <c r="AMD1029" s="871"/>
      <c r="AME1029" s="871"/>
      <c r="AMF1029" s="871"/>
      <c r="AMG1029" s="871"/>
      <c r="AMH1029" s="871"/>
      <c r="AMI1029" s="871"/>
      <c r="AMJ1029" s="871"/>
      <c r="AMK1029" s="871"/>
    </row>
    <row r="1030" spans="1:1025" ht="15" customHeight="1">
      <c r="A1030" s="962"/>
      <c r="B1030" s="993"/>
      <c r="C1030" s="933"/>
      <c r="D1030" s="940"/>
      <c r="E1030" s="983"/>
      <c r="F1030" s="877"/>
      <c r="G1030" s="874"/>
      <c r="H1030" s="875"/>
      <c r="I1030" s="875"/>
      <c r="J1030" s="875"/>
      <c r="K1030" s="882"/>
      <c r="L1030" s="883"/>
      <c r="M1030" s="884"/>
      <c r="N1030" s="882"/>
      <c r="O1030" s="882"/>
      <c r="P1030" s="882"/>
      <c r="Q1030" s="871"/>
      <c r="R1030" s="871"/>
      <c r="S1030" s="871"/>
      <c r="T1030" s="871"/>
      <c r="U1030" s="871"/>
      <c r="V1030" s="871"/>
      <c r="W1030" s="871"/>
      <c r="X1030" s="871"/>
      <c r="Y1030" s="871"/>
      <c r="Z1030" s="871"/>
      <c r="AA1030" s="871"/>
      <c r="AB1030" s="871"/>
      <c r="AC1030" s="871"/>
      <c r="AD1030" s="871"/>
      <c r="AE1030" s="871"/>
      <c r="AF1030" s="871"/>
      <c r="AG1030" s="871"/>
      <c r="AH1030" s="871"/>
      <c r="AI1030" s="871"/>
      <c r="AJ1030" s="871"/>
      <c r="AK1030" s="871"/>
      <c r="AL1030" s="871"/>
      <c r="AM1030" s="871"/>
      <c r="AN1030" s="871"/>
      <c r="AO1030" s="871"/>
      <c r="AP1030" s="871"/>
      <c r="AQ1030" s="871"/>
      <c r="AR1030" s="871"/>
      <c r="AS1030" s="871"/>
      <c r="AT1030" s="871"/>
      <c r="AU1030" s="871"/>
      <c r="AV1030" s="871"/>
      <c r="AW1030" s="871"/>
      <c r="AX1030" s="871"/>
      <c r="AY1030" s="871"/>
      <c r="AZ1030" s="871"/>
      <c r="BA1030" s="871"/>
      <c r="BB1030" s="871"/>
      <c r="BC1030" s="871"/>
      <c r="BD1030" s="871"/>
      <c r="BE1030" s="871"/>
      <c r="BF1030" s="871"/>
      <c r="BG1030" s="871"/>
      <c r="BH1030" s="871"/>
      <c r="BI1030" s="871"/>
      <c r="BJ1030" s="871"/>
      <c r="BK1030" s="871"/>
      <c r="BL1030" s="871"/>
      <c r="BM1030" s="871"/>
      <c r="BN1030" s="871"/>
      <c r="BO1030" s="871"/>
      <c r="BP1030" s="871"/>
      <c r="BQ1030" s="871"/>
      <c r="BR1030" s="871"/>
      <c r="BS1030" s="871"/>
      <c r="BT1030" s="871"/>
      <c r="BU1030" s="871"/>
      <c r="BV1030" s="871"/>
      <c r="BW1030" s="871"/>
      <c r="BX1030" s="871"/>
      <c r="BY1030" s="871"/>
      <c r="BZ1030" s="871"/>
      <c r="CA1030" s="871"/>
      <c r="CB1030" s="871"/>
      <c r="CC1030" s="871"/>
      <c r="CD1030" s="871"/>
      <c r="CE1030" s="871"/>
      <c r="CF1030" s="871"/>
      <c r="CG1030" s="871"/>
      <c r="CH1030" s="871"/>
      <c r="CI1030" s="871"/>
      <c r="CJ1030" s="871"/>
      <c r="CK1030" s="871"/>
      <c r="CL1030" s="871"/>
      <c r="CM1030" s="871"/>
      <c r="CN1030" s="871"/>
      <c r="CO1030" s="871"/>
      <c r="CP1030" s="871"/>
      <c r="CQ1030" s="871"/>
      <c r="CR1030" s="871"/>
      <c r="CS1030" s="871"/>
      <c r="CT1030" s="871"/>
      <c r="CU1030" s="871"/>
      <c r="CV1030" s="871"/>
      <c r="CW1030" s="871"/>
      <c r="CX1030" s="871"/>
      <c r="CY1030" s="871"/>
      <c r="CZ1030" s="871"/>
      <c r="DA1030" s="871"/>
      <c r="DB1030" s="871"/>
      <c r="DC1030" s="871"/>
      <c r="DD1030" s="871"/>
      <c r="DE1030" s="871"/>
      <c r="DF1030" s="871"/>
      <c r="DG1030" s="871"/>
      <c r="DH1030" s="871"/>
      <c r="DI1030" s="871"/>
      <c r="DJ1030" s="871"/>
      <c r="DK1030" s="871"/>
      <c r="DL1030" s="871"/>
      <c r="DM1030" s="871"/>
      <c r="DN1030" s="871"/>
      <c r="DO1030" s="871"/>
      <c r="DP1030" s="871"/>
      <c r="DQ1030" s="871"/>
      <c r="DR1030" s="871"/>
      <c r="DS1030" s="871"/>
      <c r="DT1030" s="871"/>
      <c r="DU1030" s="871"/>
      <c r="DV1030" s="871"/>
      <c r="DW1030" s="871"/>
      <c r="DX1030" s="871"/>
      <c r="DY1030" s="871"/>
      <c r="DZ1030" s="871"/>
      <c r="EA1030" s="871"/>
      <c r="EB1030" s="871"/>
      <c r="EC1030" s="871"/>
      <c r="ED1030" s="871"/>
      <c r="EE1030" s="871"/>
      <c r="EF1030" s="871"/>
      <c r="EG1030" s="871"/>
      <c r="EH1030" s="871"/>
      <c r="EI1030" s="871"/>
      <c r="EJ1030" s="871"/>
      <c r="EK1030" s="871"/>
      <c r="EL1030" s="871"/>
      <c r="EM1030" s="871"/>
      <c r="EN1030" s="871"/>
      <c r="EO1030" s="871"/>
      <c r="EP1030" s="871"/>
      <c r="EQ1030" s="871"/>
      <c r="ER1030" s="871"/>
      <c r="ES1030" s="871"/>
      <c r="ET1030" s="871"/>
      <c r="EU1030" s="871"/>
      <c r="EV1030" s="871"/>
      <c r="EW1030" s="871"/>
      <c r="EX1030" s="871"/>
      <c r="EY1030" s="871"/>
      <c r="EZ1030" s="871"/>
      <c r="FA1030" s="871"/>
      <c r="FB1030" s="871"/>
      <c r="FC1030" s="871"/>
      <c r="FD1030" s="871"/>
      <c r="FE1030" s="871"/>
      <c r="FF1030" s="871"/>
      <c r="FG1030" s="871"/>
      <c r="FH1030" s="871"/>
      <c r="FI1030" s="871"/>
      <c r="FJ1030" s="871"/>
      <c r="FK1030" s="871"/>
      <c r="FL1030" s="871"/>
      <c r="FM1030" s="871"/>
      <c r="FN1030" s="871"/>
      <c r="FO1030" s="871"/>
      <c r="FP1030" s="871"/>
      <c r="FQ1030" s="871"/>
      <c r="FR1030" s="871"/>
      <c r="FS1030" s="871"/>
      <c r="FT1030" s="871"/>
      <c r="FU1030" s="871"/>
      <c r="FV1030" s="871"/>
      <c r="FW1030" s="871"/>
      <c r="FX1030" s="871"/>
      <c r="FY1030" s="871"/>
      <c r="FZ1030" s="871"/>
      <c r="GA1030" s="871"/>
      <c r="GB1030" s="871"/>
      <c r="GC1030" s="871"/>
      <c r="GD1030" s="871"/>
      <c r="GE1030" s="871"/>
      <c r="GF1030" s="871"/>
      <c r="GG1030" s="871"/>
      <c r="GH1030" s="871"/>
      <c r="GI1030" s="871"/>
      <c r="GJ1030" s="871"/>
      <c r="GK1030" s="871"/>
      <c r="GL1030" s="871"/>
      <c r="GM1030" s="871"/>
      <c r="GN1030" s="871"/>
      <c r="GO1030" s="871"/>
      <c r="GP1030" s="871"/>
      <c r="GQ1030" s="871"/>
      <c r="GR1030" s="871"/>
      <c r="GS1030" s="871"/>
      <c r="GT1030" s="871"/>
      <c r="GU1030" s="871"/>
      <c r="GV1030" s="871"/>
      <c r="GW1030" s="871"/>
      <c r="GX1030" s="871"/>
      <c r="GY1030" s="871"/>
      <c r="GZ1030" s="871"/>
      <c r="HA1030" s="871"/>
      <c r="HB1030" s="871"/>
      <c r="HC1030" s="871"/>
      <c r="HD1030" s="871"/>
      <c r="HE1030" s="871"/>
      <c r="HF1030" s="871"/>
      <c r="HG1030" s="871"/>
      <c r="HH1030" s="871"/>
      <c r="HI1030" s="871"/>
      <c r="HJ1030" s="871"/>
      <c r="HK1030" s="871"/>
      <c r="HL1030" s="871"/>
      <c r="HM1030" s="871"/>
      <c r="HN1030" s="871"/>
      <c r="HO1030" s="871"/>
      <c r="HP1030" s="871"/>
      <c r="HQ1030" s="871"/>
      <c r="HR1030" s="871"/>
      <c r="HS1030" s="871"/>
      <c r="HT1030" s="871"/>
      <c r="HU1030" s="871"/>
      <c r="HV1030" s="871"/>
      <c r="HW1030" s="871"/>
      <c r="HX1030" s="871"/>
      <c r="HY1030" s="871"/>
      <c r="HZ1030" s="871"/>
      <c r="IA1030" s="871"/>
      <c r="IB1030" s="871"/>
      <c r="IC1030" s="871"/>
      <c r="ID1030" s="871"/>
      <c r="IE1030" s="871"/>
      <c r="IF1030" s="871"/>
      <c r="IG1030" s="871"/>
      <c r="IH1030" s="871"/>
      <c r="II1030" s="871"/>
      <c r="IJ1030" s="871"/>
      <c r="IK1030" s="871"/>
      <c r="IL1030" s="871"/>
      <c r="IM1030" s="871"/>
      <c r="IN1030" s="871"/>
      <c r="IO1030" s="871"/>
      <c r="IP1030" s="871"/>
      <c r="IQ1030" s="871"/>
      <c r="IR1030" s="871"/>
      <c r="IS1030" s="871"/>
      <c r="IT1030" s="871"/>
      <c r="IU1030" s="871"/>
      <c r="IV1030" s="871"/>
      <c r="IW1030" s="871"/>
      <c r="IX1030" s="871"/>
      <c r="IY1030" s="871"/>
      <c r="IZ1030" s="871"/>
      <c r="JA1030" s="871"/>
      <c r="JB1030" s="871"/>
      <c r="JC1030" s="871"/>
      <c r="JD1030" s="871"/>
      <c r="JE1030" s="871"/>
      <c r="JF1030" s="871"/>
      <c r="JG1030" s="871"/>
      <c r="JH1030" s="871"/>
      <c r="JI1030" s="871"/>
      <c r="JJ1030" s="871"/>
      <c r="JK1030" s="871"/>
      <c r="JL1030" s="871"/>
      <c r="JM1030" s="871"/>
      <c r="JN1030" s="871"/>
      <c r="JO1030" s="871"/>
      <c r="JP1030" s="871"/>
      <c r="JQ1030" s="871"/>
      <c r="JR1030" s="871"/>
      <c r="JS1030" s="871"/>
      <c r="JT1030" s="871"/>
      <c r="JU1030" s="871"/>
      <c r="JV1030" s="871"/>
      <c r="JW1030" s="871"/>
      <c r="JX1030" s="871"/>
      <c r="JY1030" s="871"/>
      <c r="JZ1030" s="871"/>
      <c r="KA1030" s="871"/>
      <c r="KB1030" s="871"/>
      <c r="KC1030" s="871"/>
      <c r="KD1030" s="871"/>
      <c r="KE1030" s="871"/>
      <c r="KF1030" s="871"/>
      <c r="KG1030" s="871"/>
      <c r="KH1030" s="871"/>
      <c r="KI1030" s="871"/>
      <c r="KJ1030" s="871"/>
      <c r="KK1030" s="871"/>
      <c r="KL1030" s="871"/>
      <c r="KM1030" s="871"/>
      <c r="KN1030" s="871"/>
      <c r="KO1030" s="871"/>
      <c r="KP1030" s="871"/>
      <c r="KQ1030" s="871"/>
      <c r="KR1030" s="871"/>
      <c r="KS1030" s="871"/>
      <c r="KT1030" s="871"/>
      <c r="KU1030" s="871"/>
      <c r="KV1030" s="871"/>
      <c r="KW1030" s="871"/>
      <c r="KX1030" s="871"/>
      <c r="KY1030" s="871"/>
      <c r="KZ1030" s="871"/>
      <c r="LA1030" s="871"/>
      <c r="LB1030" s="871"/>
      <c r="LC1030" s="871"/>
      <c r="LD1030" s="871"/>
      <c r="LE1030" s="871"/>
      <c r="LF1030" s="871"/>
      <c r="LG1030" s="871"/>
      <c r="LH1030" s="871"/>
      <c r="LI1030" s="871"/>
      <c r="LJ1030" s="871"/>
      <c r="LK1030" s="871"/>
      <c r="LL1030" s="871"/>
      <c r="LM1030" s="871"/>
      <c r="LN1030" s="871"/>
      <c r="LO1030" s="871"/>
      <c r="LP1030" s="871"/>
      <c r="LQ1030" s="871"/>
      <c r="LR1030" s="871"/>
      <c r="LS1030" s="871"/>
      <c r="LT1030" s="871"/>
      <c r="LU1030" s="871"/>
      <c r="LV1030" s="871"/>
      <c r="LW1030" s="871"/>
      <c r="LX1030" s="871"/>
      <c r="LY1030" s="871"/>
      <c r="LZ1030" s="871"/>
      <c r="MA1030" s="871"/>
      <c r="MB1030" s="871"/>
      <c r="MC1030" s="871"/>
      <c r="MD1030" s="871"/>
      <c r="ME1030" s="871"/>
      <c r="MF1030" s="871"/>
      <c r="MG1030" s="871"/>
      <c r="MH1030" s="871"/>
      <c r="MI1030" s="871"/>
      <c r="MJ1030" s="871"/>
      <c r="MK1030" s="871"/>
      <c r="ML1030" s="871"/>
      <c r="MM1030" s="871"/>
      <c r="MN1030" s="871"/>
      <c r="MO1030" s="871"/>
      <c r="MP1030" s="871"/>
      <c r="MQ1030" s="871"/>
      <c r="MR1030" s="871"/>
      <c r="MS1030" s="871"/>
      <c r="MT1030" s="871"/>
      <c r="MU1030" s="871"/>
      <c r="MV1030" s="871"/>
      <c r="MW1030" s="871"/>
      <c r="MX1030" s="871"/>
      <c r="MY1030" s="871"/>
      <c r="MZ1030" s="871"/>
      <c r="NA1030" s="871"/>
      <c r="NB1030" s="871"/>
      <c r="NC1030" s="871"/>
      <c r="ND1030" s="871"/>
      <c r="NE1030" s="871"/>
      <c r="NF1030" s="871"/>
      <c r="NG1030" s="871"/>
      <c r="NH1030" s="871"/>
      <c r="NI1030" s="871"/>
      <c r="NJ1030" s="871"/>
      <c r="NK1030" s="871"/>
      <c r="NL1030" s="871"/>
      <c r="NM1030" s="871"/>
      <c r="NN1030" s="871"/>
      <c r="NO1030" s="871"/>
      <c r="NP1030" s="871"/>
      <c r="NQ1030" s="871"/>
      <c r="NR1030" s="871"/>
      <c r="NS1030" s="871"/>
      <c r="NT1030" s="871"/>
      <c r="NU1030" s="871"/>
      <c r="NV1030" s="871"/>
      <c r="NW1030" s="871"/>
      <c r="NX1030" s="871"/>
      <c r="NY1030" s="871"/>
      <c r="NZ1030" s="871"/>
      <c r="OA1030" s="871"/>
      <c r="OB1030" s="871"/>
      <c r="OC1030" s="871"/>
      <c r="OD1030" s="871"/>
      <c r="OE1030" s="871"/>
      <c r="OF1030" s="871"/>
      <c r="OG1030" s="871"/>
      <c r="OH1030" s="871"/>
      <c r="OI1030" s="871"/>
      <c r="OJ1030" s="871"/>
      <c r="OK1030" s="871"/>
      <c r="OL1030" s="871"/>
      <c r="OM1030" s="871"/>
      <c r="ON1030" s="871"/>
      <c r="OO1030" s="871"/>
      <c r="OP1030" s="871"/>
      <c r="OQ1030" s="871"/>
      <c r="OR1030" s="871"/>
      <c r="OS1030" s="871"/>
      <c r="OT1030" s="871"/>
      <c r="OU1030" s="871"/>
      <c r="OV1030" s="871"/>
      <c r="OW1030" s="871"/>
      <c r="OX1030" s="871"/>
      <c r="OY1030" s="871"/>
      <c r="OZ1030" s="871"/>
      <c r="PA1030" s="871"/>
      <c r="PB1030" s="871"/>
      <c r="PC1030" s="871"/>
      <c r="PD1030" s="871"/>
      <c r="PE1030" s="871"/>
      <c r="PF1030" s="871"/>
      <c r="PG1030" s="871"/>
      <c r="PH1030" s="871"/>
      <c r="PI1030" s="871"/>
      <c r="PJ1030" s="871"/>
      <c r="PK1030" s="871"/>
      <c r="PL1030" s="871"/>
      <c r="PM1030" s="871"/>
      <c r="PN1030" s="871"/>
      <c r="PO1030" s="871"/>
      <c r="PP1030" s="871"/>
      <c r="PQ1030" s="871"/>
      <c r="PR1030" s="871"/>
      <c r="PS1030" s="871"/>
      <c r="PT1030" s="871"/>
      <c r="PU1030" s="871"/>
      <c r="PV1030" s="871"/>
      <c r="PW1030" s="871"/>
      <c r="PX1030" s="871"/>
      <c r="PY1030" s="871"/>
      <c r="PZ1030" s="871"/>
      <c r="QA1030" s="871"/>
      <c r="QB1030" s="871"/>
      <c r="QC1030" s="871"/>
      <c r="QD1030" s="871"/>
      <c r="QE1030" s="871"/>
      <c r="QF1030" s="871"/>
      <c r="QG1030" s="871"/>
      <c r="QH1030" s="871"/>
      <c r="QI1030" s="871"/>
      <c r="QJ1030" s="871"/>
      <c r="QK1030" s="871"/>
      <c r="QL1030" s="871"/>
      <c r="QM1030" s="871"/>
      <c r="QN1030" s="871"/>
      <c r="QO1030" s="871"/>
      <c r="QP1030" s="871"/>
      <c r="QQ1030" s="871"/>
      <c r="QR1030" s="871"/>
      <c r="QS1030" s="871"/>
      <c r="QT1030" s="871"/>
      <c r="QU1030" s="871"/>
      <c r="QV1030" s="871"/>
      <c r="QW1030" s="871"/>
      <c r="QX1030" s="871"/>
      <c r="QY1030" s="871"/>
      <c r="QZ1030" s="871"/>
      <c r="RA1030" s="871"/>
      <c r="RB1030" s="871"/>
      <c r="RC1030" s="871"/>
      <c r="RD1030" s="871"/>
      <c r="RE1030" s="871"/>
      <c r="RF1030" s="871"/>
      <c r="RG1030" s="871"/>
      <c r="RH1030" s="871"/>
      <c r="RI1030" s="871"/>
      <c r="RJ1030" s="871"/>
      <c r="RK1030" s="871"/>
      <c r="RL1030" s="871"/>
      <c r="RM1030" s="871"/>
      <c r="RN1030" s="871"/>
      <c r="RO1030" s="871"/>
      <c r="RP1030" s="871"/>
      <c r="RQ1030" s="871"/>
      <c r="RR1030" s="871"/>
      <c r="RS1030" s="871"/>
      <c r="RT1030" s="871"/>
      <c r="RU1030" s="871"/>
      <c r="RV1030" s="871"/>
      <c r="RW1030" s="871"/>
      <c r="RX1030" s="871"/>
      <c r="RY1030" s="871"/>
      <c r="RZ1030" s="871"/>
      <c r="SA1030" s="871"/>
      <c r="SB1030" s="871"/>
      <c r="SC1030" s="871"/>
      <c r="SD1030" s="871"/>
      <c r="SE1030" s="871"/>
      <c r="SF1030" s="871"/>
      <c r="SG1030" s="871"/>
      <c r="SH1030" s="871"/>
      <c r="SI1030" s="871"/>
      <c r="SJ1030" s="871"/>
      <c r="SK1030" s="871"/>
      <c r="SL1030" s="871"/>
      <c r="SM1030" s="871"/>
      <c r="SN1030" s="871"/>
      <c r="SO1030" s="871"/>
      <c r="SP1030" s="871"/>
      <c r="SQ1030" s="871"/>
      <c r="SR1030" s="871"/>
      <c r="SS1030" s="871"/>
      <c r="ST1030" s="871"/>
      <c r="SU1030" s="871"/>
      <c r="SV1030" s="871"/>
      <c r="SW1030" s="871"/>
      <c r="SX1030" s="871"/>
      <c r="SY1030" s="871"/>
      <c r="SZ1030" s="871"/>
      <c r="TA1030" s="871"/>
      <c r="TB1030" s="871"/>
      <c r="TC1030" s="871"/>
      <c r="TD1030" s="871"/>
      <c r="TE1030" s="871"/>
      <c r="TF1030" s="871"/>
      <c r="TG1030" s="871"/>
      <c r="TH1030" s="871"/>
      <c r="TI1030" s="871"/>
      <c r="TJ1030" s="871"/>
      <c r="TK1030" s="871"/>
      <c r="TL1030" s="871"/>
      <c r="TM1030" s="871"/>
      <c r="TN1030" s="871"/>
      <c r="TO1030" s="871"/>
      <c r="TP1030" s="871"/>
      <c r="TQ1030" s="871"/>
      <c r="TR1030" s="871"/>
      <c r="TS1030" s="871"/>
      <c r="TT1030" s="871"/>
      <c r="TU1030" s="871"/>
      <c r="TV1030" s="871"/>
      <c r="TW1030" s="871"/>
      <c r="TX1030" s="871"/>
      <c r="TY1030" s="871"/>
      <c r="TZ1030" s="871"/>
      <c r="UA1030" s="871"/>
      <c r="UB1030" s="871"/>
      <c r="UC1030" s="871"/>
      <c r="UD1030" s="871"/>
      <c r="UE1030" s="871"/>
      <c r="UF1030" s="871"/>
      <c r="UG1030" s="871"/>
      <c r="UH1030" s="871"/>
      <c r="UI1030" s="871"/>
      <c r="UJ1030" s="871"/>
      <c r="UK1030" s="871"/>
      <c r="UL1030" s="871"/>
      <c r="UM1030" s="871"/>
      <c r="UN1030" s="871"/>
      <c r="UO1030" s="871"/>
      <c r="UP1030" s="871"/>
      <c r="UQ1030" s="871"/>
      <c r="UR1030" s="871"/>
      <c r="US1030" s="871"/>
      <c r="UT1030" s="871"/>
      <c r="UU1030" s="871"/>
      <c r="UV1030" s="871"/>
      <c r="UW1030" s="871"/>
      <c r="UX1030" s="871"/>
      <c r="UY1030" s="871"/>
      <c r="UZ1030" s="871"/>
      <c r="VA1030" s="871"/>
      <c r="VB1030" s="871"/>
      <c r="VC1030" s="871"/>
      <c r="VD1030" s="871"/>
      <c r="VE1030" s="871"/>
      <c r="VF1030" s="871"/>
      <c r="VG1030" s="871"/>
      <c r="VH1030" s="871"/>
      <c r="VI1030" s="871"/>
      <c r="VJ1030" s="871"/>
      <c r="VK1030" s="871"/>
      <c r="VL1030" s="871"/>
      <c r="VM1030" s="871"/>
      <c r="VN1030" s="871"/>
      <c r="VO1030" s="871"/>
      <c r="VP1030" s="871"/>
      <c r="VQ1030" s="871"/>
      <c r="VR1030" s="871"/>
      <c r="VS1030" s="871"/>
      <c r="VT1030" s="871"/>
      <c r="VU1030" s="871"/>
      <c r="VV1030" s="871"/>
      <c r="VW1030" s="871"/>
      <c r="VX1030" s="871"/>
      <c r="VY1030" s="871"/>
      <c r="VZ1030" s="871"/>
      <c r="WA1030" s="871"/>
      <c r="WB1030" s="871"/>
      <c r="WC1030" s="871"/>
      <c r="WD1030" s="871"/>
      <c r="WE1030" s="871"/>
      <c r="WF1030" s="871"/>
      <c r="WG1030" s="871"/>
      <c r="WH1030" s="871"/>
      <c r="WI1030" s="871"/>
      <c r="WJ1030" s="871"/>
      <c r="WK1030" s="871"/>
      <c r="WL1030" s="871"/>
      <c r="WM1030" s="871"/>
      <c r="WN1030" s="871"/>
      <c r="WO1030" s="871"/>
      <c r="WP1030" s="871"/>
      <c r="WQ1030" s="871"/>
      <c r="WR1030" s="871"/>
      <c r="WS1030" s="871"/>
      <c r="WT1030" s="871"/>
      <c r="WU1030" s="871"/>
      <c r="WV1030" s="871"/>
      <c r="WW1030" s="871"/>
      <c r="WX1030" s="871"/>
      <c r="WY1030" s="871"/>
      <c r="WZ1030" s="871"/>
      <c r="XA1030" s="871"/>
      <c r="XB1030" s="871"/>
      <c r="XC1030" s="871"/>
      <c r="XD1030" s="871"/>
      <c r="XE1030" s="871"/>
      <c r="XF1030" s="871"/>
      <c r="XG1030" s="871"/>
      <c r="XH1030" s="871"/>
      <c r="XI1030" s="871"/>
      <c r="XJ1030" s="871"/>
      <c r="XK1030" s="871"/>
      <c r="XL1030" s="871"/>
      <c r="XM1030" s="871"/>
      <c r="XN1030" s="871"/>
      <c r="XO1030" s="871"/>
      <c r="XP1030" s="871"/>
      <c r="XQ1030" s="871"/>
      <c r="XR1030" s="871"/>
      <c r="XS1030" s="871"/>
      <c r="XT1030" s="871"/>
      <c r="XU1030" s="871"/>
      <c r="XV1030" s="871"/>
      <c r="XW1030" s="871"/>
      <c r="XX1030" s="871"/>
      <c r="XY1030" s="871"/>
      <c r="XZ1030" s="871"/>
      <c r="YA1030" s="871"/>
      <c r="YB1030" s="871"/>
      <c r="YC1030" s="871"/>
      <c r="YD1030" s="871"/>
      <c r="YE1030" s="871"/>
      <c r="YF1030" s="871"/>
      <c r="YG1030" s="871"/>
      <c r="YH1030" s="871"/>
      <c r="YI1030" s="871"/>
      <c r="YJ1030" s="871"/>
      <c r="YK1030" s="871"/>
      <c r="YL1030" s="871"/>
      <c r="YM1030" s="871"/>
      <c r="YN1030" s="871"/>
      <c r="YO1030" s="871"/>
      <c r="YP1030" s="871"/>
      <c r="YQ1030" s="871"/>
      <c r="YR1030" s="871"/>
      <c r="YS1030" s="871"/>
      <c r="YT1030" s="871"/>
      <c r="YU1030" s="871"/>
      <c r="YV1030" s="871"/>
      <c r="YW1030" s="871"/>
      <c r="YX1030" s="871"/>
      <c r="YY1030" s="871"/>
      <c r="YZ1030" s="871"/>
      <c r="ZA1030" s="871"/>
      <c r="ZB1030" s="871"/>
      <c r="ZC1030" s="871"/>
      <c r="ZD1030" s="871"/>
      <c r="ZE1030" s="871"/>
      <c r="ZF1030" s="871"/>
      <c r="ZG1030" s="871"/>
      <c r="ZH1030" s="871"/>
      <c r="ZI1030" s="871"/>
      <c r="ZJ1030" s="871"/>
      <c r="ZK1030" s="871"/>
      <c r="ZL1030" s="871"/>
      <c r="ZM1030" s="871"/>
      <c r="ZN1030" s="871"/>
      <c r="ZO1030" s="871"/>
      <c r="ZP1030" s="871"/>
      <c r="ZQ1030" s="871"/>
      <c r="ZR1030" s="871"/>
      <c r="ZS1030" s="871"/>
      <c r="ZT1030" s="871"/>
      <c r="ZU1030" s="871"/>
      <c r="ZV1030" s="871"/>
      <c r="ZW1030" s="871"/>
      <c r="ZX1030" s="871"/>
      <c r="ZY1030" s="871"/>
      <c r="ZZ1030" s="871"/>
      <c r="AAA1030" s="871"/>
      <c r="AAB1030" s="871"/>
      <c r="AAC1030" s="871"/>
      <c r="AAD1030" s="871"/>
      <c r="AAE1030" s="871"/>
      <c r="AAF1030" s="871"/>
      <c r="AAG1030" s="871"/>
      <c r="AAH1030" s="871"/>
      <c r="AAI1030" s="871"/>
      <c r="AAJ1030" s="871"/>
      <c r="AAK1030" s="871"/>
      <c r="AAL1030" s="871"/>
      <c r="AAM1030" s="871"/>
      <c r="AAN1030" s="871"/>
      <c r="AAO1030" s="871"/>
      <c r="AAP1030" s="871"/>
      <c r="AAQ1030" s="871"/>
      <c r="AAR1030" s="871"/>
      <c r="AAS1030" s="871"/>
      <c r="AAT1030" s="871"/>
      <c r="AAU1030" s="871"/>
      <c r="AAV1030" s="871"/>
      <c r="AAW1030" s="871"/>
      <c r="AAX1030" s="871"/>
      <c r="AAY1030" s="871"/>
      <c r="AAZ1030" s="871"/>
      <c r="ABA1030" s="871"/>
      <c r="ABB1030" s="871"/>
      <c r="ABC1030" s="871"/>
      <c r="ABD1030" s="871"/>
      <c r="ABE1030" s="871"/>
      <c r="ABF1030" s="871"/>
      <c r="ABG1030" s="871"/>
      <c r="ABH1030" s="871"/>
      <c r="ABI1030" s="871"/>
      <c r="ABJ1030" s="871"/>
      <c r="ABK1030" s="871"/>
      <c r="ABL1030" s="871"/>
      <c r="ABM1030" s="871"/>
      <c r="ABN1030" s="871"/>
      <c r="ABO1030" s="871"/>
      <c r="ABP1030" s="871"/>
      <c r="ABQ1030" s="871"/>
      <c r="ABR1030" s="871"/>
      <c r="ABS1030" s="871"/>
      <c r="ABT1030" s="871"/>
      <c r="ABU1030" s="871"/>
      <c r="ABV1030" s="871"/>
      <c r="ABW1030" s="871"/>
      <c r="ABX1030" s="871"/>
      <c r="ABY1030" s="871"/>
      <c r="ABZ1030" s="871"/>
      <c r="ACA1030" s="871"/>
      <c r="ACB1030" s="871"/>
      <c r="ACC1030" s="871"/>
      <c r="ACD1030" s="871"/>
      <c r="ACE1030" s="871"/>
      <c r="ACF1030" s="871"/>
      <c r="ACG1030" s="871"/>
      <c r="ACH1030" s="871"/>
      <c r="ACI1030" s="871"/>
      <c r="ACJ1030" s="871"/>
      <c r="ACK1030" s="871"/>
      <c r="ACL1030" s="871"/>
      <c r="ACM1030" s="871"/>
      <c r="ACN1030" s="871"/>
      <c r="ACO1030" s="871"/>
      <c r="ACP1030" s="871"/>
      <c r="ACQ1030" s="871"/>
      <c r="ACR1030" s="871"/>
      <c r="ACS1030" s="871"/>
      <c r="ACT1030" s="871"/>
      <c r="ACU1030" s="871"/>
      <c r="ACV1030" s="871"/>
      <c r="ACW1030" s="871"/>
      <c r="ACX1030" s="871"/>
      <c r="ACY1030" s="871"/>
      <c r="ACZ1030" s="871"/>
      <c r="ADA1030" s="871"/>
      <c r="ADB1030" s="871"/>
      <c r="ADC1030" s="871"/>
      <c r="ADD1030" s="871"/>
      <c r="ADE1030" s="871"/>
      <c r="ADF1030" s="871"/>
      <c r="ADG1030" s="871"/>
      <c r="ADH1030" s="871"/>
      <c r="ADI1030" s="871"/>
      <c r="ADJ1030" s="871"/>
      <c r="ADK1030" s="871"/>
      <c r="ADL1030" s="871"/>
      <c r="ADM1030" s="871"/>
      <c r="ADN1030" s="871"/>
      <c r="ADO1030" s="871"/>
      <c r="ADP1030" s="871"/>
      <c r="ADQ1030" s="871"/>
      <c r="ADR1030" s="871"/>
      <c r="ADS1030" s="871"/>
      <c r="ADT1030" s="871"/>
      <c r="ADU1030" s="871"/>
      <c r="ADV1030" s="871"/>
      <c r="ADW1030" s="871"/>
      <c r="ADX1030" s="871"/>
      <c r="ADY1030" s="871"/>
      <c r="ADZ1030" s="871"/>
      <c r="AEA1030" s="871"/>
      <c r="AEB1030" s="871"/>
      <c r="AEC1030" s="871"/>
      <c r="AED1030" s="871"/>
      <c r="AEE1030" s="871"/>
      <c r="AEF1030" s="871"/>
      <c r="AEG1030" s="871"/>
      <c r="AEH1030" s="871"/>
      <c r="AEI1030" s="871"/>
      <c r="AEJ1030" s="871"/>
      <c r="AEK1030" s="871"/>
      <c r="AEL1030" s="871"/>
      <c r="AEM1030" s="871"/>
      <c r="AEN1030" s="871"/>
      <c r="AEO1030" s="871"/>
      <c r="AEP1030" s="871"/>
      <c r="AEQ1030" s="871"/>
      <c r="AER1030" s="871"/>
      <c r="AES1030" s="871"/>
      <c r="AET1030" s="871"/>
      <c r="AEU1030" s="871"/>
      <c r="AEV1030" s="871"/>
      <c r="AEW1030" s="871"/>
      <c r="AEX1030" s="871"/>
      <c r="AEY1030" s="871"/>
      <c r="AEZ1030" s="871"/>
      <c r="AFA1030" s="871"/>
      <c r="AFB1030" s="871"/>
      <c r="AFC1030" s="871"/>
      <c r="AFD1030" s="871"/>
      <c r="AFE1030" s="871"/>
      <c r="AFF1030" s="871"/>
      <c r="AFG1030" s="871"/>
      <c r="AFH1030" s="871"/>
      <c r="AFI1030" s="871"/>
      <c r="AFJ1030" s="871"/>
      <c r="AFK1030" s="871"/>
      <c r="AFL1030" s="871"/>
      <c r="AFM1030" s="871"/>
      <c r="AFN1030" s="871"/>
      <c r="AFO1030" s="871"/>
      <c r="AFP1030" s="871"/>
      <c r="AFQ1030" s="871"/>
      <c r="AFR1030" s="871"/>
      <c r="AFS1030" s="871"/>
      <c r="AFT1030" s="871"/>
      <c r="AFU1030" s="871"/>
      <c r="AFV1030" s="871"/>
      <c r="AFW1030" s="871"/>
      <c r="AFX1030" s="871"/>
      <c r="AFY1030" s="871"/>
      <c r="AFZ1030" s="871"/>
      <c r="AGA1030" s="871"/>
      <c r="AGB1030" s="871"/>
      <c r="AGC1030" s="871"/>
      <c r="AGD1030" s="871"/>
      <c r="AGE1030" s="871"/>
      <c r="AGF1030" s="871"/>
      <c r="AGG1030" s="871"/>
      <c r="AGH1030" s="871"/>
      <c r="AGI1030" s="871"/>
      <c r="AGJ1030" s="871"/>
      <c r="AGK1030" s="871"/>
      <c r="AGL1030" s="871"/>
      <c r="AGM1030" s="871"/>
      <c r="AGN1030" s="871"/>
      <c r="AGO1030" s="871"/>
      <c r="AGP1030" s="871"/>
      <c r="AGQ1030" s="871"/>
      <c r="AGR1030" s="871"/>
      <c r="AGS1030" s="871"/>
      <c r="AGT1030" s="871"/>
      <c r="AGU1030" s="871"/>
      <c r="AGV1030" s="871"/>
      <c r="AGW1030" s="871"/>
      <c r="AGX1030" s="871"/>
      <c r="AGY1030" s="871"/>
      <c r="AGZ1030" s="871"/>
      <c r="AHA1030" s="871"/>
      <c r="AHB1030" s="871"/>
      <c r="AHC1030" s="871"/>
      <c r="AHD1030" s="871"/>
      <c r="AHE1030" s="871"/>
      <c r="AHF1030" s="871"/>
      <c r="AHG1030" s="871"/>
      <c r="AHH1030" s="871"/>
      <c r="AHI1030" s="871"/>
      <c r="AHJ1030" s="871"/>
      <c r="AHK1030" s="871"/>
      <c r="AHL1030" s="871"/>
      <c r="AHM1030" s="871"/>
      <c r="AHN1030" s="871"/>
      <c r="AHO1030" s="871"/>
      <c r="AHP1030" s="871"/>
      <c r="AHQ1030" s="871"/>
      <c r="AHR1030" s="871"/>
      <c r="AHS1030" s="871"/>
      <c r="AHT1030" s="871"/>
      <c r="AHU1030" s="871"/>
      <c r="AHV1030" s="871"/>
      <c r="AHW1030" s="871"/>
      <c r="AHX1030" s="871"/>
      <c r="AHY1030" s="871"/>
      <c r="AHZ1030" s="871"/>
      <c r="AIA1030" s="871"/>
      <c r="AIB1030" s="871"/>
      <c r="AIC1030" s="871"/>
      <c r="AID1030" s="871"/>
      <c r="AIE1030" s="871"/>
      <c r="AIF1030" s="871"/>
      <c r="AIG1030" s="871"/>
      <c r="AIH1030" s="871"/>
      <c r="AII1030" s="871"/>
      <c r="AIJ1030" s="871"/>
      <c r="AIK1030" s="871"/>
      <c r="AIL1030" s="871"/>
      <c r="AIM1030" s="871"/>
      <c r="AIN1030" s="871"/>
      <c r="AIO1030" s="871"/>
      <c r="AIP1030" s="871"/>
      <c r="AIQ1030" s="871"/>
      <c r="AIR1030" s="871"/>
      <c r="AIS1030" s="871"/>
      <c r="AIT1030" s="871"/>
      <c r="AIU1030" s="871"/>
      <c r="AIV1030" s="871"/>
      <c r="AIW1030" s="871"/>
      <c r="AIX1030" s="871"/>
      <c r="AIY1030" s="871"/>
      <c r="AIZ1030" s="871"/>
      <c r="AJA1030" s="871"/>
      <c r="AJB1030" s="871"/>
      <c r="AJC1030" s="871"/>
      <c r="AJD1030" s="871"/>
      <c r="AJE1030" s="871"/>
      <c r="AJF1030" s="871"/>
      <c r="AJG1030" s="871"/>
      <c r="AJH1030" s="871"/>
      <c r="AJI1030" s="871"/>
      <c r="AJJ1030" s="871"/>
      <c r="AJK1030" s="871"/>
      <c r="AJL1030" s="871"/>
      <c r="AJM1030" s="871"/>
      <c r="AJN1030" s="871"/>
      <c r="AJO1030" s="871"/>
      <c r="AJP1030" s="871"/>
      <c r="AJQ1030" s="871"/>
      <c r="AJR1030" s="871"/>
      <c r="AJS1030" s="871"/>
      <c r="AJT1030" s="871"/>
      <c r="AJU1030" s="871"/>
      <c r="AJV1030" s="871"/>
      <c r="AJW1030" s="871"/>
      <c r="AJX1030" s="871"/>
      <c r="AJY1030" s="871"/>
      <c r="AJZ1030" s="871"/>
      <c r="AKA1030" s="871"/>
      <c r="AKB1030" s="871"/>
      <c r="AKC1030" s="871"/>
      <c r="AKD1030" s="871"/>
      <c r="AKE1030" s="871"/>
      <c r="AKF1030" s="871"/>
      <c r="AKG1030" s="871"/>
      <c r="AKH1030" s="871"/>
      <c r="AKI1030" s="871"/>
      <c r="AKJ1030" s="871"/>
      <c r="AKK1030" s="871"/>
      <c r="AKL1030" s="871"/>
      <c r="AKM1030" s="871"/>
      <c r="AKN1030" s="871"/>
      <c r="AKO1030" s="871"/>
      <c r="AKP1030" s="871"/>
      <c r="AKQ1030" s="871"/>
      <c r="AKR1030" s="871"/>
      <c r="AKS1030" s="871"/>
      <c r="AKT1030" s="871"/>
      <c r="AKU1030" s="871"/>
      <c r="AKV1030" s="871"/>
      <c r="AKW1030" s="871"/>
      <c r="AKX1030" s="871"/>
      <c r="AKY1030" s="871"/>
      <c r="AKZ1030" s="871"/>
      <c r="ALA1030" s="871"/>
      <c r="ALB1030" s="871"/>
      <c r="ALC1030" s="871"/>
      <c r="ALD1030" s="871"/>
      <c r="ALE1030" s="871"/>
      <c r="ALF1030" s="871"/>
      <c r="ALG1030" s="871"/>
      <c r="ALH1030" s="871"/>
      <c r="ALI1030" s="871"/>
      <c r="ALJ1030" s="871"/>
      <c r="ALK1030" s="871"/>
      <c r="ALL1030" s="871"/>
      <c r="ALM1030" s="871"/>
      <c r="ALN1030" s="871"/>
      <c r="ALO1030" s="871"/>
      <c r="ALP1030" s="871"/>
      <c r="ALQ1030" s="871"/>
      <c r="ALR1030" s="871"/>
      <c r="ALS1030" s="871"/>
      <c r="ALT1030" s="871"/>
      <c r="ALU1030" s="871"/>
      <c r="ALV1030" s="871"/>
      <c r="ALW1030" s="871"/>
      <c r="ALX1030" s="871"/>
      <c r="ALY1030" s="871"/>
      <c r="ALZ1030" s="871"/>
      <c r="AMA1030" s="871"/>
      <c r="AMB1030" s="871"/>
      <c r="AMC1030" s="871"/>
      <c r="AMD1030" s="871"/>
      <c r="AME1030" s="871"/>
      <c r="AMF1030" s="871"/>
      <c r="AMG1030" s="871"/>
      <c r="AMH1030" s="871"/>
      <c r="AMI1030" s="871"/>
      <c r="AMJ1030" s="871"/>
      <c r="AMK1030" s="871"/>
    </row>
    <row r="1031" spans="1:1025" ht="15" customHeight="1">
      <c r="A1031" s="962"/>
      <c r="B1031" s="993"/>
      <c r="C1031" s="943"/>
      <c r="D1031" s="940"/>
      <c r="E1031" s="983"/>
      <c r="F1031" s="880"/>
      <c r="G1031" s="874"/>
      <c r="H1031" s="875"/>
      <c r="I1031" s="875"/>
      <c r="J1031" s="875"/>
      <c r="K1031" s="882"/>
      <c r="L1031" s="883"/>
      <c r="M1031" s="884"/>
      <c r="N1031" s="882"/>
      <c r="O1031" s="882"/>
      <c r="P1031" s="882"/>
      <c r="Q1031" s="871"/>
      <c r="R1031" s="871"/>
      <c r="S1031" s="871"/>
      <c r="T1031" s="871"/>
      <c r="U1031" s="871"/>
      <c r="V1031" s="871"/>
      <c r="W1031" s="871"/>
      <c r="X1031" s="871"/>
      <c r="Y1031" s="871"/>
      <c r="Z1031" s="871"/>
      <c r="AA1031" s="871"/>
      <c r="AB1031" s="871"/>
      <c r="AC1031" s="871"/>
      <c r="AD1031" s="871"/>
      <c r="AE1031" s="871"/>
      <c r="AF1031" s="871"/>
      <c r="AG1031" s="871"/>
      <c r="AH1031" s="871"/>
      <c r="AI1031" s="871"/>
      <c r="AJ1031" s="871"/>
      <c r="AK1031" s="871"/>
      <c r="AL1031" s="871"/>
      <c r="AM1031" s="871"/>
      <c r="AN1031" s="871"/>
      <c r="AO1031" s="871"/>
      <c r="AP1031" s="871"/>
      <c r="AQ1031" s="871"/>
      <c r="AR1031" s="871"/>
      <c r="AS1031" s="871"/>
      <c r="AT1031" s="871"/>
      <c r="AU1031" s="871"/>
      <c r="AV1031" s="871"/>
      <c r="AW1031" s="871"/>
      <c r="AX1031" s="871"/>
      <c r="AY1031" s="871"/>
      <c r="AZ1031" s="871"/>
      <c r="BA1031" s="871"/>
      <c r="BB1031" s="871"/>
      <c r="BC1031" s="871"/>
      <c r="BD1031" s="871"/>
      <c r="BE1031" s="871"/>
      <c r="BF1031" s="871"/>
      <c r="BG1031" s="871"/>
      <c r="BH1031" s="871"/>
      <c r="BI1031" s="871"/>
      <c r="BJ1031" s="871"/>
      <c r="BK1031" s="871"/>
      <c r="BL1031" s="871"/>
      <c r="BM1031" s="871"/>
      <c r="BN1031" s="871"/>
      <c r="BO1031" s="871"/>
      <c r="BP1031" s="871"/>
      <c r="BQ1031" s="871"/>
      <c r="BR1031" s="871"/>
      <c r="BS1031" s="871"/>
      <c r="BT1031" s="871"/>
      <c r="BU1031" s="871"/>
      <c r="BV1031" s="871"/>
      <c r="BW1031" s="871"/>
      <c r="BX1031" s="871"/>
      <c r="BY1031" s="871"/>
      <c r="BZ1031" s="871"/>
      <c r="CA1031" s="871"/>
      <c r="CB1031" s="871"/>
      <c r="CC1031" s="871"/>
      <c r="CD1031" s="871"/>
      <c r="CE1031" s="871"/>
      <c r="CF1031" s="871"/>
      <c r="CG1031" s="871"/>
      <c r="CH1031" s="871"/>
      <c r="CI1031" s="871"/>
      <c r="CJ1031" s="871"/>
      <c r="CK1031" s="871"/>
      <c r="CL1031" s="871"/>
      <c r="CM1031" s="871"/>
      <c r="CN1031" s="871"/>
      <c r="CO1031" s="871"/>
      <c r="CP1031" s="871"/>
      <c r="CQ1031" s="871"/>
      <c r="CR1031" s="871"/>
      <c r="CS1031" s="871"/>
      <c r="CT1031" s="871"/>
      <c r="CU1031" s="871"/>
      <c r="CV1031" s="871"/>
      <c r="CW1031" s="871"/>
      <c r="CX1031" s="871"/>
      <c r="CY1031" s="871"/>
      <c r="CZ1031" s="871"/>
      <c r="DA1031" s="871"/>
      <c r="DB1031" s="871"/>
      <c r="DC1031" s="871"/>
      <c r="DD1031" s="871"/>
      <c r="DE1031" s="871"/>
      <c r="DF1031" s="871"/>
      <c r="DG1031" s="871"/>
      <c r="DH1031" s="871"/>
      <c r="DI1031" s="871"/>
      <c r="DJ1031" s="871"/>
      <c r="DK1031" s="871"/>
      <c r="DL1031" s="871"/>
      <c r="DM1031" s="871"/>
      <c r="DN1031" s="871"/>
      <c r="DO1031" s="871"/>
      <c r="DP1031" s="871"/>
      <c r="DQ1031" s="871"/>
      <c r="DR1031" s="871"/>
      <c r="DS1031" s="871"/>
      <c r="DT1031" s="871"/>
      <c r="DU1031" s="871"/>
      <c r="DV1031" s="871"/>
      <c r="DW1031" s="871"/>
      <c r="DX1031" s="871"/>
      <c r="DY1031" s="871"/>
      <c r="DZ1031" s="871"/>
      <c r="EA1031" s="871"/>
      <c r="EB1031" s="871"/>
      <c r="EC1031" s="871"/>
      <c r="ED1031" s="871"/>
      <c r="EE1031" s="871"/>
      <c r="EF1031" s="871"/>
      <c r="EG1031" s="871"/>
      <c r="EH1031" s="871"/>
      <c r="EI1031" s="871"/>
      <c r="EJ1031" s="871"/>
      <c r="EK1031" s="871"/>
      <c r="EL1031" s="871"/>
      <c r="EM1031" s="871"/>
      <c r="EN1031" s="871"/>
      <c r="EO1031" s="871"/>
      <c r="EP1031" s="871"/>
      <c r="EQ1031" s="871"/>
      <c r="ER1031" s="871"/>
      <c r="ES1031" s="871"/>
      <c r="ET1031" s="871"/>
      <c r="EU1031" s="871"/>
      <c r="EV1031" s="871"/>
      <c r="EW1031" s="871"/>
      <c r="EX1031" s="871"/>
      <c r="EY1031" s="871"/>
      <c r="EZ1031" s="871"/>
      <c r="FA1031" s="871"/>
      <c r="FB1031" s="871"/>
      <c r="FC1031" s="871"/>
      <c r="FD1031" s="871"/>
      <c r="FE1031" s="871"/>
      <c r="FF1031" s="871"/>
      <c r="FG1031" s="871"/>
      <c r="FH1031" s="871"/>
      <c r="FI1031" s="871"/>
      <c r="FJ1031" s="871"/>
      <c r="FK1031" s="871"/>
      <c r="FL1031" s="871"/>
      <c r="FM1031" s="871"/>
      <c r="FN1031" s="871"/>
      <c r="FO1031" s="871"/>
      <c r="FP1031" s="871"/>
      <c r="FQ1031" s="871"/>
      <c r="FR1031" s="871"/>
      <c r="FS1031" s="871"/>
      <c r="FT1031" s="871"/>
      <c r="FU1031" s="871"/>
      <c r="FV1031" s="871"/>
      <c r="FW1031" s="871"/>
      <c r="FX1031" s="871"/>
      <c r="FY1031" s="871"/>
      <c r="FZ1031" s="871"/>
      <c r="GA1031" s="871"/>
      <c r="GB1031" s="871"/>
      <c r="GC1031" s="871"/>
      <c r="GD1031" s="871"/>
      <c r="GE1031" s="871"/>
      <c r="GF1031" s="871"/>
      <c r="GG1031" s="871"/>
      <c r="GH1031" s="871"/>
      <c r="GI1031" s="871"/>
      <c r="GJ1031" s="871"/>
      <c r="GK1031" s="871"/>
      <c r="GL1031" s="871"/>
      <c r="GM1031" s="871"/>
      <c r="GN1031" s="871"/>
      <c r="GO1031" s="871"/>
      <c r="GP1031" s="871"/>
      <c r="GQ1031" s="871"/>
      <c r="GR1031" s="871"/>
      <c r="GS1031" s="871"/>
      <c r="GT1031" s="871"/>
      <c r="GU1031" s="871"/>
      <c r="GV1031" s="871"/>
      <c r="GW1031" s="871"/>
      <c r="GX1031" s="871"/>
      <c r="GY1031" s="871"/>
      <c r="GZ1031" s="871"/>
      <c r="HA1031" s="871"/>
      <c r="HB1031" s="871"/>
      <c r="HC1031" s="871"/>
      <c r="HD1031" s="871"/>
      <c r="HE1031" s="871"/>
      <c r="HF1031" s="871"/>
      <c r="HG1031" s="871"/>
      <c r="HH1031" s="871"/>
      <c r="HI1031" s="871"/>
      <c r="HJ1031" s="871"/>
      <c r="HK1031" s="871"/>
      <c r="HL1031" s="871"/>
      <c r="HM1031" s="871"/>
      <c r="HN1031" s="871"/>
      <c r="HO1031" s="871"/>
      <c r="HP1031" s="871"/>
      <c r="HQ1031" s="871"/>
      <c r="HR1031" s="871"/>
      <c r="HS1031" s="871"/>
      <c r="HT1031" s="871"/>
      <c r="HU1031" s="871"/>
      <c r="HV1031" s="871"/>
      <c r="HW1031" s="871"/>
      <c r="HX1031" s="871"/>
      <c r="HY1031" s="871"/>
      <c r="HZ1031" s="871"/>
      <c r="IA1031" s="871"/>
      <c r="IB1031" s="871"/>
      <c r="IC1031" s="871"/>
      <c r="ID1031" s="871"/>
      <c r="IE1031" s="871"/>
      <c r="IF1031" s="871"/>
      <c r="IG1031" s="871"/>
      <c r="IH1031" s="871"/>
      <c r="II1031" s="871"/>
      <c r="IJ1031" s="871"/>
      <c r="IK1031" s="871"/>
      <c r="IL1031" s="871"/>
      <c r="IM1031" s="871"/>
      <c r="IN1031" s="871"/>
      <c r="IO1031" s="871"/>
      <c r="IP1031" s="871"/>
      <c r="IQ1031" s="871"/>
      <c r="IR1031" s="871"/>
      <c r="IS1031" s="871"/>
      <c r="IT1031" s="871"/>
      <c r="IU1031" s="871"/>
      <c r="IV1031" s="871"/>
      <c r="IW1031" s="871"/>
      <c r="IX1031" s="871"/>
      <c r="IY1031" s="871"/>
      <c r="IZ1031" s="871"/>
      <c r="JA1031" s="871"/>
      <c r="JB1031" s="871"/>
      <c r="JC1031" s="871"/>
      <c r="JD1031" s="871"/>
      <c r="JE1031" s="871"/>
      <c r="JF1031" s="871"/>
      <c r="JG1031" s="871"/>
      <c r="JH1031" s="871"/>
      <c r="JI1031" s="871"/>
      <c r="JJ1031" s="871"/>
      <c r="JK1031" s="871"/>
      <c r="JL1031" s="871"/>
      <c r="JM1031" s="871"/>
      <c r="JN1031" s="871"/>
      <c r="JO1031" s="871"/>
      <c r="JP1031" s="871"/>
      <c r="JQ1031" s="871"/>
      <c r="JR1031" s="871"/>
      <c r="JS1031" s="871"/>
      <c r="JT1031" s="871"/>
      <c r="JU1031" s="871"/>
      <c r="JV1031" s="871"/>
      <c r="JW1031" s="871"/>
      <c r="JX1031" s="871"/>
      <c r="JY1031" s="871"/>
      <c r="JZ1031" s="871"/>
      <c r="KA1031" s="871"/>
      <c r="KB1031" s="871"/>
      <c r="KC1031" s="871"/>
      <c r="KD1031" s="871"/>
      <c r="KE1031" s="871"/>
      <c r="KF1031" s="871"/>
      <c r="KG1031" s="871"/>
      <c r="KH1031" s="871"/>
      <c r="KI1031" s="871"/>
      <c r="KJ1031" s="871"/>
      <c r="KK1031" s="871"/>
      <c r="KL1031" s="871"/>
      <c r="KM1031" s="871"/>
      <c r="KN1031" s="871"/>
      <c r="KO1031" s="871"/>
      <c r="KP1031" s="871"/>
      <c r="KQ1031" s="871"/>
      <c r="KR1031" s="871"/>
      <c r="KS1031" s="871"/>
      <c r="KT1031" s="871"/>
      <c r="KU1031" s="871"/>
      <c r="KV1031" s="871"/>
      <c r="KW1031" s="871"/>
      <c r="KX1031" s="871"/>
      <c r="KY1031" s="871"/>
      <c r="KZ1031" s="871"/>
      <c r="LA1031" s="871"/>
      <c r="LB1031" s="871"/>
      <c r="LC1031" s="871"/>
      <c r="LD1031" s="871"/>
      <c r="LE1031" s="871"/>
      <c r="LF1031" s="871"/>
      <c r="LG1031" s="871"/>
      <c r="LH1031" s="871"/>
      <c r="LI1031" s="871"/>
      <c r="LJ1031" s="871"/>
      <c r="LK1031" s="871"/>
      <c r="LL1031" s="871"/>
      <c r="LM1031" s="871"/>
      <c r="LN1031" s="871"/>
      <c r="LO1031" s="871"/>
      <c r="LP1031" s="871"/>
      <c r="LQ1031" s="871"/>
      <c r="LR1031" s="871"/>
      <c r="LS1031" s="871"/>
      <c r="LT1031" s="871"/>
      <c r="LU1031" s="871"/>
      <c r="LV1031" s="871"/>
      <c r="LW1031" s="871"/>
      <c r="LX1031" s="871"/>
      <c r="LY1031" s="871"/>
      <c r="LZ1031" s="871"/>
      <c r="MA1031" s="871"/>
      <c r="MB1031" s="871"/>
      <c r="MC1031" s="871"/>
      <c r="MD1031" s="871"/>
      <c r="ME1031" s="871"/>
      <c r="MF1031" s="871"/>
      <c r="MG1031" s="871"/>
      <c r="MH1031" s="871"/>
      <c r="MI1031" s="871"/>
      <c r="MJ1031" s="871"/>
      <c r="MK1031" s="871"/>
      <c r="ML1031" s="871"/>
      <c r="MM1031" s="871"/>
      <c r="MN1031" s="871"/>
      <c r="MO1031" s="871"/>
      <c r="MP1031" s="871"/>
      <c r="MQ1031" s="871"/>
      <c r="MR1031" s="871"/>
      <c r="MS1031" s="871"/>
      <c r="MT1031" s="871"/>
      <c r="MU1031" s="871"/>
      <c r="MV1031" s="871"/>
      <c r="MW1031" s="871"/>
      <c r="MX1031" s="871"/>
      <c r="MY1031" s="871"/>
      <c r="MZ1031" s="871"/>
      <c r="NA1031" s="871"/>
      <c r="NB1031" s="871"/>
      <c r="NC1031" s="871"/>
      <c r="ND1031" s="871"/>
      <c r="NE1031" s="871"/>
      <c r="NF1031" s="871"/>
      <c r="NG1031" s="871"/>
      <c r="NH1031" s="871"/>
      <c r="NI1031" s="871"/>
      <c r="NJ1031" s="871"/>
      <c r="NK1031" s="871"/>
      <c r="NL1031" s="871"/>
      <c r="NM1031" s="871"/>
      <c r="NN1031" s="871"/>
      <c r="NO1031" s="871"/>
      <c r="NP1031" s="871"/>
      <c r="NQ1031" s="871"/>
      <c r="NR1031" s="871"/>
      <c r="NS1031" s="871"/>
      <c r="NT1031" s="871"/>
      <c r="NU1031" s="871"/>
      <c r="NV1031" s="871"/>
      <c r="NW1031" s="871"/>
      <c r="NX1031" s="871"/>
      <c r="NY1031" s="871"/>
      <c r="NZ1031" s="871"/>
      <c r="OA1031" s="871"/>
      <c r="OB1031" s="871"/>
      <c r="OC1031" s="871"/>
      <c r="OD1031" s="871"/>
      <c r="OE1031" s="871"/>
      <c r="OF1031" s="871"/>
      <c r="OG1031" s="871"/>
      <c r="OH1031" s="871"/>
      <c r="OI1031" s="871"/>
      <c r="OJ1031" s="871"/>
      <c r="OK1031" s="871"/>
      <c r="OL1031" s="871"/>
      <c r="OM1031" s="871"/>
      <c r="ON1031" s="871"/>
      <c r="OO1031" s="871"/>
      <c r="OP1031" s="871"/>
      <c r="OQ1031" s="871"/>
      <c r="OR1031" s="871"/>
      <c r="OS1031" s="871"/>
      <c r="OT1031" s="871"/>
      <c r="OU1031" s="871"/>
      <c r="OV1031" s="871"/>
      <c r="OW1031" s="871"/>
      <c r="OX1031" s="871"/>
      <c r="OY1031" s="871"/>
      <c r="OZ1031" s="871"/>
      <c r="PA1031" s="871"/>
      <c r="PB1031" s="871"/>
      <c r="PC1031" s="871"/>
      <c r="PD1031" s="871"/>
      <c r="PE1031" s="871"/>
      <c r="PF1031" s="871"/>
      <c r="PG1031" s="871"/>
      <c r="PH1031" s="871"/>
      <c r="PI1031" s="871"/>
      <c r="PJ1031" s="871"/>
      <c r="PK1031" s="871"/>
      <c r="PL1031" s="871"/>
      <c r="PM1031" s="871"/>
      <c r="PN1031" s="871"/>
      <c r="PO1031" s="871"/>
      <c r="PP1031" s="871"/>
      <c r="PQ1031" s="871"/>
      <c r="PR1031" s="871"/>
      <c r="PS1031" s="871"/>
      <c r="PT1031" s="871"/>
      <c r="PU1031" s="871"/>
      <c r="PV1031" s="871"/>
      <c r="PW1031" s="871"/>
      <c r="PX1031" s="871"/>
      <c r="PY1031" s="871"/>
      <c r="PZ1031" s="871"/>
      <c r="QA1031" s="871"/>
      <c r="QB1031" s="871"/>
      <c r="QC1031" s="871"/>
      <c r="QD1031" s="871"/>
      <c r="QE1031" s="871"/>
      <c r="QF1031" s="871"/>
      <c r="QG1031" s="871"/>
      <c r="QH1031" s="871"/>
      <c r="QI1031" s="871"/>
      <c r="QJ1031" s="871"/>
      <c r="QK1031" s="871"/>
      <c r="QL1031" s="871"/>
      <c r="QM1031" s="871"/>
      <c r="QN1031" s="871"/>
      <c r="QO1031" s="871"/>
      <c r="QP1031" s="871"/>
      <c r="QQ1031" s="871"/>
      <c r="QR1031" s="871"/>
      <c r="QS1031" s="871"/>
      <c r="QT1031" s="871"/>
      <c r="QU1031" s="871"/>
      <c r="QV1031" s="871"/>
      <c r="QW1031" s="871"/>
      <c r="QX1031" s="871"/>
      <c r="QY1031" s="871"/>
      <c r="QZ1031" s="871"/>
      <c r="RA1031" s="871"/>
      <c r="RB1031" s="871"/>
      <c r="RC1031" s="871"/>
      <c r="RD1031" s="871"/>
      <c r="RE1031" s="871"/>
      <c r="RF1031" s="871"/>
      <c r="RG1031" s="871"/>
      <c r="RH1031" s="871"/>
      <c r="RI1031" s="871"/>
      <c r="RJ1031" s="871"/>
      <c r="RK1031" s="871"/>
      <c r="RL1031" s="871"/>
      <c r="RM1031" s="871"/>
      <c r="RN1031" s="871"/>
      <c r="RO1031" s="871"/>
      <c r="RP1031" s="871"/>
      <c r="RQ1031" s="871"/>
      <c r="RR1031" s="871"/>
      <c r="RS1031" s="871"/>
      <c r="RT1031" s="871"/>
      <c r="RU1031" s="871"/>
      <c r="RV1031" s="871"/>
      <c r="RW1031" s="871"/>
      <c r="RX1031" s="871"/>
      <c r="RY1031" s="871"/>
      <c r="RZ1031" s="871"/>
      <c r="SA1031" s="871"/>
      <c r="SB1031" s="871"/>
      <c r="SC1031" s="871"/>
      <c r="SD1031" s="871"/>
      <c r="SE1031" s="871"/>
      <c r="SF1031" s="871"/>
      <c r="SG1031" s="871"/>
      <c r="SH1031" s="871"/>
      <c r="SI1031" s="871"/>
      <c r="SJ1031" s="871"/>
      <c r="SK1031" s="871"/>
      <c r="SL1031" s="871"/>
      <c r="SM1031" s="871"/>
      <c r="SN1031" s="871"/>
      <c r="SO1031" s="871"/>
      <c r="SP1031" s="871"/>
      <c r="SQ1031" s="871"/>
      <c r="SR1031" s="871"/>
      <c r="SS1031" s="871"/>
      <c r="ST1031" s="871"/>
      <c r="SU1031" s="871"/>
      <c r="SV1031" s="871"/>
      <c r="SW1031" s="871"/>
      <c r="SX1031" s="871"/>
      <c r="SY1031" s="871"/>
      <c r="SZ1031" s="871"/>
      <c r="TA1031" s="871"/>
      <c r="TB1031" s="871"/>
      <c r="TC1031" s="871"/>
      <c r="TD1031" s="871"/>
      <c r="TE1031" s="871"/>
      <c r="TF1031" s="871"/>
      <c r="TG1031" s="871"/>
      <c r="TH1031" s="871"/>
      <c r="TI1031" s="871"/>
      <c r="TJ1031" s="871"/>
      <c r="TK1031" s="871"/>
      <c r="TL1031" s="871"/>
      <c r="TM1031" s="871"/>
      <c r="TN1031" s="871"/>
      <c r="TO1031" s="871"/>
      <c r="TP1031" s="871"/>
      <c r="TQ1031" s="871"/>
      <c r="TR1031" s="871"/>
      <c r="TS1031" s="871"/>
      <c r="TT1031" s="871"/>
      <c r="TU1031" s="871"/>
      <c r="TV1031" s="871"/>
      <c r="TW1031" s="871"/>
      <c r="TX1031" s="871"/>
      <c r="TY1031" s="871"/>
      <c r="TZ1031" s="871"/>
      <c r="UA1031" s="871"/>
      <c r="UB1031" s="871"/>
      <c r="UC1031" s="871"/>
      <c r="UD1031" s="871"/>
      <c r="UE1031" s="871"/>
      <c r="UF1031" s="871"/>
      <c r="UG1031" s="871"/>
      <c r="UH1031" s="871"/>
      <c r="UI1031" s="871"/>
      <c r="UJ1031" s="871"/>
      <c r="UK1031" s="871"/>
      <c r="UL1031" s="871"/>
      <c r="UM1031" s="871"/>
      <c r="UN1031" s="871"/>
      <c r="UO1031" s="871"/>
      <c r="UP1031" s="871"/>
      <c r="UQ1031" s="871"/>
      <c r="UR1031" s="871"/>
      <c r="US1031" s="871"/>
      <c r="UT1031" s="871"/>
      <c r="UU1031" s="871"/>
      <c r="UV1031" s="871"/>
      <c r="UW1031" s="871"/>
      <c r="UX1031" s="871"/>
      <c r="UY1031" s="871"/>
      <c r="UZ1031" s="871"/>
      <c r="VA1031" s="871"/>
      <c r="VB1031" s="871"/>
      <c r="VC1031" s="871"/>
      <c r="VD1031" s="871"/>
      <c r="VE1031" s="871"/>
      <c r="VF1031" s="871"/>
      <c r="VG1031" s="871"/>
      <c r="VH1031" s="871"/>
      <c r="VI1031" s="871"/>
      <c r="VJ1031" s="871"/>
      <c r="VK1031" s="871"/>
      <c r="VL1031" s="871"/>
      <c r="VM1031" s="871"/>
      <c r="VN1031" s="871"/>
      <c r="VO1031" s="871"/>
      <c r="VP1031" s="871"/>
      <c r="VQ1031" s="871"/>
      <c r="VR1031" s="871"/>
      <c r="VS1031" s="871"/>
      <c r="VT1031" s="871"/>
      <c r="VU1031" s="871"/>
      <c r="VV1031" s="871"/>
      <c r="VW1031" s="871"/>
      <c r="VX1031" s="871"/>
      <c r="VY1031" s="871"/>
      <c r="VZ1031" s="871"/>
      <c r="WA1031" s="871"/>
      <c r="WB1031" s="871"/>
      <c r="WC1031" s="871"/>
      <c r="WD1031" s="871"/>
      <c r="WE1031" s="871"/>
      <c r="WF1031" s="871"/>
      <c r="WG1031" s="871"/>
      <c r="WH1031" s="871"/>
      <c r="WI1031" s="871"/>
      <c r="WJ1031" s="871"/>
      <c r="WK1031" s="871"/>
      <c r="WL1031" s="871"/>
      <c r="WM1031" s="871"/>
      <c r="WN1031" s="871"/>
      <c r="WO1031" s="871"/>
      <c r="WP1031" s="871"/>
      <c r="WQ1031" s="871"/>
      <c r="WR1031" s="871"/>
      <c r="WS1031" s="871"/>
      <c r="WT1031" s="871"/>
      <c r="WU1031" s="871"/>
      <c r="WV1031" s="871"/>
      <c r="WW1031" s="871"/>
      <c r="WX1031" s="871"/>
      <c r="WY1031" s="871"/>
      <c r="WZ1031" s="871"/>
      <c r="XA1031" s="871"/>
      <c r="XB1031" s="871"/>
      <c r="XC1031" s="871"/>
      <c r="XD1031" s="871"/>
      <c r="XE1031" s="871"/>
      <c r="XF1031" s="871"/>
      <c r="XG1031" s="871"/>
      <c r="XH1031" s="871"/>
      <c r="XI1031" s="871"/>
      <c r="XJ1031" s="871"/>
      <c r="XK1031" s="871"/>
      <c r="XL1031" s="871"/>
      <c r="XM1031" s="871"/>
      <c r="XN1031" s="871"/>
      <c r="XO1031" s="871"/>
      <c r="XP1031" s="871"/>
      <c r="XQ1031" s="871"/>
      <c r="XR1031" s="871"/>
      <c r="XS1031" s="871"/>
      <c r="XT1031" s="871"/>
      <c r="XU1031" s="871"/>
      <c r="XV1031" s="871"/>
      <c r="XW1031" s="871"/>
      <c r="XX1031" s="871"/>
      <c r="XY1031" s="871"/>
      <c r="XZ1031" s="871"/>
      <c r="YA1031" s="871"/>
      <c r="YB1031" s="871"/>
      <c r="YC1031" s="871"/>
      <c r="YD1031" s="871"/>
      <c r="YE1031" s="871"/>
      <c r="YF1031" s="871"/>
      <c r="YG1031" s="871"/>
      <c r="YH1031" s="871"/>
      <c r="YI1031" s="871"/>
      <c r="YJ1031" s="871"/>
      <c r="YK1031" s="871"/>
      <c r="YL1031" s="871"/>
      <c r="YM1031" s="871"/>
      <c r="YN1031" s="871"/>
      <c r="YO1031" s="871"/>
      <c r="YP1031" s="871"/>
      <c r="YQ1031" s="871"/>
      <c r="YR1031" s="871"/>
      <c r="YS1031" s="871"/>
      <c r="YT1031" s="871"/>
      <c r="YU1031" s="871"/>
      <c r="YV1031" s="871"/>
      <c r="YW1031" s="871"/>
      <c r="YX1031" s="871"/>
      <c r="YY1031" s="871"/>
      <c r="YZ1031" s="871"/>
      <c r="ZA1031" s="871"/>
      <c r="ZB1031" s="871"/>
      <c r="ZC1031" s="871"/>
      <c r="ZD1031" s="871"/>
      <c r="ZE1031" s="871"/>
      <c r="ZF1031" s="871"/>
      <c r="ZG1031" s="871"/>
      <c r="ZH1031" s="871"/>
      <c r="ZI1031" s="871"/>
      <c r="ZJ1031" s="871"/>
      <c r="ZK1031" s="871"/>
      <c r="ZL1031" s="871"/>
      <c r="ZM1031" s="871"/>
      <c r="ZN1031" s="871"/>
      <c r="ZO1031" s="871"/>
      <c r="ZP1031" s="871"/>
      <c r="ZQ1031" s="871"/>
      <c r="ZR1031" s="871"/>
      <c r="ZS1031" s="871"/>
      <c r="ZT1031" s="871"/>
      <c r="ZU1031" s="871"/>
      <c r="ZV1031" s="871"/>
      <c r="ZW1031" s="871"/>
      <c r="ZX1031" s="871"/>
      <c r="ZY1031" s="871"/>
      <c r="ZZ1031" s="871"/>
      <c r="AAA1031" s="871"/>
      <c r="AAB1031" s="871"/>
      <c r="AAC1031" s="871"/>
      <c r="AAD1031" s="871"/>
      <c r="AAE1031" s="871"/>
      <c r="AAF1031" s="871"/>
      <c r="AAG1031" s="871"/>
      <c r="AAH1031" s="871"/>
      <c r="AAI1031" s="871"/>
      <c r="AAJ1031" s="871"/>
      <c r="AAK1031" s="871"/>
      <c r="AAL1031" s="871"/>
      <c r="AAM1031" s="871"/>
      <c r="AAN1031" s="871"/>
      <c r="AAO1031" s="871"/>
      <c r="AAP1031" s="871"/>
      <c r="AAQ1031" s="871"/>
      <c r="AAR1031" s="871"/>
      <c r="AAS1031" s="871"/>
      <c r="AAT1031" s="871"/>
      <c r="AAU1031" s="871"/>
      <c r="AAV1031" s="871"/>
      <c r="AAW1031" s="871"/>
      <c r="AAX1031" s="871"/>
      <c r="AAY1031" s="871"/>
      <c r="AAZ1031" s="871"/>
      <c r="ABA1031" s="871"/>
      <c r="ABB1031" s="871"/>
      <c r="ABC1031" s="871"/>
      <c r="ABD1031" s="871"/>
      <c r="ABE1031" s="871"/>
      <c r="ABF1031" s="871"/>
      <c r="ABG1031" s="871"/>
      <c r="ABH1031" s="871"/>
      <c r="ABI1031" s="871"/>
      <c r="ABJ1031" s="871"/>
      <c r="ABK1031" s="871"/>
      <c r="ABL1031" s="871"/>
      <c r="ABM1031" s="871"/>
      <c r="ABN1031" s="871"/>
      <c r="ABO1031" s="871"/>
      <c r="ABP1031" s="871"/>
      <c r="ABQ1031" s="871"/>
      <c r="ABR1031" s="871"/>
      <c r="ABS1031" s="871"/>
      <c r="ABT1031" s="871"/>
      <c r="ABU1031" s="871"/>
      <c r="ABV1031" s="871"/>
      <c r="ABW1031" s="871"/>
      <c r="ABX1031" s="871"/>
      <c r="ABY1031" s="871"/>
      <c r="ABZ1031" s="871"/>
      <c r="ACA1031" s="871"/>
      <c r="ACB1031" s="871"/>
      <c r="ACC1031" s="871"/>
      <c r="ACD1031" s="871"/>
      <c r="ACE1031" s="871"/>
      <c r="ACF1031" s="871"/>
      <c r="ACG1031" s="871"/>
      <c r="ACH1031" s="871"/>
      <c r="ACI1031" s="871"/>
      <c r="ACJ1031" s="871"/>
      <c r="ACK1031" s="871"/>
      <c r="ACL1031" s="871"/>
      <c r="ACM1031" s="871"/>
      <c r="ACN1031" s="871"/>
      <c r="ACO1031" s="871"/>
      <c r="ACP1031" s="871"/>
      <c r="ACQ1031" s="871"/>
      <c r="ACR1031" s="871"/>
      <c r="ACS1031" s="871"/>
      <c r="ACT1031" s="871"/>
      <c r="ACU1031" s="871"/>
      <c r="ACV1031" s="871"/>
      <c r="ACW1031" s="871"/>
      <c r="ACX1031" s="871"/>
      <c r="ACY1031" s="871"/>
      <c r="ACZ1031" s="871"/>
      <c r="ADA1031" s="871"/>
      <c r="ADB1031" s="871"/>
      <c r="ADC1031" s="871"/>
      <c r="ADD1031" s="871"/>
      <c r="ADE1031" s="871"/>
      <c r="ADF1031" s="871"/>
      <c r="ADG1031" s="871"/>
      <c r="ADH1031" s="871"/>
      <c r="ADI1031" s="871"/>
      <c r="ADJ1031" s="871"/>
      <c r="ADK1031" s="871"/>
      <c r="ADL1031" s="871"/>
      <c r="ADM1031" s="871"/>
      <c r="ADN1031" s="871"/>
      <c r="ADO1031" s="871"/>
      <c r="ADP1031" s="871"/>
      <c r="ADQ1031" s="871"/>
      <c r="ADR1031" s="871"/>
      <c r="ADS1031" s="871"/>
      <c r="ADT1031" s="871"/>
      <c r="ADU1031" s="871"/>
      <c r="ADV1031" s="871"/>
      <c r="ADW1031" s="871"/>
      <c r="ADX1031" s="871"/>
      <c r="ADY1031" s="871"/>
      <c r="ADZ1031" s="871"/>
      <c r="AEA1031" s="871"/>
      <c r="AEB1031" s="871"/>
      <c r="AEC1031" s="871"/>
      <c r="AED1031" s="871"/>
      <c r="AEE1031" s="871"/>
      <c r="AEF1031" s="871"/>
      <c r="AEG1031" s="871"/>
      <c r="AEH1031" s="871"/>
      <c r="AEI1031" s="871"/>
      <c r="AEJ1031" s="871"/>
      <c r="AEK1031" s="871"/>
      <c r="AEL1031" s="871"/>
      <c r="AEM1031" s="871"/>
      <c r="AEN1031" s="871"/>
      <c r="AEO1031" s="871"/>
      <c r="AEP1031" s="871"/>
      <c r="AEQ1031" s="871"/>
      <c r="AER1031" s="871"/>
      <c r="AES1031" s="871"/>
      <c r="AET1031" s="871"/>
      <c r="AEU1031" s="871"/>
      <c r="AEV1031" s="871"/>
      <c r="AEW1031" s="871"/>
      <c r="AEX1031" s="871"/>
      <c r="AEY1031" s="871"/>
      <c r="AEZ1031" s="871"/>
      <c r="AFA1031" s="871"/>
      <c r="AFB1031" s="871"/>
      <c r="AFC1031" s="871"/>
      <c r="AFD1031" s="871"/>
      <c r="AFE1031" s="871"/>
      <c r="AFF1031" s="871"/>
      <c r="AFG1031" s="871"/>
      <c r="AFH1031" s="871"/>
      <c r="AFI1031" s="871"/>
      <c r="AFJ1031" s="871"/>
      <c r="AFK1031" s="871"/>
      <c r="AFL1031" s="871"/>
      <c r="AFM1031" s="871"/>
      <c r="AFN1031" s="871"/>
      <c r="AFO1031" s="871"/>
      <c r="AFP1031" s="871"/>
      <c r="AFQ1031" s="871"/>
      <c r="AFR1031" s="871"/>
      <c r="AFS1031" s="871"/>
      <c r="AFT1031" s="871"/>
      <c r="AFU1031" s="871"/>
      <c r="AFV1031" s="871"/>
      <c r="AFW1031" s="871"/>
      <c r="AFX1031" s="871"/>
      <c r="AFY1031" s="871"/>
      <c r="AFZ1031" s="871"/>
      <c r="AGA1031" s="871"/>
      <c r="AGB1031" s="871"/>
      <c r="AGC1031" s="871"/>
      <c r="AGD1031" s="871"/>
      <c r="AGE1031" s="871"/>
      <c r="AGF1031" s="871"/>
      <c r="AGG1031" s="871"/>
      <c r="AGH1031" s="871"/>
      <c r="AGI1031" s="871"/>
      <c r="AGJ1031" s="871"/>
      <c r="AGK1031" s="871"/>
      <c r="AGL1031" s="871"/>
      <c r="AGM1031" s="871"/>
      <c r="AGN1031" s="871"/>
      <c r="AGO1031" s="871"/>
      <c r="AGP1031" s="871"/>
      <c r="AGQ1031" s="871"/>
      <c r="AGR1031" s="871"/>
      <c r="AGS1031" s="871"/>
      <c r="AGT1031" s="871"/>
      <c r="AGU1031" s="871"/>
      <c r="AGV1031" s="871"/>
      <c r="AGW1031" s="871"/>
      <c r="AGX1031" s="871"/>
      <c r="AGY1031" s="871"/>
      <c r="AGZ1031" s="871"/>
      <c r="AHA1031" s="871"/>
      <c r="AHB1031" s="871"/>
      <c r="AHC1031" s="871"/>
      <c r="AHD1031" s="871"/>
      <c r="AHE1031" s="871"/>
      <c r="AHF1031" s="871"/>
      <c r="AHG1031" s="871"/>
      <c r="AHH1031" s="871"/>
      <c r="AHI1031" s="871"/>
      <c r="AHJ1031" s="871"/>
      <c r="AHK1031" s="871"/>
      <c r="AHL1031" s="871"/>
      <c r="AHM1031" s="871"/>
      <c r="AHN1031" s="871"/>
      <c r="AHO1031" s="871"/>
      <c r="AHP1031" s="871"/>
      <c r="AHQ1031" s="871"/>
      <c r="AHR1031" s="871"/>
      <c r="AHS1031" s="871"/>
      <c r="AHT1031" s="871"/>
      <c r="AHU1031" s="871"/>
      <c r="AHV1031" s="871"/>
      <c r="AHW1031" s="871"/>
      <c r="AHX1031" s="871"/>
      <c r="AHY1031" s="871"/>
      <c r="AHZ1031" s="871"/>
      <c r="AIA1031" s="871"/>
      <c r="AIB1031" s="871"/>
      <c r="AIC1031" s="871"/>
      <c r="AID1031" s="871"/>
      <c r="AIE1031" s="871"/>
      <c r="AIF1031" s="871"/>
      <c r="AIG1031" s="871"/>
      <c r="AIH1031" s="871"/>
      <c r="AII1031" s="871"/>
      <c r="AIJ1031" s="871"/>
      <c r="AIK1031" s="871"/>
      <c r="AIL1031" s="871"/>
      <c r="AIM1031" s="871"/>
      <c r="AIN1031" s="871"/>
      <c r="AIO1031" s="871"/>
      <c r="AIP1031" s="871"/>
      <c r="AIQ1031" s="871"/>
      <c r="AIR1031" s="871"/>
      <c r="AIS1031" s="871"/>
      <c r="AIT1031" s="871"/>
      <c r="AIU1031" s="871"/>
      <c r="AIV1031" s="871"/>
      <c r="AIW1031" s="871"/>
      <c r="AIX1031" s="871"/>
      <c r="AIY1031" s="871"/>
      <c r="AIZ1031" s="871"/>
      <c r="AJA1031" s="871"/>
      <c r="AJB1031" s="871"/>
      <c r="AJC1031" s="871"/>
      <c r="AJD1031" s="871"/>
      <c r="AJE1031" s="871"/>
      <c r="AJF1031" s="871"/>
      <c r="AJG1031" s="871"/>
      <c r="AJH1031" s="871"/>
      <c r="AJI1031" s="871"/>
      <c r="AJJ1031" s="871"/>
      <c r="AJK1031" s="871"/>
      <c r="AJL1031" s="871"/>
      <c r="AJM1031" s="871"/>
      <c r="AJN1031" s="871"/>
      <c r="AJO1031" s="871"/>
      <c r="AJP1031" s="871"/>
      <c r="AJQ1031" s="871"/>
      <c r="AJR1031" s="871"/>
      <c r="AJS1031" s="871"/>
      <c r="AJT1031" s="871"/>
      <c r="AJU1031" s="871"/>
      <c r="AJV1031" s="871"/>
      <c r="AJW1031" s="871"/>
      <c r="AJX1031" s="871"/>
      <c r="AJY1031" s="871"/>
      <c r="AJZ1031" s="871"/>
      <c r="AKA1031" s="871"/>
      <c r="AKB1031" s="871"/>
      <c r="AKC1031" s="871"/>
      <c r="AKD1031" s="871"/>
      <c r="AKE1031" s="871"/>
      <c r="AKF1031" s="871"/>
      <c r="AKG1031" s="871"/>
      <c r="AKH1031" s="871"/>
      <c r="AKI1031" s="871"/>
      <c r="AKJ1031" s="871"/>
      <c r="AKK1031" s="871"/>
      <c r="AKL1031" s="871"/>
      <c r="AKM1031" s="871"/>
      <c r="AKN1031" s="871"/>
      <c r="AKO1031" s="871"/>
      <c r="AKP1031" s="871"/>
      <c r="AKQ1031" s="871"/>
      <c r="AKR1031" s="871"/>
      <c r="AKS1031" s="871"/>
      <c r="AKT1031" s="871"/>
      <c r="AKU1031" s="871"/>
      <c r="AKV1031" s="871"/>
      <c r="AKW1031" s="871"/>
      <c r="AKX1031" s="871"/>
      <c r="AKY1031" s="871"/>
      <c r="AKZ1031" s="871"/>
      <c r="ALA1031" s="871"/>
      <c r="ALB1031" s="871"/>
      <c r="ALC1031" s="871"/>
      <c r="ALD1031" s="871"/>
      <c r="ALE1031" s="871"/>
      <c r="ALF1031" s="871"/>
      <c r="ALG1031" s="871"/>
      <c r="ALH1031" s="871"/>
      <c r="ALI1031" s="871"/>
      <c r="ALJ1031" s="871"/>
      <c r="ALK1031" s="871"/>
      <c r="ALL1031" s="871"/>
      <c r="ALM1031" s="871"/>
      <c r="ALN1031" s="871"/>
      <c r="ALO1031" s="871"/>
      <c r="ALP1031" s="871"/>
      <c r="ALQ1031" s="871"/>
      <c r="ALR1031" s="871"/>
      <c r="ALS1031" s="871"/>
      <c r="ALT1031" s="871"/>
      <c r="ALU1031" s="871"/>
      <c r="ALV1031" s="871"/>
      <c r="ALW1031" s="871"/>
      <c r="ALX1031" s="871"/>
      <c r="ALY1031" s="871"/>
      <c r="ALZ1031" s="871"/>
      <c r="AMA1031" s="871"/>
      <c r="AMB1031" s="871"/>
      <c r="AMC1031" s="871"/>
      <c r="AMD1031" s="871"/>
      <c r="AME1031" s="871"/>
      <c r="AMF1031" s="871"/>
      <c r="AMG1031" s="871"/>
      <c r="AMH1031" s="871"/>
      <c r="AMI1031" s="871"/>
      <c r="AMJ1031" s="871"/>
      <c r="AMK1031" s="871"/>
    </row>
    <row r="1032" spans="1:1025" ht="15" customHeight="1">
      <c r="A1032" s="962"/>
      <c r="B1032" s="993"/>
      <c r="C1032" s="943"/>
      <c r="D1032" s="940"/>
      <c r="E1032" s="983"/>
      <c r="F1032" s="880"/>
      <c r="G1032" s="874"/>
      <c r="H1032" s="875"/>
      <c r="I1032" s="875"/>
      <c r="J1032" s="875"/>
      <c r="K1032" s="882"/>
      <c r="L1032" s="883"/>
      <c r="M1032" s="884"/>
      <c r="N1032" s="882"/>
      <c r="O1032" s="882"/>
      <c r="P1032" s="882"/>
      <c r="Q1032" s="871"/>
      <c r="R1032" s="871"/>
      <c r="S1032" s="871"/>
      <c r="T1032" s="871"/>
      <c r="U1032" s="871"/>
      <c r="V1032" s="871"/>
      <c r="W1032" s="871"/>
      <c r="X1032" s="871"/>
      <c r="Y1032" s="871"/>
      <c r="Z1032" s="871"/>
      <c r="AA1032" s="871"/>
      <c r="AB1032" s="871"/>
      <c r="AC1032" s="871"/>
      <c r="AD1032" s="871"/>
      <c r="AE1032" s="871"/>
      <c r="AF1032" s="871"/>
      <c r="AG1032" s="871"/>
      <c r="AH1032" s="871"/>
      <c r="AI1032" s="871"/>
      <c r="AJ1032" s="871"/>
      <c r="AK1032" s="871"/>
      <c r="AL1032" s="871"/>
      <c r="AM1032" s="871"/>
      <c r="AN1032" s="871"/>
      <c r="AO1032" s="871"/>
      <c r="AP1032" s="871"/>
      <c r="AQ1032" s="871"/>
      <c r="AR1032" s="871"/>
      <c r="AS1032" s="871"/>
      <c r="AT1032" s="871"/>
      <c r="AU1032" s="871"/>
      <c r="AV1032" s="871"/>
      <c r="AW1032" s="871"/>
      <c r="AX1032" s="871"/>
      <c r="AY1032" s="871"/>
      <c r="AZ1032" s="871"/>
      <c r="BA1032" s="871"/>
      <c r="BB1032" s="871"/>
      <c r="BC1032" s="871"/>
      <c r="BD1032" s="871"/>
      <c r="BE1032" s="871"/>
      <c r="BF1032" s="871"/>
      <c r="BG1032" s="871"/>
      <c r="BH1032" s="871"/>
      <c r="BI1032" s="871"/>
      <c r="BJ1032" s="871"/>
      <c r="BK1032" s="871"/>
      <c r="BL1032" s="871"/>
      <c r="BM1032" s="871"/>
      <c r="BN1032" s="871"/>
      <c r="BO1032" s="871"/>
      <c r="BP1032" s="871"/>
      <c r="BQ1032" s="871"/>
      <c r="BR1032" s="871"/>
      <c r="BS1032" s="871"/>
      <c r="BT1032" s="871"/>
      <c r="BU1032" s="871"/>
      <c r="BV1032" s="871"/>
      <c r="BW1032" s="871"/>
      <c r="BX1032" s="871"/>
      <c r="BY1032" s="871"/>
      <c r="BZ1032" s="871"/>
      <c r="CA1032" s="871"/>
      <c r="CB1032" s="871"/>
      <c r="CC1032" s="871"/>
      <c r="CD1032" s="871"/>
      <c r="CE1032" s="871"/>
      <c r="CF1032" s="871"/>
      <c r="CG1032" s="871"/>
      <c r="CH1032" s="871"/>
      <c r="CI1032" s="871"/>
      <c r="CJ1032" s="871"/>
      <c r="CK1032" s="871"/>
      <c r="CL1032" s="871"/>
      <c r="CM1032" s="871"/>
      <c r="CN1032" s="871"/>
      <c r="CO1032" s="871"/>
      <c r="CP1032" s="871"/>
      <c r="CQ1032" s="871"/>
      <c r="CR1032" s="871"/>
      <c r="CS1032" s="871"/>
      <c r="CT1032" s="871"/>
      <c r="CU1032" s="871"/>
      <c r="CV1032" s="871"/>
      <c r="CW1032" s="871"/>
      <c r="CX1032" s="871"/>
      <c r="CY1032" s="871"/>
      <c r="CZ1032" s="871"/>
      <c r="DA1032" s="871"/>
      <c r="DB1032" s="871"/>
      <c r="DC1032" s="871"/>
      <c r="DD1032" s="871"/>
      <c r="DE1032" s="871"/>
      <c r="DF1032" s="871"/>
      <c r="DG1032" s="871"/>
      <c r="DH1032" s="871"/>
      <c r="DI1032" s="871"/>
      <c r="DJ1032" s="871"/>
      <c r="DK1032" s="871"/>
      <c r="DL1032" s="871"/>
      <c r="DM1032" s="871"/>
      <c r="DN1032" s="871"/>
      <c r="DO1032" s="871"/>
      <c r="DP1032" s="871"/>
      <c r="DQ1032" s="871"/>
      <c r="DR1032" s="871"/>
      <c r="DS1032" s="871"/>
      <c r="DT1032" s="871"/>
      <c r="DU1032" s="871"/>
      <c r="DV1032" s="871"/>
      <c r="DW1032" s="871"/>
      <c r="DX1032" s="871"/>
      <c r="DY1032" s="871"/>
      <c r="DZ1032" s="871"/>
      <c r="EA1032" s="871"/>
      <c r="EB1032" s="871"/>
      <c r="EC1032" s="871"/>
      <c r="ED1032" s="871"/>
      <c r="EE1032" s="871"/>
      <c r="EF1032" s="871"/>
      <c r="EG1032" s="871"/>
      <c r="EH1032" s="871"/>
      <c r="EI1032" s="871"/>
      <c r="EJ1032" s="871"/>
      <c r="EK1032" s="871"/>
      <c r="EL1032" s="871"/>
      <c r="EM1032" s="871"/>
      <c r="EN1032" s="871"/>
      <c r="EO1032" s="871"/>
      <c r="EP1032" s="871"/>
      <c r="EQ1032" s="871"/>
      <c r="ER1032" s="871"/>
      <c r="ES1032" s="871"/>
      <c r="ET1032" s="871"/>
      <c r="EU1032" s="871"/>
      <c r="EV1032" s="871"/>
      <c r="EW1032" s="871"/>
      <c r="EX1032" s="871"/>
      <c r="EY1032" s="871"/>
      <c r="EZ1032" s="871"/>
      <c r="FA1032" s="871"/>
      <c r="FB1032" s="871"/>
      <c r="FC1032" s="871"/>
      <c r="FD1032" s="871"/>
      <c r="FE1032" s="871"/>
      <c r="FF1032" s="871"/>
      <c r="FG1032" s="871"/>
      <c r="FH1032" s="871"/>
      <c r="FI1032" s="871"/>
      <c r="FJ1032" s="871"/>
      <c r="FK1032" s="871"/>
      <c r="FL1032" s="871"/>
      <c r="FM1032" s="871"/>
      <c r="FN1032" s="871"/>
      <c r="FO1032" s="871"/>
      <c r="FP1032" s="871"/>
      <c r="FQ1032" s="871"/>
      <c r="FR1032" s="871"/>
      <c r="FS1032" s="871"/>
      <c r="FT1032" s="871"/>
      <c r="FU1032" s="871"/>
      <c r="FV1032" s="871"/>
      <c r="FW1032" s="871"/>
      <c r="FX1032" s="871"/>
      <c r="FY1032" s="871"/>
      <c r="FZ1032" s="871"/>
      <c r="GA1032" s="871"/>
      <c r="GB1032" s="871"/>
      <c r="GC1032" s="871"/>
      <c r="GD1032" s="871"/>
      <c r="GE1032" s="871"/>
      <c r="GF1032" s="871"/>
      <c r="GG1032" s="871"/>
      <c r="GH1032" s="871"/>
      <c r="GI1032" s="871"/>
      <c r="GJ1032" s="871"/>
      <c r="GK1032" s="871"/>
      <c r="GL1032" s="871"/>
      <c r="GM1032" s="871"/>
      <c r="GN1032" s="871"/>
      <c r="GO1032" s="871"/>
      <c r="GP1032" s="871"/>
      <c r="GQ1032" s="871"/>
      <c r="GR1032" s="871"/>
      <c r="GS1032" s="871"/>
      <c r="GT1032" s="871"/>
      <c r="GU1032" s="871"/>
      <c r="GV1032" s="871"/>
      <c r="GW1032" s="871"/>
      <c r="GX1032" s="871"/>
      <c r="GY1032" s="871"/>
      <c r="GZ1032" s="871"/>
      <c r="HA1032" s="871"/>
      <c r="HB1032" s="871"/>
      <c r="HC1032" s="871"/>
      <c r="HD1032" s="871"/>
      <c r="HE1032" s="871"/>
      <c r="HF1032" s="871"/>
      <c r="HG1032" s="871"/>
      <c r="HH1032" s="871"/>
      <c r="HI1032" s="871"/>
      <c r="HJ1032" s="871"/>
      <c r="HK1032" s="871"/>
      <c r="HL1032" s="871"/>
      <c r="HM1032" s="871"/>
      <c r="HN1032" s="871"/>
      <c r="HO1032" s="871"/>
      <c r="HP1032" s="871"/>
      <c r="HQ1032" s="871"/>
      <c r="HR1032" s="871"/>
      <c r="HS1032" s="871"/>
      <c r="HT1032" s="871"/>
      <c r="HU1032" s="871"/>
      <c r="HV1032" s="871"/>
      <c r="HW1032" s="871"/>
      <c r="HX1032" s="871"/>
      <c r="HY1032" s="871"/>
      <c r="HZ1032" s="871"/>
      <c r="IA1032" s="871"/>
      <c r="IB1032" s="871"/>
      <c r="IC1032" s="871"/>
      <c r="ID1032" s="871"/>
      <c r="IE1032" s="871"/>
      <c r="IF1032" s="871"/>
      <c r="IG1032" s="871"/>
      <c r="IH1032" s="871"/>
      <c r="II1032" s="871"/>
      <c r="IJ1032" s="871"/>
      <c r="IK1032" s="871"/>
      <c r="IL1032" s="871"/>
      <c r="IM1032" s="871"/>
      <c r="IN1032" s="871"/>
      <c r="IO1032" s="871"/>
      <c r="IP1032" s="871"/>
      <c r="IQ1032" s="871"/>
      <c r="IR1032" s="871"/>
      <c r="IS1032" s="871"/>
      <c r="IT1032" s="871"/>
      <c r="IU1032" s="871"/>
      <c r="IV1032" s="871"/>
      <c r="IW1032" s="871"/>
      <c r="IX1032" s="871"/>
      <c r="IY1032" s="871"/>
      <c r="IZ1032" s="871"/>
      <c r="JA1032" s="871"/>
      <c r="JB1032" s="871"/>
      <c r="JC1032" s="871"/>
      <c r="JD1032" s="871"/>
      <c r="JE1032" s="871"/>
      <c r="JF1032" s="871"/>
      <c r="JG1032" s="871"/>
      <c r="JH1032" s="871"/>
      <c r="JI1032" s="871"/>
      <c r="JJ1032" s="871"/>
      <c r="JK1032" s="871"/>
      <c r="JL1032" s="871"/>
      <c r="JM1032" s="871"/>
      <c r="JN1032" s="871"/>
      <c r="JO1032" s="871"/>
      <c r="JP1032" s="871"/>
      <c r="JQ1032" s="871"/>
      <c r="JR1032" s="871"/>
      <c r="JS1032" s="871"/>
      <c r="JT1032" s="871"/>
      <c r="JU1032" s="871"/>
      <c r="JV1032" s="871"/>
      <c r="JW1032" s="871"/>
      <c r="JX1032" s="871"/>
      <c r="JY1032" s="871"/>
      <c r="JZ1032" s="871"/>
      <c r="KA1032" s="871"/>
      <c r="KB1032" s="871"/>
      <c r="KC1032" s="871"/>
      <c r="KD1032" s="871"/>
      <c r="KE1032" s="871"/>
      <c r="KF1032" s="871"/>
      <c r="KG1032" s="871"/>
      <c r="KH1032" s="871"/>
      <c r="KI1032" s="871"/>
      <c r="KJ1032" s="871"/>
      <c r="KK1032" s="871"/>
      <c r="KL1032" s="871"/>
      <c r="KM1032" s="871"/>
      <c r="KN1032" s="871"/>
      <c r="KO1032" s="871"/>
      <c r="KP1032" s="871"/>
      <c r="KQ1032" s="871"/>
      <c r="KR1032" s="871"/>
      <c r="KS1032" s="871"/>
      <c r="KT1032" s="871"/>
      <c r="KU1032" s="871"/>
      <c r="KV1032" s="871"/>
      <c r="KW1032" s="871"/>
      <c r="KX1032" s="871"/>
      <c r="KY1032" s="871"/>
      <c r="KZ1032" s="871"/>
      <c r="LA1032" s="871"/>
      <c r="LB1032" s="871"/>
      <c r="LC1032" s="871"/>
      <c r="LD1032" s="871"/>
      <c r="LE1032" s="871"/>
      <c r="LF1032" s="871"/>
      <c r="LG1032" s="871"/>
      <c r="LH1032" s="871"/>
      <c r="LI1032" s="871"/>
      <c r="LJ1032" s="871"/>
      <c r="LK1032" s="871"/>
      <c r="LL1032" s="871"/>
      <c r="LM1032" s="871"/>
      <c r="LN1032" s="871"/>
      <c r="LO1032" s="871"/>
      <c r="LP1032" s="871"/>
      <c r="LQ1032" s="871"/>
      <c r="LR1032" s="871"/>
      <c r="LS1032" s="871"/>
      <c r="LT1032" s="871"/>
      <c r="LU1032" s="871"/>
      <c r="LV1032" s="871"/>
      <c r="LW1032" s="871"/>
      <c r="LX1032" s="871"/>
      <c r="LY1032" s="871"/>
      <c r="LZ1032" s="871"/>
      <c r="MA1032" s="871"/>
      <c r="MB1032" s="871"/>
      <c r="MC1032" s="871"/>
      <c r="MD1032" s="871"/>
      <c r="ME1032" s="871"/>
      <c r="MF1032" s="871"/>
      <c r="MG1032" s="871"/>
      <c r="MH1032" s="871"/>
      <c r="MI1032" s="871"/>
      <c r="MJ1032" s="871"/>
      <c r="MK1032" s="871"/>
      <c r="ML1032" s="871"/>
      <c r="MM1032" s="871"/>
      <c r="MN1032" s="871"/>
      <c r="MO1032" s="871"/>
      <c r="MP1032" s="871"/>
      <c r="MQ1032" s="871"/>
      <c r="MR1032" s="871"/>
      <c r="MS1032" s="871"/>
      <c r="MT1032" s="871"/>
      <c r="MU1032" s="871"/>
      <c r="MV1032" s="871"/>
      <c r="MW1032" s="871"/>
      <c r="MX1032" s="871"/>
      <c r="MY1032" s="871"/>
      <c r="MZ1032" s="871"/>
      <c r="NA1032" s="871"/>
      <c r="NB1032" s="871"/>
      <c r="NC1032" s="871"/>
      <c r="ND1032" s="871"/>
      <c r="NE1032" s="871"/>
      <c r="NF1032" s="871"/>
      <c r="NG1032" s="871"/>
      <c r="NH1032" s="871"/>
      <c r="NI1032" s="871"/>
      <c r="NJ1032" s="871"/>
      <c r="NK1032" s="871"/>
      <c r="NL1032" s="871"/>
      <c r="NM1032" s="871"/>
      <c r="NN1032" s="871"/>
      <c r="NO1032" s="871"/>
      <c r="NP1032" s="871"/>
      <c r="NQ1032" s="871"/>
      <c r="NR1032" s="871"/>
      <c r="NS1032" s="871"/>
      <c r="NT1032" s="871"/>
      <c r="NU1032" s="871"/>
      <c r="NV1032" s="871"/>
      <c r="NW1032" s="871"/>
      <c r="NX1032" s="871"/>
      <c r="NY1032" s="871"/>
      <c r="NZ1032" s="871"/>
      <c r="OA1032" s="871"/>
      <c r="OB1032" s="871"/>
      <c r="OC1032" s="871"/>
      <c r="OD1032" s="871"/>
      <c r="OE1032" s="871"/>
      <c r="OF1032" s="871"/>
      <c r="OG1032" s="871"/>
      <c r="OH1032" s="871"/>
      <c r="OI1032" s="871"/>
      <c r="OJ1032" s="871"/>
      <c r="OK1032" s="871"/>
      <c r="OL1032" s="871"/>
      <c r="OM1032" s="871"/>
      <c r="ON1032" s="871"/>
      <c r="OO1032" s="871"/>
      <c r="OP1032" s="871"/>
      <c r="OQ1032" s="871"/>
      <c r="OR1032" s="871"/>
      <c r="OS1032" s="871"/>
      <c r="OT1032" s="871"/>
      <c r="OU1032" s="871"/>
      <c r="OV1032" s="871"/>
      <c r="OW1032" s="871"/>
      <c r="OX1032" s="871"/>
      <c r="OY1032" s="871"/>
      <c r="OZ1032" s="871"/>
      <c r="PA1032" s="871"/>
      <c r="PB1032" s="871"/>
      <c r="PC1032" s="871"/>
      <c r="PD1032" s="871"/>
      <c r="PE1032" s="871"/>
      <c r="PF1032" s="871"/>
      <c r="PG1032" s="871"/>
      <c r="PH1032" s="871"/>
      <c r="PI1032" s="871"/>
      <c r="PJ1032" s="871"/>
      <c r="PK1032" s="871"/>
      <c r="PL1032" s="871"/>
      <c r="PM1032" s="871"/>
      <c r="PN1032" s="871"/>
      <c r="PO1032" s="871"/>
      <c r="PP1032" s="871"/>
      <c r="PQ1032" s="871"/>
      <c r="PR1032" s="871"/>
      <c r="PS1032" s="871"/>
      <c r="PT1032" s="871"/>
      <c r="PU1032" s="871"/>
      <c r="PV1032" s="871"/>
      <c r="PW1032" s="871"/>
      <c r="PX1032" s="871"/>
      <c r="PY1032" s="871"/>
      <c r="PZ1032" s="871"/>
      <c r="QA1032" s="871"/>
      <c r="QB1032" s="871"/>
      <c r="QC1032" s="871"/>
      <c r="QD1032" s="871"/>
      <c r="QE1032" s="871"/>
      <c r="QF1032" s="871"/>
      <c r="QG1032" s="871"/>
      <c r="QH1032" s="871"/>
      <c r="QI1032" s="871"/>
      <c r="QJ1032" s="871"/>
      <c r="QK1032" s="871"/>
      <c r="QL1032" s="871"/>
      <c r="QM1032" s="871"/>
      <c r="QN1032" s="871"/>
      <c r="QO1032" s="871"/>
      <c r="QP1032" s="871"/>
      <c r="QQ1032" s="871"/>
      <c r="QR1032" s="871"/>
      <c r="QS1032" s="871"/>
      <c r="QT1032" s="871"/>
      <c r="QU1032" s="871"/>
      <c r="QV1032" s="871"/>
      <c r="QW1032" s="871"/>
      <c r="QX1032" s="871"/>
      <c r="QY1032" s="871"/>
      <c r="QZ1032" s="871"/>
      <c r="RA1032" s="871"/>
      <c r="RB1032" s="871"/>
      <c r="RC1032" s="871"/>
      <c r="RD1032" s="871"/>
      <c r="RE1032" s="871"/>
      <c r="RF1032" s="871"/>
      <c r="RG1032" s="871"/>
      <c r="RH1032" s="871"/>
      <c r="RI1032" s="871"/>
      <c r="RJ1032" s="871"/>
      <c r="RK1032" s="871"/>
      <c r="RL1032" s="871"/>
      <c r="RM1032" s="871"/>
      <c r="RN1032" s="871"/>
      <c r="RO1032" s="871"/>
      <c r="RP1032" s="871"/>
      <c r="RQ1032" s="871"/>
      <c r="RR1032" s="871"/>
      <c r="RS1032" s="871"/>
      <c r="RT1032" s="871"/>
      <c r="RU1032" s="871"/>
      <c r="RV1032" s="871"/>
      <c r="RW1032" s="871"/>
      <c r="RX1032" s="871"/>
      <c r="RY1032" s="871"/>
      <c r="RZ1032" s="871"/>
      <c r="SA1032" s="871"/>
      <c r="SB1032" s="871"/>
      <c r="SC1032" s="871"/>
      <c r="SD1032" s="871"/>
      <c r="SE1032" s="871"/>
      <c r="SF1032" s="871"/>
      <c r="SG1032" s="871"/>
      <c r="SH1032" s="871"/>
      <c r="SI1032" s="871"/>
      <c r="SJ1032" s="871"/>
      <c r="SK1032" s="871"/>
      <c r="SL1032" s="871"/>
      <c r="SM1032" s="871"/>
      <c r="SN1032" s="871"/>
      <c r="SO1032" s="871"/>
      <c r="SP1032" s="871"/>
      <c r="SQ1032" s="871"/>
      <c r="SR1032" s="871"/>
      <c r="SS1032" s="871"/>
      <c r="ST1032" s="871"/>
      <c r="SU1032" s="871"/>
      <c r="SV1032" s="871"/>
      <c r="SW1032" s="871"/>
      <c r="SX1032" s="871"/>
      <c r="SY1032" s="871"/>
      <c r="SZ1032" s="871"/>
      <c r="TA1032" s="871"/>
      <c r="TB1032" s="871"/>
      <c r="TC1032" s="871"/>
      <c r="TD1032" s="871"/>
      <c r="TE1032" s="871"/>
      <c r="TF1032" s="871"/>
      <c r="TG1032" s="871"/>
      <c r="TH1032" s="871"/>
      <c r="TI1032" s="871"/>
      <c r="TJ1032" s="871"/>
      <c r="TK1032" s="871"/>
      <c r="TL1032" s="871"/>
      <c r="TM1032" s="871"/>
      <c r="TN1032" s="871"/>
      <c r="TO1032" s="871"/>
      <c r="TP1032" s="871"/>
      <c r="TQ1032" s="871"/>
      <c r="TR1032" s="871"/>
      <c r="TS1032" s="871"/>
      <c r="TT1032" s="871"/>
      <c r="TU1032" s="871"/>
      <c r="TV1032" s="871"/>
      <c r="TW1032" s="871"/>
      <c r="TX1032" s="871"/>
      <c r="TY1032" s="871"/>
      <c r="TZ1032" s="871"/>
      <c r="UA1032" s="871"/>
      <c r="UB1032" s="871"/>
      <c r="UC1032" s="871"/>
      <c r="UD1032" s="871"/>
      <c r="UE1032" s="871"/>
      <c r="UF1032" s="871"/>
      <c r="UG1032" s="871"/>
      <c r="UH1032" s="871"/>
      <c r="UI1032" s="871"/>
      <c r="UJ1032" s="871"/>
      <c r="UK1032" s="871"/>
      <c r="UL1032" s="871"/>
      <c r="UM1032" s="871"/>
      <c r="UN1032" s="871"/>
      <c r="UO1032" s="871"/>
      <c r="UP1032" s="871"/>
      <c r="UQ1032" s="871"/>
      <c r="UR1032" s="871"/>
      <c r="US1032" s="871"/>
      <c r="UT1032" s="871"/>
      <c r="UU1032" s="871"/>
      <c r="UV1032" s="871"/>
      <c r="UW1032" s="871"/>
      <c r="UX1032" s="871"/>
      <c r="UY1032" s="871"/>
      <c r="UZ1032" s="871"/>
      <c r="VA1032" s="871"/>
      <c r="VB1032" s="871"/>
      <c r="VC1032" s="871"/>
      <c r="VD1032" s="871"/>
      <c r="VE1032" s="871"/>
      <c r="VF1032" s="871"/>
      <c r="VG1032" s="871"/>
      <c r="VH1032" s="871"/>
      <c r="VI1032" s="871"/>
      <c r="VJ1032" s="871"/>
      <c r="VK1032" s="871"/>
      <c r="VL1032" s="871"/>
      <c r="VM1032" s="871"/>
      <c r="VN1032" s="871"/>
      <c r="VO1032" s="871"/>
      <c r="VP1032" s="871"/>
      <c r="VQ1032" s="871"/>
      <c r="VR1032" s="871"/>
      <c r="VS1032" s="871"/>
      <c r="VT1032" s="871"/>
      <c r="VU1032" s="871"/>
      <c r="VV1032" s="871"/>
      <c r="VW1032" s="871"/>
      <c r="VX1032" s="871"/>
      <c r="VY1032" s="871"/>
      <c r="VZ1032" s="871"/>
      <c r="WA1032" s="871"/>
      <c r="WB1032" s="871"/>
      <c r="WC1032" s="871"/>
      <c r="WD1032" s="871"/>
      <c r="WE1032" s="871"/>
      <c r="WF1032" s="871"/>
      <c r="WG1032" s="871"/>
      <c r="WH1032" s="871"/>
      <c r="WI1032" s="871"/>
      <c r="WJ1032" s="871"/>
      <c r="WK1032" s="871"/>
      <c r="WL1032" s="871"/>
      <c r="WM1032" s="871"/>
      <c r="WN1032" s="871"/>
      <c r="WO1032" s="871"/>
      <c r="WP1032" s="871"/>
      <c r="WQ1032" s="871"/>
      <c r="WR1032" s="871"/>
      <c r="WS1032" s="871"/>
      <c r="WT1032" s="871"/>
      <c r="WU1032" s="871"/>
      <c r="WV1032" s="871"/>
      <c r="WW1032" s="871"/>
      <c r="WX1032" s="871"/>
      <c r="WY1032" s="871"/>
      <c r="WZ1032" s="871"/>
      <c r="XA1032" s="871"/>
      <c r="XB1032" s="871"/>
      <c r="XC1032" s="871"/>
      <c r="XD1032" s="871"/>
      <c r="XE1032" s="871"/>
      <c r="XF1032" s="871"/>
      <c r="XG1032" s="871"/>
      <c r="XH1032" s="871"/>
      <c r="XI1032" s="871"/>
      <c r="XJ1032" s="871"/>
      <c r="XK1032" s="871"/>
      <c r="XL1032" s="871"/>
      <c r="XM1032" s="871"/>
      <c r="XN1032" s="871"/>
      <c r="XO1032" s="871"/>
      <c r="XP1032" s="871"/>
      <c r="XQ1032" s="871"/>
      <c r="XR1032" s="871"/>
      <c r="XS1032" s="871"/>
      <c r="XT1032" s="871"/>
      <c r="XU1032" s="871"/>
      <c r="XV1032" s="871"/>
      <c r="XW1032" s="871"/>
      <c r="XX1032" s="871"/>
      <c r="XY1032" s="871"/>
      <c r="XZ1032" s="871"/>
      <c r="YA1032" s="871"/>
      <c r="YB1032" s="871"/>
      <c r="YC1032" s="871"/>
      <c r="YD1032" s="871"/>
      <c r="YE1032" s="871"/>
      <c r="YF1032" s="871"/>
      <c r="YG1032" s="871"/>
      <c r="YH1032" s="871"/>
      <c r="YI1032" s="871"/>
      <c r="YJ1032" s="871"/>
      <c r="YK1032" s="871"/>
      <c r="YL1032" s="871"/>
      <c r="YM1032" s="871"/>
      <c r="YN1032" s="871"/>
      <c r="YO1032" s="871"/>
      <c r="YP1032" s="871"/>
      <c r="YQ1032" s="871"/>
      <c r="YR1032" s="871"/>
      <c r="YS1032" s="871"/>
      <c r="YT1032" s="871"/>
      <c r="YU1032" s="871"/>
      <c r="YV1032" s="871"/>
      <c r="YW1032" s="871"/>
      <c r="YX1032" s="871"/>
      <c r="YY1032" s="871"/>
      <c r="YZ1032" s="871"/>
      <c r="ZA1032" s="871"/>
      <c r="ZB1032" s="871"/>
      <c r="ZC1032" s="871"/>
      <c r="ZD1032" s="871"/>
      <c r="ZE1032" s="871"/>
      <c r="ZF1032" s="871"/>
      <c r="ZG1032" s="871"/>
      <c r="ZH1032" s="871"/>
      <c r="ZI1032" s="871"/>
      <c r="ZJ1032" s="871"/>
      <c r="ZK1032" s="871"/>
      <c r="ZL1032" s="871"/>
      <c r="ZM1032" s="871"/>
      <c r="ZN1032" s="871"/>
      <c r="ZO1032" s="871"/>
      <c r="ZP1032" s="871"/>
      <c r="ZQ1032" s="871"/>
      <c r="ZR1032" s="871"/>
      <c r="ZS1032" s="871"/>
      <c r="ZT1032" s="871"/>
      <c r="ZU1032" s="871"/>
      <c r="ZV1032" s="871"/>
      <c r="ZW1032" s="871"/>
      <c r="ZX1032" s="871"/>
      <c r="ZY1032" s="871"/>
      <c r="ZZ1032" s="871"/>
      <c r="AAA1032" s="871"/>
      <c r="AAB1032" s="871"/>
      <c r="AAC1032" s="871"/>
      <c r="AAD1032" s="871"/>
      <c r="AAE1032" s="871"/>
      <c r="AAF1032" s="871"/>
      <c r="AAG1032" s="871"/>
      <c r="AAH1032" s="871"/>
      <c r="AAI1032" s="871"/>
      <c r="AAJ1032" s="871"/>
      <c r="AAK1032" s="871"/>
      <c r="AAL1032" s="871"/>
      <c r="AAM1032" s="871"/>
      <c r="AAN1032" s="871"/>
      <c r="AAO1032" s="871"/>
      <c r="AAP1032" s="871"/>
      <c r="AAQ1032" s="871"/>
      <c r="AAR1032" s="871"/>
      <c r="AAS1032" s="871"/>
      <c r="AAT1032" s="871"/>
      <c r="AAU1032" s="871"/>
      <c r="AAV1032" s="871"/>
      <c r="AAW1032" s="871"/>
      <c r="AAX1032" s="871"/>
      <c r="AAY1032" s="871"/>
      <c r="AAZ1032" s="871"/>
      <c r="ABA1032" s="871"/>
      <c r="ABB1032" s="871"/>
      <c r="ABC1032" s="871"/>
      <c r="ABD1032" s="871"/>
      <c r="ABE1032" s="871"/>
      <c r="ABF1032" s="871"/>
      <c r="ABG1032" s="871"/>
      <c r="ABH1032" s="871"/>
      <c r="ABI1032" s="871"/>
      <c r="ABJ1032" s="871"/>
      <c r="ABK1032" s="871"/>
      <c r="ABL1032" s="871"/>
      <c r="ABM1032" s="871"/>
      <c r="ABN1032" s="871"/>
      <c r="ABO1032" s="871"/>
      <c r="ABP1032" s="871"/>
      <c r="ABQ1032" s="871"/>
      <c r="ABR1032" s="871"/>
      <c r="ABS1032" s="871"/>
      <c r="ABT1032" s="871"/>
      <c r="ABU1032" s="871"/>
      <c r="ABV1032" s="871"/>
      <c r="ABW1032" s="871"/>
      <c r="ABX1032" s="871"/>
      <c r="ABY1032" s="871"/>
      <c r="ABZ1032" s="871"/>
      <c r="ACA1032" s="871"/>
      <c r="ACB1032" s="871"/>
      <c r="ACC1032" s="871"/>
      <c r="ACD1032" s="871"/>
      <c r="ACE1032" s="871"/>
      <c r="ACF1032" s="871"/>
      <c r="ACG1032" s="871"/>
      <c r="ACH1032" s="871"/>
      <c r="ACI1032" s="871"/>
      <c r="ACJ1032" s="871"/>
      <c r="ACK1032" s="871"/>
      <c r="ACL1032" s="871"/>
      <c r="ACM1032" s="871"/>
      <c r="ACN1032" s="871"/>
      <c r="ACO1032" s="871"/>
      <c r="ACP1032" s="871"/>
      <c r="ACQ1032" s="871"/>
      <c r="ACR1032" s="871"/>
      <c r="ACS1032" s="871"/>
      <c r="ACT1032" s="871"/>
      <c r="ACU1032" s="871"/>
      <c r="ACV1032" s="871"/>
      <c r="ACW1032" s="871"/>
      <c r="ACX1032" s="871"/>
      <c r="ACY1032" s="871"/>
      <c r="ACZ1032" s="871"/>
      <c r="ADA1032" s="871"/>
      <c r="ADB1032" s="871"/>
      <c r="ADC1032" s="871"/>
      <c r="ADD1032" s="871"/>
      <c r="ADE1032" s="871"/>
      <c r="ADF1032" s="871"/>
      <c r="ADG1032" s="871"/>
      <c r="ADH1032" s="871"/>
      <c r="ADI1032" s="871"/>
      <c r="ADJ1032" s="871"/>
      <c r="ADK1032" s="871"/>
      <c r="ADL1032" s="871"/>
      <c r="ADM1032" s="871"/>
      <c r="ADN1032" s="871"/>
      <c r="ADO1032" s="871"/>
      <c r="ADP1032" s="871"/>
      <c r="ADQ1032" s="871"/>
      <c r="ADR1032" s="871"/>
      <c r="ADS1032" s="871"/>
      <c r="ADT1032" s="871"/>
      <c r="ADU1032" s="871"/>
      <c r="ADV1032" s="871"/>
      <c r="ADW1032" s="871"/>
      <c r="ADX1032" s="871"/>
      <c r="ADY1032" s="871"/>
      <c r="ADZ1032" s="871"/>
      <c r="AEA1032" s="871"/>
      <c r="AEB1032" s="871"/>
      <c r="AEC1032" s="871"/>
      <c r="AED1032" s="871"/>
      <c r="AEE1032" s="871"/>
      <c r="AEF1032" s="871"/>
      <c r="AEG1032" s="871"/>
      <c r="AEH1032" s="871"/>
      <c r="AEI1032" s="871"/>
      <c r="AEJ1032" s="871"/>
      <c r="AEK1032" s="871"/>
      <c r="AEL1032" s="871"/>
      <c r="AEM1032" s="871"/>
      <c r="AEN1032" s="871"/>
      <c r="AEO1032" s="871"/>
      <c r="AEP1032" s="871"/>
      <c r="AEQ1032" s="871"/>
      <c r="AER1032" s="871"/>
      <c r="AES1032" s="871"/>
      <c r="AET1032" s="871"/>
      <c r="AEU1032" s="871"/>
      <c r="AEV1032" s="871"/>
      <c r="AEW1032" s="871"/>
      <c r="AEX1032" s="871"/>
      <c r="AEY1032" s="871"/>
      <c r="AEZ1032" s="871"/>
      <c r="AFA1032" s="871"/>
      <c r="AFB1032" s="871"/>
      <c r="AFC1032" s="871"/>
      <c r="AFD1032" s="871"/>
      <c r="AFE1032" s="871"/>
      <c r="AFF1032" s="871"/>
      <c r="AFG1032" s="871"/>
      <c r="AFH1032" s="871"/>
      <c r="AFI1032" s="871"/>
      <c r="AFJ1032" s="871"/>
      <c r="AFK1032" s="871"/>
      <c r="AFL1032" s="871"/>
      <c r="AFM1032" s="871"/>
      <c r="AFN1032" s="871"/>
      <c r="AFO1032" s="871"/>
      <c r="AFP1032" s="871"/>
      <c r="AFQ1032" s="871"/>
      <c r="AFR1032" s="871"/>
      <c r="AFS1032" s="871"/>
      <c r="AFT1032" s="871"/>
      <c r="AFU1032" s="871"/>
      <c r="AFV1032" s="871"/>
      <c r="AFW1032" s="871"/>
      <c r="AFX1032" s="871"/>
      <c r="AFY1032" s="871"/>
      <c r="AFZ1032" s="871"/>
      <c r="AGA1032" s="871"/>
      <c r="AGB1032" s="871"/>
      <c r="AGC1032" s="871"/>
      <c r="AGD1032" s="871"/>
      <c r="AGE1032" s="871"/>
      <c r="AGF1032" s="871"/>
      <c r="AGG1032" s="871"/>
      <c r="AGH1032" s="871"/>
      <c r="AGI1032" s="871"/>
      <c r="AGJ1032" s="871"/>
      <c r="AGK1032" s="871"/>
      <c r="AGL1032" s="871"/>
      <c r="AGM1032" s="871"/>
      <c r="AGN1032" s="871"/>
      <c r="AGO1032" s="871"/>
      <c r="AGP1032" s="871"/>
      <c r="AGQ1032" s="871"/>
      <c r="AGR1032" s="871"/>
      <c r="AGS1032" s="871"/>
      <c r="AGT1032" s="871"/>
      <c r="AGU1032" s="871"/>
      <c r="AGV1032" s="871"/>
      <c r="AGW1032" s="871"/>
      <c r="AGX1032" s="871"/>
      <c r="AGY1032" s="871"/>
      <c r="AGZ1032" s="871"/>
      <c r="AHA1032" s="871"/>
      <c r="AHB1032" s="871"/>
      <c r="AHC1032" s="871"/>
      <c r="AHD1032" s="871"/>
      <c r="AHE1032" s="871"/>
      <c r="AHF1032" s="871"/>
      <c r="AHG1032" s="871"/>
      <c r="AHH1032" s="871"/>
      <c r="AHI1032" s="871"/>
      <c r="AHJ1032" s="871"/>
      <c r="AHK1032" s="871"/>
      <c r="AHL1032" s="871"/>
      <c r="AHM1032" s="871"/>
      <c r="AHN1032" s="871"/>
      <c r="AHO1032" s="871"/>
      <c r="AHP1032" s="871"/>
      <c r="AHQ1032" s="871"/>
      <c r="AHR1032" s="871"/>
      <c r="AHS1032" s="871"/>
      <c r="AHT1032" s="871"/>
      <c r="AHU1032" s="871"/>
      <c r="AHV1032" s="871"/>
      <c r="AHW1032" s="871"/>
      <c r="AHX1032" s="871"/>
      <c r="AHY1032" s="871"/>
      <c r="AHZ1032" s="871"/>
      <c r="AIA1032" s="871"/>
      <c r="AIB1032" s="871"/>
      <c r="AIC1032" s="871"/>
      <c r="AID1032" s="871"/>
      <c r="AIE1032" s="871"/>
      <c r="AIF1032" s="871"/>
      <c r="AIG1032" s="871"/>
      <c r="AIH1032" s="871"/>
      <c r="AII1032" s="871"/>
      <c r="AIJ1032" s="871"/>
      <c r="AIK1032" s="871"/>
      <c r="AIL1032" s="871"/>
      <c r="AIM1032" s="871"/>
      <c r="AIN1032" s="871"/>
      <c r="AIO1032" s="871"/>
      <c r="AIP1032" s="871"/>
      <c r="AIQ1032" s="871"/>
      <c r="AIR1032" s="871"/>
      <c r="AIS1032" s="871"/>
      <c r="AIT1032" s="871"/>
      <c r="AIU1032" s="871"/>
      <c r="AIV1032" s="871"/>
      <c r="AIW1032" s="871"/>
      <c r="AIX1032" s="871"/>
      <c r="AIY1032" s="871"/>
      <c r="AIZ1032" s="871"/>
      <c r="AJA1032" s="871"/>
      <c r="AJB1032" s="871"/>
      <c r="AJC1032" s="871"/>
      <c r="AJD1032" s="871"/>
      <c r="AJE1032" s="871"/>
      <c r="AJF1032" s="871"/>
      <c r="AJG1032" s="871"/>
      <c r="AJH1032" s="871"/>
      <c r="AJI1032" s="871"/>
      <c r="AJJ1032" s="871"/>
      <c r="AJK1032" s="871"/>
      <c r="AJL1032" s="871"/>
      <c r="AJM1032" s="871"/>
      <c r="AJN1032" s="871"/>
      <c r="AJO1032" s="871"/>
      <c r="AJP1032" s="871"/>
      <c r="AJQ1032" s="871"/>
      <c r="AJR1032" s="871"/>
      <c r="AJS1032" s="871"/>
      <c r="AJT1032" s="871"/>
      <c r="AJU1032" s="871"/>
      <c r="AJV1032" s="871"/>
      <c r="AJW1032" s="871"/>
      <c r="AJX1032" s="871"/>
      <c r="AJY1032" s="871"/>
      <c r="AJZ1032" s="871"/>
      <c r="AKA1032" s="871"/>
      <c r="AKB1032" s="871"/>
      <c r="AKC1032" s="871"/>
      <c r="AKD1032" s="871"/>
      <c r="AKE1032" s="871"/>
      <c r="AKF1032" s="871"/>
      <c r="AKG1032" s="871"/>
      <c r="AKH1032" s="871"/>
      <c r="AKI1032" s="871"/>
      <c r="AKJ1032" s="871"/>
      <c r="AKK1032" s="871"/>
      <c r="AKL1032" s="871"/>
      <c r="AKM1032" s="871"/>
      <c r="AKN1032" s="871"/>
      <c r="AKO1032" s="871"/>
      <c r="AKP1032" s="871"/>
      <c r="AKQ1032" s="871"/>
      <c r="AKR1032" s="871"/>
      <c r="AKS1032" s="871"/>
      <c r="AKT1032" s="871"/>
      <c r="AKU1032" s="871"/>
      <c r="AKV1032" s="871"/>
      <c r="AKW1032" s="871"/>
      <c r="AKX1032" s="871"/>
      <c r="AKY1032" s="871"/>
      <c r="AKZ1032" s="871"/>
      <c r="ALA1032" s="871"/>
      <c r="ALB1032" s="871"/>
      <c r="ALC1032" s="871"/>
      <c r="ALD1032" s="871"/>
      <c r="ALE1032" s="871"/>
      <c r="ALF1032" s="871"/>
      <c r="ALG1032" s="871"/>
      <c r="ALH1032" s="871"/>
      <c r="ALI1032" s="871"/>
      <c r="ALJ1032" s="871"/>
      <c r="ALK1032" s="871"/>
      <c r="ALL1032" s="871"/>
      <c r="ALM1032" s="871"/>
      <c r="ALN1032" s="871"/>
      <c r="ALO1032" s="871"/>
      <c r="ALP1032" s="871"/>
      <c r="ALQ1032" s="871"/>
      <c r="ALR1032" s="871"/>
      <c r="ALS1032" s="871"/>
      <c r="ALT1032" s="871"/>
      <c r="ALU1032" s="871"/>
      <c r="ALV1032" s="871"/>
      <c r="ALW1032" s="871"/>
      <c r="ALX1032" s="871"/>
      <c r="ALY1032" s="871"/>
      <c r="ALZ1032" s="871"/>
      <c r="AMA1032" s="871"/>
      <c r="AMB1032" s="871"/>
      <c r="AMC1032" s="871"/>
      <c r="AMD1032" s="871"/>
      <c r="AME1032" s="871"/>
      <c r="AMF1032" s="871"/>
      <c r="AMG1032" s="871"/>
      <c r="AMH1032" s="871"/>
      <c r="AMI1032" s="871"/>
      <c r="AMJ1032" s="871"/>
      <c r="AMK1032" s="871"/>
    </row>
    <row r="1033" spans="1:1025" ht="15" customHeight="1">
      <c r="A1033" s="962"/>
      <c r="B1033" s="993"/>
      <c r="C1033" s="943"/>
      <c r="D1033" s="940"/>
      <c r="E1033" s="983"/>
      <c r="F1033" s="880"/>
      <c r="G1033" s="874"/>
      <c r="H1033" s="875"/>
      <c r="I1033" s="875"/>
      <c r="J1033" s="875"/>
      <c r="K1033" s="882"/>
      <c r="L1033" s="883"/>
      <c r="M1033" s="884"/>
      <c r="N1033" s="882"/>
      <c r="O1033" s="882"/>
      <c r="P1033" s="882"/>
      <c r="Q1033" s="871"/>
      <c r="R1033" s="871"/>
      <c r="S1033" s="871"/>
      <c r="T1033" s="871"/>
      <c r="U1033" s="871"/>
      <c r="V1033" s="871"/>
      <c r="W1033" s="871"/>
      <c r="X1033" s="871"/>
      <c r="Y1033" s="871"/>
      <c r="Z1033" s="871"/>
      <c r="AA1033" s="871"/>
      <c r="AB1033" s="871"/>
      <c r="AC1033" s="871"/>
      <c r="AD1033" s="871"/>
      <c r="AE1033" s="871"/>
      <c r="AF1033" s="871"/>
      <c r="AG1033" s="871"/>
      <c r="AH1033" s="871"/>
      <c r="AI1033" s="871"/>
      <c r="AJ1033" s="871"/>
      <c r="AK1033" s="871"/>
      <c r="AL1033" s="871"/>
      <c r="AM1033" s="871"/>
      <c r="AN1033" s="871"/>
      <c r="AO1033" s="871"/>
      <c r="AP1033" s="871"/>
      <c r="AQ1033" s="871"/>
      <c r="AR1033" s="871"/>
      <c r="AS1033" s="871"/>
      <c r="AT1033" s="871"/>
      <c r="AU1033" s="871"/>
      <c r="AV1033" s="871"/>
      <c r="AW1033" s="871"/>
      <c r="AX1033" s="871"/>
      <c r="AY1033" s="871"/>
      <c r="AZ1033" s="871"/>
      <c r="BA1033" s="871"/>
      <c r="BB1033" s="871"/>
      <c r="BC1033" s="871"/>
      <c r="BD1033" s="871"/>
      <c r="BE1033" s="871"/>
      <c r="BF1033" s="871"/>
      <c r="BG1033" s="871"/>
      <c r="BH1033" s="871"/>
      <c r="BI1033" s="871"/>
      <c r="BJ1033" s="871"/>
      <c r="BK1033" s="871"/>
      <c r="BL1033" s="871"/>
      <c r="BM1033" s="871"/>
      <c r="BN1033" s="871"/>
      <c r="BO1033" s="871"/>
      <c r="BP1033" s="871"/>
      <c r="BQ1033" s="871"/>
      <c r="BR1033" s="871"/>
      <c r="BS1033" s="871"/>
      <c r="BT1033" s="871"/>
      <c r="BU1033" s="871"/>
      <c r="BV1033" s="871"/>
      <c r="BW1033" s="871"/>
      <c r="BX1033" s="871"/>
      <c r="BY1033" s="871"/>
      <c r="BZ1033" s="871"/>
      <c r="CA1033" s="871"/>
      <c r="CB1033" s="871"/>
      <c r="CC1033" s="871"/>
      <c r="CD1033" s="871"/>
      <c r="CE1033" s="871"/>
      <c r="CF1033" s="871"/>
      <c r="CG1033" s="871"/>
      <c r="CH1033" s="871"/>
      <c r="CI1033" s="871"/>
      <c r="CJ1033" s="871"/>
      <c r="CK1033" s="871"/>
      <c r="CL1033" s="871"/>
      <c r="CM1033" s="871"/>
      <c r="CN1033" s="871"/>
      <c r="CO1033" s="871"/>
      <c r="CP1033" s="871"/>
      <c r="CQ1033" s="871"/>
      <c r="CR1033" s="871"/>
      <c r="CS1033" s="871"/>
      <c r="CT1033" s="871"/>
      <c r="CU1033" s="871"/>
      <c r="CV1033" s="871"/>
      <c r="CW1033" s="871"/>
      <c r="CX1033" s="871"/>
      <c r="CY1033" s="871"/>
      <c r="CZ1033" s="871"/>
      <c r="DA1033" s="871"/>
      <c r="DB1033" s="871"/>
      <c r="DC1033" s="871"/>
      <c r="DD1033" s="871"/>
      <c r="DE1033" s="871"/>
      <c r="DF1033" s="871"/>
      <c r="DG1033" s="871"/>
      <c r="DH1033" s="871"/>
      <c r="DI1033" s="871"/>
      <c r="DJ1033" s="871"/>
      <c r="DK1033" s="871"/>
      <c r="DL1033" s="871"/>
      <c r="DM1033" s="871"/>
      <c r="DN1033" s="871"/>
      <c r="DO1033" s="871"/>
      <c r="DP1033" s="871"/>
      <c r="DQ1033" s="871"/>
      <c r="DR1033" s="871"/>
      <c r="DS1033" s="871"/>
      <c r="DT1033" s="871"/>
      <c r="DU1033" s="871"/>
      <c r="DV1033" s="871"/>
      <c r="DW1033" s="871"/>
      <c r="DX1033" s="871"/>
      <c r="DY1033" s="871"/>
      <c r="DZ1033" s="871"/>
      <c r="EA1033" s="871"/>
      <c r="EB1033" s="871"/>
      <c r="EC1033" s="871"/>
      <c r="ED1033" s="871"/>
      <c r="EE1033" s="871"/>
      <c r="EF1033" s="871"/>
      <c r="EG1033" s="871"/>
      <c r="EH1033" s="871"/>
      <c r="EI1033" s="871"/>
      <c r="EJ1033" s="871"/>
      <c r="EK1033" s="871"/>
      <c r="EL1033" s="871"/>
      <c r="EM1033" s="871"/>
      <c r="EN1033" s="871"/>
      <c r="EO1033" s="871"/>
      <c r="EP1033" s="871"/>
      <c r="EQ1033" s="871"/>
      <c r="ER1033" s="871"/>
      <c r="ES1033" s="871"/>
      <c r="ET1033" s="871"/>
      <c r="EU1033" s="871"/>
      <c r="EV1033" s="871"/>
      <c r="EW1033" s="871"/>
      <c r="EX1033" s="871"/>
      <c r="EY1033" s="871"/>
      <c r="EZ1033" s="871"/>
      <c r="FA1033" s="871"/>
      <c r="FB1033" s="871"/>
      <c r="FC1033" s="871"/>
      <c r="FD1033" s="871"/>
      <c r="FE1033" s="871"/>
      <c r="FF1033" s="871"/>
      <c r="FG1033" s="871"/>
      <c r="FH1033" s="871"/>
      <c r="FI1033" s="871"/>
      <c r="FJ1033" s="871"/>
      <c r="FK1033" s="871"/>
      <c r="FL1033" s="871"/>
      <c r="FM1033" s="871"/>
      <c r="FN1033" s="871"/>
      <c r="FO1033" s="871"/>
      <c r="FP1033" s="871"/>
      <c r="FQ1033" s="871"/>
      <c r="FR1033" s="871"/>
      <c r="FS1033" s="871"/>
      <c r="FT1033" s="871"/>
      <c r="FU1033" s="871"/>
      <c r="FV1033" s="871"/>
      <c r="FW1033" s="871"/>
      <c r="FX1033" s="871"/>
      <c r="FY1033" s="871"/>
      <c r="FZ1033" s="871"/>
      <c r="GA1033" s="871"/>
      <c r="GB1033" s="871"/>
      <c r="GC1033" s="871"/>
      <c r="GD1033" s="871"/>
      <c r="GE1033" s="871"/>
      <c r="GF1033" s="871"/>
      <c r="GG1033" s="871"/>
      <c r="GH1033" s="871"/>
      <c r="GI1033" s="871"/>
      <c r="GJ1033" s="871"/>
      <c r="GK1033" s="871"/>
      <c r="GL1033" s="871"/>
      <c r="GM1033" s="871"/>
      <c r="GN1033" s="871"/>
      <c r="GO1033" s="871"/>
      <c r="GP1033" s="871"/>
      <c r="GQ1033" s="871"/>
      <c r="GR1033" s="871"/>
      <c r="GS1033" s="871"/>
      <c r="GT1033" s="871"/>
      <c r="GU1033" s="871"/>
      <c r="GV1033" s="871"/>
      <c r="GW1033" s="871"/>
      <c r="GX1033" s="871"/>
      <c r="GY1033" s="871"/>
      <c r="GZ1033" s="871"/>
      <c r="HA1033" s="871"/>
      <c r="HB1033" s="871"/>
      <c r="HC1033" s="871"/>
      <c r="HD1033" s="871"/>
      <c r="HE1033" s="871"/>
      <c r="HF1033" s="871"/>
      <c r="HG1033" s="871"/>
      <c r="HH1033" s="871"/>
      <c r="HI1033" s="871"/>
      <c r="HJ1033" s="871"/>
      <c r="HK1033" s="871"/>
      <c r="HL1033" s="871"/>
      <c r="HM1033" s="871"/>
      <c r="HN1033" s="871"/>
      <c r="HO1033" s="871"/>
      <c r="HP1033" s="871"/>
      <c r="HQ1033" s="871"/>
      <c r="HR1033" s="871"/>
      <c r="HS1033" s="871"/>
      <c r="HT1033" s="871"/>
      <c r="HU1033" s="871"/>
      <c r="HV1033" s="871"/>
      <c r="HW1033" s="871"/>
      <c r="HX1033" s="871"/>
      <c r="HY1033" s="871"/>
      <c r="HZ1033" s="871"/>
      <c r="IA1033" s="871"/>
      <c r="IB1033" s="871"/>
      <c r="IC1033" s="871"/>
      <c r="ID1033" s="871"/>
      <c r="IE1033" s="871"/>
      <c r="IF1033" s="871"/>
      <c r="IG1033" s="871"/>
      <c r="IH1033" s="871"/>
      <c r="II1033" s="871"/>
      <c r="IJ1033" s="871"/>
      <c r="IK1033" s="871"/>
      <c r="IL1033" s="871"/>
      <c r="IM1033" s="871"/>
      <c r="IN1033" s="871"/>
      <c r="IO1033" s="871"/>
      <c r="IP1033" s="871"/>
      <c r="IQ1033" s="871"/>
      <c r="IR1033" s="871"/>
      <c r="IS1033" s="871"/>
      <c r="IT1033" s="871"/>
      <c r="IU1033" s="871"/>
      <c r="IV1033" s="871"/>
      <c r="IW1033" s="871"/>
      <c r="IX1033" s="871"/>
      <c r="IY1033" s="871"/>
      <c r="IZ1033" s="871"/>
      <c r="JA1033" s="871"/>
      <c r="JB1033" s="871"/>
      <c r="JC1033" s="871"/>
      <c r="JD1033" s="871"/>
      <c r="JE1033" s="871"/>
      <c r="JF1033" s="871"/>
      <c r="JG1033" s="871"/>
      <c r="JH1033" s="871"/>
      <c r="JI1033" s="871"/>
      <c r="JJ1033" s="871"/>
      <c r="JK1033" s="871"/>
      <c r="JL1033" s="871"/>
      <c r="JM1033" s="871"/>
      <c r="JN1033" s="871"/>
      <c r="JO1033" s="871"/>
      <c r="JP1033" s="871"/>
      <c r="JQ1033" s="871"/>
      <c r="JR1033" s="871"/>
      <c r="JS1033" s="871"/>
      <c r="JT1033" s="871"/>
      <c r="JU1033" s="871"/>
      <c r="JV1033" s="871"/>
      <c r="JW1033" s="871"/>
      <c r="JX1033" s="871"/>
      <c r="JY1033" s="871"/>
      <c r="JZ1033" s="871"/>
      <c r="KA1033" s="871"/>
      <c r="KB1033" s="871"/>
      <c r="KC1033" s="871"/>
      <c r="KD1033" s="871"/>
      <c r="KE1033" s="871"/>
      <c r="KF1033" s="871"/>
      <c r="KG1033" s="871"/>
      <c r="KH1033" s="871"/>
      <c r="KI1033" s="871"/>
      <c r="KJ1033" s="871"/>
      <c r="KK1033" s="871"/>
      <c r="KL1033" s="871"/>
      <c r="KM1033" s="871"/>
      <c r="KN1033" s="871"/>
      <c r="KO1033" s="871"/>
      <c r="KP1033" s="871"/>
      <c r="KQ1033" s="871"/>
      <c r="KR1033" s="871"/>
      <c r="KS1033" s="871"/>
      <c r="KT1033" s="871"/>
      <c r="KU1033" s="871"/>
      <c r="KV1033" s="871"/>
      <c r="KW1033" s="871"/>
      <c r="KX1033" s="871"/>
      <c r="KY1033" s="871"/>
      <c r="KZ1033" s="871"/>
      <c r="LA1033" s="871"/>
      <c r="LB1033" s="871"/>
      <c r="LC1033" s="871"/>
      <c r="LD1033" s="871"/>
      <c r="LE1033" s="871"/>
      <c r="LF1033" s="871"/>
      <c r="LG1033" s="871"/>
      <c r="LH1033" s="871"/>
      <c r="LI1033" s="871"/>
      <c r="LJ1033" s="871"/>
      <c r="LK1033" s="871"/>
      <c r="LL1033" s="871"/>
      <c r="LM1033" s="871"/>
      <c r="LN1033" s="871"/>
      <c r="LO1033" s="871"/>
      <c r="LP1033" s="871"/>
      <c r="LQ1033" s="871"/>
      <c r="LR1033" s="871"/>
      <c r="LS1033" s="871"/>
      <c r="LT1033" s="871"/>
      <c r="LU1033" s="871"/>
      <c r="LV1033" s="871"/>
      <c r="LW1033" s="871"/>
      <c r="LX1033" s="871"/>
      <c r="LY1033" s="871"/>
      <c r="LZ1033" s="871"/>
      <c r="MA1033" s="871"/>
      <c r="MB1033" s="871"/>
      <c r="MC1033" s="871"/>
      <c r="MD1033" s="871"/>
      <c r="ME1033" s="871"/>
      <c r="MF1033" s="871"/>
      <c r="MG1033" s="871"/>
      <c r="MH1033" s="871"/>
      <c r="MI1033" s="871"/>
      <c r="MJ1033" s="871"/>
      <c r="MK1033" s="871"/>
      <c r="ML1033" s="871"/>
      <c r="MM1033" s="871"/>
      <c r="MN1033" s="871"/>
      <c r="MO1033" s="871"/>
      <c r="MP1033" s="871"/>
      <c r="MQ1033" s="871"/>
      <c r="MR1033" s="871"/>
      <c r="MS1033" s="871"/>
      <c r="MT1033" s="871"/>
      <c r="MU1033" s="871"/>
      <c r="MV1033" s="871"/>
      <c r="MW1033" s="871"/>
      <c r="MX1033" s="871"/>
      <c r="MY1033" s="871"/>
      <c r="MZ1033" s="871"/>
      <c r="NA1033" s="871"/>
      <c r="NB1033" s="871"/>
      <c r="NC1033" s="871"/>
      <c r="ND1033" s="871"/>
      <c r="NE1033" s="871"/>
      <c r="NF1033" s="871"/>
      <c r="NG1033" s="871"/>
      <c r="NH1033" s="871"/>
      <c r="NI1033" s="871"/>
      <c r="NJ1033" s="871"/>
      <c r="NK1033" s="871"/>
      <c r="NL1033" s="871"/>
      <c r="NM1033" s="871"/>
      <c r="NN1033" s="871"/>
      <c r="NO1033" s="871"/>
      <c r="NP1033" s="871"/>
      <c r="NQ1033" s="871"/>
      <c r="NR1033" s="871"/>
      <c r="NS1033" s="871"/>
      <c r="NT1033" s="871"/>
      <c r="NU1033" s="871"/>
      <c r="NV1033" s="871"/>
      <c r="NW1033" s="871"/>
      <c r="NX1033" s="871"/>
      <c r="NY1033" s="871"/>
      <c r="NZ1033" s="871"/>
      <c r="OA1033" s="871"/>
      <c r="OB1033" s="871"/>
      <c r="OC1033" s="871"/>
      <c r="OD1033" s="871"/>
      <c r="OE1033" s="871"/>
      <c r="OF1033" s="871"/>
      <c r="OG1033" s="871"/>
      <c r="OH1033" s="871"/>
      <c r="OI1033" s="871"/>
      <c r="OJ1033" s="871"/>
      <c r="OK1033" s="871"/>
      <c r="OL1033" s="871"/>
      <c r="OM1033" s="871"/>
      <c r="ON1033" s="871"/>
      <c r="OO1033" s="871"/>
      <c r="OP1033" s="871"/>
      <c r="OQ1033" s="871"/>
      <c r="OR1033" s="871"/>
      <c r="OS1033" s="871"/>
      <c r="OT1033" s="871"/>
      <c r="OU1033" s="871"/>
      <c r="OV1033" s="871"/>
      <c r="OW1033" s="871"/>
      <c r="OX1033" s="871"/>
      <c r="OY1033" s="871"/>
      <c r="OZ1033" s="871"/>
      <c r="PA1033" s="871"/>
      <c r="PB1033" s="871"/>
      <c r="PC1033" s="871"/>
      <c r="PD1033" s="871"/>
      <c r="PE1033" s="871"/>
      <c r="PF1033" s="871"/>
      <c r="PG1033" s="871"/>
      <c r="PH1033" s="871"/>
      <c r="PI1033" s="871"/>
      <c r="PJ1033" s="871"/>
      <c r="PK1033" s="871"/>
      <c r="PL1033" s="871"/>
      <c r="PM1033" s="871"/>
      <c r="PN1033" s="871"/>
      <c r="PO1033" s="871"/>
      <c r="PP1033" s="871"/>
      <c r="PQ1033" s="871"/>
      <c r="PR1033" s="871"/>
      <c r="PS1033" s="871"/>
      <c r="PT1033" s="871"/>
      <c r="PU1033" s="871"/>
      <c r="PV1033" s="871"/>
      <c r="PW1033" s="871"/>
      <c r="PX1033" s="871"/>
      <c r="PY1033" s="871"/>
      <c r="PZ1033" s="871"/>
      <c r="QA1033" s="871"/>
      <c r="QB1033" s="871"/>
      <c r="QC1033" s="871"/>
      <c r="QD1033" s="871"/>
      <c r="QE1033" s="871"/>
      <c r="QF1033" s="871"/>
      <c r="QG1033" s="871"/>
      <c r="QH1033" s="871"/>
      <c r="QI1033" s="871"/>
      <c r="QJ1033" s="871"/>
      <c r="QK1033" s="871"/>
      <c r="QL1033" s="871"/>
      <c r="QM1033" s="871"/>
      <c r="QN1033" s="871"/>
      <c r="QO1033" s="871"/>
      <c r="QP1033" s="871"/>
      <c r="QQ1033" s="871"/>
      <c r="QR1033" s="871"/>
      <c r="QS1033" s="871"/>
      <c r="QT1033" s="871"/>
      <c r="QU1033" s="871"/>
      <c r="QV1033" s="871"/>
      <c r="QW1033" s="871"/>
      <c r="QX1033" s="871"/>
      <c r="QY1033" s="871"/>
      <c r="QZ1033" s="871"/>
      <c r="RA1033" s="871"/>
      <c r="RB1033" s="871"/>
      <c r="RC1033" s="871"/>
      <c r="RD1033" s="871"/>
      <c r="RE1033" s="871"/>
      <c r="RF1033" s="871"/>
      <c r="RG1033" s="871"/>
      <c r="RH1033" s="871"/>
      <c r="RI1033" s="871"/>
      <c r="RJ1033" s="871"/>
      <c r="RK1033" s="871"/>
      <c r="RL1033" s="871"/>
      <c r="RM1033" s="871"/>
      <c r="RN1033" s="871"/>
      <c r="RO1033" s="871"/>
      <c r="RP1033" s="871"/>
      <c r="RQ1033" s="871"/>
      <c r="RR1033" s="871"/>
      <c r="RS1033" s="871"/>
      <c r="RT1033" s="871"/>
      <c r="RU1033" s="871"/>
      <c r="RV1033" s="871"/>
      <c r="RW1033" s="871"/>
      <c r="RX1033" s="871"/>
      <c r="RY1033" s="871"/>
      <c r="RZ1033" s="871"/>
      <c r="SA1033" s="871"/>
      <c r="SB1033" s="871"/>
      <c r="SC1033" s="871"/>
      <c r="SD1033" s="871"/>
      <c r="SE1033" s="871"/>
      <c r="SF1033" s="871"/>
      <c r="SG1033" s="871"/>
      <c r="SH1033" s="871"/>
      <c r="SI1033" s="871"/>
      <c r="SJ1033" s="871"/>
      <c r="SK1033" s="871"/>
      <c r="SL1033" s="871"/>
      <c r="SM1033" s="871"/>
      <c r="SN1033" s="871"/>
      <c r="SO1033" s="871"/>
      <c r="SP1033" s="871"/>
      <c r="SQ1033" s="871"/>
      <c r="SR1033" s="871"/>
      <c r="SS1033" s="871"/>
      <c r="ST1033" s="871"/>
      <c r="SU1033" s="871"/>
      <c r="SV1033" s="871"/>
      <c r="SW1033" s="871"/>
      <c r="SX1033" s="871"/>
      <c r="SY1033" s="871"/>
      <c r="SZ1033" s="871"/>
      <c r="TA1033" s="871"/>
      <c r="TB1033" s="871"/>
      <c r="TC1033" s="871"/>
      <c r="TD1033" s="871"/>
      <c r="TE1033" s="871"/>
      <c r="TF1033" s="871"/>
      <c r="TG1033" s="871"/>
      <c r="TH1033" s="871"/>
      <c r="TI1033" s="871"/>
      <c r="TJ1033" s="871"/>
      <c r="TK1033" s="871"/>
      <c r="TL1033" s="871"/>
      <c r="TM1033" s="871"/>
      <c r="TN1033" s="871"/>
      <c r="TO1033" s="871"/>
      <c r="TP1033" s="871"/>
      <c r="TQ1033" s="871"/>
      <c r="TR1033" s="871"/>
      <c r="TS1033" s="871"/>
      <c r="TT1033" s="871"/>
      <c r="TU1033" s="871"/>
      <c r="TV1033" s="871"/>
      <c r="TW1033" s="871"/>
      <c r="TX1033" s="871"/>
      <c r="TY1033" s="871"/>
      <c r="TZ1033" s="871"/>
      <c r="UA1033" s="871"/>
      <c r="UB1033" s="871"/>
      <c r="UC1033" s="871"/>
      <c r="UD1033" s="871"/>
      <c r="UE1033" s="871"/>
      <c r="UF1033" s="871"/>
      <c r="UG1033" s="871"/>
      <c r="UH1033" s="871"/>
      <c r="UI1033" s="871"/>
      <c r="UJ1033" s="871"/>
      <c r="UK1033" s="871"/>
      <c r="UL1033" s="871"/>
      <c r="UM1033" s="871"/>
      <c r="UN1033" s="871"/>
      <c r="UO1033" s="871"/>
      <c r="UP1033" s="871"/>
      <c r="UQ1033" s="871"/>
      <c r="UR1033" s="871"/>
      <c r="US1033" s="871"/>
      <c r="UT1033" s="871"/>
      <c r="UU1033" s="871"/>
      <c r="UV1033" s="871"/>
      <c r="UW1033" s="871"/>
      <c r="UX1033" s="871"/>
      <c r="UY1033" s="871"/>
      <c r="UZ1033" s="871"/>
      <c r="VA1033" s="871"/>
      <c r="VB1033" s="871"/>
      <c r="VC1033" s="871"/>
      <c r="VD1033" s="871"/>
      <c r="VE1033" s="871"/>
      <c r="VF1033" s="871"/>
      <c r="VG1033" s="871"/>
      <c r="VH1033" s="871"/>
      <c r="VI1033" s="871"/>
      <c r="VJ1033" s="871"/>
      <c r="VK1033" s="871"/>
      <c r="VL1033" s="871"/>
      <c r="VM1033" s="871"/>
      <c r="VN1033" s="871"/>
      <c r="VO1033" s="871"/>
      <c r="VP1033" s="871"/>
      <c r="VQ1033" s="871"/>
      <c r="VR1033" s="871"/>
      <c r="VS1033" s="871"/>
      <c r="VT1033" s="871"/>
      <c r="VU1033" s="871"/>
      <c r="VV1033" s="871"/>
      <c r="VW1033" s="871"/>
      <c r="VX1033" s="871"/>
      <c r="VY1033" s="871"/>
      <c r="VZ1033" s="871"/>
      <c r="WA1033" s="871"/>
      <c r="WB1033" s="871"/>
      <c r="WC1033" s="871"/>
      <c r="WD1033" s="871"/>
      <c r="WE1033" s="871"/>
      <c r="WF1033" s="871"/>
      <c r="WG1033" s="871"/>
      <c r="WH1033" s="871"/>
      <c r="WI1033" s="871"/>
      <c r="WJ1033" s="871"/>
      <c r="WK1033" s="871"/>
      <c r="WL1033" s="871"/>
      <c r="WM1033" s="871"/>
      <c r="WN1033" s="871"/>
      <c r="WO1033" s="871"/>
      <c r="WP1033" s="871"/>
      <c r="WQ1033" s="871"/>
      <c r="WR1033" s="871"/>
      <c r="WS1033" s="871"/>
      <c r="WT1033" s="871"/>
      <c r="WU1033" s="871"/>
      <c r="WV1033" s="871"/>
      <c r="WW1033" s="871"/>
      <c r="WX1033" s="871"/>
      <c r="WY1033" s="871"/>
      <c r="WZ1033" s="871"/>
      <c r="XA1033" s="871"/>
      <c r="XB1033" s="871"/>
      <c r="XC1033" s="871"/>
      <c r="XD1033" s="871"/>
      <c r="XE1033" s="871"/>
      <c r="XF1033" s="871"/>
      <c r="XG1033" s="871"/>
      <c r="XH1033" s="871"/>
      <c r="XI1033" s="871"/>
      <c r="XJ1033" s="871"/>
      <c r="XK1033" s="871"/>
      <c r="XL1033" s="871"/>
      <c r="XM1033" s="871"/>
      <c r="XN1033" s="871"/>
      <c r="XO1033" s="871"/>
      <c r="XP1033" s="871"/>
      <c r="XQ1033" s="871"/>
      <c r="XR1033" s="871"/>
      <c r="XS1033" s="871"/>
      <c r="XT1033" s="871"/>
      <c r="XU1033" s="871"/>
      <c r="XV1033" s="871"/>
      <c r="XW1033" s="871"/>
      <c r="XX1033" s="871"/>
      <c r="XY1033" s="871"/>
      <c r="XZ1033" s="871"/>
      <c r="YA1033" s="871"/>
      <c r="YB1033" s="871"/>
      <c r="YC1033" s="871"/>
      <c r="YD1033" s="871"/>
      <c r="YE1033" s="871"/>
      <c r="YF1033" s="871"/>
      <c r="YG1033" s="871"/>
      <c r="YH1033" s="871"/>
      <c r="YI1033" s="871"/>
      <c r="YJ1033" s="871"/>
      <c r="YK1033" s="871"/>
      <c r="YL1033" s="871"/>
      <c r="YM1033" s="871"/>
      <c r="YN1033" s="871"/>
      <c r="YO1033" s="871"/>
      <c r="YP1033" s="871"/>
      <c r="YQ1033" s="871"/>
      <c r="YR1033" s="871"/>
      <c r="YS1033" s="871"/>
      <c r="YT1033" s="871"/>
      <c r="YU1033" s="871"/>
      <c r="YV1033" s="871"/>
      <c r="YW1033" s="871"/>
      <c r="YX1033" s="871"/>
      <c r="YY1033" s="871"/>
      <c r="YZ1033" s="871"/>
      <c r="ZA1033" s="871"/>
      <c r="ZB1033" s="871"/>
      <c r="ZC1033" s="871"/>
      <c r="ZD1033" s="871"/>
      <c r="ZE1033" s="871"/>
      <c r="ZF1033" s="871"/>
      <c r="ZG1033" s="871"/>
      <c r="ZH1033" s="871"/>
      <c r="ZI1033" s="871"/>
      <c r="ZJ1033" s="871"/>
      <c r="ZK1033" s="871"/>
      <c r="ZL1033" s="871"/>
      <c r="ZM1033" s="871"/>
      <c r="ZN1033" s="871"/>
      <c r="ZO1033" s="871"/>
      <c r="ZP1033" s="871"/>
      <c r="ZQ1033" s="871"/>
      <c r="ZR1033" s="871"/>
      <c r="ZS1033" s="871"/>
      <c r="ZT1033" s="871"/>
      <c r="ZU1033" s="871"/>
      <c r="ZV1033" s="871"/>
      <c r="ZW1033" s="871"/>
      <c r="ZX1033" s="871"/>
      <c r="ZY1033" s="871"/>
      <c r="ZZ1033" s="871"/>
      <c r="AAA1033" s="871"/>
      <c r="AAB1033" s="871"/>
      <c r="AAC1033" s="871"/>
      <c r="AAD1033" s="871"/>
      <c r="AAE1033" s="871"/>
      <c r="AAF1033" s="871"/>
      <c r="AAG1033" s="871"/>
      <c r="AAH1033" s="871"/>
      <c r="AAI1033" s="871"/>
      <c r="AAJ1033" s="871"/>
      <c r="AAK1033" s="871"/>
      <c r="AAL1033" s="871"/>
      <c r="AAM1033" s="871"/>
      <c r="AAN1033" s="871"/>
      <c r="AAO1033" s="871"/>
      <c r="AAP1033" s="871"/>
      <c r="AAQ1033" s="871"/>
      <c r="AAR1033" s="871"/>
      <c r="AAS1033" s="871"/>
      <c r="AAT1033" s="871"/>
      <c r="AAU1033" s="871"/>
      <c r="AAV1033" s="871"/>
      <c r="AAW1033" s="871"/>
      <c r="AAX1033" s="871"/>
      <c r="AAY1033" s="871"/>
      <c r="AAZ1033" s="871"/>
      <c r="ABA1033" s="871"/>
      <c r="ABB1033" s="871"/>
      <c r="ABC1033" s="871"/>
      <c r="ABD1033" s="871"/>
      <c r="ABE1033" s="871"/>
      <c r="ABF1033" s="871"/>
      <c r="ABG1033" s="871"/>
      <c r="ABH1033" s="871"/>
      <c r="ABI1033" s="871"/>
      <c r="ABJ1033" s="871"/>
      <c r="ABK1033" s="871"/>
      <c r="ABL1033" s="871"/>
      <c r="ABM1033" s="871"/>
      <c r="ABN1033" s="871"/>
      <c r="ABO1033" s="871"/>
      <c r="ABP1033" s="871"/>
      <c r="ABQ1033" s="871"/>
      <c r="ABR1033" s="871"/>
      <c r="ABS1033" s="871"/>
      <c r="ABT1033" s="871"/>
      <c r="ABU1033" s="871"/>
      <c r="ABV1033" s="871"/>
      <c r="ABW1033" s="871"/>
      <c r="ABX1033" s="871"/>
      <c r="ABY1033" s="871"/>
      <c r="ABZ1033" s="871"/>
      <c r="ACA1033" s="871"/>
      <c r="ACB1033" s="871"/>
      <c r="ACC1033" s="871"/>
      <c r="ACD1033" s="871"/>
      <c r="ACE1033" s="871"/>
      <c r="ACF1033" s="871"/>
      <c r="ACG1033" s="871"/>
      <c r="ACH1033" s="871"/>
      <c r="ACI1033" s="871"/>
      <c r="ACJ1033" s="871"/>
      <c r="ACK1033" s="871"/>
      <c r="ACL1033" s="871"/>
      <c r="ACM1033" s="871"/>
      <c r="ACN1033" s="871"/>
      <c r="ACO1033" s="871"/>
      <c r="ACP1033" s="871"/>
      <c r="ACQ1033" s="871"/>
      <c r="ACR1033" s="871"/>
      <c r="ACS1033" s="871"/>
      <c r="ACT1033" s="871"/>
      <c r="ACU1033" s="871"/>
      <c r="ACV1033" s="871"/>
      <c r="ACW1033" s="871"/>
      <c r="ACX1033" s="871"/>
      <c r="ACY1033" s="871"/>
      <c r="ACZ1033" s="871"/>
      <c r="ADA1033" s="871"/>
      <c r="ADB1033" s="871"/>
      <c r="ADC1033" s="871"/>
      <c r="ADD1033" s="871"/>
      <c r="ADE1033" s="871"/>
      <c r="ADF1033" s="871"/>
      <c r="ADG1033" s="871"/>
      <c r="ADH1033" s="871"/>
      <c r="ADI1033" s="871"/>
      <c r="ADJ1033" s="871"/>
      <c r="ADK1033" s="871"/>
      <c r="ADL1033" s="871"/>
      <c r="ADM1033" s="871"/>
      <c r="ADN1033" s="871"/>
      <c r="ADO1033" s="871"/>
      <c r="ADP1033" s="871"/>
      <c r="ADQ1033" s="871"/>
      <c r="ADR1033" s="871"/>
      <c r="ADS1033" s="871"/>
      <c r="ADT1033" s="871"/>
      <c r="ADU1033" s="871"/>
      <c r="ADV1033" s="871"/>
      <c r="ADW1033" s="871"/>
      <c r="ADX1033" s="871"/>
      <c r="ADY1033" s="871"/>
      <c r="ADZ1033" s="871"/>
      <c r="AEA1033" s="871"/>
      <c r="AEB1033" s="871"/>
      <c r="AEC1033" s="871"/>
      <c r="AED1033" s="871"/>
      <c r="AEE1033" s="871"/>
      <c r="AEF1033" s="871"/>
      <c r="AEG1033" s="871"/>
      <c r="AEH1033" s="871"/>
      <c r="AEI1033" s="871"/>
      <c r="AEJ1033" s="871"/>
      <c r="AEK1033" s="871"/>
      <c r="AEL1033" s="871"/>
      <c r="AEM1033" s="871"/>
      <c r="AEN1033" s="871"/>
      <c r="AEO1033" s="871"/>
      <c r="AEP1033" s="871"/>
      <c r="AEQ1033" s="871"/>
      <c r="AER1033" s="871"/>
      <c r="AES1033" s="871"/>
      <c r="AET1033" s="871"/>
      <c r="AEU1033" s="871"/>
      <c r="AEV1033" s="871"/>
      <c r="AEW1033" s="871"/>
      <c r="AEX1033" s="871"/>
      <c r="AEY1033" s="871"/>
      <c r="AEZ1033" s="871"/>
      <c r="AFA1033" s="871"/>
      <c r="AFB1033" s="871"/>
      <c r="AFC1033" s="871"/>
      <c r="AFD1033" s="871"/>
      <c r="AFE1033" s="871"/>
      <c r="AFF1033" s="871"/>
      <c r="AFG1033" s="871"/>
      <c r="AFH1033" s="871"/>
      <c r="AFI1033" s="871"/>
      <c r="AFJ1033" s="871"/>
      <c r="AFK1033" s="871"/>
      <c r="AFL1033" s="871"/>
      <c r="AFM1033" s="871"/>
      <c r="AFN1033" s="871"/>
      <c r="AFO1033" s="871"/>
      <c r="AFP1033" s="871"/>
      <c r="AFQ1033" s="871"/>
      <c r="AFR1033" s="871"/>
      <c r="AFS1033" s="871"/>
      <c r="AFT1033" s="871"/>
      <c r="AFU1033" s="871"/>
      <c r="AFV1033" s="871"/>
      <c r="AFW1033" s="871"/>
      <c r="AFX1033" s="871"/>
      <c r="AFY1033" s="871"/>
      <c r="AFZ1033" s="871"/>
      <c r="AGA1033" s="871"/>
      <c r="AGB1033" s="871"/>
      <c r="AGC1033" s="871"/>
      <c r="AGD1033" s="871"/>
      <c r="AGE1033" s="871"/>
      <c r="AGF1033" s="871"/>
      <c r="AGG1033" s="871"/>
      <c r="AGH1033" s="871"/>
      <c r="AGI1033" s="871"/>
      <c r="AGJ1033" s="871"/>
      <c r="AGK1033" s="871"/>
      <c r="AGL1033" s="871"/>
      <c r="AGM1033" s="871"/>
      <c r="AGN1033" s="871"/>
      <c r="AGO1033" s="871"/>
      <c r="AGP1033" s="871"/>
      <c r="AGQ1033" s="871"/>
      <c r="AGR1033" s="871"/>
      <c r="AGS1033" s="871"/>
      <c r="AGT1033" s="871"/>
      <c r="AGU1033" s="871"/>
      <c r="AGV1033" s="871"/>
      <c r="AGW1033" s="871"/>
      <c r="AGX1033" s="871"/>
      <c r="AGY1033" s="871"/>
      <c r="AGZ1033" s="871"/>
      <c r="AHA1033" s="871"/>
      <c r="AHB1033" s="871"/>
      <c r="AHC1033" s="871"/>
      <c r="AHD1033" s="871"/>
      <c r="AHE1033" s="871"/>
      <c r="AHF1033" s="871"/>
      <c r="AHG1033" s="871"/>
      <c r="AHH1033" s="871"/>
      <c r="AHI1033" s="871"/>
      <c r="AHJ1033" s="871"/>
      <c r="AHK1033" s="871"/>
      <c r="AHL1033" s="871"/>
      <c r="AHM1033" s="871"/>
      <c r="AHN1033" s="871"/>
      <c r="AHO1033" s="871"/>
      <c r="AHP1033" s="871"/>
      <c r="AHQ1033" s="871"/>
      <c r="AHR1033" s="871"/>
      <c r="AHS1033" s="871"/>
      <c r="AHT1033" s="871"/>
      <c r="AHU1033" s="871"/>
      <c r="AHV1033" s="871"/>
      <c r="AHW1033" s="871"/>
      <c r="AHX1033" s="871"/>
      <c r="AHY1033" s="871"/>
      <c r="AHZ1033" s="871"/>
      <c r="AIA1033" s="871"/>
      <c r="AIB1033" s="871"/>
      <c r="AIC1033" s="871"/>
      <c r="AID1033" s="871"/>
      <c r="AIE1033" s="871"/>
      <c r="AIF1033" s="871"/>
      <c r="AIG1033" s="871"/>
      <c r="AIH1033" s="871"/>
      <c r="AII1033" s="871"/>
      <c r="AIJ1033" s="871"/>
      <c r="AIK1033" s="871"/>
      <c r="AIL1033" s="871"/>
      <c r="AIM1033" s="871"/>
      <c r="AIN1033" s="871"/>
      <c r="AIO1033" s="871"/>
      <c r="AIP1033" s="871"/>
      <c r="AIQ1033" s="871"/>
      <c r="AIR1033" s="871"/>
      <c r="AIS1033" s="871"/>
      <c r="AIT1033" s="871"/>
      <c r="AIU1033" s="871"/>
      <c r="AIV1033" s="871"/>
      <c r="AIW1033" s="871"/>
      <c r="AIX1033" s="871"/>
      <c r="AIY1033" s="871"/>
      <c r="AIZ1033" s="871"/>
      <c r="AJA1033" s="871"/>
      <c r="AJB1033" s="871"/>
      <c r="AJC1033" s="871"/>
      <c r="AJD1033" s="871"/>
      <c r="AJE1033" s="871"/>
      <c r="AJF1033" s="871"/>
      <c r="AJG1033" s="871"/>
      <c r="AJH1033" s="871"/>
      <c r="AJI1033" s="871"/>
      <c r="AJJ1033" s="871"/>
      <c r="AJK1033" s="871"/>
      <c r="AJL1033" s="871"/>
      <c r="AJM1033" s="871"/>
      <c r="AJN1033" s="871"/>
      <c r="AJO1033" s="871"/>
      <c r="AJP1033" s="871"/>
      <c r="AJQ1033" s="871"/>
      <c r="AJR1033" s="871"/>
      <c r="AJS1033" s="871"/>
      <c r="AJT1033" s="871"/>
      <c r="AJU1033" s="871"/>
      <c r="AJV1033" s="871"/>
      <c r="AJW1033" s="871"/>
      <c r="AJX1033" s="871"/>
      <c r="AJY1033" s="871"/>
      <c r="AJZ1033" s="871"/>
      <c r="AKA1033" s="871"/>
      <c r="AKB1033" s="871"/>
      <c r="AKC1033" s="871"/>
      <c r="AKD1033" s="871"/>
      <c r="AKE1033" s="871"/>
      <c r="AKF1033" s="871"/>
      <c r="AKG1033" s="871"/>
      <c r="AKH1033" s="871"/>
      <c r="AKI1033" s="871"/>
      <c r="AKJ1033" s="871"/>
      <c r="AKK1033" s="871"/>
      <c r="AKL1033" s="871"/>
      <c r="AKM1033" s="871"/>
      <c r="AKN1033" s="871"/>
      <c r="AKO1033" s="871"/>
      <c r="AKP1033" s="871"/>
      <c r="AKQ1033" s="871"/>
      <c r="AKR1033" s="871"/>
      <c r="AKS1033" s="871"/>
      <c r="AKT1033" s="871"/>
      <c r="AKU1033" s="871"/>
      <c r="AKV1033" s="871"/>
      <c r="AKW1033" s="871"/>
      <c r="AKX1033" s="871"/>
      <c r="AKY1033" s="871"/>
      <c r="AKZ1033" s="871"/>
      <c r="ALA1033" s="871"/>
      <c r="ALB1033" s="871"/>
      <c r="ALC1033" s="871"/>
      <c r="ALD1033" s="871"/>
      <c r="ALE1033" s="871"/>
      <c r="ALF1033" s="871"/>
      <c r="ALG1033" s="871"/>
      <c r="ALH1033" s="871"/>
      <c r="ALI1033" s="871"/>
      <c r="ALJ1033" s="871"/>
      <c r="ALK1033" s="871"/>
      <c r="ALL1033" s="871"/>
      <c r="ALM1033" s="871"/>
      <c r="ALN1033" s="871"/>
      <c r="ALO1033" s="871"/>
      <c r="ALP1033" s="871"/>
      <c r="ALQ1033" s="871"/>
      <c r="ALR1033" s="871"/>
      <c r="ALS1033" s="871"/>
      <c r="ALT1033" s="871"/>
      <c r="ALU1033" s="871"/>
      <c r="ALV1033" s="871"/>
      <c r="ALW1033" s="871"/>
      <c r="ALX1033" s="871"/>
      <c r="ALY1033" s="871"/>
      <c r="ALZ1033" s="871"/>
      <c r="AMA1033" s="871"/>
      <c r="AMB1033" s="871"/>
      <c r="AMC1033" s="871"/>
      <c r="AMD1033" s="871"/>
      <c r="AME1033" s="871"/>
      <c r="AMF1033" s="871"/>
      <c r="AMG1033" s="871"/>
      <c r="AMH1033" s="871"/>
      <c r="AMI1033" s="871"/>
      <c r="AMJ1033" s="871"/>
      <c r="AMK1033" s="871"/>
    </row>
    <row r="1034" spans="1:1025" ht="15" customHeight="1">
      <c r="A1034" s="962"/>
      <c r="B1034" s="993"/>
      <c r="C1034" s="943"/>
      <c r="D1034" s="940"/>
      <c r="E1034" s="983"/>
      <c r="F1034" s="880"/>
      <c r="G1034" s="874"/>
      <c r="H1034" s="875"/>
      <c r="I1034" s="875"/>
      <c r="J1034" s="875"/>
      <c r="K1034" s="882"/>
      <c r="L1034" s="883"/>
      <c r="M1034" s="884"/>
      <c r="N1034" s="882"/>
      <c r="O1034" s="882"/>
      <c r="P1034" s="882"/>
      <c r="Q1034" s="871"/>
      <c r="R1034" s="871"/>
      <c r="S1034" s="871"/>
      <c r="T1034" s="871"/>
      <c r="U1034" s="871"/>
      <c r="V1034" s="871"/>
      <c r="W1034" s="871"/>
      <c r="X1034" s="871"/>
      <c r="Y1034" s="871"/>
      <c r="Z1034" s="871"/>
      <c r="AA1034" s="871"/>
      <c r="AB1034" s="871"/>
      <c r="AC1034" s="871"/>
      <c r="AD1034" s="871"/>
      <c r="AE1034" s="871"/>
      <c r="AF1034" s="871"/>
      <c r="AG1034" s="871"/>
      <c r="AH1034" s="871"/>
      <c r="AI1034" s="871"/>
      <c r="AJ1034" s="871"/>
      <c r="AK1034" s="871"/>
      <c r="AL1034" s="871"/>
      <c r="AM1034" s="871"/>
      <c r="AN1034" s="871"/>
      <c r="AO1034" s="871"/>
      <c r="AP1034" s="871"/>
      <c r="AQ1034" s="871"/>
      <c r="AR1034" s="871"/>
      <c r="AS1034" s="871"/>
      <c r="AT1034" s="871"/>
      <c r="AU1034" s="871"/>
      <c r="AV1034" s="871"/>
      <c r="AW1034" s="871"/>
      <c r="AX1034" s="871"/>
      <c r="AY1034" s="871"/>
      <c r="AZ1034" s="871"/>
      <c r="BA1034" s="871"/>
      <c r="BB1034" s="871"/>
      <c r="BC1034" s="871"/>
      <c r="BD1034" s="871"/>
      <c r="BE1034" s="871"/>
      <c r="BF1034" s="871"/>
      <c r="BG1034" s="871"/>
      <c r="BH1034" s="871"/>
      <c r="BI1034" s="871"/>
      <c r="BJ1034" s="871"/>
      <c r="BK1034" s="871"/>
      <c r="BL1034" s="871"/>
      <c r="BM1034" s="871"/>
      <c r="BN1034" s="871"/>
      <c r="BO1034" s="871"/>
      <c r="BP1034" s="871"/>
      <c r="BQ1034" s="871"/>
      <c r="BR1034" s="871"/>
      <c r="BS1034" s="871"/>
      <c r="BT1034" s="871"/>
      <c r="BU1034" s="871"/>
      <c r="BV1034" s="871"/>
      <c r="BW1034" s="871"/>
      <c r="BX1034" s="871"/>
      <c r="BY1034" s="871"/>
      <c r="BZ1034" s="871"/>
      <c r="CA1034" s="871"/>
      <c r="CB1034" s="871"/>
      <c r="CC1034" s="871"/>
      <c r="CD1034" s="871"/>
      <c r="CE1034" s="871"/>
      <c r="CF1034" s="871"/>
      <c r="CG1034" s="871"/>
      <c r="CH1034" s="871"/>
      <c r="CI1034" s="871"/>
      <c r="CJ1034" s="871"/>
      <c r="CK1034" s="871"/>
      <c r="CL1034" s="871"/>
      <c r="CM1034" s="871"/>
      <c r="CN1034" s="871"/>
      <c r="CO1034" s="871"/>
      <c r="CP1034" s="871"/>
      <c r="CQ1034" s="871"/>
      <c r="CR1034" s="871"/>
      <c r="CS1034" s="871"/>
      <c r="CT1034" s="871"/>
      <c r="CU1034" s="871"/>
      <c r="CV1034" s="871"/>
      <c r="CW1034" s="871"/>
      <c r="CX1034" s="871"/>
      <c r="CY1034" s="871"/>
      <c r="CZ1034" s="871"/>
      <c r="DA1034" s="871"/>
      <c r="DB1034" s="871"/>
      <c r="DC1034" s="871"/>
      <c r="DD1034" s="871"/>
      <c r="DE1034" s="871"/>
      <c r="DF1034" s="871"/>
      <c r="DG1034" s="871"/>
      <c r="DH1034" s="871"/>
      <c r="DI1034" s="871"/>
      <c r="DJ1034" s="871"/>
      <c r="DK1034" s="871"/>
      <c r="DL1034" s="871"/>
      <c r="DM1034" s="871"/>
      <c r="DN1034" s="871"/>
      <c r="DO1034" s="871"/>
      <c r="DP1034" s="871"/>
      <c r="DQ1034" s="871"/>
      <c r="DR1034" s="871"/>
      <c r="DS1034" s="871"/>
      <c r="DT1034" s="871"/>
      <c r="DU1034" s="871"/>
      <c r="DV1034" s="871"/>
      <c r="DW1034" s="871"/>
      <c r="DX1034" s="871"/>
      <c r="DY1034" s="871"/>
      <c r="DZ1034" s="871"/>
      <c r="EA1034" s="871"/>
      <c r="EB1034" s="871"/>
      <c r="EC1034" s="871"/>
      <c r="ED1034" s="871"/>
      <c r="EE1034" s="871"/>
      <c r="EF1034" s="871"/>
      <c r="EG1034" s="871"/>
      <c r="EH1034" s="871"/>
      <c r="EI1034" s="871"/>
      <c r="EJ1034" s="871"/>
      <c r="EK1034" s="871"/>
      <c r="EL1034" s="871"/>
      <c r="EM1034" s="871"/>
      <c r="EN1034" s="871"/>
      <c r="EO1034" s="871"/>
      <c r="EP1034" s="871"/>
      <c r="EQ1034" s="871"/>
      <c r="ER1034" s="871"/>
      <c r="ES1034" s="871"/>
      <c r="ET1034" s="871"/>
      <c r="EU1034" s="871"/>
      <c r="EV1034" s="871"/>
      <c r="EW1034" s="871"/>
      <c r="EX1034" s="871"/>
      <c r="EY1034" s="871"/>
      <c r="EZ1034" s="871"/>
      <c r="FA1034" s="871"/>
      <c r="FB1034" s="871"/>
      <c r="FC1034" s="871"/>
      <c r="FD1034" s="871"/>
      <c r="FE1034" s="871"/>
      <c r="FF1034" s="871"/>
      <c r="FG1034" s="871"/>
      <c r="FH1034" s="871"/>
      <c r="FI1034" s="871"/>
      <c r="FJ1034" s="871"/>
      <c r="FK1034" s="871"/>
      <c r="FL1034" s="871"/>
      <c r="FM1034" s="871"/>
      <c r="FN1034" s="871"/>
      <c r="FO1034" s="871"/>
      <c r="FP1034" s="871"/>
      <c r="FQ1034" s="871"/>
      <c r="FR1034" s="871"/>
      <c r="FS1034" s="871"/>
      <c r="FT1034" s="871"/>
      <c r="FU1034" s="871"/>
      <c r="FV1034" s="871"/>
      <c r="FW1034" s="871"/>
      <c r="FX1034" s="871"/>
      <c r="FY1034" s="871"/>
      <c r="FZ1034" s="871"/>
      <c r="GA1034" s="871"/>
      <c r="GB1034" s="871"/>
      <c r="GC1034" s="871"/>
      <c r="GD1034" s="871"/>
      <c r="GE1034" s="871"/>
      <c r="GF1034" s="871"/>
      <c r="GG1034" s="871"/>
      <c r="GH1034" s="871"/>
      <c r="GI1034" s="871"/>
      <c r="GJ1034" s="871"/>
      <c r="GK1034" s="871"/>
      <c r="GL1034" s="871"/>
      <c r="GM1034" s="871"/>
      <c r="GN1034" s="871"/>
      <c r="GO1034" s="871"/>
      <c r="GP1034" s="871"/>
      <c r="GQ1034" s="871"/>
      <c r="GR1034" s="871"/>
      <c r="GS1034" s="871"/>
      <c r="GT1034" s="871"/>
      <c r="GU1034" s="871"/>
      <c r="GV1034" s="871"/>
      <c r="GW1034" s="871"/>
      <c r="GX1034" s="871"/>
      <c r="GY1034" s="871"/>
      <c r="GZ1034" s="871"/>
      <c r="HA1034" s="871"/>
      <c r="HB1034" s="871"/>
      <c r="HC1034" s="871"/>
      <c r="HD1034" s="871"/>
      <c r="HE1034" s="871"/>
      <c r="HF1034" s="871"/>
      <c r="HG1034" s="871"/>
      <c r="HH1034" s="871"/>
      <c r="HI1034" s="871"/>
      <c r="HJ1034" s="871"/>
      <c r="HK1034" s="871"/>
      <c r="HL1034" s="871"/>
      <c r="HM1034" s="871"/>
      <c r="HN1034" s="871"/>
      <c r="HO1034" s="871"/>
      <c r="HP1034" s="871"/>
      <c r="HQ1034" s="871"/>
      <c r="HR1034" s="871"/>
      <c r="HS1034" s="871"/>
      <c r="HT1034" s="871"/>
      <c r="HU1034" s="871"/>
      <c r="HV1034" s="871"/>
      <c r="HW1034" s="871"/>
      <c r="HX1034" s="871"/>
      <c r="HY1034" s="871"/>
      <c r="HZ1034" s="871"/>
      <c r="IA1034" s="871"/>
      <c r="IB1034" s="871"/>
      <c r="IC1034" s="871"/>
      <c r="ID1034" s="871"/>
      <c r="IE1034" s="871"/>
      <c r="IF1034" s="871"/>
      <c r="IG1034" s="871"/>
      <c r="IH1034" s="871"/>
      <c r="II1034" s="871"/>
      <c r="IJ1034" s="871"/>
      <c r="IK1034" s="871"/>
      <c r="IL1034" s="871"/>
      <c r="IM1034" s="871"/>
      <c r="IN1034" s="871"/>
      <c r="IO1034" s="871"/>
      <c r="IP1034" s="871"/>
      <c r="IQ1034" s="871"/>
      <c r="IR1034" s="871"/>
      <c r="IS1034" s="871"/>
      <c r="IT1034" s="871"/>
      <c r="IU1034" s="871"/>
      <c r="IV1034" s="871"/>
      <c r="IW1034" s="871"/>
      <c r="IX1034" s="871"/>
      <c r="IY1034" s="871"/>
      <c r="IZ1034" s="871"/>
      <c r="JA1034" s="871"/>
      <c r="JB1034" s="871"/>
      <c r="JC1034" s="871"/>
      <c r="JD1034" s="871"/>
      <c r="JE1034" s="871"/>
      <c r="JF1034" s="871"/>
      <c r="JG1034" s="871"/>
      <c r="JH1034" s="871"/>
      <c r="JI1034" s="871"/>
      <c r="JJ1034" s="871"/>
      <c r="JK1034" s="871"/>
      <c r="JL1034" s="871"/>
      <c r="JM1034" s="871"/>
      <c r="JN1034" s="871"/>
      <c r="JO1034" s="871"/>
      <c r="JP1034" s="871"/>
      <c r="JQ1034" s="871"/>
      <c r="JR1034" s="871"/>
      <c r="JS1034" s="871"/>
      <c r="JT1034" s="871"/>
      <c r="JU1034" s="871"/>
      <c r="JV1034" s="871"/>
      <c r="JW1034" s="871"/>
      <c r="JX1034" s="871"/>
      <c r="JY1034" s="871"/>
      <c r="JZ1034" s="871"/>
      <c r="KA1034" s="871"/>
      <c r="KB1034" s="871"/>
      <c r="KC1034" s="871"/>
      <c r="KD1034" s="871"/>
      <c r="KE1034" s="871"/>
      <c r="KF1034" s="871"/>
      <c r="KG1034" s="871"/>
      <c r="KH1034" s="871"/>
      <c r="KI1034" s="871"/>
      <c r="KJ1034" s="871"/>
      <c r="KK1034" s="871"/>
      <c r="KL1034" s="871"/>
      <c r="KM1034" s="871"/>
      <c r="KN1034" s="871"/>
      <c r="KO1034" s="871"/>
      <c r="KP1034" s="871"/>
      <c r="KQ1034" s="871"/>
      <c r="KR1034" s="871"/>
      <c r="KS1034" s="871"/>
      <c r="KT1034" s="871"/>
      <c r="KU1034" s="871"/>
      <c r="KV1034" s="871"/>
      <c r="KW1034" s="871"/>
      <c r="KX1034" s="871"/>
      <c r="KY1034" s="871"/>
      <c r="KZ1034" s="871"/>
      <c r="LA1034" s="871"/>
      <c r="LB1034" s="871"/>
      <c r="LC1034" s="871"/>
      <c r="LD1034" s="871"/>
      <c r="LE1034" s="871"/>
      <c r="LF1034" s="871"/>
      <c r="LG1034" s="871"/>
      <c r="LH1034" s="871"/>
      <c r="LI1034" s="871"/>
      <c r="LJ1034" s="871"/>
      <c r="LK1034" s="871"/>
      <c r="LL1034" s="871"/>
      <c r="LM1034" s="871"/>
      <c r="LN1034" s="871"/>
      <c r="LO1034" s="871"/>
      <c r="LP1034" s="871"/>
      <c r="LQ1034" s="871"/>
      <c r="LR1034" s="871"/>
      <c r="LS1034" s="871"/>
      <c r="LT1034" s="871"/>
      <c r="LU1034" s="871"/>
      <c r="LV1034" s="871"/>
      <c r="LW1034" s="871"/>
      <c r="LX1034" s="871"/>
      <c r="LY1034" s="871"/>
      <c r="LZ1034" s="871"/>
      <c r="MA1034" s="871"/>
      <c r="MB1034" s="871"/>
      <c r="MC1034" s="871"/>
      <c r="MD1034" s="871"/>
      <c r="ME1034" s="871"/>
      <c r="MF1034" s="871"/>
      <c r="MG1034" s="871"/>
      <c r="MH1034" s="871"/>
      <c r="MI1034" s="871"/>
      <c r="MJ1034" s="871"/>
      <c r="MK1034" s="871"/>
      <c r="ML1034" s="871"/>
      <c r="MM1034" s="871"/>
      <c r="MN1034" s="871"/>
      <c r="MO1034" s="871"/>
      <c r="MP1034" s="871"/>
      <c r="MQ1034" s="871"/>
      <c r="MR1034" s="871"/>
      <c r="MS1034" s="871"/>
      <c r="MT1034" s="871"/>
      <c r="MU1034" s="871"/>
      <c r="MV1034" s="871"/>
      <c r="MW1034" s="871"/>
      <c r="MX1034" s="871"/>
      <c r="MY1034" s="871"/>
      <c r="MZ1034" s="871"/>
      <c r="NA1034" s="871"/>
      <c r="NB1034" s="871"/>
      <c r="NC1034" s="871"/>
      <c r="ND1034" s="871"/>
      <c r="NE1034" s="871"/>
      <c r="NF1034" s="871"/>
      <c r="NG1034" s="871"/>
      <c r="NH1034" s="871"/>
      <c r="NI1034" s="871"/>
      <c r="NJ1034" s="871"/>
      <c r="NK1034" s="871"/>
      <c r="NL1034" s="871"/>
      <c r="NM1034" s="871"/>
      <c r="NN1034" s="871"/>
      <c r="NO1034" s="871"/>
      <c r="NP1034" s="871"/>
      <c r="NQ1034" s="871"/>
      <c r="NR1034" s="871"/>
      <c r="NS1034" s="871"/>
      <c r="NT1034" s="871"/>
      <c r="NU1034" s="871"/>
      <c r="NV1034" s="871"/>
      <c r="NW1034" s="871"/>
      <c r="NX1034" s="871"/>
      <c r="NY1034" s="871"/>
      <c r="NZ1034" s="871"/>
      <c r="OA1034" s="871"/>
      <c r="OB1034" s="871"/>
      <c r="OC1034" s="871"/>
      <c r="OD1034" s="871"/>
      <c r="OE1034" s="871"/>
      <c r="OF1034" s="871"/>
      <c r="OG1034" s="871"/>
      <c r="OH1034" s="871"/>
      <c r="OI1034" s="871"/>
      <c r="OJ1034" s="871"/>
      <c r="OK1034" s="871"/>
      <c r="OL1034" s="871"/>
      <c r="OM1034" s="871"/>
      <c r="ON1034" s="871"/>
      <c r="OO1034" s="871"/>
      <c r="OP1034" s="871"/>
      <c r="OQ1034" s="871"/>
      <c r="OR1034" s="871"/>
      <c r="OS1034" s="871"/>
      <c r="OT1034" s="871"/>
      <c r="OU1034" s="871"/>
      <c r="OV1034" s="871"/>
      <c r="OW1034" s="871"/>
      <c r="OX1034" s="871"/>
      <c r="OY1034" s="871"/>
      <c r="OZ1034" s="871"/>
      <c r="PA1034" s="871"/>
      <c r="PB1034" s="871"/>
      <c r="PC1034" s="871"/>
      <c r="PD1034" s="871"/>
      <c r="PE1034" s="871"/>
      <c r="PF1034" s="871"/>
      <c r="PG1034" s="871"/>
      <c r="PH1034" s="871"/>
      <c r="PI1034" s="871"/>
      <c r="PJ1034" s="871"/>
      <c r="PK1034" s="871"/>
      <c r="PL1034" s="871"/>
      <c r="PM1034" s="871"/>
      <c r="PN1034" s="871"/>
      <c r="PO1034" s="871"/>
      <c r="PP1034" s="871"/>
      <c r="PQ1034" s="871"/>
      <c r="PR1034" s="871"/>
      <c r="PS1034" s="871"/>
      <c r="PT1034" s="871"/>
      <c r="PU1034" s="871"/>
      <c r="PV1034" s="871"/>
      <c r="PW1034" s="871"/>
      <c r="PX1034" s="871"/>
      <c r="PY1034" s="871"/>
      <c r="PZ1034" s="871"/>
      <c r="QA1034" s="871"/>
      <c r="QB1034" s="871"/>
      <c r="QC1034" s="871"/>
      <c r="QD1034" s="871"/>
      <c r="QE1034" s="871"/>
      <c r="QF1034" s="871"/>
      <c r="QG1034" s="871"/>
      <c r="QH1034" s="871"/>
      <c r="QI1034" s="871"/>
      <c r="QJ1034" s="871"/>
      <c r="QK1034" s="871"/>
      <c r="QL1034" s="871"/>
      <c r="QM1034" s="871"/>
      <c r="QN1034" s="871"/>
      <c r="QO1034" s="871"/>
      <c r="QP1034" s="871"/>
      <c r="QQ1034" s="871"/>
      <c r="QR1034" s="871"/>
      <c r="QS1034" s="871"/>
      <c r="QT1034" s="871"/>
      <c r="QU1034" s="871"/>
      <c r="QV1034" s="871"/>
      <c r="QW1034" s="871"/>
      <c r="QX1034" s="871"/>
      <c r="QY1034" s="871"/>
      <c r="QZ1034" s="871"/>
      <c r="RA1034" s="871"/>
      <c r="RB1034" s="871"/>
      <c r="RC1034" s="871"/>
      <c r="RD1034" s="871"/>
      <c r="RE1034" s="871"/>
      <c r="RF1034" s="871"/>
      <c r="RG1034" s="871"/>
      <c r="RH1034" s="871"/>
      <c r="RI1034" s="871"/>
      <c r="RJ1034" s="871"/>
      <c r="RK1034" s="871"/>
      <c r="RL1034" s="871"/>
      <c r="RM1034" s="871"/>
      <c r="RN1034" s="871"/>
      <c r="RO1034" s="871"/>
      <c r="RP1034" s="871"/>
      <c r="RQ1034" s="871"/>
      <c r="RR1034" s="871"/>
      <c r="RS1034" s="871"/>
      <c r="RT1034" s="871"/>
      <c r="RU1034" s="871"/>
      <c r="RV1034" s="871"/>
      <c r="RW1034" s="871"/>
      <c r="RX1034" s="871"/>
      <c r="RY1034" s="871"/>
      <c r="RZ1034" s="871"/>
      <c r="SA1034" s="871"/>
      <c r="SB1034" s="871"/>
      <c r="SC1034" s="871"/>
      <c r="SD1034" s="871"/>
      <c r="SE1034" s="871"/>
      <c r="SF1034" s="871"/>
      <c r="SG1034" s="871"/>
      <c r="SH1034" s="871"/>
      <c r="SI1034" s="871"/>
      <c r="SJ1034" s="871"/>
      <c r="SK1034" s="871"/>
      <c r="SL1034" s="871"/>
      <c r="SM1034" s="871"/>
      <c r="SN1034" s="871"/>
      <c r="SO1034" s="871"/>
      <c r="SP1034" s="871"/>
      <c r="SQ1034" s="871"/>
      <c r="SR1034" s="871"/>
      <c r="SS1034" s="871"/>
      <c r="ST1034" s="871"/>
      <c r="SU1034" s="871"/>
      <c r="SV1034" s="871"/>
      <c r="SW1034" s="871"/>
      <c r="SX1034" s="871"/>
      <c r="SY1034" s="871"/>
      <c r="SZ1034" s="871"/>
      <c r="TA1034" s="871"/>
      <c r="TB1034" s="871"/>
      <c r="TC1034" s="871"/>
      <c r="TD1034" s="871"/>
      <c r="TE1034" s="871"/>
      <c r="TF1034" s="871"/>
      <c r="TG1034" s="871"/>
      <c r="TH1034" s="871"/>
      <c r="TI1034" s="871"/>
      <c r="TJ1034" s="871"/>
      <c r="TK1034" s="871"/>
      <c r="TL1034" s="871"/>
      <c r="TM1034" s="871"/>
      <c r="TN1034" s="871"/>
      <c r="TO1034" s="871"/>
      <c r="TP1034" s="871"/>
      <c r="TQ1034" s="871"/>
      <c r="TR1034" s="871"/>
      <c r="TS1034" s="871"/>
      <c r="TT1034" s="871"/>
      <c r="TU1034" s="871"/>
      <c r="TV1034" s="871"/>
      <c r="TW1034" s="871"/>
      <c r="TX1034" s="871"/>
      <c r="TY1034" s="871"/>
      <c r="TZ1034" s="871"/>
      <c r="UA1034" s="871"/>
      <c r="UB1034" s="871"/>
      <c r="UC1034" s="871"/>
      <c r="UD1034" s="871"/>
      <c r="UE1034" s="871"/>
      <c r="UF1034" s="871"/>
      <c r="UG1034" s="871"/>
      <c r="UH1034" s="871"/>
      <c r="UI1034" s="871"/>
      <c r="UJ1034" s="871"/>
      <c r="UK1034" s="871"/>
      <c r="UL1034" s="871"/>
      <c r="UM1034" s="871"/>
      <c r="UN1034" s="871"/>
      <c r="UO1034" s="871"/>
      <c r="UP1034" s="871"/>
      <c r="UQ1034" s="871"/>
      <c r="UR1034" s="871"/>
      <c r="US1034" s="871"/>
      <c r="UT1034" s="871"/>
      <c r="UU1034" s="871"/>
      <c r="UV1034" s="871"/>
      <c r="UW1034" s="871"/>
      <c r="UX1034" s="871"/>
      <c r="UY1034" s="871"/>
      <c r="UZ1034" s="871"/>
      <c r="VA1034" s="871"/>
      <c r="VB1034" s="871"/>
      <c r="VC1034" s="871"/>
      <c r="VD1034" s="871"/>
      <c r="VE1034" s="871"/>
      <c r="VF1034" s="871"/>
      <c r="VG1034" s="871"/>
      <c r="VH1034" s="871"/>
      <c r="VI1034" s="871"/>
      <c r="VJ1034" s="871"/>
      <c r="VK1034" s="871"/>
      <c r="VL1034" s="871"/>
      <c r="VM1034" s="871"/>
      <c r="VN1034" s="871"/>
      <c r="VO1034" s="871"/>
      <c r="VP1034" s="871"/>
      <c r="VQ1034" s="871"/>
      <c r="VR1034" s="871"/>
      <c r="VS1034" s="871"/>
      <c r="VT1034" s="871"/>
      <c r="VU1034" s="871"/>
      <c r="VV1034" s="871"/>
      <c r="VW1034" s="871"/>
      <c r="VX1034" s="871"/>
      <c r="VY1034" s="871"/>
      <c r="VZ1034" s="871"/>
      <c r="WA1034" s="871"/>
      <c r="WB1034" s="871"/>
      <c r="WC1034" s="871"/>
      <c r="WD1034" s="871"/>
      <c r="WE1034" s="871"/>
      <c r="WF1034" s="871"/>
      <c r="WG1034" s="871"/>
      <c r="WH1034" s="871"/>
      <c r="WI1034" s="871"/>
      <c r="WJ1034" s="871"/>
      <c r="WK1034" s="871"/>
      <c r="WL1034" s="871"/>
      <c r="WM1034" s="871"/>
      <c r="WN1034" s="871"/>
      <c r="WO1034" s="871"/>
      <c r="WP1034" s="871"/>
      <c r="WQ1034" s="871"/>
      <c r="WR1034" s="871"/>
      <c r="WS1034" s="871"/>
      <c r="WT1034" s="871"/>
      <c r="WU1034" s="871"/>
      <c r="WV1034" s="871"/>
      <c r="WW1034" s="871"/>
      <c r="WX1034" s="871"/>
      <c r="WY1034" s="871"/>
      <c r="WZ1034" s="871"/>
      <c r="XA1034" s="871"/>
      <c r="XB1034" s="871"/>
      <c r="XC1034" s="871"/>
      <c r="XD1034" s="871"/>
      <c r="XE1034" s="871"/>
      <c r="XF1034" s="871"/>
      <c r="XG1034" s="871"/>
      <c r="XH1034" s="871"/>
      <c r="XI1034" s="871"/>
      <c r="XJ1034" s="871"/>
      <c r="XK1034" s="871"/>
      <c r="XL1034" s="871"/>
      <c r="XM1034" s="871"/>
      <c r="XN1034" s="871"/>
      <c r="XO1034" s="871"/>
      <c r="XP1034" s="871"/>
      <c r="XQ1034" s="871"/>
      <c r="XR1034" s="871"/>
      <c r="XS1034" s="871"/>
      <c r="XT1034" s="871"/>
      <c r="XU1034" s="871"/>
      <c r="XV1034" s="871"/>
      <c r="XW1034" s="871"/>
      <c r="XX1034" s="871"/>
      <c r="XY1034" s="871"/>
      <c r="XZ1034" s="871"/>
      <c r="YA1034" s="871"/>
      <c r="YB1034" s="871"/>
      <c r="YC1034" s="871"/>
      <c r="YD1034" s="871"/>
      <c r="YE1034" s="871"/>
      <c r="YF1034" s="871"/>
      <c r="YG1034" s="871"/>
      <c r="YH1034" s="871"/>
      <c r="YI1034" s="871"/>
      <c r="YJ1034" s="871"/>
      <c r="YK1034" s="871"/>
      <c r="YL1034" s="871"/>
      <c r="YM1034" s="871"/>
      <c r="YN1034" s="871"/>
      <c r="YO1034" s="871"/>
      <c r="YP1034" s="871"/>
      <c r="YQ1034" s="871"/>
      <c r="YR1034" s="871"/>
      <c r="YS1034" s="871"/>
      <c r="YT1034" s="871"/>
      <c r="YU1034" s="871"/>
      <c r="YV1034" s="871"/>
      <c r="YW1034" s="871"/>
      <c r="YX1034" s="871"/>
      <c r="YY1034" s="871"/>
      <c r="YZ1034" s="871"/>
      <c r="ZA1034" s="871"/>
      <c r="ZB1034" s="871"/>
      <c r="ZC1034" s="871"/>
      <c r="ZD1034" s="871"/>
      <c r="ZE1034" s="871"/>
      <c r="ZF1034" s="871"/>
      <c r="ZG1034" s="871"/>
      <c r="ZH1034" s="871"/>
      <c r="ZI1034" s="871"/>
      <c r="ZJ1034" s="871"/>
      <c r="ZK1034" s="871"/>
      <c r="ZL1034" s="871"/>
      <c r="ZM1034" s="871"/>
      <c r="ZN1034" s="871"/>
      <c r="ZO1034" s="871"/>
      <c r="ZP1034" s="871"/>
      <c r="ZQ1034" s="871"/>
      <c r="ZR1034" s="871"/>
      <c r="ZS1034" s="871"/>
      <c r="ZT1034" s="871"/>
      <c r="ZU1034" s="871"/>
      <c r="ZV1034" s="871"/>
      <c r="ZW1034" s="871"/>
      <c r="ZX1034" s="871"/>
      <c r="ZY1034" s="871"/>
      <c r="ZZ1034" s="871"/>
      <c r="AAA1034" s="871"/>
      <c r="AAB1034" s="871"/>
      <c r="AAC1034" s="871"/>
      <c r="AAD1034" s="871"/>
      <c r="AAE1034" s="871"/>
      <c r="AAF1034" s="871"/>
      <c r="AAG1034" s="871"/>
      <c r="AAH1034" s="871"/>
      <c r="AAI1034" s="871"/>
      <c r="AAJ1034" s="871"/>
      <c r="AAK1034" s="871"/>
      <c r="AAL1034" s="871"/>
      <c r="AAM1034" s="871"/>
      <c r="AAN1034" s="871"/>
      <c r="AAO1034" s="871"/>
      <c r="AAP1034" s="871"/>
      <c r="AAQ1034" s="871"/>
      <c r="AAR1034" s="871"/>
      <c r="AAS1034" s="871"/>
      <c r="AAT1034" s="871"/>
      <c r="AAU1034" s="871"/>
      <c r="AAV1034" s="871"/>
      <c r="AAW1034" s="871"/>
      <c r="AAX1034" s="871"/>
      <c r="AAY1034" s="871"/>
      <c r="AAZ1034" s="871"/>
      <c r="ABA1034" s="871"/>
      <c r="ABB1034" s="871"/>
      <c r="ABC1034" s="871"/>
      <c r="ABD1034" s="871"/>
      <c r="ABE1034" s="871"/>
      <c r="ABF1034" s="871"/>
      <c r="ABG1034" s="871"/>
      <c r="ABH1034" s="871"/>
      <c r="ABI1034" s="871"/>
      <c r="ABJ1034" s="871"/>
      <c r="ABK1034" s="871"/>
      <c r="ABL1034" s="871"/>
      <c r="ABM1034" s="871"/>
      <c r="ABN1034" s="871"/>
      <c r="ABO1034" s="871"/>
      <c r="ABP1034" s="871"/>
      <c r="ABQ1034" s="871"/>
      <c r="ABR1034" s="871"/>
      <c r="ABS1034" s="871"/>
      <c r="ABT1034" s="871"/>
      <c r="ABU1034" s="871"/>
      <c r="ABV1034" s="871"/>
      <c r="ABW1034" s="871"/>
      <c r="ABX1034" s="871"/>
      <c r="ABY1034" s="871"/>
      <c r="ABZ1034" s="871"/>
      <c r="ACA1034" s="871"/>
      <c r="ACB1034" s="871"/>
      <c r="ACC1034" s="871"/>
      <c r="ACD1034" s="871"/>
      <c r="ACE1034" s="871"/>
      <c r="ACF1034" s="871"/>
      <c r="ACG1034" s="871"/>
      <c r="ACH1034" s="871"/>
      <c r="ACI1034" s="871"/>
      <c r="ACJ1034" s="871"/>
      <c r="ACK1034" s="871"/>
      <c r="ACL1034" s="871"/>
      <c r="ACM1034" s="871"/>
      <c r="ACN1034" s="871"/>
      <c r="ACO1034" s="871"/>
      <c r="ACP1034" s="871"/>
      <c r="ACQ1034" s="871"/>
      <c r="ACR1034" s="871"/>
      <c r="ACS1034" s="871"/>
      <c r="ACT1034" s="871"/>
      <c r="ACU1034" s="871"/>
      <c r="ACV1034" s="871"/>
      <c r="ACW1034" s="871"/>
      <c r="ACX1034" s="871"/>
      <c r="ACY1034" s="871"/>
      <c r="ACZ1034" s="871"/>
      <c r="ADA1034" s="871"/>
      <c r="ADB1034" s="871"/>
      <c r="ADC1034" s="871"/>
      <c r="ADD1034" s="871"/>
      <c r="ADE1034" s="871"/>
      <c r="ADF1034" s="871"/>
      <c r="ADG1034" s="871"/>
      <c r="ADH1034" s="871"/>
      <c r="ADI1034" s="871"/>
      <c r="ADJ1034" s="871"/>
      <c r="ADK1034" s="871"/>
      <c r="ADL1034" s="871"/>
      <c r="ADM1034" s="871"/>
      <c r="ADN1034" s="871"/>
      <c r="ADO1034" s="871"/>
      <c r="ADP1034" s="871"/>
      <c r="ADQ1034" s="871"/>
      <c r="ADR1034" s="871"/>
      <c r="ADS1034" s="871"/>
      <c r="ADT1034" s="871"/>
      <c r="ADU1034" s="871"/>
      <c r="ADV1034" s="871"/>
      <c r="ADW1034" s="871"/>
      <c r="ADX1034" s="871"/>
      <c r="ADY1034" s="871"/>
      <c r="ADZ1034" s="871"/>
      <c r="AEA1034" s="871"/>
      <c r="AEB1034" s="871"/>
      <c r="AEC1034" s="871"/>
      <c r="AED1034" s="871"/>
      <c r="AEE1034" s="871"/>
      <c r="AEF1034" s="871"/>
      <c r="AEG1034" s="871"/>
      <c r="AEH1034" s="871"/>
      <c r="AEI1034" s="871"/>
      <c r="AEJ1034" s="871"/>
      <c r="AEK1034" s="871"/>
      <c r="AEL1034" s="871"/>
      <c r="AEM1034" s="871"/>
      <c r="AEN1034" s="871"/>
      <c r="AEO1034" s="871"/>
      <c r="AEP1034" s="871"/>
      <c r="AEQ1034" s="871"/>
      <c r="AER1034" s="871"/>
      <c r="AES1034" s="871"/>
      <c r="AET1034" s="871"/>
      <c r="AEU1034" s="871"/>
      <c r="AEV1034" s="871"/>
      <c r="AEW1034" s="871"/>
      <c r="AEX1034" s="871"/>
      <c r="AEY1034" s="871"/>
      <c r="AEZ1034" s="871"/>
      <c r="AFA1034" s="871"/>
      <c r="AFB1034" s="871"/>
      <c r="AFC1034" s="871"/>
      <c r="AFD1034" s="871"/>
      <c r="AFE1034" s="871"/>
      <c r="AFF1034" s="871"/>
      <c r="AFG1034" s="871"/>
      <c r="AFH1034" s="871"/>
      <c r="AFI1034" s="871"/>
      <c r="AFJ1034" s="871"/>
      <c r="AFK1034" s="871"/>
      <c r="AFL1034" s="871"/>
      <c r="AFM1034" s="871"/>
      <c r="AFN1034" s="871"/>
      <c r="AFO1034" s="871"/>
      <c r="AFP1034" s="871"/>
      <c r="AFQ1034" s="871"/>
      <c r="AFR1034" s="871"/>
      <c r="AFS1034" s="871"/>
      <c r="AFT1034" s="871"/>
      <c r="AFU1034" s="871"/>
      <c r="AFV1034" s="871"/>
      <c r="AFW1034" s="871"/>
      <c r="AFX1034" s="871"/>
      <c r="AFY1034" s="871"/>
      <c r="AFZ1034" s="871"/>
      <c r="AGA1034" s="871"/>
      <c r="AGB1034" s="871"/>
      <c r="AGC1034" s="871"/>
      <c r="AGD1034" s="871"/>
      <c r="AGE1034" s="871"/>
      <c r="AGF1034" s="871"/>
      <c r="AGG1034" s="871"/>
      <c r="AGH1034" s="871"/>
      <c r="AGI1034" s="871"/>
      <c r="AGJ1034" s="871"/>
      <c r="AGK1034" s="871"/>
      <c r="AGL1034" s="871"/>
      <c r="AGM1034" s="871"/>
      <c r="AGN1034" s="871"/>
      <c r="AGO1034" s="871"/>
      <c r="AGP1034" s="871"/>
      <c r="AGQ1034" s="871"/>
      <c r="AGR1034" s="871"/>
      <c r="AGS1034" s="871"/>
      <c r="AGT1034" s="871"/>
      <c r="AGU1034" s="871"/>
      <c r="AGV1034" s="871"/>
      <c r="AGW1034" s="871"/>
      <c r="AGX1034" s="871"/>
      <c r="AGY1034" s="871"/>
      <c r="AGZ1034" s="871"/>
      <c r="AHA1034" s="871"/>
      <c r="AHB1034" s="871"/>
      <c r="AHC1034" s="871"/>
      <c r="AHD1034" s="871"/>
      <c r="AHE1034" s="871"/>
      <c r="AHF1034" s="871"/>
      <c r="AHG1034" s="871"/>
      <c r="AHH1034" s="871"/>
      <c r="AHI1034" s="871"/>
      <c r="AHJ1034" s="871"/>
      <c r="AHK1034" s="871"/>
      <c r="AHL1034" s="871"/>
      <c r="AHM1034" s="871"/>
      <c r="AHN1034" s="871"/>
      <c r="AHO1034" s="871"/>
      <c r="AHP1034" s="871"/>
      <c r="AHQ1034" s="871"/>
      <c r="AHR1034" s="871"/>
      <c r="AHS1034" s="871"/>
      <c r="AHT1034" s="871"/>
      <c r="AHU1034" s="871"/>
      <c r="AHV1034" s="871"/>
      <c r="AHW1034" s="871"/>
      <c r="AHX1034" s="871"/>
      <c r="AHY1034" s="871"/>
      <c r="AHZ1034" s="871"/>
      <c r="AIA1034" s="871"/>
      <c r="AIB1034" s="871"/>
      <c r="AIC1034" s="871"/>
      <c r="AID1034" s="871"/>
      <c r="AIE1034" s="871"/>
      <c r="AIF1034" s="871"/>
      <c r="AIG1034" s="871"/>
      <c r="AIH1034" s="871"/>
      <c r="AII1034" s="871"/>
      <c r="AIJ1034" s="871"/>
      <c r="AIK1034" s="871"/>
      <c r="AIL1034" s="871"/>
      <c r="AIM1034" s="871"/>
      <c r="AIN1034" s="871"/>
      <c r="AIO1034" s="871"/>
      <c r="AIP1034" s="871"/>
      <c r="AIQ1034" s="871"/>
      <c r="AIR1034" s="871"/>
      <c r="AIS1034" s="871"/>
      <c r="AIT1034" s="871"/>
      <c r="AIU1034" s="871"/>
      <c r="AIV1034" s="871"/>
      <c r="AIW1034" s="871"/>
      <c r="AIX1034" s="871"/>
      <c r="AIY1034" s="871"/>
      <c r="AIZ1034" s="871"/>
      <c r="AJA1034" s="871"/>
      <c r="AJB1034" s="871"/>
      <c r="AJC1034" s="871"/>
      <c r="AJD1034" s="871"/>
      <c r="AJE1034" s="871"/>
      <c r="AJF1034" s="871"/>
      <c r="AJG1034" s="871"/>
      <c r="AJH1034" s="871"/>
      <c r="AJI1034" s="871"/>
      <c r="AJJ1034" s="871"/>
      <c r="AJK1034" s="871"/>
      <c r="AJL1034" s="871"/>
      <c r="AJM1034" s="871"/>
      <c r="AJN1034" s="871"/>
      <c r="AJO1034" s="871"/>
      <c r="AJP1034" s="871"/>
      <c r="AJQ1034" s="871"/>
      <c r="AJR1034" s="871"/>
      <c r="AJS1034" s="871"/>
      <c r="AJT1034" s="871"/>
      <c r="AJU1034" s="871"/>
      <c r="AJV1034" s="871"/>
      <c r="AJW1034" s="871"/>
      <c r="AJX1034" s="871"/>
      <c r="AJY1034" s="871"/>
      <c r="AJZ1034" s="871"/>
      <c r="AKA1034" s="871"/>
      <c r="AKB1034" s="871"/>
      <c r="AKC1034" s="871"/>
      <c r="AKD1034" s="871"/>
      <c r="AKE1034" s="871"/>
      <c r="AKF1034" s="871"/>
      <c r="AKG1034" s="871"/>
      <c r="AKH1034" s="871"/>
      <c r="AKI1034" s="871"/>
      <c r="AKJ1034" s="871"/>
      <c r="AKK1034" s="871"/>
      <c r="AKL1034" s="871"/>
      <c r="AKM1034" s="871"/>
      <c r="AKN1034" s="871"/>
      <c r="AKO1034" s="871"/>
      <c r="AKP1034" s="871"/>
      <c r="AKQ1034" s="871"/>
      <c r="AKR1034" s="871"/>
      <c r="AKS1034" s="871"/>
      <c r="AKT1034" s="871"/>
      <c r="AKU1034" s="871"/>
      <c r="AKV1034" s="871"/>
      <c r="AKW1034" s="871"/>
      <c r="AKX1034" s="871"/>
      <c r="AKY1034" s="871"/>
      <c r="AKZ1034" s="871"/>
      <c r="ALA1034" s="871"/>
      <c r="ALB1034" s="871"/>
      <c r="ALC1034" s="871"/>
      <c r="ALD1034" s="871"/>
      <c r="ALE1034" s="871"/>
      <c r="ALF1034" s="871"/>
      <c r="ALG1034" s="871"/>
      <c r="ALH1034" s="871"/>
      <c r="ALI1034" s="871"/>
      <c r="ALJ1034" s="871"/>
      <c r="ALK1034" s="871"/>
      <c r="ALL1034" s="871"/>
      <c r="ALM1034" s="871"/>
      <c r="ALN1034" s="871"/>
      <c r="ALO1034" s="871"/>
      <c r="ALP1034" s="871"/>
      <c r="ALQ1034" s="871"/>
      <c r="ALR1034" s="871"/>
      <c r="ALS1034" s="871"/>
      <c r="ALT1034" s="871"/>
      <c r="ALU1034" s="871"/>
      <c r="ALV1034" s="871"/>
      <c r="ALW1034" s="871"/>
      <c r="ALX1034" s="871"/>
      <c r="ALY1034" s="871"/>
      <c r="ALZ1034" s="871"/>
      <c r="AMA1034" s="871"/>
      <c r="AMB1034" s="871"/>
      <c r="AMC1034" s="871"/>
      <c r="AMD1034" s="871"/>
      <c r="AME1034" s="871"/>
      <c r="AMF1034" s="871"/>
      <c r="AMG1034" s="871"/>
      <c r="AMH1034" s="871"/>
      <c r="AMI1034" s="871"/>
      <c r="AMJ1034" s="871"/>
      <c r="AMK1034" s="871"/>
    </row>
    <row r="1035" spans="1:1025" ht="15" customHeight="1">
      <c r="A1035" s="962"/>
      <c r="B1035" s="993"/>
      <c r="C1035" s="943"/>
      <c r="D1035" s="940"/>
      <c r="E1035" s="983"/>
      <c r="F1035" s="880"/>
      <c r="G1035" s="874"/>
      <c r="H1035" s="875"/>
      <c r="I1035" s="875"/>
      <c r="J1035" s="875"/>
      <c r="K1035" s="882"/>
      <c r="L1035" s="883"/>
      <c r="M1035" s="884"/>
      <c r="N1035" s="882"/>
      <c r="O1035" s="882"/>
      <c r="P1035" s="882"/>
      <c r="Q1035" s="871"/>
      <c r="R1035" s="871"/>
      <c r="S1035" s="871"/>
      <c r="T1035" s="871"/>
      <c r="U1035" s="871"/>
      <c r="V1035" s="871"/>
      <c r="W1035" s="871"/>
      <c r="X1035" s="871"/>
      <c r="Y1035" s="871"/>
      <c r="Z1035" s="871"/>
      <c r="AA1035" s="871"/>
      <c r="AB1035" s="871"/>
      <c r="AC1035" s="871"/>
      <c r="AD1035" s="871"/>
      <c r="AE1035" s="871"/>
      <c r="AF1035" s="871"/>
      <c r="AG1035" s="871"/>
      <c r="AH1035" s="871"/>
      <c r="AI1035" s="871"/>
      <c r="AJ1035" s="871"/>
      <c r="AK1035" s="871"/>
      <c r="AL1035" s="871"/>
      <c r="AM1035" s="871"/>
      <c r="AN1035" s="871"/>
      <c r="AO1035" s="871"/>
      <c r="AP1035" s="871"/>
      <c r="AQ1035" s="871"/>
      <c r="AR1035" s="871"/>
      <c r="AS1035" s="871"/>
      <c r="AT1035" s="871"/>
      <c r="AU1035" s="871"/>
      <c r="AV1035" s="871"/>
      <c r="AW1035" s="871"/>
      <c r="AX1035" s="871"/>
      <c r="AY1035" s="871"/>
      <c r="AZ1035" s="871"/>
      <c r="BA1035" s="871"/>
      <c r="BB1035" s="871"/>
      <c r="BC1035" s="871"/>
      <c r="BD1035" s="871"/>
      <c r="BE1035" s="871"/>
      <c r="BF1035" s="871"/>
      <c r="BG1035" s="871"/>
      <c r="BH1035" s="871"/>
      <c r="BI1035" s="871"/>
      <c r="BJ1035" s="871"/>
      <c r="BK1035" s="871"/>
      <c r="BL1035" s="871"/>
      <c r="BM1035" s="871"/>
      <c r="BN1035" s="871"/>
      <c r="BO1035" s="871"/>
      <c r="BP1035" s="871"/>
      <c r="BQ1035" s="871"/>
      <c r="BR1035" s="871"/>
      <c r="BS1035" s="871"/>
      <c r="BT1035" s="871"/>
      <c r="BU1035" s="871"/>
      <c r="BV1035" s="871"/>
      <c r="BW1035" s="871"/>
      <c r="BX1035" s="871"/>
      <c r="BY1035" s="871"/>
      <c r="BZ1035" s="871"/>
      <c r="CA1035" s="871"/>
      <c r="CB1035" s="871"/>
      <c r="CC1035" s="871"/>
      <c r="CD1035" s="871"/>
      <c r="CE1035" s="871"/>
      <c r="CF1035" s="871"/>
      <c r="CG1035" s="871"/>
      <c r="CH1035" s="871"/>
      <c r="CI1035" s="871"/>
      <c r="CJ1035" s="871"/>
      <c r="CK1035" s="871"/>
      <c r="CL1035" s="871"/>
      <c r="CM1035" s="871"/>
      <c r="CN1035" s="871"/>
      <c r="CO1035" s="871"/>
      <c r="CP1035" s="871"/>
      <c r="CQ1035" s="871"/>
      <c r="CR1035" s="871"/>
      <c r="CS1035" s="871"/>
      <c r="CT1035" s="871"/>
      <c r="CU1035" s="871"/>
      <c r="CV1035" s="871"/>
      <c r="CW1035" s="871"/>
      <c r="CX1035" s="871"/>
      <c r="CY1035" s="871"/>
      <c r="CZ1035" s="871"/>
      <c r="DA1035" s="871"/>
      <c r="DB1035" s="871"/>
      <c r="DC1035" s="871"/>
      <c r="DD1035" s="871"/>
      <c r="DE1035" s="871"/>
      <c r="DF1035" s="871"/>
      <c r="DG1035" s="871"/>
      <c r="DH1035" s="871"/>
      <c r="DI1035" s="871"/>
      <c r="DJ1035" s="871"/>
      <c r="DK1035" s="871"/>
      <c r="DL1035" s="871"/>
      <c r="DM1035" s="871"/>
      <c r="DN1035" s="871"/>
      <c r="DO1035" s="871"/>
      <c r="DP1035" s="871"/>
      <c r="DQ1035" s="871"/>
      <c r="DR1035" s="871"/>
      <c r="DS1035" s="871"/>
      <c r="DT1035" s="871"/>
      <c r="DU1035" s="871"/>
      <c r="DV1035" s="871"/>
      <c r="DW1035" s="871"/>
      <c r="DX1035" s="871"/>
      <c r="DY1035" s="871"/>
      <c r="DZ1035" s="871"/>
      <c r="EA1035" s="871"/>
      <c r="EB1035" s="871"/>
      <c r="EC1035" s="871"/>
      <c r="ED1035" s="871"/>
      <c r="EE1035" s="871"/>
      <c r="EF1035" s="871"/>
      <c r="EG1035" s="871"/>
      <c r="EH1035" s="871"/>
      <c r="EI1035" s="871"/>
      <c r="EJ1035" s="871"/>
      <c r="EK1035" s="871"/>
      <c r="EL1035" s="871"/>
      <c r="EM1035" s="871"/>
      <c r="EN1035" s="871"/>
      <c r="EO1035" s="871"/>
      <c r="EP1035" s="871"/>
      <c r="EQ1035" s="871"/>
      <c r="ER1035" s="871"/>
      <c r="ES1035" s="871"/>
      <c r="ET1035" s="871"/>
      <c r="EU1035" s="871"/>
      <c r="EV1035" s="871"/>
      <c r="EW1035" s="871"/>
      <c r="EX1035" s="871"/>
      <c r="EY1035" s="871"/>
      <c r="EZ1035" s="871"/>
      <c r="FA1035" s="871"/>
      <c r="FB1035" s="871"/>
      <c r="FC1035" s="871"/>
      <c r="FD1035" s="871"/>
      <c r="FE1035" s="871"/>
      <c r="FF1035" s="871"/>
      <c r="FG1035" s="871"/>
      <c r="FH1035" s="871"/>
      <c r="FI1035" s="871"/>
      <c r="FJ1035" s="871"/>
      <c r="FK1035" s="871"/>
      <c r="FL1035" s="871"/>
      <c r="FM1035" s="871"/>
      <c r="FN1035" s="871"/>
      <c r="FO1035" s="871"/>
      <c r="FP1035" s="871"/>
      <c r="FQ1035" s="871"/>
      <c r="FR1035" s="871"/>
      <c r="FS1035" s="871"/>
      <c r="FT1035" s="871"/>
      <c r="FU1035" s="871"/>
      <c r="FV1035" s="871"/>
      <c r="FW1035" s="871"/>
      <c r="FX1035" s="871"/>
      <c r="FY1035" s="871"/>
      <c r="FZ1035" s="871"/>
      <c r="GA1035" s="871"/>
      <c r="GB1035" s="871"/>
      <c r="GC1035" s="871"/>
      <c r="GD1035" s="871"/>
      <c r="GE1035" s="871"/>
      <c r="GF1035" s="871"/>
      <c r="GG1035" s="871"/>
      <c r="GH1035" s="871"/>
      <c r="GI1035" s="871"/>
      <c r="GJ1035" s="871"/>
      <c r="GK1035" s="871"/>
      <c r="GL1035" s="871"/>
      <c r="GM1035" s="871"/>
      <c r="GN1035" s="871"/>
      <c r="GO1035" s="871"/>
      <c r="GP1035" s="871"/>
      <c r="GQ1035" s="871"/>
      <c r="GR1035" s="871"/>
      <c r="GS1035" s="871"/>
      <c r="GT1035" s="871"/>
      <c r="GU1035" s="871"/>
      <c r="GV1035" s="871"/>
      <c r="GW1035" s="871"/>
      <c r="GX1035" s="871"/>
      <c r="GY1035" s="871"/>
      <c r="GZ1035" s="871"/>
      <c r="HA1035" s="871"/>
      <c r="HB1035" s="871"/>
      <c r="HC1035" s="871"/>
      <c r="HD1035" s="871"/>
      <c r="HE1035" s="871"/>
      <c r="HF1035" s="871"/>
      <c r="HG1035" s="871"/>
      <c r="HH1035" s="871"/>
      <c r="HI1035" s="871"/>
      <c r="HJ1035" s="871"/>
      <c r="HK1035" s="871"/>
      <c r="HL1035" s="871"/>
      <c r="HM1035" s="871"/>
      <c r="HN1035" s="871"/>
      <c r="HO1035" s="871"/>
      <c r="HP1035" s="871"/>
      <c r="HQ1035" s="871"/>
      <c r="HR1035" s="871"/>
      <c r="HS1035" s="871"/>
      <c r="HT1035" s="871"/>
      <c r="HU1035" s="871"/>
      <c r="HV1035" s="871"/>
      <c r="HW1035" s="871"/>
      <c r="HX1035" s="871"/>
      <c r="HY1035" s="871"/>
      <c r="HZ1035" s="871"/>
      <c r="IA1035" s="871"/>
      <c r="IB1035" s="871"/>
      <c r="IC1035" s="871"/>
      <c r="ID1035" s="871"/>
      <c r="IE1035" s="871"/>
      <c r="IF1035" s="871"/>
      <c r="IG1035" s="871"/>
      <c r="IH1035" s="871"/>
      <c r="II1035" s="871"/>
      <c r="IJ1035" s="871"/>
      <c r="IK1035" s="871"/>
      <c r="IL1035" s="871"/>
      <c r="IM1035" s="871"/>
      <c r="IN1035" s="871"/>
      <c r="IO1035" s="871"/>
      <c r="IP1035" s="871"/>
      <c r="IQ1035" s="871"/>
      <c r="IR1035" s="871"/>
      <c r="IS1035" s="871"/>
      <c r="IT1035" s="871"/>
      <c r="IU1035" s="871"/>
      <c r="IV1035" s="871"/>
      <c r="IW1035" s="871"/>
      <c r="IX1035" s="871"/>
      <c r="IY1035" s="871"/>
      <c r="IZ1035" s="871"/>
      <c r="JA1035" s="871"/>
      <c r="JB1035" s="871"/>
      <c r="JC1035" s="871"/>
      <c r="JD1035" s="871"/>
      <c r="JE1035" s="871"/>
      <c r="JF1035" s="871"/>
      <c r="JG1035" s="871"/>
      <c r="JH1035" s="871"/>
      <c r="JI1035" s="871"/>
      <c r="JJ1035" s="871"/>
      <c r="JK1035" s="871"/>
      <c r="JL1035" s="871"/>
      <c r="JM1035" s="871"/>
      <c r="JN1035" s="871"/>
      <c r="JO1035" s="871"/>
      <c r="JP1035" s="871"/>
      <c r="JQ1035" s="871"/>
      <c r="JR1035" s="871"/>
      <c r="JS1035" s="871"/>
      <c r="JT1035" s="871"/>
      <c r="JU1035" s="871"/>
      <c r="JV1035" s="871"/>
      <c r="JW1035" s="871"/>
      <c r="JX1035" s="871"/>
      <c r="JY1035" s="871"/>
      <c r="JZ1035" s="871"/>
      <c r="KA1035" s="871"/>
      <c r="KB1035" s="871"/>
      <c r="KC1035" s="871"/>
      <c r="KD1035" s="871"/>
      <c r="KE1035" s="871"/>
      <c r="KF1035" s="871"/>
      <c r="KG1035" s="871"/>
      <c r="KH1035" s="871"/>
      <c r="KI1035" s="871"/>
      <c r="KJ1035" s="871"/>
      <c r="KK1035" s="871"/>
      <c r="KL1035" s="871"/>
      <c r="KM1035" s="871"/>
      <c r="KN1035" s="871"/>
      <c r="KO1035" s="871"/>
      <c r="KP1035" s="871"/>
      <c r="KQ1035" s="871"/>
      <c r="KR1035" s="871"/>
      <c r="KS1035" s="871"/>
      <c r="KT1035" s="871"/>
      <c r="KU1035" s="871"/>
      <c r="KV1035" s="871"/>
      <c r="KW1035" s="871"/>
      <c r="KX1035" s="871"/>
      <c r="KY1035" s="871"/>
      <c r="KZ1035" s="871"/>
      <c r="LA1035" s="871"/>
      <c r="LB1035" s="871"/>
      <c r="LC1035" s="871"/>
      <c r="LD1035" s="871"/>
      <c r="LE1035" s="871"/>
      <c r="LF1035" s="871"/>
      <c r="LG1035" s="871"/>
      <c r="LH1035" s="871"/>
      <c r="LI1035" s="871"/>
      <c r="LJ1035" s="871"/>
      <c r="LK1035" s="871"/>
      <c r="LL1035" s="871"/>
      <c r="LM1035" s="871"/>
      <c r="LN1035" s="871"/>
      <c r="LO1035" s="871"/>
      <c r="LP1035" s="871"/>
      <c r="LQ1035" s="871"/>
      <c r="LR1035" s="871"/>
      <c r="LS1035" s="871"/>
      <c r="LT1035" s="871"/>
      <c r="LU1035" s="871"/>
      <c r="LV1035" s="871"/>
      <c r="LW1035" s="871"/>
      <c r="LX1035" s="871"/>
      <c r="LY1035" s="871"/>
      <c r="LZ1035" s="871"/>
      <c r="MA1035" s="871"/>
      <c r="MB1035" s="871"/>
      <c r="MC1035" s="871"/>
      <c r="MD1035" s="871"/>
      <c r="ME1035" s="871"/>
      <c r="MF1035" s="871"/>
      <c r="MG1035" s="871"/>
      <c r="MH1035" s="871"/>
      <c r="MI1035" s="871"/>
      <c r="MJ1035" s="871"/>
      <c r="MK1035" s="871"/>
      <c r="ML1035" s="871"/>
      <c r="MM1035" s="871"/>
      <c r="MN1035" s="871"/>
      <c r="MO1035" s="871"/>
      <c r="MP1035" s="871"/>
      <c r="MQ1035" s="871"/>
      <c r="MR1035" s="871"/>
      <c r="MS1035" s="871"/>
      <c r="MT1035" s="871"/>
      <c r="MU1035" s="871"/>
      <c r="MV1035" s="871"/>
      <c r="MW1035" s="871"/>
      <c r="MX1035" s="871"/>
      <c r="MY1035" s="871"/>
      <c r="MZ1035" s="871"/>
      <c r="NA1035" s="871"/>
      <c r="NB1035" s="871"/>
      <c r="NC1035" s="871"/>
      <c r="ND1035" s="871"/>
      <c r="NE1035" s="871"/>
      <c r="NF1035" s="871"/>
      <c r="NG1035" s="871"/>
      <c r="NH1035" s="871"/>
      <c r="NI1035" s="871"/>
      <c r="NJ1035" s="871"/>
      <c r="NK1035" s="871"/>
      <c r="NL1035" s="871"/>
      <c r="NM1035" s="871"/>
      <c r="NN1035" s="871"/>
      <c r="NO1035" s="871"/>
      <c r="NP1035" s="871"/>
      <c r="NQ1035" s="871"/>
      <c r="NR1035" s="871"/>
      <c r="NS1035" s="871"/>
      <c r="NT1035" s="871"/>
      <c r="NU1035" s="871"/>
      <c r="NV1035" s="871"/>
      <c r="NW1035" s="871"/>
      <c r="NX1035" s="871"/>
      <c r="NY1035" s="871"/>
      <c r="NZ1035" s="871"/>
      <c r="OA1035" s="871"/>
      <c r="OB1035" s="871"/>
      <c r="OC1035" s="871"/>
      <c r="OD1035" s="871"/>
      <c r="OE1035" s="871"/>
      <c r="OF1035" s="871"/>
      <c r="OG1035" s="871"/>
      <c r="OH1035" s="871"/>
      <c r="OI1035" s="871"/>
      <c r="OJ1035" s="871"/>
      <c r="OK1035" s="871"/>
      <c r="OL1035" s="871"/>
      <c r="OM1035" s="871"/>
      <c r="ON1035" s="871"/>
      <c r="OO1035" s="871"/>
      <c r="OP1035" s="871"/>
      <c r="OQ1035" s="871"/>
      <c r="OR1035" s="871"/>
      <c r="OS1035" s="871"/>
      <c r="OT1035" s="871"/>
      <c r="OU1035" s="871"/>
      <c r="OV1035" s="871"/>
      <c r="OW1035" s="871"/>
      <c r="OX1035" s="871"/>
      <c r="OY1035" s="871"/>
      <c r="OZ1035" s="871"/>
      <c r="PA1035" s="871"/>
      <c r="PB1035" s="871"/>
      <c r="PC1035" s="871"/>
      <c r="PD1035" s="871"/>
      <c r="PE1035" s="871"/>
      <c r="PF1035" s="871"/>
      <c r="PG1035" s="871"/>
      <c r="PH1035" s="871"/>
      <c r="PI1035" s="871"/>
      <c r="PJ1035" s="871"/>
      <c r="PK1035" s="871"/>
      <c r="PL1035" s="871"/>
      <c r="PM1035" s="871"/>
      <c r="PN1035" s="871"/>
      <c r="PO1035" s="871"/>
      <c r="PP1035" s="871"/>
      <c r="PQ1035" s="871"/>
      <c r="PR1035" s="871"/>
      <c r="PS1035" s="871"/>
      <c r="PT1035" s="871"/>
      <c r="PU1035" s="871"/>
      <c r="PV1035" s="871"/>
      <c r="PW1035" s="871"/>
      <c r="PX1035" s="871"/>
      <c r="PY1035" s="871"/>
      <c r="PZ1035" s="871"/>
      <c r="QA1035" s="871"/>
      <c r="QB1035" s="871"/>
      <c r="QC1035" s="871"/>
      <c r="QD1035" s="871"/>
      <c r="QE1035" s="871"/>
      <c r="QF1035" s="871"/>
      <c r="QG1035" s="871"/>
      <c r="QH1035" s="871"/>
      <c r="QI1035" s="871"/>
      <c r="QJ1035" s="871"/>
      <c r="QK1035" s="871"/>
      <c r="QL1035" s="871"/>
      <c r="QM1035" s="871"/>
      <c r="QN1035" s="871"/>
      <c r="QO1035" s="871"/>
      <c r="QP1035" s="871"/>
      <c r="QQ1035" s="871"/>
      <c r="QR1035" s="871"/>
      <c r="QS1035" s="871"/>
      <c r="QT1035" s="871"/>
      <c r="QU1035" s="871"/>
      <c r="QV1035" s="871"/>
      <c r="QW1035" s="871"/>
      <c r="QX1035" s="871"/>
      <c r="QY1035" s="871"/>
      <c r="QZ1035" s="871"/>
      <c r="RA1035" s="871"/>
      <c r="RB1035" s="871"/>
      <c r="RC1035" s="871"/>
      <c r="RD1035" s="871"/>
      <c r="RE1035" s="871"/>
      <c r="RF1035" s="871"/>
      <c r="RG1035" s="871"/>
      <c r="RH1035" s="871"/>
      <c r="RI1035" s="871"/>
      <c r="RJ1035" s="871"/>
      <c r="RK1035" s="871"/>
      <c r="RL1035" s="871"/>
      <c r="RM1035" s="871"/>
      <c r="RN1035" s="871"/>
      <c r="RO1035" s="871"/>
      <c r="RP1035" s="871"/>
      <c r="RQ1035" s="871"/>
      <c r="RR1035" s="871"/>
      <c r="RS1035" s="871"/>
      <c r="RT1035" s="871"/>
      <c r="RU1035" s="871"/>
      <c r="RV1035" s="871"/>
      <c r="RW1035" s="871"/>
      <c r="RX1035" s="871"/>
      <c r="RY1035" s="871"/>
      <c r="RZ1035" s="871"/>
      <c r="SA1035" s="871"/>
      <c r="SB1035" s="871"/>
      <c r="SC1035" s="871"/>
      <c r="SD1035" s="871"/>
      <c r="SE1035" s="871"/>
      <c r="SF1035" s="871"/>
      <c r="SG1035" s="871"/>
      <c r="SH1035" s="871"/>
      <c r="SI1035" s="871"/>
      <c r="SJ1035" s="871"/>
      <c r="SK1035" s="871"/>
      <c r="SL1035" s="871"/>
      <c r="SM1035" s="871"/>
      <c r="SN1035" s="871"/>
      <c r="SO1035" s="871"/>
      <c r="SP1035" s="871"/>
      <c r="SQ1035" s="871"/>
      <c r="SR1035" s="871"/>
      <c r="SS1035" s="871"/>
      <c r="ST1035" s="871"/>
      <c r="SU1035" s="871"/>
      <c r="SV1035" s="871"/>
      <c r="SW1035" s="871"/>
      <c r="SX1035" s="871"/>
      <c r="SY1035" s="871"/>
      <c r="SZ1035" s="871"/>
      <c r="TA1035" s="871"/>
      <c r="TB1035" s="871"/>
      <c r="TC1035" s="871"/>
      <c r="TD1035" s="871"/>
      <c r="TE1035" s="871"/>
      <c r="TF1035" s="871"/>
      <c r="TG1035" s="871"/>
      <c r="TH1035" s="871"/>
      <c r="TI1035" s="871"/>
      <c r="TJ1035" s="871"/>
      <c r="TK1035" s="871"/>
      <c r="TL1035" s="871"/>
      <c r="TM1035" s="871"/>
      <c r="TN1035" s="871"/>
      <c r="TO1035" s="871"/>
      <c r="TP1035" s="871"/>
      <c r="TQ1035" s="871"/>
      <c r="TR1035" s="871"/>
      <c r="TS1035" s="871"/>
      <c r="TT1035" s="871"/>
      <c r="TU1035" s="871"/>
      <c r="TV1035" s="871"/>
      <c r="TW1035" s="871"/>
      <c r="TX1035" s="871"/>
      <c r="TY1035" s="871"/>
      <c r="TZ1035" s="871"/>
      <c r="UA1035" s="871"/>
      <c r="UB1035" s="871"/>
      <c r="UC1035" s="871"/>
      <c r="UD1035" s="871"/>
      <c r="UE1035" s="871"/>
      <c r="UF1035" s="871"/>
      <c r="UG1035" s="871"/>
      <c r="UH1035" s="871"/>
      <c r="UI1035" s="871"/>
      <c r="UJ1035" s="871"/>
      <c r="UK1035" s="871"/>
      <c r="UL1035" s="871"/>
      <c r="UM1035" s="871"/>
      <c r="UN1035" s="871"/>
      <c r="UO1035" s="871"/>
      <c r="UP1035" s="871"/>
      <c r="UQ1035" s="871"/>
      <c r="UR1035" s="871"/>
      <c r="US1035" s="871"/>
      <c r="UT1035" s="871"/>
      <c r="UU1035" s="871"/>
      <c r="UV1035" s="871"/>
      <c r="UW1035" s="871"/>
      <c r="UX1035" s="871"/>
      <c r="UY1035" s="871"/>
      <c r="UZ1035" s="871"/>
      <c r="VA1035" s="871"/>
      <c r="VB1035" s="871"/>
      <c r="VC1035" s="871"/>
      <c r="VD1035" s="871"/>
      <c r="VE1035" s="871"/>
      <c r="VF1035" s="871"/>
      <c r="VG1035" s="871"/>
      <c r="VH1035" s="871"/>
      <c r="VI1035" s="871"/>
      <c r="VJ1035" s="871"/>
      <c r="VK1035" s="871"/>
      <c r="VL1035" s="871"/>
      <c r="VM1035" s="871"/>
      <c r="VN1035" s="871"/>
      <c r="VO1035" s="871"/>
      <c r="VP1035" s="871"/>
      <c r="VQ1035" s="871"/>
      <c r="VR1035" s="871"/>
      <c r="VS1035" s="871"/>
      <c r="VT1035" s="871"/>
      <c r="VU1035" s="871"/>
      <c r="VV1035" s="871"/>
      <c r="VW1035" s="871"/>
      <c r="VX1035" s="871"/>
      <c r="VY1035" s="871"/>
      <c r="VZ1035" s="871"/>
      <c r="WA1035" s="871"/>
      <c r="WB1035" s="871"/>
      <c r="WC1035" s="871"/>
      <c r="WD1035" s="871"/>
      <c r="WE1035" s="871"/>
      <c r="WF1035" s="871"/>
      <c r="WG1035" s="871"/>
      <c r="WH1035" s="871"/>
      <c r="WI1035" s="871"/>
      <c r="WJ1035" s="871"/>
      <c r="WK1035" s="871"/>
      <c r="WL1035" s="871"/>
      <c r="WM1035" s="871"/>
      <c r="WN1035" s="871"/>
      <c r="WO1035" s="871"/>
      <c r="WP1035" s="871"/>
      <c r="WQ1035" s="871"/>
      <c r="WR1035" s="871"/>
      <c r="WS1035" s="871"/>
      <c r="WT1035" s="871"/>
      <c r="WU1035" s="871"/>
      <c r="WV1035" s="871"/>
      <c r="WW1035" s="871"/>
      <c r="WX1035" s="871"/>
      <c r="WY1035" s="871"/>
      <c r="WZ1035" s="871"/>
      <c r="XA1035" s="871"/>
      <c r="XB1035" s="871"/>
      <c r="XC1035" s="871"/>
      <c r="XD1035" s="871"/>
      <c r="XE1035" s="871"/>
      <c r="XF1035" s="871"/>
      <c r="XG1035" s="871"/>
      <c r="XH1035" s="871"/>
      <c r="XI1035" s="871"/>
      <c r="XJ1035" s="871"/>
      <c r="XK1035" s="871"/>
      <c r="XL1035" s="871"/>
      <c r="XM1035" s="871"/>
      <c r="XN1035" s="871"/>
      <c r="XO1035" s="871"/>
      <c r="XP1035" s="871"/>
      <c r="XQ1035" s="871"/>
      <c r="XR1035" s="871"/>
      <c r="XS1035" s="871"/>
      <c r="XT1035" s="871"/>
      <c r="XU1035" s="871"/>
      <c r="XV1035" s="871"/>
      <c r="XW1035" s="871"/>
      <c r="XX1035" s="871"/>
      <c r="XY1035" s="871"/>
      <c r="XZ1035" s="871"/>
      <c r="YA1035" s="871"/>
      <c r="YB1035" s="871"/>
      <c r="YC1035" s="871"/>
      <c r="YD1035" s="871"/>
      <c r="YE1035" s="871"/>
      <c r="YF1035" s="871"/>
      <c r="YG1035" s="871"/>
      <c r="YH1035" s="871"/>
      <c r="YI1035" s="871"/>
      <c r="YJ1035" s="871"/>
      <c r="YK1035" s="871"/>
      <c r="YL1035" s="871"/>
      <c r="YM1035" s="871"/>
      <c r="YN1035" s="871"/>
      <c r="YO1035" s="871"/>
      <c r="YP1035" s="871"/>
      <c r="YQ1035" s="871"/>
      <c r="YR1035" s="871"/>
      <c r="YS1035" s="871"/>
      <c r="YT1035" s="871"/>
      <c r="YU1035" s="871"/>
      <c r="YV1035" s="871"/>
      <c r="YW1035" s="871"/>
      <c r="YX1035" s="871"/>
      <c r="YY1035" s="871"/>
      <c r="YZ1035" s="871"/>
      <c r="ZA1035" s="871"/>
      <c r="ZB1035" s="871"/>
      <c r="ZC1035" s="871"/>
      <c r="ZD1035" s="871"/>
      <c r="ZE1035" s="871"/>
      <c r="ZF1035" s="871"/>
      <c r="ZG1035" s="871"/>
      <c r="ZH1035" s="871"/>
      <c r="ZI1035" s="871"/>
      <c r="ZJ1035" s="871"/>
      <c r="ZK1035" s="871"/>
      <c r="ZL1035" s="871"/>
      <c r="ZM1035" s="871"/>
      <c r="ZN1035" s="871"/>
      <c r="ZO1035" s="871"/>
      <c r="ZP1035" s="871"/>
      <c r="ZQ1035" s="871"/>
      <c r="ZR1035" s="871"/>
      <c r="ZS1035" s="871"/>
      <c r="ZT1035" s="871"/>
      <c r="ZU1035" s="871"/>
      <c r="ZV1035" s="871"/>
      <c r="ZW1035" s="871"/>
      <c r="ZX1035" s="871"/>
      <c r="ZY1035" s="871"/>
      <c r="ZZ1035" s="871"/>
      <c r="AAA1035" s="871"/>
      <c r="AAB1035" s="871"/>
      <c r="AAC1035" s="871"/>
      <c r="AAD1035" s="871"/>
      <c r="AAE1035" s="871"/>
      <c r="AAF1035" s="871"/>
      <c r="AAG1035" s="871"/>
      <c r="AAH1035" s="871"/>
      <c r="AAI1035" s="871"/>
      <c r="AAJ1035" s="871"/>
      <c r="AAK1035" s="871"/>
      <c r="AAL1035" s="871"/>
      <c r="AAM1035" s="871"/>
      <c r="AAN1035" s="871"/>
      <c r="AAO1035" s="871"/>
      <c r="AAP1035" s="871"/>
      <c r="AAQ1035" s="871"/>
      <c r="AAR1035" s="871"/>
      <c r="AAS1035" s="871"/>
      <c r="AAT1035" s="871"/>
      <c r="AAU1035" s="871"/>
      <c r="AAV1035" s="871"/>
      <c r="AAW1035" s="871"/>
      <c r="AAX1035" s="871"/>
      <c r="AAY1035" s="871"/>
      <c r="AAZ1035" s="871"/>
      <c r="ABA1035" s="871"/>
      <c r="ABB1035" s="871"/>
      <c r="ABC1035" s="871"/>
      <c r="ABD1035" s="871"/>
      <c r="ABE1035" s="871"/>
      <c r="ABF1035" s="871"/>
      <c r="ABG1035" s="871"/>
      <c r="ABH1035" s="871"/>
      <c r="ABI1035" s="871"/>
      <c r="ABJ1035" s="871"/>
      <c r="ABK1035" s="871"/>
      <c r="ABL1035" s="871"/>
      <c r="ABM1035" s="871"/>
      <c r="ABN1035" s="871"/>
      <c r="ABO1035" s="871"/>
      <c r="ABP1035" s="871"/>
      <c r="ABQ1035" s="871"/>
      <c r="ABR1035" s="871"/>
      <c r="ABS1035" s="871"/>
      <c r="ABT1035" s="871"/>
      <c r="ABU1035" s="871"/>
      <c r="ABV1035" s="871"/>
      <c r="ABW1035" s="871"/>
      <c r="ABX1035" s="871"/>
      <c r="ABY1035" s="871"/>
      <c r="ABZ1035" s="871"/>
      <c r="ACA1035" s="871"/>
      <c r="ACB1035" s="871"/>
      <c r="ACC1035" s="871"/>
      <c r="ACD1035" s="871"/>
      <c r="ACE1035" s="871"/>
      <c r="ACF1035" s="871"/>
      <c r="ACG1035" s="871"/>
      <c r="ACH1035" s="871"/>
      <c r="ACI1035" s="871"/>
      <c r="ACJ1035" s="871"/>
      <c r="ACK1035" s="871"/>
      <c r="ACL1035" s="871"/>
      <c r="ACM1035" s="871"/>
      <c r="ACN1035" s="871"/>
      <c r="ACO1035" s="871"/>
      <c r="ACP1035" s="871"/>
      <c r="ACQ1035" s="871"/>
      <c r="ACR1035" s="871"/>
      <c r="ACS1035" s="871"/>
      <c r="ACT1035" s="871"/>
      <c r="ACU1035" s="871"/>
      <c r="ACV1035" s="871"/>
      <c r="ACW1035" s="871"/>
      <c r="ACX1035" s="871"/>
      <c r="ACY1035" s="871"/>
      <c r="ACZ1035" s="871"/>
      <c r="ADA1035" s="871"/>
      <c r="ADB1035" s="871"/>
      <c r="ADC1035" s="871"/>
      <c r="ADD1035" s="871"/>
      <c r="ADE1035" s="871"/>
      <c r="ADF1035" s="871"/>
      <c r="ADG1035" s="871"/>
      <c r="ADH1035" s="871"/>
      <c r="ADI1035" s="871"/>
      <c r="ADJ1035" s="871"/>
      <c r="ADK1035" s="871"/>
      <c r="ADL1035" s="871"/>
      <c r="ADM1035" s="871"/>
      <c r="ADN1035" s="871"/>
      <c r="ADO1035" s="871"/>
      <c r="ADP1035" s="871"/>
      <c r="ADQ1035" s="871"/>
      <c r="ADR1035" s="871"/>
      <c r="ADS1035" s="871"/>
      <c r="ADT1035" s="871"/>
      <c r="ADU1035" s="871"/>
      <c r="ADV1035" s="871"/>
      <c r="ADW1035" s="871"/>
      <c r="ADX1035" s="871"/>
      <c r="ADY1035" s="871"/>
      <c r="ADZ1035" s="871"/>
      <c r="AEA1035" s="871"/>
      <c r="AEB1035" s="871"/>
      <c r="AEC1035" s="871"/>
      <c r="AED1035" s="871"/>
      <c r="AEE1035" s="871"/>
      <c r="AEF1035" s="871"/>
      <c r="AEG1035" s="871"/>
      <c r="AEH1035" s="871"/>
      <c r="AEI1035" s="871"/>
      <c r="AEJ1035" s="871"/>
      <c r="AEK1035" s="871"/>
      <c r="AEL1035" s="871"/>
      <c r="AEM1035" s="871"/>
      <c r="AEN1035" s="871"/>
      <c r="AEO1035" s="871"/>
      <c r="AEP1035" s="871"/>
      <c r="AEQ1035" s="871"/>
      <c r="AER1035" s="871"/>
      <c r="AES1035" s="871"/>
      <c r="AET1035" s="871"/>
      <c r="AEU1035" s="871"/>
      <c r="AEV1035" s="871"/>
      <c r="AEW1035" s="871"/>
      <c r="AEX1035" s="871"/>
      <c r="AEY1035" s="871"/>
      <c r="AEZ1035" s="871"/>
      <c r="AFA1035" s="871"/>
      <c r="AFB1035" s="871"/>
      <c r="AFC1035" s="871"/>
      <c r="AFD1035" s="871"/>
      <c r="AFE1035" s="871"/>
      <c r="AFF1035" s="871"/>
      <c r="AFG1035" s="871"/>
      <c r="AFH1035" s="871"/>
      <c r="AFI1035" s="871"/>
      <c r="AFJ1035" s="871"/>
      <c r="AFK1035" s="871"/>
      <c r="AFL1035" s="871"/>
      <c r="AFM1035" s="871"/>
      <c r="AFN1035" s="871"/>
      <c r="AFO1035" s="871"/>
      <c r="AFP1035" s="871"/>
      <c r="AFQ1035" s="871"/>
      <c r="AFR1035" s="871"/>
      <c r="AFS1035" s="871"/>
      <c r="AFT1035" s="871"/>
      <c r="AFU1035" s="871"/>
      <c r="AFV1035" s="871"/>
      <c r="AFW1035" s="871"/>
      <c r="AFX1035" s="871"/>
      <c r="AFY1035" s="871"/>
      <c r="AFZ1035" s="871"/>
      <c r="AGA1035" s="871"/>
      <c r="AGB1035" s="871"/>
      <c r="AGC1035" s="871"/>
      <c r="AGD1035" s="871"/>
      <c r="AGE1035" s="871"/>
      <c r="AGF1035" s="871"/>
      <c r="AGG1035" s="871"/>
      <c r="AGH1035" s="871"/>
      <c r="AGI1035" s="871"/>
      <c r="AGJ1035" s="871"/>
      <c r="AGK1035" s="871"/>
      <c r="AGL1035" s="871"/>
      <c r="AGM1035" s="871"/>
      <c r="AGN1035" s="871"/>
      <c r="AGO1035" s="871"/>
      <c r="AGP1035" s="871"/>
      <c r="AGQ1035" s="871"/>
      <c r="AGR1035" s="871"/>
      <c r="AGS1035" s="871"/>
      <c r="AGT1035" s="871"/>
      <c r="AGU1035" s="871"/>
      <c r="AGV1035" s="871"/>
      <c r="AGW1035" s="871"/>
      <c r="AGX1035" s="871"/>
      <c r="AGY1035" s="871"/>
      <c r="AGZ1035" s="871"/>
      <c r="AHA1035" s="871"/>
      <c r="AHB1035" s="871"/>
      <c r="AHC1035" s="871"/>
      <c r="AHD1035" s="871"/>
      <c r="AHE1035" s="871"/>
      <c r="AHF1035" s="871"/>
      <c r="AHG1035" s="871"/>
      <c r="AHH1035" s="871"/>
      <c r="AHI1035" s="871"/>
      <c r="AHJ1035" s="871"/>
      <c r="AHK1035" s="871"/>
      <c r="AHL1035" s="871"/>
      <c r="AHM1035" s="871"/>
      <c r="AHN1035" s="871"/>
      <c r="AHO1035" s="871"/>
      <c r="AHP1035" s="871"/>
      <c r="AHQ1035" s="871"/>
      <c r="AHR1035" s="871"/>
      <c r="AHS1035" s="871"/>
      <c r="AHT1035" s="871"/>
      <c r="AHU1035" s="871"/>
      <c r="AHV1035" s="871"/>
      <c r="AHW1035" s="871"/>
      <c r="AHX1035" s="871"/>
      <c r="AHY1035" s="871"/>
      <c r="AHZ1035" s="871"/>
      <c r="AIA1035" s="871"/>
      <c r="AIB1035" s="871"/>
      <c r="AIC1035" s="871"/>
      <c r="AID1035" s="871"/>
      <c r="AIE1035" s="871"/>
      <c r="AIF1035" s="871"/>
      <c r="AIG1035" s="871"/>
      <c r="AIH1035" s="871"/>
      <c r="AII1035" s="871"/>
      <c r="AIJ1035" s="871"/>
      <c r="AIK1035" s="871"/>
      <c r="AIL1035" s="871"/>
      <c r="AIM1035" s="871"/>
      <c r="AIN1035" s="871"/>
      <c r="AIO1035" s="871"/>
      <c r="AIP1035" s="871"/>
      <c r="AIQ1035" s="871"/>
      <c r="AIR1035" s="871"/>
      <c r="AIS1035" s="871"/>
      <c r="AIT1035" s="871"/>
      <c r="AIU1035" s="871"/>
      <c r="AIV1035" s="871"/>
      <c r="AIW1035" s="871"/>
      <c r="AIX1035" s="871"/>
      <c r="AIY1035" s="871"/>
      <c r="AIZ1035" s="871"/>
      <c r="AJA1035" s="871"/>
      <c r="AJB1035" s="871"/>
      <c r="AJC1035" s="871"/>
      <c r="AJD1035" s="871"/>
      <c r="AJE1035" s="871"/>
      <c r="AJF1035" s="871"/>
      <c r="AJG1035" s="871"/>
      <c r="AJH1035" s="871"/>
      <c r="AJI1035" s="871"/>
      <c r="AJJ1035" s="871"/>
      <c r="AJK1035" s="871"/>
      <c r="AJL1035" s="871"/>
      <c r="AJM1035" s="871"/>
      <c r="AJN1035" s="871"/>
      <c r="AJO1035" s="871"/>
      <c r="AJP1035" s="871"/>
      <c r="AJQ1035" s="871"/>
      <c r="AJR1035" s="871"/>
      <c r="AJS1035" s="871"/>
      <c r="AJT1035" s="871"/>
      <c r="AJU1035" s="871"/>
      <c r="AJV1035" s="871"/>
      <c r="AJW1035" s="871"/>
      <c r="AJX1035" s="871"/>
      <c r="AJY1035" s="871"/>
      <c r="AJZ1035" s="871"/>
      <c r="AKA1035" s="871"/>
      <c r="AKB1035" s="871"/>
      <c r="AKC1035" s="871"/>
      <c r="AKD1035" s="871"/>
      <c r="AKE1035" s="871"/>
      <c r="AKF1035" s="871"/>
      <c r="AKG1035" s="871"/>
      <c r="AKH1035" s="871"/>
      <c r="AKI1035" s="871"/>
      <c r="AKJ1035" s="871"/>
      <c r="AKK1035" s="871"/>
      <c r="AKL1035" s="871"/>
      <c r="AKM1035" s="871"/>
      <c r="AKN1035" s="871"/>
      <c r="AKO1035" s="871"/>
      <c r="AKP1035" s="871"/>
      <c r="AKQ1035" s="871"/>
      <c r="AKR1035" s="871"/>
      <c r="AKS1035" s="871"/>
      <c r="AKT1035" s="871"/>
      <c r="AKU1035" s="871"/>
      <c r="AKV1035" s="871"/>
      <c r="AKW1035" s="871"/>
      <c r="AKX1035" s="871"/>
      <c r="AKY1035" s="871"/>
      <c r="AKZ1035" s="871"/>
      <c r="ALA1035" s="871"/>
      <c r="ALB1035" s="871"/>
      <c r="ALC1035" s="871"/>
      <c r="ALD1035" s="871"/>
      <c r="ALE1035" s="871"/>
      <c r="ALF1035" s="871"/>
      <c r="ALG1035" s="871"/>
      <c r="ALH1035" s="871"/>
      <c r="ALI1035" s="871"/>
      <c r="ALJ1035" s="871"/>
      <c r="ALK1035" s="871"/>
      <c r="ALL1035" s="871"/>
      <c r="ALM1035" s="871"/>
      <c r="ALN1035" s="871"/>
      <c r="ALO1035" s="871"/>
      <c r="ALP1035" s="871"/>
      <c r="ALQ1035" s="871"/>
      <c r="ALR1035" s="871"/>
      <c r="ALS1035" s="871"/>
      <c r="ALT1035" s="871"/>
      <c r="ALU1035" s="871"/>
      <c r="ALV1035" s="871"/>
      <c r="ALW1035" s="871"/>
      <c r="ALX1035" s="871"/>
      <c r="ALY1035" s="871"/>
      <c r="ALZ1035" s="871"/>
      <c r="AMA1035" s="871"/>
      <c r="AMB1035" s="871"/>
      <c r="AMC1035" s="871"/>
      <c r="AMD1035" s="871"/>
      <c r="AME1035" s="871"/>
      <c r="AMF1035" s="871"/>
      <c r="AMG1035" s="871"/>
      <c r="AMH1035" s="871"/>
      <c r="AMI1035" s="871"/>
      <c r="AMJ1035" s="871"/>
      <c r="AMK1035" s="871"/>
    </row>
    <row r="1036" spans="1:1025" ht="15" customHeight="1">
      <c r="A1036" s="962"/>
      <c r="B1036" s="993"/>
      <c r="C1036" s="943"/>
      <c r="D1036" s="940"/>
      <c r="E1036" s="983"/>
      <c r="F1036" s="880"/>
      <c r="G1036" s="874"/>
      <c r="H1036" s="875"/>
      <c r="I1036" s="875"/>
      <c r="J1036" s="875"/>
      <c r="K1036" s="882"/>
      <c r="L1036" s="883"/>
      <c r="M1036" s="884"/>
      <c r="N1036" s="882"/>
      <c r="O1036" s="882"/>
      <c r="P1036" s="882"/>
      <c r="Q1036" s="871"/>
      <c r="R1036" s="871"/>
      <c r="S1036" s="871"/>
      <c r="T1036" s="871"/>
      <c r="U1036" s="871"/>
      <c r="V1036" s="871"/>
      <c r="W1036" s="871"/>
      <c r="X1036" s="871"/>
      <c r="Y1036" s="871"/>
      <c r="Z1036" s="871"/>
      <c r="AA1036" s="871"/>
      <c r="AB1036" s="871"/>
      <c r="AC1036" s="871"/>
      <c r="AD1036" s="871"/>
      <c r="AE1036" s="871"/>
      <c r="AF1036" s="871"/>
      <c r="AG1036" s="871"/>
      <c r="AH1036" s="871"/>
      <c r="AI1036" s="871"/>
      <c r="AJ1036" s="871"/>
      <c r="AK1036" s="871"/>
      <c r="AL1036" s="871"/>
      <c r="AM1036" s="871"/>
      <c r="AN1036" s="871"/>
      <c r="AO1036" s="871"/>
      <c r="AP1036" s="871"/>
      <c r="AQ1036" s="871"/>
      <c r="AR1036" s="871"/>
      <c r="AS1036" s="871"/>
      <c r="AT1036" s="871"/>
      <c r="AU1036" s="871"/>
      <c r="AV1036" s="871"/>
      <c r="AW1036" s="871"/>
      <c r="AX1036" s="871"/>
      <c r="AY1036" s="871"/>
      <c r="AZ1036" s="871"/>
      <c r="BA1036" s="871"/>
      <c r="BB1036" s="871"/>
      <c r="BC1036" s="871"/>
      <c r="BD1036" s="871"/>
      <c r="BE1036" s="871"/>
      <c r="BF1036" s="871"/>
      <c r="BG1036" s="871"/>
      <c r="BH1036" s="871"/>
      <c r="BI1036" s="871"/>
      <c r="BJ1036" s="871"/>
      <c r="BK1036" s="871"/>
      <c r="BL1036" s="871"/>
      <c r="BM1036" s="871"/>
      <c r="BN1036" s="871"/>
      <c r="BO1036" s="871"/>
      <c r="BP1036" s="871"/>
      <c r="BQ1036" s="871"/>
      <c r="BR1036" s="871"/>
      <c r="BS1036" s="871"/>
      <c r="BT1036" s="871"/>
      <c r="BU1036" s="871"/>
      <c r="BV1036" s="871"/>
      <c r="BW1036" s="871"/>
      <c r="BX1036" s="871"/>
      <c r="BY1036" s="871"/>
      <c r="BZ1036" s="871"/>
      <c r="CA1036" s="871"/>
      <c r="CB1036" s="871"/>
      <c r="CC1036" s="871"/>
      <c r="CD1036" s="871"/>
      <c r="CE1036" s="871"/>
      <c r="CF1036" s="871"/>
      <c r="CG1036" s="871"/>
      <c r="CH1036" s="871"/>
      <c r="CI1036" s="871"/>
      <c r="CJ1036" s="871"/>
      <c r="CK1036" s="871"/>
      <c r="CL1036" s="871"/>
      <c r="CM1036" s="871"/>
      <c r="CN1036" s="871"/>
      <c r="CO1036" s="871"/>
      <c r="CP1036" s="871"/>
      <c r="CQ1036" s="871"/>
      <c r="CR1036" s="871"/>
      <c r="CS1036" s="871"/>
      <c r="CT1036" s="871"/>
      <c r="CU1036" s="871"/>
      <c r="CV1036" s="871"/>
      <c r="CW1036" s="871"/>
      <c r="CX1036" s="871"/>
      <c r="CY1036" s="871"/>
      <c r="CZ1036" s="871"/>
      <c r="DA1036" s="871"/>
      <c r="DB1036" s="871"/>
      <c r="DC1036" s="871"/>
      <c r="DD1036" s="871"/>
      <c r="DE1036" s="871"/>
      <c r="DF1036" s="871"/>
      <c r="DG1036" s="871"/>
      <c r="DH1036" s="871"/>
      <c r="DI1036" s="871"/>
      <c r="DJ1036" s="871"/>
      <c r="DK1036" s="871"/>
      <c r="DL1036" s="871"/>
      <c r="DM1036" s="871"/>
      <c r="DN1036" s="871"/>
      <c r="DO1036" s="871"/>
      <c r="DP1036" s="871"/>
      <c r="DQ1036" s="871"/>
      <c r="DR1036" s="871"/>
      <c r="DS1036" s="871"/>
      <c r="DT1036" s="871"/>
      <c r="DU1036" s="871"/>
      <c r="DV1036" s="871"/>
      <c r="DW1036" s="871"/>
      <c r="DX1036" s="871"/>
      <c r="DY1036" s="871"/>
      <c r="DZ1036" s="871"/>
      <c r="EA1036" s="871"/>
      <c r="EB1036" s="871"/>
      <c r="EC1036" s="871"/>
      <c r="ED1036" s="871"/>
      <c r="EE1036" s="871"/>
      <c r="EF1036" s="871"/>
      <c r="EG1036" s="871"/>
      <c r="EH1036" s="871"/>
      <c r="EI1036" s="871"/>
      <c r="EJ1036" s="871"/>
      <c r="EK1036" s="871"/>
      <c r="EL1036" s="871"/>
      <c r="EM1036" s="871"/>
      <c r="EN1036" s="871"/>
      <c r="EO1036" s="871"/>
      <c r="EP1036" s="871"/>
      <c r="EQ1036" s="871"/>
      <c r="ER1036" s="871"/>
      <c r="ES1036" s="871"/>
      <c r="ET1036" s="871"/>
      <c r="EU1036" s="871"/>
      <c r="EV1036" s="871"/>
      <c r="EW1036" s="871"/>
      <c r="EX1036" s="871"/>
      <c r="EY1036" s="871"/>
      <c r="EZ1036" s="871"/>
      <c r="FA1036" s="871"/>
      <c r="FB1036" s="871"/>
      <c r="FC1036" s="871"/>
      <c r="FD1036" s="871"/>
      <c r="FE1036" s="871"/>
      <c r="FF1036" s="871"/>
      <c r="FG1036" s="871"/>
      <c r="FH1036" s="871"/>
      <c r="FI1036" s="871"/>
      <c r="FJ1036" s="871"/>
      <c r="FK1036" s="871"/>
      <c r="FL1036" s="871"/>
      <c r="FM1036" s="871"/>
      <c r="FN1036" s="871"/>
      <c r="FO1036" s="871"/>
      <c r="FP1036" s="871"/>
      <c r="FQ1036" s="871"/>
      <c r="FR1036" s="871"/>
      <c r="FS1036" s="871"/>
      <c r="FT1036" s="871"/>
      <c r="FU1036" s="871"/>
      <c r="FV1036" s="871"/>
      <c r="FW1036" s="871"/>
      <c r="FX1036" s="871"/>
      <c r="FY1036" s="871"/>
      <c r="FZ1036" s="871"/>
      <c r="GA1036" s="871"/>
      <c r="GB1036" s="871"/>
      <c r="GC1036" s="871"/>
      <c r="GD1036" s="871"/>
      <c r="GE1036" s="871"/>
      <c r="GF1036" s="871"/>
      <c r="GG1036" s="871"/>
      <c r="GH1036" s="871"/>
      <c r="GI1036" s="871"/>
      <c r="GJ1036" s="871"/>
      <c r="GK1036" s="871"/>
      <c r="GL1036" s="871"/>
      <c r="GM1036" s="871"/>
      <c r="GN1036" s="871"/>
      <c r="GO1036" s="871"/>
      <c r="GP1036" s="871"/>
      <c r="GQ1036" s="871"/>
      <c r="GR1036" s="871"/>
      <c r="GS1036" s="871"/>
      <c r="GT1036" s="871"/>
      <c r="GU1036" s="871"/>
      <c r="GV1036" s="871"/>
      <c r="GW1036" s="871"/>
      <c r="GX1036" s="871"/>
      <c r="GY1036" s="871"/>
      <c r="GZ1036" s="871"/>
      <c r="HA1036" s="871"/>
      <c r="HB1036" s="871"/>
      <c r="HC1036" s="871"/>
      <c r="HD1036" s="871"/>
      <c r="HE1036" s="871"/>
      <c r="HF1036" s="871"/>
      <c r="HG1036" s="871"/>
      <c r="HH1036" s="871"/>
      <c r="HI1036" s="871"/>
      <c r="HJ1036" s="871"/>
      <c r="HK1036" s="871"/>
      <c r="HL1036" s="871"/>
      <c r="HM1036" s="871"/>
      <c r="HN1036" s="871"/>
      <c r="HO1036" s="871"/>
      <c r="HP1036" s="871"/>
      <c r="HQ1036" s="871"/>
      <c r="HR1036" s="871"/>
      <c r="HS1036" s="871"/>
      <c r="HT1036" s="871"/>
      <c r="HU1036" s="871"/>
      <c r="HV1036" s="871"/>
      <c r="HW1036" s="871"/>
      <c r="HX1036" s="871"/>
      <c r="HY1036" s="871"/>
      <c r="HZ1036" s="871"/>
      <c r="IA1036" s="871"/>
      <c r="IB1036" s="871"/>
      <c r="IC1036" s="871"/>
      <c r="ID1036" s="871"/>
      <c r="IE1036" s="871"/>
      <c r="IF1036" s="871"/>
      <c r="IG1036" s="871"/>
      <c r="IH1036" s="871"/>
      <c r="II1036" s="871"/>
      <c r="IJ1036" s="871"/>
      <c r="IK1036" s="871"/>
      <c r="IL1036" s="871"/>
      <c r="IM1036" s="871"/>
      <c r="IN1036" s="871"/>
      <c r="IO1036" s="871"/>
      <c r="IP1036" s="871"/>
      <c r="IQ1036" s="871"/>
      <c r="IR1036" s="871"/>
      <c r="IS1036" s="871"/>
      <c r="IT1036" s="871"/>
      <c r="IU1036" s="871"/>
      <c r="IV1036" s="871"/>
      <c r="IW1036" s="871"/>
      <c r="IX1036" s="871"/>
      <c r="IY1036" s="871"/>
      <c r="IZ1036" s="871"/>
      <c r="JA1036" s="871"/>
      <c r="JB1036" s="871"/>
      <c r="JC1036" s="871"/>
      <c r="JD1036" s="871"/>
      <c r="JE1036" s="871"/>
      <c r="JF1036" s="871"/>
      <c r="JG1036" s="871"/>
      <c r="JH1036" s="871"/>
      <c r="JI1036" s="871"/>
      <c r="JJ1036" s="871"/>
      <c r="JK1036" s="871"/>
      <c r="JL1036" s="871"/>
      <c r="JM1036" s="871"/>
      <c r="JN1036" s="871"/>
      <c r="JO1036" s="871"/>
      <c r="JP1036" s="871"/>
      <c r="JQ1036" s="871"/>
      <c r="JR1036" s="871"/>
      <c r="JS1036" s="871"/>
      <c r="JT1036" s="871"/>
      <c r="JU1036" s="871"/>
      <c r="JV1036" s="871"/>
      <c r="JW1036" s="871"/>
      <c r="JX1036" s="871"/>
      <c r="JY1036" s="871"/>
      <c r="JZ1036" s="871"/>
      <c r="KA1036" s="871"/>
      <c r="KB1036" s="871"/>
      <c r="KC1036" s="871"/>
      <c r="KD1036" s="871"/>
      <c r="KE1036" s="871"/>
      <c r="KF1036" s="871"/>
      <c r="KG1036" s="871"/>
      <c r="KH1036" s="871"/>
      <c r="KI1036" s="871"/>
      <c r="KJ1036" s="871"/>
      <c r="KK1036" s="871"/>
      <c r="KL1036" s="871"/>
      <c r="KM1036" s="871"/>
      <c r="KN1036" s="871"/>
      <c r="KO1036" s="871"/>
      <c r="KP1036" s="871"/>
      <c r="KQ1036" s="871"/>
      <c r="KR1036" s="871"/>
      <c r="KS1036" s="871"/>
      <c r="KT1036" s="871"/>
      <c r="KU1036" s="871"/>
      <c r="KV1036" s="871"/>
      <c r="KW1036" s="871"/>
      <c r="KX1036" s="871"/>
      <c r="KY1036" s="871"/>
      <c r="KZ1036" s="871"/>
      <c r="LA1036" s="871"/>
      <c r="LB1036" s="871"/>
      <c r="LC1036" s="871"/>
      <c r="LD1036" s="871"/>
      <c r="LE1036" s="871"/>
      <c r="LF1036" s="871"/>
      <c r="LG1036" s="871"/>
      <c r="LH1036" s="871"/>
      <c r="LI1036" s="871"/>
      <c r="LJ1036" s="871"/>
      <c r="LK1036" s="871"/>
      <c r="LL1036" s="871"/>
      <c r="LM1036" s="871"/>
      <c r="LN1036" s="871"/>
      <c r="LO1036" s="871"/>
      <c r="LP1036" s="871"/>
      <c r="LQ1036" s="871"/>
      <c r="LR1036" s="871"/>
      <c r="LS1036" s="871"/>
      <c r="LT1036" s="871"/>
      <c r="LU1036" s="871"/>
      <c r="LV1036" s="871"/>
      <c r="LW1036" s="871"/>
      <c r="LX1036" s="871"/>
      <c r="LY1036" s="871"/>
      <c r="LZ1036" s="871"/>
      <c r="MA1036" s="871"/>
      <c r="MB1036" s="871"/>
      <c r="MC1036" s="871"/>
      <c r="MD1036" s="871"/>
      <c r="ME1036" s="871"/>
      <c r="MF1036" s="871"/>
      <c r="MG1036" s="871"/>
      <c r="MH1036" s="871"/>
      <c r="MI1036" s="871"/>
      <c r="MJ1036" s="871"/>
      <c r="MK1036" s="871"/>
      <c r="ML1036" s="871"/>
      <c r="MM1036" s="871"/>
      <c r="MN1036" s="871"/>
      <c r="MO1036" s="871"/>
      <c r="MP1036" s="871"/>
      <c r="MQ1036" s="871"/>
      <c r="MR1036" s="871"/>
      <c r="MS1036" s="871"/>
      <c r="MT1036" s="871"/>
      <c r="MU1036" s="871"/>
      <c r="MV1036" s="871"/>
      <c r="MW1036" s="871"/>
      <c r="MX1036" s="871"/>
      <c r="MY1036" s="871"/>
      <c r="MZ1036" s="871"/>
      <c r="NA1036" s="871"/>
      <c r="NB1036" s="871"/>
      <c r="NC1036" s="871"/>
      <c r="ND1036" s="871"/>
      <c r="NE1036" s="871"/>
      <c r="NF1036" s="871"/>
      <c r="NG1036" s="871"/>
      <c r="NH1036" s="871"/>
      <c r="NI1036" s="871"/>
      <c r="NJ1036" s="871"/>
      <c r="NK1036" s="871"/>
      <c r="NL1036" s="871"/>
      <c r="NM1036" s="871"/>
      <c r="NN1036" s="871"/>
      <c r="NO1036" s="871"/>
      <c r="NP1036" s="871"/>
      <c r="NQ1036" s="871"/>
      <c r="NR1036" s="871"/>
      <c r="NS1036" s="871"/>
      <c r="NT1036" s="871"/>
      <c r="NU1036" s="871"/>
      <c r="NV1036" s="871"/>
      <c r="NW1036" s="871"/>
      <c r="NX1036" s="871"/>
      <c r="NY1036" s="871"/>
      <c r="NZ1036" s="871"/>
      <c r="OA1036" s="871"/>
      <c r="OB1036" s="871"/>
      <c r="OC1036" s="871"/>
      <c r="OD1036" s="871"/>
      <c r="OE1036" s="871"/>
      <c r="OF1036" s="871"/>
      <c r="OG1036" s="871"/>
      <c r="OH1036" s="871"/>
      <c r="OI1036" s="871"/>
      <c r="OJ1036" s="871"/>
      <c r="OK1036" s="871"/>
      <c r="OL1036" s="871"/>
      <c r="OM1036" s="871"/>
      <c r="ON1036" s="871"/>
      <c r="OO1036" s="871"/>
      <c r="OP1036" s="871"/>
      <c r="OQ1036" s="871"/>
      <c r="OR1036" s="871"/>
      <c r="OS1036" s="871"/>
      <c r="OT1036" s="871"/>
      <c r="OU1036" s="871"/>
      <c r="OV1036" s="871"/>
      <c r="OW1036" s="871"/>
      <c r="OX1036" s="871"/>
      <c r="OY1036" s="871"/>
      <c r="OZ1036" s="871"/>
      <c r="PA1036" s="871"/>
      <c r="PB1036" s="871"/>
      <c r="PC1036" s="871"/>
      <c r="PD1036" s="871"/>
      <c r="PE1036" s="871"/>
      <c r="PF1036" s="871"/>
      <c r="PG1036" s="871"/>
      <c r="PH1036" s="871"/>
      <c r="PI1036" s="871"/>
      <c r="PJ1036" s="871"/>
      <c r="PK1036" s="871"/>
      <c r="PL1036" s="871"/>
      <c r="PM1036" s="871"/>
      <c r="PN1036" s="871"/>
      <c r="PO1036" s="871"/>
      <c r="PP1036" s="871"/>
      <c r="PQ1036" s="871"/>
      <c r="PR1036" s="871"/>
      <c r="PS1036" s="871"/>
      <c r="PT1036" s="871"/>
      <c r="PU1036" s="871"/>
      <c r="PV1036" s="871"/>
      <c r="PW1036" s="871"/>
      <c r="PX1036" s="871"/>
      <c r="PY1036" s="871"/>
      <c r="PZ1036" s="871"/>
      <c r="QA1036" s="871"/>
      <c r="QB1036" s="871"/>
      <c r="QC1036" s="871"/>
      <c r="QD1036" s="871"/>
      <c r="QE1036" s="871"/>
      <c r="QF1036" s="871"/>
      <c r="QG1036" s="871"/>
      <c r="QH1036" s="871"/>
      <c r="QI1036" s="871"/>
      <c r="QJ1036" s="871"/>
      <c r="QK1036" s="871"/>
      <c r="QL1036" s="871"/>
      <c r="QM1036" s="871"/>
      <c r="QN1036" s="871"/>
      <c r="QO1036" s="871"/>
      <c r="QP1036" s="871"/>
      <c r="QQ1036" s="871"/>
      <c r="QR1036" s="871"/>
      <c r="QS1036" s="871"/>
      <c r="QT1036" s="871"/>
      <c r="QU1036" s="871"/>
      <c r="QV1036" s="871"/>
      <c r="QW1036" s="871"/>
      <c r="QX1036" s="871"/>
      <c r="QY1036" s="871"/>
      <c r="QZ1036" s="871"/>
      <c r="RA1036" s="871"/>
      <c r="RB1036" s="871"/>
      <c r="RC1036" s="871"/>
      <c r="RD1036" s="871"/>
      <c r="RE1036" s="871"/>
      <c r="RF1036" s="871"/>
      <c r="RG1036" s="871"/>
      <c r="RH1036" s="871"/>
      <c r="RI1036" s="871"/>
      <c r="RJ1036" s="871"/>
      <c r="RK1036" s="871"/>
      <c r="RL1036" s="871"/>
      <c r="RM1036" s="871"/>
      <c r="RN1036" s="871"/>
      <c r="RO1036" s="871"/>
      <c r="RP1036" s="871"/>
      <c r="RQ1036" s="871"/>
      <c r="RR1036" s="871"/>
      <c r="RS1036" s="871"/>
      <c r="RT1036" s="871"/>
      <c r="RU1036" s="871"/>
      <c r="RV1036" s="871"/>
      <c r="RW1036" s="871"/>
      <c r="RX1036" s="871"/>
      <c r="RY1036" s="871"/>
      <c r="RZ1036" s="871"/>
      <c r="SA1036" s="871"/>
      <c r="SB1036" s="871"/>
      <c r="SC1036" s="871"/>
      <c r="SD1036" s="871"/>
      <c r="SE1036" s="871"/>
      <c r="SF1036" s="871"/>
      <c r="SG1036" s="871"/>
      <c r="SH1036" s="871"/>
      <c r="SI1036" s="871"/>
      <c r="SJ1036" s="871"/>
      <c r="SK1036" s="871"/>
      <c r="SL1036" s="871"/>
      <c r="SM1036" s="871"/>
      <c r="SN1036" s="871"/>
      <c r="SO1036" s="871"/>
      <c r="SP1036" s="871"/>
      <c r="SQ1036" s="871"/>
      <c r="SR1036" s="871"/>
      <c r="SS1036" s="871"/>
      <c r="ST1036" s="871"/>
      <c r="SU1036" s="871"/>
      <c r="SV1036" s="871"/>
      <c r="SW1036" s="871"/>
      <c r="SX1036" s="871"/>
      <c r="SY1036" s="871"/>
      <c r="SZ1036" s="871"/>
      <c r="TA1036" s="871"/>
      <c r="TB1036" s="871"/>
      <c r="TC1036" s="871"/>
      <c r="TD1036" s="871"/>
      <c r="TE1036" s="871"/>
      <c r="TF1036" s="871"/>
      <c r="TG1036" s="871"/>
      <c r="TH1036" s="871"/>
      <c r="TI1036" s="871"/>
      <c r="TJ1036" s="871"/>
      <c r="TK1036" s="871"/>
      <c r="TL1036" s="871"/>
      <c r="TM1036" s="871"/>
      <c r="TN1036" s="871"/>
      <c r="TO1036" s="871"/>
      <c r="TP1036" s="871"/>
      <c r="TQ1036" s="871"/>
      <c r="TR1036" s="871"/>
      <c r="TS1036" s="871"/>
      <c r="TT1036" s="871"/>
      <c r="TU1036" s="871"/>
      <c r="TV1036" s="871"/>
      <c r="TW1036" s="871"/>
      <c r="TX1036" s="871"/>
      <c r="TY1036" s="871"/>
      <c r="TZ1036" s="871"/>
      <c r="UA1036" s="871"/>
      <c r="UB1036" s="871"/>
      <c r="UC1036" s="871"/>
      <c r="UD1036" s="871"/>
      <c r="UE1036" s="871"/>
      <c r="UF1036" s="871"/>
      <c r="UG1036" s="871"/>
      <c r="UH1036" s="871"/>
      <c r="UI1036" s="871"/>
      <c r="UJ1036" s="871"/>
      <c r="UK1036" s="871"/>
      <c r="UL1036" s="871"/>
      <c r="UM1036" s="871"/>
      <c r="UN1036" s="871"/>
      <c r="UO1036" s="871"/>
      <c r="UP1036" s="871"/>
      <c r="UQ1036" s="871"/>
      <c r="UR1036" s="871"/>
      <c r="US1036" s="871"/>
      <c r="UT1036" s="871"/>
      <c r="UU1036" s="871"/>
      <c r="UV1036" s="871"/>
      <c r="UW1036" s="871"/>
      <c r="UX1036" s="871"/>
      <c r="UY1036" s="871"/>
      <c r="UZ1036" s="871"/>
      <c r="VA1036" s="871"/>
      <c r="VB1036" s="871"/>
      <c r="VC1036" s="871"/>
      <c r="VD1036" s="871"/>
      <c r="VE1036" s="871"/>
      <c r="VF1036" s="871"/>
      <c r="VG1036" s="871"/>
      <c r="VH1036" s="871"/>
      <c r="VI1036" s="871"/>
      <c r="VJ1036" s="871"/>
      <c r="VK1036" s="871"/>
      <c r="VL1036" s="871"/>
      <c r="VM1036" s="871"/>
      <c r="VN1036" s="871"/>
      <c r="VO1036" s="871"/>
      <c r="VP1036" s="871"/>
      <c r="VQ1036" s="871"/>
      <c r="VR1036" s="871"/>
      <c r="VS1036" s="871"/>
      <c r="VT1036" s="871"/>
      <c r="VU1036" s="871"/>
      <c r="VV1036" s="871"/>
      <c r="VW1036" s="871"/>
      <c r="VX1036" s="871"/>
      <c r="VY1036" s="871"/>
      <c r="VZ1036" s="871"/>
      <c r="WA1036" s="871"/>
      <c r="WB1036" s="871"/>
      <c r="WC1036" s="871"/>
      <c r="WD1036" s="871"/>
      <c r="WE1036" s="871"/>
      <c r="WF1036" s="871"/>
      <c r="WG1036" s="871"/>
      <c r="WH1036" s="871"/>
      <c r="WI1036" s="871"/>
      <c r="WJ1036" s="871"/>
      <c r="WK1036" s="871"/>
      <c r="WL1036" s="871"/>
      <c r="WM1036" s="871"/>
      <c r="WN1036" s="871"/>
      <c r="WO1036" s="871"/>
      <c r="WP1036" s="871"/>
      <c r="WQ1036" s="871"/>
      <c r="WR1036" s="871"/>
      <c r="WS1036" s="871"/>
      <c r="WT1036" s="871"/>
      <c r="WU1036" s="871"/>
      <c r="WV1036" s="871"/>
      <c r="WW1036" s="871"/>
      <c r="WX1036" s="871"/>
      <c r="WY1036" s="871"/>
      <c r="WZ1036" s="871"/>
      <c r="XA1036" s="871"/>
      <c r="XB1036" s="871"/>
      <c r="XC1036" s="871"/>
      <c r="XD1036" s="871"/>
      <c r="XE1036" s="871"/>
      <c r="XF1036" s="871"/>
      <c r="XG1036" s="871"/>
      <c r="XH1036" s="871"/>
      <c r="XI1036" s="871"/>
      <c r="XJ1036" s="871"/>
      <c r="XK1036" s="871"/>
      <c r="XL1036" s="871"/>
      <c r="XM1036" s="871"/>
      <c r="XN1036" s="871"/>
      <c r="XO1036" s="871"/>
      <c r="XP1036" s="871"/>
      <c r="XQ1036" s="871"/>
      <c r="XR1036" s="871"/>
      <c r="XS1036" s="871"/>
      <c r="XT1036" s="871"/>
      <c r="XU1036" s="871"/>
      <c r="XV1036" s="871"/>
      <c r="XW1036" s="871"/>
      <c r="XX1036" s="871"/>
      <c r="XY1036" s="871"/>
      <c r="XZ1036" s="871"/>
      <c r="YA1036" s="871"/>
      <c r="YB1036" s="871"/>
      <c r="YC1036" s="871"/>
      <c r="YD1036" s="871"/>
      <c r="YE1036" s="871"/>
      <c r="YF1036" s="871"/>
      <c r="YG1036" s="871"/>
      <c r="YH1036" s="871"/>
      <c r="YI1036" s="871"/>
      <c r="YJ1036" s="871"/>
      <c r="YK1036" s="871"/>
      <c r="YL1036" s="871"/>
      <c r="YM1036" s="871"/>
      <c r="YN1036" s="871"/>
      <c r="YO1036" s="871"/>
      <c r="YP1036" s="871"/>
      <c r="YQ1036" s="871"/>
      <c r="YR1036" s="871"/>
      <c r="YS1036" s="871"/>
      <c r="YT1036" s="871"/>
      <c r="YU1036" s="871"/>
      <c r="YV1036" s="871"/>
      <c r="YW1036" s="871"/>
      <c r="YX1036" s="871"/>
      <c r="YY1036" s="871"/>
      <c r="YZ1036" s="871"/>
      <c r="ZA1036" s="871"/>
      <c r="ZB1036" s="871"/>
      <c r="ZC1036" s="871"/>
      <c r="ZD1036" s="871"/>
      <c r="ZE1036" s="871"/>
      <c r="ZF1036" s="871"/>
      <c r="ZG1036" s="871"/>
      <c r="ZH1036" s="871"/>
      <c r="ZI1036" s="871"/>
      <c r="ZJ1036" s="871"/>
      <c r="ZK1036" s="871"/>
      <c r="ZL1036" s="871"/>
      <c r="ZM1036" s="871"/>
      <c r="ZN1036" s="871"/>
      <c r="ZO1036" s="871"/>
      <c r="ZP1036" s="871"/>
      <c r="ZQ1036" s="871"/>
      <c r="ZR1036" s="871"/>
      <c r="ZS1036" s="871"/>
      <c r="ZT1036" s="871"/>
      <c r="ZU1036" s="871"/>
      <c r="ZV1036" s="871"/>
      <c r="ZW1036" s="871"/>
      <c r="ZX1036" s="871"/>
      <c r="ZY1036" s="871"/>
      <c r="ZZ1036" s="871"/>
      <c r="AAA1036" s="871"/>
      <c r="AAB1036" s="871"/>
      <c r="AAC1036" s="871"/>
      <c r="AAD1036" s="871"/>
      <c r="AAE1036" s="871"/>
      <c r="AAF1036" s="871"/>
      <c r="AAG1036" s="871"/>
      <c r="AAH1036" s="871"/>
      <c r="AAI1036" s="871"/>
      <c r="AAJ1036" s="871"/>
      <c r="AAK1036" s="871"/>
      <c r="AAL1036" s="871"/>
      <c r="AAM1036" s="871"/>
      <c r="AAN1036" s="871"/>
      <c r="AAO1036" s="871"/>
      <c r="AAP1036" s="871"/>
      <c r="AAQ1036" s="871"/>
      <c r="AAR1036" s="871"/>
      <c r="AAS1036" s="871"/>
      <c r="AAT1036" s="871"/>
      <c r="AAU1036" s="871"/>
      <c r="AAV1036" s="871"/>
      <c r="AAW1036" s="871"/>
      <c r="AAX1036" s="871"/>
      <c r="AAY1036" s="871"/>
      <c r="AAZ1036" s="871"/>
      <c r="ABA1036" s="871"/>
      <c r="ABB1036" s="871"/>
      <c r="ABC1036" s="871"/>
      <c r="ABD1036" s="871"/>
      <c r="ABE1036" s="871"/>
      <c r="ABF1036" s="871"/>
      <c r="ABG1036" s="871"/>
      <c r="ABH1036" s="871"/>
      <c r="ABI1036" s="871"/>
      <c r="ABJ1036" s="871"/>
      <c r="ABK1036" s="871"/>
      <c r="ABL1036" s="871"/>
      <c r="ABM1036" s="871"/>
      <c r="ABN1036" s="871"/>
      <c r="ABO1036" s="871"/>
      <c r="ABP1036" s="871"/>
      <c r="ABQ1036" s="871"/>
      <c r="ABR1036" s="871"/>
      <c r="ABS1036" s="871"/>
      <c r="ABT1036" s="871"/>
      <c r="ABU1036" s="871"/>
      <c r="ABV1036" s="871"/>
      <c r="ABW1036" s="871"/>
      <c r="ABX1036" s="871"/>
      <c r="ABY1036" s="871"/>
      <c r="ABZ1036" s="871"/>
      <c r="ACA1036" s="871"/>
      <c r="ACB1036" s="871"/>
      <c r="ACC1036" s="871"/>
      <c r="ACD1036" s="871"/>
      <c r="ACE1036" s="871"/>
      <c r="ACF1036" s="871"/>
      <c r="ACG1036" s="871"/>
      <c r="ACH1036" s="871"/>
      <c r="ACI1036" s="871"/>
      <c r="ACJ1036" s="871"/>
      <c r="ACK1036" s="871"/>
      <c r="ACL1036" s="871"/>
      <c r="ACM1036" s="871"/>
      <c r="ACN1036" s="871"/>
      <c r="ACO1036" s="871"/>
      <c r="ACP1036" s="871"/>
      <c r="ACQ1036" s="871"/>
      <c r="ACR1036" s="871"/>
      <c r="ACS1036" s="871"/>
      <c r="ACT1036" s="871"/>
      <c r="ACU1036" s="871"/>
      <c r="ACV1036" s="871"/>
      <c r="ACW1036" s="871"/>
      <c r="ACX1036" s="871"/>
      <c r="ACY1036" s="871"/>
      <c r="ACZ1036" s="871"/>
      <c r="ADA1036" s="871"/>
      <c r="ADB1036" s="871"/>
      <c r="ADC1036" s="871"/>
      <c r="ADD1036" s="871"/>
      <c r="ADE1036" s="871"/>
      <c r="ADF1036" s="871"/>
      <c r="ADG1036" s="871"/>
      <c r="ADH1036" s="871"/>
      <c r="ADI1036" s="871"/>
      <c r="ADJ1036" s="871"/>
      <c r="ADK1036" s="871"/>
      <c r="ADL1036" s="871"/>
      <c r="ADM1036" s="871"/>
      <c r="ADN1036" s="871"/>
      <c r="ADO1036" s="871"/>
      <c r="ADP1036" s="871"/>
      <c r="ADQ1036" s="871"/>
      <c r="ADR1036" s="871"/>
      <c r="ADS1036" s="871"/>
      <c r="ADT1036" s="871"/>
      <c r="ADU1036" s="871"/>
      <c r="ADV1036" s="871"/>
      <c r="ADW1036" s="871"/>
      <c r="ADX1036" s="871"/>
      <c r="ADY1036" s="871"/>
      <c r="ADZ1036" s="871"/>
      <c r="AEA1036" s="871"/>
      <c r="AEB1036" s="871"/>
      <c r="AEC1036" s="871"/>
      <c r="AED1036" s="871"/>
      <c r="AEE1036" s="871"/>
      <c r="AEF1036" s="871"/>
      <c r="AEG1036" s="871"/>
      <c r="AEH1036" s="871"/>
      <c r="AEI1036" s="871"/>
      <c r="AEJ1036" s="871"/>
      <c r="AEK1036" s="871"/>
      <c r="AEL1036" s="871"/>
      <c r="AEM1036" s="871"/>
      <c r="AEN1036" s="871"/>
      <c r="AEO1036" s="871"/>
      <c r="AEP1036" s="871"/>
      <c r="AEQ1036" s="871"/>
      <c r="AER1036" s="871"/>
      <c r="AES1036" s="871"/>
      <c r="AET1036" s="871"/>
      <c r="AEU1036" s="871"/>
      <c r="AEV1036" s="871"/>
      <c r="AEW1036" s="871"/>
      <c r="AEX1036" s="871"/>
      <c r="AEY1036" s="871"/>
      <c r="AEZ1036" s="871"/>
      <c r="AFA1036" s="871"/>
      <c r="AFB1036" s="871"/>
      <c r="AFC1036" s="871"/>
      <c r="AFD1036" s="871"/>
      <c r="AFE1036" s="871"/>
      <c r="AFF1036" s="871"/>
      <c r="AFG1036" s="871"/>
      <c r="AFH1036" s="871"/>
      <c r="AFI1036" s="871"/>
      <c r="AFJ1036" s="871"/>
      <c r="AFK1036" s="871"/>
      <c r="AFL1036" s="871"/>
      <c r="AFM1036" s="871"/>
      <c r="AFN1036" s="871"/>
      <c r="AFO1036" s="871"/>
      <c r="AFP1036" s="871"/>
      <c r="AFQ1036" s="871"/>
      <c r="AFR1036" s="871"/>
      <c r="AFS1036" s="871"/>
      <c r="AFT1036" s="871"/>
      <c r="AFU1036" s="871"/>
      <c r="AFV1036" s="871"/>
      <c r="AFW1036" s="871"/>
      <c r="AFX1036" s="871"/>
      <c r="AFY1036" s="871"/>
      <c r="AFZ1036" s="871"/>
      <c r="AGA1036" s="871"/>
      <c r="AGB1036" s="871"/>
      <c r="AGC1036" s="871"/>
      <c r="AGD1036" s="871"/>
      <c r="AGE1036" s="871"/>
      <c r="AGF1036" s="871"/>
      <c r="AGG1036" s="871"/>
      <c r="AGH1036" s="871"/>
      <c r="AGI1036" s="871"/>
      <c r="AGJ1036" s="871"/>
      <c r="AGK1036" s="871"/>
      <c r="AGL1036" s="871"/>
      <c r="AGM1036" s="871"/>
      <c r="AGN1036" s="871"/>
      <c r="AGO1036" s="871"/>
      <c r="AGP1036" s="871"/>
      <c r="AGQ1036" s="871"/>
      <c r="AGR1036" s="871"/>
      <c r="AGS1036" s="871"/>
      <c r="AGT1036" s="871"/>
      <c r="AGU1036" s="871"/>
      <c r="AGV1036" s="871"/>
      <c r="AGW1036" s="871"/>
      <c r="AGX1036" s="871"/>
      <c r="AGY1036" s="871"/>
      <c r="AGZ1036" s="871"/>
      <c r="AHA1036" s="871"/>
      <c r="AHB1036" s="871"/>
      <c r="AHC1036" s="871"/>
      <c r="AHD1036" s="871"/>
      <c r="AHE1036" s="871"/>
      <c r="AHF1036" s="871"/>
      <c r="AHG1036" s="871"/>
      <c r="AHH1036" s="871"/>
      <c r="AHI1036" s="871"/>
      <c r="AHJ1036" s="871"/>
      <c r="AHK1036" s="871"/>
      <c r="AHL1036" s="871"/>
      <c r="AHM1036" s="871"/>
      <c r="AHN1036" s="871"/>
      <c r="AHO1036" s="871"/>
      <c r="AHP1036" s="871"/>
      <c r="AHQ1036" s="871"/>
      <c r="AHR1036" s="871"/>
      <c r="AHS1036" s="871"/>
      <c r="AHT1036" s="871"/>
      <c r="AHU1036" s="871"/>
      <c r="AHV1036" s="871"/>
      <c r="AHW1036" s="871"/>
      <c r="AHX1036" s="871"/>
      <c r="AHY1036" s="871"/>
      <c r="AHZ1036" s="871"/>
      <c r="AIA1036" s="871"/>
      <c r="AIB1036" s="871"/>
      <c r="AIC1036" s="871"/>
      <c r="AID1036" s="871"/>
      <c r="AIE1036" s="871"/>
      <c r="AIF1036" s="871"/>
      <c r="AIG1036" s="871"/>
      <c r="AIH1036" s="871"/>
      <c r="AII1036" s="871"/>
      <c r="AIJ1036" s="871"/>
      <c r="AIK1036" s="871"/>
      <c r="AIL1036" s="871"/>
      <c r="AIM1036" s="871"/>
      <c r="AIN1036" s="871"/>
      <c r="AIO1036" s="871"/>
      <c r="AIP1036" s="871"/>
      <c r="AIQ1036" s="871"/>
      <c r="AIR1036" s="871"/>
      <c r="AIS1036" s="871"/>
      <c r="AIT1036" s="871"/>
      <c r="AIU1036" s="871"/>
      <c r="AIV1036" s="871"/>
      <c r="AIW1036" s="871"/>
      <c r="AIX1036" s="871"/>
      <c r="AIY1036" s="871"/>
      <c r="AIZ1036" s="871"/>
      <c r="AJA1036" s="871"/>
      <c r="AJB1036" s="871"/>
      <c r="AJC1036" s="871"/>
      <c r="AJD1036" s="871"/>
      <c r="AJE1036" s="871"/>
      <c r="AJF1036" s="871"/>
      <c r="AJG1036" s="871"/>
      <c r="AJH1036" s="871"/>
      <c r="AJI1036" s="871"/>
      <c r="AJJ1036" s="871"/>
      <c r="AJK1036" s="871"/>
      <c r="AJL1036" s="871"/>
      <c r="AJM1036" s="871"/>
      <c r="AJN1036" s="871"/>
      <c r="AJO1036" s="871"/>
      <c r="AJP1036" s="871"/>
      <c r="AJQ1036" s="871"/>
      <c r="AJR1036" s="871"/>
      <c r="AJS1036" s="871"/>
      <c r="AJT1036" s="871"/>
      <c r="AJU1036" s="871"/>
      <c r="AJV1036" s="871"/>
      <c r="AJW1036" s="871"/>
      <c r="AJX1036" s="871"/>
      <c r="AJY1036" s="871"/>
      <c r="AJZ1036" s="871"/>
      <c r="AKA1036" s="871"/>
      <c r="AKB1036" s="871"/>
      <c r="AKC1036" s="871"/>
      <c r="AKD1036" s="871"/>
      <c r="AKE1036" s="871"/>
      <c r="AKF1036" s="871"/>
      <c r="AKG1036" s="871"/>
      <c r="AKH1036" s="871"/>
      <c r="AKI1036" s="871"/>
      <c r="AKJ1036" s="871"/>
      <c r="AKK1036" s="871"/>
      <c r="AKL1036" s="871"/>
      <c r="AKM1036" s="871"/>
      <c r="AKN1036" s="871"/>
      <c r="AKO1036" s="871"/>
      <c r="AKP1036" s="871"/>
      <c r="AKQ1036" s="871"/>
      <c r="AKR1036" s="871"/>
      <c r="AKS1036" s="871"/>
      <c r="AKT1036" s="871"/>
      <c r="AKU1036" s="871"/>
      <c r="AKV1036" s="871"/>
      <c r="AKW1036" s="871"/>
      <c r="AKX1036" s="871"/>
      <c r="AKY1036" s="871"/>
      <c r="AKZ1036" s="871"/>
      <c r="ALA1036" s="871"/>
      <c r="ALB1036" s="871"/>
      <c r="ALC1036" s="871"/>
      <c r="ALD1036" s="871"/>
      <c r="ALE1036" s="871"/>
      <c r="ALF1036" s="871"/>
      <c r="ALG1036" s="871"/>
      <c r="ALH1036" s="871"/>
      <c r="ALI1036" s="871"/>
      <c r="ALJ1036" s="871"/>
      <c r="ALK1036" s="871"/>
      <c r="ALL1036" s="871"/>
      <c r="ALM1036" s="871"/>
      <c r="ALN1036" s="871"/>
      <c r="ALO1036" s="871"/>
      <c r="ALP1036" s="871"/>
      <c r="ALQ1036" s="871"/>
      <c r="ALR1036" s="871"/>
      <c r="ALS1036" s="871"/>
      <c r="ALT1036" s="871"/>
      <c r="ALU1036" s="871"/>
      <c r="ALV1036" s="871"/>
      <c r="ALW1036" s="871"/>
      <c r="ALX1036" s="871"/>
      <c r="ALY1036" s="871"/>
      <c r="ALZ1036" s="871"/>
      <c r="AMA1036" s="871"/>
      <c r="AMB1036" s="871"/>
      <c r="AMC1036" s="871"/>
      <c r="AMD1036" s="871"/>
      <c r="AME1036" s="871"/>
      <c r="AMF1036" s="871"/>
      <c r="AMG1036" s="871"/>
      <c r="AMH1036" s="871"/>
      <c r="AMI1036" s="871"/>
      <c r="AMJ1036" s="871"/>
      <c r="AMK1036" s="871"/>
    </row>
    <row r="1037" spans="1:1025" ht="15" customHeight="1">
      <c r="A1037" s="962"/>
      <c r="B1037" s="994"/>
      <c r="C1037" s="943"/>
      <c r="D1037" s="940"/>
      <c r="E1037" s="983"/>
      <c r="F1037" s="880"/>
      <c r="G1037" s="874"/>
      <c r="H1037" s="875"/>
      <c r="I1037" s="875"/>
      <c r="J1037" s="875"/>
      <c r="K1037" s="882"/>
      <c r="L1037" s="883"/>
      <c r="M1037" s="884"/>
      <c r="N1037" s="882"/>
      <c r="O1037" s="989"/>
      <c r="P1037" s="882"/>
      <c r="Q1037" s="871"/>
      <c r="R1037" s="871"/>
      <c r="S1037" s="871"/>
      <c r="T1037" s="871"/>
      <c r="U1037" s="871"/>
      <c r="V1037" s="871"/>
      <c r="W1037" s="871"/>
      <c r="X1037" s="871"/>
      <c r="Y1037" s="871"/>
      <c r="Z1037" s="871"/>
      <c r="AA1037" s="871"/>
      <c r="AB1037" s="871"/>
      <c r="AC1037" s="871"/>
      <c r="AD1037" s="871"/>
      <c r="AE1037" s="871"/>
      <c r="AF1037" s="871"/>
      <c r="AG1037" s="871"/>
      <c r="AH1037" s="871"/>
      <c r="AI1037" s="871"/>
      <c r="AJ1037" s="871"/>
      <c r="AK1037" s="871"/>
      <c r="AL1037" s="871"/>
      <c r="AM1037" s="871"/>
      <c r="AN1037" s="871"/>
      <c r="AO1037" s="871"/>
      <c r="AP1037" s="871"/>
      <c r="AQ1037" s="871"/>
      <c r="AR1037" s="871"/>
      <c r="AS1037" s="871"/>
      <c r="AT1037" s="871"/>
      <c r="AU1037" s="871"/>
      <c r="AV1037" s="871"/>
      <c r="AW1037" s="871"/>
      <c r="AX1037" s="871"/>
      <c r="AY1037" s="871"/>
      <c r="AZ1037" s="871"/>
      <c r="BA1037" s="871"/>
      <c r="BB1037" s="871"/>
      <c r="BC1037" s="871"/>
      <c r="BD1037" s="871"/>
      <c r="BE1037" s="871"/>
      <c r="BF1037" s="871"/>
      <c r="BG1037" s="871"/>
      <c r="BH1037" s="871"/>
      <c r="BI1037" s="871"/>
      <c r="BJ1037" s="871"/>
      <c r="BK1037" s="871"/>
      <c r="BL1037" s="871"/>
      <c r="BM1037" s="871"/>
      <c r="BN1037" s="871"/>
      <c r="BO1037" s="871"/>
      <c r="BP1037" s="871"/>
      <c r="BQ1037" s="871"/>
      <c r="BR1037" s="871"/>
      <c r="BS1037" s="871"/>
      <c r="BT1037" s="871"/>
      <c r="BU1037" s="871"/>
      <c r="BV1037" s="871"/>
      <c r="BW1037" s="871"/>
      <c r="BX1037" s="871"/>
      <c r="BY1037" s="871"/>
      <c r="BZ1037" s="871"/>
      <c r="CA1037" s="871"/>
      <c r="CB1037" s="871"/>
      <c r="CC1037" s="871"/>
      <c r="CD1037" s="871"/>
      <c r="CE1037" s="871"/>
      <c r="CF1037" s="871"/>
      <c r="CG1037" s="871"/>
      <c r="CH1037" s="871"/>
      <c r="CI1037" s="871"/>
      <c r="CJ1037" s="871"/>
      <c r="CK1037" s="871"/>
      <c r="CL1037" s="871"/>
      <c r="CM1037" s="871"/>
      <c r="CN1037" s="871"/>
      <c r="CO1037" s="871"/>
      <c r="CP1037" s="871"/>
      <c r="CQ1037" s="871"/>
      <c r="CR1037" s="871"/>
      <c r="CS1037" s="871"/>
      <c r="CT1037" s="871"/>
      <c r="CU1037" s="871"/>
      <c r="CV1037" s="871"/>
      <c r="CW1037" s="871"/>
      <c r="CX1037" s="871"/>
      <c r="CY1037" s="871"/>
      <c r="CZ1037" s="871"/>
      <c r="DA1037" s="871"/>
      <c r="DB1037" s="871"/>
      <c r="DC1037" s="871"/>
      <c r="DD1037" s="871"/>
      <c r="DE1037" s="871"/>
      <c r="DF1037" s="871"/>
      <c r="DG1037" s="871"/>
      <c r="DH1037" s="871"/>
      <c r="DI1037" s="871"/>
      <c r="DJ1037" s="871"/>
      <c r="DK1037" s="871"/>
      <c r="DL1037" s="871"/>
      <c r="DM1037" s="871"/>
      <c r="DN1037" s="871"/>
      <c r="DO1037" s="871"/>
      <c r="DP1037" s="871"/>
      <c r="DQ1037" s="871"/>
      <c r="DR1037" s="871"/>
      <c r="DS1037" s="871"/>
      <c r="DT1037" s="871"/>
      <c r="DU1037" s="871"/>
      <c r="DV1037" s="871"/>
      <c r="DW1037" s="871"/>
      <c r="DX1037" s="871"/>
      <c r="DY1037" s="871"/>
      <c r="DZ1037" s="871"/>
      <c r="EA1037" s="871"/>
      <c r="EB1037" s="871"/>
      <c r="EC1037" s="871"/>
      <c r="ED1037" s="871"/>
      <c r="EE1037" s="871"/>
      <c r="EF1037" s="871"/>
      <c r="EG1037" s="871"/>
      <c r="EH1037" s="871"/>
      <c r="EI1037" s="871"/>
      <c r="EJ1037" s="871"/>
      <c r="EK1037" s="871"/>
      <c r="EL1037" s="871"/>
      <c r="EM1037" s="871"/>
      <c r="EN1037" s="871"/>
      <c r="EO1037" s="871"/>
      <c r="EP1037" s="871"/>
      <c r="EQ1037" s="871"/>
      <c r="ER1037" s="871"/>
      <c r="ES1037" s="871"/>
      <c r="ET1037" s="871"/>
      <c r="EU1037" s="871"/>
      <c r="EV1037" s="871"/>
      <c r="EW1037" s="871"/>
      <c r="EX1037" s="871"/>
      <c r="EY1037" s="871"/>
      <c r="EZ1037" s="871"/>
      <c r="FA1037" s="871"/>
      <c r="FB1037" s="871"/>
      <c r="FC1037" s="871"/>
      <c r="FD1037" s="871"/>
      <c r="FE1037" s="871"/>
      <c r="FF1037" s="871"/>
      <c r="FG1037" s="871"/>
      <c r="FH1037" s="871"/>
      <c r="FI1037" s="871"/>
      <c r="FJ1037" s="871"/>
      <c r="FK1037" s="871"/>
      <c r="FL1037" s="871"/>
      <c r="FM1037" s="871"/>
      <c r="FN1037" s="871"/>
      <c r="FO1037" s="871"/>
      <c r="FP1037" s="871"/>
      <c r="FQ1037" s="871"/>
      <c r="FR1037" s="871"/>
      <c r="FS1037" s="871"/>
      <c r="FT1037" s="871"/>
      <c r="FU1037" s="871"/>
      <c r="FV1037" s="871"/>
      <c r="FW1037" s="871"/>
      <c r="FX1037" s="871"/>
      <c r="FY1037" s="871"/>
      <c r="FZ1037" s="871"/>
      <c r="GA1037" s="871"/>
      <c r="GB1037" s="871"/>
      <c r="GC1037" s="871"/>
      <c r="GD1037" s="871"/>
      <c r="GE1037" s="871"/>
      <c r="GF1037" s="871"/>
      <c r="GG1037" s="871"/>
      <c r="GH1037" s="871"/>
      <c r="GI1037" s="871"/>
      <c r="GJ1037" s="871"/>
      <c r="GK1037" s="871"/>
      <c r="GL1037" s="871"/>
      <c r="GM1037" s="871"/>
      <c r="GN1037" s="871"/>
      <c r="GO1037" s="871"/>
      <c r="GP1037" s="871"/>
      <c r="GQ1037" s="871"/>
      <c r="GR1037" s="871"/>
      <c r="GS1037" s="871"/>
      <c r="GT1037" s="871"/>
      <c r="GU1037" s="871"/>
      <c r="GV1037" s="871"/>
      <c r="GW1037" s="871"/>
      <c r="GX1037" s="871"/>
      <c r="GY1037" s="871"/>
      <c r="GZ1037" s="871"/>
      <c r="HA1037" s="871"/>
      <c r="HB1037" s="871"/>
      <c r="HC1037" s="871"/>
      <c r="HD1037" s="871"/>
      <c r="HE1037" s="871"/>
      <c r="HF1037" s="871"/>
      <c r="HG1037" s="871"/>
      <c r="HH1037" s="871"/>
      <c r="HI1037" s="871"/>
      <c r="HJ1037" s="871"/>
      <c r="HK1037" s="871"/>
      <c r="HL1037" s="871"/>
      <c r="HM1037" s="871"/>
      <c r="HN1037" s="871"/>
      <c r="HO1037" s="871"/>
      <c r="HP1037" s="871"/>
      <c r="HQ1037" s="871"/>
      <c r="HR1037" s="871"/>
      <c r="HS1037" s="871"/>
      <c r="HT1037" s="871"/>
      <c r="HU1037" s="871"/>
      <c r="HV1037" s="871"/>
      <c r="HW1037" s="871"/>
      <c r="HX1037" s="871"/>
      <c r="HY1037" s="871"/>
      <c r="HZ1037" s="871"/>
      <c r="IA1037" s="871"/>
      <c r="IB1037" s="871"/>
      <c r="IC1037" s="871"/>
      <c r="ID1037" s="871"/>
      <c r="IE1037" s="871"/>
      <c r="IF1037" s="871"/>
      <c r="IG1037" s="871"/>
      <c r="IH1037" s="871"/>
      <c r="II1037" s="871"/>
      <c r="IJ1037" s="871"/>
      <c r="IK1037" s="871"/>
      <c r="IL1037" s="871"/>
      <c r="IM1037" s="871"/>
      <c r="IN1037" s="871"/>
      <c r="IO1037" s="871"/>
      <c r="IP1037" s="871"/>
      <c r="IQ1037" s="871"/>
      <c r="IR1037" s="871"/>
      <c r="IS1037" s="871"/>
      <c r="IT1037" s="871"/>
      <c r="IU1037" s="871"/>
      <c r="IV1037" s="871"/>
      <c r="IW1037" s="871"/>
      <c r="IX1037" s="871"/>
      <c r="IY1037" s="871"/>
      <c r="IZ1037" s="871"/>
      <c r="JA1037" s="871"/>
      <c r="JB1037" s="871"/>
      <c r="JC1037" s="871"/>
      <c r="JD1037" s="871"/>
      <c r="JE1037" s="871"/>
      <c r="JF1037" s="871"/>
      <c r="JG1037" s="871"/>
      <c r="JH1037" s="871"/>
      <c r="JI1037" s="871"/>
      <c r="JJ1037" s="871"/>
      <c r="JK1037" s="871"/>
      <c r="JL1037" s="871"/>
      <c r="JM1037" s="871"/>
      <c r="JN1037" s="871"/>
      <c r="JO1037" s="871"/>
      <c r="JP1037" s="871"/>
      <c r="JQ1037" s="871"/>
      <c r="JR1037" s="871"/>
      <c r="JS1037" s="871"/>
      <c r="JT1037" s="871"/>
      <c r="JU1037" s="871"/>
      <c r="JV1037" s="871"/>
      <c r="JW1037" s="871"/>
      <c r="JX1037" s="871"/>
      <c r="JY1037" s="871"/>
      <c r="JZ1037" s="871"/>
      <c r="KA1037" s="871"/>
      <c r="KB1037" s="871"/>
      <c r="KC1037" s="871"/>
      <c r="KD1037" s="871"/>
      <c r="KE1037" s="871"/>
      <c r="KF1037" s="871"/>
      <c r="KG1037" s="871"/>
      <c r="KH1037" s="871"/>
      <c r="KI1037" s="871"/>
      <c r="KJ1037" s="871"/>
      <c r="KK1037" s="871"/>
      <c r="KL1037" s="871"/>
      <c r="KM1037" s="871"/>
      <c r="KN1037" s="871"/>
      <c r="KO1037" s="871"/>
      <c r="KP1037" s="871"/>
      <c r="KQ1037" s="871"/>
      <c r="KR1037" s="871"/>
      <c r="KS1037" s="871"/>
      <c r="KT1037" s="871"/>
      <c r="KU1037" s="871"/>
      <c r="KV1037" s="871"/>
      <c r="KW1037" s="871"/>
      <c r="KX1037" s="871"/>
      <c r="KY1037" s="871"/>
      <c r="KZ1037" s="871"/>
      <c r="LA1037" s="871"/>
      <c r="LB1037" s="871"/>
      <c r="LC1037" s="871"/>
      <c r="LD1037" s="871"/>
      <c r="LE1037" s="871"/>
      <c r="LF1037" s="871"/>
      <c r="LG1037" s="871"/>
      <c r="LH1037" s="871"/>
      <c r="LI1037" s="871"/>
      <c r="LJ1037" s="871"/>
      <c r="LK1037" s="871"/>
      <c r="LL1037" s="871"/>
      <c r="LM1037" s="871"/>
      <c r="LN1037" s="871"/>
      <c r="LO1037" s="871"/>
      <c r="LP1037" s="871"/>
      <c r="LQ1037" s="871"/>
      <c r="LR1037" s="871"/>
      <c r="LS1037" s="871"/>
      <c r="LT1037" s="871"/>
      <c r="LU1037" s="871"/>
      <c r="LV1037" s="871"/>
      <c r="LW1037" s="871"/>
      <c r="LX1037" s="871"/>
      <c r="LY1037" s="871"/>
      <c r="LZ1037" s="871"/>
      <c r="MA1037" s="871"/>
      <c r="MB1037" s="871"/>
      <c r="MC1037" s="871"/>
      <c r="MD1037" s="871"/>
      <c r="ME1037" s="871"/>
      <c r="MF1037" s="871"/>
      <c r="MG1037" s="871"/>
      <c r="MH1037" s="871"/>
      <c r="MI1037" s="871"/>
      <c r="MJ1037" s="871"/>
      <c r="MK1037" s="871"/>
      <c r="ML1037" s="871"/>
      <c r="MM1037" s="871"/>
      <c r="MN1037" s="871"/>
      <c r="MO1037" s="871"/>
      <c r="MP1037" s="871"/>
      <c r="MQ1037" s="871"/>
      <c r="MR1037" s="871"/>
      <c r="MS1037" s="871"/>
      <c r="MT1037" s="871"/>
      <c r="MU1037" s="871"/>
      <c r="MV1037" s="871"/>
      <c r="MW1037" s="871"/>
      <c r="MX1037" s="871"/>
      <c r="MY1037" s="871"/>
      <c r="MZ1037" s="871"/>
      <c r="NA1037" s="871"/>
      <c r="NB1037" s="871"/>
      <c r="NC1037" s="871"/>
      <c r="ND1037" s="871"/>
      <c r="NE1037" s="871"/>
      <c r="NF1037" s="871"/>
      <c r="NG1037" s="871"/>
      <c r="NH1037" s="871"/>
      <c r="NI1037" s="871"/>
      <c r="NJ1037" s="871"/>
      <c r="NK1037" s="871"/>
      <c r="NL1037" s="871"/>
      <c r="NM1037" s="871"/>
      <c r="NN1037" s="871"/>
      <c r="NO1037" s="871"/>
      <c r="NP1037" s="871"/>
      <c r="NQ1037" s="871"/>
      <c r="NR1037" s="871"/>
      <c r="NS1037" s="871"/>
      <c r="NT1037" s="871"/>
      <c r="NU1037" s="871"/>
      <c r="NV1037" s="871"/>
      <c r="NW1037" s="871"/>
      <c r="NX1037" s="871"/>
      <c r="NY1037" s="871"/>
      <c r="NZ1037" s="871"/>
      <c r="OA1037" s="871"/>
      <c r="OB1037" s="871"/>
      <c r="OC1037" s="871"/>
      <c r="OD1037" s="871"/>
      <c r="OE1037" s="871"/>
      <c r="OF1037" s="871"/>
      <c r="OG1037" s="871"/>
      <c r="OH1037" s="871"/>
      <c r="OI1037" s="871"/>
      <c r="OJ1037" s="871"/>
      <c r="OK1037" s="871"/>
      <c r="OL1037" s="871"/>
      <c r="OM1037" s="871"/>
      <c r="ON1037" s="871"/>
      <c r="OO1037" s="871"/>
      <c r="OP1037" s="871"/>
      <c r="OQ1037" s="871"/>
      <c r="OR1037" s="871"/>
      <c r="OS1037" s="871"/>
      <c r="OT1037" s="871"/>
      <c r="OU1037" s="871"/>
      <c r="OV1037" s="871"/>
      <c r="OW1037" s="871"/>
      <c r="OX1037" s="871"/>
      <c r="OY1037" s="871"/>
      <c r="OZ1037" s="871"/>
      <c r="PA1037" s="871"/>
      <c r="PB1037" s="871"/>
      <c r="PC1037" s="871"/>
      <c r="PD1037" s="871"/>
      <c r="PE1037" s="871"/>
      <c r="PF1037" s="871"/>
      <c r="PG1037" s="871"/>
      <c r="PH1037" s="871"/>
      <c r="PI1037" s="871"/>
      <c r="PJ1037" s="871"/>
      <c r="PK1037" s="871"/>
      <c r="PL1037" s="871"/>
      <c r="PM1037" s="871"/>
      <c r="PN1037" s="871"/>
      <c r="PO1037" s="871"/>
      <c r="PP1037" s="871"/>
      <c r="PQ1037" s="871"/>
      <c r="PR1037" s="871"/>
      <c r="PS1037" s="871"/>
      <c r="PT1037" s="871"/>
      <c r="PU1037" s="871"/>
      <c r="PV1037" s="871"/>
      <c r="PW1037" s="871"/>
      <c r="PX1037" s="871"/>
      <c r="PY1037" s="871"/>
      <c r="PZ1037" s="871"/>
      <c r="QA1037" s="871"/>
      <c r="QB1037" s="871"/>
      <c r="QC1037" s="871"/>
      <c r="QD1037" s="871"/>
      <c r="QE1037" s="871"/>
      <c r="QF1037" s="871"/>
      <c r="QG1037" s="871"/>
      <c r="QH1037" s="871"/>
      <c r="QI1037" s="871"/>
      <c r="QJ1037" s="871"/>
      <c r="QK1037" s="871"/>
      <c r="QL1037" s="871"/>
      <c r="QM1037" s="871"/>
      <c r="QN1037" s="871"/>
      <c r="QO1037" s="871"/>
      <c r="QP1037" s="871"/>
      <c r="QQ1037" s="871"/>
      <c r="QR1037" s="871"/>
      <c r="QS1037" s="871"/>
      <c r="QT1037" s="871"/>
      <c r="QU1037" s="871"/>
      <c r="QV1037" s="871"/>
      <c r="QW1037" s="871"/>
      <c r="QX1037" s="871"/>
      <c r="QY1037" s="871"/>
      <c r="QZ1037" s="871"/>
      <c r="RA1037" s="871"/>
      <c r="RB1037" s="871"/>
      <c r="RC1037" s="871"/>
      <c r="RD1037" s="871"/>
      <c r="RE1037" s="871"/>
      <c r="RF1037" s="871"/>
      <c r="RG1037" s="871"/>
      <c r="RH1037" s="871"/>
      <c r="RI1037" s="871"/>
      <c r="RJ1037" s="871"/>
      <c r="RK1037" s="871"/>
      <c r="RL1037" s="871"/>
      <c r="RM1037" s="871"/>
      <c r="RN1037" s="871"/>
      <c r="RO1037" s="871"/>
      <c r="RP1037" s="871"/>
      <c r="RQ1037" s="871"/>
      <c r="RR1037" s="871"/>
      <c r="RS1037" s="871"/>
      <c r="RT1037" s="871"/>
      <c r="RU1037" s="871"/>
      <c r="RV1037" s="871"/>
      <c r="RW1037" s="871"/>
      <c r="RX1037" s="871"/>
      <c r="RY1037" s="871"/>
      <c r="RZ1037" s="871"/>
      <c r="SA1037" s="871"/>
      <c r="SB1037" s="871"/>
      <c r="SC1037" s="871"/>
      <c r="SD1037" s="871"/>
      <c r="SE1037" s="871"/>
      <c r="SF1037" s="871"/>
      <c r="SG1037" s="871"/>
      <c r="SH1037" s="871"/>
      <c r="SI1037" s="871"/>
      <c r="SJ1037" s="871"/>
      <c r="SK1037" s="871"/>
      <c r="SL1037" s="871"/>
      <c r="SM1037" s="871"/>
      <c r="SN1037" s="871"/>
      <c r="SO1037" s="871"/>
      <c r="SP1037" s="871"/>
      <c r="SQ1037" s="871"/>
      <c r="SR1037" s="871"/>
      <c r="SS1037" s="871"/>
      <c r="ST1037" s="871"/>
      <c r="SU1037" s="871"/>
      <c r="SV1037" s="871"/>
      <c r="SW1037" s="871"/>
      <c r="SX1037" s="871"/>
      <c r="SY1037" s="871"/>
      <c r="SZ1037" s="871"/>
      <c r="TA1037" s="871"/>
      <c r="TB1037" s="871"/>
      <c r="TC1037" s="871"/>
      <c r="TD1037" s="871"/>
      <c r="TE1037" s="871"/>
      <c r="TF1037" s="871"/>
      <c r="TG1037" s="871"/>
      <c r="TH1037" s="871"/>
      <c r="TI1037" s="871"/>
      <c r="TJ1037" s="871"/>
      <c r="TK1037" s="871"/>
      <c r="TL1037" s="871"/>
      <c r="TM1037" s="871"/>
      <c r="TN1037" s="871"/>
      <c r="TO1037" s="871"/>
      <c r="TP1037" s="871"/>
      <c r="TQ1037" s="871"/>
      <c r="TR1037" s="871"/>
      <c r="TS1037" s="871"/>
      <c r="TT1037" s="871"/>
      <c r="TU1037" s="871"/>
      <c r="TV1037" s="871"/>
      <c r="TW1037" s="871"/>
      <c r="TX1037" s="871"/>
      <c r="TY1037" s="871"/>
      <c r="TZ1037" s="871"/>
      <c r="UA1037" s="871"/>
      <c r="UB1037" s="871"/>
      <c r="UC1037" s="871"/>
      <c r="UD1037" s="871"/>
      <c r="UE1037" s="871"/>
      <c r="UF1037" s="871"/>
      <c r="UG1037" s="871"/>
      <c r="UH1037" s="871"/>
      <c r="UI1037" s="871"/>
      <c r="UJ1037" s="871"/>
      <c r="UK1037" s="871"/>
      <c r="UL1037" s="871"/>
      <c r="UM1037" s="871"/>
      <c r="UN1037" s="871"/>
      <c r="UO1037" s="871"/>
      <c r="UP1037" s="871"/>
      <c r="UQ1037" s="871"/>
      <c r="UR1037" s="871"/>
      <c r="US1037" s="871"/>
      <c r="UT1037" s="871"/>
      <c r="UU1037" s="871"/>
      <c r="UV1037" s="871"/>
      <c r="UW1037" s="871"/>
      <c r="UX1037" s="871"/>
      <c r="UY1037" s="871"/>
      <c r="UZ1037" s="871"/>
      <c r="VA1037" s="871"/>
      <c r="VB1037" s="871"/>
      <c r="VC1037" s="871"/>
      <c r="VD1037" s="871"/>
      <c r="VE1037" s="871"/>
      <c r="VF1037" s="871"/>
      <c r="VG1037" s="871"/>
      <c r="VH1037" s="871"/>
      <c r="VI1037" s="871"/>
      <c r="VJ1037" s="871"/>
      <c r="VK1037" s="871"/>
      <c r="VL1037" s="871"/>
      <c r="VM1037" s="871"/>
      <c r="VN1037" s="871"/>
      <c r="VO1037" s="871"/>
      <c r="VP1037" s="871"/>
      <c r="VQ1037" s="871"/>
      <c r="VR1037" s="871"/>
      <c r="VS1037" s="871"/>
      <c r="VT1037" s="871"/>
      <c r="VU1037" s="871"/>
      <c r="VV1037" s="871"/>
      <c r="VW1037" s="871"/>
      <c r="VX1037" s="871"/>
      <c r="VY1037" s="871"/>
      <c r="VZ1037" s="871"/>
      <c r="WA1037" s="871"/>
      <c r="WB1037" s="871"/>
      <c r="WC1037" s="871"/>
      <c r="WD1037" s="871"/>
      <c r="WE1037" s="871"/>
      <c r="WF1037" s="871"/>
      <c r="WG1037" s="871"/>
      <c r="WH1037" s="871"/>
      <c r="WI1037" s="871"/>
      <c r="WJ1037" s="871"/>
      <c r="WK1037" s="871"/>
      <c r="WL1037" s="871"/>
      <c r="WM1037" s="871"/>
      <c r="WN1037" s="871"/>
      <c r="WO1037" s="871"/>
      <c r="WP1037" s="871"/>
      <c r="WQ1037" s="871"/>
      <c r="WR1037" s="871"/>
      <c r="WS1037" s="871"/>
      <c r="WT1037" s="871"/>
      <c r="WU1037" s="871"/>
      <c r="WV1037" s="871"/>
      <c r="WW1037" s="871"/>
      <c r="WX1037" s="871"/>
      <c r="WY1037" s="871"/>
      <c r="WZ1037" s="871"/>
      <c r="XA1037" s="871"/>
      <c r="XB1037" s="871"/>
      <c r="XC1037" s="871"/>
      <c r="XD1037" s="871"/>
      <c r="XE1037" s="871"/>
      <c r="XF1037" s="871"/>
      <c r="XG1037" s="871"/>
      <c r="XH1037" s="871"/>
      <c r="XI1037" s="871"/>
      <c r="XJ1037" s="871"/>
      <c r="XK1037" s="871"/>
      <c r="XL1037" s="871"/>
      <c r="XM1037" s="871"/>
      <c r="XN1037" s="871"/>
      <c r="XO1037" s="871"/>
      <c r="XP1037" s="871"/>
      <c r="XQ1037" s="871"/>
      <c r="XR1037" s="871"/>
      <c r="XS1037" s="871"/>
      <c r="XT1037" s="871"/>
      <c r="XU1037" s="871"/>
      <c r="XV1037" s="871"/>
      <c r="XW1037" s="871"/>
      <c r="XX1037" s="871"/>
      <c r="XY1037" s="871"/>
      <c r="XZ1037" s="871"/>
      <c r="YA1037" s="871"/>
      <c r="YB1037" s="871"/>
      <c r="YC1037" s="871"/>
      <c r="YD1037" s="871"/>
      <c r="YE1037" s="871"/>
      <c r="YF1037" s="871"/>
      <c r="YG1037" s="871"/>
      <c r="YH1037" s="871"/>
      <c r="YI1037" s="871"/>
      <c r="YJ1037" s="871"/>
      <c r="YK1037" s="871"/>
      <c r="YL1037" s="871"/>
      <c r="YM1037" s="871"/>
      <c r="YN1037" s="871"/>
      <c r="YO1037" s="871"/>
      <c r="YP1037" s="871"/>
      <c r="YQ1037" s="871"/>
      <c r="YR1037" s="871"/>
      <c r="YS1037" s="871"/>
      <c r="YT1037" s="871"/>
      <c r="YU1037" s="871"/>
      <c r="YV1037" s="871"/>
      <c r="YW1037" s="871"/>
      <c r="YX1037" s="871"/>
      <c r="YY1037" s="871"/>
      <c r="YZ1037" s="871"/>
      <c r="ZA1037" s="871"/>
      <c r="ZB1037" s="871"/>
      <c r="ZC1037" s="871"/>
      <c r="ZD1037" s="871"/>
      <c r="ZE1037" s="871"/>
      <c r="ZF1037" s="871"/>
      <c r="ZG1037" s="871"/>
      <c r="ZH1037" s="871"/>
      <c r="ZI1037" s="871"/>
      <c r="ZJ1037" s="871"/>
      <c r="ZK1037" s="871"/>
      <c r="ZL1037" s="871"/>
      <c r="ZM1037" s="871"/>
      <c r="ZN1037" s="871"/>
      <c r="ZO1037" s="871"/>
      <c r="ZP1037" s="871"/>
      <c r="ZQ1037" s="871"/>
      <c r="ZR1037" s="871"/>
      <c r="ZS1037" s="871"/>
      <c r="ZT1037" s="871"/>
      <c r="ZU1037" s="871"/>
      <c r="ZV1037" s="871"/>
      <c r="ZW1037" s="871"/>
      <c r="ZX1037" s="871"/>
      <c r="ZY1037" s="871"/>
      <c r="ZZ1037" s="871"/>
      <c r="AAA1037" s="871"/>
      <c r="AAB1037" s="871"/>
      <c r="AAC1037" s="871"/>
      <c r="AAD1037" s="871"/>
      <c r="AAE1037" s="871"/>
      <c r="AAF1037" s="871"/>
      <c r="AAG1037" s="871"/>
      <c r="AAH1037" s="871"/>
      <c r="AAI1037" s="871"/>
      <c r="AAJ1037" s="871"/>
      <c r="AAK1037" s="871"/>
      <c r="AAL1037" s="871"/>
      <c r="AAM1037" s="871"/>
      <c r="AAN1037" s="871"/>
      <c r="AAO1037" s="871"/>
      <c r="AAP1037" s="871"/>
      <c r="AAQ1037" s="871"/>
      <c r="AAR1037" s="871"/>
      <c r="AAS1037" s="871"/>
      <c r="AAT1037" s="871"/>
      <c r="AAU1037" s="871"/>
      <c r="AAV1037" s="871"/>
      <c r="AAW1037" s="871"/>
      <c r="AAX1037" s="871"/>
      <c r="AAY1037" s="871"/>
      <c r="AAZ1037" s="871"/>
      <c r="ABA1037" s="871"/>
      <c r="ABB1037" s="871"/>
      <c r="ABC1037" s="871"/>
      <c r="ABD1037" s="871"/>
      <c r="ABE1037" s="871"/>
      <c r="ABF1037" s="871"/>
      <c r="ABG1037" s="871"/>
      <c r="ABH1037" s="871"/>
      <c r="ABI1037" s="871"/>
      <c r="ABJ1037" s="871"/>
      <c r="ABK1037" s="871"/>
      <c r="ABL1037" s="871"/>
      <c r="ABM1037" s="871"/>
      <c r="ABN1037" s="871"/>
      <c r="ABO1037" s="871"/>
      <c r="ABP1037" s="871"/>
      <c r="ABQ1037" s="871"/>
      <c r="ABR1037" s="871"/>
      <c r="ABS1037" s="871"/>
      <c r="ABT1037" s="871"/>
      <c r="ABU1037" s="871"/>
      <c r="ABV1037" s="871"/>
      <c r="ABW1037" s="871"/>
      <c r="ABX1037" s="871"/>
      <c r="ABY1037" s="871"/>
      <c r="ABZ1037" s="871"/>
      <c r="ACA1037" s="871"/>
      <c r="ACB1037" s="871"/>
      <c r="ACC1037" s="871"/>
      <c r="ACD1037" s="871"/>
      <c r="ACE1037" s="871"/>
      <c r="ACF1037" s="871"/>
      <c r="ACG1037" s="871"/>
      <c r="ACH1037" s="871"/>
      <c r="ACI1037" s="871"/>
      <c r="ACJ1037" s="871"/>
      <c r="ACK1037" s="871"/>
      <c r="ACL1037" s="871"/>
      <c r="ACM1037" s="871"/>
      <c r="ACN1037" s="871"/>
      <c r="ACO1037" s="871"/>
      <c r="ACP1037" s="871"/>
      <c r="ACQ1037" s="871"/>
      <c r="ACR1037" s="871"/>
      <c r="ACS1037" s="871"/>
      <c r="ACT1037" s="871"/>
      <c r="ACU1037" s="871"/>
      <c r="ACV1037" s="871"/>
      <c r="ACW1037" s="871"/>
      <c r="ACX1037" s="871"/>
      <c r="ACY1037" s="871"/>
      <c r="ACZ1037" s="871"/>
      <c r="ADA1037" s="871"/>
      <c r="ADB1037" s="871"/>
      <c r="ADC1037" s="871"/>
      <c r="ADD1037" s="871"/>
      <c r="ADE1037" s="871"/>
      <c r="ADF1037" s="871"/>
      <c r="ADG1037" s="871"/>
      <c r="ADH1037" s="871"/>
      <c r="ADI1037" s="871"/>
      <c r="ADJ1037" s="871"/>
      <c r="ADK1037" s="871"/>
      <c r="ADL1037" s="871"/>
      <c r="ADM1037" s="871"/>
      <c r="ADN1037" s="871"/>
      <c r="ADO1037" s="871"/>
      <c r="ADP1037" s="871"/>
      <c r="ADQ1037" s="871"/>
      <c r="ADR1037" s="871"/>
      <c r="ADS1037" s="871"/>
      <c r="ADT1037" s="871"/>
      <c r="ADU1037" s="871"/>
      <c r="ADV1037" s="871"/>
      <c r="ADW1037" s="871"/>
      <c r="ADX1037" s="871"/>
      <c r="ADY1037" s="871"/>
      <c r="ADZ1037" s="871"/>
      <c r="AEA1037" s="871"/>
      <c r="AEB1037" s="871"/>
      <c r="AEC1037" s="871"/>
      <c r="AED1037" s="871"/>
      <c r="AEE1037" s="871"/>
      <c r="AEF1037" s="871"/>
      <c r="AEG1037" s="871"/>
      <c r="AEH1037" s="871"/>
      <c r="AEI1037" s="871"/>
      <c r="AEJ1037" s="871"/>
      <c r="AEK1037" s="871"/>
      <c r="AEL1037" s="871"/>
      <c r="AEM1037" s="871"/>
      <c r="AEN1037" s="871"/>
      <c r="AEO1037" s="871"/>
      <c r="AEP1037" s="871"/>
      <c r="AEQ1037" s="871"/>
      <c r="AER1037" s="871"/>
      <c r="AES1037" s="871"/>
      <c r="AET1037" s="871"/>
      <c r="AEU1037" s="871"/>
      <c r="AEV1037" s="871"/>
      <c r="AEW1037" s="871"/>
      <c r="AEX1037" s="871"/>
      <c r="AEY1037" s="871"/>
      <c r="AEZ1037" s="871"/>
      <c r="AFA1037" s="871"/>
      <c r="AFB1037" s="871"/>
      <c r="AFC1037" s="871"/>
      <c r="AFD1037" s="871"/>
      <c r="AFE1037" s="871"/>
      <c r="AFF1037" s="871"/>
      <c r="AFG1037" s="871"/>
      <c r="AFH1037" s="871"/>
      <c r="AFI1037" s="871"/>
      <c r="AFJ1037" s="871"/>
      <c r="AFK1037" s="871"/>
      <c r="AFL1037" s="871"/>
      <c r="AFM1037" s="871"/>
      <c r="AFN1037" s="871"/>
      <c r="AFO1037" s="871"/>
      <c r="AFP1037" s="871"/>
      <c r="AFQ1037" s="871"/>
      <c r="AFR1037" s="871"/>
      <c r="AFS1037" s="871"/>
      <c r="AFT1037" s="871"/>
      <c r="AFU1037" s="871"/>
      <c r="AFV1037" s="871"/>
      <c r="AFW1037" s="871"/>
      <c r="AFX1037" s="871"/>
      <c r="AFY1037" s="871"/>
      <c r="AFZ1037" s="871"/>
      <c r="AGA1037" s="871"/>
      <c r="AGB1037" s="871"/>
      <c r="AGC1037" s="871"/>
      <c r="AGD1037" s="871"/>
      <c r="AGE1037" s="871"/>
      <c r="AGF1037" s="871"/>
      <c r="AGG1037" s="871"/>
      <c r="AGH1037" s="871"/>
      <c r="AGI1037" s="871"/>
      <c r="AGJ1037" s="871"/>
      <c r="AGK1037" s="871"/>
      <c r="AGL1037" s="871"/>
      <c r="AGM1037" s="871"/>
      <c r="AGN1037" s="871"/>
      <c r="AGO1037" s="871"/>
      <c r="AGP1037" s="871"/>
      <c r="AGQ1037" s="871"/>
      <c r="AGR1037" s="871"/>
      <c r="AGS1037" s="871"/>
      <c r="AGT1037" s="871"/>
      <c r="AGU1037" s="871"/>
      <c r="AGV1037" s="871"/>
      <c r="AGW1037" s="871"/>
      <c r="AGX1037" s="871"/>
      <c r="AGY1037" s="871"/>
      <c r="AGZ1037" s="871"/>
      <c r="AHA1037" s="871"/>
      <c r="AHB1037" s="871"/>
      <c r="AHC1037" s="871"/>
      <c r="AHD1037" s="871"/>
      <c r="AHE1037" s="871"/>
      <c r="AHF1037" s="871"/>
      <c r="AHG1037" s="871"/>
      <c r="AHH1037" s="871"/>
      <c r="AHI1037" s="871"/>
      <c r="AHJ1037" s="871"/>
      <c r="AHK1037" s="871"/>
      <c r="AHL1037" s="871"/>
      <c r="AHM1037" s="871"/>
      <c r="AHN1037" s="871"/>
      <c r="AHO1037" s="871"/>
      <c r="AHP1037" s="871"/>
      <c r="AHQ1037" s="871"/>
      <c r="AHR1037" s="871"/>
      <c r="AHS1037" s="871"/>
      <c r="AHT1037" s="871"/>
      <c r="AHU1037" s="871"/>
      <c r="AHV1037" s="871"/>
      <c r="AHW1037" s="871"/>
      <c r="AHX1037" s="871"/>
      <c r="AHY1037" s="871"/>
      <c r="AHZ1037" s="871"/>
      <c r="AIA1037" s="871"/>
      <c r="AIB1037" s="871"/>
      <c r="AIC1037" s="871"/>
      <c r="AID1037" s="871"/>
      <c r="AIE1037" s="871"/>
      <c r="AIF1037" s="871"/>
      <c r="AIG1037" s="871"/>
      <c r="AIH1037" s="871"/>
      <c r="AII1037" s="871"/>
      <c r="AIJ1037" s="871"/>
      <c r="AIK1037" s="871"/>
      <c r="AIL1037" s="871"/>
      <c r="AIM1037" s="871"/>
      <c r="AIN1037" s="871"/>
      <c r="AIO1037" s="871"/>
      <c r="AIP1037" s="871"/>
      <c r="AIQ1037" s="871"/>
      <c r="AIR1037" s="871"/>
      <c r="AIS1037" s="871"/>
      <c r="AIT1037" s="871"/>
      <c r="AIU1037" s="871"/>
      <c r="AIV1037" s="871"/>
      <c r="AIW1037" s="871"/>
      <c r="AIX1037" s="871"/>
      <c r="AIY1037" s="871"/>
      <c r="AIZ1037" s="871"/>
      <c r="AJA1037" s="871"/>
      <c r="AJB1037" s="871"/>
      <c r="AJC1037" s="871"/>
      <c r="AJD1037" s="871"/>
      <c r="AJE1037" s="871"/>
      <c r="AJF1037" s="871"/>
      <c r="AJG1037" s="871"/>
      <c r="AJH1037" s="871"/>
      <c r="AJI1037" s="871"/>
      <c r="AJJ1037" s="871"/>
      <c r="AJK1037" s="871"/>
      <c r="AJL1037" s="871"/>
      <c r="AJM1037" s="871"/>
      <c r="AJN1037" s="871"/>
      <c r="AJO1037" s="871"/>
      <c r="AJP1037" s="871"/>
      <c r="AJQ1037" s="871"/>
      <c r="AJR1037" s="871"/>
      <c r="AJS1037" s="871"/>
      <c r="AJT1037" s="871"/>
      <c r="AJU1037" s="871"/>
      <c r="AJV1037" s="871"/>
      <c r="AJW1037" s="871"/>
      <c r="AJX1037" s="871"/>
      <c r="AJY1037" s="871"/>
      <c r="AJZ1037" s="871"/>
      <c r="AKA1037" s="871"/>
      <c r="AKB1037" s="871"/>
      <c r="AKC1037" s="871"/>
      <c r="AKD1037" s="871"/>
      <c r="AKE1037" s="871"/>
      <c r="AKF1037" s="871"/>
      <c r="AKG1037" s="871"/>
      <c r="AKH1037" s="871"/>
      <c r="AKI1037" s="871"/>
      <c r="AKJ1037" s="871"/>
      <c r="AKK1037" s="871"/>
      <c r="AKL1037" s="871"/>
      <c r="AKM1037" s="871"/>
      <c r="AKN1037" s="871"/>
      <c r="AKO1037" s="871"/>
      <c r="AKP1037" s="871"/>
      <c r="AKQ1037" s="871"/>
      <c r="AKR1037" s="871"/>
      <c r="AKS1037" s="871"/>
      <c r="AKT1037" s="871"/>
      <c r="AKU1037" s="871"/>
      <c r="AKV1037" s="871"/>
      <c r="AKW1037" s="871"/>
      <c r="AKX1037" s="871"/>
      <c r="AKY1037" s="871"/>
      <c r="AKZ1037" s="871"/>
      <c r="ALA1037" s="871"/>
      <c r="ALB1037" s="871"/>
      <c r="ALC1037" s="871"/>
      <c r="ALD1037" s="871"/>
      <c r="ALE1037" s="871"/>
      <c r="ALF1037" s="871"/>
      <c r="ALG1037" s="871"/>
      <c r="ALH1037" s="871"/>
      <c r="ALI1037" s="871"/>
      <c r="ALJ1037" s="871"/>
      <c r="ALK1037" s="871"/>
      <c r="ALL1037" s="871"/>
      <c r="ALM1037" s="871"/>
      <c r="ALN1037" s="871"/>
      <c r="ALO1037" s="871"/>
      <c r="ALP1037" s="871"/>
      <c r="ALQ1037" s="871"/>
      <c r="ALR1037" s="871"/>
      <c r="ALS1037" s="871"/>
      <c r="ALT1037" s="871"/>
      <c r="ALU1037" s="871"/>
      <c r="ALV1037" s="871"/>
      <c r="ALW1037" s="871"/>
      <c r="ALX1037" s="871"/>
      <c r="ALY1037" s="871"/>
      <c r="ALZ1037" s="871"/>
      <c r="AMA1037" s="871"/>
      <c r="AMB1037" s="871"/>
      <c r="AMC1037" s="871"/>
      <c r="AMD1037" s="871"/>
      <c r="AME1037" s="871"/>
      <c r="AMF1037" s="871"/>
      <c r="AMG1037" s="871"/>
      <c r="AMH1037" s="871"/>
      <c r="AMI1037" s="871"/>
      <c r="AMJ1037" s="871"/>
      <c r="AMK1037" s="871"/>
    </row>
    <row r="1038" spans="1:1025" ht="18.75" customHeight="1">
      <c r="A1038" s="962"/>
      <c r="B1038" s="995"/>
      <c r="C1038" s="943"/>
      <c r="D1038" s="942"/>
      <c r="E1038" s="983"/>
      <c r="F1038" s="886"/>
      <c r="G1038" s="874"/>
      <c r="H1038" s="875"/>
      <c r="I1038" s="874"/>
      <c r="J1038" s="875"/>
      <c r="K1038" s="899"/>
      <c r="L1038" s="899"/>
      <c r="M1038" s="899"/>
      <c r="N1038" s="899"/>
      <c r="O1038" s="907"/>
      <c r="P1038" s="899"/>
      <c r="Q1038" s="898"/>
      <c r="R1038" s="871"/>
      <c r="S1038" s="871"/>
      <c r="T1038" s="871"/>
      <c r="U1038" s="871"/>
      <c r="V1038" s="871"/>
      <c r="W1038" s="871"/>
      <c r="X1038" s="871"/>
      <c r="Y1038" s="871"/>
      <c r="Z1038" s="871"/>
      <c r="AA1038" s="871"/>
      <c r="AB1038" s="871"/>
      <c r="AC1038" s="871"/>
      <c r="AD1038" s="871"/>
      <c r="AE1038" s="871"/>
      <c r="AF1038" s="871"/>
      <c r="AG1038" s="871"/>
      <c r="AH1038" s="871"/>
      <c r="AI1038" s="871"/>
      <c r="AJ1038" s="871"/>
      <c r="AK1038" s="871"/>
      <c r="AL1038" s="871"/>
      <c r="AM1038" s="871"/>
      <c r="AN1038" s="871"/>
      <c r="AO1038" s="871"/>
      <c r="AP1038" s="871"/>
      <c r="AQ1038" s="871"/>
      <c r="AR1038" s="871"/>
      <c r="AS1038" s="871"/>
      <c r="AT1038" s="871"/>
      <c r="AU1038" s="871"/>
      <c r="AV1038" s="871"/>
      <c r="AW1038" s="871"/>
      <c r="AX1038" s="871"/>
      <c r="AY1038" s="871"/>
      <c r="AZ1038" s="871"/>
      <c r="BA1038" s="871"/>
      <c r="BB1038" s="871"/>
      <c r="BC1038" s="871"/>
      <c r="BD1038" s="871"/>
      <c r="BE1038" s="871"/>
      <c r="BF1038" s="871"/>
      <c r="BG1038" s="871"/>
      <c r="BH1038" s="871"/>
      <c r="BI1038" s="871"/>
      <c r="BJ1038" s="871"/>
      <c r="BK1038" s="871"/>
      <c r="BL1038" s="871"/>
      <c r="BM1038" s="871"/>
      <c r="BN1038" s="871"/>
      <c r="BO1038" s="871"/>
      <c r="BP1038" s="871"/>
      <c r="BQ1038" s="871"/>
      <c r="BR1038" s="871"/>
      <c r="BS1038" s="871"/>
      <c r="BT1038" s="871"/>
      <c r="BU1038" s="871"/>
      <c r="BV1038" s="871"/>
      <c r="BW1038" s="871"/>
      <c r="BX1038" s="871"/>
      <c r="BY1038" s="871"/>
      <c r="BZ1038" s="871"/>
      <c r="CA1038" s="871"/>
      <c r="CB1038" s="871"/>
      <c r="CC1038" s="871"/>
      <c r="CD1038" s="871"/>
      <c r="CE1038" s="871"/>
      <c r="CF1038" s="871"/>
      <c r="CG1038" s="871"/>
      <c r="CH1038" s="871"/>
      <c r="CI1038" s="871"/>
      <c r="CJ1038" s="871"/>
      <c r="CK1038" s="871"/>
      <c r="CL1038" s="871"/>
      <c r="CM1038" s="871"/>
      <c r="CN1038" s="871"/>
      <c r="CO1038" s="871"/>
      <c r="CP1038" s="871"/>
      <c r="CQ1038" s="871"/>
      <c r="CR1038" s="871"/>
      <c r="CS1038" s="871"/>
      <c r="CT1038" s="871"/>
      <c r="CU1038" s="871"/>
      <c r="CV1038" s="871"/>
      <c r="CW1038" s="871"/>
      <c r="CX1038" s="871"/>
      <c r="CY1038" s="871"/>
      <c r="CZ1038" s="871"/>
      <c r="DA1038" s="871"/>
      <c r="DB1038" s="871"/>
      <c r="DC1038" s="871"/>
      <c r="DD1038" s="871"/>
      <c r="DE1038" s="871"/>
      <c r="DF1038" s="871"/>
      <c r="DG1038" s="871"/>
      <c r="DH1038" s="871"/>
      <c r="DI1038" s="871"/>
      <c r="DJ1038" s="871"/>
      <c r="DK1038" s="871"/>
      <c r="DL1038" s="871"/>
      <c r="DM1038" s="871"/>
      <c r="DN1038" s="871"/>
      <c r="DO1038" s="871"/>
      <c r="DP1038" s="871"/>
      <c r="DQ1038" s="871"/>
      <c r="DR1038" s="871"/>
      <c r="DS1038" s="871"/>
      <c r="DT1038" s="871"/>
      <c r="DU1038" s="871"/>
      <c r="DV1038" s="871"/>
      <c r="DW1038" s="871"/>
      <c r="DX1038" s="871"/>
      <c r="DY1038" s="871"/>
      <c r="DZ1038" s="871"/>
      <c r="EA1038" s="871"/>
      <c r="EB1038" s="871"/>
      <c r="EC1038" s="871"/>
      <c r="ED1038" s="871"/>
      <c r="EE1038" s="871"/>
      <c r="EF1038" s="871"/>
      <c r="EG1038" s="871"/>
      <c r="EH1038" s="871"/>
      <c r="EI1038" s="871"/>
      <c r="EJ1038" s="871"/>
      <c r="EK1038" s="871"/>
      <c r="EL1038" s="871"/>
      <c r="EM1038" s="871"/>
      <c r="EN1038" s="871"/>
      <c r="EO1038" s="871"/>
      <c r="EP1038" s="871"/>
      <c r="EQ1038" s="871"/>
      <c r="ER1038" s="871"/>
      <c r="ES1038" s="871"/>
      <c r="ET1038" s="871"/>
      <c r="EU1038" s="871"/>
      <c r="EV1038" s="871"/>
      <c r="EW1038" s="871"/>
      <c r="EX1038" s="871"/>
      <c r="EY1038" s="871"/>
      <c r="EZ1038" s="871"/>
      <c r="FA1038" s="871"/>
      <c r="FB1038" s="871"/>
      <c r="FC1038" s="871"/>
      <c r="FD1038" s="871"/>
      <c r="FE1038" s="871"/>
      <c r="FF1038" s="871"/>
      <c r="FG1038" s="871"/>
      <c r="FH1038" s="871"/>
      <c r="FI1038" s="871"/>
      <c r="FJ1038" s="871"/>
      <c r="FK1038" s="871"/>
      <c r="FL1038" s="871"/>
      <c r="FM1038" s="871"/>
      <c r="FN1038" s="871"/>
      <c r="FO1038" s="871"/>
      <c r="FP1038" s="871"/>
      <c r="FQ1038" s="871"/>
      <c r="FR1038" s="871"/>
      <c r="FS1038" s="871"/>
      <c r="FT1038" s="871"/>
      <c r="FU1038" s="871"/>
      <c r="FV1038" s="871"/>
      <c r="FW1038" s="871"/>
      <c r="FX1038" s="871"/>
      <c r="FY1038" s="871"/>
      <c r="FZ1038" s="871"/>
      <c r="GA1038" s="871"/>
      <c r="GB1038" s="871"/>
      <c r="GC1038" s="871"/>
      <c r="GD1038" s="871"/>
      <c r="GE1038" s="871"/>
      <c r="GF1038" s="871"/>
      <c r="GG1038" s="871"/>
      <c r="GH1038" s="871"/>
      <c r="GI1038" s="871"/>
      <c r="GJ1038" s="871"/>
      <c r="GK1038" s="871"/>
      <c r="GL1038" s="871"/>
      <c r="GM1038" s="871"/>
      <c r="GN1038" s="871"/>
      <c r="GO1038" s="871"/>
      <c r="GP1038" s="871"/>
      <c r="GQ1038" s="871"/>
      <c r="GR1038" s="871"/>
      <c r="GS1038" s="871"/>
      <c r="GT1038" s="871"/>
      <c r="GU1038" s="871"/>
      <c r="GV1038" s="871"/>
      <c r="GW1038" s="871"/>
      <c r="GX1038" s="871"/>
      <c r="GY1038" s="871"/>
      <c r="GZ1038" s="871"/>
      <c r="HA1038" s="871"/>
      <c r="HB1038" s="871"/>
      <c r="HC1038" s="871"/>
      <c r="HD1038" s="871"/>
      <c r="HE1038" s="871"/>
      <c r="HF1038" s="871"/>
      <c r="HG1038" s="871"/>
      <c r="HH1038" s="871"/>
      <c r="HI1038" s="871"/>
      <c r="HJ1038" s="871"/>
      <c r="HK1038" s="871"/>
      <c r="HL1038" s="871"/>
      <c r="HM1038" s="871"/>
      <c r="HN1038" s="871"/>
      <c r="HO1038" s="871"/>
      <c r="HP1038" s="871"/>
      <c r="HQ1038" s="871"/>
      <c r="HR1038" s="871"/>
      <c r="HS1038" s="871"/>
      <c r="HT1038" s="871"/>
      <c r="HU1038" s="871"/>
      <c r="HV1038" s="871"/>
      <c r="HW1038" s="871"/>
      <c r="HX1038" s="871"/>
      <c r="HY1038" s="871"/>
      <c r="HZ1038" s="871"/>
      <c r="IA1038" s="871"/>
      <c r="IB1038" s="871"/>
      <c r="IC1038" s="871"/>
      <c r="ID1038" s="871"/>
      <c r="IE1038" s="871"/>
      <c r="IF1038" s="871"/>
      <c r="IG1038" s="871"/>
      <c r="IH1038" s="871"/>
      <c r="II1038" s="871"/>
      <c r="IJ1038" s="871"/>
      <c r="IK1038" s="871"/>
      <c r="IL1038" s="871"/>
      <c r="IM1038" s="871"/>
      <c r="IN1038" s="871"/>
      <c r="IO1038" s="871"/>
      <c r="IP1038" s="871"/>
      <c r="IQ1038" s="871"/>
      <c r="IR1038" s="871"/>
      <c r="IS1038" s="871"/>
      <c r="IT1038" s="871"/>
      <c r="IU1038" s="871"/>
      <c r="IV1038" s="871"/>
      <c r="IW1038" s="871"/>
      <c r="IX1038" s="871"/>
      <c r="IY1038" s="871"/>
      <c r="IZ1038" s="871"/>
      <c r="JA1038" s="871"/>
      <c r="JB1038" s="871"/>
      <c r="JC1038" s="871"/>
      <c r="JD1038" s="871"/>
      <c r="JE1038" s="871"/>
      <c r="JF1038" s="871"/>
      <c r="JG1038" s="871"/>
      <c r="JH1038" s="871"/>
      <c r="JI1038" s="871"/>
      <c r="JJ1038" s="871"/>
      <c r="JK1038" s="871"/>
      <c r="JL1038" s="871"/>
      <c r="JM1038" s="871"/>
      <c r="JN1038" s="871"/>
      <c r="JO1038" s="871"/>
      <c r="JP1038" s="871"/>
      <c r="JQ1038" s="871"/>
      <c r="JR1038" s="871"/>
      <c r="JS1038" s="871"/>
      <c r="JT1038" s="871"/>
      <c r="JU1038" s="871"/>
      <c r="JV1038" s="871"/>
      <c r="JW1038" s="871"/>
      <c r="JX1038" s="871"/>
      <c r="JY1038" s="871"/>
      <c r="JZ1038" s="871"/>
      <c r="KA1038" s="871"/>
      <c r="KB1038" s="871"/>
      <c r="KC1038" s="871"/>
      <c r="KD1038" s="871"/>
      <c r="KE1038" s="871"/>
      <c r="KF1038" s="871"/>
      <c r="KG1038" s="871"/>
      <c r="KH1038" s="871"/>
      <c r="KI1038" s="871"/>
      <c r="KJ1038" s="871"/>
      <c r="KK1038" s="871"/>
      <c r="KL1038" s="871"/>
      <c r="KM1038" s="871"/>
      <c r="KN1038" s="871"/>
      <c r="KO1038" s="871"/>
      <c r="KP1038" s="871"/>
      <c r="KQ1038" s="871"/>
      <c r="KR1038" s="871"/>
      <c r="KS1038" s="871"/>
      <c r="KT1038" s="871"/>
      <c r="KU1038" s="871"/>
      <c r="KV1038" s="871"/>
      <c r="KW1038" s="871"/>
      <c r="KX1038" s="871"/>
      <c r="KY1038" s="871"/>
      <c r="KZ1038" s="871"/>
      <c r="LA1038" s="871"/>
      <c r="LB1038" s="871"/>
      <c r="LC1038" s="871"/>
      <c r="LD1038" s="871"/>
      <c r="LE1038" s="871"/>
      <c r="LF1038" s="871"/>
      <c r="LG1038" s="871"/>
      <c r="LH1038" s="871"/>
      <c r="LI1038" s="871"/>
      <c r="LJ1038" s="871"/>
      <c r="LK1038" s="871"/>
      <c r="LL1038" s="871"/>
      <c r="LM1038" s="871"/>
      <c r="LN1038" s="871"/>
      <c r="LO1038" s="871"/>
      <c r="LP1038" s="871"/>
      <c r="LQ1038" s="871"/>
      <c r="LR1038" s="871"/>
      <c r="LS1038" s="871"/>
      <c r="LT1038" s="871"/>
      <c r="LU1038" s="871"/>
      <c r="LV1038" s="871"/>
      <c r="LW1038" s="871"/>
      <c r="LX1038" s="871"/>
      <c r="LY1038" s="871"/>
      <c r="LZ1038" s="871"/>
      <c r="MA1038" s="871"/>
      <c r="MB1038" s="871"/>
      <c r="MC1038" s="871"/>
      <c r="MD1038" s="871"/>
      <c r="ME1038" s="871"/>
      <c r="MF1038" s="871"/>
      <c r="MG1038" s="871"/>
      <c r="MH1038" s="871"/>
      <c r="MI1038" s="871"/>
      <c r="MJ1038" s="871"/>
      <c r="MK1038" s="871"/>
      <c r="ML1038" s="871"/>
      <c r="MM1038" s="871"/>
      <c r="MN1038" s="871"/>
      <c r="MO1038" s="871"/>
      <c r="MP1038" s="871"/>
      <c r="MQ1038" s="871"/>
      <c r="MR1038" s="871"/>
      <c r="MS1038" s="871"/>
      <c r="MT1038" s="871"/>
      <c r="MU1038" s="871"/>
      <c r="MV1038" s="871"/>
      <c r="MW1038" s="871"/>
      <c r="MX1038" s="871"/>
      <c r="MY1038" s="871"/>
      <c r="MZ1038" s="871"/>
      <c r="NA1038" s="871"/>
      <c r="NB1038" s="871"/>
      <c r="NC1038" s="871"/>
      <c r="ND1038" s="871"/>
      <c r="NE1038" s="871"/>
      <c r="NF1038" s="871"/>
      <c r="NG1038" s="871"/>
      <c r="NH1038" s="871"/>
      <c r="NI1038" s="871"/>
      <c r="NJ1038" s="871"/>
      <c r="NK1038" s="871"/>
      <c r="NL1038" s="871"/>
      <c r="NM1038" s="871"/>
      <c r="NN1038" s="871"/>
      <c r="NO1038" s="871"/>
      <c r="NP1038" s="871"/>
      <c r="NQ1038" s="871"/>
      <c r="NR1038" s="871"/>
      <c r="NS1038" s="871"/>
      <c r="NT1038" s="871"/>
      <c r="NU1038" s="871"/>
      <c r="NV1038" s="871"/>
      <c r="NW1038" s="871"/>
      <c r="NX1038" s="871"/>
      <c r="NY1038" s="871"/>
      <c r="NZ1038" s="871"/>
      <c r="OA1038" s="871"/>
      <c r="OB1038" s="871"/>
      <c r="OC1038" s="871"/>
      <c r="OD1038" s="871"/>
      <c r="OE1038" s="871"/>
      <c r="OF1038" s="871"/>
      <c r="OG1038" s="871"/>
      <c r="OH1038" s="871"/>
      <c r="OI1038" s="871"/>
      <c r="OJ1038" s="871"/>
      <c r="OK1038" s="871"/>
      <c r="OL1038" s="871"/>
      <c r="OM1038" s="871"/>
      <c r="ON1038" s="871"/>
      <c r="OO1038" s="871"/>
      <c r="OP1038" s="871"/>
      <c r="OQ1038" s="871"/>
      <c r="OR1038" s="871"/>
      <c r="OS1038" s="871"/>
      <c r="OT1038" s="871"/>
      <c r="OU1038" s="871"/>
      <c r="OV1038" s="871"/>
      <c r="OW1038" s="871"/>
      <c r="OX1038" s="871"/>
      <c r="OY1038" s="871"/>
      <c r="OZ1038" s="871"/>
      <c r="PA1038" s="871"/>
      <c r="PB1038" s="871"/>
      <c r="PC1038" s="871"/>
      <c r="PD1038" s="871"/>
      <c r="PE1038" s="871"/>
      <c r="PF1038" s="871"/>
      <c r="PG1038" s="871"/>
      <c r="PH1038" s="871"/>
      <c r="PI1038" s="871"/>
      <c r="PJ1038" s="871"/>
      <c r="PK1038" s="871"/>
      <c r="PL1038" s="871"/>
      <c r="PM1038" s="871"/>
      <c r="PN1038" s="871"/>
      <c r="PO1038" s="871"/>
      <c r="PP1038" s="871"/>
      <c r="PQ1038" s="871"/>
      <c r="PR1038" s="871"/>
      <c r="PS1038" s="871"/>
      <c r="PT1038" s="871"/>
      <c r="PU1038" s="871"/>
      <c r="PV1038" s="871"/>
      <c r="PW1038" s="871"/>
      <c r="PX1038" s="871"/>
      <c r="PY1038" s="871"/>
      <c r="PZ1038" s="871"/>
      <c r="QA1038" s="871"/>
      <c r="QB1038" s="871"/>
      <c r="QC1038" s="871"/>
      <c r="QD1038" s="871"/>
      <c r="QE1038" s="871"/>
      <c r="QF1038" s="871"/>
      <c r="QG1038" s="871"/>
      <c r="QH1038" s="871"/>
      <c r="QI1038" s="871"/>
      <c r="QJ1038" s="871"/>
      <c r="QK1038" s="871"/>
      <c r="QL1038" s="871"/>
      <c r="QM1038" s="871"/>
      <c r="QN1038" s="871"/>
      <c r="QO1038" s="871"/>
      <c r="QP1038" s="871"/>
      <c r="QQ1038" s="871"/>
      <c r="QR1038" s="871"/>
      <c r="QS1038" s="871"/>
      <c r="QT1038" s="871"/>
      <c r="QU1038" s="871"/>
      <c r="QV1038" s="871"/>
      <c r="QW1038" s="871"/>
      <c r="QX1038" s="871"/>
      <c r="QY1038" s="871"/>
      <c r="QZ1038" s="871"/>
      <c r="RA1038" s="871"/>
      <c r="RB1038" s="871"/>
      <c r="RC1038" s="871"/>
      <c r="RD1038" s="871"/>
      <c r="RE1038" s="871"/>
      <c r="RF1038" s="871"/>
      <c r="RG1038" s="871"/>
      <c r="RH1038" s="871"/>
      <c r="RI1038" s="871"/>
      <c r="RJ1038" s="871"/>
      <c r="RK1038" s="871"/>
      <c r="RL1038" s="871"/>
      <c r="RM1038" s="871"/>
      <c r="RN1038" s="871"/>
      <c r="RO1038" s="871"/>
      <c r="RP1038" s="871"/>
      <c r="RQ1038" s="871"/>
      <c r="RR1038" s="871"/>
      <c r="RS1038" s="871"/>
      <c r="RT1038" s="871"/>
      <c r="RU1038" s="871"/>
      <c r="RV1038" s="871"/>
      <c r="RW1038" s="871"/>
      <c r="RX1038" s="871"/>
      <c r="RY1038" s="871"/>
      <c r="RZ1038" s="871"/>
      <c r="SA1038" s="871"/>
      <c r="SB1038" s="871"/>
      <c r="SC1038" s="871"/>
      <c r="SD1038" s="871"/>
      <c r="SE1038" s="871"/>
      <c r="SF1038" s="871"/>
      <c r="SG1038" s="871"/>
      <c r="SH1038" s="871"/>
      <c r="SI1038" s="871"/>
      <c r="SJ1038" s="871"/>
      <c r="SK1038" s="871"/>
      <c r="SL1038" s="871"/>
      <c r="SM1038" s="871"/>
      <c r="SN1038" s="871"/>
      <c r="SO1038" s="871"/>
      <c r="SP1038" s="871"/>
      <c r="SQ1038" s="871"/>
      <c r="SR1038" s="871"/>
      <c r="SS1038" s="871"/>
      <c r="ST1038" s="871"/>
      <c r="SU1038" s="871"/>
      <c r="SV1038" s="871"/>
      <c r="SW1038" s="871"/>
      <c r="SX1038" s="871"/>
      <c r="SY1038" s="871"/>
      <c r="SZ1038" s="871"/>
      <c r="TA1038" s="871"/>
      <c r="TB1038" s="871"/>
      <c r="TC1038" s="871"/>
      <c r="TD1038" s="871"/>
      <c r="TE1038" s="871"/>
      <c r="TF1038" s="871"/>
      <c r="TG1038" s="871"/>
      <c r="TH1038" s="871"/>
      <c r="TI1038" s="871"/>
      <c r="TJ1038" s="871"/>
      <c r="TK1038" s="871"/>
      <c r="TL1038" s="871"/>
      <c r="TM1038" s="871"/>
      <c r="TN1038" s="871"/>
      <c r="TO1038" s="871"/>
      <c r="TP1038" s="871"/>
      <c r="TQ1038" s="871"/>
      <c r="TR1038" s="871"/>
      <c r="TS1038" s="871"/>
      <c r="TT1038" s="871"/>
      <c r="TU1038" s="871"/>
      <c r="TV1038" s="871"/>
      <c r="TW1038" s="871"/>
      <c r="TX1038" s="871"/>
      <c r="TY1038" s="871"/>
      <c r="TZ1038" s="871"/>
      <c r="UA1038" s="871"/>
      <c r="UB1038" s="871"/>
      <c r="UC1038" s="871"/>
      <c r="UD1038" s="871"/>
      <c r="UE1038" s="871"/>
      <c r="UF1038" s="871"/>
      <c r="UG1038" s="871"/>
      <c r="UH1038" s="871"/>
      <c r="UI1038" s="871"/>
      <c r="UJ1038" s="871"/>
      <c r="UK1038" s="871"/>
      <c r="UL1038" s="871"/>
      <c r="UM1038" s="871"/>
      <c r="UN1038" s="871"/>
      <c r="UO1038" s="871"/>
      <c r="UP1038" s="871"/>
      <c r="UQ1038" s="871"/>
      <c r="UR1038" s="871"/>
      <c r="US1038" s="871"/>
      <c r="UT1038" s="871"/>
      <c r="UU1038" s="871"/>
      <c r="UV1038" s="871"/>
      <c r="UW1038" s="871"/>
      <c r="UX1038" s="871"/>
      <c r="UY1038" s="871"/>
      <c r="UZ1038" s="871"/>
      <c r="VA1038" s="871"/>
      <c r="VB1038" s="871"/>
      <c r="VC1038" s="871"/>
      <c r="VD1038" s="871"/>
      <c r="VE1038" s="871"/>
      <c r="VF1038" s="871"/>
      <c r="VG1038" s="871"/>
      <c r="VH1038" s="871"/>
      <c r="VI1038" s="871"/>
      <c r="VJ1038" s="871"/>
      <c r="VK1038" s="871"/>
      <c r="VL1038" s="871"/>
      <c r="VM1038" s="871"/>
      <c r="VN1038" s="871"/>
      <c r="VO1038" s="871"/>
      <c r="VP1038" s="871"/>
      <c r="VQ1038" s="871"/>
      <c r="VR1038" s="871"/>
      <c r="VS1038" s="871"/>
      <c r="VT1038" s="871"/>
      <c r="VU1038" s="871"/>
      <c r="VV1038" s="871"/>
      <c r="VW1038" s="871"/>
      <c r="VX1038" s="871"/>
      <c r="VY1038" s="871"/>
      <c r="VZ1038" s="871"/>
      <c r="WA1038" s="871"/>
      <c r="WB1038" s="871"/>
      <c r="WC1038" s="871"/>
      <c r="WD1038" s="871"/>
      <c r="WE1038" s="871"/>
      <c r="WF1038" s="871"/>
      <c r="WG1038" s="871"/>
      <c r="WH1038" s="871"/>
      <c r="WI1038" s="871"/>
      <c r="WJ1038" s="871"/>
      <c r="WK1038" s="871"/>
      <c r="WL1038" s="871"/>
      <c r="WM1038" s="871"/>
      <c r="WN1038" s="871"/>
      <c r="WO1038" s="871"/>
      <c r="WP1038" s="871"/>
      <c r="WQ1038" s="871"/>
      <c r="WR1038" s="871"/>
      <c r="WS1038" s="871"/>
      <c r="WT1038" s="871"/>
      <c r="WU1038" s="871"/>
      <c r="WV1038" s="871"/>
      <c r="WW1038" s="871"/>
      <c r="WX1038" s="871"/>
      <c r="WY1038" s="871"/>
      <c r="WZ1038" s="871"/>
      <c r="XA1038" s="871"/>
      <c r="XB1038" s="871"/>
      <c r="XC1038" s="871"/>
      <c r="XD1038" s="871"/>
      <c r="XE1038" s="871"/>
      <c r="XF1038" s="871"/>
      <c r="XG1038" s="871"/>
      <c r="XH1038" s="871"/>
      <c r="XI1038" s="871"/>
      <c r="XJ1038" s="871"/>
      <c r="XK1038" s="871"/>
      <c r="XL1038" s="871"/>
      <c r="XM1038" s="871"/>
      <c r="XN1038" s="871"/>
      <c r="XO1038" s="871"/>
      <c r="XP1038" s="871"/>
      <c r="XQ1038" s="871"/>
      <c r="XR1038" s="871"/>
      <c r="XS1038" s="871"/>
      <c r="XT1038" s="871"/>
      <c r="XU1038" s="871"/>
      <c r="XV1038" s="871"/>
      <c r="XW1038" s="871"/>
      <c r="XX1038" s="871"/>
      <c r="XY1038" s="871"/>
      <c r="XZ1038" s="871"/>
      <c r="YA1038" s="871"/>
      <c r="YB1038" s="871"/>
      <c r="YC1038" s="871"/>
      <c r="YD1038" s="871"/>
      <c r="YE1038" s="871"/>
      <c r="YF1038" s="871"/>
      <c r="YG1038" s="871"/>
      <c r="YH1038" s="871"/>
      <c r="YI1038" s="871"/>
      <c r="YJ1038" s="871"/>
      <c r="YK1038" s="871"/>
      <c r="YL1038" s="871"/>
      <c r="YM1038" s="871"/>
      <c r="YN1038" s="871"/>
      <c r="YO1038" s="871"/>
      <c r="YP1038" s="871"/>
      <c r="YQ1038" s="871"/>
      <c r="YR1038" s="871"/>
      <c r="YS1038" s="871"/>
      <c r="YT1038" s="871"/>
      <c r="YU1038" s="871"/>
      <c r="YV1038" s="871"/>
      <c r="YW1038" s="871"/>
      <c r="YX1038" s="871"/>
      <c r="YY1038" s="871"/>
      <c r="YZ1038" s="871"/>
      <c r="ZA1038" s="871"/>
      <c r="ZB1038" s="871"/>
      <c r="ZC1038" s="871"/>
      <c r="ZD1038" s="871"/>
      <c r="ZE1038" s="871"/>
      <c r="ZF1038" s="871"/>
      <c r="ZG1038" s="871"/>
      <c r="ZH1038" s="871"/>
      <c r="ZI1038" s="871"/>
      <c r="ZJ1038" s="871"/>
      <c r="ZK1038" s="871"/>
      <c r="ZL1038" s="871"/>
      <c r="ZM1038" s="871"/>
      <c r="ZN1038" s="871"/>
      <c r="ZO1038" s="871"/>
      <c r="ZP1038" s="871"/>
      <c r="ZQ1038" s="871"/>
      <c r="ZR1038" s="871"/>
      <c r="ZS1038" s="871"/>
      <c r="ZT1038" s="871"/>
      <c r="ZU1038" s="871"/>
      <c r="ZV1038" s="871"/>
      <c r="ZW1038" s="871"/>
      <c r="ZX1038" s="871"/>
      <c r="ZY1038" s="871"/>
      <c r="ZZ1038" s="871"/>
      <c r="AAA1038" s="871"/>
      <c r="AAB1038" s="871"/>
      <c r="AAC1038" s="871"/>
      <c r="AAD1038" s="871"/>
      <c r="AAE1038" s="871"/>
      <c r="AAF1038" s="871"/>
      <c r="AAG1038" s="871"/>
      <c r="AAH1038" s="871"/>
      <c r="AAI1038" s="871"/>
      <c r="AAJ1038" s="871"/>
      <c r="AAK1038" s="871"/>
      <c r="AAL1038" s="871"/>
      <c r="AAM1038" s="871"/>
      <c r="AAN1038" s="871"/>
      <c r="AAO1038" s="871"/>
      <c r="AAP1038" s="871"/>
      <c r="AAQ1038" s="871"/>
      <c r="AAR1038" s="871"/>
      <c r="AAS1038" s="871"/>
      <c r="AAT1038" s="871"/>
      <c r="AAU1038" s="871"/>
      <c r="AAV1038" s="871"/>
      <c r="AAW1038" s="871"/>
      <c r="AAX1038" s="871"/>
      <c r="AAY1038" s="871"/>
      <c r="AAZ1038" s="871"/>
      <c r="ABA1038" s="871"/>
      <c r="ABB1038" s="871"/>
      <c r="ABC1038" s="871"/>
      <c r="ABD1038" s="871"/>
      <c r="ABE1038" s="871"/>
      <c r="ABF1038" s="871"/>
      <c r="ABG1038" s="871"/>
      <c r="ABH1038" s="871"/>
      <c r="ABI1038" s="871"/>
      <c r="ABJ1038" s="871"/>
      <c r="ABK1038" s="871"/>
      <c r="ABL1038" s="871"/>
      <c r="ABM1038" s="871"/>
      <c r="ABN1038" s="871"/>
      <c r="ABO1038" s="871"/>
      <c r="ABP1038" s="871"/>
      <c r="ABQ1038" s="871"/>
      <c r="ABR1038" s="871"/>
      <c r="ABS1038" s="871"/>
      <c r="ABT1038" s="871"/>
      <c r="ABU1038" s="871"/>
      <c r="ABV1038" s="871"/>
      <c r="ABW1038" s="871"/>
      <c r="ABX1038" s="871"/>
      <c r="ABY1038" s="871"/>
      <c r="ABZ1038" s="871"/>
      <c r="ACA1038" s="871"/>
      <c r="ACB1038" s="871"/>
      <c r="ACC1038" s="871"/>
      <c r="ACD1038" s="871"/>
      <c r="ACE1038" s="871"/>
      <c r="ACF1038" s="871"/>
      <c r="ACG1038" s="871"/>
      <c r="ACH1038" s="871"/>
      <c r="ACI1038" s="871"/>
      <c r="ACJ1038" s="871"/>
      <c r="ACK1038" s="871"/>
      <c r="ACL1038" s="871"/>
      <c r="ACM1038" s="871"/>
      <c r="ACN1038" s="871"/>
      <c r="ACO1038" s="871"/>
      <c r="ACP1038" s="871"/>
      <c r="ACQ1038" s="871"/>
      <c r="ACR1038" s="871"/>
      <c r="ACS1038" s="871"/>
      <c r="ACT1038" s="871"/>
      <c r="ACU1038" s="871"/>
      <c r="ACV1038" s="871"/>
      <c r="ACW1038" s="871"/>
      <c r="ACX1038" s="871"/>
      <c r="ACY1038" s="871"/>
      <c r="ACZ1038" s="871"/>
      <c r="ADA1038" s="871"/>
      <c r="ADB1038" s="871"/>
      <c r="ADC1038" s="871"/>
      <c r="ADD1038" s="871"/>
      <c r="ADE1038" s="871"/>
      <c r="ADF1038" s="871"/>
      <c r="ADG1038" s="871"/>
      <c r="ADH1038" s="871"/>
      <c r="ADI1038" s="871"/>
      <c r="ADJ1038" s="871"/>
      <c r="ADK1038" s="871"/>
      <c r="ADL1038" s="871"/>
      <c r="ADM1038" s="871"/>
      <c r="ADN1038" s="871"/>
      <c r="ADO1038" s="871"/>
      <c r="ADP1038" s="871"/>
      <c r="ADQ1038" s="871"/>
      <c r="ADR1038" s="871"/>
      <c r="ADS1038" s="871"/>
      <c r="ADT1038" s="871"/>
      <c r="ADU1038" s="871"/>
      <c r="ADV1038" s="871"/>
      <c r="ADW1038" s="871"/>
      <c r="ADX1038" s="871"/>
      <c r="ADY1038" s="871"/>
      <c r="ADZ1038" s="871"/>
      <c r="AEA1038" s="871"/>
      <c r="AEB1038" s="871"/>
      <c r="AEC1038" s="871"/>
      <c r="AED1038" s="871"/>
      <c r="AEE1038" s="871"/>
      <c r="AEF1038" s="871"/>
      <c r="AEG1038" s="871"/>
      <c r="AEH1038" s="871"/>
      <c r="AEI1038" s="871"/>
      <c r="AEJ1038" s="871"/>
      <c r="AEK1038" s="871"/>
      <c r="AEL1038" s="871"/>
      <c r="AEM1038" s="871"/>
      <c r="AEN1038" s="871"/>
      <c r="AEO1038" s="871"/>
      <c r="AEP1038" s="871"/>
      <c r="AEQ1038" s="871"/>
      <c r="AER1038" s="871"/>
      <c r="AES1038" s="871"/>
      <c r="AET1038" s="871"/>
      <c r="AEU1038" s="871"/>
      <c r="AEV1038" s="871"/>
      <c r="AEW1038" s="871"/>
      <c r="AEX1038" s="871"/>
      <c r="AEY1038" s="871"/>
      <c r="AEZ1038" s="871"/>
      <c r="AFA1038" s="871"/>
      <c r="AFB1038" s="871"/>
      <c r="AFC1038" s="871"/>
      <c r="AFD1038" s="871"/>
      <c r="AFE1038" s="871"/>
      <c r="AFF1038" s="871"/>
      <c r="AFG1038" s="871"/>
      <c r="AFH1038" s="871"/>
      <c r="AFI1038" s="871"/>
      <c r="AFJ1038" s="871"/>
      <c r="AFK1038" s="871"/>
      <c r="AFL1038" s="871"/>
      <c r="AFM1038" s="871"/>
      <c r="AFN1038" s="871"/>
      <c r="AFO1038" s="871"/>
      <c r="AFP1038" s="871"/>
      <c r="AFQ1038" s="871"/>
      <c r="AFR1038" s="871"/>
      <c r="AFS1038" s="871"/>
      <c r="AFT1038" s="871"/>
      <c r="AFU1038" s="871"/>
      <c r="AFV1038" s="871"/>
      <c r="AFW1038" s="871"/>
      <c r="AFX1038" s="871"/>
      <c r="AFY1038" s="871"/>
      <c r="AFZ1038" s="871"/>
      <c r="AGA1038" s="871"/>
      <c r="AGB1038" s="871"/>
      <c r="AGC1038" s="871"/>
      <c r="AGD1038" s="871"/>
      <c r="AGE1038" s="871"/>
      <c r="AGF1038" s="871"/>
      <c r="AGG1038" s="871"/>
      <c r="AGH1038" s="871"/>
      <c r="AGI1038" s="871"/>
      <c r="AGJ1038" s="871"/>
      <c r="AGK1038" s="871"/>
      <c r="AGL1038" s="871"/>
      <c r="AGM1038" s="871"/>
      <c r="AGN1038" s="871"/>
      <c r="AGO1038" s="871"/>
      <c r="AGP1038" s="871"/>
      <c r="AGQ1038" s="871"/>
      <c r="AGR1038" s="871"/>
      <c r="AGS1038" s="871"/>
      <c r="AGT1038" s="871"/>
      <c r="AGU1038" s="871"/>
      <c r="AGV1038" s="871"/>
      <c r="AGW1038" s="871"/>
      <c r="AGX1038" s="871"/>
      <c r="AGY1038" s="871"/>
      <c r="AGZ1038" s="871"/>
      <c r="AHA1038" s="871"/>
      <c r="AHB1038" s="871"/>
      <c r="AHC1038" s="871"/>
      <c r="AHD1038" s="871"/>
      <c r="AHE1038" s="871"/>
      <c r="AHF1038" s="871"/>
      <c r="AHG1038" s="871"/>
      <c r="AHH1038" s="871"/>
      <c r="AHI1038" s="871"/>
      <c r="AHJ1038" s="871"/>
      <c r="AHK1038" s="871"/>
      <c r="AHL1038" s="871"/>
      <c r="AHM1038" s="871"/>
      <c r="AHN1038" s="871"/>
      <c r="AHO1038" s="871"/>
      <c r="AHP1038" s="871"/>
      <c r="AHQ1038" s="871"/>
      <c r="AHR1038" s="871"/>
      <c r="AHS1038" s="871"/>
      <c r="AHT1038" s="871"/>
      <c r="AHU1038" s="871"/>
      <c r="AHV1038" s="871"/>
      <c r="AHW1038" s="871"/>
      <c r="AHX1038" s="871"/>
      <c r="AHY1038" s="871"/>
      <c r="AHZ1038" s="871"/>
      <c r="AIA1038" s="871"/>
      <c r="AIB1038" s="871"/>
      <c r="AIC1038" s="871"/>
      <c r="AID1038" s="871"/>
      <c r="AIE1038" s="871"/>
      <c r="AIF1038" s="871"/>
      <c r="AIG1038" s="871"/>
      <c r="AIH1038" s="871"/>
      <c r="AII1038" s="871"/>
      <c r="AIJ1038" s="871"/>
      <c r="AIK1038" s="871"/>
      <c r="AIL1038" s="871"/>
      <c r="AIM1038" s="871"/>
      <c r="AIN1038" s="871"/>
      <c r="AIO1038" s="871"/>
      <c r="AIP1038" s="871"/>
      <c r="AIQ1038" s="871"/>
      <c r="AIR1038" s="871"/>
      <c r="AIS1038" s="871"/>
      <c r="AIT1038" s="871"/>
      <c r="AIU1038" s="871"/>
      <c r="AIV1038" s="871"/>
      <c r="AIW1038" s="871"/>
      <c r="AIX1038" s="871"/>
      <c r="AIY1038" s="871"/>
      <c r="AIZ1038" s="871"/>
      <c r="AJA1038" s="871"/>
      <c r="AJB1038" s="871"/>
      <c r="AJC1038" s="871"/>
      <c r="AJD1038" s="871"/>
      <c r="AJE1038" s="871"/>
      <c r="AJF1038" s="871"/>
      <c r="AJG1038" s="871"/>
      <c r="AJH1038" s="871"/>
      <c r="AJI1038" s="871"/>
      <c r="AJJ1038" s="871"/>
      <c r="AJK1038" s="871"/>
      <c r="AJL1038" s="871"/>
      <c r="AJM1038" s="871"/>
      <c r="AJN1038" s="871"/>
      <c r="AJO1038" s="871"/>
      <c r="AJP1038" s="871"/>
      <c r="AJQ1038" s="871"/>
      <c r="AJR1038" s="871"/>
      <c r="AJS1038" s="871"/>
      <c r="AJT1038" s="871"/>
      <c r="AJU1038" s="871"/>
      <c r="AJV1038" s="871"/>
      <c r="AJW1038" s="871"/>
      <c r="AJX1038" s="871"/>
      <c r="AJY1038" s="871"/>
      <c r="AJZ1038" s="871"/>
      <c r="AKA1038" s="871"/>
      <c r="AKB1038" s="871"/>
      <c r="AKC1038" s="871"/>
      <c r="AKD1038" s="871"/>
      <c r="AKE1038" s="871"/>
      <c r="AKF1038" s="871"/>
      <c r="AKG1038" s="871"/>
      <c r="AKH1038" s="871"/>
      <c r="AKI1038" s="871"/>
      <c r="AKJ1038" s="871"/>
      <c r="AKK1038" s="871"/>
      <c r="AKL1038" s="871"/>
      <c r="AKM1038" s="871"/>
      <c r="AKN1038" s="871"/>
      <c r="AKO1038" s="871"/>
      <c r="AKP1038" s="871"/>
      <c r="AKQ1038" s="871"/>
      <c r="AKR1038" s="871"/>
      <c r="AKS1038" s="871"/>
      <c r="AKT1038" s="871"/>
      <c r="AKU1038" s="871"/>
      <c r="AKV1038" s="871"/>
      <c r="AKW1038" s="871"/>
      <c r="AKX1038" s="871"/>
      <c r="AKY1038" s="871"/>
      <c r="AKZ1038" s="871"/>
      <c r="ALA1038" s="871"/>
      <c r="ALB1038" s="871"/>
      <c r="ALC1038" s="871"/>
      <c r="ALD1038" s="871"/>
      <c r="ALE1038" s="871"/>
      <c r="ALF1038" s="871"/>
      <c r="ALG1038" s="871"/>
      <c r="ALH1038" s="871"/>
      <c r="ALI1038" s="871"/>
      <c r="ALJ1038" s="871"/>
      <c r="ALK1038" s="871"/>
      <c r="ALL1038" s="871"/>
      <c r="ALM1038" s="871"/>
      <c r="ALN1038" s="871"/>
      <c r="ALO1038" s="871"/>
      <c r="ALP1038" s="871"/>
      <c r="ALQ1038" s="871"/>
      <c r="ALR1038" s="871"/>
      <c r="ALS1038" s="871"/>
      <c r="ALT1038" s="871"/>
      <c r="ALU1038" s="871"/>
      <c r="ALV1038" s="871"/>
      <c r="ALW1038" s="871"/>
      <c r="ALX1038" s="871"/>
      <c r="ALY1038" s="871"/>
      <c r="ALZ1038" s="871"/>
      <c r="AMA1038" s="871"/>
      <c r="AMB1038" s="871"/>
      <c r="AMC1038" s="871"/>
      <c r="AMD1038" s="871"/>
      <c r="AME1038" s="871"/>
      <c r="AMF1038" s="871"/>
      <c r="AMG1038" s="871"/>
      <c r="AMH1038" s="871"/>
      <c r="AMI1038" s="871"/>
      <c r="AMJ1038" s="871"/>
      <c r="AMK1038" s="871"/>
    </row>
    <row r="1039" spans="1:1025" ht="15" customHeight="1">
      <c r="A1039" s="962"/>
      <c r="B1039" s="982"/>
      <c r="C1039" s="950"/>
      <c r="D1039" s="974"/>
      <c r="E1039" s="957"/>
      <c r="F1039" s="877"/>
      <c r="G1039" s="874"/>
      <c r="H1039" s="875"/>
      <c r="I1039" s="875"/>
      <c r="J1039" s="875"/>
      <c r="K1039" s="882"/>
      <c r="L1039" s="883"/>
      <c r="M1039" s="884"/>
      <c r="N1039" s="882"/>
      <c r="O1039" s="882"/>
      <c r="P1039" s="882"/>
      <c r="Q1039" s="871"/>
      <c r="R1039" s="871"/>
      <c r="S1039" s="871"/>
      <c r="T1039" s="871"/>
      <c r="U1039" s="871"/>
      <c r="V1039" s="871"/>
      <c r="W1039" s="871"/>
      <c r="X1039" s="871"/>
      <c r="Y1039" s="871"/>
      <c r="Z1039" s="871"/>
      <c r="AA1039" s="871"/>
      <c r="AB1039" s="871"/>
      <c r="AC1039" s="871"/>
      <c r="AD1039" s="871"/>
      <c r="AE1039" s="871"/>
      <c r="AF1039" s="871"/>
      <c r="AG1039" s="871"/>
      <c r="AH1039" s="871"/>
      <c r="AI1039" s="871"/>
      <c r="AJ1039" s="871"/>
      <c r="AK1039" s="871"/>
      <c r="AL1039" s="871"/>
      <c r="AM1039" s="871"/>
      <c r="AN1039" s="871"/>
      <c r="AO1039" s="871"/>
      <c r="AP1039" s="871"/>
      <c r="AQ1039" s="871"/>
      <c r="AR1039" s="871"/>
      <c r="AS1039" s="871"/>
      <c r="AT1039" s="871"/>
      <c r="AU1039" s="871"/>
      <c r="AV1039" s="871"/>
      <c r="AW1039" s="871"/>
      <c r="AX1039" s="871"/>
      <c r="AY1039" s="871"/>
      <c r="AZ1039" s="871"/>
      <c r="BA1039" s="871"/>
      <c r="BB1039" s="871"/>
      <c r="BC1039" s="871"/>
      <c r="BD1039" s="871"/>
      <c r="BE1039" s="871"/>
      <c r="BF1039" s="871"/>
      <c r="BG1039" s="871"/>
      <c r="BH1039" s="871"/>
      <c r="BI1039" s="871"/>
      <c r="BJ1039" s="871"/>
      <c r="BK1039" s="871"/>
      <c r="BL1039" s="871"/>
      <c r="BM1039" s="871"/>
      <c r="BN1039" s="871"/>
      <c r="BO1039" s="871"/>
      <c r="BP1039" s="871"/>
      <c r="BQ1039" s="871"/>
      <c r="BR1039" s="871"/>
      <c r="BS1039" s="871"/>
      <c r="BT1039" s="871"/>
      <c r="BU1039" s="871"/>
      <c r="BV1039" s="871"/>
      <c r="BW1039" s="871"/>
      <c r="BX1039" s="871"/>
      <c r="BY1039" s="871"/>
      <c r="BZ1039" s="871"/>
      <c r="CA1039" s="871"/>
      <c r="CB1039" s="871"/>
      <c r="CC1039" s="871"/>
      <c r="CD1039" s="871"/>
      <c r="CE1039" s="871"/>
      <c r="CF1039" s="871"/>
      <c r="CG1039" s="871"/>
      <c r="CH1039" s="871"/>
      <c r="CI1039" s="871"/>
      <c r="CJ1039" s="871"/>
      <c r="CK1039" s="871"/>
      <c r="CL1039" s="871"/>
      <c r="CM1039" s="871"/>
      <c r="CN1039" s="871"/>
      <c r="CO1039" s="871"/>
      <c r="CP1039" s="871"/>
      <c r="CQ1039" s="871"/>
      <c r="CR1039" s="871"/>
      <c r="CS1039" s="871"/>
      <c r="CT1039" s="871"/>
      <c r="CU1039" s="871"/>
      <c r="CV1039" s="871"/>
      <c r="CW1039" s="871"/>
      <c r="CX1039" s="871"/>
      <c r="CY1039" s="871"/>
      <c r="CZ1039" s="871"/>
      <c r="DA1039" s="871"/>
      <c r="DB1039" s="871"/>
      <c r="DC1039" s="871"/>
      <c r="DD1039" s="871"/>
      <c r="DE1039" s="871"/>
      <c r="DF1039" s="871"/>
      <c r="DG1039" s="871"/>
      <c r="DH1039" s="871"/>
      <c r="DI1039" s="871"/>
      <c r="DJ1039" s="871"/>
      <c r="DK1039" s="871"/>
      <c r="DL1039" s="871"/>
      <c r="DM1039" s="871"/>
      <c r="DN1039" s="871"/>
      <c r="DO1039" s="871"/>
      <c r="DP1039" s="871"/>
      <c r="DQ1039" s="871"/>
      <c r="DR1039" s="871"/>
      <c r="DS1039" s="871"/>
      <c r="DT1039" s="871"/>
      <c r="DU1039" s="871"/>
      <c r="DV1039" s="871"/>
      <c r="DW1039" s="871"/>
      <c r="DX1039" s="871"/>
      <c r="DY1039" s="871"/>
      <c r="DZ1039" s="871"/>
      <c r="EA1039" s="871"/>
      <c r="EB1039" s="871"/>
      <c r="EC1039" s="871"/>
      <c r="ED1039" s="871"/>
      <c r="EE1039" s="871"/>
      <c r="EF1039" s="871"/>
      <c r="EG1039" s="871"/>
      <c r="EH1039" s="871"/>
      <c r="EI1039" s="871"/>
      <c r="EJ1039" s="871"/>
      <c r="EK1039" s="871"/>
      <c r="EL1039" s="871"/>
      <c r="EM1039" s="871"/>
      <c r="EN1039" s="871"/>
      <c r="EO1039" s="871"/>
      <c r="EP1039" s="871"/>
      <c r="EQ1039" s="871"/>
      <c r="ER1039" s="871"/>
      <c r="ES1039" s="871"/>
      <c r="ET1039" s="871"/>
      <c r="EU1039" s="871"/>
      <c r="EV1039" s="871"/>
      <c r="EW1039" s="871"/>
      <c r="EX1039" s="871"/>
      <c r="EY1039" s="871"/>
      <c r="EZ1039" s="871"/>
      <c r="FA1039" s="871"/>
      <c r="FB1039" s="871"/>
      <c r="FC1039" s="871"/>
      <c r="FD1039" s="871"/>
      <c r="FE1039" s="871"/>
      <c r="FF1039" s="871"/>
      <c r="FG1039" s="871"/>
      <c r="FH1039" s="871"/>
      <c r="FI1039" s="871"/>
      <c r="FJ1039" s="871"/>
      <c r="FK1039" s="871"/>
      <c r="FL1039" s="871"/>
      <c r="FM1039" s="871"/>
      <c r="FN1039" s="871"/>
      <c r="FO1039" s="871"/>
      <c r="FP1039" s="871"/>
      <c r="FQ1039" s="871"/>
      <c r="FR1039" s="871"/>
      <c r="FS1039" s="871"/>
      <c r="FT1039" s="871"/>
      <c r="FU1039" s="871"/>
      <c r="FV1039" s="871"/>
      <c r="FW1039" s="871"/>
      <c r="FX1039" s="871"/>
      <c r="FY1039" s="871"/>
      <c r="FZ1039" s="871"/>
      <c r="GA1039" s="871"/>
      <c r="GB1039" s="871"/>
      <c r="GC1039" s="871"/>
      <c r="GD1039" s="871"/>
      <c r="GE1039" s="871"/>
      <c r="GF1039" s="871"/>
      <c r="GG1039" s="871"/>
      <c r="GH1039" s="871"/>
      <c r="GI1039" s="871"/>
      <c r="GJ1039" s="871"/>
      <c r="GK1039" s="871"/>
      <c r="GL1039" s="871"/>
      <c r="GM1039" s="871"/>
      <c r="GN1039" s="871"/>
      <c r="GO1039" s="871"/>
      <c r="GP1039" s="871"/>
      <c r="GQ1039" s="871"/>
      <c r="GR1039" s="871"/>
      <c r="GS1039" s="871"/>
      <c r="GT1039" s="871"/>
      <c r="GU1039" s="871"/>
      <c r="GV1039" s="871"/>
      <c r="GW1039" s="871"/>
      <c r="GX1039" s="871"/>
      <c r="GY1039" s="871"/>
      <c r="GZ1039" s="871"/>
      <c r="HA1039" s="871"/>
      <c r="HB1039" s="871"/>
      <c r="HC1039" s="871"/>
      <c r="HD1039" s="871"/>
      <c r="HE1039" s="871"/>
      <c r="HF1039" s="871"/>
      <c r="HG1039" s="871"/>
      <c r="HH1039" s="871"/>
      <c r="HI1039" s="871"/>
      <c r="HJ1039" s="871"/>
      <c r="HK1039" s="871"/>
      <c r="HL1039" s="871"/>
      <c r="HM1039" s="871"/>
      <c r="HN1039" s="871"/>
      <c r="HO1039" s="871"/>
      <c r="HP1039" s="871"/>
      <c r="HQ1039" s="871"/>
      <c r="HR1039" s="871"/>
      <c r="HS1039" s="871"/>
      <c r="HT1039" s="871"/>
      <c r="HU1039" s="871"/>
      <c r="HV1039" s="871"/>
      <c r="HW1039" s="871"/>
      <c r="HX1039" s="871"/>
      <c r="HY1039" s="871"/>
      <c r="HZ1039" s="871"/>
      <c r="IA1039" s="871"/>
      <c r="IB1039" s="871"/>
      <c r="IC1039" s="871"/>
      <c r="ID1039" s="871"/>
      <c r="IE1039" s="871"/>
      <c r="IF1039" s="871"/>
      <c r="IG1039" s="871"/>
      <c r="IH1039" s="871"/>
      <c r="II1039" s="871"/>
      <c r="IJ1039" s="871"/>
      <c r="IK1039" s="871"/>
      <c r="IL1039" s="871"/>
      <c r="IM1039" s="871"/>
      <c r="IN1039" s="871"/>
      <c r="IO1039" s="871"/>
      <c r="IP1039" s="871"/>
      <c r="IQ1039" s="871"/>
      <c r="IR1039" s="871"/>
      <c r="IS1039" s="871"/>
      <c r="IT1039" s="871"/>
      <c r="IU1039" s="871"/>
      <c r="IV1039" s="871"/>
      <c r="IW1039" s="871"/>
      <c r="IX1039" s="871"/>
      <c r="IY1039" s="871"/>
      <c r="IZ1039" s="871"/>
      <c r="JA1039" s="871"/>
      <c r="JB1039" s="871"/>
      <c r="JC1039" s="871"/>
      <c r="JD1039" s="871"/>
      <c r="JE1039" s="871"/>
      <c r="JF1039" s="871"/>
      <c r="JG1039" s="871"/>
      <c r="JH1039" s="871"/>
      <c r="JI1039" s="871"/>
      <c r="JJ1039" s="871"/>
      <c r="JK1039" s="871"/>
      <c r="JL1039" s="871"/>
      <c r="JM1039" s="871"/>
      <c r="JN1039" s="871"/>
      <c r="JO1039" s="871"/>
      <c r="JP1039" s="871"/>
      <c r="JQ1039" s="871"/>
      <c r="JR1039" s="871"/>
      <c r="JS1039" s="871"/>
      <c r="JT1039" s="871"/>
      <c r="JU1039" s="871"/>
      <c r="JV1039" s="871"/>
      <c r="JW1039" s="871"/>
      <c r="JX1039" s="871"/>
      <c r="JY1039" s="871"/>
      <c r="JZ1039" s="871"/>
      <c r="KA1039" s="871"/>
      <c r="KB1039" s="871"/>
      <c r="KC1039" s="871"/>
      <c r="KD1039" s="871"/>
      <c r="KE1039" s="871"/>
      <c r="KF1039" s="871"/>
      <c r="KG1039" s="871"/>
      <c r="KH1039" s="871"/>
      <c r="KI1039" s="871"/>
      <c r="KJ1039" s="871"/>
      <c r="KK1039" s="871"/>
      <c r="KL1039" s="871"/>
      <c r="KM1039" s="871"/>
      <c r="KN1039" s="871"/>
      <c r="KO1039" s="871"/>
      <c r="KP1039" s="871"/>
      <c r="KQ1039" s="871"/>
      <c r="KR1039" s="871"/>
      <c r="KS1039" s="871"/>
      <c r="KT1039" s="871"/>
      <c r="KU1039" s="871"/>
      <c r="KV1039" s="871"/>
      <c r="KW1039" s="871"/>
      <c r="KX1039" s="871"/>
      <c r="KY1039" s="871"/>
      <c r="KZ1039" s="871"/>
      <c r="LA1039" s="871"/>
      <c r="LB1039" s="871"/>
      <c r="LC1039" s="871"/>
      <c r="LD1039" s="871"/>
      <c r="LE1039" s="871"/>
      <c r="LF1039" s="871"/>
      <c r="LG1039" s="871"/>
      <c r="LH1039" s="871"/>
      <c r="LI1039" s="871"/>
      <c r="LJ1039" s="871"/>
      <c r="LK1039" s="871"/>
      <c r="LL1039" s="871"/>
      <c r="LM1039" s="871"/>
      <c r="LN1039" s="871"/>
      <c r="LO1039" s="871"/>
      <c r="LP1039" s="871"/>
      <c r="LQ1039" s="871"/>
      <c r="LR1039" s="871"/>
      <c r="LS1039" s="871"/>
      <c r="LT1039" s="871"/>
      <c r="LU1039" s="871"/>
      <c r="LV1039" s="871"/>
      <c r="LW1039" s="871"/>
      <c r="LX1039" s="871"/>
      <c r="LY1039" s="871"/>
      <c r="LZ1039" s="871"/>
      <c r="MA1039" s="871"/>
      <c r="MB1039" s="871"/>
      <c r="MC1039" s="871"/>
      <c r="MD1039" s="871"/>
      <c r="ME1039" s="871"/>
      <c r="MF1039" s="871"/>
      <c r="MG1039" s="871"/>
      <c r="MH1039" s="871"/>
      <c r="MI1039" s="871"/>
      <c r="MJ1039" s="871"/>
      <c r="MK1039" s="871"/>
      <c r="ML1039" s="871"/>
      <c r="MM1039" s="871"/>
      <c r="MN1039" s="871"/>
      <c r="MO1039" s="871"/>
      <c r="MP1039" s="871"/>
      <c r="MQ1039" s="871"/>
      <c r="MR1039" s="871"/>
      <c r="MS1039" s="871"/>
      <c r="MT1039" s="871"/>
      <c r="MU1039" s="871"/>
      <c r="MV1039" s="871"/>
      <c r="MW1039" s="871"/>
      <c r="MX1039" s="871"/>
      <c r="MY1039" s="871"/>
      <c r="MZ1039" s="871"/>
      <c r="NA1039" s="871"/>
      <c r="NB1039" s="871"/>
      <c r="NC1039" s="871"/>
      <c r="ND1039" s="871"/>
      <c r="NE1039" s="871"/>
      <c r="NF1039" s="871"/>
      <c r="NG1039" s="871"/>
      <c r="NH1039" s="871"/>
      <c r="NI1039" s="871"/>
      <c r="NJ1039" s="871"/>
      <c r="NK1039" s="871"/>
      <c r="NL1039" s="871"/>
      <c r="NM1039" s="871"/>
      <c r="NN1039" s="871"/>
      <c r="NO1039" s="871"/>
      <c r="NP1039" s="871"/>
      <c r="NQ1039" s="871"/>
      <c r="NR1039" s="871"/>
      <c r="NS1039" s="871"/>
      <c r="NT1039" s="871"/>
      <c r="NU1039" s="871"/>
      <c r="NV1039" s="871"/>
      <c r="NW1039" s="871"/>
      <c r="NX1039" s="871"/>
      <c r="NY1039" s="871"/>
      <c r="NZ1039" s="871"/>
      <c r="OA1039" s="871"/>
      <c r="OB1039" s="871"/>
      <c r="OC1039" s="871"/>
      <c r="OD1039" s="871"/>
      <c r="OE1039" s="871"/>
      <c r="OF1039" s="871"/>
      <c r="OG1039" s="871"/>
      <c r="OH1039" s="871"/>
      <c r="OI1039" s="871"/>
      <c r="OJ1039" s="871"/>
      <c r="OK1039" s="871"/>
      <c r="OL1039" s="871"/>
      <c r="OM1039" s="871"/>
      <c r="ON1039" s="871"/>
      <c r="OO1039" s="871"/>
      <c r="OP1039" s="871"/>
      <c r="OQ1039" s="871"/>
      <c r="OR1039" s="871"/>
      <c r="OS1039" s="871"/>
      <c r="OT1039" s="871"/>
      <c r="OU1039" s="871"/>
      <c r="OV1039" s="871"/>
      <c r="OW1039" s="871"/>
      <c r="OX1039" s="871"/>
      <c r="OY1039" s="871"/>
      <c r="OZ1039" s="871"/>
      <c r="PA1039" s="871"/>
      <c r="PB1039" s="871"/>
      <c r="PC1039" s="871"/>
      <c r="PD1039" s="871"/>
      <c r="PE1039" s="871"/>
      <c r="PF1039" s="871"/>
      <c r="PG1039" s="871"/>
      <c r="PH1039" s="871"/>
      <c r="PI1039" s="871"/>
      <c r="PJ1039" s="871"/>
      <c r="PK1039" s="871"/>
      <c r="PL1039" s="871"/>
      <c r="PM1039" s="871"/>
      <c r="PN1039" s="871"/>
      <c r="PO1039" s="871"/>
      <c r="PP1039" s="871"/>
      <c r="PQ1039" s="871"/>
      <c r="PR1039" s="871"/>
      <c r="PS1039" s="871"/>
      <c r="PT1039" s="871"/>
      <c r="PU1039" s="871"/>
      <c r="PV1039" s="871"/>
      <c r="PW1039" s="871"/>
      <c r="PX1039" s="871"/>
      <c r="PY1039" s="871"/>
      <c r="PZ1039" s="871"/>
      <c r="QA1039" s="871"/>
      <c r="QB1039" s="871"/>
      <c r="QC1039" s="871"/>
      <c r="QD1039" s="871"/>
      <c r="QE1039" s="871"/>
      <c r="QF1039" s="871"/>
      <c r="QG1039" s="871"/>
      <c r="QH1039" s="871"/>
      <c r="QI1039" s="871"/>
      <c r="QJ1039" s="871"/>
      <c r="QK1039" s="871"/>
      <c r="QL1039" s="871"/>
      <c r="QM1039" s="871"/>
      <c r="QN1039" s="871"/>
      <c r="QO1039" s="871"/>
      <c r="QP1039" s="871"/>
      <c r="QQ1039" s="871"/>
      <c r="QR1039" s="871"/>
      <c r="QS1039" s="871"/>
      <c r="QT1039" s="871"/>
      <c r="QU1039" s="871"/>
      <c r="QV1039" s="871"/>
      <c r="QW1039" s="871"/>
      <c r="QX1039" s="871"/>
      <c r="QY1039" s="871"/>
      <c r="QZ1039" s="871"/>
      <c r="RA1039" s="871"/>
      <c r="RB1039" s="871"/>
      <c r="RC1039" s="871"/>
      <c r="RD1039" s="871"/>
      <c r="RE1039" s="871"/>
      <c r="RF1039" s="871"/>
      <c r="RG1039" s="871"/>
      <c r="RH1039" s="871"/>
      <c r="RI1039" s="871"/>
      <c r="RJ1039" s="871"/>
      <c r="RK1039" s="871"/>
      <c r="RL1039" s="871"/>
      <c r="RM1039" s="871"/>
      <c r="RN1039" s="871"/>
      <c r="RO1039" s="871"/>
      <c r="RP1039" s="871"/>
      <c r="RQ1039" s="871"/>
      <c r="RR1039" s="871"/>
      <c r="RS1039" s="871"/>
      <c r="RT1039" s="871"/>
      <c r="RU1039" s="871"/>
      <c r="RV1039" s="871"/>
      <c r="RW1039" s="871"/>
      <c r="RX1039" s="871"/>
      <c r="RY1039" s="871"/>
      <c r="RZ1039" s="871"/>
      <c r="SA1039" s="871"/>
      <c r="SB1039" s="871"/>
      <c r="SC1039" s="871"/>
      <c r="SD1039" s="871"/>
      <c r="SE1039" s="871"/>
      <c r="SF1039" s="871"/>
      <c r="SG1039" s="871"/>
      <c r="SH1039" s="871"/>
      <c r="SI1039" s="871"/>
      <c r="SJ1039" s="871"/>
      <c r="SK1039" s="871"/>
      <c r="SL1039" s="871"/>
      <c r="SM1039" s="871"/>
      <c r="SN1039" s="871"/>
      <c r="SO1039" s="871"/>
      <c r="SP1039" s="871"/>
      <c r="SQ1039" s="871"/>
      <c r="SR1039" s="871"/>
      <c r="SS1039" s="871"/>
      <c r="ST1039" s="871"/>
      <c r="SU1039" s="871"/>
      <c r="SV1039" s="871"/>
      <c r="SW1039" s="871"/>
      <c r="SX1039" s="871"/>
      <c r="SY1039" s="871"/>
      <c r="SZ1039" s="871"/>
      <c r="TA1039" s="871"/>
      <c r="TB1039" s="871"/>
      <c r="TC1039" s="871"/>
      <c r="TD1039" s="871"/>
      <c r="TE1039" s="871"/>
      <c r="TF1039" s="871"/>
      <c r="TG1039" s="871"/>
      <c r="TH1039" s="871"/>
      <c r="TI1039" s="871"/>
      <c r="TJ1039" s="871"/>
      <c r="TK1039" s="871"/>
      <c r="TL1039" s="871"/>
      <c r="TM1039" s="871"/>
      <c r="TN1039" s="871"/>
      <c r="TO1039" s="871"/>
      <c r="TP1039" s="871"/>
      <c r="TQ1039" s="871"/>
      <c r="TR1039" s="871"/>
      <c r="TS1039" s="871"/>
      <c r="TT1039" s="871"/>
      <c r="TU1039" s="871"/>
      <c r="TV1039" s="871"/>
      <c r="TW1039" s="871"/>
      <c r="TX1039" s="871"/>
      <c r="TY1039" s="871"/>
      <c r="TZ1039" s="871"/>
      <c r="UA1039" s="871"/>
      <c r="UB1039" s="871"/>
      <c r="UC1039" s="871"/>
      <c r="UD1039" s="871"/>
      <c r="UE1039" s="871"/>
      <c r="UF1039" s="871"/>
      <c r="UG1039" s="871"/>
      <c r="UH1039" s="871"/>
      <c r="UI1039" s="871"/>
      <c r="UJ1039" s="871"/>
      <c r="UK1039" s="871"/>
      <c r="UL1039" s="871"/>
      <c r="UM1039" s="871"/>
      <c r="UN1039" s="871"/>
      <c r="UO1039" s="871"/>
      <c r="UP1039" s="871"/>
      <c r="UQ1039" s="871"/>
      <c r="UR1039" s="871"/>
      <c r="US1039" s="871"/>
      <c r="UT1039" s="871"/>
      <c r="UU1039" s="871"/>
      <c r="UV1039" s="871"/>
      <c r="UW1039" s="871"/>
      <c r="UX1039" s="871"/>
      <c r="UY1039" s="871"/>
      <c r="UZ1039" s="871"/>
      <c r="VA1039" s="871"/>
      <c r="VB1039" s="871"/>
      <c r="VC1039" s="871"/>
      <c r="VD1039" s="871"/>
      <c r="VE1039" s="871"/>
      <c r="VF1039" s="871"/>
      <c r="VG1039" s="871"/>
      <c r="VH1039" s="871"/>
      <c r="VI1039" s="871"/>
      <c r="VJ1039" s="871"/>
      <c r="VK1039" s="871"/>
      <c r="VL1039" s="871"/>
      <c r="VM1039" s="871"/>
      <c r="VN1039" s="871"/>
      <c r="VO1039" s="871"/>
      <c r="VP1039" s="871"/>
      <c r="VQ1039" s="871"/>
      <c r="VR1039" s="871"/>
      <c r="VS1039" s="871"/>
      <c r="VT1039" s="871"/>
      <c r="VU1039" s="871"/>
      <c r="VV1039" s="871"/>
      <c r="VW1039" s="871"/>
      <c r="VX1039" s="871"/>
      <c r="VY1039" s="871"/>
      <c r="VZ1039" s="871"/>
      <c r="WA1039" s="871"/>
      <c r="WB1039" s="871"/>
      <c r="WC1039" s="871"/>
      <c r="WD1039" s="871"/>
      <c r="WE1039" s="871"/>
      <c r="WF1039" s="871"/>
      <c r="WG1039" s="871"/>
      <c r="WH1039" s="871"/>
      <c r="WI1039" s="871"/>
      <c r="WJ1039" s="871"/>
      <c r="WK1039" s="871"/>
      <c r="WL1039" s="871"/>
      <c r="WM1039" s="871"/>
      <c r="WN1039" s="871"/>
      <c r="WO1039" s="871"/>
      <c r="WP1039" s="871"/>
      <c r="WQ1039" s="871"/>
      <c r="WR1039" s="871"/>
      <c r="WS1039" s="871"/>
      <c r="WT1039" s="871"/>
      <c r="WU1039" s="871"/>
      <c r="WV1039" s="871"/>
      <c r="WW1039" s="871"/>
      <c r="WX1039" s="871"/>
      <c r="WY1039" s="871"/>
      <c r="WZ1039" s="871"/>
      <c r="XA1039" s="871"/>
      <c r="XB1039" s="871"/>
      <c r="XC1039" s="871"/>
      <c r="XD1039" s="871"/>
      <c r="XE1039" s="871"/>
      <c r="XF1039" s="871"/>
      <c r="XG1039" s="871"/>
      <c r="XH1039" s="871"/>
      <c r="XI1039" s="871"/>
      <c r="XJ1039" s="871"/>
      <c r="XK1039" s="871"/>
      <c r="XL1039" s="871"/>
      <c r="XM1039" s="871"/>
      <c r="XN1039" s="871"/>
      <c r="XO1039" s="871"/>
      <c r="XP1039" s="871"/>
      <c r="XQ1039" s="871"/>
      <c r="XR1039" s="871"/>
      <c r="XS1039" s="871"/>
      <c r="XT1039" s="871"/>
      <c r="XU1039" s="871"/>
      <c r="XV1039" s="871"/>
      <c r="XW1039" s="871"/>
      <c r="XX1039" s="871"/>
      <c r="XY1039" s="871"/>
      <c r="XZ1039" s="871"/>
      <c r="YA1039" s="871"/>
      <c r="YB1039" s="871"/>
      <c r="YC1039" s="871"/>
      <c r="YD1039" s="871"/>
      <c r="YE1039" s="871"/>
      <c r="YF1039" s="871"/>
      <c r="YG1039" s="871"/>
      <c r="YH1039" s="871"/>
      <c r="YI1039" s="871"/>
      <c r="YJ1039" s="871"/>
      <c r="YK1039" s="871"/>
      <c r="YL1039" s="871"/>
      <c r="YM1039" s="871"/>
      <c r="YN1039" s="871"/>
      <c r="YO1039" s="871"/>
      <c r="YP1039" s="871"/>
      <c r="YQ1039" s="871"/>
      <c r="YR1039" s="871"/>
      <c r="YS1039" s="871"/>
      <c r="YT1039" s="871"/>
      <c r="YU1039" s="871"/>
      <c r="YV1039" s="871"/>
      <c r="YW1039" s="871"/>
      <c r="YX1039" s="871"/>
      <c r="YY1039" s="871"/>
      <c r="YZ1039" s="871"/>
      <c r="ZA1039" s="871"/>
      <c r="ZB1039" s="871"/>
      <c r="ZC1039" s="871"/>
      <c r="ZD1039" s="871"/>
      <c r="ZE1039" s="871"/>
      <c r="ZF1039" s="871"/>
      <c r="ZG1039" s="871"/>
      <c r="ZH1039" s="871"/>
      <c r="ZI1039" s="871"/>
      <c r="ZJ1039" s="871"/>
      <c r="ZK1039" s="871"/>
      <c r="ZL1039" s="871"/>
      <c r="ZM1039" s="871"/>
      <c r="ZN1039" s="871"/>
      <c r="ZO1039" s="871"/>
      <c r="ZP1039" s="871"/>
      <c r="ZQ1039" s="871"/>
      <c r="ZR1039" s="871"/>
      <c r="ZS1039" s="871"/>
      <c r="ZT1039" s="871"/>
      <c r="ZU1039" s="871"/>
      <c r="ZV1039" s="871"/>
      <c r="ZW1039" s="871"/>
      <c r="ZX1039" s="871"/>
      <c r="ZY1039" s="871"/>
      <c r="ZZ1039" s="871"/>
      <c r="AAA1039" s="871"/>
      <c r="AAB1039" s="871"/>
      <c r="AAC1039" s="871"/>
      <c r="AAD1039" s="871"/>
      <c r="AAE1039" s="871"/>
      <c r="AAF1039" s="871"/>
      <c r="AAG1039" s="871"/>
      <c r="AAH1039" s="871"/>
      <c r="AAI1039" s="871"/>
      <c r="AAJ1039" s="871"/>
      <c r="AAK1039" s="871"/>
      <c r="AAL1039" s="871"/>
      <c r="AAM1039" s="871"/>
      <c r="AAN1039" s="871"/>
      <c r="AAO1039" s="871"/>
      <c r="AAP1039" s="871"/>
      <c r="AAQ1039" s="871"/>
      <c r="AAR1039" s="871"/>
      <c r="AAS1039" s="871"/>
      <c r="AAT1039" s="871"/>
      <c r="AAU1039" s="871"/>
      <c r="AAV1039" s="871"/>
      <c r="AAW1039" s="871"/>
      <c r="AAX1039" s="871"/>
      <c r="AAY1039" s="871"/>
      <c r="AAZ1039" s="871"/>
      <c r="ABA1039" s="871"/>
      <c r="ABB1039" s="871"/>
      <c r="ABC1039" s="871"/>
      <c r="ABD1039" s="871"/>
      <c r="ABE1039" s="871"/>
      <c r="ABF1039" s="871"/>
      <c r="ABG1039" s="871"/>
      <c r="ABH1039" s="871"/>
      <c r="ABI1039" s="871"/>
      <c r="ABJ1039" s="871"/>
      <c r="ABK1039" s="871"/>
      <c r="ABL1039" s="871"/>
      <c r="ABM1039" s="871"/>
      <c r="ABN1039" s="871"/>
      <c r="ABO1039" s="871"/>
      <c r="ABP1039" s="871"/>
      <c r="ABQ1039" s="871"/>
      <c r="ABR1039" s="871"/>
      <c r="ABS1039" s="871"/>
      <c r="ABT1039" s="871"/>
      <c r="ABU1039" s="871"/>
      <c r="ABV1039" s="871"/>
      <c r="ABW1039" s="871"/>
      <c r="ABX1039" s="871"/>
      <c r="ABY1039" s="871"/>
      <c r="ABZ1039" s="871"/>
      <c r="ACA1039" s="871"/>
      <c r="ACB1039" s="871"/>
      <c r="ACC1039" s="871"/>
      <c r="ACD1039" s="871"/>
      <c r="ACE1039" s="871"/>
      <c r="ACF1039" s="871"/>
      <c r="ACG1039" s="871"/>
      <c r="ACH1039" s="871"/>
      <c r="ACI1039" s="871"/>
      <c r="ACJ1039" s="871"/>
      <c r="ACK1039" s="871"/>
      <c r="ACL1039" s="871"/>
      <c r="ACM1039" s="871"/>
      <c r="ACN1039" s="871"/>
      <c r="ACO1039" s="871"/>
      <c r="ACP1039" s="871"/>
      <c r="ACQ1039" s="871"/>
      <c r="ACR1039" s="871"/>
      <c r="ACS1039" s="871"/>
      <c r="ACT1039" s="871"/>
      <c r="ACU1039" s="871"/>
      <c r="ACV1039" s="871"/>
      <c r="ACW1039" s="871"/>
      <c r="ACX1039" s="871"/>
      <c r="ACY1039" s="871"/>
      <c r="ACZ1039" s="871"/>
      <c r="ADA1039" s="871"/>
      <c r="ADB1039" s="871"/>
      <c r="ADC1039" s="871"/>
      <c r="ADD1039" s="871"/>
      <c r="ADE1039" s="871"/>
      <c r="ADF1039" s="871"/>
      <c r="ADG1039" s="871"/>
      <c r="ADH1039" s="871"/>
      <c r="ADI1039" s="871"/>
      <c r="ADJ1039" s="871"/>
      <c r="ADK1039" s="871"/>
      <c r="ADL1039" s="871"/>
      <c r="ADM1039" s="871"/>
      <c r="ADN1039" s="871"/>
      <c r="ADO1039" s="871"/>
      <c r="ADP1039" s="871"/>
      <c r="ADQ1039" s="871"/>
      <c r="ADR1039" s="871"/>
      <c r="ADS1039" s="871"/>
      <c r="ADT1039" s="871"/>
      <c r="ADU1039" s="871"/>
      <c r="ADV1039" s="871"/>
      <c r="ADW1039" s="871"/>
      <c r="ADX1039" s="871"/>
      <c r="ADY1039" s="871"/>
      <c r="ADZ1039" s="871"/>
      <c r="AEA1039" s="871"/>
      <c r="AEB1039" s="871"/>
      <c r="AEC1039" s="871"/>
      <c r="AED1039" s="871"/>
      <c r="AEE1039" s="871"/>
      <c r="AEF1039" s="871"/>
      <c r="AEG1039" s="871"/>
      <c r="AEH1039" s="871"/>
      <c r="AEI1039" s="871"/>
      <c r="AEJ1039" s="871"/>
      <c r="AEK1039" s="871"/>
      <c r="AEL1039" s="871"/>
      <c r="AEM1039" s="871"/>
      <c r="AEN1039" s="871"/>
      <c r="AEO1039" s="871"/>
      <c r="AEP1039" s="871"/>
      <c r="AEQ1039" s="871"/>
      <c r="AER1039" s="871"/>
      <c r="AES1039" s="871"/>
      <c r="AET1039" s="871"/>
      <c r="AEU1039" s="871"/>
      <c r="AEV1039" s="871"/>
      <c r="AEW1039" s="871"/>
      <c r="AEX1039" s="871"/>
      <c r="AEY1039" s="871"/>
      <c r="AEZ1039" s="871"/>
      <c r="AFA1039" s="871"/>
      <c r="AFB1039" s="871"/>
      <c r="AFC1039" s="871"/>
      <c r="AFD1039" s="871"/>
      <c r="AFE1039" s="871"/>
      <c r="AFF1039" s="871"/>
      <c r="AFG1039" s="871"/>
      <c r="AFH1039" s="871"/>
      <c r="AFI1039" s="871"/>
      <c r="AFJ1039" s="871"/>
      <c r="AFK1039" s="871"/>
      <c r="AFL1039" s="871"/>
      <c r="AFM1039" s="871"/>
      <c r="AFN1039" s="871"/>
      <c r="AFO1039" s="871"/>
      <c r="AFP1039" s="871"/>
      <c r="AFQ1039" s="871"/>
      <c r="AFR1039" s="871"/>
      <c r="AFS1039" s="871"/>
      <c r="AFT1039" s="871"/>
      <c r="AFU1039" s="871"/>
      <c r="AFV1039" s="871"/>
      <c r="AFW1039" s="871"/>
      <c r="AFX1039" s="871"/>
      <c r="AFY1039" s="871"/>
      <c r="AFZ1039" s="871"/>
      <c r="AGA1039" s="871"/>
      <c r="AGB1039" s="871"/>
      <c r="AGC1039" s="871"/>
      <c r="AGD1039" s="871"/>
      <c r="AGE1039" s="871"/>
      <c r="AGF1039" s="871"/>
      <c r="AGG1039" s="871"/>
      <c r="AGH1039" s="871"/>
      <c r="AGI1039" s="871"/>
      <c r="AGJ1039" s="871"/>
      <c r="AGK1039" s="871"/>
      <c r="AGL1039" s="871"/>
      <c r="AGM1039" s="871"/>
      <c r="AGN1039" s="871"/>
      <c r="AGO1039" s="871"/>
      <c r="AGP1039" s="871"/>
      <c r="AGQ1039" s="871"/>
      <c r="AGR1039" s="871"/>
      <c r="AGS1039" s="871"/>
      <c r="AGT1039" s="871"/>
      <c r="AGU1039" s="871"/>
      <c r="AGV1039" s="871"/>
      <c r="AGW1039" s="871"/>
      <c r="AGX1039" s="871"/>
      <c r="AGY1039" s="871"/>
      <c r="AGZ1039" s="871"/>
      <c r="AHA1039" s="871"/>
      <c r="AHB1039" s="871"/>
      <c r="AHC1039" s="871"/>
      <c r="AHD1039" s="871"/>
      <c r="AHE1039" s="871"/>
      <c r="AHF1039" s="871"/>
      <c r="AHG1039" s="871"/>
      <c r="AHH1039" s="871"/>
      <c r="AHI1039" s="871"/>
      <c r="AHJ1039" s="871"/>
      <c r="AHK1039" s="871"/>
      <c r="AHL1039" s="871"/>
      <c r="AHM1039" s="871"/>
      <c r="AHN1039" s="871"/>
      <c r="AHO1039" s="871"/>
      <c r="AHP1039" s="871"/>
      <c r="AHQ1039" s="871"/>
      <c r="AHR1039" s="871"/>
      <c r="AHS1039" s="871"/>
      <c r="AHT1039" s="871"/>
      <c r="AHU1039" s="871"/>
      <c r="AHV1039" s="871"/>
      <c r="AHW1039" s="871"/>
      <c r="AHX1039" s="871"/>
      <c r="AHY1039" s="871"/>
      <c r="AHZ1039" s="871"/>
      <c r="AIA1039" s="871"/>
      <c r="AIB1039" s="871"/>
      <c r="AIC1039" s="871"/>
      <c r="AID1039" s="871"/>
      <c r="AIE1039" s="871"/>
      <c r="AIF1039" s="871"/>
      <c r="AIG1039" s="871"/>
      <c r="AIH1039" s="871"/>
      <c r="AII1039" s="871"/>
      <c r="AIJ1039" s="871"/>
      <c r="AIK1039" s="871"/>
      <c r="AIL1039" s="871"/>
      <c r="AIM1039" s="871"/>
      <c r="AIN1039" s="871"/>
      <c r="AIO1039" s="871"/>
      <c r="AIP1039" s="871"/>
      <c r="AIQ1039" s="871"/>
      <c r="AIR1039" s="871"/>
      <c r="AIS1039" s="871"/>
      <c r="AIT1039" s="871"/>
      <c r="AIU1039" s="871"/>
      <c r="AIV1039" s="871"/>
      <c r="AIW1039" s="871"/>
      <c r="AIX1039" s="871"/>
      <c r="AIY1039" s="871"/>
      <c r="AIZ1039" s="871"/>
      <c r="AJA1039" s="871"/>
      <c r="AJB1039" s="871"/>
      <c r="AJC1039" s="871"/>
      <c r="AJD1039" s="871"/>
      <c r="AJE1039" s="871"/>
      <c r="AJF1039" s="871"/>
      <c r="AJG1039" s="871"/>
      <c r="AJH1039" s="871"/>
      <c r="AJI1039" s="871"/>
      <c r="AJJ1039" s="871"/>
      <c r="AJK1039" s="871"/>
      <c r="AJL1039" s="871"/>
      <c r="AJM1039" s="871"/>
      <c r="AJN1039" s="871"/>
      <c r="AJO1039" s="871"/>
      <c r="AJP1039" s="871"/>
      <c r="AJQ1039" s="871"/>
      <c r="AJR1039" s="871"/>
      <c r="AJS1039" s="871"/>
      <c r="AJT1039" s="871"/>
      <c r="AJU1039" s="871"/>
      <c r="AJV1039" s="871"/>
      <c r="AJW1039" s="871"/>
      <c r="AJX1039" s="871"/>
      <c r="AJY1039" s="871"/>
      <c r="AJZ1039" s="871"/>
      <c r="AKA1039" s="871"/>
      <c r="AKB1039" s="871"/>
      <c r="AKC1039" s="871"/>
      <c r="AKD1039" s="871"/>
      <c r="AKE1039" s="871"/>
      <c r="AKF1039" s="871"/>
      <c r="AKG1039" s="871"/>
      <c r="AKH1039" s="871"/>
      <c r="AKI1039" s="871"/>
      <c r="AKJ1039" s="871"/>
      <c r="AKK1039" s="871"/>
      <c r="AKL1039" s="871"/>
      <c r="AKM1039" s="871"/>
      <c r="AKN1039" s="871"/>
      <c r="AKO1039" s="871"/>
      <c r="AKP1039" s="871"/>
      <c r="AKQ1039" s="871"/>
      <c r="AKR1039" s="871"/>
      <c r="AKS1039" s="871"/>
      <c r="AKT1039" s="871"/>
      <c r="AKU1039" s="871"/>
      <c r="AKV1039" s="871"/>
      <c r="AKW1039" s="871"/>
      <c r="AKX1039" s="871"/>
      <c r="AKY1039" s="871"/>
      <c r="AKZ1039" s="871"/>
      <c r="ALA1039" s="871"/>
      <c r="ALB1039" s="871"/>
      <c r="ALC1039" s="871"/>
      <c r="ALD1039" s="871"/>
      <c r="ALE1039" s="871"/>
      <c r="ALF1039" s="871"/>
      <c r="ALG1039" s="871"/>
      <c r="ALH1039" s="871"/>
      <c r="ALI1039" s="871"/>
      <c r="ALJ1039" s="871"/>
      <c r="ALK1039" s="871"/>
      <c r="ALL1039" s="871"/>
      <c r="ALM1039" s="871"/>
      <c r="ALN1039" s="871"/>
      <c r="ALO1039" s="871"/>
      <c r="ALP1039" s="871"/>
      <c r="ALQ1039" s="871"/>
      <c r="ALR1039" s="871"/>
      <c r="ALS1039" s="871"/>
      <c r="ALT1039" s="871"/>
      <c r="ALU1039" s="871"/>
      <c r="ALV1039" s="871"/>
      <c r="ALW1039" s="871"/>
      <c r="ALX1039" s="871"/>
      <c r="ALY1039" s="871"/>
      <c r="ALZ1039" s="871"/>
      <c r="AMA1039" s="871"/>
      <c r="AMB1039" s="871"/>
      <c r="AMC1039" s="871"/>
      <c r="AMD1039" s="871"/>
      <c r="AME1039" s="871"/>
      <c r="AMF1039" s="871"/>
      <c r="AMG1039" s="871"/>
      <c r="AMH1039" s="871"/>
      <c r="AMI1039" s="871"/>
      <c r="AMJ1039" s="871"/>
      <c r="AMK1039" s="871"/>
    </row>
    <row r="1040" spans="1:1025" ht="15" customHeight="1">
      <c r="A1040" s="962"/>
      <c r="B1040" s="884"/>
      <c r="C1040" s="874"/>
      <c r="D1040" s="874"/>
      <c r="E1040" s="952"/>
      <c r="F1040" s="888"/>
      <c r="G1040" s="888"/>
      <c r="H1040" s="875"/>
      <c r="I1040" s="875"/>
      <c r="J1040" s="875"/>
      <c r="K1040" s="882"/>
      <c r="L1040" s="883"/>
      <c r="M1040" s="874"/>
      <c r="N1040" s="874"/>
      <c r="O1040" s="885"/>
      <c r="P1040" s="874"/>
      <c r="Q1040" s="871"/>
      <c r="R1040" s="871"/>
      <c r="S1040" s="871"/>
      <c r="T1040" s="871"/>
      <c r="U1040" s="871"/>
      <c r="V1040" s="871"/>
      <c r="W1040" s="871"/>
      <c r="X1040" s="871"/>
      <c r="Y1040" s="871"/>
      <c r="Z1040" s="871"/>
      <c r="AA1040" s="871"/>
      <c r="AB1040" s="871"/>
      <c r="AC1040" s="871"/>
      <c r="AD1040" s="871"/>
      <c r="AE1040" s="871"/>
      <c r="AF1040" s="871"/>
      <c r="AG1040" s="871"/>
      <c r="AH1040" s="871"/>
      <c r="AI1040" s="871"/>
      <c r="AJ1040" s="871"/>
      <c r="AK1040" s="871"/>
      <c r="AL1040" s="871"/>
      <c r="AM1040" s="871"/>
      <c r="AN1040" s="871"/>
      <c r="AO1040" s="871"/>
      <c r="AP1040" s="871"/>
      <c r="AQ1040" s="871"/>
      <c r="AR1040" s="871"/>
      <c r="AS1040" s="871"/>
      <c r="AT1040" s="871"/>
      <c r="AU1040" s="871"/>
      <c r="AV1040" s="871"/>
      <c r="AW1040" s="871"/>
      <c r="AX1040" s="871"/>
      <c r="AY1040" s="871"/>
      <c r="AZ1040" s="871"/>
      <c r="BA1040" s="871"/>
      <c r="BB1040" s="871"/>
      <c r="BC1040" s="871"/>
      <c r="BD1040" s="871"/>
      <c r="BE1040" s="871"/>
      <c r="BF1040" s="871"/>
      <c r="BG1040" s="871"/>
      <c r="BH1040" s="871"/>
      <c r="BI1040" s="871"/>
      <c r="BJ1040" s="871"/>
      <c r="BK1040" s="871"/>
      <c r="BL1040" s="871"/>
      <c r="BM1040" s="871"/>
      <c r="BN1040" s="871"/>
      <c r="BO1040" s="871"/>
      <c r="BP1040" s="871"/>
      <c r="BQ1040" s="871"/>
      <c r="BR1040" s="871"/>
      <c r="BS1040" s="871"/>
      <c r="BT1040" s="871"/>
      <c r="BU1040" s="871"/>
      <c r="BV1040" s="871"/>
      <c r="BW1040" s="871"/>
      <c r="BX1040" s="871"/>
      <c r="BY1040" s="871"/>
      <c r="BZ1040" s="871"/>
      <c r="CA1040" s="871"/>
      <c r="CB1040" s="871"/>
      <c r="CC1040" s="871"/>
      <c r="CD1040" s="871"/>
      <c r="CE1040" s="871"/>
      <c r="CF1040" s="871"/>
      <c r="CG1040" s="871"/>
      <c r="CH1040" s="871"/>
      <c r="CI1040" s="871"/>
      <c r="CJ1040" s="871"/>
      <c r="CK1040" s="871"/>
      <c r="CL1040" s="871"/>
      <c r="CM1040" s="871"/>
      <c r="CN1040" s="871"/>
      <c r="CO1040" s="871"/>
      <c r="CP1040" s="871"/>
      <c r="CQ1040" s="871"/>
      <c r="CR1040" s="871"/>
      <c r="CS1040" s="871"/>
      <c r="CT1040" s="871"/>
      <c r="CU1040" s="871"/>
      <c r="CV1040" s="871"/>
      <c r="CW1040" s="871"/>
      <c r="CX1040" s="871"/>
      <c r="CY1040" s="871"/>
      <c r="CZ1040" s="871"/>
      <c r="DA1040" s="871"/>
      <c r="DB1040" s="871"/>
      <c r="DC1040" s="871"/>
      <c r="DD1040" s="871"/>
      <c r="DE1040" s="871"/>
      <c r="DF1040" s="871"/>
      <c r="DG1040" s="871"/>
      <c r="DH1040" s="871"/>
      <c r="DI1040" s="871"/>
      <c r="DJ1040" s="871"/>
      <c r="DK1040" s="871"/>
      <c r="DL1040" s="871"/>
      <c r="DM1040" s="871"/>
      <c r="DN1040" s="871"/>
      <c r="DO1040" s="871"/>
      <c r="DP1040" s="871"/>
      <c r="DQ1040" s="871"/>
      <c r="DR1040" s="871"/>
      <c r="DS1040" s="871"/>
      <c r="DT1040" s="871"/>
      <c r="DU1040" s="871"/>
      <c r="DV1040" s="871"/>
      <c r="DW1040" s="871"/>
      <c r="DX1040" s="871"/>
      <c r="DY1040" s="871"/>
      <c r="DZ1040" s="871"/>
      <c r="EA1040" s="871"/>
      <c r="EB1040" s="871"/>
      <c r="EC1040" s="871"/>
      <c r="ED1040" s="871"/>
      <c r="EE1040" s="871"/>
      <c r="EF1040" s="871"/>
      <c r="EG1040" s="871"/>
      <c r="EH1040" s="871"/>
      <c r="EI1040" s="871"/>
      <c r="EJ1040" s="871"/>
      <c r="EK1040" s="871"/>
      <c r="EL1040" s="871"/>
      <c r="EM1040" s="871"/>
      <c r="EN1040" s="871"/>
      <c r="EO1040" s="871"/>
      <c r="EP1040" s="871"/>
      <c r="EQ1040" s="871"/>
      <c r="ER1040" s="871"/>
      <c r="ES1040" s="871"/>
      <c r="ET1040" s="871"/>
      <c r="EU1040" s="871"/>
      <c r="EV1040" s="871"/>
      <c r="EW1040" s="871"/>
      <c r="EX1040" s="871"/>
      <c r="EY1040" s="871"/>
      <c r="EZ1040" s="871"/>
      <c r="FA1040" s="871"/>
      <c r="FB1040" s="871"/>
      <c r="FC1040" s="871"/>
      <c r="FD1040" s="871"/>
      <c r="FE1040" s="871"/>
      <c r="FF1040" s="871"/>
      <c r="FG1040" s="871"/>
      <c r="FH1040" s="871"/>
      <c r="FI1040" s="871"/>
      <c r="FJ1040" s="871"/>
      <c r="FK1040" s="871"/>
      <c r="FL1040" s="871"/>
      <c r="FM1040" s="871"/>
      <c r="FN1040" s="871"/>
      <c r="FO1040" s="871"/>
      <c r="FP1040" s="871"/>
      <c r="FQ1040" s="871"/>
      <c r="FR1040" s="871"/>
      <c r="FS1040" s="871"/>
      <c r="FT1040" s="871"/>
      <c r="FU1040" s="871"/>
      <c r="FV1040" s="871"/>
      <c r="FW1040" s="871"/>
      <c r="FX1040" s="871"/>
      <c r="FY1040" s="871"/>
      <c r="FZ1040" s="871"/>
      <c r="GA1040" s="871"/>
      <c r="GB1040" s="871"/>
      <c r="GC1040" s="871"/>
      <c r="GD1040" s="871"/>
      <c r="GE1040" s="871"/>
      <c r="GF1040" s="871"/>
      <c r="GG1040" s="871"/>
      <c r="GH1040" s="871"/>
      <c r="GI1040" s="871"/>
      <c r="GJ1040" s="871"/>
      <c r="GK1040" s="871"/>
      <c r="GL1040" s="871"/>
      <c r="GM1040" s="871"/>
      <c r="GN1040" s="871"/>
      <c r="GO1040" s="871"/>
      <c r="GP1040" s="871"/>
      <c r="GQ1040" s="871"/>
      <c r="GR1040" s="871"/>
      <c r="GS1040" s="871"/>
      <c r="GT1040" s="871"/>
      <c r="GU1040" s="871"/>
      <c r="GV1040" s="871"/>
      <c r="GW1040" s="871"/>
      <c r="GX1040" s="871"/>
      <c r="GY1040" s="871"/>
      <c r="GZ1040" s="871"/>
      <c r="HA1040" s="871"/>
      <c r="HB1040" s="871"/>
      <c r="HC1040" s="871"/>
      <c r="HD1040" s="871"/>
      <c r="HE1040" s="871"/>
      <c r="HF1040" s="871"/>
      <c r="HG1040" s="871"/>
      <c r="HH1040" s="871"/>
      <c r="HI1040" s="871"/>
      <c r="HJ1040" s="871"/>
      <c r="HK1040" s="871"/>
      <c r="HL1040" s="871"/>
      <c r="HM1040" s="871"/>
      <c r="HN1040" s="871"/>
      <c r="HO1040" s="871"/>
      <c r="HP1040" s="871"/>
      <c r="HQ1040" s="871"/>
      <c r="HR1040" s="871"/>
      <c r="HS1040" s="871"/>
      <c r="HT1040" s="871"/>
      <c r="HU1040" s="871"/>
      <c r="HV1040" s="871"/>
      <c r="HW1040" s="871"/>
      <c r="HX1040" s="871"/>
      <c r="HY1040" s="871"/>
      <c r="HZ1040" s="871"/>
      <c r="IA1040" s="871"/>
      <c r="IB1040" s="871"/>
      <c r="IC1040" s="871"/>
      <c r="ID1040" s="871"/>
      <c r="IE1040" s="871"/>
      <c r="IF1040" s="871"/>
      <c r="IG1040" s="871"/>
      <c r="IH1040" s="871"/>
      <c r="II1040" s="871"/>
      <c r="IJ1040" s="871"/>
      <c r="IK1040" s="871"/>
      <c r="IL1040" s="871"/>
      <c r="IM1040" s="871"/>
      <c r="IN1040" s="871"/>
      <c r="IO1040" s="871"/>
      <c r="IP1040" s="871"/>
      <c r="IQ1040" s="871"/>
      <c r="IR1040" s="871"/>
      <c r="IS1040" s="871"/>
      <c r="IT1040" s="871"/>
      <c r="IU1040" s="871"/>
      <c r="IV1040" s="871"/>
      <c r="IW1040" s="871"/>
      <c r="IX1040" s="871"/>
      <c r="IY1040" s="871"/>
      <c r="IZ1040" s="871"/>
      <c r="JA1040" s="871"/>
      <c r="JB1040" s="871"/>
      <c r="JC1040" s="871"/>
      <c r="JD1040" s="871"/>
      <c r="JE1040" s="871"/>
      <c r="JF1040" s="871"/>
      <c r="JG1040" s="871"/>
      <c r="JH1040" s="871"/>
      <c r="JI1040" s="871"/>
      <c r="JJ1040" s="871"/>
      <c r="JK1040" s="871"/>
      <c r="JL1040" s="871"/>
      <c r="JM1040" s="871"/>
      <c r="JN1040" s="871"/>
      <c r="JO1040" s="871"/>
      <c r="JP1040" s="871"/>
      <c r="JQ1040" s="871"/>
      <c r="JR1040" s="871"/>
      <c r="JS1040" s="871"/>
      <c r="JT1040" s="871"/>
      <c r="JU1040" s="871"/>
      <c r="JV1040" s="871"/>
      <c r="JW1040" s="871"/>
      <c r="JX1040" s="871"/>
      <c r="JY1040" s="871"/>
      <c r="JZ1040" s="871"/>
      <c r="KA1040" s="871"/>
      <c r="KB1040" s="871"/>
      <c r="KC1040" s="871"/>
      <c r="KD1040" s="871"/>
      <c r="KE1040" s="871"/>
      <c r="KF1040" s="871"/>
      <c r="KG1040" s="871"/>
      <c r="KH1040" s="871"/>
      <c r="KI1040" s="871"/>
      <c r="KJ1040" s="871"/>
      <c r="KK1040" s="871"/>
      <c r="KL1040" s="871"/>
      <c r="KM1040" s="871"/>
      <c r="KN1040" s="871"/>
      <c r="KO1040" s="871"/>
      <c r="KP1040" s="871"/>
      <c r="KQ1040" s="871"/>
      <c r="KR1040" s="871"/>
      <c r="KS1040" s="871"/>
      <c r="KT1040" s="871"/>
      <c r="KU1040" s="871"/>
      <c r="KV1040" s="871"/>
      <c r="KW1040" s="871"/>
      <c r="KX1040" s="871"/>
      <c r="KY1040" s="871"/>
      <c r="KZ1040" s="871"/>
      <c r="LA1040" s="871"/>
      <c r="LB1040" s="871"/>
      <c r="LC1040" s="871"/>
      <c r="LD1040" s="871"/>
      <c r="LE1040" s="871"/>
      <c r="LF1040" s="871"/>
      <c r="LG1040" s="871"/>
      <c r="LH1040" s="871"/>
      <c r="LI1040" s="871"/>
      <c r="LJ1040" s="871"/>
      <c r="LK1040" s="871"/>
      <c r="LL1040" s="871"/>
      <c r="LM1040" s="871"/>
      <c r="LN1040" s="871"/>
      <c r="LO1040" s="871"/>
      <c r="LP1040" s="871"/>
      <c r="LQ1040" s="871"/>
      <c r="LR1040" s="871"/>
      <c r="LS1040" s="871"/>
      <c r="LT1040" s="871"/>
      <c r="LU1040" s="871"/>
      <c r="LV1040" s="871"/>
      <c r="LW1040" s="871"/>
      <c r="LX1040" s="871"/>
      <c r="LY1040" s="871"/>
      <c r="LZ1040" s="871"/>
      <c r="MA1040" s="871"/>
      <c r="MB1040" s="871"/>
      <c r="MC1040" s="871"/>
      <c r="MD1040" s="871"/>
      <c r="ME1040" s="871"/>
      <c r="MF1040" s="871"/>
      <c r="MG1040" s="871"/>
      <c r="MH1040" s="871"/>
      <c r="MI1040" s="871"/>
      <c r="MJ1040" s="871"/>
      <c r="MK1040" s="871"/>
      <c r="ML1040" s="871"/>
      <c r="MM1040" s="871"/>
      <c r="MN1040" s="871"/>
      <c r="MO1040" s="871"/>
      <c r="MP1040" s="871"/>
      <c r="MQ1040" s="871"/>
      <c r="MR1040" s="871"/>
      <c r="MS1040" s="871"/>
      <c r="MT1040" s="871"/>
      <c r="MU1040" s="871"/>
      <c r="MV1040" s="871"/>
      <c r="MW1040" s="871"/>
      <c r="MX1040" s="871"/>
      <c r="MY1040" s="871"/>
      <c r="MZ1040" s="871"/>
      <c r="NA1040" s="871"/>
      <c r="NB1040" s="871"/>
      <c r="NC1040" s="871"/>
      <c r="ND1040" s="871"/>
      <c r="NE1040" s="871"/>
      <c r="NF1040" s="871"/>
      <c r="NG1040" s="871"/>
      <c r="NH1040" s="871"/>
      <c r="NI1040" s="871"/>
      <c r="NJ1040" s="871"/>
      <c r="NK1040" s="871"/>
      <c r="NL1040" s="871"/>
      <c r="NM1040" s="871"/>
      <c r="NN1040" s="871"/>
      <c r="NO1040" s="871"/>
      <c r="NP1040" s="871"/>
      <c r="NQ1040" s="871"/>
      <c r="NR1040" s="871"/>
      <c r="NS1040" s="871"/>
      <c r="NT1040" s="871"/>
      <c r="NU1040" s="871"/>
      <c r="NV1040" s="871"/>
      <c r="NW1040" s="871"/>
      <c r="NX1040" s="871"/>
      <c r="NY1040" s="871"/>
      <c r="NZ1040" s="871"/>
      <c r="OA1040" s="871"/>
      <c r="OB1040" s="871"/>
      <c r="OC1040" s="871"/>
      <c r="OD1040" s="871"/>
      <c r="OE1040" s="871"/>
      <c r="OF1040" s="871"/>
      <c r="OG1040" s="871"/>
      <c r="OH1040" s="871"/>
      <c r="OI1040" s="871"/>
      <c r="OJ1040" s="871"/>
      <c r="OK1040" s="871"/>
      <c r="OL1040" s="871"/>
      <c r="OM1040" s="871"/>
      <c r="ON1040" s="871"/>
      <c r="OO1040" s="871"/>
      <c r="OP1040" s="871"/>
      <c r="OQ1040" s="871"/>
      <c r="OR1040" s="871"/>
      <c r="OS1040" s="871"/>
      <c r="OT1040" s="871"/>
      <c r="OU1040" s="871"/>
      <c r="OV1040" s="871"/>
      <c r="OW1040" s="871"/>
      <c r="OX1040" s="871"/>
      <c r="OY1040" s="871"/>
      <c r="OZ1040" s="871"/>
      <c r="PA1040" s="871"/>
      <c r="PB1040" s="871"/>
      <c r="PC1040" s="871"/>
      <c r="PD1040" s="871"/>
      <c r="PE1040" s="871"/>
      <c r="PF1040" s="871"/>
      <c r="PG1040" s="871"/>
      <c r="PH1040" s="871"/>
      <c r="PI1040" s="871"/>
      <c r="PJ1040" s="871"/>
      <c r="PK1040" s="871"/>
      <c r="PL1040" s="871"/>
      <c r="PM1040" s="871"/>
      <c r="PN1040" s="871"/>
      <c r="PO1040" s="871"/>
      <c r="PP1040" s="871"/>
      <c r="PQ1040" s="871"/>
      <c r="PR1040" s="871"/>
      <c r="PS1040" s="871"/>
      <c r="PT1040" s="871"/>
      <c r="PU1040" s="871"/>
      <c r="PV1040" s="871"/>
      <c r="PW1040" s="871"/>
      <c r="PX1040" s="871"/>
      <c r="PY1040" s="871"/>
      <c r="PZ1040" s="871"/>
      <c r="QA1040" s="871"/>
      <c r="QB1040" s="871"/>
      <c r="QC1040" s="871"/>
      <c r="QD1040" s="871"/>
      <c r="QE1040" s="871"/>
      <c r="QF1040" s="871"/>
      <c r="QG1040" s="871"/>
      <c r="QH1040" s="871"/>
      <c r="QI1040" s="871"/>
      <c r="QJ1040" s="871"/>
      <c r="QK1040" s="871"/>
      <c r="QL1040" s="871"/>
      <c r="QM1040" s="871"/>
      <c r="QN1040" s="871"/>
      <c r="QO1040" s="871"/>
      <c r="QP1040" s="871"/>
      <c r="QQ1040" s="871"/>
      <c r="QR1040" s="871"/>
      <c r="QS1040" s="871"/>
      <c r="QT1040" s="871"/>
      <c r="QU1040" s="871"/>
      <c r="QV1040" s="871"/>
      <c r="QW1040" s="871"/>
      <c r="QX1040" s="871"/>
      <c r="QY1040" s="871"/>
      <c r="QZ1040" s="871"/>
      <c r="RA1040" s="871"/>
      <c r="RB1040" s="871"/>
      <c r="RC1040" s="871"/>
      <c r="RD1040" s="871"/>
      <c r="RE1040" s="871"/>
      <c r="RF1040" s="871"/>
      <c r="RG1040" s="871"/>
      <c r="RH1040" s="871"/>
      <c r="RI1040" s="871"/>
      <c r="RJ1040" s="871"/>
      <c r="RK1040" s="871"/>
      <c r="RL1040" s="871"/>
      <c r="RM1040" s="871"/>
      <c r="RN1040" s="871"/>
      <c r="RO1040" s="871"/>
      <c r="RP1040" s="871"/>
      <c r="RQ1040" s="871"/>
      <c r="RR1040" s="871"/>
      <c r="RS1040" s="871"/>
      <c r="RT1040" s="871"/>
      <c r="RU1040" s="871"/>
      <c r="RV1040" s="871"/>
      <c r="RW1040" s="871"/>
      <c r="RX1040" s="871"/>
      <c r="RY1040" s="871"/>
      <c r="RZ1040" s="871"/>
      <c r="SA1040" s="871"/>
      <c r="SB1040" s="871"/>
      <c r="SC1040" s="871"/>
      <c r="SD1040" s="871"/>
      <c r="SE1040" s="871"/>
      <c r="SF1040" s="871"/>
      <c r="SG1040" s="871"/>
      <c r="SH1040" s="871"/>
      <c r="SI1040" s="871"/>
      <c r="SJ1040" s="871"/>
      <c r="SK1040" s="871"/>
      <c r="SL1040" s="871"/>
      <c r="SM1040" s="871"/>
      <c r="SN1040" s="871"/>
      <c r="SO1040" s="871"/>
      <c r="SP1040" s="871"/>
      <c r="SQ1040" s="871"/>
      <c r="SR1040" s="871"/>
      <c r="SS1040" s="871"/>
      <c r="ST1040" s="871"/>
      <c r="SU1040" s="871"/>
      <c r="SV1040" s="871"/>
      <c r="SW1040" s="871"/>
      <c r="SX1040" s="871"/>
      <c r="SY1040" s="871"/>
      <c r="SZ1040" s="871"/>
      <c r="TA1040" s="871"/>
      <c r="TB1040" s="871"/>
      <c r="TC1040" s="871"/>
      <c r="TD1040" s="871"/>
      <c r="TE1040" s="871"/>
      <c r="TF1040" s="871"/>
      <c r="TG1040" s="871"/>
      <c r="TH1040" s="871"/>
      <c r="TI1040" s="871"/>
      <c r="TJ1040" s="871"/>
      <c r="TK1040" s="871"/>
      <c r="TL1040" s="871"/>
      <c r="TM1040" s="871"/>
      <c r="TN1040" s="871"/>
      <c r="TO1040" s="871"/>
      <c r="TP1040" s="871"/>
      <c r="TQ1040" s="871"/>
      <c r="TR1040" s="871"/>
      <c r="TS1040" s="871"/>
      <c r="TT1040" s="871"/>
      <c r="TU1040" s="871"/>
      <c r="TV1040" s="871"/>
      <c r="TW1040" s="871"/>
      <c r="TX1040" s="871"/>
      <c r="TY1040" s="871"/>
      <c r="TZ1040" s="871"/>
      <c r="UA1040" s="871"/>
      <c r="UB1040" s="871"/>
      <c r="UC1040" s="871"/>
      <c r="UD1040" s="871"/>
      <c r="UE1040" s="871"/>
      <c r="UF1040" s="871"/>
      <c r="UG1040" s="871"/>
      <c r="UH1040" s="871"/>
      <c r="UI1040" s="871"/>
      <c r="UJ1040" s="871"/>
      <c r="UK1040" s="871"/>
      <c r="UL1040" s="871"/>
      <c r="UM1040" s="871"/>
      <c r="UN1040" s="871"/>
      <c r="UO1040" s="871"/>
      <c r="UP1040" s="871"/>
      <c r="UQ1040" s="871"/>
      <c r="UR1040" s="871"/>
      <c r="US1040" s="871"/>
      <c r="UT1040" s="871"/>
      <c r="UU1040" s="871"/>
      <c r="UV1040" s="871"/>
      <c r="UW1040" s="871"/>
      <c r="UX1040" s="871"/>
      <c r="UY1040" s="871"/>
      <c r="UZ1040" s="871"/>
      <c r="VA1040" s="871"/>
      <c r="VB1040" s="871"/>
      <c r="VC1040" s="871"/>
      <c r="VD1040" s="871"/>
      <c r="VE1040" s="871"/>
      <c r="VF1040" s="871"/>
      <c r="VG1040" s="871"/>
      <c r="VH1040" s="871"/>
      <c r="VI1040" s="871"/>
      <c r="VJ1040" s="871"/>
      <c r="VK1040" s="871"/>
      <c r="VL1040" s="871"/>
      <c r="VM1040" s="871"/>
      <c r="VN1040" s="871"/>
      <c r="VO1040" s="871"/>
      <c r="VP1040" s="871"/>
      <c r="VQ1040" s="871"/>
      <c r="VR1040" s="871"/>
      <c r="VS1040" s="871"/>
      <c r="VT1040" s="871"/>
      <c r="VU1040" s="871"/>
      <c r="VV1040" s="871"/>
      <c r="VW1040" s="871"/>
      <c r="VX1040" s="871"/>
      <c r="VY1040" s="871"/>
      <c r="VZ1040" s="871"/>
      <c r="WA1040" s="871"/>
      <c r="WB1040" s="871"/>
      <c r="WC1040" s="871"/>
      <c r="WD1040" s="871"/>
      <c r="WE1040" s="871"/>
      <c r="WF1040" s="871"/>
      <c r="WG1040" s="871"/>
      <c r="WH1040" s="871"/>
      <c r="WI1040" s="871"/>
      <c r="WJ1040" s="871"/>
      <c r="WK1040" s="871"/>
      <c r="WL1040" s="871"/>
      <c r="WM1040" s="871"/>
      <c r="WN1040" s="871"/>
      <c r="WO1040" s="871"/>
      <c r="WP1040" s="871"/>
      <c r="WQ1040" s="871"/>
      <c r="WR1040" s="871"/>
      <c r="WS1040" s="871"/>
      <c r="WT1040" s="871"/>
      <c r="WU1040" s="871"/>
      <c r="WV1040" s="871"/>
      <c r="WW1040" s="871"/>
      <c r="WX1040" s="871"/>
      <c r="WY1040" s="871"/>
      <c r="WZ1040" s="871"/>
      <c r="XA1040" s="871"/>
      <c r="XB1040" s="871"/>
      <c r="XC1040" s="871"/>
      <c r="XD1040" s="871"/>
      <c r="XE1040" s="871"/>
      <c r="XF1040" s="871"/>
      <c r="XG1040" s="871"/>
      <c r="XH1040" s="871"/>
      <c r="XI1040" s="871"/>
      <c r="XJ1040" s="871"/>
      <c r="XK1040" s="871"/>
      <c r="XL1040" s="871"/>
      <c r="XM1040" s="871"/>
      <c r="XN1040" s="871"/>
      <c r="XO1040" s="871"/>
      <c r="XP1040" s="871"/>
      <c r="XQ1040" s="871"/>
      <c r="XR1040" s="871"/>
      <c r="XS1040" s="871"/>
      <c r="XT1040" s="871"/>
      <c r="XU1040" s="871"/>
      <c r="XV1040" s="871"/>
      <c r="XW1040" s="871"/>
      <c r="XX1040" s="871"/>
      <c r="XY1040" s="871"/>
      <c r="XZ1040" s="871"/>
      <c r="YA1040" s="871"/>
      <c r="YB1040" s="871"/>
      <c r="YC1040" s="871"/>
      <c r="YD1040" s="871"/>
      <c r="YE1040" s="871"/>
      <c r="YF1040" s="871"/>
      <c r="YG1040" s="871"/>
      <c r="YH1040" s="871"/>
      <c r="YI1040" s="871"/>
      <c r="YJ1040" s="871"/>
      <c r="YK1040" s="871"/>
      <c r="YL1040" s="871"/>
      <c r="YM1040" s="871"/>
      <c r="YN1040" s="871"/>
      <c r="YO1040" s="871"/>
      <c r="YP1040" s="871"/>
      <c r="YQ1040" s="871"/>
      <c r="YR1040" s="871"/>
      <c r="YS1040" s="871"/>
      <c r="YT1040" s="871"/>
      <c r="YU1040" s="871"/>
      <c r="YV1040" s="871"/>
      <c r="YW1040" s="871"/>
      <c r="YX1040" s="871"/>
      <c r="YY1040" s="871"/>
      <c r="YZ1040" s="871"/>
      <c r="ZA1040" s="871"/>
      <c r="ZB1040" s="871"/>
      <c r="ZC1040" s="871"/>
      <c r="ZD1040" s="871"/>
      <c r="ZE1040" s="871"/>
      <c r="ZF1040" s="871"/>
      <c r="ZG1040" s="871"/>
      <c r="ZH1040" s="871"/>
      <c r="ZI1040" s="871"/>
      <c r="ZJ1040" s="871"/>
      <c r="ZK1040" s="871"/>
      <c r="ZL1040" s="871"/>
      <c r="ZM1040" s="871"/>
      <c r="ZN1040" s="871"/>
      <c r="ZO1040" s="871"/>
      <c r="ZP1040" s="871"/>
      <c r="ZQ1040" s="871"/>
      <c r="ZR1040" s="871"/>
      <c r="ZS1040" s="871"/>
      <c r="ZT1040" s="871"/>
      <c r="ZU1040" s="871"/>
      <c r="ZV1040" s="871"/>
      <c r="ZW1040" s="871"/>
      <c r="ZX1040" s="871"/>
      <c r="ZY1040" s="871"/>
      <c r="ZZ1040" s="871"/>
      <c r="AAA1040" s="871"/>
      <c r="AAB1040" s="871"/>
      <c r="AAC1040" s="871"/>
      <c r="AAD1040" s="871"/>
      <c r="AAE1040" s="871"/>
      <c r="AAF1040" s="871"/>
      <c r="AAG1040" s="871"/>
      <c r="AAH1040" s="871"/>
      <c r="AAI1040" s="871"/>
      <c r="AAJ1040" s="871"/>
      <c r="AAK1040" s="871"/>
      <c r="AAL1040" s="871"/>
      <c r="AAM1040" s="871"/>
      <c r="AAN1040" s="871"/>
      <c r="AAO1040" s="871"/>
      <c r="AAP1040" s="871"/>
      <c r="AAQ1040" s="871"/>
      <c r="AAR1040" s="871"/>
      <c r="AAS1040" s="871"/>
      <c r="AAT1040" s="871"/>
      <c r="AAU1040" s="871"/>
      <c r="AAV1040" s="871"/>
      <c r="AAW1040" s="871"/>
      <c r="AAX1040" s="871"/>
      <c r="AAY1040" s="871"/>
      <c r="AAZ1040" s="871"/>
      <c r="ABA1040" s="871"/>
      <c r="ABB1040" s="871"/>
      <c r="ABC1040" s="871"/>
      <c r="ABD1040" s="871"/>
      <c r="ABE1040" s="871"/>
      <c r="ABF1040" s="871"/>
      <c r="ABG1040" s="871"/>
      <c r="ABH1040" s="871"/>
      <c r="ABI1040" s="871"/>
      <c r="ABJ1040" s="871"/>
      <c r="ABK1040" s="871"/>
      <c r="ABL1040" s="871"/>
      <c r="ABM1040" s="871"/>
      <c r="ABN1040" s="871"/>
      <c r="ABO1040" s="871"/>
      <c r="ABP1040" s="871"/>
      <c r="ABQ1040" s="871"/>
      <c r="ABR1040" s="871"/>
      <c r="ABS1040" s="871"/>
      <c r="ABT1040" s="871"/>
      <c r="ABU1040" s="871"/>
      <c r="ABV1040" s="871"/>
      <c r="ABW1040" s="871"/>
      <c r="ABX1040" s="871"/>
      <c r="ABY1040" s="871"/>
      <c r="ABZ1040" s="871"/>
      <c r="ACA1040" s="871"/>
      <c r="ACB1040" s="871"/>
      <c r="ACC1040" s="871"/>
      <c r="ACD1040" s="871"/>
      <c r="ACE1040" s="871"/>
      <c r="ACF1040" s="871"/>
      <c r="ACG1040" s="871"/>
      <c r="ACH1040" s="871"/>
      <c r="ACI1040" s="871"/>
      <c r="ACJ1040" s="871"/>
      <c r="ACK1040" s="871"/>
      <c r="ACL1040" s="871"/>
      <c r="ACM1040" s="871"/>
      <c r="ACN1040" s="871"/>
      <c r="ACO1040" s="871"/>
      <c r="ACP1040" s="871"/>
      <c r="ACQ1040" s="871"/>
      <c r="ACR1040" s="871"/>
      <c r="ACS1040" s="871"/>
      <c r="ACT1040" s="871"/>
      <c r="ACU1040" s="871"/>
      <c r="ACV1040" s="871"/>
      <c r="ACW1040" s="871"/>
      <c r="ACX1040" s="871"/>
      <c r="ACY1040" s="871"/>
      <c r="ACZ1040" s="871"/>
      <c r="ADA1040" s="871"/>
      <c r="ADB1040" s="871"/>
      <c r="ADC1040" s="871"/>
      <c r="ADD1040" s="871"/>
      <c r="ADE1040" s="871"/>
      <c r="ADF1040" s="871"/>
      <c r="ADG1040" s="871"/>
      <c r="ADH1040" s="871"/>
      <c r="ADI1040" s="871"/>
      <c r="ADJ1040" s="871"/>
      <c r="ADK1040" s="871"/>
      <c r="ADL1040" s="871"/>
      <c r="ADM1040" s="871"/>
      <c r="ADN1040" s="871"/>
      <c r="ADO1040" s="871"/>
      <c r="ADP1040" s="871"/>
      <c r="ADQ1040" s="871"/>
      <c r="ADR1040" s="871"/>
      <c r="ADS1040" s="871"/>
      <c r="ADT1040" s="871"/>
      <c r="ADU1040" s="871"/>
      <c r="ADV1040" s="871"/>
      <c r="ADW1040" s="871"/>
      <c r="ADX1040" s="871"/>
      <c r="ADY1040" s="871"/>
      <c r="ADZ1040" s="871"/>
      <c r="AEA1040" s="871"/>
      <c r="AEB1040" s="871"/>
      <c r="AEC1040" s="871"/>
      <c r="AED1040" s="871"/>
      <c r="AEE1040" s="871"/>
      <c r="AEF1040" s="871"/>
      <c r="AEG1040" s="871"/>
      <c r="AEH1040" s="871"/>
      <c r="AEI1040" s="871"/>
      <c r="AEJ1040" s="871"/>
      <c r="AEK1040" s="871"/>
      <c r="AEL1040" s="871"/>
      <c r="AEM1040" s="871"/>
      <c r="AEN1040" s="871"/>
      <c r="AEO1040" s="871"/>
      <c r="AEP1040" s="871"/>
      <c r="AEQ1040" s="871"/>
      <c r="AER1040" s="871"/>
      <c r="AES1040" s="871"/>
      <c r="AET1040" s="871"/>
      <c r="AEU1040" s="871"/>
      <c r="AEV1040" s="871"/>
      <c r="AEW1040" s="871"/>
      <c r="AEX1040" s="871"/>
      <c r="AEY1040" s="871"/>
      <c r="AEZ1040" s="871"/>
      <c r="AFA1040" s="871"/>
      <c r="AFB1040" s="871"/>
      <c r="AFC1040" s="871"/>
      <c r="AFD1040" s="871"/>
      <c r="AFE1040" s="871"/>
      <c r="AFF1040" s="871"/>
      <c r="AFG1040" s="871"/>
      <c r="AFH1040" s="871"/>
      <c r="AFI1040" s="871"/>
      <c r="AFJ1040" s="871"/>
      <c r="AFK1040" s="871"/>
      <c r="AFL1040" s="871"/>
      <c r="AFM1040" s="871"/>
      <c r="AFN1040" s="871"/>
      <c r="AFO1040" s="871"/>
      <c r="AFP1040" s="871"/>
      <c r="AFQ1040" s="871"/>
      <c r="AFR1040" s="871"/>
      <c r="AFS1040" s="871"/>
      <c r="AFT1040" s="871"/>
      <c r="AFU1040" s="871"/>
      <c r="AFV1040" s="871"/>
      <c r="AFW1040" s="871"/>
      <c r="AFX1040" s="871"/>
      <c r="AFY1040" s="871"/>
      <c r="AFZ1040" s="871"/>
      <c r="AGA1040" s="871"/>
      <c r="AGB1040" s="871"/>
      <c r="AGC1040" s="871"/>
      <c r="AGD1040" s="871"/>
      <c r="AGE1040" s="871"/>
      <c r="AGF1040" s="871"/>
      <c r="AGG1040" s="871"/>
      <c r="AGH1040" s="871"/>
      <c r="AGI1040" s="871"/>
      <c r="AGJ1040" s="871"/>
      <c r="AGK1040" s="871"/>
      <c r="AGL1040" s="871"/>
      <c r="AGM1040" s="871"/>
      <c r="AGN1040" s="871"/>
      <c r="AGO1040" s="871"/>
      <c r="AGP1040" s="871"/>
      <c r="AGQ1040" s="871"/>
      <c r="AGR1040" s="871"/>
      <c r="AGS1040" s="871"/>
      <c r="AGT1040" s="871"/>
      <c r="AGU1040" s="871"/>
      <c r="AGV1040" s="871"/>
      <c r="AGW1040" s="871"/>
      <c r="AGX1040" s="871"/>
      <c r="AGY1040" s="871"/>
      <c r="AGZ1040" s="871"/>
      <c r="AHA1040" s="871"/>
      <c r="AHB1040" s="871"/>
      <c r="AHC1040" s="871"/>
      <c r="AHD1040" s="871"/>
      <c r="AHE1040" s="871"/>
      <c r="AHF1040" s="871"/>
      <c r="AHG1040" s="871"/>
      <c r="AHH1040" s="871"/>
      <c r="AHI1040" s="871"/>
      <c r="AHJ1040" s="871"/>
      <c r="AHK1040" s="871"/>
      <c r="AHL1040" s="871"/>
      <c r="AHM1040" s="871"/>
      <c r="AHN1040" s="871"/>
      <c r="AHO1040" s="871"/>
      <c r="AHP1040" s="871"/>
      <c r="AHQ1040" s="871"/>
      <c r="AHR1040" s="871"/>
      <c r="AHS1040" s="871"/>
      <c r="AHT1040" s="871"/>
      <c r="AHU1040" s="871"/>
      <c r="AHV1040" s="871"/>
      <c r="AHW1040" s="871"/>
      <c r="AHX1040" s="871"/>
      <c r="AHY1040" s="871"/>
      <c r="AHZ1040" s="871"/>
      <c r="AIA1040" s="871"/>
      <c r="AIB1040" s="871"/>
      <c r="AIC1040" s="871"/>
      <c r="AID1040" s="871"/>
      <c r="AIE1040" s="871"/>
      <c r="AIF1040" s="871"/>
      <c r="AIG1040" s="871"/>
      <c r="AIH1040" s="871"/>
      <c r="AII1040" s="871"/>
      <c r="AIJ1040" s="871"/>
      <c r="AIK1040" s="871"/>
      <c r="AIL1040" s="871"/>
      <c r="AIM1040" s="871"/>
      <c r="AIN1040" s="871"/>
      <c r="AIO1040" s="871"/>
      <c r="AIP1040" s="871"/>
      <c r="AIQ1040" s="871"/>
      <c r="AIR1040" s="871"/>
      <c r="AIS1040" s="871"/>
      <c r="AIT1040" s="871"/>
      <c r="AIU1040" s="871"/>
      <c r="AIV1040" s="871"/>
      <c r="AIW1040" s="871"/>
      <c r="AIX1040" s="871"/>
      <c r="AIY1040" s="871"/>
      <c r="AIZ1040" s="871"/>
      <c r="AJA1040" s="871"/>
      <c r="AJB1040" s="871"/>
      <c r="AJC1040" s="871"/>
      <c r="AJD1040" s="871"/>
      <c r="AJE1040" s="871"/>
      <c r="AJF1040" s="871"/>
      <c r="AJG1040" s="871"/>
      <c r="AJH1040" s="871"/>
      <c r="AJI1040" s="871"/>
      <c r="AJJ1040" s="871"/>
      <c r="AJK1040" s="871"/>
      <c r="AJL1040" s="871"/>
      <c r="AJM1040" s="871"/>
      <c r="AJN1040" s="871"/>
      <c r="AJO1040" s="871"/>
      <c r="AJP1040" s="871"/>
      <c r="AJQ1040" s="871"/>
      <c r="AJR1040" s="871"/>
      <c r="AJS1040" s="871"/>
      <c r="AJT1040" s="871"/>
      <c r="AJU1040" s="871"/>
      <c r="AJV1040" s="871"/>
      <c r="AJW1040" s="871"/>
      <c r="AJX1040" s="871"/>
      <c r="AJY1040" s="871"/>
      <c r="AJZ1040" s="871"/>
      <c r="AKA1040" s="871"/>
      <c r="AKB1040" s="871"/>
      <c r="AKC1040" s="871"/>
      <c r="AKD1040" s="871"/>
      <c r="AKE1040" s="871"/>
      <c r="AKF1040" s="871"/>
      <c r="AKG1040" s="871"/>
      <c r="AKH1040" s="871"/>
      <c r="AKI1040" s="871"/>
      <c r="AKJ1040" s="871"/>
      <c r="AKK1040" s="871"/>
      <c r="AKL1040" s="871"/>
      <c r="AKM1040" s="871"/>
      <c r="AKN1040" s="871"/>
      <c r="AKO1040" s="871"/>
      <c r="AKP1040" s="871"/>
      <c r="AKQ1040" s="871"/>
      <c r="AKR1040" s="871"/>
      <c r="AKS1040" s="871"/>
      <c r="AKT1040" s="871"/>
      <c r="AKU1040" s="871"/>
      <c r="AKV1040" s="871"/>
      <c r="AKW1040" s="871"/>
      <c r="AKX1040" s="871"/>
      <c r="AKY1040" s="871"/>
      <c r="AKZ1040" s="871"/>
      <c r="ALA1040" s="871"/>
      <c r="ALB1040" s="871"/>
      <c r="ALC1040" s="871"/>
      <c r="ALD1040" s="871"/>
      <c r="ALE1040" s="871"/>
      <c r="ALF1040" s="871"/>
      <c r="ALG1040" s="871"/>
      <c r="ALH1040" s="871"/>
      <c r="ALI1040" s="871"/>
      <c r="ALJ1040" s="871"/>
      <c r="ALK1040" s="871"/>
      <c r="ALL1040" s="871"/>
      <c r="ALM1040" s="871"/>
      <c r="ALN1040" s="871"/>
      <c r="ALO1040" s="871"/>
      <c r="ALP1040" s="871"/>
      <c r="ALQ1040" s="871"/>
      <c r="ALR1040" s="871"/>
      <c r="ALS1040" s="871"/>
      <c r="ALT1040" s="871"/>
      <c r="ALU1040" s="871"/>
      <c r="ALV1040" s="871"/>
      <c r="ALW1040" s="871"/>
      <c r="ALX1040" s="871"/>
      <c r="ALY1040" s="871"/>
      <c r="ALZ1040" s="871"/>
      <c r="AMA1040" s="871"/>
      <c r="AMB1040" s="871"/>
      <c r="AMC1040" s="871"/>
      <c r="AMD1040" s="871"/>
      <c r="AME1040" s="871"/>
      <c r="AMF1040" s="871"/>
      <c r="AMG1040" s="871"/>
      <c r="AMH1040" s="871"/>
      <c r="AMI1040" s="871"/>
      <c r="AMJ1040" s="871"/>
      <c r="AMK1040" s="871"/>
    </row>
    <row r="1041" spans="1:1025" ht="15" customHeight="1">
      <c r="A1041" s="963"/>
      <c r="B1041" s="889"/>
      <c r="C1041" s="890"/>
      <c r="D1041" s="891" t="s">
        <v>26</v>
      </c>
      <c r="E1041" s="953">
        <f>SUM(E1020:E1040)</f>
        <v>1900000</v>
      </c>
      <c r="F1041" s="874" t="s">
        <v>26</v>
      </c>
      <c r="G1041" s="874" t="s">
        <v>534</v>
      </c>
      <c r="H1041" s="890"/>
      <c r="I1041" s="890"/>
      <c r="J1041" s="890"/>
      <c r="K1041" s="892" t="s">
        <v>27</v>
      </c>
      <c r="L1041" s="893"/>
      <c r="M1041" s="893"/>
      <c r="N1041" s="894"/>
      <c r="O1041" s="895" t="s">
        <v>506</v>
      </c>
      <c r="P1041" s="896" t="s">
        <v>534</v>
      </c>
      <c r="Q1041" s="871"/>
      <c r="R1041" s="871"/>
      <c r="S1041" s="871"/>
      <c r="T1041" s="871"/>
      <c r="U1041" s="871"/>
      <c r="V1041" s="871"/>
      <c r="W1041" s="871"/>
      <c r="X1041" s="871"/>
      <c r="Y1041" s="871"/>
      <c r="Z1041" s="871"/>
      <c r="AA1041" s="871"/>
      <c r="AB1041" s="871"/>
      <c r="AC1041" s="871"/>
      <c r="AD1041" s="871"/>
      <c r="AE1041" s="871"/>
      <c r="AF1041" s="871"/>
      <c r="AG1041" s="871"/>
      <c r="AH1041" s="871"/>
      <c r="AI1041" s="871"/>
      <c r="AJ1041" s="871"/>
      <c r="AK1041" s="871"/>
      <c r="AL1041" s="871"/>
      <c r="AM1041" s="871"/>
      <c r="AN1041" s="871"/>
      <c r="AO1041" s="871"/>
      <c r="AP1041" s="871"/>
      <c r="AQ1041" s="871"/>
      <c r="AR1041" s="871"/>
      <c r="AS1041" s="871"/>
      <c r="AT1041" s="871"/>
      <c r="AU1041" s="871"/>
      <c r="AV1041" s="871"/>
      <c r="AW1041" s="871"/>
      <c r="AX1041" s="871"/>
      <c r="AY1041" s="871"/>
      <c r="AZ1041" s="871"/>
      <c r="BA1041" s="871"/>
      <c r="BB1041" s="871"/>
      <c r="BC1041" s="871"/>
      <c r="BD1041" s="871"/>
      <c r="BE1041" s="871"/>
      <c r="BF1041" s="871"/>
      <c r="BG1041" s="871"/>
      <c r="BH1041" s="871"/>
      <c r="BI1041" s="871"/>
      <c r="BJ1041" s="871"/>
      <c r="BK1041" s="871"/>
      <c r="BL1041" s="871"/>
      <c r="BM1041" s="871"/>
      <c r="BN1041" s="871"/>
      <c r="BO1041" s="871"/>
      <c r="BP1041" s="871"/>
      <c r="BQ1041" s="871"/>
      <c r="BR1041" s="871"/>
      <c r="BS1041" s="871"/>
      <c r="BT1041" s="871"/>
      <c r="BU1041" s="871"/>
      <c r="BV1041" s="871"/>
      <c r="BW1041" s="871"/>
      <c r="BX1041" s="871"/>
      <c r="BY1041" s="871"/>
      <c r="BZ1041" s="871"/>
      <c r="CA1041" s="871"/>
      <c r="CB1041" s="871"/>
      <c r="CC1041" s="871"/>
      <c r="CD1041" s="871"/>
      <c r="CE1041" s="871"/>
      <c r="CF1041" s="871"/>
      <c r="CG1041" s="871"/>
      <c r="CH1041" s="871"/>
      <c r="CI1041" s="871"/>
      <c r="CJ1041" s="871"/>
      <c r="CK1041" s="871"/>
      <c r="CL1041" s="871"/>
      <c r="CM1041" s="871"/>
      <c r="CN1041" s="871"/>
      <c r="CO1041" s="871"/>
      <c r="CP1041" s="871"/>
      <c r="CQ1041" s="871"/>
      <c r="CR1041" s="871"/>
      <c r="CS1041" s="871"/>
      <c r="CT1041" s="871"/>
      <c r="CU1041" s="871"/>
      <c r="CV1041" s="871"/>
      <c r="CW1041" s="871"/>
      <c r="CX1041" s="871"/>
      <c r="CY1041" s="871"/>
      <c r="CZ1041" s="871"/>
      <c r="DA1041" s="871"/>
      <c r="DB1041" s="871"/>
      <c r="DC1041" s="871"/>
      <c r="DD1041" s="871"/>
      <c r="DE1041" s="871"/>
      <c r="DF1041" s="871"/>
      <c r="DG1041" s="871"/>
      <c r="DH1041" s="871"/>
      <c r="DI1041" s="871"/>
      <c r="DJ1041" s="871"/>
      <c r="DK1041" s="871"/>
      <c r="DL1041" s="871"/>
      <c r="DM1041" s="871"/>
      <c r="DN1041" s="871"/>
      <c r="DO1041" s="871"/>
      <c r="DP1041" s="871"/>
      <c r="DQ1041" s="871"/>
      <c r="DR1041" s="871"/>
      <c r="DS1041" s="871"/>
      <c r="DT1041" s="871"/>
      <c r="DU1041" s="871"/>
      <c r="DV1041" s="871"/>
      <c r="DW1041" s="871"/>
      <c r="DX1041" s="871"/>
      <c r="DY1041" s="871"/>
      <c r="DZ1041" s="871"/>
      <c r="EA1041" s="871"/>
      <c r="EB1041" s="871"/>
      <c r="EC1041" s="871"/>
      <c r="ED1041" s="871"/>
      <c r="EE1041" s="871"/>
      <c r="EF1041" s="871"/>
      <c r="EG1041" s="871"/>
      <c r="EH1041" s="871"/>
      <c r="EI1041" s="871"/>
      <c r="EJ1041" s="871"/>
      <c r="EK1041" s="871"/>
      <c r="EL1041" s="871"/>
      <c r="EM1041" s="871"/>
      <c r="EN1041" s="871"/>
      <c r="EO1041" s="871"/>
      <c r="EP1041" s="871"/>
      <c r="EQ1041" s="871"/>
      <c r="ER1041" s="871"/>
      <c r="ES1041" s="871"/>
      <c r="ET1041" s="871"/>
      <c r="EU1041" s="871"/>
      <c r="EV1041" s="871"/>
      <c r="EW1041" s="871"/>
      <c r="EX1041" s="871"/>
      <c r="EY1041" s="871"/>
      <c r="EZ1041" s="871"/>
      <c r="FA1041" s="871"/>
      <c r="FB1041" s="871"/>
      <c r="FC1041" s="871"/>
      <c r="FD1041" s="871"/>
      <c r="FE1041" s="871"/>
      <c r="FF1041" s="871"/>
      <c r="FG1041" s="871"/>
      <c r="FH1041" s="871"/>
      <c r="FI1041" s="871"/>
      <c r="FJ1041" s="871"/>
      <c r="FK1041" s="871"/>
      <c r="FL1041" s="871"/>
      <c r="FM1041" s="871"/>
      <c r="FN1041" s="871"/>
      <c r="FO1041" s="871"/>
      <c r="FP1041" s="871"/>
      <c r="FQ1041" s="871"/>
      <c r="FR1041" s="871"/>
      <c r="FS1041" s="871"/>
      <c r="FT1041" s="871"/>
      <c r="FU1041" s="871"/>
      <c r="FV1041" s="871"/>
      <c r="FW1041" s="871"/>
      <c r="FX1041" s="871"/>
      <c r="FY1041" s="871"/>
      <c r="FZ1041" s="871"/>
      <c r="GA1041" s="871"/>
      <c r="GB1041" s="871"/>
      <c r="GC1041" s="871"/>
      <c r="GD1041" s="871"/>
      <c r="GE1041" s="871"/>
      <c r="GF1041" s="871"/>
      <c r="GG1041" s="871"/>
      <c r="GH1041" s="871"/>
      <c r="GI1041" s="871"/>
      <c r="GJ1041" s="871"/>
      <c r="GK1041" s="871"/>
      <c r="GL1041" s="871"/>
      <c r="GM1041" s="871"/>
      <c r="GN1041" s="871"/>
      <c r="GO1041" s="871"/>
      <c r="GP1041" s="871"/>
      <c r="GQ1041" s="871"/>
      <c r="GR1041" s="871"/>
      <c r="GS1041" s="871"/>
      <c r="GT1041" s="871"/>
      <c r="GU1041" s="871"/>
      <c r="GV1041" s="871"/>
      <c r="GW1041" s="871"/>
      <c r="GX1041" s="871"/>
      <c r="GY1041" s="871"/>
      <c r="GZ1041" s="871"/>
      <c r="HA1041" s="871"/>
      <c r="HB1041" s="871"/>
      <c r="HC1041" s="871"/>
      <c r="HD1041" s="871"/>
      <c r="HE1041" s="871"/>
      <c r="HF1041" s="871"/>
      <c r="HG1041" s="871"/>
      <c r="HH1041" s="871"/>
      <c r="HI1041" s="871"/>
      <c r="HJ1041" s="871"/>
      <c r="HK1041" s="871"/>
      <c r="HL1041" s="871"/>
      <c r="HM1041" s="871"/>
      <c r="HN1041" s="871"/>
      <c r="HO1041" s="871"/>
      <c r="HP1041" s="871"/>
      <c r="HQ1041" s="871"/>
      <c r="HR1041" s="871"/>
      <c r="HS1041" s="871"/>
      <c r="HT1041" s="871"/>
      <c r="HU1041" s="871"/>
      <c r="HV1041" s="871"/>
      <c r="HW1041" s="871"/>
      <c r="HX1041" s="871"/>
      <c r="HY1041" s="871"/>
      <c r="HZ1041" s="871"/>
      <c r="IA1041" s="871"/>
      <c r="IB1041" s="871"/>
      <c r="IC1041" s="871"/>
      <c r="ID1041" s="871"/>
      <c r="IE1041" s="871"/>
      <c r="IF1041" s="871"/>
      <c r="IG1041" s="871"/>
      <c r="IH1041" s="871"/>
      <c r="II1041" s="871"/>
      <c r="IJ1041" s="871"/>
      <c r="IK1041" s="871"/>
      <c r="IL1041" s="871"/>
      <c r="IM1041" s="871"/>
      <c r="IN1041" s="871"/>
      <c r="IO1041" s="871"/>
      <c r="IP1041" s="871"/>
      <c r="IQ1041" s="871"/>
      <c r="IR1041" s="871"/>
      <c r="IS1041" s="871"/>
      <c r="IT1041" s="871"/>
      <c r="IU1041" s="871"/>
      <c r="IV1041" s="871"/>
      <c r="IW1041" s="871"/>
      <c r="IX1041" s="871"/>
      <c r="IY1041" s="871"/>
      <c r="IZ1041" s="871"/>
      <c r="JA1041" s="871"/>
      <c r="JB1041" s="871"/>
      <c r="JC1041" s="871"/>
      <c r="JD1041" s="871"/>
      <c r="JE1041" s="871"/>
      <c r="JF1041" s="871"/>
      <c r="JG1041" s="871"/>
      <c r="JH1041" s="871"/>
      <c r="JI1041" s="871"/>
      <c r="JJ1041" s="871"/>
      <c r="JK1041" s="871"/>
      <c r="JL1041" s="871"/>
      <c r="JM1041" s="871"/>
      <c r="JN1041" s="871"/>
      <c r="JO1041" s="871"/>
      <c r="JP1041" s="871"/>
      <c r="JQ1041" s="871"/>
      <c r="JR1041" s="871"/>
      <c r="JS1041" s="871"/>
      <c r="JT1041" s="871"/>
      <c r="JU1041" s="871"/>
      <c r="JV1041" s="871"/>
      <c r="JW1041" s="871"/>
      <c r="JX1041" s="871"/>
      <c r="JY1041" s="871"/>
      <c r="JZ1041" s="871"/>
      <c r="KA1041" s="871"/>
      <c r="KB1041" s="871"/>
      <c r="KC1041" s="871"/>
      <c r="KD1041" s="871"/>
      <c r="KE1041" s="871"/>
      <c r="KF1041" s="871"/>
      <c r="KG1041" s="871"/>
      <c r="KH1041" s="871"/>
      <c r="KI1041" s="871"/>
      <c r="KJ1041" s="871"/>
      <c r="KK1041" s="871"/>
      <c r="KL1041" s="871"/>
      <c r="KM1041" s="871"/>
      <c r="KN1041" s="871"/>
      <c r="KO1041" s="871"/>
      <c r="KP1041" s="871"/>
      <c r="KQ1041" s="871"/>
      <c r="KR1041" s="871"/>
      <c r="KS1041" s="871"/>
      <c r="KT1041" s="871"/>
      <c r="KU1041" s="871"/>
      <c r="KV1041" s="871"/>
      <c r="KW1041" s="871"/>
      <c r="KX1041" s="871"/>
      <c r="KY1041" s="871"/>
      <c r="KZ1041" s="871"/>
      <c r="LA1041" s="871"/>
      <c r="LB1041" s="871"/>
      <c r="LC1041" s="871"/>
      <c r="LD1041" s="871"/>
      <c r="LE1041" s="871"/>
      <c r="LF1041" s="871"/>
      <c r="LG1041" s="871"/>
      <c r="LH1041" s="871"/>
      <c r="LI1041" s="871"/>
      <c r="LJ1041" s="871"/>
      <c r="LK1041" s="871"/>
      <c r="LL1041" s="871"/>
      <c r="LM1041" s="871"/>
      <c r="LN1041" s="871"/>
      <c r="LO1041" s="871"/>
      <c r="LP1041" s="871"/>
      <c r="LQ1041" s="871"/>
      <c r="LR1041" s="871"/>
      <c r="LS1041" s="871"/>
      <c r="LT1041" s="871"/>
      <c r="LU1041" s="871"/>
      <c r="LV1041" s="871"/>
      <c r="LW1041" s="871"/>
      <c r="LX1041" s="871"/>
      <c r="LY1041" s="871"/>
      <c r="LZ1041" s="871"/>
      <c r="MA1041" s="871"/>
      <c r="MB1041" s="871"/>
      <c r="MC1041" s="871"/>
      <c r="MD1041" s="871"/>
      <c r="ME1041" s="871"/>
      <c r="MF1041" s="871"/>
      <c r="MG1041" s="871"/>
      <c r="MH1041" s="871"/>
      <c r="MI1041" s="871"/>
      <c r="MJ1041" s="871"/>
      <c r="MK1041" s="871"/>
      <c r="ML1041" s="871"/>
      <c r="MM1041" s="871"/>
      <c r="MN1041" s="871"/>
      <c r="MO1041" s="871"/>
      <c r="MP1041" s="871"/>
      <c r="MQ1041" s="871"/>
      <c r="MR1041" s="871"/>
      <c r="MS1041" s="871"/>
      <c r="MT1041" s="871"/>
      <c r="MU1041" s="871"/>
      <c r="MV1041" s="871"/>
      <c r="MW1041" s="871"/>
      <c r="MX1041" s="871"/>
      <c r="MY1041" s="871"/>
      <c r="MZ1041" s="871"/>
      <c r="NA1041" s="871"/>
      <c r="NB1041" s="871"/>
      <c r="NC1041" s="871"/>
      <c r="ND1041" s="871"/>
      <c r="NE1041" s="871"/>
      <c r="NF1041" s="871"/>
      <c r="NG1041" s="871"/>
      <c r="NH1041" s="871"/>
      <c r="NI1041" s="871"/>
      <c r="NJ1041" s="871"/>
      <c r="NK1041" s="871"/>
      <c r="NL1041" s="871"/>
      <c r="NM1041" s="871"/>
      <c r="NN1041" s="871"/>
      <c r="NO1041" s="871"/>
      <c r="NP1041" s="871"/>
      <c r="NQ1041" s="871"/>
      <c r="NR1041" s="871"/>
      <c r="NS1041" s="871"/>
      <c r="NT1041" s="871"/>
      <c r="NU1041" s="871"/>
      <c r="NV1041" s="871"/>
      <c r="NW1041" s="871"/>
      <c r="NX1041" s="871"/>
      <c r="NY1041" s="871"/>
      <c r="NZ1041" s="871"/>
      <c r="OA1041" s="871"/>
      <c r="OB1041" s="871"/>
      <c r="OC1041" s="871"/>
      <c r="OD1041" s="871"/>
      <c r="OE1041" s="871"/>
      <c r="OF1041" s="871"/>
      <c r="OG1041" s="871"/>
      <c r="OH1041" s="871"/>
      <c r="OI1041" s="871"/>
      <c r="OJ1041" s="871"/>
      <c r="OK1041" s="871"/>
      <c r="OL1041" s="871"/>
      <c r="OM1041" s="871"/>
      <c r="ON1041" s="871"/>
      <c r="OO1041" s="871"/>
      <c r="OP1041" s="871"/>
      <c r="OQ1041" s="871"/>
      <c r="OR1041" s="871"/>
      <c r="OS1041" s="871"/>
      <c r="OT1041" s="871"/>
      <c r="OU1041" s="871"/>
      <c r="OV1041" s="871"/>
      <c r="OW1041" s="871"/>
      <c r="OX1041" s="871"/>
      <c r="OY1041" s="871"/>
      <c r="OZ1041" s="871"/>
      <c r="PA1041" s="871"/>
      <c r="PB1041" s="871"/>
      <c r="PC1041" s="871"/>
      <c r="PD1041" s="871"/>
      <c r="PE1041" s="871"/>
      <c r="PF1041" s="871"/>
      <c r="PG1041" s="871"/>
      <c r="PH1041" s="871"/>
      <c r="PI1041" s="871"/>
      <c r="PJ1041" s="871"/>
      <c r="PK1041" s="871"/>
      <c r="PL1041" s="871"/>
      <c r="PM1041" s="871"/>
      <c r="PN1041" s="871"/>
      <c r="PO1041" s="871"/>
      <c r="PP1041" s="871"/>
      <c r="PQ1041" s="871"/>
      <c r="PR1041" s="871"/>
      <c r="PS1041" s="871"/>
      <c r="PT1041" s="871"/>
      <c r="PU1041" s="871"/>
      <c r="PV1041" s="871"/>
      <c r="PW1041" s="871"/>
      <c r="PX1041" s="871"/>
      <c r="PY1041" s="871"/>
      <c r="PZ1041" s="871"/>
      <c r="QA1041" s="871"/>
      <c r="QB1041" s="871"/>
      <c r="QC1041" s="871"/>
      <c r="QD1041" s="871"/>
      <c r="QE1041" s="871"/>
      <c r="QF1041" s="871"/>
      <c r="QG1041" s="871"/>
      <c r="QH1041" s="871"/>
      <c r="QI1041" s="871"/>
      <c r="QJ1041" s="871"/>
      <c r="QK1041" s="871"/>
      <c r="QL1041" s="871"/>
      <c r="QM1041" s="871"/>
      <c r="QN1041" s="871"/>
      <c r="QO1041" s="871"/>
      <c r="QP1041" s="871"/>
      <c r="QQ1041" s="871"/>
      <c r="QR1041" s="871"/>
      <c r="QS1041" s="871"/>
      <c r="QT1041" s="871"/>
      <c r="QU1041" s="871"/>
      <c r="QV1041" s="871"/>
      <c r="QW1041" s="871"/>
      <c r="QX1041" s="871"/>
      <c r="QY1041" s="871"/>
      <c r="QZ1041" s="871"/>
      <c r="RA1041" s="871"/>
      <c r="RB1041" s="871"/>
      <c r="RC1041" s="871"/>
      <c r="RD1041" s="871"/>
      <c r="RE1041" s="871"/>
      <c r="RF1041" s="871"/>
      <c r="RG1041" s="871"/>
      <c r="RH1041" s="871"/>
      <c r="RI1041" s="871"/>
      <c r="RJ1041" s="871"/>
      <c r="RK1041" s="871"/>
      <c r="RL1041" s="871"/>
      <c r="RM1041" s="871"/>
      <c r="RN1041" s="871"/>
      <c r="RO1041" s="871"/>
      <c r="RP1041" s="871"/>
      <c r="RQ1041" s="871"/>
      <c r="RR1041" s="871"/>
      <c r="RS1041" s="871"/>
      <c r="RT1041" s="871"/>
      <c r="RU1041" s="871"/>
      <c r="RV1041" s="871"/>
      <c r="RW1041" s="871"/>
      <c r="RX1041" s="871"/>
      <c r="RY1041" s="871"/>
      <c r="RZ1041" s="871"/>
      <c r="SA1041" s="871"/>
      <c r="SB1041" s="871"/>
      <c r="SC1041" s="871"/>
      <c r="SD1041" s="871"/>
      <c r="SE1041" s="871"/>
      <c r="SF1041" s="871"/>
      <c r="SG1041" s="871"/>
      <c r="SH1041" s="871"/>
      <c r="SI1041" s="871"/>
      <c r="SJ1041" s="871"/>
      <c r="SK1041" s="871"/>
      <c r="SL1041" s="871"/>
      <c r="SM1041" s="871"/>
      <c r="SN1041" s="871"/>
      <c r="SO1041" s="871"/>
      <c r="SP1041" s="871"/>
      <c r="SQ1041" s="871"/>
      <c r="SR1041" s="871"/>
      <c r="SS1041" s="871"/>
      <c r="ST1041" s="871"/>
      <c r="SU1041" s="871"/>
      <c r="SV1041" s="871"/>
      <c r="SW1041" s="871"/>
      <c r="SX1041" s="871"/>
      <c r="SY1041" s="871"/>
      <c r="SZ1041" s="871"/>
      <c r="TA1041" s="871"/>
      <c r="TB1041" s="871"/>
      <c r="TC1041" s="871"/>
      <c r="TD1041" s="871"/>
      <c r="TE1041" s="871"/>
      <c r="TF1041" s="871"/>
      <c r="TG1041" s="871"/>
      <c r="TH1041" s="871"/>
      <c r="TI1041" s="871"/>
      <c r="TJ1041" s="871"/>
      <c r="TK1041" s="871"/>
      <c r="TL1041" s="871"/>
      <c r="TM1041" s="871"/>
      <c r="TN1041" s="871"/>
      <c r="TO1041" s="871"/>
      <c r="TP1041" s="871"/>
      <c r="TQ1041" s="871"/>
      <c r="TR1041" s="871"/>
      <c r="TS1041" s="871"/>
      <c r="TT1041" s="871"/>
      <c r="TU1041" s="871"/>
      <c r="TV1041" s="871"/>
      <c r="TW1041" s="871"/>
      <c r="TX1041" s="871"/>
      <c r="TY1041" s="871"/>
      <c r="TZ1041" s="871"/>
      <c r="UA1041" s="871"/>
      <c r="UB1041" s="871"/>
      <c r="UC1041" s="871"/>
      <c r="UD1041" s="871"/>
      <c r="UE1041" s="871"/>
      <c r="UF1041" s="871"/>
      <c r="UG1041" s="871"/>
      <c r="UH1041" s="871"/>
      <c r="UI1041" s="871"/>
      <c r="UJ1041" s="871"/>
      <c r="UK1041" s="871"/>
      <c r="UL1041" s="871"/>
      <c r="UM1041" s="871"/>
      <c r="UN1041" s="871"/>
      <c r="UO1041" s="871"/>
      <c r="UP1041" s="871"/>
      <c r="UQ1041" s="871"/>
      <c r="UR1041" s="871"/>
      <c r="US1041" s="871"/>
      <c r="UT1041" s="871"/>
      <c r="UU1041" s="871"/>
      <c r="UV1041" s="871"/>
      <c r="UW1041" s="871"/>
      <c r="UX1041" s="871"/>
      <c r="UY1041" s="871"/>
      <c r="UZ1041" s="871"/>
      <c r="VA1041" s="871"/>
      <c r="VB1041" s="871"/>
      <c r="VC1041" s="871"/>
      <c r="VD1041" s="871"/>
      <c r="VE1041" s="871"/>
      <c r="VF1041" s="871"/>
      <c r="VG1041" s="871"/>
      <c r="VH1041" s="871"/>
      <c r="VI1041" s="871"/>
      <c r="VJ1041" s="871"/>
      <c r="VK1041" s="871"/>
      <c r="VL1041" s="871"/>
      <c r="VM1041" s="871"/>
      <c r="VN1041" s="871"/>
      <c r="VO1041" s="871"/>
      <c r="VP1041" s="871"/>
      <c r="VQ1041" s="871"/>
      <c r="VR1041" s="871"/>
      <c r="VS1041" s="871"/>
      <c r="VT1041" s="871"/>
      <c r="VU1041" s="871"/>
      <c r="VV1041" s="871"/>
      <c r="VW1041" s="871"/>
      <c r="VX1041" s="871"/>
      <c r="VY1041" s="871"/>
      <c r="VZ1041" s="871"/>
      <c r="WA1041" s="871"/>
      <c r="WB1041" s="871"/>
      <c r="WC1041" s="871"/>
      <c r="WD1041" s="871"/>
      <c r="WE1041" s="871"/>
      <c r="WF1041" s="871"/>
      <c r="WG1041" s="871"/>
      <c r="WH1041" s="871"/>
      <c r="WI1041" s="871"/>
      <c r="WJ1041" s="871"/>
      <c r="WK1041" s="871"/>
      <c r="WL1041" s="871"/>
      <c r="WM1041" s="871"/>
      <c r="WN1041" s="871"/>
      <c r="WO1041" s="871"/>
      <c r="WP1041" s="871"/>
      <c r="WQ1041" s="871"/>
      <c r="WR1041" s="871"/>
      <c r="WS1041" s="871"/>
      <c r="WT1041" s="871"/>
      <c r="WU1041" s="871"/>
      <c r="WV1041" s="871"/>
      <c r="WW1041" s="871"/>
      <c r="WX1041" s="871"/>
      <c r="WY1041" s="871"/>
      <c r="WZ1041" s="871"/>
      <c r="XA1041" s="871"/>
      <c r="XB1041" s="871"/>
      <c r="XC1041" s="871"/>
      <c r="XD1041" s="871"/>
      <c r="XE1041" s="871"/>
      <c r="XF1041" s="871"/>
      <c r="XG1041" s="871"/>
      <c r="XH1041" s="871"/>
      <c r="XI1041" s="871"/>
      <c r="XJ1041" s="871"/>
      <c r="XK1041" s="871"/>
      <c r="XL1041" s="871"/>
      <c r="XM1041" s="871"/>
      <c r="XN1041" s="871"/>
      <c r="XO1041" s="871"/>
      <c r="XP1041" s="871"/>
      <c r="XQ1041" s="871"/>
      <c r="XR1041" s="871"/>
      <c r="XS1041" s="871"/>
      <c r="XT1041" s="871"/>
      <c r="XU1041" s="871"/>
      <c r="XV1041" s="871"/>
      <c r="XW1041" s="871"/>
      <c r="XX1041" s="871"/>
      <c r="XY1041" s="871"/>
      <c r="XZ1041" s="871"/>
      <c r="YA1041" s="871"/>
      <c r="YB1041" s="871"/>
      <c r="YC1041" s="871"/>
      <c r="YD1041" s="871"/>
      <c r="YE1041" s="871"/>
      <c r="YF1041" s="871"/>
      <c r="YG1041" s="871"/>
      <c r="YH1041" s="871"/>
      <c r="YI1041" s="871"/>
      <c r="YJ1041" s="871"/>
      <c r="YK1041" s="871"/>
      <c r="YL1041" s="871"/>
      <c r="YM1041" s="871"/>
      <c r="YN1041" s="871"/>
      <c r="YO1041" s="871"/>
      <c r="YP1041" s="871"/>
      <c r="YQ1041" s="871"/>
      <c r="YR1041" s="871"/>
      <c r="YS1041" s="871"/>
      <c r="YT1041" s="871"/>
      <c r="YU1041" s="871"/>
      <c r="YV1041" s="871"/>
      <c r="YW1041" s="871"/>
      <c r="YX1041" s="871"/>
      <c r="YY1041" s="871"/>
      <c r="YZ1041" s="871"/>
      <c r="ZA1041" s="871"/>
      <c r="ZB1041" s="871"/>
      <c r="ZC1041" s="871"/>
      <c r="ZD1041" s="871"/>
      <c r="ZE1041" s="871"/>
      <c r="ZF1041" s="871"/>
      <c r="ZG1041" s="871"/>
      <c r="ZH1041" s="871"/>
      <c r="ZI1041" s="871"/>
      <c r="ZJ1041" s="871"/>
      <c r="ZK1041" s="871"/>
      <c r="ZL1041" s="871"/>
      <c r="ZM1041" s="871"/>
      <c r="ZN1041" s="871"/>
      <c r="ZO1041" s="871"/>
      <c r="ZP1041" s="871"/>
      <c r="ZQ1041" s="871"/>
      <c r="ZR1041" s="871"/>
      <c r="ZS1041" s="871"/>
      <c r="ZT1041" s="871"/>
      <c r="ZU1041" s="871"/>
      <c r="ZV1041" s="871"/>
      <c r="ZW1041" s="871"/>
      <c r="ZX1041" s="871"/>
      <c r="ZY1041" s="871"/>
      <c r="ZZ1041" s="871"/>
      <c r="AAA1041" s="871"/>
      <c r="AAB1041" s="871"/>
      <c r="AAC1041" s="871"/>
      <c r="AAD1041" s="871"/>
      <c r="AAE1041" s="871"/>
      <c r="AAF1041" s="871"/>
      <c r="AAG1041" s="871"/>
      <c r="AAH1041" s="871"/>
      <c r="AAI1041" s="871"/>
      <c r="AAJ1041" s="871"/>
      <c r="AAK1041" s="871"/>
      <c r="AAL1041" s="871"/>
      <c r="AAM1041" s="871"/>
      <c r="AAN1041" s="871"/>
      <c r="AAO1041" s="871"/>
      <c r="AAP1041" s="871"/>
      <c r="AAQ1041" s="871"/>
      <c r="AAR1041" s="871"/>
      <c r="AAS1041" s="871"/>
      <c r="AAT1041" s="871"/>
      <c r="AAU1041" s="871"/>
      <c r="AAV1041" s="871"/>
      <c r="AAW1041" s="871"/>
      <c r="AAX1041" s="871"/>
      <c r="AAY1041" s="871"/>
      <c r="AAZ1041" s="871"/>
      <c r="ABA1041" s="871"/>
      <c r="ABB1041" s="871"/>
      <c r="ABC1041" s="871"/>
      <c r="ABD1041" s="871"/>
      <c r="ABE1041" s="871"/>
      <c r="ABF1041" s="871"/>
      <c r="ABG1041" s="871"/>
      <c r="ABH1041" s="871"/>
      <c r="ABI1041" s="871"/>
      <c r="ABJ1041" s="871"/>
      <c r="ABK1041" s="871"/>
      <c r="ABL1041" s="871"/>
      <c r="ABM1041" s="871"/>
      <c r="ABN1041" s="871"/>
      <c r="ABO1041" s="871"/>
      <c r="ABP1041" s="871"/>
      <c r="ABQ1041" s="871"/>
      <c r="ABR1041" s="871"/>
      <c r="ABS1041" s="871"/>
      <c r="ABT1041" s="871"/>
      <c r="ABU1041" s="871"/>
      <c r="ABV1041" s="871"/>
      <c r="ABW1041" s="871"/>
      <c r="ABX1041" s="871"/>
      <c r="ABY1041" s="871"/>
      <c r="ABZ1041" s="871"/>
      <c r="ACA1041" s="871"/>
      <c r="ACB1041" s="871"/>
      <c r="ACC1041" s="871"/>
      <c r="ACD1041" s="871"/>
      <c r="ACE1041" s="871"/>
      <c r="ACF1041" s="871"/>
      <c r="ACG1041" s="871"/>
      <c r="ACH1041" s="871"/>
      <c r="ACI1041" s="871"/>
      <c r="ACJ1041" s="871"/>
      <c r="ACK1041" s="871"/>
      <c r="ACL1041" s="871"/>
      <c r="ACM1041" s="871"/>
      <c r="ACN1041" s="871"/>
      <c r="ACO1041" s="871"/>
      <c r="ACP1041" s="871"/>
      <c r="ACQ1041" s="871"/>
      <c r="ACR1041" s="871"/>
      <c r="ACS1041" s="871"/>
      <c r="ACT1041" s="871"/>
      <c r="ACU1041" s="871"/>
      <c r="ACV1041" s="871"/>
      <c r="ACW1041" s="871"/>
      <c r="ACX1041" s="871"/>
      <c r="ACY1041" s="871"/>
      <c r="ACZ1041" s="871"/>
      <c r="ADA1041" s="871"/>
      <c r="ADB1041" s="871"/>
      <c r="ADC1041" s="871"/>
      <c r="ADD1041" s="871"/>
      <c r="ADE1041" s="871"/>
      <c r="ADF1041" s="871"/>
      <c r="ADG1041" s="871"/>
      <c r="ADH1041" s="871"/>
      <c r="ADI1041" s="871"/>
      <c r="ADJ1041" s="871"/>
      <c r="ADK1041" s="871"/>
      <c r="ADL1041" s="871"/>
      <c r="ADM1041" s="871"/>
      <c r="ADN1041" s="871"/>
      <c r="ADO1041" s="871"/>
      <c r="ADP1041" s="871"/>
      <c r="ADQ1041" s="871"/>
      <c r="ADR1041" s="871"/>
      <c r="ADS1041" s="871"/>
      <c r="ADT1041" s="871"/>
      <c r="ADU1041" s="871"/>
      <c r="ADV1041" s="871"/>
      <c r="ADW1041" s="871"/>
      <c r="ADX1041" s="871"/>
      <c r="ADY1041" s="871"/>
      <c r="ADZ1041" s="871"/>
      <c r="AEA1041" s="871"/>
      <c r="AEB1041" s="871"/>
      <c r="AEC1041" s="871"/>
      <c r="AED1041" s="871"/>
      <c r="AEE1041" s="871"/>
      <c r="AEF1041" s="871"/>
      <c r="AEG1041" s="871"/>
      <c r="AEH1041" s="871"/>
      <c r="AEI1041" s="871"/>
      <c r="AEJ1041" s="871"/>
      <c r="AEK1041" s="871"/>
      <c r="AEL1041" s="871"/>
      <c r="AEM1041" s="871"/>
      <c r="AEN1041" s="871"/>
      <c r="AEO1041" s="871"/>
      <c r="AEP1041" s="871"/>
      <c r="AEQ1041" s="871"/>
      <c r="AER1041" s="871"/>
      <c r="AES1041" s="871"/>
      <c r="AET1041" s="871"/>
      <c r="AEU1041" s="871"/>
      <c r="AEV1041" s="871"/>
      <c r="AEW1041" s="871"/>
      <c r="AEX1041" s="871"/>
      <c r="AEY1041" s="871"/>
      <c r="AEZ1041" s="871"/>
      <c r="AFA1041" s="871"/>
      <c r="AFB1041" s="871"/>
      <c r="AFC1041" s="871"/>
      <c r="AFD1041" s="871"/>
      <c r="AFE1041" s="871"/>
      <c r="AFF1041" s="871"/>
      <c r="AFG1041" s="871"/>
      <c r="AFH1041" s="871"/>
      <c r="AFI1041" s="871"/>
      <c r="AFJ1041" s="871"/>
      <c r="AFK1041" s="871"/>
      <c r="AFL1041" s="871"/>
      <c r="AFM1041" s="871"/>
      <c r="AFN1041" s="871"/>
      <c r="AFO1041" s="871"/>
      <c r="AFP1041" s="871"/>
      <c r="AFQ1041" s="871"/>
      <c r="AFR1041" s="871"/>
      <c r="AFS1041" s="871"/>
      <c r="AFT1041" s="871"/>
      <c r="AFU1041" s="871"/>
      <c r="AFV1041" s="871"/>
      <c r="AFW1041" s="871"/>
      <c r="AFX1041" s="871"/>
      <c r="AFY1041" s="871"/>
      <c r="AFZ1041" s="871"/>
      <c r="AGA1041" s="871"/>
      <c r="AGB1041" s="871"/>
      <c r="AGC1041" s="871"/>
      <c r="AGD1041" s="871"/>
      <c r="AGE1041" s="871"/>
      <c r="AGF1041" s="871"/>
      <c r="AGG1041" s="871"/>
      <c r="AGH1041" s="871"/>
      <c r="AGI1041" s="871"/>
      <c r="AGJ1041" s="871"/>
      <c r="AGK1041" s="871"/>
      <c r="AGL1041" s="871"/>
      <c r="AGM1041" s="871"/>
      <c r="AGN1041" s="871"/>
      <c r="AGO1041" s="871"/>
      <c r="AGP1041" s="871"/>
      <c r="AGQ1041" s="871"/>
      <c r="AGR1041" s="871"/>
      <c r="AGS1041" s="871"/>
      <c r="AGT1041" s="871"/>
      <c r="AGU1041" s="871"/>
      <c r="AGV1041" s="871"/>
      <c r="AGW1041" s="871"/>
      <c r="AGX1041" s="871"/>
      <c r="AGY1041" s="871"/>
      <c r="AGZ1041" s="871"/>
      <c r="AHA1041" s="871"/>
      <c r="AHB1041" s="871"/>
      <c r="AHC1041" s="871"/>
      <c r="AHD1041" s="871"/>
      <c r="AHE1041" s="871"/>
      <c r="AHF1041" s="871"/>
      <c r="AHG1041" s="871"/>
      <c r="AHH1041" s="871"/>
      <c r="AHI1041" s="871"/>
      <c r="AHJ1041" s="871"/>
      <c r="AHK1041" s="871"/>
      <c r="AHL1041" s="871"/>
      <c r="AHM1041" s="871"/>
      <c r="AHN1041" s="871"/>
      <c r="AHO1041" s="871"/>
      <c r="AHP1041" s="871"/>
      <c r="AHQ1041" s="871"/>
      <c r="AHR1041" s="871"/>
      <c r="AHS1041" s="871"/>
      <c r="AHT1041" s="871"/>
      <c r="AHU1041" s="871"/>
      <c r="AHV1041" s="871"/>
      <c r="AHW1041" s="871"/>
      <c r="AHX1041" s="871"/>
      <c r="AHY1041" s="871"/>
      <c r="AHZ1041" s="871"/>
      <c r="AIA1041" s="871"/>
      <c r="AIB1041" s="871"/>
      <c r="AIC1041" s="871"/>
      <c r="AID1041" s="871"/>
      <c r="AIE1041" s="871"/>
      <c r="AIF1041" s="871"/>
      <c r="AIG1041" s="871"/>
      <c r="AIH1041" s="871"/>
      <c r="AII1041" s="871"/>
      <c r="AIJ1041" s="871"/>
      <c r="AIK1041" s="871"/>
      <c r="AIL1041" s="871"/>
      <c r="AIM1041" s="871"/>
      <c r="AIN1041" s="871"/>
      <c r="AIO1041" s="871"/>
      <c r="AIP1041" s="871"/>
      <c r="AIQ1041" s="871"/>
      <c r="AIR1041" s="871"/>
      <c r="AIS1041" s="871"/>
      <c r="AIT1041" s="871"/>
      <c r="AIU1041" s="871"/>
      <c r="AIV1041" s="871"/>
      <c r="AIW1041" s="871"/>
      <c r="AIX1041" s="871"/>
      <c r="AIY1041" s="871"/>
      <c r="AIZ1041" s="871"/>
      <c r="AJA1041" s="871"/>
      <c r="AJB1041" s="871"/>
      <c r="AJC1041" s="871"/>
      <c r="AJD1041" s="871"/>
      <c r="AJE1041" s="871"/>
      <c r="AJF1041" s="871"/>
      <c r="AJG1041" s="871"/>
      <c r="AJH1041" s="871"/>
      <c r="AJI1041" s="871"/>
      <c r="AJJ1041" s="871"/>
      <c r="AJK1041" s="871"/>
      <c r="AJL1041" s="871"/>
      <c r="AJM1041" s="871"/>
      <c r="AJN1041" s="871"/>
      <c r="AJO1041" s="871"/>
      <c r="AJP1041" s="871"/>
      <c r="AJQ1041" s="871"/>
      <c r="AJR1041" s="871"/>
      <c r="AJS1041" s="871"/>
      <c r="AJT1041" s="871"/>
      <c r="AJU1041" s="871"/>
      <c r="AJV1041" s="871"/>
      <c r="AJW1041" s="871"/>
      <c r="AJX1041" s="871"/>
      <c r="AJY1041" s="871"/>
      <c r="AJZ1041" s="871"/>
      <c r="AKA1041" s="871"/>
      <c r="AKB1041" s="871"/>
      <c r="AKC1041" s="871"/>
      <c r="AKD1041" s="871"/>
      <c r="AKE1041" s="871"/>
      <c r="AKF1041" s="871"/>
      <c r="AKG1041" s="871"/>
      <c r="AKH1041" s="871"/>
      <c r="AKI1041" s="871"/>
      <c r="AKJ1041" s="871"/>
      <c r="AKK1041" s="871"/>
      <c r="AKL1041" s="871"/>
      <c r="AKM1041" s="871"/>
      <c r="AKN1041" s="871"/>
      <c r="AKO1041" s="871"/>
      <c r="AKP1041" s="871"/>
      <c r="AKQ1041" s="871"/>
      <c r="AKR1041" s="871"/>
      <c r="AKS1041" s="871"/>
      <c r="AKT1041" s="871"/>
      <c r="AKU1041" s="871"/>
      <c r="AKV1041" s="871"/>
      <c r="AKW1041" s="871"/>
      <c r="AKX1041" s="871"/>
      <c r="AKY1041" s="871"/>
      <c r="AKZ1041" s="871"/>
      <c r="ALA1041" s="871"/>
      <c r="ALB1041" s="871"/>
      <c r="ALC1041" s="871"/>
      <c r="ALD1041" s="871"/>
      <c r="ALE1041" s="871"/>
      <c r="ALF1041" s="871"/>
      <c r="ALG1041" s="871"/>
      <c r="ALH1041" s="871"/>
      <c r="ALI1041" s="871"/>
      <c r="ALJ1041" s="871"/>
      <c r="ALK1041" s="871"/>
      <c r="ALL1041" s="871"/>
      <c r="ALM1041" s="871"/>
      <c r="ALN1041" s="871"/>
      <c r="ALO1041" s="871"/>
      <c r="ALP1041" s="871"/>
      <c r="ALQ1041" s="871"/>
      <c r="ALR1041" s="871"/>
      <c r="ALS1041" s="871"/>
      <c r="ALT1041" s="871"/>
      <c r="ALU1041" s="871"/>
      <c r="ALV1041" s="871"/>
      <c r="ALW1041" s="871"/>
      <c r="ALX1041" s="871"/>
      <c r="ALY1041" s="871"/>
      <c r="ALZ1041" s="871"/>
      <c r="AMA1041" s="871"/>
      <c r="AMB1041" s="871"/>
      <c r="AMC1041" s="871"/>
      <c r="AMD1041" s="871"/>
      <c r="AME1041" s="871"/>
      <c r="AMF1041" s="871"/>
      <c r="AMG1041" s="871"/>
      <c r="AMH1041" s="871"/>
      <c r="AMI1041" s="871"/>
      <c r="AMJ1041" s="871"/>
      <c r="AMK1041" s="871"/>
    </row>
    <row r="1042" spans="1:1025" ht="14.4">
      <c r="A1042" s="897"/>
      <c r="B1042" s="897"/>
      <c r="C1042" s="897"/>
      <c r="D1042" s="897"/>
      <c r="E1042" s="897"/>
      <c r="F1042" s="897"/>
      <c r="G1042" s="897"/>
      <c r="H1042" s="897"/>
      <c r="I1042" s="897"/>
      <c r="J1042" s="897"/>
      <c r="K1042" s="871"/>
      <c r="L1042" s="871"/>
      <c r="M1042" s="871"/>
      <c r="N1042" s="871"/>
      <c r="O1042" s="871"/>
      <c r="P1042" s="871"/>
      <c r="Q1042" s="871"/>
      <c r="R1042" s="871"/>
      <c r="S1042" s="871"/>
      <c r="T1042" s="871"/>
      <c r="U1042" s="871"/>
      <c r="V1042" s="871"/>
      <c r="W1042" s="871"/>
      <c r="X1042" s="871"/>
      <c r="Y1042" s="871"/>
      <c r="Z1042" s="871"/>
      <c r="AA1042" s="871"/>
      <c r="AB1042" s="871"/>
      <c r="AC1042" s="871"/>
      <c r="AD1042" s="871"/>
      <c r="AE1042" s="871"/>
      <c r="AF1042" s="871"/>
      <c r="AG1042" s="871"/>
      <c r="AH1042" s="871"/>
      <c r="AI1042" s="871"/>
      <c r="AJ1042" s="871"/>
      <c r="AK1042" s="871"/>
      <c r="AL1042" s="871"/>
      <c r="AM1042" s="871"/>
      <c r="AN1042" s="871"/>
      <c r="AO1042" s="871"/>
      <c r="AP1042" s="871"/>
      <c r="AQ1042" s="871"/>
      <c r="AR1042" s="871"/>
      <c r="AS1042" s="871"/>
      <c r="AT1042" s="871"/>
      <c r="AU1042" s="871"/>
      <c r="AV1042" s="871"/>
      <c r="AW1042" s="871"/>
      <c r="AX1042" s="871"/>
      <c r="AY1042" s="871"/>
      <c r="AZ1042" s="871"/>
      <c r="BA1042" s="871"/>
      <c r="BB1042" s="871"/>
      <c r="BC1042" s="871"/>
      <c r="BD1042" s="871"/>
      <c r="BE1042" s="871"/>
      <c r="BF1042" s="871"/>
      <c r="BG1042" s="871"/>
      <c r="BH1042" s="871"/>
      <c r="BI1042" s="871"/>
      <c r="BJ1042" s="871"/>
      <c r="BK1042" s="871"/>
      <c r="BL1042" s="871"/>
      <c r="BM1042" s="871"/>
      <c r="BN1042" s="871"/>
      <c r="BO1042" s="871"/>
      <c r="BP1042" s="871"/>
      <c r="BQ1042" s="871"/>
      <c r="BR1042" s="871"/>
      <c r="BS1042" s="871"/>
      <c r="BT1042" s="871"/>
      <c r="BU1042" s="871"/>
      <c r="BV1042" s="871"/>
      <c r="BW1042" s="871"/>
      <c r="BX1042" s="871"/>
      <c r="BY1042" s="871"/>
      <c r="BZ1042" s="871"/>
      <c r="CA1042" s="871"/>
      <c r="CB1042" s="871"/>
      <c r="CC1042" s="871"/>
      <c r="CD1042" s="871"/>
      <c r="CE1042" s="871"/>
      <c r="CF1042" s="871"/>
      <c r="CG1042" s="871"/>
      <c r="CH1042" s="871"/>
      <c r="CI1042" s="871"/>
      <c r="CJ1042" s="871"/>
      <c r="CK1042" s="871"/>
      <c r="CL1042" s="871"/>
      <c r="CM1042" s="871"/>
      <c r="CN1042" s="871"/>
      <c r="CO1042" s="871"/>
      <c r="CP1042" s="871"/>
      <c r="CQ1042" s="871"/>
      <c r="CR1042" s="871"/>
      <c r="CS1042" s="871"/>
      <c r="CT1042" s="871"/>
      <c r="CU1042" s="871"/>
      <c r="CV1042" s="871"/>
      <c r="CW1042" s="871"/>
      <c r="CX1042" s="871"/>
      <c r="CY1042" s="871"/>
      <c r="CZ1042" s="871"/>
      <c r="DA1042" s="871"/>
      <c r="DB1042" s="871"/>
      <c r="DC1042" s="871"/>
      <c r="DD1042" s="871"/>
      <c r="DE1042" s="871"/>
      <c r="DF1042" s="871"/>
      <c r="DG1042" s="871"/>
      <c r="DH1042" s="871"/>
      <c r="DI1042" s="871"/>
      <c r="DJ1042" s="871"/>
      <c r="DK1042" s="871"/>
      <c r="DL1042" s="871"/>
      <c r="DM1042" s="871"/>
      <c r="DN1042" s="871"/>
      <c r="DO1042" s="871"/>
      <c r="DP1042" s="871"/>
      <c r="DQ1042" s="871"/>
      <c r="DR1042" s="871"/>
      <c r="DS1042" s="871"/>
      <c r="DT1042" s="871"/>
      <c r="DU1042" s="871"/>
      <c r="DV1042" s="871"/>
      <c r="DW1042" s="871"/>
      <c r="DX1042" s="871"/>
      <c r="DY1042" s="871"/>
      <c r="DZ1042" s="871"/>
      <c r="EA1042" s="871"/>
      <c r="EB1042" s="871"/>
      <c r="EC1042" s="871"/>
      <c r="ED1042" s="871"/>
      <c r="EE1042" s="871"/>
      <c r="EF1042" s="871"/>
      <c r="EG1042" s="871"/>
      <c r="EH1042" s="871"/>
      <c r="EI1042" s="871"/>
      <c r="EJ1042" s="871"/>
      <c r="EK1042" s="871"/>
      <c r="EL1042" s="871"/>
      <c r="EM1042" s="871"/>
      <c r="EN1042" s="871"/>
      <c r="EO1042" s="871"/>
      <c r="EP1042" s="871"/>
      <c r="EQ1042" s="871"/>
      <c r="ER1042" s="871"/>
      <c r="ES1042" s="871"/>
      <c r="ET1042" s="871"/>
      <c r="EU1042" s="871"/>
      <c r="EV1042" s="871"/>
      <c r="EW1042" s="871"/>
      <c r="EX1042" s="871"/>
      <c r="EY1042" s="871"/>
      <c r="EZ1042" s="871"/>
      <c r="FA1042" s="871"/>
      <c r="FB1042" s="871"/>
      <c r="FC1042" s="871"/>
      <c r="FD1042" s="871"/>
      <c r="FE1042" s="871"/>
      <c r="FF1042" s="871"/>
      <c r="FG1042" s="871"/>
      <c r="FH1042" s="871"/>
      <c r="FI1042" s="871"/>
      <c r="FJ1042" s="871"/>
      <c r="FK1042" s="871"/>
      <c r="FL1042" s="871"/>
      <c r="FM1042" s="871"/>
      <c r="FN1042" s="871"/>
      <c r="FO1042" s="871"/>
      <c r="FP1042" s="871"/>
      <c r="FQ1042" s="871"/>
      <c r="FR1042" s="871"/>
      <c r="FS1042" s="871"/>
      <c r="FT1042" s="871"/>
      <c r="FU1042" s="871"/>
      <c r="FV1042" s="871"/>
      <c r="FW1042" s="871"/>
      <c r="FX1042" s="871"/>
      <c r="FY1042" s="871"/>
      <c r="FZ1042" s="871"/>
      <c r="GA1042" s="871"/>
      <c r="GB1042" s="871"/>
      <c r="GC1042" s="871"/>
      <c r="GD1042" s="871"/>
      <c r="GE1042" s="871"/>
      <c r="GF1042" s="871"/>
      <c r="GG1042" s="871"/>
      <c r="GH1042" s="871"/>
      <c r="GI1042" s="871"/>
      <c r="GJ1042" s="871"/>
      <c r="GK1042" s="871"/>
      <c r="GL1042" s="871"/>
      <c r="GM1042" s="871"/>
      <c r="GN1042" s="871"/>
      <c r="GO1042" s="871"/>
      <c r="GP1042" s="871"/>
      <c r="GQ1042" s="871"/>
      <c r="GR1042" s="871"/>
      <c r="GS1042" s="871"/>
      <c r="GT1042" s="871"/>
      <c r="GU1042" s="871"/>
      <c r="GV1042" s="871"/>
      <c r="GW1042" s="871"/>
      <c r="GX1042" s="871"/>
      <c r="GY1042" s="871"/>
      <c r="GZ1042" s="871"/>
      <c r="HA1042" s="871"/>
      <c r="HB1042" s="871"/>
      <c r="HC1042" s="871"/>
      <c r="HD1042" s="871"/>
      <c r="HE1042" s="871"/>
      <c r="HF1042" s="871"/>
      <c r="HG1042" s="871"/>
      <c r="HH1042" s="871"/>
      <c r="HI1042" s="871"/>
      <c r="HJ1042" s="871"/>
      <c r="HK1042" s="871"/>
      <c r="HL1042" s="871"/>
      <c r="HM1042" s="871"/>
      <c r="HN1042" s="871"/>
      <c r="HO1042" s="871"/>
      <c r="HP1042" s="871"/>
      <c r="HQ1042" s="871"/>
      <c r="HR1042" s="871"/>
      <c r="HS1042" s="871"/>
      <c r="HT1042" s="871"/>
      <c r="HU1042" s="871"/>
      <c r="HV1042" s="871"/>
      <c r="HW1042" s="871"/>
      <c r="HX1042" s="871"/>
      <c r="HY1042" s="871"/>
      <c r="HZ1042" s="871"/>
      <c r="IA1042" s="871"/>
      <c r="IB1042" s="871"/>
      <c r="IC1042" s="871"/>
      <c r="ID1042" s="871"/>
      <c r="IE1042" s="871"/>
      <c r="IF1042" s="871"/>
      <c r="IG1042" s="871"/>
      <c r="IH1042" s="871"/>
      <c r="II1042" s="871"/>
      <c r="IJ1042" s="871"/>
      <c r="IK1042" s="871"/>
      <c r="IL1042" s="871"/>
      <c r="IM1042" s="871"/>
      <c r="IN1042" s="871"/>
      <c r="IO1042" s="871"/>
      <c r="IP1042" s="871"/>
      <c r="IQ1042" s="871"/>
      <c r="IR1042" s="871"/>
      <c r="IS1042" s="871"/>
      <c r="IT1042" s="871"/>
      <c r="IU1042" s="871"/>
      <c r="IV1042" s="871"/>
      <c r="IW1042" s="871"/>
      <c r="IX1042" s="871"/>
      <c r="IY1042" s="871"/>
      <c r="IZ1042" s="871"/>
      <c r="JA1042" s="871"/>
      <c r="JB1042" s="871"/>
      <c r="JC1042" s="871"/>
      <c r="JD1042" s="871"/>
      <c r="JE1042" s="871"/>
      <c r="JF1042" s="871"/>
      <c r="JG1042" s="871"/>
      <c r="JH1042" s="871"/>
      <c r="JI1042" s="871"/>
      <c r="JJ1042" s="871"/>
      <c r="JK1042" s="871"/>
      <c r="JL1042" s="871"/>
      <c r="JM1042" s="871"/>
      <c r="JN1042" s="871"/>
      <c r="JO1042" s="871"/>
      <c r="JP1042" s="871"/>
      <c r="JQ1042" s="871"/>
      <c r="JR1042" s="871"/>
      <c r="JS1042" s="871"/>
      <c r="JT1042" s="871"/>
      <c r="JU1042" s="871"/>
      <c r="JV1042" s="871"/>
      <c r="JW1042" s="871"/>
      <c r="JX1042" s="871"/>
      <c r="JY1042" s="871"/>
      <c r="JZ1042" s="871"/>
      <c r="KA1042" s="871"/>
      <c r="KB1042" s="871"/>
      <c r="KC1042" s="871"/>
      <c r="KD1042" s="871"/>
      <c r="KE1042" s="871"/>
      <c r="KF1042" s="871"/>
      <c r="KG1042" s="871"/>
      <c r="KH1042" s="871"/>
      <c r="KI1042" s="871"/>
      <c r="KJ1042" s="871"/>
      <c r="KK1042" s="871"/>
      <c r="KL1042" s="871"/>
      <c r="KM1042" s="871"/>
      <c r="KN1042" s="871"/>
      <c r="KO1042" s="871"/>
      <c r="KP1042" s="871"/>
      <c r="KQ1042" s="871"/>
      <c r="KR1042" s="871"/>
      <c r="KS1042" s="871"/>
      <c r="KT1042" s="871"/>
      <c r="KU1042" s="871"/>
      <c r="KV1042" s="871"/>
      <c r="KW1042" s="871"/>
      <c r="KX1042" s="871"/>
      <c r="KY1042" s="871"/>
      <c r="KZ1042" s="871"/>
      <c r="LA1042" s="871"/>
      <c r="LB1042" s="871"/>
      <c r="LC1042" s="871"/>
      <c r="LD1042" s="871"/>
      <c r="LE1042" s="871"/>
      <c r="LF1042" s="871"/>
      <c r="LG1042" s="871"/>
      <c r="LH1042" s="871"/>
      <c r="LI1042" s="871"/>
      <c r="LJ1042" s="871"/>
      <c r="LK1042" s="871"/>
      <c r="LL1042" s="871"/>
      <c r="LM1042" s="871"/>
      <c r="LN1042" s="871"/>
      <c r="LO1042" s="871"/>
      <c r="LP1042" s="871"/>
      <c r="LQ1042" s="871"/>
      <c r="LR1042" s="871"/>
      <c r="LS1042" s="871"/>
      <c r="LT1042" s="871"/>
      <c r="LU1042" s="871"/>
      <c r="LV1042" s="871"/>
      <c r="LW1042" s="871"/>
      <c r="LX1042" s="871"/>
      <c r="LY1042" s="871"/>
      <c r="LZ1042" s="871"/>
      <c r="MA1042" s="871"/>
      <c r="MB1042" s="871"/>
      <c r="MC1042" s="871"/>
      <c r="MD1042" s="871"/>
      <c r="ME1042" s="871"/>
      <c r="MF1042" s="871"/>
      <c r="MG1042" s="871"/>
      <c r="MH1042" s="871"/>
      <c r="MI1042" s="871"/>
      <c r="MJ1042" s="871"/>
      <c r="MK1042" s="871"/>
      <c r="ML1042" s="871"/>
      <c r="MM1042" s="871"/>
      <c r="MN1042" s="871"/>
      <c r="MO1042" s="871"/>
      <c r="MP1042" s="871"/>
      <c r="MQ1042" s="871"/>
      <c r="MR1042" s="871"/>
      <c r="MS1042" s="871"/>
      <c r="MT1042" s="871"/>
      <c r="MU1042" s="871"/>
      <c r="MV1042" s="871"/>
      <c r="MW1042" s="871"/>
      <c r="MX1042" s="871"/>
      <c r="MY1042" s="871"/>
      <c r="MZ1042" s="871"/>
      <c r="NA1042" s="871"/>
      <c r="NB1042" s="871"/>
      <c r="NC1042" s="871"/>
      <c r="ND1042" s="871"/>
      <c r="NE1042" s="871"/>
      <c r="NF1042" s="871"/>
      <c r="NG1042" s="871"/>
      <c r="NH1042" s="871"/>
      <c r="NI1042" s="871"/>
      <c r="NJ1042" s="871"/>
      <c r="NK1042" s="871"/>
      <c r="NL1042" s="871"/>
      <c r="NM1042" s="871"/>
      <c r="NN1042" s="871"/>
      <c r="NO1042" s="871"/>
      <c r="NP1042" s="871"/>
      <c r="NQ1042" s="871"/>
      <c r="NR1042" s="871"/>
      <c r="NS1042" s="871"/>
      <c r="NT1042" s="871"/>
      <c r="NU1042" s="871"/>
      <c r="NV1042" s="871"/>
      <c r="NW1042" s="871"/>
      <c r="NX1042" s="871"/>
      <c r="NY1042" s="871"/>
      <c r="NZ1042" s="871"/>
      <c r="OA1042" s="871"/>
      <c r="OB1042" s="871"/>
      <c r="OC1042" s="871"/>
      <c r="OD1042" s="871"/>
      <c r="OE1042" s="871"/>
      <c r="OF1042" s="871"/>
      <c r="OG1042" s="871"/>
      <c r="OH1042" s="871"/>
      <c r="OI1042" s="871"/>
      <c r="OJ1042" s="871"/>
      <c r="OK1042" s="871"/>
      <c r="OL1042" s="871"/>
      <c r="OM1042" s="871"/>
      <c r="ON1042" s="871"/>
      <c r="OO1042" s="871"/>
      <c r="OP1042" s="871"/>
      <c r="OQ1042" s="871"/>
      <c r="OR1042" s="871"/>
      <c r="OS1042" s="871"/>
      <c r="OT1042" s="871"/>
      <c r="OU1042" s="871"/>
      <c r="OV1042" s="871"/>
      <c r="OW1042" s="871"/>
      <c r="OX1042" s="871"/>
      <c r="OY1042" s="871"/>
      <c r="OZ1042" s="871"/>
      <c r="PA1042" s="871"/>
      <c r="PB1042" s="871"/>
      <c r="PC1042" s="871"/>
      <c r="PD1042" s="871"/>
      <c r="PE1042" s="871"/>
      <c r="PF1042" s="871"/>
      <c r="PG1042" s="871"/>
      <c r="PH1042" s="871"/>
      <c r="PI1042" s="871"/>
      <c r="PJ1042" s="871"/>
      <c r="PK1042" s="871"/>
      <c r="PL1042" s="871"/>
      <c r="PM1042" s="871"/>
      <c r="PN1042" s="871"/>
      <c r="PO1042" s="871"/>
      <c r="PP1042" s="871"/>
      <c r="PQ1042" s="871"/>
      <c r="PR1042" s="871"/>
      <c r="PS1042" s="871"/>
      <c r="PT1042" s="871"/>
      <c r="PU1042" s="871"/>
      <c r="PV1042" s="871"/>
      <c r="PW1042" s="871"/>
      <c r="PX1042" s="871"/>
      <c r="PY1042" s="871"/>
      <c r="PZ1042" s="871"/>
      <c r="QA1042" s="871"/>
      <c r="QB1042" s="871"/>
      <c r="QC1042" s="871"/>
      <c r="QD1042" s="871"/>
      <c r="QE1042" s="871"/>
      <c r="QF1042" s="871"/>
      <c r="QG1042" s="871"/>
      <c r="QH1042" s="871"/>
      <c r="QI1042" s="871"/>
      <c r="QJ1042" s="871"/>
      <c r="QK1042" s="871"/>
      <c r="QL1042" s="871"/>
      <c r="QM1042" s="871"/>
      <c r="QN1042" s="871"/>
      <c r="QO1042" s="871"/>
      <c r="QP1042" s="871"/>
      <c r="QQ1042" s="871"/>
      <c r="QR1042" s="871"/>
      <c r="QS1042" s="871"/>
      <c r="QT1042" s="871"/>
      <c r="QU1042" s="871"/>
      <c r="QV1042" s="871"/>
      <c r="QW1042" s="871"/>
      <c r="QX1042" s="871"/>
      <c r="QY1042" s="871"/>
      <c r="QZ1042" s="871"/>
      <c r="RA1042" s="871"/>
      <c r="RB1042" s="871"/>
      <c r="RC1042" s="871"/>
      <c r="RD1042" s="871"/>
      <c r="RE1042" s="871"/>
      <c r="RF1042" s="871"/>
      <c r="RG1042" s="871"/>
      <c r="RH1042" s="871"/>
      <c r="RI1042" s="871"/>
      <c r="RJ1042" s="871"/>
      <c r="RK1042" s="871"/>
      <c r="RL1042" s="871"/>
      <c r="RM1042" s="871"/>
      <c r="RN1042" s="871"/>
      <c r="RO1042" s="871"/>
      <c r="RP1042" s="871"/>
      <c r="RQ1042" s="871"/>
      <c r="RR1042" s="871"/>
      <c r="RS1042" s="871"/>
      <c r="RT1042" s="871"/>
      <c r="RU1042" s="871"/>
      <c r="RV1042" s="871"/>
      <c r="RW1042" s="871"/>
      <c r="RX1042" s="871"/>
      <c r="RY1042" s="871"/>
      <c r="RZ1042" s="871"/>
      <c r="SA1042" s="871"/>
      <c r="SB1042" s="871"/>
      <c r="SC1042" s="871"/>
      <c r="SD1042" s="871"/>
      <c r="SE1042" s="871"/>
      <c r="SF1042" s="871"/>
      <c r="SG1042" s="871"/>
      <c r="SH1042" s="871"/>
      <c r="SI1042" s="871"/>
      <c r="SJ1042" s="871"/>
      <c r="SK1042" s="871"/>
      <c r="SL1042" s="871"/>
      <c r="SM1042" s="871"/>
      <c r="SN1042" s="871"/>
      <c r="SO1042" s="871"/>
      <c r="SP1042" s="871"/>
      <c r="SQ1042" s="871"/>
      <c r="SR1042" s="871"/>
      <c r="SS1042" s="871"/>
      <c r="ST1042" s="871"/>
      <c r="SU1042" s="871"/>
      <c r="SV1042" s="871"/>
      <c r="SW1042" s="871"/>
      <c r="SX1042" s="871"/>
      <c r="SY1042" s="871"/>
      <c r="SZ1042" s="871"/>
      <c r="TA1042" s="871"/>
      <c r="TB1042" s="871"/>
      <c r="TC1042" s="871"/>
      <c r="TD1042" s="871"/>
      <c r="TE1042" s="871"/>
      <c r="TF1042" s="871"/>
      <c r="TG1042" s="871"/>
      <c r="TH1042" s="871"/>
      <c r="TI1042" s="871"/>
      <c r="TJ1042" s="871"/>
      <c r="TK1042" s="871"/>
      <c r="TL1042" s="871"/>
      <c r="TM1042" s="871"/>
      <c r="TN1042" s="871"/>
      <c r="TO1042" s="871"/>
      <c r="TP1042" s="871"/>
      <c r="TQ1042" s="871"/>
      <c r="TR1042" s="871"/>
      <c r="TS1042" s="871"/>
      <c r="TT1042" s="871"/>
      <c r="TU1042" s="871"/>
      <c r="TV1042" s="871"/>
      <c r="TW1042" s="871"/>
      <c r="TX1042" s="871"/>
      <c r="TY1042" s="871"/>
      <c r="TZ1042" s="871"/>
      <c r="UA1042" s="871"/>
      <c r="UB1042" s="871"/>
      <c r="UC1042" s="871"/>
      <c r="UD1042" s="871"/>
      <c r="UE1042" s="871"/>
      <c r="UF1042" s="871"/>
      <c r="UG1042" s="871"/>
      <c r="UH1042" s="871"/>
      <c r="UI1042" s="871"/>
      <c r="UJ1042" s="871"/>
      <c r="UK1042" s="871"/>
      <c r="UL1042" s="871"/>
      <c r="UM1042" s="871"/>
      <c r="UN1042" s="871"/>
      <c r="UO1042" s="871"/>
      <c r="UP1042" s="871"/>
      <c r="UQ1042" s="871"/>
      <c r="UR1042" s="871"/>
      <c r="US1042" s="871"/>
      <c r="UT1042" s="871"/>
      <c r="UU1042" s="871"/>
      <c r="UV1042" s="871"/>
      <c r="UW1042" s="871"/>
      <c r="UX1042" s="871"/>
      <c r="UY1042" s="871"/>
      <c r="UZ1042" s="871"/>
      <c r="VA1042" s="871"/>
      <c r="VB1042" s="871"/>
      <c r="VC1042" s="871"/>
      <c r="VD1042" s="871"/>
      <c r="VE1042" s="871"/>
      <c r="VF1042" s="871"/>
      <c r="VG1042" s="871"/>
      <c r="VH1042" s="871"/>
      <c r="VI1042" s="871"/>
      <c r="VJ1042" s="871"/>
      <c r="VK1042" s="871"/>
      <c r="VL1042" s="871"/>
      <c r="VM1042" s="871"/>
      <c r="VN1042" s="871"/>
      <c r="VO1042" s="871"/>
      <c r="VP1042" s="871"/>
      <c r="VQ1042" s="871"/>
      <c r="VR1042" s="871"/>
      <c r="VS1042" s="871"/>
      <c r="VT1042" s="871"/>
      <c r="VU1042" s="871"/>
      <c r="VV1042" s="871"/>
      <c r="VW1042" s="871"/>
      <c r="VX1042" s="871"/>
      <c r="VY1042" s="871"/>
      <c r="VZ1042" s="871"/>
      <c r="WA1042" s="871"/>
      <c r="WB1042" s="871"/>
      <c r="WC1042" s="871"/>
      <c r="WD1042" s="871"/>
      <c r="WE1042" s="871"/>
      <c r="WF1042" s="871"/>
      <c r="WG1042" s="871"/>
      <c r="WH1042" s="871"/>
      <c r="WI1042" s="871"/>
      <c r="WJ1042" s="871"/>
      <c r="WK1042" s="871"/>
      <c r="WL1042" s="871"/>
      <c r="WM1042" s="871"/>
      <c r="WN1042" s="871"/>
      <c r="WO1042" s="871"/>
      <c r="WP1042" s="871"/>
      <c r="WQ1042" s="871"/>
      <c r="WR1042" s="871"/>
      <c r="WS1042" s="871"/>
      <c r="WT1042" s="871"/>
      <c r="WU1042" s="871"/>
      <c r="WV1042" s="871"/>
      <c r="WW1042" s="871"/>
      <c r="WX1042" s="871"/>
      <c r="WY1042" s="871"/>
      <c r="WZ1042" s="871"/>
      <c r="XA1042" s="871"/>
      <c r="XB1042" s="871"/>
      <c r="XC1042" s="871"/>
      <c r="XD1042" s="871"/>
      <c r="XE1042" s="871"/>
      <c r="XF1042" s="871"/>
      <c r="XG1042" s="871"/>
      <c r="XH1042" s="871"/>
      <c r="XI1042" s="871"/>
      <c r="XJ1042" s="871"/>
      <c r="XK1042" s="871"/>
      <c r="XL1042" s="871"/>
      <c r="XM1042" s="871"/>
      <c r="XN1042" s="871"/>
      <c r="XO1042" s="871"/>
      <c r="XP1042" s="871"/>
      <c r="XQ1042" s="871"/>
      <c r="XR1042" s="871"/>
      <c r="XS1042" s="871"/>
      <c r="XT1042" s="871"/>
      <c r="XU1042" s="871"/>
      <c r="XV1042" s="871"/>
      <c r="XW1042" s="871"/>
      <c r="XX1042" s="871"/>
      <c r="XY1042" s="871"/>
      <c r="XZ1042" s="871"/>
      <c r="YA1042" s="871"/>
      <c r="YB1042" s="871"/>
      <c r="YC1042" s="871"/>
      <c r="YD1042" s="871"/>
      <c r="YE1042" s="871"/>
      <c r="YF1042" s="871"/>
      <c r="YG1042" s="871"/>
      <c r="YH1042" s="871"/>
      <c r="YI1042" s="871"/>
      <c r="YJ1042" s="871"/>
      <c r="YK1042" s="871"/>
      <c r="YL1042" s="871"/>
      <c r="YM1042" s="871"/>
      <c r="YN1042" s="871"/>
      <c r="YO1042" s="871"/>
      <c r="YP1042" s="871"/>
      <c r="YQ1042" s="871"/>
      <c r="YR1042" s="871"/>
      <c r="YS1042" s="871"/>
      <c r="YT1042" s="871"/>
      <c r="YU1042" s="871"/>
      <c r="YV1042" s="871"/>
      <c r="YW1042" s="871"/>
      <c r="YX1042" s="871"/>
      <c r="YY1042" s="871"/>
      <c r="YZ1042" s="871"/>
      <c r="ZA1042" s="871"/>
      <c r="ZB1042" s="871"/>
      <c r="ZC1042" s="871"/>
      <c r="ZD1042" s="871"/>
      <c r="ZE1042" s="871"/>
      <c r="ZF1042" s="871"/>
      <c r="ZG1042" s="871"/>
      <c r="ZH1042" s="871"/>
      <c r="ZI1042" s="871"/>
      <c r="ZJ1042" s="871"/>
      <c r="ZK1042" s="871"/>
      <c r="ZL1042" s="871"/>
      <c r="ZM1042" s="871"/>
      <c r="ZN1042" s="871"/>
      <c r="ZO1042" s="871"/>
      <c r="ZP1042" s="871"/>
      <c r="ZQ1042" s="871"/>
      <c r="ZR1042" s="871"/>
      <c r="ZS1042" s="871"/>
      <c r="ZT1042" s="871"/>
      <c r="ZU1042" s="871"/>
      <c r="ZV1042" s="871"/>
      <c r="ZW1042" s="871"/>
      <c r="ZX1042" s="871"/>
      <c r="ZY1042" s="871"/>
      <c r="ZZ1042" s="871"/>
      <c r="AAA1042" s="871"/>
      <c r="AAB1042" s="871"/>
      <c r="AAC1042" s="871"/>
      <c r="AAD1042" s="871"/>
      <c r="AAE1042" s="871"/>
      <c r="AAF1042" s="871"/>
      <c r="AAG1042" s="871"/>
      <c r="AAH1042" s="871"/>
      <c r="AAI1042" s="871"/>
      <c r="AAJ1042" s="871"/>
      <c r="AAK1042" s="871"/>
      <c r="AAL1042" s="871"/>
      <c r="AAM1042" s="871"/>
      <c r="AAN1042" s="871"/>
      <c r="AAO1042" s="871"/>
      <c r="AAP1042" s="871"/>
      <c r="AAQ1042" s="871"/>
      <c r="AAR1042" s="871"/>
      <c r="AAS1042" s="871"/>
      <c r="AAT1042" s="871"/>
      <c r="AAU1042" s="871"/>
      <c r="AAV1042" s="871"/>
      <c r="AAW1042" s="871"/>
      <c r="AAX1042" s="871"/>
      <c r="AAY1042" s="871"/>
      <c r="AAZ1042" s="871"/>
      <c r="ABA1042" s="871"/>
      <c r="ABB1042" s="871"/>
      <c r="ABC1042" s="871"/>
      <c r="ABD1042" s="871"/>
      <c r="ABE1042" s="871"/>
      <c r="ABF1042" s="871"/>
      <c r="ABG1042" s="871"/>
      <c r="ABH1042" s="871"/>
      <c r="ABI1042" s="871"/>
      <c r="ABJ1042" s="871"/>
      <c r="ABK1042" s="871"/>
      <c r="ABL1042" s="871"/>
      <c r="ABM1042" s="871"/>
      <c r="ABN1042" s="871"/>
      <c r="ABO1042" s="871"/>
      <c r="ABP1042" s="871"/>
      <c r="ABQ1042" s="871"/>
      <c r="ABR1042" s="871"/>
      <c r="ABS1042" s="871"/>
      <c r="ABT1042" s="871"/>
      <c r="ABU1042" s="871"/>
      <c r="ABV1042" s="871"/>
      <c r="ABW1042" s="871"/>
      <c r="ABX1042" s="871"/>
      <c r="ABY1042" s="871"/>
      <c r="ABZ1042" s="871"/>
      <c r="ACA1042" s="871"/>
      <c r="ACB1042" s="871"/>
      <c r="ACC1042" s="871"/>
      <c r="ACD1042" s="871"/>
      <c r="ACE1042" s="871"/>
      <c r="ACF1042" s="871"/>
      <c r="ACG1042" s="871"/>
      <c r="ACH1042" s="871"/>
      <c r="ACI1042" s="871"/>
      <c r="ACJ1042" s="871"/>
      <c r="ACK1042" s="871"/>
      <c r="ACL1042" s="871"/>
      <c r="ACM1042" s="871"/>
      <c r="ACN1042" s="871"/>
      <c r="ACO1042" s="871"/>
      <c r="ACP1042" s="871"/>
      <c r="ACQ1042" s="871"/>
      <c r="ACR1042" s="871"/>
      <c r="ACS1042" s="871"/>
      <c r="ACT1042" s="871"/>
      <c r="ACU1042" s="871"/>
      <c r="ACV1042" s="871"/>
      <c r="ACW1042" s="871"/>
      <c r="ACX1042" s="871"/>
      <c r="ACY1042" s="871"/>
      <c r="ACZ1042" s="871"/>
      <c r="ADA1042" s="871"/>
      <c r="ADB1042" s="871"/>
      <c r="ADC1042" s="871"/>
      <c r="ADD1042" s="871"/>
      <c r="ADE1042" s="871"/>
      <c r="ADF1042" s="871"/>
      <c r="ADG1042" s="871"/>
      <c r="ADH1042" s="871"/>
      <c r="ADI1042" s="871"/>
      <c r="ADJ1042" s="871"/>
      <c r="ADK1042" s="871"/>
      <c r="ADL1042" s="871"/>
      <c r="ADM1042" s="871"/>
      <c r="ADN1042" s="871"/>
      <c r="ADO1042" s="871"/>
      <c r="ADP1042" s="871"/>
      <c r="ADQ1042" s="871"/>
      <c r="ADR1042" s="871"/>
      <c r="ADS1042" s="871"/>
      <c r="ADT1042" s="871"/>
      <c r="ADU1042" s="871"/>
      <c r="ADV1042" s="871"/>
      <c r="ADW1042" s="871"/>
      <c r="ADX1042" s="871"/>
      <c r="ADY1042" s="871"/>
      <c r="ADZ1042" s="871"/>
      <c r="AEA1042" s="871"/>
      <c r="AEB1042" s="871"/>
      <c r="AEC1042" s="871"/>
      <c r="AED1042" s="871"/>
      <c r="AEE1042" s="871"/>
      <c r="AEF1042" s="871"/>
      <c r="AEG1042" s="871"/>
      <c r="AEH1042" s="871"/>
      <c r="AEI1042" s="871"/>
      <c r="AEJ1042" s="871"/>
      <c r="AEK1042" s="871"/>
      <c r="AEL1042" s="871"/>
      <c r="AEM1042" s="871"/>
      <c r="AEN1042" s="871"/>
      <c r="AEO1042" s="871"/>
      <c r="AEP1042" s="871"/>
      <c r="AEQ1042" s="871"/>
      <c r="AER1042" s="871"/>
      <c r="AES1042" s="871"/>
      <c r="AET1042" s="871"/>
      <c r="AEU1042" s="871"/>
      <c r="AEV1042" s="871"/>
      <c r="AEW1042" s="871"/>
      <c r="AEX1042" s="871"/>
      <c r="AEY1042" s="871"/>
      <c r="AEZ1042" s="871"/>
      <c r="AFA1042" s="871"/>
      <c r="AFB1042" s="871"/>
      <c r="AFC1042" s="871"/>
      <c r="AFD1042" s="871"/>
      <c r="AFE1042" s="871"/>
      <c r="AFF1042" s="871"/>
      <c r="AFG1042" s="871"/>
      <c r="AFH1042" s="871"/>
      <c r="AFI1042" s="871"/>
      <c r="AFJ1042" s="871"/>
      <c r="AFK1042" s="871"/>
      <c r="AFL1042" s="871"/>
      <c r="AFM1042" s="871"/>
      <c r="AFN1042" s="871"/>
      <c r="AFO1042" s="871"/>
      <c r="AFP1042" s="871"/>
      <c r="AFQ1042" s="871"/>
      <c r="AFR1042" s="871"/>
      <c r="AFS1042" s="871"/>
      <c r="AFT1042" s="871"/>
      <c r="AFU1042" s="871"/>
      <c r="AFV1042" s="871"/>
      <c r="AFW1042" s="871"/>
      <c r="AFX1042" s="871"/>
      <c r="AFY1042" s="871"/>
      <c r="AFZ1042" s="871"/>
      <c r="AGA1042" s="871"/>
      <c r="AGB1042" s="871"/>
      <c r="AGC1042" s="871"/>
      <c r="AGD1042" s="871"/>
      <c r="AGE1042" s="871"/>
      <c r="AGF1042" s="871"/>
      <c r="AGG1042" s="871"/>
      <c r="AGH1042" s="871"/>
      <c r="AGI1042" s="871"/>
      <c r="AGJ1042" s="871"/>
      <c r="AGK1042" s="871"/>
      <c r="AGL1042" s="871"/>
      <c r="AGM1042" s="871"/>
      <c r="AGN1042" s="871"/>
      <c r="AGO1042" s="871"/>
      <c r="AGP1042" s="871"/>
      <c r="AGQ1042" s="871"/>
      <c r="AGR1042" s="871"/>
      <c r="AGS1042" s="871"/>
      <c r="AGT1042" s="871"/>
      <c r="AGU1042" s="871"/>
      <c r="AGV1042" s="871"/>
      <c r="AGW1042" s="871"/>
      <c r="AGX1042" s="871"/>
      <c r="AGY1042" s="871"/>
      <c r="AGZ1042" s="871"/>
      <c r="AHA1042" s="871"/>
      <c r="AHB1042" s="871"/>
      <c r="AHC1042" s="871"/>
      <c r="AHD1042" s="871"/>
      <c r="AHE1042" s="871"/>
      <c r="AHF1042" s="871"/>
      <c r="AHG1042" s="871"/>
      <c r="AHH1042" s="871"/>
      <c r="AHI1042" s="871"/>
      <c r="AHJ1042" s="871"/>
      <c r="AHK1042" s="871"/>
      <c r="AHL1042" s="871"/>
      <c r="AHM1042" s="871"/>
      <c r="AHN1042" s="871"/>
      <c r="AHO1042" s="871"/>
      <c r="AHP1042" s="871"/>
      <c r="AHQ1042" s="871"/>
      <c r="AHR1042" s="871"/>
      <c r="AHS1042" s="871"/>
      <c r="AHT1042" s="871"/>
      <c r="AHU1042" s="871"/>
      <c r="AHV1042" s="871"/>
      <c r="AHW1042" s="871"/>
      <c r="AHX1042" s="871"/>
      <c r="AHY1042" s="871"/>
      <c r="AHZ1042" s="871"/>
      <c r="AIA1042" s="871"/>
      <c r="AIB1042" s="871"/>
      <c r="AIC1042" s="871"/>
      <c r="AID1042" s="871"/>
      <c r="AIE1042" s="871"/>
      <c r="AIF1042" s="871"/>
      <c r="AIG1042" s="871"/>
      <c r="AIH1042" s="871"/>
      <c r="AII1042" s="871"/>
      <c r="AIJ1042" s="871"/>
      <c r="AIK1042" s="871"/>
      <c r="AIL1042" s="871"/>
      <c r="AIM1042" s="871"/>
      <c r="AIN1042" s="871"/>
      <c r="AIO1042" s="871"/>
      <c r="AIP1042" s="871"/>
      <c r="AIQ1042" s="871"/>
      <c r="AIR1042" s="871"/>
      <c r="AIS1042" s="871"/>
      <c r="AIT1042" s="871"/>
      <c r="AIU1042" s="871"/>
      <c r="AIV1042" s="871"/>
      <c r="AIW1042" s="871"/>
      <c r="AIX1042" s="871"/>
      <c r="AIY1042" s="871"/>
      <c r="AIZ1042" s="871"/>
      <c r="AJA1042" s="871"/>
      <c r="AJB1042" s="871"/>
      <c r="AJC1042" s="871"/>
      <c r="AJD1042" s="871"/>
      <c r="AJE1042" s="871"/>
      <c r="AJF1042" s="871"/>
      <c r="AJG1042" s="871"/>
      <c r="AJH1042" s="871"/>
      <c r="AJI1042" s="871"/>
      <c r="AJJ1042" s="871"/>
      <c r="AJK1042" s="871"/>
      <c r="AJL1042" s="871"/>
      <c r="AJM1042" s="871"/>
      <c r="AJN1042" s="871"/>
      <c r="AJO1042" s="871"/>
      <c r="AJP1042" s="871"/>
      <c r="AJQ1042" s="871"/>
      <c r="AJR1042" s="871"/>
      <c r="AJS1042" s="871"/>
      <c r="AJT1042" s="871"/>
      <c r="AJU1042" s="871"/>
      <c r="AJV1042" s="871"/>
      <c r="AJW1042" s="871"/>
      <c r="AJX1042" s="871"/>
      <c r="AJY1042" s="871"/>
      <c r="AJZ1042" s="871"/>
      <c r="AKA1042" s="871"/>
      <c r="AKB1042" s="871"/>
      <c r="AKC1042" s="871"/>
      <c r="AKD1042" s="871"/>
      <c r="AKE1042" s="871"/>
      <c r="AKF1042" s="871"/>
      <c r="AKG1042" s="871"/>
      <c r="AKH1042" s="871"/>
      <c r="AKI1042" s="871"/>
      <c r="AKJ1042" s="871"/>
      <c r="AKK1042" s="871"/>
      <c r="AKL1042" s="871"/>
      <c r="AKM1042" s="871"/>
      <c r="AKN1042" s="871"/>
      <c r="AKO1042" s="871"/>
      <c r="AKP1042" s="871"/>
      <c r="AKQ1042" s="871"/>
      <c r="AKR1042" s="871"/>
      <c r="AKS1042" s="871"/>
      <c r="AKT1042" s="871"/>
      <c r="AKU1042" s="871"/>
      <c r="AKV1042" s="871"/>
      <c r="AKW1042" s="871"/>
      <c r="AKX1042" s="871"/>
      <c r="AKY1042" s="871"/>
      <c r="AKZ1042" s="871"/>
      <c r="ALA1042" s="871"/>
      <c r="ALB1042" s="871"/>
      <c r="ALC1042" s="871"/>
      <c r="ALD1042" s="871"/>
      <c r="ALE1042" s="871"/>
      <c r="ALF1042" s="871"/>
      <c r="ALG1042" s="871"/>
      <c r="ALH1042" s="871"/>
      <c r="ALI1042" s="871"/>
      <c r="ALJ1042" s="871"/>
      <c r="ALK1042" s="871"/>
      <c r="ALL1042" s="871"/>
      <c r="ALM1042" s="871"/>
      <c r="ALN1042" s="871"/>
      <c r="ALO1042" s="871"/>
      <c r="ALP1042" s="871"/>
      <c r="ALQ1042" s="871"/>
      <c r="ALR1042" s="871"/>
      <c r="ALS1042" s="871"/>
      <c r="ALT1042" s="871"/>
      <c r="ALU1042" s="871"/>
      <c r="ALV1042" s="871"/>
      <c r="ALW1042" s="871"/>
      <c r="ALX1042" s="871"/>
      <c r="ALY1042" s="871"/>
      <c r="ALZ1042" s="871"/>
      <c r="AMA1042" s="871"/>
      <c r="AMB1042" s="871"/>
      <c r="AMC1042" s="871"/>
      <c r="AMD1042" s="871"/>
      <c r="AME1042" s="871"/>
      <c r="AMF1042" s="871"/>
      <c r="AMG1042" s="871"/>
      <c r="AMH1042" s="871"/>
      <c r="AMI1042" s="871"/>
      <c r="AMJ1042" s="871"/>
      <c r="AMK1042" s="871"/>
    </row>
    <row r="1043" spans="1:1025" ht="14.4">
      <c r="A1043" s="897"/>
      <c r="B1043" s="897"/>
      <c r="C1043" s="897"/>
      <c r="D1043" s="897"/>
      <c r="E1043" s="897"/>
      <c r="F1043" s="897"/>
      <c r="G1043" s="897"/>
      <c r="H1043" s="897"/>
      <c r="I1043" s="897"/>
      <c r="J1043" s="897"/>
      <c r="K1043" s="871"/>
      <c r="L1043" s="871"/>
      <c r="M1043" s="871"/>
      <c r="N1043" s="871"/>
      <c r="O1043" s="871"/>
      <c r="P1043" s="871"/>
      <c r="Q1043" s="871"/>
      <c r="R1043" s="871"/>
      <c r="S1043" s="871"/>
      <c r="T1043" s="871"/>
      <c r="U1043" s="871"/>
      <c r="V1043" s="871"/>
      <c r="W1043" s="871"/>
      <c r="X1043" s="871"/>
      <c r="Y1043" s="871"/>
      <c r="Z1043" s="871"/>
      <c r="AA1043" s="871"/>
      <c r="AB1043" s="871"/>
      <c r="AC1043" s="871"/>
      <c r="AD1043" s="871"/>
      <c r="AE1043" s="871"/>
      <c r="AF1043" s="871"/>
      <c r="AG1043" s="871"/>
      <c r="AH1043" s="871"/>
      <c r="AI1043" s="871"/>
      <c r="AJ1043" s="871"/>
      <c r="AK1043" s="871"/>
      <c r="AL1043" s="871"/>
      <c r="AM1043" s="871"/>
      <c r="AN1043" s="871"/>
      <c r="AO1043" s="871"/>
      <c r="AP1043" s="871"/>
      <c r="AQ1043" s="871"/>
      <c r="AR1043" s="871"/>
      <c r="AS1043" s="871"/>
      <c r="AT1043" s="871"/>
      <c r="AU1043" s="871"/>
      <c r="AV1043" s="871"/>
      <c r="AW1043" s="871"/>
      <c r="AX1043" s="871"/>
      <c r="AY1043" s="871"/>
      <c r="AZ1043" s="871"/>
      <c r="BA1043" s="871"/>
      <c r="BB1043" s="871"/>
      <c r="BC1043" s="871"/>
      <c r="BD1043" s="871"/>
      <c r="BE1043" s="871"/>
      <c r="BF1043" s="871"/>
      <c r="BG1043" s="871"/>
      <c r="BH1043" s="871"/>
      <c r="BI1043" s="871"/>
      <c r="BJ1043" s="871"/>
      <c r="BK1043" s="871"/>
      <c r="BL1043" s="871"/>
      <c r="BM1043" s="871"/>
      <c r="BN1043" s="871"/>
      <c r="BO1043" s="871"/>
      <c r="BP1043" s="871"/>
      <c r="BQ1043" s="871"/>
      <c r="BR1043" s="871"/>
      <c r="BS1043" s="871"/>
      <c r="BT1043" s="871"/>
      <c r="BU1043" s="871"/>
      <c r="BV1043" s="871"/>
      <c r="BW1043" s="871"/>
      <c r="BX1043" s="871"/>
      <c r="BY1043" s="871"/>
      <c r="BZ1043" s="871"/>
      <c r="CA1043" s="871"/>
      <c r="CB1043" s="871"/>
      <c r="CC1043" s="871"/>
      <c r="CD1043" s="871"/>
      <c r="CE1043" s="871"/>
      <c r="CF1043" s="871"/>
      <c r="CG1043" s="871"/>
      <c r="CH1043" s="871"/>
      <c r="CI1043" s="871"/>
      <c r="CJ1043" s="871"/>
      <c r="CK1043" s="871"/>
      <c r="CL1043" s="871"/>
      <c r="CM1043" s="871"/>
      <c r="CN1043" s="871"/>
      <c r="CO1043" s="871"/>
      <c r="CP1043" s="871"/>
      <c r="CQ1043" s="871"/>
      <c r="CR1043" s="871"/>
      <c r="CS1043" s="871"/>
      <c r="CT1043" s="871"/>
      <c r="CU1043" s="871"/>
      <c r="CV1043" s="871"/>
      <c r="CW1043" s="871"/>
      <c r="CX1043" s="871"/>
      <c r="CY1043" s="871"/>
      <c r="CZ1043" s="871"/>
      <c r="DA1043" s="871"/>
      <c r="DB1043" s="871"/>
      <c r="DC1043" s="871"/>
      <c r="DD1043" s="871"/>
      <c r="DE1043" s="871"/>
      <c r="DF1043" s="871"/>
      <c r="DG1043" s="871"/>
      <c r="DH1043" s="871"/>
      <c r="DI1043" s="871"/>
      <c r="DJ1043" s="871"/>
      <c r="DK1043" s="871"/>
      <c r="DL1043" s="871"/>
      <c r="DM1043" s="871"/>
      <c r="DN1043" s="871"/>
      <c r="DO1043" s="871"/>
      <c r="DP1043" s="871"/>
      <c r="DQ1043" s="871"/>
      <c r="DR1043" s="871"/>
      <c r="DS1043" s="871"/>
      <c r="DT1043" s="871"/>
      <c r="DU1043" s="871"/>
      <c r="DV1043" s="871"/>
      <c r="DW1043" s="871"/>
      <c r="DX1043" s="871"/>
      <c r="DY1043" s="871"/>
      <c r="DZ1043" s="871"/>
      <c r="EA1043" s="871"/>
      <c r="EB1043" s="871"/>
      <c r="EC1043" s="871"/>
      <c r="ED1043" s="871"/>
      <c r="EE1043" s="871"/>
      <c r="EF1043" s="871"/>
      <c r="EG1043" s="871"/>
      <c r="EH1043" s="871"/>
      <c r="EI1043" s="871"/>
      <c r="EJ1043" s="871"/>
      <c r="EK1043" s="871"/>
      <c r="EL1043" s="871"/>
      <c r="EM1043" s="871"/>
      <c r="EN1043" s="871"/>
      <c r="EO1043" s="871"/>
      <c r="EP1043" s="871"/>
      <c r="EQ1043" s="871"/>
      <c r="ER1043" s="871"/>
      <c r="ES1043" s="871"/>
      <c r="ET1043" s="871"/>
      <c r="EU1043" s="871"/>
      <c r="EV1043" s="871"/>
      <c r="EW1043" s="871"/>
      <c r="EX1043" s="871"/>
      <c r="EY1043" s="871"/>
      <c r="EZ1043" s="871"/>
      <c r="FA1043" s="871"/>
      <c r="FB1043" s="871"/>
      <c r="FC1043" s="871"/>
      <c r="FD1043" s="871"/>
      <c r="FE1043" s="871"/>
      <c r="FF1043" s="871"/>
      <c r="FG1043" s="871"/>
      <c r="FH1043" s="871"/>
      <c r="FI1043" s="871"/>
      <c r="FJ1043" s="871"/>
      <c r="FK1043" s="871"/>
      <c r="FL1043" s="871"/>
      <c r="FM1043" s="871"/>
      <c r="FN1043" s="871"/>
      <c r="FO1043" s="871"/>
      <c r="FP1043" s="871"/>
      <c r="FQ1043" s="871"/>
      <c r="FR1043" s="871"/>
      <c r="FS1043" s="871"/>
      <c r="FT1043" s="871"/>
      <c r="FU1043" s="871"/>
      <c r="FV1043" s="871"/>
      <c r="FW1043" s="871"/>
      <c r="FX1043" s="871"/>
      <c r="FY1043" s="871"/>
      <c r="FZ1043" s="871"/>
      <c r="GA1043" s="871"/>
      <c r="GB1043" s="871"/>
      <c r="GC1043" s="871"/>
      <c r="GD1043" s="871"/>
      <c r="GE1043" s="871"/>
      <c r="GF1043" s="871"/>
      <c r="GG1043" s="871"/>
      <c r="GH1043" s="871"/>
      <c r="GI1043" s="871"/>
      <c r="GJ1043" s="871"/>
      <c r="GK1043" s="871"/>
      <c r="GL1043" s="871"/>
      <c r="GM1043" s="871"/>
      <c r="GN1043" s="871"/>
      <c r="GO1043" s="871"/>
      <c r="GP1043" s="871"/>
      <c r="GQ1043" s="871"/>
      <c r="GR1043" s="871"/>
      <c r="GS1043" s="871"/>
      <c r="GT1043" s="871"/>
      <c r="GU1043" s="871"/>
      <c r="GV1043" s="871"/>
      <c r="GW1043" s="871"/>
      <c r="GX1043" s="871"/>
      <c r="GY1043" s="871"/>
      <c r="GZ1043" s="871"/>
      <c r="HA1043" s="871"/>
      <c r="HB1043" s="871"/>
      <c r="HC1043" s="871"/>
      <c r="HD1043" s="871"/>
      <c r="HE1043" s="871"/>
      <c r="HF1043" s="871"/>
      <c r="HG1043" s="871"/>
      <c r="HH1043" s="871"/>
      <c r="HI1043" s="871"/>
      <c r="HJ1043" s="871"/>
      <c r="HK1043" s="871"/>
      <c r="HL1043" s="871"/>
      <c r="HM1043" s="871"/>
      <c r="HN1043" s="871"/>
      <c r="HO1043" s="871"/>
      <c r="HP1043" s="871"/>
      <c r="HQ1043" s="871"/>
      <c r="HR1043" s="871"/>
      <c r="HS1043" s="871"/>
      <c r="HT1043" s="871"/>
      <c r="HU1043" s="871"/>
      <c r="HV1043" s="871"/>
      <c r="HW1043" s="871"/>
      <c r="HX1043" s="871"/>
      <c r="HY1043" s="871"/>
      <c r="HZ1043" s="871"/>
      <c r="IA1043" s="871"/>
      <c r="IB1043" s="871"/>
      <c r="IC1043" s="871"/>
      <c r="ID1043" s="871"/>
      <c r="IE1043" s="871"/>
      <c r="IF1043" s="871"/>
      <c r="IG1043" s="871"/>
      <c r="IH1043" s="871"/>
      <c r="II1043" s="871"/>
      <c r="IJ1043" s="871"/>
      <c r="IK1043" s="871"/>
      <c r="IL1043" s="871"/>
      <c r="IM1043" s="871"/>
      <c r="IN1043" s="871"/>
      <c r="IO1043" s="871"/>
      <c r="IP1043" s="871"/>
      <c r="IQ1043" s="871"/>
      <c r="IR1043" s="871"/>
      <c r="IS1043" s="871"/>
      <c r="IT1043" s="871"/>
      <c r="IU1043" s="871"/>
      <c r="IV1043" s="871"/>
      <c r="IW1043" s="871"/>
      <c r="IX1043" s="871"/>
      <c r="IY1043" s="871"/>
      <c r="IZ1043" s="871"/>
      <c r="JA1043" s="871"/>
      <c r="JB1043" s="871"/>
      <c r="JC1043" s="871"/>
      <c r="JD1043" s="871"/>
      <c r="JE1043" s="871"/>
      <c r="JF1043" s="871"/>
      <c r="JG1043" s="871"/>
      <c r="JH1043" s="871"/>
      <c r="JI1043" s="871"/>
      <c r="JJ1043" s="871"/>
      <c r="JK1043" s="871"/>
      <c r="JL1043" s="871"/>
      <c r="JM1043" s="871"/>
      <c r="JN1043" s="871"/>
      <c r="JO1043" s="871"/>
      <c r="JP1043" s="871"/>
      <c r="JQ1043" s="871"/>
      <c r="JR1043" s="871"/>
      <c r="JS1043" s="871"/>
      <c r="JT1043" s="871"/>
      <c r="JU1043" s="871"/>
      <c r="JV1043" s="871"/>
      <c r="JW1043" s="871"/>
      <c r="JX1043" s="871"/>
      <c r="JY1043" s="871"/>
      <c r="JZ1043" s="871"/>
      <c r="KA1043" s="871"/>
      <c r="KB1043" s="871"/>
      <c r="KC1043" s="871"/>
      <c r="KD1043" s="871"/>
      <c r="KE1043" s="871"/>
      <c r="KF1043" s="871"/>
      <c r="KG1043" s="871"/>
      <c r="KH1043" s="871"/>
      <c r="KI1043" s="871"/>
      <c r="KJ1043" s="871"/>
      <c r="KK1043" s="871"/>
      <c r="KL1043" s="871"/>
      <c r="KM1043" s="871"/>
      <c r="KN1043" s="871"/>
      <c r="KO1043" s="871"/>
      <c r="KP1043" s="871"/>
      <c r="KQ1043" s="871"/>
      <c r="KR1043" s="871"/>
      <c r="KS1043" s="871"/>
      <c r="KT1043" s="871"/>
      <c r="KU1043" s="871"/>
      <c r="KV1043" s="871"/>
      <c r="KW1043" s="871"/>
      <c r="KX1043" s="871"/>
      <c r="KY1043" s="871"/>
      <c r="KZ1043" s="871"/>
      <c r="LA1043" s="871"/>
      <c r="LB1043" s="871"/>
      <c r="LC1043" s="871"/>
      <c r="LD1043" s="871"/>
      <c r="LE1043" s="871"/>
      <c r="LF1043" s="871"/>
      <c r="LG1043" s="871"/>
      <c r="LH1043" s="871"/>
      <c r="LI1043" s="871"/>
      <c r="LJ1043" s="871"/>
      <c r="LK1043" s="871"/>
      <c r="LL1043" s="871"/>
      <c r="LM1043" s="871"/>
      <c r="LN1043" s="871"/>
      <c r="LO1043" s="871"/>
      <c r="LP1043" s="871"/>
      <c r="LQ1043" s="871"/>
      <c r="LR1043" s="871"/>
      <c r="LS1043" s="871"/>
      <c r="LT1043" s="871"/>
      <c r="LU1043" s="871"/>
      <c r="LV1043" s="871"/>
      <c r="LW1043" s="871"/>
      <c r="LX1043" s="871"/>
      <c r="LY1043" s="871"/>
      <c r="LZ1043" s="871"/>
      <c r="MA1043" s="871"/>
      <c r="MB1043" s="871"/>
      <c r="MC1043" s="871"/>
      <c r="MD1043" s="871"/>
      <c r="ME1043" s="871"/>
      <c r="MF1043" s="871"/>
      <c r="MG1043" s="871"/>
      <c r="MH1043" s="871"/>
      <c r="MI1043" s="871"/>
      <c r="MJ1043" s="871"/>
      <c r="MK1043" s="871"/>
      <c r="ML1043" s="871"/>
      <c r="MM1043" s="871"/>
      <c r="MN1043" s="871"/>
      <c r="MO1043" s="871"/>
      <c r="MP1043" s="871"/>
      <c r="MQ1043" s="871"/>
      <c r="MR1043" s="871"/>
      <c r="MS1043" s="871"/>
      <c r="MT1043" s="871"/>
      <c r="MU1043" s="871"/>
      <c r="MV1043" s="871"/>
      <c r="MW1043" s="871"/>
      <c r="MX1043" s="871"/>
      <c r="MY1043" s="871"/>
      <c r="MZ1043" s="871"/>
      <c r="NA1043" s="871"/>
      <c r="NB1043" s="871"/>
      <c r="NC1043" s="871"/>
      <c r="ND1043" s="871"/>
      <c r="NE1043" s="871"/>
      <c r="NF1043" s="871"/>
      <c r="NG1043" s="871"/>
      <c r="NH1043" s="871"/>
      <c r="NI1043" s="871"/>
      <c r="NJ1043" s="871"/>
      <c r="NK1043" s="871"/>
      <c r="NL1043" s="871"/>
      <c r="NM1043" s="871"/>
      <c r="NN1043" s="871"/>
      <c r="NO1043" s="871"/>
      <c r="NP1043" s="871"/>
      <c r="NQ1043" s="871"/>
      <c r="NR1043" s="871"/>
      <c r="NS1043" s="871"/>
      <c r="NT1043" s="871"/>
      <c r="NU1043" s="871"/>
      <c r="NV1043" s="871"/>
      <c r="NW1043" s="871"/>
      <c r="NX1043" s="871"/>
      <c r="NY1043" s="871"/>
      <c r="NZ1043" s="871"/>
      <c r="OA1043" s="871"/>
      <c r="OB1043" s="871"/>
      <c r="OC1043" s="871"/>
      <c r="OD1043" s="871"/>
      <c r="OE1043" s="871"/>
      <c r="OF1043" s="871"/>
      <c r="OG1043" s="871"/>
      <c r="OH1043" s="871"/>
      <c r="OI1043" s="871"/>
      <c r="OJ1043" s="871"/>
      <c r="OK1043" s="871"/>
      <c r="OL1043" s="871"/>
      <c r="OM1043" s="871"/>
      <c r="ON1043" s="871"/>
      <c r="OO1043" s="871"/>
      <c r="OP1043" s="871"/>
      <c r="OQ1043" s="871"/>
      <c r="OR1043" s="871"/>
      <c r="OS1043" s="871"/>
      <c r="OT1043" s="871"/>
      <c r="OU1043" s="871"/>
      <c r="OV1043" s="871"/>
      <c r="OW1043" s="871"/>
      <c r="OX1043" s="871"/>
      <c r="OY1043" s="871"/>
      <c r="OZ1043" s="871"/>
      <c r="PA1043" s="871"/>
      <c r="PB1043" s="871"/>
      <c r="PC1043" s="871"/>
      <c r="PD1043" s="871"/>
      <c r="PE1043" s="871"/>
      <c r="PF1043" s="871"/>
      <c r="PG1043" s="871"/>
      <c r="PH1043" s="871"/>
      <c r="PI1043" s="871"/>
      <c r="PJ1043" s="871"/>
      <c r="PK1043" s="871"/>
      <c r="PL1043" s="871"/>
      <c r="PM1043" s="871"/>
      <c r="PN1043" s="871"/>
      <c r="PO1043" s="871"/>
      <c r="PP1043" s="871"/>
      <c r="PQ1043" s="871"/>
      <c r="PR1043" s="871"/>
      <c r="PS1043" s="871"/>
      <c r="PT1043" s="871"/>
      <c r="PU1043" s="871"/>
      <c r="PV1043" s="871"/>
      <c r="PW1043" s="871"/>
      <c r="PX1043" s="871"/>
      <c r="PY1043" s="871"/>
      <c r="PZ1043" s="871"/>
      <c r="QA1043" s="871"/>
      <c r="QB1043" s="871"/>
      <c r="QC1043" s="871"/>
      <c r="QD1043" s="871"/>
      <c r="QE1043" s="871"/>
      <c r="QF1043" s="871"/>
      <c r="QG1043" s="871"/>
      <c r="QH1043" s="871"/>
      <c r="QI1043" s="871"/>
      <c r="QJ1043" s="871"/>
      <c r="QK1043" s="871"/>
      <c r="QL1043" s="871"/>
      <c r="QM1043" s="871"/>
      <c r="QN1043" s="871"/>
      <c r="QO1043" s="871"/>
      <c r="QP1043" s="871"/>
      <c r="QQ1043" s="871"/>
      <c r="QR1043" s="871"/>
      <c r="QS1043" s="871"/>
      <c r="QT1043" s="871"/>
      <c r="QU1043" s="871"/>
      <c r="QV1043" s="871"/>
      <c r="QW1043" s="871"/>
      <c r="QX1043" s="871"/>
      <c r="QY1043" s="871"/>
      <c r="QZ1043" s="871"/>
      <c r="RA1043" s="871"/>
      <c r="RB1043" s="871"/>
      <c r="RC1043" s="871"/>
      <c r="RD1043" s="871"/>
      <c r="RE1043" s="871"/>
      <c r="RF1043" s="871"/>
      <c r="RG1043" s="871"/>
      <c r="RH1043" s="871"/>
      <c r="RI1043" s="871"/>
      <c r="RJ1043" s="871"/>
      <c r="RK1043" s="871"/>
      <c r="RL1043" s="871"/>
      <c r="RM1043" s="871"/>
      <c r="RN1043" s="871"/>
      <c r="RO1043" s="871"/>
      <c r="RP1043" s="871"/>
      <c r="RQ1043" s="871"/>
      <c r="RR1043" s="871"/>
      <c r="RS1043" s="871"/>
      <c r="RT1043" s="871"/>
      <c r="RU1043" s="871"/>
      <c r="RV1043" s="871"/>
      <c r="RW1043" s="871"/>
      <c r="RX1043" s="871"/>
      <c r="RY1043" s="871"/>
      <c r="RZ1043" s="871"/>
      <c r="SA1043" s="871"/>
      <c r="SB1043" s="871"/>
      <c r="SC1043" s="871"/>
      <c r="SD1043" s="871"/>
      <c r="SE1043" s="871"/>
      <c r="SF1043" s="871"/>
      <c r="SG1043" s="871"/>
      <c r="SH1043" s="871"/>
      <c r="SI1043" s="871"/>
      <c r="SJ1043" s="871"/>
      <c r="SK1043" s="871"/>
      <c r="SL1043" s="871"/>
      <c r="SM1043" s="871"/>
      <c r="SN1043" s="871"/>
      <c r="SO1043" s="871"/>
      <c r="SP1043" s="871"/>
      <c r="SQ1043" s="871"/>
      <c r="SR1043" s="871"/>
      <c r="SS1043" s="871"/>
      <c r="ST1043" s="871"/>
      <c r="SU1043" s="871"/>
      <c r="SV1043" s="871"/>
      <c r="SW1043" s="871"/>
      <c r="SX1043" s="871"/>
      <c r="SY1043" s="871"/>
      <c r="SZ1043" s="871"/>
      <c r="TA1043" s="871"/>
      <c r="TB1043" s="871"/>
      <c r="TC1043" s="871"/>
      <c r="TD1043" s="871"/>
      <c r="TE1043" s="871"/>
      <c r="TF1043" s="871"/>
      <c r="TG1043" s="871"/>
      <c r="TH1043" s="871"/>
      <c r="TI1043" s="871"/>
      <c r="TJ1043" s="871"/>
      <c r="TK1043" s="871"/>
      <c r="TL1043" s="871"/>
      <c r="TM1043" s="871"/>
      <c r="TN1043" s="871"/>
      <c r="TO1043" s="871"/>
      <c r="TP1043" s="871"/>
      <c r="TQ1043" s="871"/>
      <c r="TR1043" s="871"/>
      <c r="TS1043" s="871"/>
      <c r="TT1043" s="871"/>
      <c r="TU1043" s="871"/>
      <c r="TV1043" s="871"/>
      <c r="TW1043" s="871"/>
      <c r="TX1043" s="871"/>
      <c r="TY1043" s="871"/>
      <c r="TZ1043" s="871"/>
      <c r="UA1043" s="871"/>
      <c r="UB1043" s="871"/>
      <c r="UC1043" s="871"/>
      <c r="UD1043" s="871"/>
      <c r="UE1043" s="871"/>
      <c r="UF1043" s="871"/>
      <c r="UG1043" s="871"/>
      <c r="UH1043" s="871"/>
      <c r="UI1043" s="871"/>
      <c r="UJ1043" s="871"/>
      <c r="UK1043" s="871"/>
      <c r="UL1043" s="871"/>
      <c r="UM1043" s="871"/>
      <c r="UN1043" s="871"/>
      <c r="UO1043" s="871"/>
      <c r="UP1043" s="871"/>
      <c r="UQ1043" s="871"/>
      <c r="UR1043" s="871"/>
      <c r="US1043" s="871"/>
      <c r="UT1043" s="871"/>
      <c r="UU1043" s="871"/>
      <c r="UV1043" s="871"/>
      <c r="UW1043" s="871"/>
      <c r="UX1043" s="871"/>
      <c r="UY1043" s="871"/>
      <c r="UZ1043" s="871"/>
      <c r="VA1043" s="871"/>
      <c r="VB1043" s="871"/>
      <c r="VC1043" s="871"/>
      <c r="VD1043" s="871"/>
      <c r="VE1043" s="871"/>
      <c r="VF1043" s="871"/>
      <c r="VG1043" s="871"/>
      <c r="VH1043" s="871"/>
      <c r="VI1043" s="871"/>
      <c r="VJ1043" s="871"/>
      <c r="VK1043" s="871"/>
      <c r="VL1043" s="871"/>
      <c r="VM1043" s="871"/>
      <c r="VN1043" s="871"/>
      <c r="VO1043" s="871"/>
      <c r="VP1043" s="871"/>
      <c r="VQ1043" s="871"/>
      <c r="VR1043" s="871"/>
      <c r="VS1043" s="871"/>
      <c r="VT1043" s="871"/>
      <c r="VU1043" s="871"/>
      <c r="VV1043" s="871"/>
      <c r="VW1043" s="871"/>
      <c r="VX1043" s="871"/>
      <c r="VY1043" s="871"/>
      <c r="VZ1043" s="871"/>
      <c r="WA1043" s="871"/>
      <c r="WB1043" s="871"/>
      <c r="WC1043" s="871"/>
      <c r="WD1043" s="871"/>
      <c r="WE1043" s="871"/>
      <c r="WF1043" s="871"/>
      <c r="WG1043" s="871"/>
      <c r="WH1043" s="871"/>
      <c r="WI1043" s="871"/>
      <c r="WJ1043" s="871"/>
      <c r="WK1043" s="871"/>
      <c r="WL1043" s="871"/>
      <c r="WM1043" s="871"/>
      <c r="WN1043" s="871"/>
      <c r="WO1043" s="871"/>
      <c r="WP1043" s="871"/>
      <c r="WQ1043" s="871"/>
      <c r="WR1043" s="871"/>
      <c r="WS1043" s="871"/>
      <c r="WT1043" s="871"/>
      <c r="WU1043" s="871"/>
      <c r="WV1043" s="871"/>
      <c r="WW1043" s="871"/>
      <c r="WX1043" s="871"/>
      <c r="WY1043" s="871"/>
      <c r="WZ1043" s="871"/>
      <c r="XA1043" s="871"/>
      <c r="XB1043" s="871"/>
      <c r="XC1043" s="871"/>
      <c r="XD1043" s="871"/>
      <c r="XE1043" s="871"/>
      <c r="XF1043" s="871"/>
      <c r="XG1043" s="871"/>
      <c r="XH1043" s="871"/>
      <c r="XI1043" s="871"/>
      <c r="XJ1043" s="871"/>
      <c r="XK1043" s="871"/>
      <c r="XL1043" s="871"/>
      <c r="XM1043" s="871"/>
      <c r="XN1043" s="871"/>
      <c r="XO1043" s="871"/>
      <c r="XP1043" s="871"/>
      <c r="XQ1043" s="871"/>
      <c r="XR1043" s="871"/>
      <c r="XS1043" s="871"/>
      <c r="XT1043" s="871"/>
      <c r="XU1043" s="871"/>
      <c r="XV1043" s="871"/>
      <c r="XW1043" s="871"/>
      <c r="XX1043" s="871"/>
      <c r="XY1043" s="871"/>
      <c r="XZ1043" s="871"/>
      <c r="YA1043" s="871"/>
      <c r="YB1043" s="871"/>
      <c r="YC1043" s="871"/>
      <c r="YD1043" s="871"/>
      <c r="YE1043" s="871"/>
      <c r="YF1043" s="871"/>
      <c r="YG1043" s="871"/>
      <c r="YH1043" s="871"/>
      <c r="YI1043" s="871"/>
      <c r="YJ1043" s="871"/>
      <c r="YK1043" s="871"/>
      <c r="YL1043" s="871"/>
      <c r="YM1043" s="871"/>
      <c r="YN1043" s="871"/>
      <c r="YO1043" s="871"/>
      <c r="YP1043" s="871"/>
      <c r="YQ1043" s="871"/>
      <c r="YR1043" s="871"/>
      <c r="YS1043" s="871"/>
      <c r="YT1043" s="871"/>
      <c r="YU1043" s="871"/>
      <c r="YV1043" s="871"/>
      <c r="YW1043" s="871"/>
      <c r="YX1043" s="871"/>
      <c r="YY1043" s="871"/>
      <c r="YZ1043" s="871"/>
      <c r="ZA1043" s="871"/>
      <c r="ZB1043" s="871"/>
      <c r="ZC1043" s="871"/>
      <c r="ZD1043" s="871"/>
      <c r="ZE1043" s="871"/>
      <c r="ZF1043" s="871"/>
      <c r="ZG1043" s="871"/>
      <c r="ZH1043" s="871"/>
      <c r="ZI1043" s="871"/>
      <c r="ZJ1043" s="871"/>
      <c r="ZK1043" s="871"/>
      <c r="ZL1043" s="871"/>
      <c r="ZM1043" s="871"/>
      <c r="ZN1043" s="871"/>
      <c r="ZO1043" s="871"/>
      <c r="ZP1043" s="871"/>
      <c r="ZQ1043" s="871"/>
      <c r="ZR1043" s="871"/>
      <c r="ZS1043" s="871"/>
      <c r="ZT1043" s="871"/>
      <c r="ZU1043" s="871"/>
      <c r="ZV1043" s="871"/>
      <c r="ZW1043" s="871"/>
      <c r="ZX1043" s="871"/>
      <c r="ZY1043" s="871"/>
      <c r="ZZ1043" s="871"/>
      <c r="AAA1043" s="871"/>
      <c r="AAB1043" s="871"/>
      <c r="AAC1043" s="871"/>
      <c r="AAD1043" s="871"/>
      <c r="AAE1043" s="871"/>
      <c r="AAF1043" s="871"/>
      <c r="AAG1043" s="871"/>
      <c r="AAH1043" s="871"/>
      <c r="AAI1043" s="871"/>
      <c r="AAJ1043" s="871"/>
      <c r="AAK1043" s="871"/>
      <c r="AAL1043" s="871"/>
      <c r="AAM1043" s="871"/>
      <c r="AAN1043" s="871"/>
      <c r="AAO1043" s="871"/>
      <c r="AAP1043" s="871"/>
      <c r="AAQ1043" s="871"/>
      <c r="AAR1043" s="871"/>
      <c r="AAS1043" s="871"/>
      <c r="AAT1043" s="871"/>
      <c r="AAU1043" s="871"/>
      <c r="AAV1043" s="871"/>
      <c r="AAW1043" s="871"/>
      <c r="AAX1043" s="871"/>
      <c r="AAY1043" s="871"/>
      <c r="AAZ1043" s="871"/>
      <c r="ABA1043" s="871"/>
      <c r="ABB1043" s="871"/>
      <c r="ABC1043" s="871"/>
      <c r="ABD1043" s="871"/>
      <c r="ABE1043" s="871"/>
      <c r="ABF1043" s="871"/>
      <c r="ABG1043" s="871"/>
      <c r="ABH1043" s="871"/>
      <c r="ABI1043" s="871"/>
      <c r="ABJ1043" s="871"/>
      <c r="ABK1043" s="871"/>
      <c r="ABL1043" s="871"/>
      <c r="ABM1043" s="871"/>
      <c r="ABN1043" s="871"/>
      <c r="ABO1043" s="871"/>
      <c r="ABP1043" s="871"/>
      <c r="ABQ1043" s="871"/>
      <c r="ABR1043" s="871"/>
      <c r="ABS1043" s="871"/>
      <c r="ABT1043" s="871"/>
      <c r="ABU1043" s="871"/>
      <c r="ABV1043" s="871"/>
      <c r="ABW1043" s="871"/>
      <c r="ABX1043" s="871"/>
      <c r="ABY1043" s="871"/>
      <c r="ABZ1043" s="871"/>
      <c r="ACA1043" s="871"/>
      <c r="ACB1043" s="871"/>
      <c r="ACC1043" s="871"/>
      <c r="ACD1043" s="871"/>
      <c r="ACE1043" s="871"/>
      <c r="ACF1043" s="871"/>
      <c r="ACG1043" s="871"/>
      <c r="ACH1043" s="871"/>
      <c r="ACI1043" s="871"/>
      <c r="ACJ1043" s="871"/>
      <c r="ACK1043" s="871"/>
      <c r="ACL1043" s="871"/>
      <c r="ACM1043" s="871"/>
      <c r="ACN1043" s="871"/>
      <c r="ACO1043" s="871"/>
      <c r="ACP1043" s="871"/>
      <c r="ACQ1043" s="871"/>
      <c r="ACR1043" s="871"/>
      <c r="ACS1043" s="871"/>
      <c r="ACT1043" s="871"/>
      <c r="ACU1043" s="871"/>
      <c r="ACV1043" s="871"/>
      <c r="ACW1043" s="871"/>
      <c r="ACX1043" s="871"/>
      <c r="ACY1043" s="871"/>
      <c r="ACZ1043" s="871"/>
      <c r="ADA1043" s="871"/>
      <c r="ADB1043" s="871"/>
      <c r="ADC1043" s="871"/>
      <c r="ADD1043" s="871"/>
      <c r="ADE1043" s="871"/>
      <c r="ADF1043" s="871"/>
      <c r="ADG1043" s="871"/>
      <c r="ADH1043" s="871"/>
      <c r="ADI1043" s="871"/>
      <c r="ADJ1043" s="871"/>
      <c r="ADK1043" s="871"/>
      <c r="ADL1043" s="871"/>
      <c r="ADM1043" s="871"/>
      <c r="ADN1043" s="871"/>
      <c r="ADO1043" s="871"/>
      <c r="ADP1043" s="871"/>
      <c r="ADQ1043" s="871"/>
      <c r="ADR1043" s="871"/>
      <c r="ADS1043" s="871"/>
      <c r="ADT1043" s="871"/>
      <c r="ADU1043" s="871"/>
      <c r="ADV1043" s="871"/>
      <c r="ADW1043" s="871"/>
      <c r="ADX1043" s="871"/>
      <c r="ADY1043" s="871"/>
      <c r="ADZ1043" s="871"/>
      <c r="AEA1043" s="871"/>
      <c r="AEB1043" s="871"/>
      <c r="AEC1043" s="871"/>
      <c r="AED1043" s="871"/>
      <c r="AEE1043" s="871"/>
      <c r="AEF1043" s="871"/>
      <c r="AEG1043" s="871"/>
      <c r="AEH1043" s="871"/>
      <c r="AEI1043" s="871"/>
      <c r="AEJ1043" s="871"/>
      <c r="AEK1043" s="871"/>
      <c r="AEL1043" s="871"/>
      <c r="AEM1043" s="871"/>
      <c r="AEN1043" s="871"/>
      <c r="AEO1043" s="871"/>
      <c r="AEP1043" s="871"/>
      <c r="AEQ1043" s="871"/>
      <c r="AER1043" s="871"/>
      <c r="AES1043" s="871"/>
      <c r="AET1043" s="871"/>
      <c r="AEU1043" s="871"/>
      <c r="AEV1043" s="871"/>
      <c r="AEW1043" s="871"/>
      <c r="AEX1043" s="871"/>
      <c r="AEY1043" s="871"/>
      <c r="AEZ1043" s="871"/>
      <c r="AFA1043" s="871"/>
      <c r="AFB1043" s="871"/>
      <c r="AFC1043" s="871"/>
      <c r="AFD1043" s="871"/>
      <c r="AFE1043" s="871"/>
      <c r="AFF1043" s="871"/>
      <c r="AFG1043" s="871"/>
      <c r="AFH1043" s="871"/>
      <c r="AFI1043" s="871"/>
      <c r="AFJ1043" s="871"/>
      <c r="AFK1043" s="871"/>
      <c r="AFL1043" s="871"/>
      <c r="AFM1043" s="871"/>
      <c r="AFN1043" s="871"/>
      <c r="AFO1043" s="871"/>
      <c r="AFP1043" s="871"/>
      <c r="AFQ1043" s="871"/>
      <c r="AFR1043" s="871"/>
      <c r="AFS1043" s="871"/>
      <c r="AFT1043" s="871"/>
      <c r="AFU1043" s="871"/>
      <c r="AFV1043" s="871"/>
      <c r="AFW1043" s="871"/>
      <c r="AFX1043" s="871"/>
      <c r="AFY1043" s="871"/>
      <c r="AFZ1043" s="871"/>
      <c r="AGA1043" s="871"/>
      <c r="AGB1043" s="871"/>
      <c r="AGC1043" s="871"/>
      <c r="AGD1043" s="871"/>
      <c r="AGE1043" s="871"/>
      <c r="AGF1043" s="871"/>
      <c r="AGG1043" s="871"/>
      <c r="AGH1043" s="871"/>
      <c r="AGI1043" s="871"/>
      <c r="AGJ1043" s="871"/>
      <c r="AGK1043" s="871"/>
      <c r="AGL1043" s="871"/>
      <c r="AGM1043" s="871"/>
      <c r="AGN1043" s="871"/>
      <c r="AGO1043" s="871"/>
      <c r="AGP1043" s="871"/>
      <c r="AGQ1043" s="871"/>
      <c r="AGR1043" s="871"/>
      <c r="AGS1043" s="871"/>
      <c r="AGT1043" s="871"/>
      <c r="AGU1043" s="871"/>
      <c r="AGV1043" s="871"/>
      <c r="AGW1043" s="871"/>
      <c r="AGX1043" s="871"/>
      <c r="AGY1043" s="871"/>
      <c r="AGZ1043" s="871"/>
      <c r="AHA1043" s="871"/>
      <c r="AHB1043" s="871"/>
      <c r="AHC1043" s="871"/>
      <c r="AHD1043" s="871"/>
      <c r="AHE1043" s="871"/>
      <c r="AHF1043" s="871"/>
      <c r="AHG1043" s="871"/>
      <c r="AHH1043" s="871"/>
      <c r="AHI1043" s="871"/>
      <c r="AHJ1043" s="871"/>
      <c r="AHK1043" s="871"/>
      <c r="AHL1043" s="871"/>
      <c r="AHM1043" s="871"/>
      <c r="AHN1043" s="871"/>
      <c r="AHO1043" s="871"/>
      <c r="AHP1043" s="871"/>
      <c r="AHQ1043" s="871"/>
      <c r="AHR1043" s="871"/>
      <c r="AHS1043" s="871"/>
      <c r="AHT1043" s="871"/>
      <c r="AHU1043" s="871"/>
      <c r="AHV1043" s="871"/>
      <c r="AHW1043" s="871"/>
      <c r="AHX1043" s="871"/>
      <c r="AHY1043" s="871"/>
      <c r="AHZ1043" s="871"/>
      <c r="AIA1043" s="871"/>
      <c r="AIB1043" s="871"/>
      <c r="AIC1043" s="871"/>
      <c r="AID1043" s="871"/>
      <c r="AIE1043" s="871"/>
      <c r="AIF1043" s="871"/>
      <c r="AIG1043" s="871"/>
      <c r="AIH1043" s="871"/>
      <c r="AII1043" s="871"/>
      <c r="AIJ1043" s="871"/>
      <c r="AIK1043" s="871"/>
      <c r="AIL1043" s="871"/>
      <c r="AIM1043" s="871"/>
      <c r="AIN1043" s="871"/>
      <c r="AIO1043" s="871"/>
      <c r="AIP1043" s="871"/>
      <c r="AIQ1043" s="871"/>
      <c r="AIR1043" s="871"/>
      <c r="AIS1043" s="871"/>
      <c r="AIT1043" s="871"/>
      <c r="AIU1043" s="871"/>
      <c r="AIV1043" s="871"/>
      <c r="AIW1043" s="871"/>
      <c r="AIX1043" s="871"/>
      <c r="AIY1043" s="871"/>
      <c r="AIZ1043" s="871"/>
      <c r="AJA1043" s="871"/>
      <c r="AJB1043" s="871"/>
      <c r="AJC1043" s="871"/>
      <c r="AJD1043" s="871"/>
      <c r="AJE1043" s="871"/>
      <c r="AJF1043" s="871"/>
      <c r="AJG1043" s="871"/>
      <c r="AJH1043" s="871"/>
      <c r="AJI1043" s="871"/>
      <c r="AJJ1043" s="871"/>
      <c r="AJK1043" s="871"/>
      <c r="AJL1043" s="871"/>
      <c r="AJM1043" s="871"/>
      <c r="AJN1043" s="871"/>
      <c r="AJO1043" s="871"/>
      <c r="AJP1043" s="871"/>
      <c r="AJQ1043" s="871"/>
      <c r="AJR1043" s="871"/>
      <c r="AJS1043" s="871"/>
      <c r="AJT1043" s="871"/>
      <c r="AJU1043" s="871"/>
      <c r="AJV1043" s="871"/>
      <c r="AJW1043" s="871"/>
      <c r="AJX1043" s="871"/>
      <c r="AJY1043" s="871"/>
      <c r="AJZ1043" s="871"/>
      <c r="AKA1043" s="871"/>
      <c r="AKB1043" s="871"/>
      <c r="AKC1043" s="871"/>
      <c r="AKD1043" s="871"/>
      <c r="AKE1043" s="871"/>
      <c r="AKF1043" s="871"/>
      <c r="AKG1043" s="871"/>
      <c r="AKH1043" s="871"/>
      <c r="AKI1043" s="871"/>
      <c r="AKJ1043" s="871"/>
      <c r="AKK1043" s="871"/>
      <c r="AKL1043" s="871"/>
      <c r="AKM1043" s="871"/>
      <c r="AKN1043" s="871"/>
      <c r="AKO1043" s="871"/>
      <c r="AKP1043" s="871"/>
      <c r="AKQ1043" s="871"/>
      <c r="AKR1043" s="871"/>
      <c r="AKS1043" s="871"/>
      <c r="AKT1043" s="871"/>
      <c r="AKU1043" s="871"/>
      <c r="AKV1043" s="871"/>
      <c r="AKW1043" s="871"/>
      <c r="AKX1043" s="871"/>
      <c r="AKY1043" s="871"/>
      <c r="AKZ1043" s="871"/>
      <c r="ALA1043" s="871"/>
      <c r="ALB1043" s="871"/>
      <c r="ALC1043" s="871"/>
      <c r="ALD1043" s="871"/>
      <c r="ALE1043" s="871"/>
      <c r="ALF1043" s="871"/>
      <c r="ALG1043" s="871"/>
      <c r="ALH1043" s="871"/>
      <c r="ALI1043" s="871"/>
      <c r="ALJ1043" s="871"/>
      <c r="ALK1043" s="871"/>
      <c r="ALL1043" s="871"/>
      <c r="ALM1043" s="871"/>
      <c r="ALN1043" s="871"/>
      <c r="ALO1043" s="871"/>
      <c r="ALP1043" s="871"/>
      <c r="ALQ1043" s="871"/>
      <c r="ALR1043" s="871"/>
      <c r="ALS1043" s="871"/>
      <c r="ALT1043" s="871"/>
      <c r="ALU1043" s="871"/>
      <c r="ALV1043" s="871"/>
      <c r="ALW1043" s="871"/>
      <c r="ALX1043" s="871"/>
      <c r="ALY1043" s="871"/>
      <c r="ALZ1043" s="871"/>
      <c r="AMA1043" s="871"/>
      <c r="AMB1043" s="871"/>
      <c r="AMC1043" s="871"/>
      <c r="AMD1043" s="871"/>
      <c r="AME1043" s="871"/>
      <c r="AMF1043" s="871"/>
      <c r="AMG1043" s="871"/>
      <c r="AMH1043" s="871"/>
      <c r="AMI1043" s="871"/>
      <c r="AMJ1043" s="871"/>
      <c r="AMK1043" s="871"/>
    </row>
    <row r="1044" spans="1:1025" ht="15.75" customHeight="1">
      <c r="A1044" s="1120" t="s">
        <v>507</v>
      </c>
      <c r="B1044" s="1121"/>
      <c r="C1044" s="1121"/>
      <c r="D1044" s="1121"/>
      <c r="E1044" s="1121"/>
      <c r="F1044" s="1121"/>
      <c r="G1044" s="1121"/>
      <c r="H1044" s="1121"/>
      <c r="I1044" s="1121"/>
      <c r="J1044" s="1121"/>
      <c r="K1044" s="1120" t="s">
        <v>2</v>
      </c>
      <c r="L1044" s="1121"/>
      <c r="M1044" s="1121"/>
      <c r="N1044" s="1121"/>
      <c r="O1044" s="1121"/>
      <c r="P1044" s="1133"/>
      <c r="Q1044" s="898"/>
      <c r="R1044" s="871"/>
      <c r="S1044" s="871"/>
      <c r="T1044" s="871"/>
      <c r="U1044" s="871"/>
      <c r="V1044" s="871"/>
      <c r="W1044" s="871"/>
      <c r="X1044" s="871"/>
      <c r="Y1044" s="871"/>
      <c r="Z1044" s="871"/>
      <c r="AA1044" s="871"/>
      <c r="AB1044" s="871"/>
      <c r="AC1044" s="871"/>
      <c r="AD1044" s="871"/>
      <c r="AE1044" s="871"/>
      <c r="AF1044" s="871"/>
      <c r="AG1044" s="871"/>
      <c r="AH1044" s="871"/>
      <c r="AI1044" s="871"/>
      <c r="AJ1044" s="871"/>
      <c r="AK1044" s="871"/>
      <c r="AL1044" s="871"/>
      <c r="AM1044" s="871"/>
      <c r="AN1044" s="871"/>
      <c r="AO1044" s="871"/>
      <c r="AP1044" s="871"/>
      <c r="AQ1044" s="871"/>
      <c r="AR1044" s="871"/>
      <c r="AS1044" s="871"/>
      <c r="AT1044" s="871"/>
      <c r="AU1044" s="871"/>
      <c r="AV1044" s="871"/>
      <c r="AW1044" s="871"/>
      <c r="AX1044" s="871"/>
      <c r="AY1044" s="871"/>
      <c r="AZ1044" s="871"/>
      <c r="BA1044" s="871"/>
      <c r="BB1044" s="871"/>
      <c r="BC1044" s="871"/>
      <c r="BD1044" s="871"/>
      <c r="BE1044" s="871"/>
      <c r="BF1044" s="871"/>
      <c r="BG1044" s="871"/>
      <c r="BH1044" s="871"/>
      <c r="BI1044" s="871"/>
      <c r="BJ1044" s="871"/>
      <c r="BK1044" s="871"/>
      <c r="BL1044" s="871"/>
      <c r="BM1044" s="871"/>
      <c r="BN1044" s="871"/>
      <c r="BO1044" s="871"/>
      <c r="BP1044" s="871"/>
      <c r="BQ1044" s="871"/>
      <c r="BR1044" s="871"/>
      <c r="BS1044" s="871"/>
      <c r="BT1044" s="871"/>
      <c r="BU1044" s="871"/>
      <c r="BV1044" s="871"/>
      <c r="BW1044" s="871"/>
      <c r="BX1044" s="871"/>
      <c r="BY1044" s="871"/>
      <c r="BZ1044" s="871"/>
      <c r="CA1044" s="871"/>
      <c r="CB1044" s="871"/>
      <c r="CC1044" s="871"/>
      <c r="CD1044" s="871"/>
      <c r="CE1044" s="871"/>
      <c r="CF1044" s="871"/>
      <c r="CG1044" s="871"/>
      <c r="CH1044" s="871"/>
      <c r="CI1044" s="871"/>
      <c r="CJ1044" s="871"/>
      <c r="CK1044" s="871"/>
      <c r="CL1044" s="871"/>
      <c r="CM1044" s="871"/>
      <c r="CN1044" s="871"/>
      <c r="CO1044" s="871"/>
      <c r="CP1044" s="871"/>
      <c r="CQ1044" s="871"/>
      <c r="CR1044" s="871"/>
      <c r="CS1044" s="871"/>
      <c r="CT1044" s="871"/>
      <c r="CU1044" s="871"/>
      <c r="CV1044" s="871"/>
      <c r="CW1044" s="871"/>
      <c r="CX1044" s="871"/>
      <c r="CY1044" s="871"/>
      <c r="CZ1044" s="871"/>
      <c r="DA1044" s="871"/>
      <c r="DB1044" s="871"/>
      <c r="DC1044" s="871"/>
      <c r="DD1044" s="871"/>
      <c r="DE1044" s="871"/>
      <c r="DF1044" s="871"/>
      <c r="DG1044" s="871"/>
      <c r="DH1044" s="871"/>
      <c r="DI1044" s="871"/>
      <c r="DJ1044" s="871"/>
      <c r="DK1044" s="871"/>
      <c r="DL1044" s="871"/>
      <c r="DM1044" s="871"/>
      <c r="DN1044" s="871"/>
      <c r="DO1044" s="871"/>
      <c r="DP1044" s="871"/>
      <c r="DQ1044" s="871"/>
      <c r="DR1044" s="871"/>
      <c r="DS1044" s="871"/>
      <c r="DT1044" s="871"/>
      <c r="DU1044" s="871"/>
      <c r="DV1044" s="871"/>
      <c r="DW1044" s="871"/>
      <c r="DX1044" s="871"/>
      <c r="DY1044" s="871"/>
      <c r="DZ1044" s="871"/>
      <c r="EA1044" s="871"/>
      <c r="EB1044" s="871"/>
      <c r="EC1044" s="871"/>
      <c r="ED1044" s="871"/>
      <c r="EE1044" s="871"/>
      <c r="EF1044" s="871"/>
      <c r="EG1044" s="871"/>
      <c r="EH1044" s="871"/>
      <c r="EI1044" s="871"/>
      <c r="EJ1044" s="871"/>
      <c r="EK1044" s="871"/>
      <c r="EL1044" s="871"/>
      <c r="EM1044" s="871"/>
      <c r="EN1044" s="871"/>
      <c r="EO1044" s="871"/>
      <c r="EP1044" s="871"/>
      <c r="EQ1044" s="871"/>
      <c r="ER1044" s="871"/>
      <c r="ES1044" s="871"/>
      <c r="ET1044" s="871"/>
      <c r="EU1044" s="871"/>
      <c r="EV1044" s="871"/>
      <c r="EW1044" s="871"/>
      <c r="EX1044" s="871"/>
      <c r="EY1044" s="871"/>
      <c r="EZ1044" s="871"/>
      <c r="FA1044" s="871"/>
      <c r="FB1044" s="871"/>
      <c r="FC1044" s="871"/>
      <c r="FD1044" s="871"/>
      <c r="FE1044" s="871"/>
      <c r="FF1044" s="871"/>
      <c r="FG1044" s="871"/>
      <c r="FH1044" s="871"/>
      <c r="FI1044" s="871"/>
      <c r="FJ1044" s="871"/>
      <c r="FK1044" s="871"/>
      <c r="FL1044" s="871"/>
      <c r="FM1044" s="871"/>
      <c r="FN1044" s="871"/>
      <c r="FO1044" s="871"/>
      <c r="FP1044" s="871"/>
      <c r="FQ1044" s="871"/>
      <c r="FR1044" s="871"/>
      <c r="FS1044" s="871"/>
      <c r="FT1044" s="871"/>
      <c r="FU1044" s="871"/>
      <c r="FV1044" s="871"/>
      <c r="FW1044" s="871"/>
      <c r="FX1044" s="871"/>
      <c r="FY1044" s="871"/>
      <c r="FZ1044" s="871"/>
      <c r="GA1044" s="871"/>
      <c r="GB1044" s="871"/>
      <c r="GC1044" s="871"/>
      <c r="GD1044" s="871"/>
      <c r="GE1044" s="871"/>
      <c r="GF1044" s="871"/>
      <c r="GG1044" s="871"/>
      <c r="GH1044" s="871"/>
      <c r="GI1044" s="871"/>
      <c r="GJ1044" s="871"/>
      <c r="GK1044" s="871"/>
      <c r="GL1044" s="871"/>
      <c r="GM1044" s="871"/>
      <c r="GN1044" s="871"/>
      <c r="GO1044" s="871"/>
      <c r="GP1044" s="871"/>
      <c r="GQ1044" s="871"/>
      <c r="GR1044" s="871"/>
      <c r="GS1044" s="871"/>
      <c r="GT1044" s="871"/>
      <c r="GU1044" s="871"/>
      <c r="GV1044" s="871"/>
      <c r="GW1044" s="871"/>
      <c r="GX1044" s="871"/>
      <c r="GY1044" s="871"/>
      <c r="GZ1044" s="871"/>
      <c r="HA1044" s="871"/>
      <c r="HB1044" s="871"/>
      <c r="HC1044" s="871"/>
      <c r="HD1044" s="871"/>
      <c r="HE1044" s="871"/>
      <c r="HF1044" s="871"/>
      <c r="HG1044" s="871"/>
      <c r="HH1044" s="871"/>
      <c r="HI1044" s="871"/>
      <c r="HJ1044" s="871"/>
      <c r="HK1044" s="871"/>
      <c r="HL1044" s="871"/>
      <c r="HM1044" s="871"/>
      <c r="HN1044" s="871"/>
      <c r="HO1044" s="871"/>
      <c r="HP1044" s="871"/>
      <c r="HQ1044" s="871"/>
      <c r="HR1044" s="871"/>
      <c r="HS1044" s="871"/>
      <c r="HT1044" s="871"/>
      <c r="HU1044" s="871"/>
      <c r="HV1044" s="871"/>
      <c r="HW1044" s="871"/>
      <c r="HX1044" s="871"/>
      <c r="HY1044" s="871"/>
      <c r="HZ1044" s="871"/>
      <c r="IA1044" s="871"/>
      <c r="IB1044" s="871"/>
      <c r="IC1044" s="871"/>
      <c r="ID1044" s="871"/>
      <c r="IE1044" s="871"/>
      <c r="IF1044" s="871"/>
      <c r="IG1044" s="871"/>
      <c r="IH1044" s="871"/>
      <c r="II1044" s="871"/>
      <c r="IJ1044" s="871"/>
      <c r="IK1044" s="871"/>
      <c r="IL1044" s="871"/>
      <c r="IM1044" s="871"/>
      <c r="IN1044" s="871"/>
      <c r="IO1044" s="871"/>
      <c r="IP1044" s="871"/>
      <c r="IQ1044" s="871"/>
      <c r="IR1044" s="871"/>
      <c r="IS1044" s="871"/>
      <c r="IT1044" s="871"/>
      <c r="IU1044" s="871"/>
      <c r="IV1044" s="871"/>
      <c r="IW1044" s="871"/>
      <c r="IX1044" s="871"/>
      <c r="IY1044" s="871"/>
      <c r="IZ1044" s="871"/>
      <c r="JA1044" s="871"/>
      <c r="JB1044" s="871"/>
      <c r="JC1044" s="871"/>
      <c r="JD1044" s="871"/>
      <c r="JE1044" s="871"/>
      <c r="JF1044" s="871"/>
      <c r="JG1044" s="871"/>
      <c r="JH1044" s="871"/>
      <c r="JI1044" s="871"/>
      <c r="JJ1044" s="871"/>
      <c r="JK1044" s="871"/>
      <c r="JL1044" s="871"/>
      <c r="JM1044" s="871"/>
      <c r="JN1044" s="871"/>
      <c r="JO1044" s="871"/>
      <c r="JP1044" s="871"/>
      <c r="JQ1044" s="871"/>
      <c r="JR1044" s="871"/>
      <c r="JS1044" s="871"/>
      <c r="JT1044" s="871"/>
      <c r="JU1044" s="871"/>
      <c r="JV1044" s="871"/>
      <c r="JW1044" s="871"/>
      <c r="JX1044" s="871"/>
      <c r="JY1044" s="871"/>
      <c r="JZ1044" s="871"/>
      <c r="KA1044" s="871"/>
      <c r="KB1044" s="871"/>
      <c r="KC1044" s="871"/>
      <c r="KD1044" s="871"/>
      <c r="KE1044" s="871"/>
      <c r="KF1044" s="871"/>
      <c r="KG1044" s="871"/>
      <c r="KH1044" s="871"/>
      <c r="KI1044" s="871"/>
      <c r="KJ1044" s="871"/>
      <c r="KK1044" s="871"/>
      <c r="KL1044" s="871"/>
      <c r="KM1044" s="871"/>
      <c r="KN1044" s="871"/>
      <c r="KO1044" s="871"/>
      <c r="KP1044" s="871"/>
      <c r="KQ1044" s="871"/>
      <c r="KR1044" s="871"/>
      <c r="KS1044" s="871"/>
      <c r="KT1044" s="871"/>
      <c r="KU1044" s="871"/>
      <c r="KV1044" s="871"/>
      <c r="KW1044" s="871"/>
      <c r="KX1044" s="871"/>
      <c r="KY1044" s="871"/>
      <c r="KZ1044" s="871"/>
      <c r="LA1044" s="871"/>
      <c r="LB1044" s="871"/>
      <c r="LC1044" s="871"/>
      <c r="LD1044" s="871"/>
      <c r="LE1044" s="871"/>
      <c r="LF1044" s="871"/>
      <c r="LG1044" s="871"/>
      <c r="LH1044" s="871"/>
      <c r="LI1044" s="871"/>
      <c r="LJ1044" s="871"/>
      <c r="LK1044" s="871"/>
      <c r="LL1044" s="871"/>
      <c r="LM1044" s="871"/>
      <c r="LN1044" s="871"/>
      <c r="LO1044" s="871"/>
      <c r="LP1044" s="871"/>
      <c r="LQ1044" s="871"/>
      <c r="LR1044" s="871"/>
      <c r="LS1044" s="871"/>
      <c r="LT1044" s="871"/>
      <c r="LU1044" s="871"/>
      <c r="LV1044" s="871"/>
      <c r="LW1044" s="871"/>
      <c r="LX1044" s="871"/>
      <c r="LY1044" s="871"/>
      <c r="LZ1044" s="871"/>
      <c r="MA1044" s="871"/>
      <c r="MB1044" s="871"/>
      <c r="MC1044" s="871"/>
      <c r="MD1044" s="871"/>
      <c r="ME1044" s="871"/>
      <c r="MF1044" s="871"/>
      <c r="MG1044" s="871"/>
      <c r="MH1044" s="871"/>
      <c r="MI1044" s="871"/>
      <c r="MJ1044" s="871"/>
      <c r="MK1044" s="871"/>
      <c r="ML1044" s="871"/>
      <c r="MM1044" s="871"/>
      <c r="MN1044" s="871"/>
      <c r="MO1044" s="871"/>
      <c r="MP1044" s="871"/>
      <c r="MQ1044" s="871"/>
      <c r="MR1044" s="871"/>
      <c r="MS1044" s="871"/>
      <c r="MT1044" s="871"/>
      <c r="MU1044" s="871"/>
      <c r="MV1044" s="871"/>
      <c r="MW1044" s="871"/>
      <c r="MX1044" s="871"/>
      <c r="MY1044" s="871"/>
      <c r="MZ1044" s="871"/>
      <c r="NA1044" s="871"/>
      <c r="NB1044" s="871"/>
      <c r="NC1044" s="871"/>
      <c r="ND1044" s="871"/>
      <c r="NE1044" s="871"/>
      <c r="NF1044" s="871"/>
      <c r="NG1044" s="871"/>
      <c r="NH1044" s="871"/>
      <c r="NI1044" s="871"/>
      <c r="NJ1044" s="871"/>
      <c r="NK1044" s="871"/>
      <c r="NL1044" s="871"/>
      <c r="NM1044" s="871"/>
      <c r="NN1044" s="871"/>
      <c r="NO1044" s="871"/>
      <c r="NP1044" s="871"/>
      <c r="NQ1044" s="871"/>
      <c r="NR1044" s="871"/>
      <c r="NS1044" s="871"/>
      <c r="NT1044" s="871"/>
      <c r="NU1044" s="871"/>
      <c r="NV1044" s="871"/>
      <c r="NW1044" s="871"/>
      <c r="NX1044" s="871"/>
      <c r="NY1044" s="871"/>
      <c r="NZ1044" s="871"/>
      <c r="OA1044" s="871"/>
      <c r="OB1044" s="871"/>
      <c r="OC1044" s="871"/>
      <c r="OD1044" s="871"/>
      <c r="OE1044" s="871"/>
      <c r="OF1044" s="871"/>
      <c r="OG1044" s="871"/>
      <c r="OH1044" s="871"/>
      <c r="OI1044" s="871"/>
      <c r="OJ1044" s="871"/>
      <c r="OK1044" s="871"/>
      <c r="OL1044" s="871"/>
      <c r="OM1044" s="871"/>
      <c r="ON1044" s="871"/>
      <c r="OO1044" s="871"/>
      <c r="OP1044" s="871"/>
      <c r="OQ1044" s="871"/>
      <c r="OR1044" s="871"/>
      <c r="OS1044" s="871"/>
      <c r="OT1044" s="871"/>
      <c r="OU1044" s="871"/>
      <c r="OV1044" s="871"/>
      <c r="OW1044" s="871"/>
      <c r="OX1044" s="871"/>
      <c r="OY1044" s="871"/>
      <c r="OZ1044" s="871"/>
      <c r="PA1044" s="871"/>
      <c r="PB1044" s="871"/>
      <c r="PC1044" s="871"/>
      <c r="PD1044" s="871"/>
      <c r="PE1044" s="871"/>
      <c r="PF1044" s="871"/>
      <c r="PG1044" s="871"/>
      <c r="PH1044" s="871"/>
      <c r="PI1044" s="871"/>
      <c r="PJ1044" s="871"/>
      <c r="PK1044" s="871"/>
      <c r="PL1044" s="871"/>
      <c r="PM1044" s="871"/>
      <c r="PN1044" s="871"/>
      <c r="PO1044" s="871"/>
      <c r="PP1044" s="871"/>
      <c r="PQ1044" s="871"/>
      <c r="PR1044" s="871"/>
      <c r="PS1044" s="871"/>
      <c r="PT1044" s="871"/>
      <c r="PU1044" s="871"/>
      <c r="PV1044" s="871"/>
      <c r="PW1044" s="871"/>
      <c r="PX1044" s="871"/>
      <c r="PY1044" s="871"/>
      <c r="PZ1044" s="871"/>
      <c r="QA1044" s="871"/>
      <c r="QB1044" s="871"/>
      <c r="QC1044" s="871"/>
      <c r="QD1044" s="871"/>
      <c r="QE1044" s="871"/>
      <c r="QF1044" s="871"/>
      <c r="QG1044" s="871"/>
      <c r="QH1044" s="871"/>
      <c r="QI1044" s="871"/>
      <c r="QJ1044" s="871"/>
      <c r="QK1044" s="871"/>
      <c r="QL1044" s="871"/>
      <c r="QM1044" s="871"/>
      <c r="QN1044" s="871"/>
      <c r="QO1044" s="871"/>
      <c r="QP1044" s="871"/>
      <c r="QQ1044" s="871"/>
      <c r="QR1044" s="871"/>
      <c r="QS1044" s="871"/>
      <c r="QT1044" s="871"/>
      <c r="QU1044" s="871"/>
      <c r="QV1044" s="871"/>
      <c r="QW1044" s="871"/>
      <c r="QX1044" s="871"/>
      <c r="QY1044" s="871"/>
      <c r="QZ1044" s="871"/>
      <c r="RA1044" s="871"/>
      <c r="RB1044" s="871"/>
      <c r="RC1044" s="871"/>
      <c r="RD1044" s="871"/>
      <c r="RE1044" s="871"/>
      <c r="RF1044" s="871"/>
      <c r="RG1044" s="871"/>
      <c r="RH1044" s="871"/>
      <c r="RI1044" s="871"/>
      <c r="RJ1044" s="871"/>
      <c r="RK1044" s="871"/>
      <c r="RL1044" s="871"/>
      <c r="RM1044" s="871"/>
      <c r="RN1044" s="871"/>
      <c r="RO1044" s="871"/>
      <c r="RP1044" s="871"/>
      <c r="RQ1044" s="871"/>
      <c r="RR1044" s="871"/>
      <c r="RS1044" s="871"/>
      <c r="RT1044" s="871"/>
      <c r="RU1044" s="871"/>
      <c r="RV1044" s="871"/>
      <c r="RW1044" s="871"/>
      <c r="RX1044" s="871"/>
      <c r="RY1044" s="871"/>
      <c r="RZ1044" s="871"/>
      <c r="SA1044" s="871"/>
      <c r="SB1044" s="871"/>
      <c r="SC1044" s="871"/>
      <c r="SD1044" s="871"/>
      <c r="SE1044" s="871"/>
      <c r="SF1044" s="871"/>
      <c r="SG1044" s="871"/>
      <c r="SH1044" s="871"/>
      <c r="SI1044" s="871"/>
      <c r="SJ1044" s="871"/>
      <c r="SK1044" s="871"/>
      <c r="SL1044" s="871"/>
      <c r="SM1044" s="871"/>
      <c r="SN1044" s="871"/>
      <c r="SO1044" s="871"/>
      <c r="SP1044" s="871"/>
      <c r="SQ1044" s="871"/>
      <c r="SR1044" s="871"/>
      <c r="SS1044" s="871"/>
      <c r="ST1044" s="871"/>
      <c r="SU1044" s="871"/>
      <c r="SV1044" s="871"/>
      <c r="SW1044" s="871"/>
      <c r="SX1044" s="871"/>
      <c r="SY1044" s="871"/>
      <c r="SZ1044" s="871"/>
      <c r="TA1044" s="871"/>
      <c r="TB1044" s="871"/>
      <c r="TC1044" s="871"/>
      <c r="TD1044" s="871"/>
      <c r="TE1044" s="871"/>
      <c r="TF1044" s="871"/>
      <c r="TG1044" s="871"/>
      <c r="TH1044" s="871"/>
      <c r="TI1044" s="871"/>
      <c r="TJ1044" s="871"/>
      <c r="TK1044" s="871"/>
      <c r="TL1044" s="871"/>
      <c r="TM1044" s="871"/>
      <c r="TN1044" s="871"/>
      <c r="TO1044" s="871"/>
      <c r="TP1044" s="871"/>
      <c r="TQ1044" s="871"/>
      <c r="TR1044" s="871"/>
      <c r="TS1044" s="871"/>
      <c r="TT1044" s="871"/>
      <c r="TU1044" s="871"/>
      <c r="TV1044" s="871"/>
      <c r="TW1044" s="871"/>
      <c r="TX1044" s="871"/>
      <c r="TY1044" s="871"/>
      <c r="TZ1044" s="871"/>
      <c r="UA1044" s="871"/>
      <c r="UB1044" s="871"/>
      <c r="UC1044" s="871"/>
      <c r="UD1044" s="871"/>
      <c r="UE1044" s="871"/>
      <c r="UF1044" s="871"/>
      <c r="UG1044" s="871"/>
      <c r="UH1044" s="871"/>
      <c r="UI1044" s="871"/>
      <c r="UJ1044" s="871"/>
      <c r="UK1044" s="871"/>
      <c r="UL1044" s="871"/>
      <c r="UM1044" s="871"/>
      <c r="UN1044" s="871"/>
      <c r="UO1044" s="871"/>
      <c r="UP1044" s="871"/>
      <c r="UQ1044" s="871"/>
      <c r="UR1044" s="871"/>
      <c r="US1044" s="871"/>
      <c r="UT1044" s="871"/>
      <c r="UU1044" s="871"/>
      <c r="UV1044" s="871"/>
      <c r="UW1044" s="871"/>
      <c r="UX1044" s="871"/>
      <c r="UY1044" s="871"/>
      <c r="UZ1044" s="871"/>
      <c r="VA1044" s="871"/>
      <c r="VB1044" s="871"/>
      <c r="VC1044" s="871"/>
      <c r="VD1044" s="871"/>
      <c r="VE1044" s="871"/>
      <c r="VF1044" s="871"/>
      <c r="VG1044" s="871"/>
      <c r="VH1044" s="871"/>
      <c r="VI1044" s="871"/>
      <c r="VJ1044" s="871"/>
      <c r="VK1044" s="871"/>
      <c r="VL1044" s="871"/>
      <c r="VM1044" s="871"/>
      <c r="VN1044" s="871"/>
      <c r="VO1044" s="871"/>
      <c r="VP1044" s="871"/>
      <c r="VQ1044" s="871"/>
      <c r="VR1044" s="871"/>
      <c r="VS1044" s="871"/>
      <c r="VT1044" s="871"/>
      <c r="VU1044" s="871"/>
      <c r="VV1044" s="871"/>
      <c r="VW1044" s="871"/>
      <c r="VX1044" s="871"/>
      <c r="VY1044" s="871"/>
      <c r="VZ1044" s="871"/>
      <c r="WA1044" s="871"/>
      <c r="WB1044" s="871"/>
      <c r="WC1044" s="871"/>
      <c r="WD1044" s="871"/>
      <c r="WE1044" s="871"/>
      <c r="WF1044" s="871"/>
      <c r="WG1044" s="871"/>
      <c r="WH1044" s="871"/>
      <c r="WI1044" s="871"/>
      <c r="WJ1044" s="871"/>
      <c r="WK1044" s="871"/>
      <c r="WL1044" s="871"/>
      <c r="WM1044" s="871"/>
      <c r="WN1044" s="871"/>
      <c r="WO1044" s="871"/>
      <c r="WP1044" s="871"/>
      <c r="WQ1044" s="871"/>
      <c r="WR1044" s="871"/>
      <c r="WS1044" s="871"/>
      <c r="WT1044" s="871"/>
      <c r="WU1044" s="871"/>
      <c r="WV1044" s="871"/>
      <c r="WW1044" s="871"/>
      <c r="WX1044" s="871"/>
      <c r="WY1044" s="871"/>
      <c r="WZ1044" s="871"/>
      <c r="XA1044" s="871"/>
      <c r="XB1044" s="871"/>
      <c r="XC1044" s="871"/>
      <c r="XD1044" s="871"/>
      <c r="XE1044" s="871"/>
      <c r="XF1044" s="871"/>
      <c r="XG1044" s="871"/>
      <c r="XH1044" s="871"/>
      <c r="XI1044" s="871"/>
      <c r="XJ1044" s="871"/>
      <c r="XK1044" s="871"/>
      <c r="XL1044" s="871"/>
      <c r="XM1044" s="871"/>
      <c r="XN1044" s="871"/>
      <c r="XO1044" s="871"/>
      <c r="XP1044" s="871"/>
      <c r="XQ1044" s="871"/>
      <c r="XR1044" s="871"/>
      <c r="XS1044" s="871"/>
      <c r="XT1044" s="871"/>
      <c r="XU1044" s="871"/>
      <c r="XV1044" s="871"/>
      <c r="XW1044" s="871"/>
      <c r="XX1044" s="871"/>
      <c r="XY1044" s="871"/>
      <c r="XZ1044" s="871"/>
      <c r="YA1044" s="871"/>
      <c r="YB1044" s="871"/>
      <c r="YC1044" s="871"/>
      <c r="YD1044" s="871"/>
      <c r="YE1044" s="871"/>
      <c r="YF1044" s="871"/>
      <c r="YG1044" s="871"/>
      <c r="YH1044" s="871"/>
      <c r="YI1044" s="871"/>
      <c r="YJ1044" s="871"/>
      <c r="YK1044" s="871"/>
      <c r="YL1044" s="871"/>
      <c r="YM1044" s="871"/>
      <c r="YN1044" s="871"/>
      <c r="YO1044" s="871"/>
      <c r="YP1044" s="871"/>
      <c r="YQ1044" s="871"/>
      <c r="YR1044" s="871"/>
      <c r="YS1044" s="871"/>
      <c r="YT1044" s="871"/>
      <c r="YU1044" s="871"/>
      <c r="YV1044" s="871"/>
      <c r="YW1044" s="871"/>
      <c r="YX1044" s="871"/>
      <c r="YY1044" s="871"/>
      <c r="YZ1044" s="871"/>
      <c r="ZA1044" s="871"/>
      <c r="ZB1044" s="871"/>
      <c r="ZC1044" s="871"/>
      <c r="ZD1044" s="871"/>
      <c r="ZE1044" s="871"/>
      <c r="ZF1044" s="871"/>
      <c r="ZG1044" s="871"/>
      <c r="ZH1044" s="871"/>
      <c r="ZI1044" s="871"/>
      <c r="ZJ1044" s="871"/>
      <c r="ZK1044" s="871"/>
      <c r="ZL1044" s="871"/>
      <c r="ZM1044" s="871"/>
      <c r="ZN1044" s="871"/>
      <c r="ZO1044" s="871"/>
      <c r="ZP1044" s="871"/>
      <c r="ZQ1044" s="871"/>
      <c r="ZR1044" s="871"/>
      <c r="ZS1044" s="871"/>
      <c r="ZT1044" s="871"/>
      <c r="ZU1044" s="871"/>
      <c r="ZV1044" s="871"/>
      <c r="ZW1044" s="871"/>
      <c r="ZX1044" s="871"/>
      <c r="ZY1044" s="871"/>
      <c r="ZZ1044" s="871"/>
      <c r="AAA1044" s="871"/>
      <c r="AAB1044" s="871"/>
      <c r="AAC1044" s="871"/>
      <c r="AAD1044" s="871"/>
      <c r="AAE1044" s="871"/>
      <c r="AAF1044" s="871"/>
      <c r="AAG1044" s="871"/>
      <c r="AAH1044" s="871"/>
      <c r="AAI1044" s="871"/>
      <c r="AAJ1044" s="871"/>
      <c r="AAK1044" s="871"/>
      <c r="AAL1044" s="871"/>
      <c r="AAM1044" s="871"/>
      <c r="AAN1044" s="871"/>
      <c r="AAO1044" s="871"/>
      <c r="AAP1044" s="871"/>
      <c r="AAQ1044" s="871"/>
      <c r="AAR1044" s="871"/>
      <c r="AAS1044" s="871"/>
      <c r="AAT1044" s="871"/>
      <c r="AAU1044" s="871"/>
      <c r="AAV1044" s="871"/>
      <c r="AAW1044" s="871"/>
      <c r="AAX1044" s="871"/>
      <c r="AAY1044" s="871"/>
      <c r="AAZ1044" s="871"/>
      <c r="ABA1044" s="871"/>
      <c r="ABB1044" s="871"/>
      <c r="ABC1044" s="871"/>
      <c r="ABD1044" s="871"/>
      <c r="ABE1044" s="871"/>
      <c r="ABF1044" s="871"/>
      <c r="ABG1044" s="871"/>
      <c r="ABH1044" s="871"/>
      <c r="ABI1044" s="871"/>
      <c r="ABJ1044" s="871"/>
      <c r="ABK1044" s="871"/>
      <c r="ABL1044" s="871"/>
      <c r="ABM1044" s="871"/>
      <c r="ABN1044" s="871"/>
      <c r="ABO1044" s="871"/>
      <c r="ABP1044" s="871"/>
      <c r="ABQ1044" s="871"/>
      <c r="ABR1044" s="871"/>
      <c r="ABS1044" s="871"/>
      <c r="ABT1044" s="871"/>
      <c r="ABU1044" s="871"/>
      <c r="ABV1044" s="871"/>
      <c r="ABW1044" s="871"/>
      <c r="ABX1044" s="871"/>
      <c r="ABY1044" s="871"/>
      <c r="ABZ1044" s="871"/>
      <c r="ACA1044" s="871"/>
      <c r="ACB1044" s="871"/>
      <c r="ACC1044" s="871"/>
      <c r="ACD1044" s="871"/>
      <c r="ACE1044" s="871"/>
      <c r="ACF1044" s="871"/>
      <c r="ACG1044" s="871"/>
      <c r="ACH1044" s="871"/>
      <c r="ACI1044" s="871"/>
      <c r="ACJ1044" s="871"/>
      <c r="ACK1044" s="871"/>
      <c r="ACL1044" s="871"/>
      <c r="ACM1044" s="871"/>
      <c r="ACN1044" s="871"/>
      <c r="ACO1044" s="871"/>
      <c r="ACP1044" s="871"/>
      <c r="ACQ1044" s="871"/>
      <c r="ACR1044" s="871"/>
      <c r="ACS1044" s="871"/>
      <c r="ACT1044" s="871"/>
      <c r="ACU1044" s="871"/>
      <c r="ACV1044" s="871"/>
      <c r="ACW1044" s="871"/>
      <c r="ACX1044" s="871"/>
      <c r="ACY1044" s="871"/>
      <c r="ACZ1044" s="871"/>
      <c r="ADA1044" s="871"/>
      <c r="ADB1044" s="871"/>
      <c r="ADC1044" s="871"/>
      <c r="ADD1044" s="871"/>
      <c r="ADE1044" s="871"/>
      <c r="ADF1044" s="871"/>
      <c r="ADG1044" s="871"/>
      <c r="ADH1044" s="871"/>
      <c r="ADI1044" s="871"/>
      <c r="ADJ1044" s="871"/>
      <c r="ADK1044" s="871"/>
      <c r="ADL1044" s="871"/>
      <c r="ADM1044" s="871"/>
      <c r="ADN1044" s="871"/>
      <c r="ADO1044" s="871"/>
      <c r="ADP1044" s="871"/>
      <c r="ADQ1044" s="871"/>
      <c r="ADR1044" s="871"/>
      <c r="ADS1044" s="871"/>
      <c r="ADT1044" s="871"/>
      <c r="ADU1044" s="871"/>
      <c r="ADV1044" s="871"/>
      <c r="ADW1044" s="871"/>
      <c r="ADX1044" s="871"/>
      <c r="ADY1044" s="871"/>
      <c r="ADZ1044" s="871"/>
      <c r="AEA1044" s="871"/>
      <c r="AEB1044" s="871"/>
      <c r="AEC1044" s="871"/>
      <c r="AED1044" s="871"/>
      <c r="AEE1044" s="871"/>
      <c r="AEF1044" s="871"/>
      <c r="AEG1044" s="871"/>
      <c r="AEH1044" s="871"/>
      <c r="AEI1044" s="871"/>
      <c r="AEJ1044" s="871"/>
      <c r="AEK1044" s="871"/>
      <c r="AEL1044" s="871"/>
      <c r="AEM1044" s="871"/>
      <c r="AEN1044" s="871"/>
      <c r="AEO1044" s="871"/>
      <c r="AEP1044" s="871"/>
      <c r="AEQ1044" s="871"/>
      <c r="AER1044" s="871"/>
      <c r="AES1044" s="871"/>
      <c r="AET1044" s="871"/>
      <c r="AEU1044" s="871"/>
      <c r="AEV1044" s="871"/>
      <c r="AEW1044" s="871"/>
      <c r="AEX1044" s="871"/>
      <c r="AEY1044" s="871"/>
      <c r="AEZ1044" s="871"/>
      <c r="AFA1044" s="871"/>
      <c r="AFB1044" s="871"/>
      <c r="AFC1044" s="871"/>
      <c r="AFD1044" s="871"/>
      <c r="AFE1044" s="871"/>
      <c r="AFF1044" s="871"/>
      <c r="AFG1044" s="871"/>
      <c r="AFH1044" s="871"/>
      <c r="AFI1044" s="871"/>
      <c r="AFJ1044" s="871"/>
      <c r="AFK1044" s="871"/>
      <c r="AFL1044" s="871"/>
      <c r="AFM1044" s="871"/>
      <c r="AFN1044" s="871"/>
      <c r="AFO1044" s="871"/>
      <c r="AFP1044" s="871"/>
      <c r="AFQ1044" s="871"/>
      <c r="AFR1044" s="871"/>
      <c r="AFS1044" s="871"/>
      <c r="AFT1044" s="871"/>
      <c r="AFU1044" s="871"/>
      <c r="AFV1044" s="871"/>
      <c r="AFW1044" s="871"/>
      <c r="AFX1044" s="871"/>
      <c r="AFY1044" s="871"/>
      <c r="AFZ1044" s="871"/>
      <c r="AGA1044" s="871"/>
      <c r="AGB1044" s="871"/>
      <c r="AGC1044" s="871"/>
      <c r="AGD1044" s="871"/>
      <c r="AGE1044" s="871"/>
      <c r="AGF1044" s="871"/>
      <c r="AGG1044" s="871"/>
      <c r="AGH1044" s="871"/>
      <c r="AGI1044" s="871"/>
      <c r="AGJ1044" s="871"/>
      <c r="AGK1044" s="871"/>
      <c r="AGL1044" s="871"/>
      <c r="AGM1044" s="871"/>
      <c r="AGN1044" s="871"/>
      <c r="AGO1044" s="871"/>
      <c r="AGP1044" s="871"/>
      <c r="AGQ1044" s="871"/>
      <c r="AGR1044" s="871"/>
      <c r="AGS1044" s="871"/>
      <c r="AGT1044" s="871"/>
      <c r="AGU1044" s="871"/>
      <c r="AGV1044" s="871"/>
      <c r="AGW1044" s="871"/>
      <c r="AGX1044" s="871"/>
      <c r="AGY1044" s="871"/>
      <c r="AGZ1044" s="871"/>
      <c r="AHA1044" s="871"/>
      <c r="AHB1044" s="871"/>
      <c r="AHC1044" s="871"/>
      <c r="AHD1044" s="871"/>
      <c r="AHE1044" s="871"/>
      <c r="AHF1044" s="871"/>
      <c r="AHG1044" s="871"/>
      <c r="AHH1044" s="871"/>
      <c r="AHI1044" s="871"/>
      <c r="AHJ1044" s="871"/>
      <c r="AHK1044" s="871"/>
      <c r="AHL1044" s="871"/>
      <c r="AHM1044" s="871"/>
      <c r="AHN1044" s="871"/>
      <c r="AHO1044" s="871"/>
      <c r="AHP1044" s="871"/>
      <c r="AHQ1044" s="871"/>
      <c r="AHR1044" s="871"/>
      <c r="AHS1044" s="871"/>
      <c r="AHT1044" s="871"/>
      <c r="AHU1044" s="871"/>
      <c r="AHV1044" s="871"/>
      <c r="AHW1044" s="871"/>
      <c r="AHX1044" s="871"/>
      <c r="AHY1044" s="871"/>
      <c r="AHZ1044" s="871"/>
      <c r="AIA1044" s="871"/>
      <c r="AIB1044" s="871"/>
      <c r="AIC1044" s="871"/>
      <c r="AID1044" s="871"/>
      <c r="AIE1044" s="871"/>
      <c r="AIF1044" s="871"/>
      <c r="AIG1044" s="871"/>
      <c r="AIH1044" s="871"/>
      <c r="AII1044" s="871"/>
      <c r="AIJ1044" s="871"/>
      <c r="AIK1044" s="871"/>
      <c r="AIL1044" s="871"/>
      <c r="AIM1044" s="871"/>
      <c r="AIN1044" s="871"/>
      <c r="AIO1044" s="871"/>
      <c r="AIP1044" s="871"/>
      <c r="AIQ1044" s="871"/>
      <c r="AIR1044" s="871"/>
      <c r="AIS1044" s="871"/>
      <c r="AIT1044" s="871"/>
      <c r="AIU1044" s="871"/>
      <c r="AIV1044" s="871"/>
      <c r="AIW1044" s="871"/>
      <c r="AIX1044" s="871"/>
      <c r="AIY1044" s="871"/>
      <c r="AIZ1044" s="871"/>
      <c r="AJA1044" s="871"/>
      <c r="AJB1044" s="871"/>
      <c r="AJC1044" s="871"/>
      <c r="AJD1044" s="871"/>
      <c r="AJE1044" s="871"/>
      <c r="AJF1044" s="871"/>
      <c r="AJG1044" s="871"/>
      <c r="AJH1044" s="871"/>
      <c r="AJI1044" s="871"/>
      <c r="AJJ1044" s="871"/>
      <c r="AJK1044" s="871"/>
      <c r="AJL1044" s="871"/>
      <c r="AJM1044" s="871"/>
      <c r="AJN1044" s="871"/>
      <c r="AJO1044" s="871"/>
      <c r="AJP1044" s="871"/>
      <c r="AJQ1044" s="871"/>
      <c r="AJR1044" s="871"/>
      <c r="AJS1044" s="871"/>
      <c r="AJT1044" s="871"/>
      <c r="AJU1044" s="871"/>
      <c r="AJV1044" s="871"/>
      <c r="AJW1044" s="871"/>
      <c r="AJX1044" s="871"/>
      <c r="AJY1044" s="871"/>
      <c r="AJZ1044" s="871"/>
      <c r="AKA1044" s="871"/>
      <c r="AKB1044" s="871"/>
      <c r="AKC1044" s="871"/>
      <c r="AKD1044" s="871"/>
      <c r="AKE1044" s="871"/>
      <c r="AKF1044" s="871"/>
      <c r="AKG1044" s="871"/>
      <c r="AKH1044" s="871"/>
      <c r="AKI1044" s="871"/>
      <c r="AKJ1044" s="871"/>
      <c r="AKK1044" s="871"/>
      <c r="AKL1044" s="871"/>
      <c r="AKM1044" s="871"/>
      <c r="AKN1044" s="871"/>
      <c r="AKO1044" s="871"/>
      <c r="AKP1044" s="871"/>
      <c r="AKQ1044" s="871"/>
      <c r="AKR1044" s="871"/>
      <c r="AKS1044" s="871"/>
      <c r="AKT1044" s="871"/>
      <c r="AKU1044" s="871"/>
      <c r="AKV1044" s="871"/>
      <c r="AKW1044" s="871"/>
      <c r="AKX1044" s="871"/>
      <c r="AKY1044" s="871"/>
      <c r="AKZ1044" s="871"/>
      <c r="ALA1044" s="871"/>
      <c r="ALB1044" s="871"/>
      <c r="ALC1044" s="871"/>
      <c r="ALD1044" s="871"/>
      <c r="ALE1044" s="871"/>
      <c r="ALF1044" s="871"/>
      <c r="ALG1044" s="871"/>
      <c r="ALH1044" s="871"/>
      <c r="ALI1044" s="871"/>
      <c r="ALJ1044" s="871"/>
      <c r="ALK1044" s="871"/>
      <c r="ALL1044" s="871"/>
      <c r="ALM1044" s="871"/>
      <c r="ALN1044" s="871"/>
      <c r="ALO1044" s="871"/>
      <c r="ALP1044" s="871"/>
      <c r="ALQ1044" s="871"/>
      <c r="ALR1044" s="871"/>
      <c r="ALS1044" s="871"/>
      <c r="ALT1044" s="871"/>
      <c r="ALU1044" s="871"/>
      <c r="ALV1044" s="871"/>
      <c r="ALW1044" s="871"/>
      <c r="ALX1044" s="871"/>
      <c r="ALY1044" s="871"/>
      <c r="ALZ1044" s="871"/>
      <c r="AMA1044" s="871"/>
      <c r="AMB1044" s="871"/>
      <c r="AMC1044" s="871"/>
      <c r="AMD1044" s="871"/>
      <c r="AME1044" s="871"/>
      <c r="AMF1044" s="871"/>
      <c r="AMG1044" s="871"/>
      <c r="AMH1044" s="871"/>
      <c r="AMI1044" s="871"/>
      <c r="AMJ1044" s="871"/>
      <c r="AMK1044" s="871"/>
    </row>
    <row r="1045" spans="1:1025" ht="28.8">
      <c r="A1045" s="873" t="s">
        <v>3</v>
      </c>
      <c r="B1045" s="874" t="s">
        <v>4</v>
      </c>
      <c r="C1045" s="873" t="s">
        <v>477</v>
      </c>
      <c r="D1045" s="873" t="s">
        <v>6</v>
      </c>
      <c r="E1045" s="873" t="s">
        <v>7</v>
      </c>
      <c r="F1045" s="874" t="s">
        <v>8</v>
      </c>
      <c r="G1045" s="874" t="s">
        <v>9</v>
      </c>
      <c r="H1045" s="875" t="s">
        <v>479</v>
      </c>
      <c r="I1045" s="874" t="s">
        <v>232</v>
      </c>
      <c r="J1045" s="874" t="s">
        <v>12</v>
      </c>
      <c r="K1045" s="899" t="s">
        <v>4</v>
      </c>
      <c r="L1045" s="874" t="s">
        <v>508</v>
      </c>
      <c r="M1045" s="899" t="s">
        <v>6</v>
      </c>
      <c r="N1045" s="899" t="s">
        <v>7</v>
      </c>
      <c r="O1045" s="899" t="s">
        <v>8</v>
      </c>
      <c r="P1045" s="899" t="s">
        <v>480</v>
      </c>
      <c r="Q1045" s="898"/>
      <c r="R1045" s="871"/>
      <c r="S1045" s="871"/>
      <c r="T1045" s="871"/>
      <c r="U1045" s="871"/>
      <c r="V1045" s="871"/>
      <c r="W1045" s="871"/>
      <c r="X1045" s="871"/>
      <c r="Y1045" s="871"/>
      <c r="Z1045" s="871"/>
      <c r="AA1045" s="871"/>
      <c r="AB1045" s="871"/>
      <c r="AC1045" s="871"/>
      <c r="AD1045" s="871"/>
      <c r="AE1045" s="871"/>
      <c r="AF1045" s="871"/>
      <c r="AG1045" s="871"/>
      <c r="AH1045" s="871"/>
      <c r="AI1045" s="871"/>
      <c r="AJ1045" s="871"/>
      <c r="AK1045" s="871"/>
      <c r="AL1045" s="871"/>
      <c r="AM1045" s="871"/>
      <c r="AN1045" s="871"/>
      <c r="AO1045" s="871"/>
      <c r="AP1045" s="871"/>
      <c r="AQ1045" s="871"/>
      <c r="AR1045" s="871"/>
      <c r="AS1045" s="871"/>
      <c r="AT1045" s="871"/>
      <c r="AU1045" s="871"/>
      <c r="AV1045" s="871"/>
      <c r="AW1045" s="871"/>
      <c r="AX1045" s="871"/>
      <c r="AY1045" s="871"/>
      <c r="AZ1045" s="871"/>
      <c r="BA1045" s="871"/>
      <c r="BB1045" s="871"/>
      <c r="BC1045" s="871"/>
      <c r="BD1045" s="871"/>
      <c r="BE1045" s="871"/>
      <c r="BF1045" s="871"/>
      <c r="BG1045" s="871"/>
      <c r="BH1045" s="871"/>
      <c r="BI1045" s="871"/>
      <c r="BJ1045" s="871"/>
      <c r="BK1045" s="871"/>
      <c r="BL1045" s="871"/>
      <c r="BM1045" s="871"/>
      <c r="BN1045" s="871"/>
      <c r="BO1045" s="871"/>
      <c r="BP1045" s="871"/>
      <c r="BQ1045" s="871"/>
      <c r="BR1045" s="871"/>
      <c r="BS1045" s="871"/>
      <c r="BT1045" s="871"/>
      <c r="BU1045" s="871"/>
      <c r="BV1045" s="871"/>
      <c r="BW1045" s="871"/>
      <c r="BX1045" s="871"/>
      <c r="BY1045" s="871"/>
      <c r="BZ1045" s="871"/>
      <c r="CA1045" s="871"/>
      <c r="CB1045" s="871"/>
      <c r="CC1045" s="871"/>
      <c r="CD1045" s="871"/>
      <c r="CE1045" s="871"/>
      <c r="CF1045" s="871"/>
      <c r="CG1045" s="871"/>
      <c r="CH1045" s="871"/>
      <c r="CI1045" s="871"/>
      <c r="CJ1045" s="871"/>
      <c r="CK1045" s="871"/>
      <c r="CL1045" s="871"/>
      <c r="CM1045" s="871"/>
      <c r="CN1045" s="871"/>
      <c r="CO1045" s="871"/>
      <c r="CP1045" s="871"/>
      <c r="CQ1045" s="871"/>
      <c r="CR1045" s="871"/>
      <c r="CS1045" s="871"/>
      <c r="CT1045" s="871"/>
      <c r="CU1045" s="871"/>
      <c r="CV1045" s="871"/>
      <c r="CW1045" s="871"/>
      <c r="CX1045" s="871"/>
      <c r="CY1045" s="871"/>
      <c r="CZ1045" s="871"/>
      <c r="DA1045" s="871"/>
      <c r="DB1045" s="871"/>
      <c r="DC1045" s="871"/>
      <c r="DD1045" s="871"/>
      <c r="DE1045" s="871"/>
      <c r="DF1045" s="871"/>
      <c r="DG1045" s="871"/>
      <c r="DH1045" s="871"/>
      <c r="DI1045" s="871"/>
      <c r="DJ1045" s="871"/>
      <c r="DK1045" s="871"/>
      <c r="DL1045" s="871"/>
      <c r="DM1045" s="871"/>
      <c r="DN1045" s="871"/>
      <c r="DO1045" s="871"/>
      <c r="DP1045" s="871"/>
      <c r="DQ1045" s="871"/>
      <c r="DR1045" s="871"/>
      <c r="DS1045" s="871"/>
      <c r="DT1045" s="871"/>
      <c r="DU1045" s="871"/>
      <c r="DV1045" s="871"/>
      <c r="DW1045" s="871"/>
      <c r="DX1045" s="871"/>
      <c r="DY1045" s="871"/>
      <c r="DZ1045" s="871"/>
      <c r="EA1045" s="871"/>
      <c r="EB1045" s="871"/>
      <c r="EC1045" s="871"/>
      <c r="ED1045" s="871"/>
      <c r="EE1045" s="871"/>
      <c r="EF1045" s="871"/>
      <c r="EG1045" s="871"/>
      <c r="EH1045" s="871"/>
      <c r="EI1045" s="871"/>
      <c r="EJ1045" s="871"/>
      <c r="EK1045" s="871"/>
      <c r="EL1045" s="871"/>
      <c r="EM1045" s="871"/>
      <c r="EN1045" s="871"/>
      <c r="EO1045" s="871"/>
      <c r="EP1045" s="871"/>
      <c r="EQ1045" s="871"/>
      <c r="ER1045" s="871"/>
      <c r="ES1045" s="871"/>
      <c r="ET1045" s="871"/>
      <c r="EU1045" s="871"/>
      <c r="EV1045" s="871"/>
      <c r="EW1045" s="871"/>
      <c r="EX1045" s="871"/>
      <c r="EY1045" s="871"/>
      <c r="EZ1045" s="871"/>
      <c r="FA1045" s="871"/>
      <c r="FB1045" s="871"/>
      <c r="FC1045" s="871"/>
      <c r="FD1045" s="871"/>
      <c r="FE1045" s="871"/>
      <c r="FF1045" s="871"/>
      <c r="FG1045" s="871"/>
      <c r="FH1045" s="871"/>
      <c r="FI1045" s="871"/>
      <c r="FJ1045" s="871"/>
      <c r="FK1045" s="871"/>
      <c r="FL1045" s="871"/>
      <c r="FM1045" s="871"/>
      <c r="FN1045" s="871"/>
      <c r="FO1045" s="871"/>
      <c r="FP1045" s="871"/>
      <c r="FQ1045" s="871"/>
      <c r="FR1045" s="871"/>
      <c r="FS1045" s="871"/>
      <c r="FT1045" s="871"/>
      <c r="FU1045" s="871"/>
      <c r="FV1045" s="871"/>
      <c r="FW1045" s="871"/>
      <c r="FX1045" s="871"/>
      <c r="FY1045" s="871"/>
      <c r="FZ1045" s="871"/>
      <c r="GA1045" s="871"/>
      <c r="GB1045" s="871"/>
      <c r="GC1045" s="871"/>
      <c r="GD1045" s="871"/>
      <c r="GE1045" s="871"/>
      <c r="GF1045" s="871"/>
      <c r="GG1045" s="871"/>
      <c r="GH1045" s="871"/>
      <c r="GI1045" s="871"/>
      <c r="GJ1045" s="871"/>
      <c r="GK1045" s="871"/>
      <c r="GL1045" s="871"/>
      <c r="GM1045" s="871"/>
      <c r="GN1045" s="871"/>
      <c r="GO1045" s="871"/>
      <c r="GP1045" s="871"/>
      <c r="GQ1045" s="871"/>
      <c r="GR1045" s="871"/>
      <c r="GS1045" s="871"/>
      <c r="GT1045" s="871"/>
      <c r="GU1045" s="871"/>
      <c r="GV1045" s="871"/>
      <c r="GW1045" s="871"/>
      <c r="GX1045" s="871"/>
      <c r="GY1045" s="871"/>
      <c r="GZ1045" s="871"/>
      <c r="HA1045" s="871"/>
      <c r="HB1045" s="871"/>
      <c r="HC1045" s="871"/>
      <c r="HD1045" s="871"/>
      <c r="HE1045" s="871"/>
      <c r="HF1045" s="871"/>
      <c r="HG1045" s="871"/>
      <c r="HH1045" s="871"/>
      <c r="HI1045" s="871"/>
      <c r="HJ1045" s="871"/>
      <c r="HK1045" s="871"/>
      <c r="HL1045" s="871"/>
      <c r="HM1045" s="871"/>
      <c r="HN1045" s="871"/>
      <c r="HO1045" s="871"/>
      <c r="HP1045" s="871"/>
      <c r="HQ1045" s="871"/>
      <c r="HR1045" s="871"/>
      <c r="HS1045" s="871"/>
      <c r="HT1045" s="871"/>
      <c r="HU1045" s="871"/>
      <c r="HV1045" s="871"/>
      <c r="HW1045" s="871"/>
      <c r="HX1045" s="871"/>
      <c r="HY1045" s="871"/>
      <c r="HZ1045" s="871"/>
      <c r="IA1045" s="871"/>
      <c r="IB1045" s="871"/>
      <c r="IC1045" s="871"/>
      <c r="ID1045" s="871"/>
      <c r="IE1045" s="871"/>
      <c r="IF1045" s="871"/>
      <c r="IG1045" s="871"/>
      <c r="IH1045" s="871"/>
      <c r="II1045" s="871"/>
      <c r="IJ1045" s="871"/>
      <c r="IK1045" s="871"/>
      <c r="IL1045" s="871"/>
      <c r="IM1045" s="871"/>
      <c r="IN1045" s="871"/>
      <c r="IO1045" s="871"/>
      <c r="IP1045" s="871"/>
      <c r="IQ1045" s="871"/>
      <c r="IR1045" s="871"/>
      <c r="IS1045" s="871"/>
      <c r="IT1045" s="871"/>
      <c r="IU1045" s="871"/>
      <c r="IV1045" s="871"/>
      <c r="IW1045" s="871"/>
      <c r="IX1045" s="871"/>
      <c r="IY1045" s="871"/>
      <c r="IZ1045" s="871"/>
      <c r="JA1045" s="871"/>
      <c r="JB1045" s="871"/>
      <c r="JC1045" s="871"/>
      <c r="JD1045" s="871"/>
      <c r="JE1045" s="871"/>
      <c r="JF1045" s="871"/>
      <c r="JG1045" s="871"/>
      <c r="JH1045" s="871"/>
      <c r="JI1045" s="871"/>
      <c r="JJ1045" s="871"/>
      <c r="JK1045" s="871"/>
      <c r="JL1045" s="871"/>
      <c r="JM1045" s="871"/>
      <c r="JN1045" s="871"/>
      <c r="JO1045" s="871"/>
      <c r="JP1045" s="871"/>
      <c r="JQ1045" s="871"/>
      <c r="JR1045" s="871"/>
      <c r="JS1045" s="871"/>
      <c r="JT1045" s="871"/>
      <c r="JU1045" s="871"/>
      <c r="JV1045" s="871"/>
      <c r="JW1045" s="871"/>
      <c r="JX1045" s="871"/>
      <c r="JY1045" s="871"/>
      <c r="JZ1045" s="871"/>
      <c r="KA1045" s="871"/>
      <c r="KB1045" s="871"/>
      <c r="KC1045" s="871"/>
      <c r="KD1045" s="871"/>
      <c r="KE1045" s="871"/>
      <c r="KF1045" s="871"/>
      <c r="KG1045" s="871"/>
      <c r="KH1045" s="871"/>
      <c r="KI1045" s="871"/>
      <c r="KJ1045" s="871"/>
      <c r="KK1045" s="871"/>
      <c r="KL1045" s="871"/>
      <c r="KM1045" s="871"/>
      <c r="KN1045" s="871"/>
      <c r="KO1045" s="871"/>
      <c r="KP1045" s="871"/>
      <c r="KQ1045" s="871"/>
      <c r="KR1045" s="871"/>
      <c r="KS1045" s="871"/>
      <c r="KT1045" s="871"/>
      <c r="KU1045" s="871"/>
      <c r="KV1045" s="871"/>
      <c r="KW1045" s="871"/>
      <c r="KX1045" s="871"/>
      <c r="KY1045" s="871"/>
      <c r="KZ1045" s="871"/>
      <c r="LA1045" s="871"/>
      <c r="LB1045" s="871"/>
      <c r="LC1045" s="871"/>
      <c r="LD1045" s="871"/>
      <c r="LE1045" s="871"/>
      <c r="LF1045" s="871"/>
      <c r="LG1045" s="871"/>
      <c r="LH1045" s="871"/>
      <c r="LI1045" s="871"/>
      <c r="LJ1045" s="871"/>
      <c r="LK1045" s="871"/>
      <c r="LL1045" s="871"/>
      <c r="LM1045" s="871"/>
      <c r="LN1045" s="871"/>
      <c r="LO1045" s="871"/>
      <c r="LP1045" s="871"/>
      <c r="LQ1045" s="871"/>
      <c r="LR1045" s="871"/>
      <c r="LS1045" s="871"/>
      <c r="LT1045" s="871"/>
      <c r="LU1045" s="871"/>
      <c r="LV1045" s="871"/>
      <c r="LW1045" s="871"/>
      <c r="LX1045" s="871"/>
      <c r="LY1045" s="871"/>
      <c r="LZ1045" s="871"/>
      <c r="MA1045" s="871"/>
      <c r="MB1045" s="871"/>
      <c r="MC1045" s="871"/>
      <c r="MD1045" s="871"/>
      <c r="ME1045" s="871"/>
      <c r="MF1045" s="871"/>
      <c r="MG1045" s="871"/>
      <c r="MH1045" s="871"/>
      <c r="MI1045" s="871"/>
      <c r="MJ1045" s="871"/>
      <c r="MK1045" s="871"/>
      <c r="ML1045" s="871"/>
      <c r="MM1045" s="871"/>
      <c r="MN1045" s="871"/>
      <c r="MO1045" s="871"/>
      <c r="MP1045" s="871"/>
      <c r="MQ1045" s="871"/>
      <c r="MR1045" s="871"/>
      <c r="MS1045" s="871"/>
      <c r="MT1045" s="871"/>
      <c r="MU1045" s="871"/>
      <c r="MV1045" s="871"/>
      <c r="MW1045" s="871"/>
      <c r="MX1045" s="871"/>
      <c r="MY1045" s="871"/>
      <c r="MZ1045" s="871"/>
      <c r="NA1045" s="871"/>
      <c r="NB1045" s="871"/>
      <c r="NC1045" s="871"/>
      <c r="ND1045" s="871"/>
      <c r="NE1045" s="871"/>
      <c r="NF1045" s="871"/>
      <c r="NG1045" s="871"/>
      <c r="NH1045" s="871"/>
      <c r="NI1045" s="871"/>
      <c r="NJ1045" s="871"/>
      <c r="NK1045" s="871"/>
      <c r="NL1045" s="871"/>
      <c r="NM1045" s="871"/>
      <c r="NN1045" s="871"/>
      <c r="NO1045" s="871"/>
      <c r="NP1045" s="871"/>
      <c r="NQ1045" s="871"/>
      <c r="NR1045" s="871"/>
      <c r="NS1045" s="871"/>
      <c r="NT1045" s="871"/>
      <c r="NU1045" s="871"/>
      <c r="NV1045" s="871"/>
      <c r="NW1045" s="871"/>
      <c r="NX1045" s="871"/>
      <c r="NY1045" s="871"/>
      <c r="NZ1045" s="871"/>
      <c r="OA1045" s="871"/>
      <c r="OB1045" s="871"/>
      <c r="OC1045" s="871"/>
      <c r="OD1045" s="871"/>
      <c r="OE1045" s="871"/>
      <c r="OF1045" s="871"/>
      <c r="OG1045" s="871"/>
      <c r="OH1045" s="871"/>
      <c r="OI1045" s="871"/>
      <c r="OJ1045" s="871"/>
      <c r="OK1045" s="871"/>
      <c r="OL1045" s="871"/>
      <c r="OM1045" s="871"/>
      <c r="ON1045" s="871"/>
      <c r="OO1045" s="871"/>
      <c r="OP1045" s="871"/>
      <c r="OQ1045" s="871"/>
      <c r="OR1045" s="871"/>
      <c r="OS1045" s="871"/>
      <c r="OT1045" s="871"/>
      <c r="OU1045" s="871"/>
      <c r="OV1045" s="871"/>
      <c r="OW1045" s="871"/>
      <c r="OX1045" s="871"/>
      <c r="OY1045" s="871"/>
      <c r="OZ1045" s="871"/>
      <c r="PA1045" s="871"/>
      <c r="PB1045" s="871"/>
      <c r="PC1045" s="871"/>
      <c r="PD1045" s="871"/>
      <c r="PE1045" s="871"/>
      <c r="PF1045" s="871"/>
      <c r="PG1045" s="871"/>
      <c r="PH1045" s="871"/>
      <c r="PI1045" s="871"/>
      <c r="PJ1045" s="871"/>
      <c r="PK1045" s="871"/>
      <c r="PL1045" s="871"/>
      <c r="PM1045" s="871"/>
      <c r="PN1045" s="871"/>
      <c r="PO1045" s="871"/>
      <c r="PP1045" s="871"/>
      <c r="PQ1045" s="871"/>
      <c r="PR1045" s="871"/>
      <c r="PS1045" s="871"/>
      <c r="PT1045" s="871"/>
      <c r="PU1045" s="871"/>
      <c r="PV1045" s="871"/>
      <c r="PW1045" s="871"/>
      <c r="PX1045" s="871"/>
      <c r="PY1045" s="871"/>
      <c r="PZ1045" s="871"/>
      <c r="QA1045" s="871"/>
      <c r="QB1045" s="871"/>
      <c r="QC1045" s="871"/>
      <c r="QD1045" s="871"/>
      <c r="QE1045" s="871"/>
      <c r="QF1045" s="871"/>
      <c r="QG1045" s="871"/>
      <c r="QH1045" s="871"/>
      <c r="QI1045" s="871"/>
      <c r="QJ1045" s="871"/>
      <c r="QK1045" s="871"/>
      <c r="QL1045" s="871"/>
      <c r="QM1045" s="871"/>
      <c r="QN1045" s="871"/>
      <c r="QO1045" s="871"/>
      <c r="QP1045" s="871"/>
      <c r="QQ1045" s="871"/>
      <c r="QR1045" s="871"/>
      <c r="QS1045" s="871"/>
      <c r="QT1045" s="871"/>
      <c r="QU1045" s="871"/>
      <c r="QV1045" s="871"/>
      <c r="QW1045" s="871"/>
      <c r="QX1045" s="871"/>
      <c r="QY1045" s="871"/>
      <c r="QZ1045" s="871"/>
      <c r="RA1045" s="871"/>
      <c r="RB1045" s="871"/>
      <c r="RC1045" s="871"/>
      <c r="RD1045" s="871"/>
      <c r="RE1045" s="871"/>
      <c r="RF1045" s="871"/>
      <c r="RG1045" s="871"/>
      <c r="RH1045" s="871"/>
      <c r="RI1045" s="871"/>
      <c r="RJ1045" s="871"/>
      <c r="RK1045" s="871"/>
      <c r="RL1045" s="871"/>
      <c r="RM1045" s="871"/>
      <c r="RN1045" s="871"/>
      <c r="RO1045" s="871"/>
      <c r="RP1045" s="871"/>
      <c r="RQ1045" s="871"/>
      <c r="RR1045" s="871"/>
      <c r="RS1045" s="871"/>
      <c r="RT1045" s="871"/>
      <c r="RU1045" s="871"/>
      <c r="RV1045" s="871"/>
      <c r="RW1045" s="871"/>
      <c r="RX1045" s="871"/>
      <c r="RY1045" s="871"/>
      <c r="RZ1045" s="871"/>
      <c r="SA1045" s="871"/>
      <c r="SB1045" s="871"/>
      <c r="SC1045" s="871"/>
      <c r="SD1045" s="871"/>
      <c r="SE1045" s="871"/>
      <c r="SF1045" s="871"/>
      <c r="SG1045" s="871"/>
      <c r="SH1045" s="871"/>
      <c r="SI1045" s="871"/>
      <c r="SJ1045" s="871"/>
      <c r="SK1045" s="871"/>
      <c r="SL1045" s="871"/>
      <c r="SM1045" s="871"/>
      <c r="SN1045" s="871"/>
      <c r="SO1045" s="871"/>
      <c r="SP1045" s="871"/>
      <c r="SQ1045" s="871"/>
      <c r="SR1045" s="871"/>
      <c r="SS1045" s="871"/>
      <c r="ST1045" s="871"/>
      <c r="SU1045" s="871"/>
      <c r="SV1045" s="871"/>
      <c r="SW1045" s="871"/>
      <c r="SX1045" s="871"/>
      <c r="SY1045" s="871"/>
      <c r="SZ1045" s="871"/>
      <c r="TA1045" s="871"/>
      <c r="TB1045" s="871"/>
      <c r="TC1045" s="871"/>
      <c r="TD1045" s="871"/>
      <c r="TE1045" s="871"/>
      <c r="TF1045" s="871"/>
      <c r="TG1045" s="871"/>
      <c r="TH1045" s="871"/>
      <c r="TI1045" s="871"/>
      <c r="TJ1045" s="871"/>
      <c r="TK1045" s="871"/>
      <c r="TL1045" s="871"/>
      <c r="TM1045" s="871"/>
      <c r="TN1045" s="871"/>
      <c r="TO1045" s="871"/>
      <c r="TP1045" s="871"/>
      <c r="TQ1045" s="871"/>
      <c r="TR1045" s="871"/>
      <c r="TS1045" s="871"/>
      <c r="TT1045" s="871"/>
      <c r="TU1045" s="871"/>
      <c r="TV1045" s="871"/>
      <c r="TW1045" s="871"/>
      <c r="TX1045" s="871"/>
      <c r="TY1045" s="871"/>
      <c r="TZ1045" s="871"/>
      <c r="UA1045" s="871"/>
      <c r="UB1045" s="871"/>
      <c r="UC1045" s="871"/>
      <c r="UD1045" s="871"/>
      <c r="UE1045" s="871"/>
      <c r="UF1045" s="871"/>
      <c r="UG1045" s="871"/>
      <c r="UH1045" s="871"/>
      <c r="UI1045" s="871"/>
      <c r="UJ1045" s="871"/>
      <c r="UK1045" s="871"/>
      <c r="UL1045" s="871"/>
      <c r="UM1045" s="871"/>
      <c r="UN1045" s="871"/>
      <c r="UO1045" s="871"/>
      <c r="UP1045" s="871"/>
      <c r="UQ1045" s="871"/>
      <c r="UR1045" s="871"/>
      <c r="US1045" s="871"/>
      <c r="UT1045" s="871"/>
      <c r="UU1045" s="871"/>
      <c r="UV1045" s="871"/>
      <c r="UW1045" s="871"/>
      <c r="UX1045" s="871"/>
      <c r="UY1045" s="871"/>
      <c r="UZ1045" s="871"/>
      <c r="VA1045" s="871"/>
      <c r="VB1045" s="871"/>
      <c r="VC1045" s="871"/>
      <c r="VD1045" s="871"/>
      <c r="VE1045" s="871"/>
      <c r="VF1045" s="871"/>
      <c r="VG1045" s="871"/>
      <c r="VH1045" s="871"/>
      <c r="VI1045" s="871"/>
      <c r="VJ1045" s="871"/>
      <c r="VK1045" s="871"/>
      <c r="VL1045" s="871"/>
      <c r="VM1045" s="871"/>
      <c r="VN1045" s="871"/>
      <c r="VO1045" s="871"/>
      <c r="VP1045" s="871"/>
      <c r="VQ1045" s="871"/>
      <c r="VR1045" s="871"/>
      <c r="VS1045" s="871"/>
      <c r="VT1045" s="871"/>
      <c r="VU1045" s="871"/>
      <c r="VV1045" s="871"/>
      <c r="VW1045" s="871"/>
      <c r="VX1045" s="871"/>
      <c r="VY1045" s="871"/>
      <c r="VZ1045" s="871"/>
      <c r="WA1045" s="871"/>
      <c r="WB1045" s="871"/>
      <c r="WC1045" s="871"/>
      <c r="WD1045" s="871"/>
      <c r="WE1045" s="871"/>
      <c r="WF1045" s="871"/>
      <c r="WG1045" s="871"/>
      <c r="WH1045" s="871"/>
      <c r="WI1045" s="871"/>
      <c r="WJ1045" s="871"/>
      <c r="WK1045" s="871"/>
      <c r="WL1045" s="871"/>
      <c r="WM1045" s="871"/>
      <c r="WN1045" s="871"/>
      <c r="WO1045" s="871"/>
      <c r="WP1045" s="871"/>
      <c r="WQ1045" s="871"/>
      <c r="WR1045" s="871"/>
      <c r="WS1045" s="871"/>
      <c r="WT1045" s="871"/>
      <c r="WU1045" s="871"/>
      <c r="WV1045" s="871"/>
      <c r="WW1045" s="871"/>
      <c r="WX1045" s="871"/>
      <c r="WY1045" s="871"/>
      <c r="WZ1045" s="871"/>
      <c r="XA1045" s="871"/>
      <c r="XB1045" s="871"/>
      <c r="XC1045" s="871"/>
      <c r="XD1045" s="871"/>
      <c r="XE1045" s="871"/>
      <c r="XF1045" s="871"/>
      <c r="XG1045" s="871"/>
      <c r="XH1045" s="871"/>
      <c r="XI1045" s="871"/>
      <c r="XJ1045" s="871"/>
      <c r="XK1045" s="871"/>
      <c r="XL1045" s="871"/>
      <c r="XM1045" s="871"/>
      <c r="XN1045" s="871"/>
      <c r="XO1045" s="871"/>
      <c r="XP1045" s="871"/>
      <c r="XQ1045" s="871"/>
      <c r="XR1045" s="871"/>
      <c r="XS1045" s="871"/>
      <c r="XT1045" s="871"/>
      <c r="XU1045" s="871"/>
      <c r="XV1045" s="871"/>
      <c r="XW1045" s="871"/>
      <c r="XX1045" s="871"/>
      <c r="XY1045" s="871"/>
      <c r="XZ1045" s="871"/>
      <c r="YA1045" s="871"/>
      <c r="YB1045" s="871"/>
      <c r="YC1045" s="871"/>
      <c r="YD1045" s="871"/>
      <c r="YE1045" s="871"/>
      <c r="YF1045" s="871"/>
      <c r="YG1045" s="871"/>
      <c r="YH1045" s="871"/>
      <c r="YI1045" s="871"/>
      <c r="YJ1045" s="871"/>
      <c r="YK1045" s="871"/>
      <c r="YL1045" s="871"/>
      <c r="YM1045" s="871"/>
      <c r="YN1045" s="871"/>
      <c r="YO1045" s="871"/>
      <c r="YP1045" s="871"/>
      <c r="YQ1045" s="871"/>
      <c r="YR1045" s="871"/>
      <c r="YS1045" s="871"/>
      <c r="YT1045" s="871"/>
      <c r="YU1045" s="871"/>
      <c r="YV1045" s="871"/>
      <c r="YW1045" s="871"/>
      <c r="YX1045" s="871"/>
      <c r="YY1045" s="871"/>
      <c r="YZ1045" s="871"/>
      <c r="ZA1045" s="871"/>
      <c r="ZB1045" s="871"/>
      <c r="ZC1045" s="871"/>
      <c r="ZD1045" s="871"/>
      <c r="ZE1045" s="871"/>
      <c r="ZF1045" s="871"/>
      <c r="ZG1045" s="871"/>
      <c r="ZH1045" s="871"/>
      <c r="ZI1045" s="871"/>
      <c r="ZJ1045" s="871"/>
      <c r="ZK1045" s="871"/>
      <c r="ZL1045" s="871"/>
      <c r="ZM1045" s="871"/>
      <c r="ZN1045" s="871"/>
      <c r="ZO1045" s="871"/>
      <c r="ZP1045" s="871"/>
      <c r="ZQ1045" s="871"/>
      <c r="ZR1045" s="871"/>
      <c r="ZS1045" s="871"/>
      <c r="ZT1045" s="871"/>
      <c r="ZU1045" s="871"/>
      <c r="ZV1045" s="871"/>
      <c r="ZW1045" s="871"/>
      <c r="ZX1045" s="871"/>
      <c r="ZY1045" s="871"/>
      <c r="ZZ1045" s="871"/>
      <c r="AAA1045" s="871"/>
      <c r="AAB1045" s="871"/>
      <c r="AAC1045" s="871"/>
      <c r="AAD1045" s="871"/>
      <c r="AAE1045" s="871"/>
      <c r="AAF1045" s="871"/>
      <c r="AAG1045" s="871"/>
      <c r="AAH1045" s="871"/>
      <c r="AAI1045" s="871"/>
      <c r="AAJ1045" s="871"/>
      <c r="AAK1045" s="871"/>
      <c r="AAL1045" s="871"/>
      <c r="AAM1045" s="871"/>
      <c r="AAN1045" s="871"/>
      <c r="AAO1045" s="871"/>
      <c r="AAP1045" s="871"/>
      <c r="AAQ1045" s="871"/>
      <c r="AAR1045" s="871"/>
      <c r="AAS1045" s="871"/>
      <c r="AAT1045" s="871"/>
      <c r="AAU1045" s="871"/>
      <c r="AAV1045" s="871"/>
      <c r="AAW1045" s="871"/>
      <c r="AAX1045" s="871"/>
      <c r="AAY1045" s="871"/>
      <c r="AAZ1045" s="871"/>
      <c r="ABA1045" s="871"/>
      <c r="ABB1045" s="871"/>
      <c r="ABC1045" s="871"/>
      <c r="ABD1045" s="871"/>
      <c r="ABE1045" s="871"/>
      <c r="ABF1045" s="871"/>
      <c r="ABG1045" s="871"/>
      <c r="ABH1045" s="871"/>
      <c r="ABI1045" s="871"/>
      <c r="ABJ1045" s="871"/>
      <c r="ABK1045" s="871"/>
      <c r="ABL1045" s="871"/>
      <c r="ABM1045" s="871"/>
      <c r="ABN1045" s="871"/>
      <c r="ABO1045" s="871"/>
      <c r="ABP1045" s="871"/>
      <c r="ABQ1045" s="871"/>
      <c r="ABR1045" s="871"/>
      <c r="ABS1045" s="871"/>
      <c r="ABT1045" s="871"/>
      <c r="ABU1045" s="871"/>
      <c r="ABV1045" s="871"/>
      <c r="ABW1045" s="871"/>
      <c r="ABX1045" s="871"/>
      <c r="ABY1045" s="871"/>
      <c r="ABZ1045" s="871"/>
      <c r="ACA1045" s="871"/>
      <c r="ACB1045" s="871"/>
      <c r="ACC1045" s="871"/>
      <c r="ACD1045" s="871"/>
      <c r="ACE1045" s="871"/>
      <c r="ACF1045" s="871"/>
      <c r="ACG1045" s="871"/>
      <c r="ACH1045" s="871"/>
      <c r="ACI1045" s="871"/>
      <c r="ACJ1045" s="871"/>
      <c r="ACK1045" s="871"/>
      <c r="ACL1045" s="871"/>
      <c r="ACM1045" s="871"/>
      <c r="ACN1045" s="871"/>
      <c r="ACO1045" s="871"/>
      <c r="ACP1045" s="871"/>
      <c r="ACQ1045" s="871"/>
      <c r="ACR1045" s="871"/>
      <c r="ACS1045" s="871"/>
      <c r="ACT1045" s="871"/>
      <c r="ACU1045" s="871"/>
      <c r="ACV1045" s="871"/>
      <c r="ACW1045" s="871"/>
      <c r="ACX1045" s="871"/>
      <c r="ACY1045" s="871"/>
      <c r="ACZ1045" s="871"/>
      <c r="ADA1045" s="871"/>
      <c r="ADB1045" s="871"/>
      <c r="ADC1045" s="871"/>
      <c r="ADD1045" s="871"/>
      <c r="ADE1045" s="871"/>
      <c r="ADF1045" s="871"/>
      <c r="ADG1045" s="871"/>
      <c r="ADH1045" s="871"/>
      <c r="ADI1045" s="871"/>
      <c r="ADJ1045" s="871"/>
      <c r="ADK1045" s="871"/>
      <c r="ADL1045" s="871"/>
      <c r="ADM1045" s="871"/>
      <c r="ADN1045" s="871"/>
      <c r="ADO1045" s="871"/>
      <c r="ADP1045" s="871"/>
      <c r="ADQ1045" s="871"/>
      <c r="ADR1045" s="871"/>
      <c r="ADS1045" s="871"/>
      <c r="ADT1045" s="871"/>
      <c r="ADU1045" s="871"/>
      <c r="ADV1045" s="871"/>
      <c r="ADW1045" s="871"/>
      <c r="ADX1045" s="871"/>
      <c r="ADY1045" s="871"/>
      <c r="ADZ1045" s="871"/>
      <c r="AEA1045" s="871"/>
      <c r="AEB1045" s="871"/>
      <c r="AEC1045" s="871"/>
      <c r="AED1045" s="871"/>
      <c r="AEE1045" s="871"/>
      <c r="AEF1045" s="871"/>
      <c r="AEG1045" s="871"/>
      <c r="AEH1045" s="871"/>
      <c r="AEI1045" s="871"/>
      <c r="AEJ1045" s="871"/>
      <c r="AEK1045" s="871"/>
      <c r="AEL1045" s="871"/>
      <c r="AEM1045" s="871"/>
      <c r="AEN1045" s="871"/>
      <c r="AEO1045" s="871"/>
      <c r="AEP1045" s="871"/>
      <c r="AEQ1045" s="871"/>
      <c r="AER1045" s="871"/>
      <c r="AES1045" s="871"/>
      <c r="AET1045" s="871"/>
      <c r="AEU1045" s="871"/>
      <c r="AEV1045" s="871"/>
      <c r="AEW1045" s="871"/>
      <c r="AEX1045" s="871"/>
      <c r="AEY1045" s="871"/>
      <c r="AEZ1045" s="871"/>
      <c r="AFA1045" s="871"/>
      <c r="AFB1045" s="871"/>
      <c r="AFC1045" s="871"/>
      <c r="AFD1045" s="871"/>
      <c r="AFE1045" s="871"/>
      <c r="AFF1045" s="871"/>
      <c r="AFG1045" s="871"/>
      <c r="AFH1045" s="871"/>
      <c r="AFI1045" s="871"/>
      <c r="AFJ1045" s="871"/>
      <c r="AFK1045" s="871"/>
      <c r="AFL1045" s="871"/>
      <c r="AFM1045" s="871"/>
      <c r="AFN1045" s="871"/>
      <c r="AFO1045" s="871"/>
      <c r="AFP1045" s="871"/>
      <c r="AFQ1045" s="871"/>
      <c r="AFR1045" s="871"/>
      <c r="AFS1045" s="871"/>
      <c r="AFT1045" s="871"/>
      <c r="AFU1045" s="871"/>
      <c r="AFV1045" s="871"/>
      <c r="AFW1045" s="871"/>
      <c r="AFX1045" s="871"/>
      <c r="AFY1045" s="871"/>
      <c r="AFZ1045" s="871"/>
      <c r="AGA1045" s="871"/>
      <c r="AGB1045" s="871"/>
      <c r="AGC1045" s="871"/>
      <c r="AGD1045" s="871"/>
      <c r="AGE1045" s="871"/>
      <c r="AGF1045" s="871"/>
      <c r="AGG1045" s="871"/>
      <c r="AGH1045" s="871"/>
      <c r="AGI1045" s="871"/>
      <c r="AGJ1045" s="871"/>
      <c r="AGK1045" s="871"/>
      <c r="AGL1045" s="871"/>
      <c r="AGM1045" s="871"/>
      <c r="AGN1045" s="871"/>
      <c r="AGO1045" s="871"/>
      <c r="AGP1045" s="871"/>
      <c r="AGQ1045" s="871"/>
      <c r="AGR1045" s="871"/>
      <c r="AGS1045" s="871"/>
      <c r="AGT1045" s="871"/>
      <c r="AGU1045" s="871"/>
      <c r="AGV1045" s="871"/>
      <c r="AGW1045" s="871"/>
      <c r="AGX1045" s="871"/>
      <c r="AGY1045" s="871"/>
      <c r="AGZ1045" s="871"/>
      <c r="AHA1045" s="871"/>
      <c r="AHB1045" s="871"/>
      <c r="AHC1045" s="871"/>
      <c r="AHD1045" s="871"/>
      <c r="AHE1045" s="871"/>
      <c r="AHF1045" s="871"/>
      <c r="AHG1045" s="871"/>
      <c r="AHH1045" s="871"/>
      <c r="AHI1045" s="871"/>
      <c r="AHJ1045" s="871"/>
      <c r="AHK1045" s="871"/>
      <c r="AHL1045" s="871"/>
      <c r="AHM1045" s="871"/>
      <c r="AHN1045" s="871"/>
      <c r="AHO1045" s="871"/>
      <c r="AHP1045" s="871"/>
      <c r="AHQ1045" s="871"/>
      <c r="AHR1045" s="871"/>
      <c r="AHS1045" s="871"/>
      <c r="AHT1045" s="871"/>
      <c r="AHU1045" s="871"/>
      <c r="AHV1045" s="871"/>
      <c r="AHW1045" s="871"/>
      <c r="AHX1045" s="871"/>
      <c r="AHY1045" s="871"/>
      <c r="AHZ1045" s="871"/>
      <c r="AIA1045" s="871"/>
      <c r="AIB1045" s="871"/>
      <c r="AIC1045" s="871"/>
      <c r="AID1045" s="871"/>
      <c r="AIE1045" s="871"/>
      <c r="AIF1045" s="871"/>
      <c r="AIG1045" s="871"/>
      <c r="AIH1045" s="871"/>
      <c r="AII1045" s="871"/>
      <c r="AIJ1045" s="871"/>
      <c r="AIK1045" s="871"/>
      <c r="AIL1045" s="871"/>
      <c r="AIM1045" s="871"/>
      <c r="AIN1045" s="871"/>
      <c r="AIO1045" s="871"/>
      <c r="AIP1045" s="871"/>
      <c r="AIQ1045" s="871"/>
      <c r="AIR1045" s="871"/>
      <c r="AIS1045" s="871"/>
      <c r="AIT1045" s="871"/>
      <c r="AIU1045" s="871"/>
      <c r="AIV1045" s="871"/>
      <c r="AIW1045" s="871"/>
      <c r="AIX1045" s="871"/>
      <c r="AIY1045" s="871"/>
      <c r="AIZ1045" s="871"/>
      <c r="AJA1045" s="871"/>
      <c r="AJB1045" s="871"/>
      <c r="AJC1045" s="871"/>
      <c r="AJD1045" s="871"/>
      <c r="AJE1045" s="871"/>
      <c r="AJF1045" s="871"/>
      <c r="AJG1045" s="871"/>
      <c r="AJH1045" s="871"/>
      <c r="AJI1045" s="871"/>
      <c r="AJJ1045" s="871"/>
      <c r="AJK1045" s="871"/>
      <c r="AJL1045" s="871"/>
      <c r="AJM1045" s="871"/>
      <c r="AJN1045" s="871"/>
      <c r="AJO1045" s="871"/>
      <c r="AJP1045" s="871"/>
      <c r="AJQ1045" s="871"/>
      <c r="AJR1045" s="871"/>
      <c r="AJS1045" s="871"/>
      <c r="AJT1045" s="871"/>
      <c r="AJU1045" s="871"/>
      <c r="AJV1045" s="871"/>
      <c r="AJW1045" s="871"/>
      <c r="AJX1045" s="871"/>
      <c r="AJY1045" s="871"/>
      <c r="AJZ1045" s="871"/>
      <c r="AKA1045" s="871"/>
      <c r="AKB1045" s="871"/>
      <c r="AKC1045" s="871"/>
      <c r="AKD1045" s="871"/>
      <c r="AKE1045" s="871"/>
      <c r="AKF1045" s="871"/>
      <c r="AKG1045" s="871"/>
      <c r="AKH1045" s="871"/>
      <c r="AKI1045" s="871"/>
      <c r="AKJ1045" s="871"/>
      <c r="AKK1045" s="871"/>
      <c r="AKL1045" s="871"/>
      <c r="AKM1045" s="871"/>
      <c r="AKN1045" s="871"/>
      <c r="AKO1045" s="871"/>
      <c r="AKP1045" s="871"/>
      <c r="AKQ1045" s="871"/>
      <c r="AKR1045" s="871"/>
      <c r="AKS1045" s="871"/>
      <c r="AKT1045" s="871"/>
      <c r="AKU1045" s="871"/>
      <c r="AKV1045" s="871"/>
      <c r="AKW1045" s="871"/>
      <c r="AKX1045" s="871"/>
      <c r="AKY1045" s="871"/>
      <c r="AKZ1045" s="871"/>
      <c r="ALA1045" s="871"/>
      <c r="ALB1045" s="871"/>
      <c r="ALC1045" s="871"/>
      <c r="ALD1045" s="871"/>
      <c r="ALE1045" s="871"/>
      <c r="ALF1045" s="871"/>
      <c r="ALG1045" s="871"/>
      <c r="ALH1045" s="871"/>
      <c r="ALI1045" s="871"/>
      <c r="ALJ1045" s="871"/>
      <c r="ALK1045" s="871"/>
      <c r="ALL1045" s="871"/>
      <c r="ALM1045" s="871"/>
      <c r="ALN1045" s="871"/>
      <c r="ALO1045" s="871"/>
      <c r="ALP1045" s="871"/>
      <c r="ALQ1045" s="871"/>
      <c r="ALR1045" s="871"/>
      <c r="ALS1045" s="871"/>
      <c r="ALT1045" s="871"/>
      <c r="ALU1045" s="871"/>
      <c r="ALV1045" s="871"/>
      <c r="ALW1045" s="871"/>
      <c r="ALX1045" s="871"/>
      <c r="ALY1045" s="871"/>
      <c r="ALZ1045" s="871"/>
      <c r="AMA1045" s="871"/>
      <c r="AMB1045" s="871"/>
      <c r="AMC1045" s="871"/>
      <c r="AMD1045" s="871"/>
      <c r="AME1045" s="871"/>
      <c r="AMF1045" s="871"/>
      <c r="AMG1045" s="871"/>
      <c r="AMH1045" s="871"/>
      <c r="AMI1045" s="871"/>
      <c r="AMJ1045" s="871"/>
      <c r="AMK1045" s="871"/>
    </row>
    <row r="1046" spans="1:1025" ht="15.75" customHeight="1">
      <c r="A1046" s="1134"/>
      <c r="B1046" s="1112" t="s">
        <v>548</v>
      </c>
      <c r="C1046" s="402"/>
      <c r="D1046" s="954" t="s">
        <v>549</v>
      </c>
      <c r="E1046" s="955">
        <v>3000000</v>
      </c>
      <c r="F1046" s="933"/>
      <c r="G1046" s="942"/>
      <c r="H1046" s="946"/>
      <c r="I1046" s="946"/>
      <c r="J1046" s="946" t="s">
        <v>251</v>
      </c>
      <c r="K1046" s="900"/>
      <c r="L1046" s="900"/>
      <c r="M1046" s="899"/>
      <c r="N1046" s="899"/>
      <c r="O1046" s="901"/>
      <c r="P1046" s="899"/>
      <c r="Q1046" s="902"/>
      <c r="AMI1046"/>
      <c r="AMK1046" s="871"/>
    </row>
    <row r="1047" spans="1:1025" ht="15.75" customHeight="1">
      <c r="A1047" s="1134"/>
      <c r="B1047" s="1112" t="s">
        <v>548</v>
      </c>
      <c r="C1047" s="402"/>
      <c r="D1047" s="954" t="s">
        <v>550</v>
      </c>
      <c r="E1047" s="955">
        <v>2000000</v>
      </c>
      <c r="F1047" s="933"/>
      <c r="G1047" s="942"/>
      <c r="H1047" s="946"/>
      <c r="I1047" s="946"/>
      <c r="J1047" s="946" t="s">
        <v>251</v>
      </c>
      <c r="K1047" s="900"/>
      <c r="L1047" s="900"/>
      <c r="M1047" s="899"/>
      <c r="N1047" s="899"/>
      <c r="O1047" s="901"/>
      <c r="P1047" s="899"/>
      <c r="Q1047" s="902"/>
      <c r="AMI1047"/>
      <c r="AMK1047" s="871"/>
    </row>
    <row r="1048" spans="1:1025" ht="14.4">
      <c r="A1048" s="1134"/>
      <c r="B1048" s="1105" t="s">
        <v>270</v>
      </c>
      <c r="C1048" s="958"/>
      <c r="D1048" s="958" t="s">
        <v>551</v>
      </c>
      <c r="E1048" s="957"/>
      <c r="F1048" s="933"/>
      <c r="G1048" s="942"/>
      <c r="H1048" s="946"/>
      <c r="I1048" s="946"/>
      <c r="J1048" s="946" t="s">
        <v>473</v>
      </c>
      <c r="K1048" s="900"/>
      <c r="L1048" s="900"/>
      <c r="M1048" s="899"/>
      <c r="N1048" s="899"/>
      <c r="O1048" s="901"/>
      <c r="P1048" s="899"/>
      <c r="Q1048" s="902"/>
      <c r="AMI1048"/>
      <c r="AMK1048" s="871"/>
    </row>
    <row r="1049" spans="1:1025" ht="14.4">
      <c r="A1049" s="1134"/>
      <c r="B1049" s="1106"/>
      <c r="C1049" s="943"/>
      <c r="D1049" s="942"/>
      <c r="E1049" s="983"/>
      <c r="F1049" s="945"/>
      <c r="G1049" s="942"/>
      <c r="H1049" s="946"/>
      <c r="I1049" s="942"/>
      <c r="J1049" s="946"/>
      <c r="K1049" s="899"/>
      <c r="L1049" s="899"/>
      <c r="M1049" s="899"/>
      <c r="N1049" s="899"/>
      <c r="O1049" s="907"/>
      <c r="P1049" s="899"/>
      <c r="Q1049" s="898"/>
      <c r="R1049" s="871"/>
      <c r="S1049" s="871"/>
      <c r="T1049" s="871"/>
      <c r="U1049" s="871"/>
      <c r="V1049" s="871"/>
      <c r="W1049" s="871"/>
      <c r="X1049" s="871"/>
      <c r="Y1049" s="871"/>
      <c r="Z1049" s="871"/>
      <c r="AA1049" s="871"/>
      <c r="AB1049" s="871"/>
      <c r="AC1049" s="871"/>
      <c r="AD1049" s="871"/>
      <c r="AE1049" s="871"/>
      <c r="AF1049" s="871"/>
      <c r="AG1049" s="871"/>
      <c r="AH1049" s="871"/>
      <c r="AI1049" s="871"/>
      <c r="AJ1049" s="871"/>
      <c r="AK1049" s="871"/>
      <c r="AL1049" s="871"/>
      <c r="AM1049" s="871"/>
      <c r="AN1049" s="871"/>
      <c r="AO1049" s="871"/>
      <c r="AP1049" s="871"/>
      <c r="AQ1049" s="871"/>
      <c r="AR1049" s="871"/>
      <c r="AS1049" s="871"/>
      <c r="AT1049" s="871"/>
      <c r="AU1049" s="871"/>
      <c r="AV1049" s="871"/>
      <c r="AW1049" s="871"/>
      <c r="AX1049" s="871"/>
      <c r="AY1049" s="871"/>
      <c r="AZ1049" s="871"/>
      <c r="BA1049" s="871"/>
      <c r="BB1049" s="871"/>
      <c r="BC1049" s="871"/>
      <c r="BD1049" s="871"/>
      <c r="BE1049" s="871"/>
      <c r="BF1049" s="871"/>
      <c r="BG1049" s="871"/>
      <c r="BH1049" s="871"/>
      <c r="BI1049" s="871"/>
      <c r="BJ1049" s="871"/>
      <c r="BK1049" s="871"/>
      <c r="BL1049" s="871"/>
      <c r="BM1049" s="871"/>
      <c r="BN1049" s="871"/>
      <c r="BO1049" s="871"/>
      <c r="BP1049" s="871"/>
      <c r="BQ1049" s="871"/>
      <c r="BR1049" s="871"/>
      <c r="BS1049" s="871"/>
      <c r="BT1049" s="871"/>
      <c r="BU1049" s="871"/>
      <c r="BV1049" s="871"/>
      <c r="BW1049" s="871"/>
      <c r="BX1049" s="871"/>
      <c r="BY1049" s="871"/>
      <c r="BZ1049" s="871"/>
      <c r="CA1049" s="871"/>
      <c r="CB1049" s="871"/>
      <c r="CC1049" s="871"/>
      <c r="CD1049" s="871"/>
      <c r="CE1049" s="871"/>
      <c r="CF1049" s="871"/>
      <c r="CG1049" s="871"/>
      <c r="CH1049" s="871"/>
      <c r="CI1049" s="871"/>
      <c r="CJ1049" s="871"/>
      <c r="CK1049" s="871"/>
      <c r="CL1049" s="871"/>
      <c r="CM1049" s="871"/>
      <c r="CN1049" s="871"/>
      <c r="CO1049" s="871"/>
      <c r="CP1049" s="871"/>
      <c r="CQ1049" s="871"/>
      <c r="CR1049" s="871"/>
      <c r="CS1049" s="871"/>
      <c r="CT1049" s="871"/>
      <c r="CU1049" s="871"/>
      <c r="CV1049" s="871"/>
      <c r="CW1049" s="871"/>
      <c r="CX1049" s="871"/>
      <c r="CY1049" s="871"/>
      <c r="CZ1049" s="871"/>
      <c r="DA1049" s="871"/>
      <c r="DB1049" s="871"/>
      <c r="DC1049" s="871"/>
      <c r="DD1049" s="871"/>
      <c r="DE1049" s="871"/>
      <c r="DF1049" s="871"/>
      <c r="DG1049" s="871"/>
      <c r="DH1049" s="871"/>
      <c r="DI1049" s="871"/>
      <c r="DJ1049" s="871"/>
      <c r="DK1049" s="871"/>
      <c r="DL1049" s="871"/>
      <c r="DM1049" s="871"/>
      <c r="DN1049" s="871"/>
      <c r="DO1049" s="871"/>
      <c r="DP1049" s="871"/>
      <c r="DQ1049" s="871"/>
      <c r="DR1049" s="871"/>
      <c r="DS1049" s="871"/>
      <c r="DT1049" s="871"/>
      <c r="DU1049" s="871"/>
      <c r="DV1049" s="871"/>
      <c r="DW1049" s="871"/>
      <c r="DX1049" s="871"/>
      <c r="DY1049" s="871"/>
      <c r="DZ1049" s="871"/>
      <c r="EA1049" s="871"/>
      <c r="EB1049" s="871"/>
      <c r="EC1049" s="871"/>
      <c r="ED1049" s="871"/>
      <c r="EE1049" s="871"/>
      <c r="EF1049" s="871"/>
      <c r="EG1049" s="871"/>
      <c r="EH1049" s="871"/>
      <c r="EI1049" s="871"/>
      <c r="EJ1049" s="871"/>
      <c r="EK1049" s="871"/>
      <c r="EL1049" s="871"/>
      <c r="EM1049" s="871"/>
      <c r="EN1049" s="871"/>
      <c r="EO1049" s="871"/>
      <c r="EP1049" s="871"/>
      <c r="EQ1049" s="871"/>
      <c r="ER1049" s="871"/>
      <c r="ES1049" s="871"/>
      <c r="ET1049" s="871"/>
      <c r="EU1049" s="871"/>
      <c r="EV1049" s="871"/>
      <c r="EW1049" s="871"/>
      <c r="EX1049" s="871"/>
      <c r="EY1049" s="871"/>
      <c r="EZ1049" s="871"/>
      <c r="FA1049" s="871"/>
      <c r="FB1049" s="871"/>
      <c r="FC1049" s="871"/>
      <c r="FD1049" s="871"/>
      <c r="FE1049" s="871"/>
      <c r="FF1049" s="871"/>
      <c r="FG1049" s="871"/>
      <c r="FH1049" s="871"/>
      <c r="FI1049" s="871"/>
      <c r="FJ1049" s="871"/>
      <c r="FK1049" s="871"/>
      <c r="FL1049" s="871"/>
      <c r="FM1049" s="871"/>
      <c r="FN1049" s="871"/>
      <c r="FO1049" s="871"/>
      <c r="FP1049" s="871"/>
      <c r="FQ1049" s="871"/>
      <c r="FR1049" s="871"/>
      <c r="FS1049" s="871"/>
      <c r="FT1049" s="871"/>
      <c r="FU1049" s="871"/>
      <c r="FV1049" s="871"/>
      <c r="FW1049" s="871"/>
      <c r="FX1049" s="871"/>
      <c r="FY1049" s="871"/>
      <c r="FZ1049" s="871"/>
      <c r="GA1049" s="871"/>
      <c r="GB1049" s="871"/>
      <c r="GC1049" s="871"/>
      <c r="GD1049" s="871"/>
      <c r="GE1049" s="871"/>
      <c r="GF1049" s="871"/>
      <c r="GG1049" s="871"/>
      <c r="GH1049" s="871"/>
      <c r="GI1049" s="871"/>
      <c r="GJ1049" s="871"/>
      <c r="GK1049" s="871"/>
      <c r="GL1049" s="871"/>
      <c r="GM1049" s="871"/>
      <c r="GN1049" s="871"/>
      <c r="GO1049" s="871"/>
      <c r="GP1049" s="871"/>
      <c r="GQ1049" s="871"/>
      <c r="GR1049" s="871"/>
      <c r="GS1049" s="871"/>
      <c r="GT1049" s="871"/>
      <c r="GU1049" s="871"/>
      <c r="GV1049" s="871"/>
      <c r="GW1049" s="871"/>
      <c r="GX1049" s="871"/>
      <c r="GY1049" s="871"/>
      <c r="GZ1049" s="871"/>
      <c r="HA1049" s="871"/>
      <c r="HB1049" s="871"/>
      <c r="HC1049" s="871"/>
      <c r="HD1049" s="871"/>
      <c r="HE1049" s="871"/>
      <c r="HF1049" s="871"/>
      <c r="HG1049" s="871"/>
      <c r="HH1049" s="871"/>
      <c r="HI1049" s="871"/>
      <c r="HJ1049" s="871"/>
      <c r="HK1049" s="871"/>
      <c r="HL1049" s="871"/>
      <c r="HM1049" s="871"/>
      <c r="HN1049" s="871"/>
      <c r="HO1049" s="871"/>
      <c r="HP1049" s="871"/>
      <c r="HQ1049" s="871"/>
      <c r="HR1049" s="871"/>
      <c r="HS1049" s="871"/>
      <c r="HT1049" s="871"/>
      <c r="HU1049" s="871"/>
      <c r="HV1049" s="871"/>
      <c r="HW1049" s="871"/>
      <c r="HX1049" s="871"/>
      <c r="HY1049" s="871"/>
      <c r="HZ1049" s="871"/>
      <c r="IA1049" s="871"/>
      <c r="IB1049" s="871"/>
      <c r="IC1049" s="871"/>
      <c r="ID1049" s="871"/>
      <c r="IE1049" s="871"/>
      <c r="IF1049" s="871"/>
      <c r="IG1049" s="871"/>
      <c r="IH1049" s="871"/>
      <c r="II1049" s="871"/>
      <c r="IJ1049" s="871"/>
      <c r="IK1049" s="871"/>
      <c r="IL1049" s="871"/>
      <c r="IM1049" s="871"/>
      <c r="IN1049" s="871"/>
      <c r="IO1049" s="871"/>
      <c r="IP1049" s="871"/>
      <c r="IQ1049" s="871"/>
      <c r="IR1049" s="871"/>
      <c r="IS1049" s="871"/>
      <c r="IT1049" s="871"/>
      <c r="IU1049" s="871"/>
      <c r="IV1049" s="871"/>
      <c r="IW1049" s="871"/>
      <c r="IX1049" s="871"/>
      <c r="IY1049" s="871"/>
      <c r="IZ1049" s="871"/>
      <c r="JA1049" s="871"/>
      <c r="JB1049" s="871"/>
      <c r="JC1049" s="871"/>
      <c r="JD1049" s="871"/>
      <c r="JE1049" s="871"/>
      <c r="JF1049" s="871"/>
      <c r="JG1049" s="871"/>
      <c r="JH1049" s="871"/>
      <c r="JI1049" s="871"/>
      <c r="JJ1049" s="871"/>
      <c r="JK1049" s="871"/>
      <c r="JL1049" s="871"/>
      <c r="JM1049" s="871"/>
      <c r="JN1049" s="871"/>
      <c r="JO1049" s="871"/>
      <c r="JP1049" s="871"/>
      <c r="JQ1049" s="871"/>
      <c r="JR1049" s="871"/>
      <c r="JS1049" s="871"/>
      <c r="JT1049" s="871"/>
      <c r="JU1049" s="871"/>
      <c r="JV1049" s="871"/>
      <c r="JW1049" s="871"/>
      <c r="JX1049" s="871"/>
      <c r="JY1049" s="871"/>
      <c r="JZ1049" s="871"/>
      <c r="KA1049" s="871"/>
      <c r="KB1049" s="871"/>
      <c r="KC1049" s="871"/>
      <c r="KD1049" s="871"/>
      <c r="KE1049" s="871"/>
      <c r="KF1049" s="871"/>
      <c r="KG1049" s="871"/>
      <c r="KH1049" s="871"/>
      <c r="KI1049" s="871"/>
      <c r="KJ1049" s="871"/>
      <c r="KK1049" s="871"/>
      <c r="KL1049" s="871"/>
      <c r="KM1049" s="871"/>
      <c r="KN1049" s="871"/>
      <c r="KO1049" s="871"/>
      <c r="KP1049" s="871"/>
      <c r="KQ1049" s="871"/>
      <c r="KR1049" s="871"/>
      <c r="KS1049" s="871"/>
      <c r="KT1049" s="871"/>
      <c r="KU1049" s="871"/>
      <c r="KV1049" s="871"/>
      <c r="KW1049" s="871"/>
      <c r="KX1049" s="871"/>
      <c r="KY1049" s="871"/>
      <c r="KZ1049" s="871"/>
      <c r="LA1049" s="871"/>
      <c r="LB1049" s="871"/>
      <c r="LC1049" s="871"/>
      <c r="LD1049" s="871"/>
      <c r="LE1049" s="871"/>
      <c r="LF1049" s="871"/>
      <c r="LG1049" s="871"/>
      <c r="LH1049" s="871"/>
      <c r="LI1049" s="871"/>
      <c r="LJ1049" s="871"/>
      <c r="LK1049" s="871"/>
      <c r="LL1049" s="871"/>
      <c r="LM1049" s="871"/>
      <c r="LN1049" s="871"/>
      <c r="LO1049" s="871"/>
      <c r="LP1049" s="871"/>
      <c r="LQ1049" s="871"/>
      <c r="LR1049" s="871"/>
      <c r="LS1049" s="871"/>
      <c r="LT1049" s="871"/>
      <c r="LU1049" s="871"/>
      <c r="LV1049" s="871"/>
      <c r="LW1049" s="871"/>
      <c r="LX1049" s="871"/>
      <c r="LY1049" s="871"/>
      <c r="LZ1049" s="871"/>
      <c r="MA1049" s="871"/>
      <c r="MB1049" s="871"/>
      <c r="MC1049" s="871"/>
      <c r="MD1049" s="871"/>
      <c r="ME1049" s="871"/>
      <c r="MF1049" s="871"/>
      <c r="MG1049" s="871"/>
      <c r="MH1049" s="871"/>
      <c r="MI1049" s="871"/>
      <c r="MJ1049" s="871"/>
      <c r="MK1049" s="871"/>
      <c r="ML1049" s="871"/>
      <c r="MM1049" s="871"/>
      <c r="MN1049" s="871"/>
      <c r="MO1049" s="871"/>
      <c r="MP1049" s="871"/>
      <c r="MQ1049" s="871"/>
      <c r="MR1049" s="871"/>
      <c r="MS1049" s="871"/>
      <c r="MT1049" s="871"/>
      <c r="MU1049" s="871"/>
      <c r="MV1049" s="871"/>
      <c r="MW1049" s="871"/>
      <c r="MX1049" s="871"/>
      <c r="MY1049" s="871"/>
      <c r="MZ1049" s="871"/>
      <c r="NA1049" s="871"/>
      <c r="NB1049" s="871"/>
      <c r="NC1049" s="871"/>
      <c r="ND1049" s="871"/>
      <c r="NE1049" s="871"/>
      <c r="NF1049" s="871"/>
      <c r="NG1049" s="871"/>
      <c r="NH1049" s="871"/>
      <c r="NI1049" s="871"/>
      <c r="NJ1049" s="871"/>
      <c r="NK1049" s="871"/>
      <c r="NL1049" s="871"/>
      <c r="NM1049" s="871"/>
      <c r="NN1049" s="871"/>
      <c r="NO1049" s="871"/>
      <c r="NP1049" s="871"/>
      <c r="NQ1049" s="871"/>
      <c r="NR1049" s="871"/>
      <c r="NS1049" s="871"/>
      <c r="NT1049" s="871"/>
      <c r="NU1049" s="871"/>
      <c r="NV1049" s="871"/>
      <c r="NW1049" s="871"/>
      <c r="NX1049" s="871"/>
      <c r="NY1049" s="871"/>
      <c r="NZ1049" s="871"/>
      <c r="OA1049" s="871"/>
      <c r="OB1049" s="871"/>
      <c r="OC1049" s="871"/>
      <c r="OD1049" s="871"/>
      <c r="OE1049" s="871"/>
      <c r="OF1049" s="871"/>
      <c r="OG1049" s="871"/>
      <c r="OH1049" s="871"/>
      <c r="OI1049" s="871"/>
      <c r="OJ1049" s="871"/>
      <c r="OK1049" s="871"/>
      <c r="OL1049" s="871"/>
      <c r="OM1049" s="871"/>
      <c r="ON1049" s="871"/>
      <c r="OO1049" s="871"/>
      <c r="OP1049" s="871"/>
      <c r="OQ1049" s="871"/>
      <c r="OR1049" s="871"/>
      <c r="OS1049" s="871"/>
      <c r="OT1049" s="871"/>
      <c r="OU1049" s="871"/>
      <c r="OV1049" s="871"/>
      <c r="OW1049" s="871"/>
      <c r="OX1049" s="871"/>
      <c r="OY1049" s="871"/>
      <c r="OZ1049" s="871"/>
      <c r="PA1049" s="871"/>
      <c r="PB1049" s="871"/>
      <c r="PC1049" s="871"/>
      <c r="PD1049" s="871"/>
      <c r="PE1049" s="871"/>
      <c r="PF1049" s="871"/>
      <c r="PG1049" s="871"/>
      <c r="PH1049" s="871"/>
      <c r="PI1049" s="871"/>
      <c r="PJ1049" s="871"/>
      <c r="PK1049" s="871"/>
      <c r="PL1049" s="871"/>
      <c r="PM1049" s="871"/>
      <c r="PN1049" s="871"/>
      <c r="PO1049" s="871"/>
      <c r="PP1049" s="871"/>
      <c r="PQ1049" s="871"/>
      <c r="PR1049" s="871"/>
      <c r="PS1049" s="871"/>
      <c r="PT1049" s="871"/>
      <c r="PU1049" s="871"/>
      <c r="PV1049" s="871"/>
      <c r="PW1049" s="871"/>
      <c r="PX1049" s="871"/>
      <c r="PY1049" s="871"/>
      <c r="PZ1049" s="871"/>
      <c r="QA1049" s="871"/>
      <c r="QB1049" s="871"/>
      <c r="QC1049" s="871"/>
      <c r="QD1049" s="871"/>
      <c r="QE1049" s="871"/>
      <c r="QF1049" s="871"/>
      <c r="QG1049" s="871"/>
      <c r="QH1049" s="871"/>
      <c r="QI1049" s="871"/>
      <c r="QJ1049" s="871"/>
      <c r="QK1049" s="871"/>
      <c r="QL1049" s="871"/>
      <c r="QM1049" s="871"/>
      <c r="QN1049" s="871"/>
      <c r="QO1049" s="871"/>
      <c r="QP1049" s="871"/>
      <c r="QQ1049" s="871"/>
      <c r="QR1049" s="871"/>
      <c r="QS1049" s="871"/>
      <c r="QT1049" s="871"/>
      <c r="QU1049" s="871"/>
      <c r="QV1049" s="871"/>
      <c r="QW1049" s="871"/>
      <c r="QX1049" s="871"/>
      <c r="QY1049" s="871"/>
      <c r="QZ1049" s="871"/>
      <c r="RA1049" s="871"/>
      <c r="RB1049" s="871"/>
      <c r="RC1049" s="871"/>
      <c r="RD1049" s="871"/>
      <c r="RE1049" s="871"/>
      <c r="RF1049" s="871"/>
      <c r="RG1049" s="871"/>
      <c r="RH1049" s="871"/>
      <c r="RI1049" s="871"/>
      <c r="RJ1049" s="871"/>
      <c r="RK1049" s="871"/>
      <c r="RL1049" s="871"/>
      <c r="RM1049" s="871"/>
      <c r="RN1049" s="871"/>
      <c r="RO1049" s="871"/>
      <c r="RP1049" s="871"/>
      <c r="RQ1049" s="871"/>
      <c r="RR1049" s="871"/>
      <c r="RS1049" s="871"/>
      <c r="RT1049" s="871"/>
      <c r="RU1049" s="871"/>
      <c r="RV1049" s="871"/>
      <c r="RW1049" s="871"/>
      <c r="RX1049" s="871"/>
      <c r="RY1049" s="871"/>
      <c r="RZ1049" s="871"/>
      <c r="SA1049" s="871"/>
      <c r="SB1049" s="871"/>
      <c r="SC1049" s="871"/>
      <c r="SD1049" s="871"/>
      <c r="SE1049" s="871"/>
      <c r="SF1049" s="871"/>
      <c r="SG1049" s="871"/>
      <c r="SH1049" s="871"/>
      <c r="SI1049" s="871"/>
      <c r="SJ1049" s="871"/>
      <c r="SK1049" s="871"/>
      <c r="SL1049" s="871"/>
      <c r="SM1049" s="871"/>
      <c r="SN1049" s="871"/>
      <c r="SO1049" s="871"/>
      <c r="SP1049" s="871"/>
      <c r="SQ1049" s="871"/>
      <c r="SR1049" s="871"/>
      <c r="SS1049" s="871"/>
      <c r="ST1049" s="871"/>
      <c r="SU1049" s="871"/>
      <c r="SV1049" s="871"/>
      <c r="SW1049" s="871"/>
      <c r="SX1049" s="871"/>
      <c r="SY1049" s="871"/>
      <c r="SZ1049" s="871"/>
      <c r="TA1049" s="871"/>
      <c r="TB1049" s="871"/>
      <c r="TC1049" s="871"/>
      <c r="TD1049" s="871"/>
      <c r="TE1049" s="871"/>
      <c r="TF1049" s="871"/>
      <c r="TG1049" s="871"/>
      <c r="TH1049" s="871"/>
      <c r="TI1049" s="871"/>
      <c r="TJ1049" s="871"/>
      <c r="TK1049" s="871"/>
      <c r="TL1049" s="871"/>
      <c r="TM1049" s="871"/>
      <c r="TN1049" s="871"/>
      <c r="TO1049" s="871"/>
      <c r="TP1049" s="871"/>
      <c r="TQ1049" s="871"/>
      <c r="TR1049" s="871"/>
      <c r="TS1049" s="871"/>
      <c r="TT1049" s="871"/>
      <c r="TU1049" s="871"/>
      <c r="TV1049" s="871"/>
      <c r="TW1049" s="871"/>
      <c r="TX1049" s="871"/>
      <c r="TY1049" s="871"/>
      <c r="TZ1049" s="871"/>
      <c r="UA1049" s="871"/>
      <c r="UB1049" s="871"/>
      <c r="UC1049" s="871"/>
      <c r="UD1049" s="871"/>
      <c r="UE1049" s="871"/>
      <c r="UF1049" s="871"/>
      <c r="UG1049" s="871"/>
      <c r="UH1049" s="871"/>
      <c r="UI1049" s="871"/>
      <c r="UJ1049" s="871"/>
      <c r="UK1049" s="871"/>
      <c r="UL1049" s="871"/>
      <c r="UM1049" s="871"/>
      <c r="UN1049" s="871"/>
      <c r="UO1049" s="871"/>
      <c r="UP1049" s="871"/>
      <c r="UQ1049" s="871"/>
      <c r="UR1049" s="871"/>
      <c r="US1049" s="871"/>
      <c r="UT1049" s="871"/>
      <c r="UU1049" s="871"/>
      <c r="UV1049" s="871"/>
      <c r="UW1049" s="871"/>
      <c r="UX1049" s="871"/>
      <c r="UY1049" s="871"/>
      <c r="UZ1049" s="871"/>
      <c r="VA1049" s="871"/>
      <c r="VB1049" s="871"/>
      <c r="VC1049" s="871"/>
      <c r="VD1049" s="871"/>
      <c r="VE1049" s="871"/>
      <c r="VF1049" s="871"/>
      <c r="VG1049" s="871"/>
      <c r="VH1049" s="871"/>
      <c r="VI1049" s="871"/>
      <c r="VJ1049" s="871"/>
      <c r="VK1049" s="871"/>
      <c r="VL1049" s="871"/>
      <c r="VM1049" s="871"/>
      <c r="VN1049" s="871"/>
      <c r="VO1049" s="871"/>
      <c r="VP1049" s="871"/>
      <c r="VQ1049" s="871"/>
      <c r="VR1049" s="871"/>
      <c r="VS1049" s="871"/>
      <c r="VT1049" s="871"/>
      <c r="VU1049" s="871"/>
      <c r="VV1049" s="871"/>
      <c r="VW1049" s="871"/>
      <c r="VX1049" s="871"/>
      <c r="VY1049" s="871"/>
      <c r="VZ1049" s="871"/>
      <c r="WA1049" s="871"/>
      <c r="WB1049" s="871"/>
      <c r="WC1049" s="871"/>
      <c r="WD1049" s="871"/>
      <c r="WE1049" s="871"/>
      <c r="WF1049" s="871"/>
      <c r="WG1049" s="871"/>
      <c r="WH1049" s="871"/>
      <c r="WI1049" s="871"/>
      <c r="WJ1049" s="871"/>
      <c r="WK1049" s="871"/>
      <c r="WL1049" s="871"/>
      <c r="WM1049" s="871"/>
      <c r="WN1049" s="871"/>
      <c r="WO1049" s="871"/>
      <c r="WP1049" s="871"/>
      <c r="WQ1049" s="871"/>
      <c r="WR1049" s="871"/>
      <c r="WS1049" s="871"/>
      <c r="WT1049" s="871"/>
      <c r="WU1049" s="871"/>
      <c r="WV1049" s="871"/>
      <c r="WW1049" s="871"/>
      <c r="WX1049" s="871"/>
      <c r="WY1049" s="871"/>
      <c r="WZ1049" s="871"/>
      <c r="XA1049" s="871"/>
      <c r="XB1049" s="871"/>
      <c r="XC1049" s="871"/>
      <c r="XD1049" s="871"/>
      <c r="XE1049" s="871"/>
      <c r="XF1049" s="871"/>
      <c r="XG1049" s="871"/>
      <c r="XH1049" s="871"/>
      <c r="XI1049" s="871"/>
      <c r="XJ1049" s="871"/>
      <c r="XK1049" s="871"/>
      <c r="XL1049" s="871"/>
      <c r="XM1049" s="871"/>
      <c r="XN1049" s="871"/>
      <c r="XO1049" s="871"/>
      <c r="XP1049" s="871"/>
      <c r="XQ1049" s="871"/>
      <c r="XR1049" s="871"/>
      <c r="XS1049" s="871"/>
      <c r="XT1049" s="871"/>
      <c r="XU1049" s="871"/>
      <c r="XV1049" s="871"/>
      <c r="XW1049" s="871"/>
      <c r="XX1049" s="871"/>
      <c r="XY1049" s="871"/>
      <c r="XZ1049" s="871"/>
      <c r="YA1049" s="871"/>
      <c r="YB1049" s="871"/>
      <c r="YC1049" s="871"/>
      <c r="YD1049" s="871"/>
      <c r="YE1049" s="871"/>
      <c r="YF1049" s="871"/>
      <c r="YG1049" s="871"/>
      <c r="YH1049" s="871"/>
      <c r="YI1049" s="871"/>
      <c r="YJ1049" s="871"/>
      <c r="YK1049" s="871"/>
      <c r="YL1049" s="871"/>
      <c r="YM1049" s="871"/>
      <c r="YN1049" s="871"/>
      <c r="YO1049" s="871"/>
      <c r="YP1049" s="871"/>
      <c r="YQ1049" s="871"/>
      <c r="YR1049" s="871"/>
      <c r="YS1049" s="871"/>
      <c r="YT1049" s="871"/>
      <c r="YU1049" s="871"/>
      <c r="YV1049" s="871"/>
      <c r="YW1049" s="871"/>
      <c r="YX1049" s="871"/>
      <c r="YY1049" s="871"/>
      <c r="YZ1049" s="871"/>
      <c r="ZA1049" s="871"/>
      <c r="ZB1049" s="871"/>
      <c r="ZC1049" s="871"/>
      <c r="ZD1049" s="871"/>
      <c r="ZE1049" s="871"/>
      <c r="ZF1049" s="871"/>
      <c r="ZG1049" s="871"/>
      <c r="ZH1049" s="871"/>
      <c r="ZI1049" s="871"/>
      <c r="ZJ1049" s="871"/>
      <c r="ZK1049" s="871"/>
      <c r="ZL1049" s="871"/>
      <c r="ZM1049" s="871"/>
      <c r="ZN1049" s="871"/>
      <c r="ZO1049" s="871"/>
      <c r="ZP1049" s="871"/>
      <c r="ZQ1049" s="871"/>
      <c r="ZR1049" s="871"/>
      <c r="ZS1049" s="871"/>
      <c r="ZT1049" s="871"/>
      <c r="ZU1049" s="871"/>
      <c r="ZV1049" s="871"/>
      <c r="ZW1049" s="871"/>
      <c r="ZX1049" s="871"/>
      <c r="ZY1049" s="871"/>
      <c r="ZZ1049" s="871"/>
      <c r="AAA1049" s="871"/>
      <c r="AAB1049" s="871"/>
      <c r="AAC1049" s="871"/>
      <c r="AAD1049" s="871"/>
      <c r="AAE1049" s="871"/>
      <c r="AAF1049" s="871"/>
      <c r="AAG1049" s="871"/>
      <c r="AAH1049" s="871"/>
      <c r="AAI1049" s="871"/>
      <c r="AAJ1049" s="871"/>
      <c r="AAK1049" s="871"/>
      <c r="AAL1049" s="871"/>
      <c r="AAM1049" s="871"/>
      <c r="AAN1049" s="871"/>
      <c r="AAO1049" s="871"/>
      <c r="AAP1049" s="871"/>
      <c r="AAQ1049" s="871"/>
      <c r="AAR1049" s="871"/>
      <c r="AAS1049" s="871"/>
      <c r="AAT1049" s="871"/>
      <c r="AAU1049" s="871"/>
      <c r="AAV1049" s="871"/>
      <c r="AAW1049" s="871"/>
      <c r="AAX1049" s="871"/>
      <c r="AAY1049" s="871"/>
      <c r="AAZ1049" s="871"/>
      <c r="ABA1049" s="871"/>
      <c r="ABB1049" s="871"/>
      <c r="ABC1049" s="871"/>
      <c r="ABD1049" s="871"/>
      <c r="ABE1049" s="871"/>
      <c r="ABF1049" s="871"/>
      <c r="ABG1049" s="871"/>
      <c r="ABH1049" s="871"/>
      <c r="ABI1049" s="871"/>
      <c r="ABJ1049" s="871"/>
      <c r="ABK1049" s="871"/>
      <c r="ABL1049" s="871"/>
      <c r="ABM1049" s="871"/>
      <c r="ABN1049" s="871"/>
      <c r="ABO1049" s="871"/>
      <c r="ABP1049" s="871"/>
      <c r="ABQ1049" s="871"/>
      <c r="ABR1049" s="871"/>
      <c r="ABS1049" s="871"/>
      <c r="ABT1049" s="871"/>
      <c r="ABU1049" s="871"/>
      <c r="ABV1049" s="871"/>
      <c r="ABW1049" s="871"/>
      <c r="ABX1049" s="871"/>
      <c r="ABY1049" s="871"/>
      <c r="ABZ1049" s="871"/>
      <c r="ACA1049" s="871"/>
      <c r="ACB1049" s="871"/>
      <c r="ACC1049" s="871"/>
      <c r="ACD1049" s="871"/>
      <c r="ACE1049" s="871"/>
      <c r="ACF1049" s="871"/>
      <c r="ACG1049" s="871"/>
      <c r="ACH1049" s="871"/>
      <c r="ACI1049" s="871"/>
      <c r="ACJ1049" s="871"/>
      <c r="ACK1049" s="871"/>
      <c r="ACL1049" s="871"/>
      <c r="ACM1049" s="871"/>
      <c r="ACN1049" s="871"/>
      <c r="ACO1049" s="871"/>
      <c r="ACP1049" s="871"/>
      <c r="ACQ1049" s="871"/>
      <c r="ACR1049" s="871"/>
      <c r="ACS1049" s="871"/>
      <c r="ACT1049" s="871"/>
      <c r="ACU1049" s="871"/>
      <c r="ACV1049" s="871"/>
      <c r="ACW1049" s="871"/>
      <c r="ACX1049" s="871"/>
      <c r="ACY1049" s="871"/>
      <c r="ACZ1049" s="871"/>
      <c r="ADA1049" s="871"/>
      <c r="ADB1049" s="871"/>
      <c r="ADC1049" s="871"/>
      <c r="ADD1049" s="871"/>
      <c r="ADE1049" s="871"/>
      <c r="ADF1049" s="871"/>
      <c r="ADG1049" s="871"/>
      <c r="ADH1049" s="871"/>
      <c r="ADI1049" s="871"/>
      <c r="ADJ1049" s="871"/>
      <c r="ADK1049" s="871"/>
      <c r="ADL1049" s="871"/>
      <c r="ADM1049" s="871"/>
      <c r="ADN1049" s="871"/>
      <c r="ADO1049" s="871"/>
      <c r="ADP1049" s="871"/>
      <c r="ADQ1049" s="871"/>
      <c r="ADR1049" s="871"/>
      <c r="ADS1049" s="871"/>
      <c r="ADT1049" s="871"/>
      <c r="ADU1049" s="871"/>
      <c r="ADV1049" s="871"/>
      <c r="ADW1049" s="871"/>
      <c r="ADX1049" s="871"/>
      <c r="ADY1049" s="871"/>
      <c r="ADZ1049" s="871"/>
      <c r="AEA1049" s="871"/>
      <c r="AEB1049" s="871"/>
      <c r="AEC1049" s="871"/>
      <c r="AED1049" s="871"/>
      <c r="AEE1049" s="871"/>
      <c r="AEF1049" s="871"/>
      <c r="AEG1049" s="871"/>
      <c r="AEH1049" s="871"/>
      <c r="AEI1049" s="871"/>
      <c r="AEJ1049" s="871"/>
      <c r="AEK1049" s="871"/>
      <c r="AEL1049" s="871"/>
      <c r="AEM1049" s="871"/>
      <c r="AEN1049" s="871"/>
      <c r="AEO1049" s="871"/>
      <c r="AEP1049" s="871"/>
      <c r="AEQ1049" s="871"/>
      <c r="AER1049" s="871"/>
      <c r="AES1049" s="871"/>
      <c r="AET1049" s="871"/>
      <c r="AEU1049" s="871"/>
      <c r="AEV1049" s="871"/>
      <c r="AEW1049" s="871"/>
      <c r="AEX1049" s="871"/>
      <c r="AEY1049" s="871"/>
      <c r="AEZ1049" s="871"/>
      <c r="AFA1049" s="871"/>
      <c r="AFB1049" s="871"/>
      <c r="AFC1049" s="871"/>
      <c r="AFD1049" s="871"/>
      <c r="AFE1049" s="871"/>
      <c r="AFF1049" s="871"/>
      <c r="AFG1049" s="871"/>
      <c r="AFH1049" s="871"/>
      <c r="AFI1049" s="871"/>
      <c r="AFJ1049" s="871"/>
      <c r="AFK1049" s="871"/>
      <c r="AFL1049" s="871"/>
      <c r="AFM1049" s="871"/>
      <c r="AFN1049" s="871"/>
      <c r="AFO1049" s="871"/>
      <c r="AFP1049" s="871"/>
      <c r="AFQ1049" s="871"/>
      <c r="AFR1049" s="871"/>
      <c r="AFS1049" s="871"/>
      <c r="AFT1049" s="871"/>
      <c r="AFU1049" s="871"/>
      <c r="AFV1049" s="871"/>
      <c r="AFW1049" s="871"/>
      <c r="AFX1049" s="871"/>
      <c r="AFY1049" s="871"/>
      <c r="AFZ1049" s="871"/>
      <c r="AGA1049" s="871"/>
      <c r="AGB1049" s="871"/>
      <c r="AGC1049" s="871"/>
      <c r="AGD1049" s="871"/>
      <c r="AGE1049" s="871"/>
      <c r="AGF1049" s="871"/>
      <c r="AGG1049" s="871"/>
      <c r="AGH1049" s="871"/>
      <c r="AGI1049" s="871"/>
      <c r="AGJ1049" s="871"/>
      <c r="AGK1049" s="871"/>
      <c r="AGL1049" s="871"/>
      <c r="AGM1049" s="871"/>
      <c r="AGN1049" s="871"/>
      <c r="AGO1049" s="871"/>
      <c r="AGP1049" s="871"/>
      <c r="AGQ1049" s="871"/>
      <c r="AGR1049" s="871"/>
      <c r="AGS1049" s="871"/>
      <c r="AGT1049" s="871"/>
      <c r="AGU1049" s="871"/>
      <c r="AGV1049" s="871"/>
      <c r="AGW1049" s="871"/>
      <c r="AGX1049" s="871"/>
      <c r="AGY1049" s="871"/>
      <c r="AGZ1049" s="871"/>
      <c r="AHA1049" s="871"/>
      <c r="AHB1049" s="871"/>
      <c r="AHC1049" s="871"/>
      <c r="AHD1049" s="871"/>
      <c r="AHE1049" s="871"/>
      <c r="AHF1049" s="871"/>
      <c r="AHG1049" s="871"/>
      <c r="AHH1049" s="871"/>
      <c r="AHI1049" s="871"/>
      <c r="AHJ1049" s="871"/>
      <c r="AHK1049" s="871"/>
      <c r="AHL1049" s="871"/>
      <c r="AHM1049" s="871"/>
      <c r="AHN1049" s="871"/>
      <c r="AHO1049" s="871"/>
      <c r="AHP1049" s="871"/>
      <c r="AHQ1049" s="871"/>
      <c r="AHR1049" s="871"/>
      <c r="AHS1049" s="871"/>
      <c r="AHT1049" s="871"/>
      <c r="AHU1049" s="871"/>
      <c r="AHV1049" s="871"/>
      <c r="AHW1049" s="871"/>
      <c r="AHX1049" s="871"/>
      <c r="AHY1049" s="871"/>
      <c r="AHZ1049" s="871"/>
      <c r="AIA1049" s="871"/>
      <c r="AIB1049" s="871"/>
      <c r="AIC1049" s="871"/>
      <c r="AID1049" s="871"/>
      <c r="AIE1049" s="871"/>
      <c r="AIF1049" s="871"/>
      <c r="AIG1049" s="871"/>
      <c r="AIH1049" s="871"/>
      <c r="AII1049" s="871"/>
      <c r="AIJ1049" s="871"/>
      <c r="AIK1049" s="871"/>
      <c r="AIL1049" s="871"/>
      <c r="AIM1049" s="871"/>
      <c r="AIN1049" s="871"/>
      <c r="AIO1049" s="871"/>
      <c r="AIP1049" s="871"/>
      <c r="AIQ1049" s="871"/>
      <c r="AIR1049" s="871"/>
      <c r="AIS1049" s="871"/>
      <c r="AIT1049" s="871"/>
      <c r="AIU1049" s="871"/>
      <c r="AIV1049" s="871"/>
      <c r="AIW1049" s="871"/>
      <c r="AIX1049" s="871"/>
      <c r="AIY1049" s="871"/>
      <c r="AIZ1049" s="871"/>
      <c r="AJA1049" s="871"/>
      <c r="AJB1049" s="871"/>
      <c r="AJC1049" s="871"/>
      <c r="AJD1049" s="871"/>
      <c r="AJE1049" s="871"/>
      <c r="AJF1049" s="871"/>
      <c r="AJG1049" s="871"/>
      <c r="AJH1049" s="871"/>
      <c r="AJI1049" s="871"/>
      <c r="AJJ1049" s="871"/>
      <c r="AJK1049" s="871"/>
      <c r="AJL1049" s="871"/>
      <c r="AJM1049" s="871"/>
      <c r="AJN1049" s="871"/>
      <c r="AJO1049" s="871"/>
      <c r="AJP1049" s="871"/>
      <c r="AJQ1049" s="871"/>
      <c r="AJR1049" s="871"/>
      <c r="AJS1049" s="871"/>
      <c r="AJT1049" s="871"/>
      <c r="AJU1049" s="871"/>
      <c r="AJV1049" s="871"/>
      <c r="AJW1049" s="871"/>
      <c r="AJX1049" s="871"/>
      <c r="AJY1049" s="871"/>
      <c r="AJZ1049" s="871"/>
      <c r="AKA1049" s="871"/>
      <c r="AKB1049" s="871"/>
      <c r="AKC1049" s="871"/>
      <c r="AKD1049" s="871"/>
      <c r="AKE1049" s="871"/>
      <c r="AKF1049" s="871"/>
      <c r="AKG1049" s="871"/>
      <c r="AKH1049" s="871"/>
      <c r="AKI1049" s="871"/>
      <c r="AKJ1049" s="871"/>
      <c r="AKK1049" s="871"/>
      <c r="AKL1049" s="871"/>
      <c r="AKM1049" s="871"/>
      <c r="AKN1049" s="871"/>
      <c r="AKO1049" s="871"/>
      <c r="AKP1049" s="871"/>
      <c r="AKQ1049" s="871"/>
      <c r="AKR1049" s="871"/>
      <c r="AKS1049" s="871"/>
      <c r="AKT1049" s="871"/>
      <c r="AKU1049" s="871"/>
      <c r="AKV1049" s="871"/>
      <c r="AKW1049" s="871"/>
      <c r="AKX1049" s="871"/>
      <c r="AKY1049" s="871"/>
      <c r="AKZ1049" s="871"/>
      <c r="ALA1049" s="871"/>
      <c r="ALB1049" s="871"/>
      <c r="ALC1049" s="871"/>
      <c r="ALD1049" s="871"/>
      <c r="ALE1049" s="871"/>
      <c r="ALF1049" s="871"/>
      <c r="ALG1049" s="871"/>
      <c r="ALH1049" s="871"/>
      <c r="ALI1049" s="871"/>
      <c r="ALJ1049" s="871"/>
      <c r="ALK1049" s="871"/>
      <c r="ALL1049" s="871"/>
      <c r="ALM1049" s="871"/>
      <c r="ALN1049" s="871"/>
      <c r="ALO1049" s="871"/>
      <c r="ALP1049" s="871"/>
      <c r="ALQ1049" s="871"/>
      <c r="ALR1049" s="871"/>
      <c r="ALS1049" s="871"/>
      <c r="ALT1049" s="871"/>
      <c r="ALU1049" s="871"/>
      <c r="ALV1049" s="871"/>
      <c r="ALW1049" s="871"/>
      <c r="ALX1049" s="871"/>
      <c r="ALY1049" s="871"/>
      <c r="ALZ1049" s="871"/>
      <c r="AMA1049" s="871"/>
      <c r="AMB1049" s="871"/>
      <c r="AMC1049" s="871"/>
      <c r="AMD1049" s="871"/>
      <c r="AME1049" s="871"/>
      <c r="AMF1049" s="871"/>
      <c r="AMG1049" s="871"/>
      <c r="AMH1049" s="871"/>
      <c r="AMI1049" s="871"/>
      <c r="AMJ1049" s="871"/>
      <c r="AMK1049" s="871"/>
    </row>
    <row r="1050" spans="1:1025" ht="15.75" customHeight="1">
      <c r="A1050" s="1134"/>
      <c r="B1050" s="1106"/>
      <c r="C1050" s="943"/>
      <c r="D1050" s="942"/>
      <c r="E1050" s="983"/>
      <c r="F1050" s="945"/>
      <c r="G1050" s="942"/>
      <c r="H1050" s="946"/>
      <c r="I1050" s="942"/>
      <c r="J1050" s="946"/>
      <c r="K1050" s="899"/>
      <c r="L1050" s="899"/>
      <c r="M1050" s="899"/>
      <c r="N1050" s="899"/>
      <c r="O1050" s="907"/>
      <c r="P1050" s="899"/>
      <c r="Q1050" s="898"/>
      <c r="R1050" s="871"/>
      <c r="S1050" s="871"/>
      <c r="T1050" s="871"/>
      <c r="U1050" s="871"/>
      <c r="V1050" s="871"/>
      <c r="W1050" s="871"/>
      <c r="X1050" s="871"/>
      <c r="Y1050" s="871"/>
      <c r="Z1050" s="871"/>
      <c r="AA1050" s="871"/>
      <c r="AB1050" s="871"/>
      <c r="AC1050" s="871"/>
      <c r="AD1050" s="871"/>
      <c r="AE1050" s="871"/>
      <c r="AF1050" s="871"/>
      <c r="AG1050" s="871"/>
      <c r="AH1050" s="871"/>
      <c r="AI1050" s="871"/>
      <c r="AJ1050" s="871"/>
      <c r="AK1050" s="871"/>
      <c r="AL1050" s="871"/>
      <c r="AM1050" s="871"/>
      <c r="AN1050" s="871"/>
      <c r="AO1050" s="871"/>
      <c r="AP1050" s="871"/>
      <c r="AQ1050" s="871"/>
      <c r="AR1050" s="871"/>
      <c r="AS1050" s="871"/>
      <c r="AT1050" s="871"/>
      <c r="AU1050" s="871"/>
      <c r="AV1050" s="871"/>
      <c r="AW1050" s="871"/>
      <c r="AX1050" s="871"/>
      <c r="AY1050" s="871"/>
      <c r="AZ1050" s="871"/>
      <c r="BA1050" s="871"/>
      <c r="BB1050" s="871"/>
      <c r="BC1050" s="871"/>
      <c r="BD1050" s="871"/>
      <c r="BE1050" s="871"/>
      <c r="BF1050" s="871"/>
      <c r="BG1050" s="871"/>
      <c r="BH1050" s="871"/>
      <c r="BI1050" s="871"/>
      <c r="BJ1050" s="871"/>
      <c r="BK1050" s="871"/>
      <c r="BL1050" s="871"/>
      <c r="BM1050" s="871"/>
      <c r="BN1050" s="871"/>
      <c r="BO1050" s="871"/>
      <c r="BP1050" s="871"/>
      <c r="BQ1050" s="871"/>
      <c r="BR1050" s="871"/>
      <c r="BS1050" s="871"/>
      <c r="BT1050" s="871"/>
      <c r="BU1050" s="871"/>
      <c r="BV1050" s="871"/>
      <c r="BW1050" s="871"/>
      <c r="BX1050" s="871"/>
      <c r="BY1050" s="871"/>
      <c r="BZ1050" s="871"/>
      <c r="CA1050" s="871"/>
      <c r="CB1050" s="871"/>
      <c r="CC1050" s="871"/>
      <c r="CD1050" s="871"/>
      <c r="CE1050" s="871"/>
      <c r="CF1050" s="871"/>
      <c r="CG1050" s="871"/>
      <c r="CH1050" s="871"/>
      <c r="CI1050" s="871"/>
      <c r="CJ1050" s="871"/>
      <c r="CK1050" s="871"/>
      <c r="CL1050" s="871"/>
      <c r="CM1050" s="871"/>
      <c r="CN1050" s="871"/>
      <c r="CO1050" s="871"/>
      <c r="CP1050" s="871"/>
      <c r="CQ1050" s="871"/>
      <c r="CR1050" s="871"/>
      <c r="CS1050" s="871"/>
      <c r="CT1050" s="871"/>
      <c r="CU1050" s="871"/>
      <c r="CV1050" s="871"/>
      <c r="CW1050" s="871"/>
      <c r="CX1050" s="871"/>
      <c r="CY1050" s="871"/>
      <c r="CZ1050" s="871"/>
      <c r="DA1050" s="871"/>
      <c r="DB1050" s="871"/>
      <c r="DC1050" s="871"/>
      <c r="DD1050" s="871"/>
      <c r="DE1050" s="871"/>
      <c r="DF1050" s="871"/>
      <c r="DG1050" s="871"/>
      <c r="DH1050" s="871"/>
      <c r="DI1050" s="871"/>
      <c r="DJ1050" s="871"/>
      <c r="DK1050" s="871"/>
      <c r="DL1050" s="871"/>
      <c r="DM1050" s="871"/>
      <c r="DN1050" s="871"/>
      <c r="DO1050" s="871"/>
      <c r="DP1050" s="871"/>
      <c r="DQ1050" s="871"/>
      <c r="DR1050" s="871"/>
      <c r="DS1050" s="871"/>
      <c r="DT1050" s="871"/>
      <c r="DU1050" s="871"/>
      <c r="DV1050" s="871"/>
      <c r="DW1050" s="871"/>
      <c r="DX1050" s="871"/>
      <c r="DY1050" s="871"/>
      <c r="DZ1050" s="871"/>
      <c r="EA1050" s="871"/>
      <c r="EB1050" s="871"/>
      <c r="EC1050" s="871"/>
      <c r="ED1050" s="871"/>
      <c r="EE1050" s="871"/>
      <c r="EF1050" s="871"/>
      <c r="EG1050" s="871"/>
      <c r="EH1050" s="871"/>
      <c r="EI1050" s="871"/>
      <c r="EJ1050" s="871"/>
      <c r="EK1050" s="871"/>
      <c r="EL1050" s="871"/>
      <c r="EM1050" s="871"/>
      <c r="EN1050" s="871"/>
      <c r="EO1050" s="871"/>
      <c r="EP1050" s="871"/>
      <c r="EQ1050" s="871"/>
      <c r="ER1050" s="871"/>
      <c r="ES1050" s="871"/>
      <c r="ET1050" s="871"/>
      <c r="EU1050" s="871"/>
      <c r="EV1050" s="871"/>
      <c r="EW1050" s="871"/>
      <c r="EX1050" s="871"/>
      <c r="EY1050" s="871"/>
      <c r="EZ1050" s="871"/>
      <c r="FA1050" s="871"/>
      <c r="FB1050" s="871"/>
      <c r="FC1050" s="871"/>
      <c r="FD1050" s="871"/>
      <c r="FE1050" s="871"/>
      <c r="FF1050" s="871"/>
      <c r="FG1050" s="871"/>
      <c r="FH1050" s="871"/>
      <c r="FI1050" s="871"/>
      <c r="FJ1050" s="871"/>
      <c r="FK1050" s="871"/>
      <c r="FL1050" s="871"/>
      <c r="FM1050" s="871"/>
      <c r="FN1050" s="871"/>
      <c r="FO1050" s="871"/>
      <c r="FP1050" s="871"/>
      <c r="FQ1050" s="871"/>
      <c r="FR1050" s="871"/>
      <c r="FS1050" s="871"/>
      <c r="FT1050" s="871"/>
      <c r="FU1050" s="871"/>
      <c r="FV1050" s="871"/>
      <c r="FW1050" s="871"/>
      <c r="FX1050" s="871"/>
      <c r="FY1050" s="871"/>
      <c r="FZ1050" s="871"/>
      <c r="GA1050" s="871"/>
      <c r="GB1050" s="871"/>
      <c r="GC1050" s="871"/>
      <c r="GD1050" s="871"/>
      <c r="GE1050" s="871"/>
      <c r="GF1050" s="871"/>
      <c r="GG1050" s="871"/>
      <c r="GH1050" s="871"/>
      <c r="GI1050" s="871"/>
      <c r="GJ1050" s="871"/>
      <c r="GK1050" s="871"/>
      <c r="GL1050" s="871"/>
      <c r="GM1050" s="871"/>
      <c r="GN1050" s="871"/>
      <c r="GO1050" s="871"/>
      <c r="GP1050" s="871"/>
      <c r="GQ1050" s="871"/>
      <c r="GR1050" s="871"/>
      <c r="GS1050" s="871"/>
      <c r="GT1050" s="871"/>
      <c r="GU1050" s="871"/>
      <c r="GV1050" s="871"/>
      <c r="GW1050" s="871"/>
      <c r="GX1050" s="871"/>
      <c r="GY1050" s="871"/>
      <c r="GZ1050" s="871"/>
      <c r="HA1050" s="871"/>
      <c r="HB1050" s="871"/>
      <c r="HC1050" s="871"/>
      <c r="HD1050" s="871"/>
      <c r="HE1050" s="871"/>
      <c r="HF1050" s="871"/>
      <c r="HG1050" s="871"/>
      <c r="HH1050" s="871"/>
      <c r="HI1050" s="871"/>
      <c r="HJ1050" s="871"/>
      <c r="HK1050" s="871"/>
      <c r="HL1050" s="871"/>
      <c r="HM1050" s="871"/>
      <c r="HN1050" s="871"/>
      <c r="HO1050" s="871"/>
      <c r="HP1050" s="871"/>
      <c r="HQ1050" s="871"/>
      <c r="HR1050" s="871"/>
      <c r="HS1050" s="871"/>
      <c r="HT1050" s="871"/>
      <c r="HU1050" s="871"/>
      <c r="HV1050" s="871"/>
      <c r="HW1050" s="871"/>
      <c r="HX1050" s="871"/>
      <c r="HY1050" s="871"/>
      <c r="HZ1050" s="871"/>
      <c r="IA1050" s="871"/>
      <c r="IB1050" s="871"/>
      <c r="IC1050" s="871"/>
      <c r="ID1050" s="871"/>
      <c r="IE1050" s="871"/>
      <c r="IF1050" s="871"/>
      <c r="IG1050" s="871"/>
      <c r="IH1050" s="871"/>
      <c r="II1050" s="871"/>
      <c r="IJ1050" s="871"/>
      <c r="IK1050" s="871"/>
      <c r="IL1050" s="871"/>
      <c r="IM1050" s="871"/>
      <c r="IN1050" s="871"/>
      <c r="IO1050" s="871"/>
      <c r="IP1050" s="871"/>
      <c r="IQ1050" s="871"/>
      <c r="IR1050" s="871"/>
      <c r="IS1050" s="871"/>
      <c r="IT1050" s="871"/>
      <c r="IU1050" s="871"/>
      <c r="IV1050" s="871"/>
      <c r="IW1050" s="871"/>
      <c r="IX1050" s="871"/>
      <c r="IY1050" s="871"/>
      <c r="IZ1050" s="871"/>
      <c r="JA1050" s="871"/>
      <c r="JB1050" s="871"/>
      <c r="JC1050" s="871"/>
      <c r="JD1050" s="871"/>
      <c r="JE1050" s="871"/>
      <c r="JF1050" s="871"/>
      <c r="JG1050" s="871"/>
      <c r="JH1050" s="871"/>
      <c r="JI1050" s="871"/>
      <c r="JJ1050" s="871"/>
      <c r="JK1050" s="871"/>
      <c r="JL1050" s="871"/>
      <c r="JM1050" s="871"/>
      <c r="JN1050" s="871"/>
      <c r="JO1050" s="871"/>
      <c r="JP1050" s="871"/>
      <c r="JQ1050" s="871"/>
      <c r="JR1050" s="871"/>
      <c r="JS1050" s="871"/>
      <c r="JT1050" s="871"/>
      <c r="JU1050" s="871"/>
      <c r="JV1050" s="871"/>
      <c r="JW1050" s="871"/>
      <c r="JX1050" s="871"/>
      <c r="JY1050" s="871"/>
      <c r="JZ1050" s="871"/>
      <c r="KA1050" s="871"/>
      <c r="KB1050" s="871"/>
      <c r="KC1050" s="871"/>
      <c r="KD1050" s="871"/>
      <c r="KE1050" s="871"/>
      <c r="KF1050" s="871"/>
      <c r="KG1050" s="871"/>
      <c r="KH1050" s="871"/>
      <c r="KI1050" s="871"/>
      <c r="KJ1050" s="871"/>
      <c r="KK1050" s="871"/>
      <c r="KL1050" s="871"/>
      <c r="KM1050" s="871"/>
      <c r="KN1050" s="871"/>
      <c r="KO1050" s="871"/>
      <c r="KP1050" s="871"/>
      <c r="KQ1050" s="871"/>
      <c r="KR1050" s="871"/>
      <c r="KS1050" s="871"/>
      <c r="KT1050" s="871"/>
      <c r="KU1050" s="871"/>
      <c r="KV1050" s="871"/>
      <c r="KW1050" s="871"/>
      <c r="KX1050" s="871"/>
      <c r="KY1050" s="871"/>
      <c r="KZ1050" s="871"/>
      <c r="LA1050" s="871"/>
      <c r="LB1050" s="871"/>
      <c r="LC1050" s="871"/>
      <c r="LD1050" s="871"/>
      <c r="LE1050" s="871"/>
      <c r="LF1050" s="871"/>
      <c r="LG1050" s="871"/>
      <c r="LH1050" s="871"/>
      <c r="LI1050" s="871"/>
      <c r="LJ1050" s="871"/>
      <c r="LK1050" s="871"/>
      <c r="LL1050" s="871"/>
      <c r="LM1050" s="871"/>
      <c r="LN1050" s="871"/>
      <c r="LO1050" s="871"/>
      <c r="LP1050" s="871"/>
      <c r="LQ1050" s="871"/>
      <c r="LR1050" s="871"/>
      <c r="LS1050" s="871"/>
      <c r="LT1050" s="871"/>
      <c r="LU1050" s="871"/>
      <c r="LV1050" s="871"/>
      <c r="LW1050" s="871"/>
      <c r="LX1050" s="871"/>
      <c r="LY1050" s="871"/>
      <c r="LZ1050" s="871"/>
      <c r="MA1050" s="871"/>
      <c r="MB1050" s="871"/>
      <c r="MC1050" s="871"/>
      <c r="MD1050" s="871"/>
      <c r="ME1050" s="871"/>
      <c r="MF1050" s="871"/>
      <c r="MG1050" s="871"/>
      <c r="MH1050" s="871"/>
      <c r="MI1050" s="871"/>
      <c r="MJ1050" s="871"/>
      <c r="MK1050" s="871"/>
      <c r="ML1050" s="871"/>
      <c r="MM1050" s="871"/>
      <c r="MN1050" s="871"/>
      <c r="MO1050" s="871"/>
      <c r="MP1050" s="871"/>
      <c r="MQ1050" s="871"/>
      <c r="MR1050" s="871"/>
      <c r="MS1050" s="871"/>
      <c r="MT1050" s="871"/>
      <c r="MU1050" s="871"/>
      <c r="MV1050" s="871"/>
      <c r="MW1050" s="871"/>
      <c r="MX1050" s="871"/>
      <c r="MY1050" s="871"/>
      <c r="MZ1050" s="871"/>
      <c r="NA1050" s="871"/>
      <c r="NB1050" s="871"/>
      <c r="NC1050" s="871"/>
      <c r="ND1050" s="871"/>
      <c r="NE1050" s="871"/>
      <c r="NF1050" s="871"/>
      <c r="NG1050" s="871"/>
      <c r="NH1050" s="871"/>
      <c r="NI1050" s="871"/>
      <c r="NJ1050" s="871"/>
      <c r="NK1050" s="871"/>
      <c r="NL1050" s="871"/>
      <c r="NM1050" s="871"/>
      <c r="NN1050" s="871"/>
      <c r="NO1050" s="871"/>
      <c r="NP1050" s="871"/>
      <c r="NQ1050" s="871"/>
      <c r="NR1050" s="871"/>
      <c r="NS1050" s="871"/>
      <c r="NT1050" s="871"/>
      <c r="NU1050" s="871"/>
      <c r="NV1050" s="871"/>
      <c r="NW1050" s="871"/>
      <c r="NX1050" s="871"/>
      <c r="NY1050" s="871"/>
      <c r="NZ1050" s="871"/>
      <c r="OA1050" s="871"/>
      <c r="OB1050" s="871"/>
      <c r="OC1050" s="871"/>
      <c r="OD1050" s="871"/>
      <c r="OE1050" s="871"/>
      <c r="OF1050" s="871"/>
      <c r="OG1050" s="871"/>
      <c r="OH1050" s="871"/>
      <c r="OI1050" s="871"/>
      <c r="OJ1050" s="871"/>
      <c r="OK1050" s="871"/>
      <c r="OL1050" s="871"/>
      <c r="OM1050" s="871"/>
      <c r="ON1050" s="871"/>
      <c r="OO1050" s="871"/>
      <c r="OP1050" s="871"/>
      <c r="OQ1050" s="871"/>
      <c r="OR1050" s="871"/>
      <c r="OS1050" s="871"/>
      <c r="OT1050" s="871"/>
      <c r="OU1050" s="871"/>
      <c r="OV1050" s="871"/>
      <c r="OW1050" s="871"/>
      <c r="OX1050" s="871"/>
      <c r="OY1050" s="871"/>
      <c r="OZ1050" s="871"/>
      <c r="PA1050" s="871"/>
      <c r="PB1050" s="871"/>
      <c r="PC1050" s="871"/>
      <c r="PD1050" s="871"/>
      <c r="PE1050" s="871"/>
      <c r="PF1050" s="871"/>
      <c r="PG1050" s="871"/>
      <c r="PH1050" s="871"/>
      <c r="PI1050" s="871"/>
      <c r="PJ1050" s="871"/>
      <c r="PK1050" s="871"/>
      <c r="PL1050" s="871"/>
      <c r="PM1050" s="871"/>
      <c r="PN1050" s="871"/>
      <c r="PO1050" s="871"/>
      <c r="PP1050" s="871"/>
      <c r="PQ1050" s="871"/>
      <c r="PR1050" s="871"/>
      <c r="PS1050" s="871"/>
      <c r="PT1050" s="871"/>
      <c r="PU1050" s="871"/>
      <c r="PV1050" s="871"/>
      <c r="PW1050" s="871"/>
      <c r="PX1050" s="871"/>
      <c r="PY1050" s="871"/>
      <c r="PZ1050" s="871"/>
      <c r="QA1050" s="871"/>
      <c r="QB1050" s="871"/>
      <c r="QC1050" s="871"/>
      <c r="QD1050" s="871"/>
      <c r="QE1050" s="871"/>
      <c r="QF1050" s="871"/>
      <c r="QG1050" s="871"/>
      <c r="QH1050" s="871"/>
      <c r="QI1050" s="871"/>
      <c r="QJ1050" s="871"/>
      <c r="QK1050" s="871"/>
      <c r="QL1050" s="871"/>
      <c r="QM1050" s="871"/>
      <c r="QN1050" s="871"/>
      <c r="QO1050" s="871"/>
      <c r="QP1050" s="871"/>
      <c r="QQ1050" s="871"/>
      <c r="QR1050" s="871"/>
      <c r="QS1050" s="871"/>
      <c r="QT1050" s="871"/>
      <c r="QU1050" s="871"/>
      <c r="QV1050" s="871"/>
      <c r="QW1050" s="871"/>
      <c r="QX1050" s="871"/>
      <c r="QY1050" s="871"/>
      <c r="QZ1050" s="871"/>
      <c r="RA1050" s="871"/>
      <c r="RB1050" s="871"/>
      <c r="RC1050" s="871"/>
      <c r="RD1050" s="871"/>
      <c r="RE1050" s="871"/>
      <c r="RF1050" s="871"/>
      <c r="RG1050" s="871"/>
      <c r="RH1050" s="871"/>
      <c r="RI1050" s="871"/>
      <c r="RJ1050" s="871"/>
      <c r="RK1050" s="871"/>
      <c r="RL1050" s="871"/>
      <c r="RM1050" s="871"/>
      <c r="RN1050" s="871"/>
      <c r="RO1050" s="871"/>
      <c r="RP1050" s="871"/>
      <c r="RQ1050" s="871"/>
      <c r="RR1050" s="871"/>
      <c r="RS1050" s="871"/>
      <c r="RT1050" s="871"/>
      <c r="RU1050" s="871"/>
      <c r="RV1050" s="871"/>
      <c r="RW1050" s="871"/>
      <c r="RX1050" s="871"/>
      <c r="RY1050" s="871"/>
      <c r="RZ1050" s="871"/>
      <c r="SA1050" s="871"/>
      <c r="SB1050" s="871"/>
      <c r="SC1050" s="871"/>
      <c r="SD1050" s="871"/>
      <c r="SE1050" s="871"/>
      <c r="SF1050" s="871"/>
      <c r="SG1050" s="871"/>
      <c r="SH1050" s="871"/>
      <c r="SI1050" s="871"/>
      <c r="SJ1050" s="871"/>
      <c r="SK1050" s="871"/>
      <c r="SL1050" s="871"/>
      <c r="SM1050" s="871"/>
      <c r="SN1050" s="871"/>
      <c r="SO1050" s="871"/>
      <c r="SP1050" s="871"/>
      <c r="SQ1050" s="871"/>
      <c r="SR1050" s="871"/>
      <c r="SS1050" s="871"/>
      <c r="ST1050" s="871"/>
      <c r="SU1050" s="871"/>
      <c r="SV1050" s="871"/>
      <c r="SW1050" s="871"/>
      <c r="SX1050" s="871"/>
      <c r="SY1050" s="871"/>
      <c r="SZ1050" s="871"/>
      <c r="TA1050" s="871"/>
      <c r="TB1050" s="871"/>
      <c r="TC1050" s="871"/>
      <c r="TD1050" s="871"/>
      <c r="TE1050" s="871"/>
      <c r="TF1050" s="871"/>
      <c r="TG1050" s="871"/>
      <c r="TH1050" s="871"/>
      <c r="TI1050" s="871"/>
      <c r="TJ1050" s="871"/>
      <c r="TK1050" s="871"/>
      <c r="TL1050" s="871"/>
      <c r="TM1050" s="871"/>
      <c r="TN1050" s="871"/>
      <c r="TO1050" s="871"/>
      <c r="TP1050" s="871"/>
      <c r="TQ1050" s="871"/>
      <c r="TR1050" s="871"/>
      <c r="TS1050" s="871"/>
      <c r="TT1050" s="871"/>
      <c r="TU1050" s="871"/>
      <c r="TV1050" s="871"/>
      <c r="TW1050" s="871"/>
      <c r="TX1050" s="871"/>
      <c r="TY1050" s="871"/>
      <c r="TZ1050" s="871"/>
      <c r="UA1050" s="871"/>
      <c r="UB1050" s="871"/>
      <c r="UC1050" s="871"/>
      <c r="UD1050" s="871"/>
      <c r="UE1050" s="871"/>
      <c r="UF1050" s="871"/>
      <c r="UG1050" s="871"/>
      <c r="UH1050" s="871"/>
      <c r="UI1050" s="871"/>
      <c r="UJ1050" s="871"/>
      <c r="UK1050" s="871"/>
      <c r="UL1050" s="871"/>
      <c r="UM1050" s="871"/>
      <c r="UN1050" s="871"/>
      <c r="UO1050" s="871"/>
      <c r="UP1050" s="871"/>
      <c r="UQ1050" s="871"/>
      <c r="UR1050" s="871"/>
      <c r="US1050" s="871"/>
      <c r="UT1050" s="871"/>
      <c r="UU1050" s="871"/>
      <c r="UV1050" s="871"/>
      <c r="UW1050" s="871"/>
      <c r="UX1050" s="871"/>
      <c r="UY1050" s="871"/>
      <c r="UZ1050" s="871"/>
      <c r="VA1050" s="871"/>
      <c r="VB1050" s="871"/>
      <c r="VC1050" s="871"/>
      <c r="VD1050" s="871"/>
      <c r="VE1050" s="871"/>
      <c r="VF1050" s="871"/>
      <c r="VG1050" s="871"/>
      <c r="VH1050" s="871"/>
      <c r="VI1050" s="871"/>
      <c r="VJ1050" s="871"/>
      <c r="VK1050" s="871"/>
      <c r="VL1050" s="871"/>
      <c r="VM1050" s="871"/>
      <c r="VN1050" s="871"/>
      <c r="VO1050" s="871"/>
      <c r="VP1050" s="871"/>
      <c r="VQ1050" s="871"/>
      <c r="VR1050" s="871"/>
      <c r="VS1050" s="871"/>
      <c r="VT1050" s="871"/>
      <c r="VU1050" s="871"/>
      <c r="VV1050" s="871"/>
      <c r="VW1050" s="871"/>
      <c r="VX1050" s="871"/>
      <c r="VY1050" s="871"/>
      <c r="VZ1050" s="871"/>
      <c r="WA1050" s="871"/>
      <c r="WB1050" s="871"/>
      <c r="WC1050" s="871"/>
      <c r="WD1050" s="871"/>
      <c r="WE1050" s="871"/>
      <c r="WF1050" s="871"/>
      <c r="WG1050" s="871"/>
      <c r="WH1050" s="871"/>
      <c r="WI1050" s="871"/>
      <c r="WJ1050" s="871"/>
      <c r="WK1050" s="871"/>
      <c r="WL1050" s="871"/>
      <c r="WM1050" s="871"/>
      <c r="WN1050" s="871"/>
      <c r="WO1050" s="871"/>
      <c r="WP1050" s="871"/>
      <c r="WQ1050" s="871"/>
      <c r="WR1050" s="871"/>
      <c r="WS1050" s="871"/>
      <c r="WT1050" s="871"/>
      <c r="WU1050" s="871"/>
      <c r="WV1050" s="871"/>
      <c r="WW1050" s="871"/>
      <c r="WX1050" s="871"/>
      <c r="WY1050" s="871"/>
      <c r="WZ1050" s="871"/>
      <c r="XA1050" s="871"/>
      <c r="XB1050" s="871"/>
      <c r="XC1050" s="871"/>
      <c r="XD1050" s="871"/>
      <c r="XE1050" s="871"/>
      <c r="XF1050" s="871"/>
      <c r="XG1050" s="871"/>
      <c r="XH1050" s="871"/>
      <c r="XI1050" s="871"/>
      <c r="XJ1050" s="871"/>
      <c r="XK1050" s="871"/>
      <c r="XL1050" s="871"/>
      <c r="XM1050" s="871"/>
      <c r="XN1050" s="871"/>
      <c r="XO1050" s="871"/>
      <c r="XP1050" s="871"/>
      <c r="XQ1050" s="871"/>
      <c r="XR1050" s="871"/>
      <c r="XS1050" s="871"/>
      <c r="XT1050" s="871"/>
      <c r="XU1050" s="871"/>
      <c r="XV1050" s="871"/>
      <c r="XW1050" s="871"/>
      <c r="XX1050" s="871"/>
      <c r="XY1050" s="871"/>
      <c r="XZ1050" s="871"/>
      <c r="YA1050" s="871"/>
      <c r="YB1050" s="871"/>
      <c r="YC1050" s="871"/>
      <c r="YD1050" s="871"/>
      <c r="YE1050" s="871"/>
      <c r="YF1050" s="871"/>
      <c r="YG1050" s="871"/>
      <c r="YH1050" s="871"/>
      <c r="YI1050" s="871"/>
      <c r="YJ1050" s="871"/>
      <c r="YK1050" s="871"/>
      <c r="YL1050" s="871"/>
      <c r="YM1050" s="871"/>
      <c r="YN1050" s="871"/>
      <c r="YO1050" s="871"/>
      <c r="YP1050" s="871"/>
      <c r="YQ1050" s="871"/>
      <c r="YR1050" s="871"/>
      <c r="YS1050" s="871"/>
      <c r="YT1050" s="871"/>
      <c r="YU1050" s="871"/>
      <c r="YV1050" s="871"/>
      <c r="YW1050" s="871"/>
      <c r="YX1050" s="871"/>
      <c r="YY1050" s="871"/>
      <c r="YZ1050" s="871"/>
      <c r="ZA1050" s="871"/>
      <c r="ZB1050" s="871"/>
      <c r="ZC1050" s="871"/>
      <c r="ZD1050" s="871"/>
      <c r="ZE1050" s="871"/>
      <c r="ZF1050" s="871"/>
      <c r="ZG1050" s="871"/>
      <c r="ZH1050" s="871"/>
      <c r="ZI1050" s="871"/>
      <c r="ZJ1050" s="871"/>
      <c r="ZK1050" s="871"/>
      <c r="ZL1050" s="871"/>
      <c r="ZM1050" s="871"/>
      <c r="ZN1050" s="871"/>
      <c r="ZO1050" s="871"/>
      <c r="ZP1050" s="871"/>
      <c r="ZQ1050" s="871"/>
      <c r="ZR1050" s="871"/>
      <c r="ZS1050" s="871"/>
      <c r="ZT1050" s="871"/>
      <c r="ZU1050" s="871"/>
      <c r="ZV1050" s="871"/>
      <c r="ZW1050" s="871"/>
      <c r="ZX1050" s="871"/>
      <c r="ZY1050" s="871"/>
      <c r="ZZ1050" s="871"/>
      <c r="AAA1050" s="871"/>
      <c r="AAB1050" s="871"/>
      <c r="AAC1050" s="871"/>
      <c r="AAD1050" s="871"/>
      <c r="AAE1050" s="871"/>
      <c r="AAF1050" s="871"/>
      <c r="AAG1050" s="871"/>
      <c r="AAH1050" s="871"/>
      <c r="AAI1050" s="871"/>
      <c r="AAJ1050" s="871"/>
      <c r="AAK1050" s="871"/>
      <c r="AAL1050" s="871"/>
      <c r="AAM1050" s="871"/>
      <c r="AAN1050" s="871"/>
      <c r="AAO1050" s="871"/>
      <c r="AAP1050" s="871"/>
      <c r="AAQ1050" s="871"/>
      <c r="AAR1050" s="871"/>
      <c r="AAS1050" s="871"/>
      <c r="AAT1050" s="871"/>
      <c r="AAU1050" s="871"/>
      <c r="AAV1050" s="871"/>
      <c r="AAW1050" s="871"/>
      <c r="AAX1050" s="871"/>
      <c r="AAY1050" s="871"/>
      <c r="AAZ1050" s="871"/>
      <c r="ABA1050" s="871"/>
      <c r="ABB1050" s="871"/>
      <c r="ABC1050" s="871"/>
      <c r="ABD1050" s="871"/>
      <c r="ABE1050" s="871"/>
      <c r="ABF1050" s="871"/>
      <c r="ABG1050" s="871"/>
      <c r="ABH1050" s="871"/>
      <c r="ABI1050" s="871"/>
      <c r="ABJ1050" s="871"/>
      <c r="ABK1050" s="871"/>
      <c r="ABL1050" s="871"/>
      <c r="ABM1050" s="871"/>
      <c r="ABN1050" s="871"/>
      <c r="ABO1050" s="871"/>
      <c r="ABP1050" s="871"/>
      <c r="ABQ1050" s="871"/>
      <c r="ABR1050" s="871"/>
      <c r="ABS1050" s="871"/>
      <c r="ABT1050" s="871"/>
      <c r="ABU1050" s="871"/>
      <c r="ABV1050" s="871"/>
      <c r="ABW1050" s="871"/>
      <c r="ABX1050" s="871"/>
      <c r="ABY1050" s="871"/>
      <c r="ABZ1050" s="871"/>
      <c r="ACA1050" s="871"/>
      <c r="ACB1050" s="871"/>
      <c r="ACC1050" s="871"/>
      <c r="ACD1050" s="871"/>
      <c r="ACE1050" s="871"/>
      <c r="ACF1050" s="871"/>
      <c r="ACG1050" s="871"/>
      <c r="ACH1050" s="871"/>
      <c r="ACI1050" s="871"/>
      <c r="ACJ1050" s="871"/>
      <c r="ACK1050" s="871"/>
      <c r="ACL1050" s="871"/>
      <c r="ACM1050" s="871"/>
      <c r="ACN1050" s="871"/>
      <c r="ACO1050" s="871"/>
      <c r="ACP1050" s="871"/>
      <c r="ACQ1050" s="871"/>
      <c r="ACR1050" s="871"/>
      <c r="ACS1050" s="871"/>
      <c r="ACT1050" s="871"/>
      <c r="ACU1050" s="871"/>
      <c r="ACV1050" s="871"/>
      <c r="ACW1050" s="871"/>
      <c r="ACX1050" s="871"/>
      <c r="ACY1050" s="871"/>
      <c r="ACZ1050" s="871"/>
      <c r="ADA1050" s="871"/>
      <c r="ADB1050" s="871"/>
      <c r="ADC1050" s="871"/>
      <c r="ADD1050" s="871"/>
      <c r="ADE1050" s="871"/>
      <c r="ADF1050" s="871"/>
      <c r="ADG1050" s="871"/>
      <c r="ADH1050" s="871"/>
      <c r="ADI1050" s="871"/>
      <c r="ADJ1050" s="871"/>
      <c r="ADK1050" s="871"/>
      <c r="ADL1050" s="871"/>
      <c r="ADM1050" s="871"/>
      <c r="ADN1050" s="871"/>
      <c r="ADO1050" s="871"/>
      <c r="ADP1050" s="871"/>
      <c r="ADQ1050" s="871"/>
      <c r="ADR1050" s="871"/>
      <c r="ADS1050" s="871"/>
      <c r="ADT1050" s="871"/>
      <c r="ADU1050" s="871"/>
      <c r="ADV1050" s="871"/>
      <c r="ADW1050" s="871"/>
      <c r="ADX1050" s="871"/>
      <c r="ADY1050" s="871"/>
      <c r="ADZ1050" s="871"/>
      <c r="AEA1050" s="871"/>
      <c r="AEB1050" s="871"/>
      <c r="AEC1050" s="871"/>
      <c r="AED1050" s="871"/>
      <c r="AEE1050" s="871"/>
      <c r="AEF1050" s="871"/>
      <c r="AEG1050" s="871"/>
      <c r="AEH1050" s="871"/>
      <c r="AEI1050" s="871"/>
      <c r="AEJ1050" s="871"/>
      <c r="AEK1050" s="871"/>
      <c r="AEL1050" s="871"/>
      <c r="AEM1050" s="871"/>
      <c r="AEN1050" s="871"/>
      <c r="AEO1050" s="871"/>
      <c r="AEP1050" s="871"/>
      <c r="AEQ1050" s="871"/>
      <c r="AER1050" s="871"/>
      <c r="AES1050" s="871"/>
      <c r="AET1050" s="871"/>
      <c r="AEU1050" s="871"/>
      <c r="AEV1050" s="871"/>
      <c r="AEW1050" s="871"/>
      <c r="AEX1050" s="871"/>
      <c r="AEY1050" s="871"/>
      <c r="AEZ1050" s="871"/>
      <c r="AFA1050" s="871"/>
      <c r="AFB1050" s="871"/>
      <c r="AFC1050" s="871"/>
      <c r="AFD1050" s="871"/>
      <c r="AFE1050" s="871"/>
      <c r="AFF1050" s="871"/>
      <c r="AFG1050" s="871"/>
      <c r="AFH1050" s="871"/>
      <c r="AFI1050" s="871"/>
      <c r="AFJ1050" s="871"/>
      <c r="AFK1050" s="871"/>
      <c r="AFL1050" s="871"/>
      <c r="AFM1050" s="871"/>
      <c r="AFN1050" s="871"/>
      <c r="AFO1050" s="871"/>
      <c r="AFP1050" s="871"/>
      <c r="AFQ1050" s="871"/>
      <c r="AFR1050" s="871"/>
      <c r="AFS1050" s="871"/>
      <c r="AFT1050" s="871"/>
      <c r="AFU1050" s="871"/>
      <c r="AFV1050" s="871"/>
      <c r="AFW1050" s="871"/>
      <c r="AFX1050" s="871"/>
      <c r="AFY1050" s="871"/>
      <c r="AFZ1050" s="871"/>
      <c r="AGA1050" s="871"/>
      <c r="AGB1050" s="871"/>
      <c r="AGC1050" s="871"/>
      <c r="AGD1050" s="871"/>
      <c r="AGE1050" s="871"/>
      <c r="AGF1050" s="871"/>
      <c r="AGG1050" s="871"/>
      <c r="AGH1050" s="871"/>
      <c r="AGI1050" s="871"/>
      <c r="AGJ1050" s="871"/>
      <c r="AGK1050" s="871"/>
      <c r="AGL1050" s="871"/>
      <c r="AGM1050" s="871"/>
      <c r="AGN1050" s="871"/>
      <c r="AGO1050" s="871"/>
      <c r="AGP1050" s="871"/>
      <c r="AGQ1050" s="871"/>
      <c r="AGR1050" s="871"/>
      <c r="AGS1050" s="871"/>
      <c r="AGT1050" s="871"/>
      <c r="AGU1050" s="871"/>
      <c r="AGV1050" s="871"/>
      <c r="AGW1050" s="871"/>
      <c r="AGX1050" s="871"/>
      <c r="AGY1050" s="871"/>
      <c r="AGZ1050" s="871"/>
      <c r="AHA1050" s="871"/>
      <c r="AHB1050" s="871"/>
      <c r="AHC1050" s="871"/>
      <c r="AHD1050" s="871"/>
      <c r="AHE1050" s="871"/>
      <c r="AHF1050" s="871"/>
      <c r="AHG1050" s="871"/>
      <c r="AHH1050" s="871"/>
      <c r="AHI1050" s="871"/>
      <c r="AHJ1050" s="871"/>
      <c r="AHK1050" s="871"/>
      <c r="AHL1050" s="871"/>
      <c r="AHM1050" s="871"/>
      <c r="AHN1050" s="871"/>
      <c r="AHO1050" s="871"/>
      <c r="AHP1050" s="871"/>
      <c r="AHQ1050" s="871"/>
      <c r="AHR1050" s="871"/>
      <c r="AHS1050" s="871"/>
      <c r="AHT1050" s="871"/>
      <c r="AHU1050" s="871"/>
      <c r="AHV1050" s="871"/>
      <c r="AHW1050" s="871"/>
      <c r="AHX1050" s="871"/>
      <c r="AHY1050" s="871"/>
      <c r="AHZ1050" s="871"/>
      <c r="AIA1050" s="871"/>
      <c r="AIB1050" s="871"/>
      <c r="AIC1050" s="871"/>
      <c r="AID1050" s="871"/>
      <c r="AIE1050" s="871"/>
      <c r="AIF1050" s="871"/>
      <c r="AIG1050" s="871"/>
      <c r="AIH1050" s="871"/>
      <c r="AII1050" s="871"/>
      <c r="AIJ1050" s="871"/>
      <c r="AIK1050" s="871"/>
      <c r="AIL1050" s="871"/>
      <c r="AIM1050" s="871"/>
      <c r="AIN1050" s="871"/>
      <c r="AIO1050" s="871"/>
      <c r="AIP1050" s="871"/>
      <c r="AIQ1050" s="871"/>
      <c r="AIR1050" s="871"/>
      <c r="AIS1050" s="871"/>
      <c r="AIT1050" s="871"/>
      <c r="AIU1050" s="871"/>
      <c r="AIV1050" s="871"/>
      <c r="AIW1050" s="871"/>
      <c r="AIX1050" s="871"/>
      <c r="AIY1050" s="871"/>
      <c r="AIZ1050" s="871"/>
      <c r="AJA1050" s="871"/>
      <c r="AJB1050" s="871"/>
      <c r="AJC1050" s="871"/>
      <c r="AJD1050" s="871"/>
      <c r="AJE1050" s="871"/>
      <c r="AJF1050" s="871"/>
      <c r="AJG1050" s="871"/>
      <c r="AJH1050" s="871"/>
      <c r="AJI1050" s="871"/>
      <c r="AJJ1050" s="871"/>
      <c r="AJK1050" s="871"/>
      <c r="AJL1050" s="871"/>
      <c r="AJM1050" s="871"/>
      <c r="AJN1050" s="871"/>
      <c r="AJO1050" s="871"/>
      <c r="AJP1050" s="871"/>
      <c r="AJQ1050" s="871"/>
      <c r="AJR1050" s="871"/>
      <c r="AJS1050" s="871"/>
      <c r="AJT1050" s="871"/>
      <c r="AJU1050" s="871"/>
      <c r="AJV1050" s="871"/>
      <c r="AJW1050" s="871"/>
      <c r="AJX1050" s="871"/>
      <c r="AJY1050" s="871"/>
      <c r="AJZ1050" s="871"/>
      <c r="AKA1050" s="871"/>
      <c r="AKB1050" s="871"/>
      <c r="AKC1050" s="871"/>
      <c r="AKD1050" s="871"/>
      <c r="AKE1050" s="871"/>
      <c r="AKF1050" s="871"/>
      <c r="AKG1050" s="871"/>
      <c r="AKH1050" s="871"/>
      <c r="AKI1050" s="871"/>
      <c r="AKJ1050" s="871"/>
      <c r="AKK1050" s="871"/>
      <c r="AKL1050" s="871"/>
      <c r="AKM1050" s="871"/>
      <c r="AKN1050" s="871"/>
      <c r="AKO1050" s="871"/>
      <c r="AKP1050" s="871"/>
      <c r="AKQ1050" s="871"/>
      <c r="AKR1050" s="871"/>
      <c r="AKS1050" s="871"/>
      <c r="AKT1050" s="871"/>
      <c r="AKU1050" s="871"/>
      <c r="AKV1050" s="871"/>
      <c r="AKW1050" s="871"/>
      <c r="AKX1050" s="871"/>
      <c r="AKY1050" s="871"/>
      <c r="AKZ1050" s="871"/>
      <c r="ALA1050" s="871"/>
      <c r="ALB1050" s="871"/>
      <c r="ALC1050" s="871"/>
      <c r="ALD1050" s="871"/>
      <c r="ALE1050" s="871"/>
      <c r="ALF1050" s="871"/>
      <c r="ALG1050" s="871"/>
      <c r="ALH1050" s="871"/>
      <c r="ALI1050" s="871"/>
      <c r="ALJ1050" s="871"/>
      <c r="ALK1050" s="871"/>
      <c r="ALL1050" s="871"/>
      <c r="ALM1050" s="871"/>
      <c r="ALN1050" s="871"/>
      <c r="ALO1050" s="871"/>
      <c r="ALP1050" s="871"/>
      <c r="ALQ1050" s="871"/>
      <c r="ALR1050" s="871"/>
      <c r="ALS1050" s="871"/>
      <c r="ALT1050" s="871"/>
      <c r="ALU1050" s="871"/>
      <c r="ALV1050" s="871"/>
      <c r="ALW1050" s="871"/>
      <c r="ALX1050" s="871"/>
      <c r="ALY1050" s="871"/>
      <c r="ALZ1050" s="871"/>
      <c r="AMA1050" s="871"/>
      <c r="AMB1050" s="871"/>
      <c r="AMC1050" s="871"/>
      <c r="AMD1050" s="871"/>
      <c r="AME1050" s="871"/>
      <c r="AMF1050" s="871"/>
      <c r="AMG1050" s="871"/>
      <c r="AMH1050" s="871"/>
      <c r="AMI1050" s="871"/>
      <c r="AMJ1050" s="871"/>
      <c r="AMK1050" s="871"/>
    </row>
    <row r="1051" spans="1:1025" ht="15.75" customHeight="1">
      <c r="A1051" s="1134"/>
      <c r="B1051" s="1106"/>
      <c r="C1051" s="933"/>
      <c r="D1051" s="942"/>
      <c r="E1051" s="983"/>
      <c r="F1051" s="942"/>
      <c r="G1051" s="942"/>
      <c r="H1051" s="946"/>
      <c r="I1051" s="942"/>
      <c r="J1051" s="946"/>
      <c r="K1051" s="899"/>
      <c r="L1051" s="899"/>
      <c r="M1051" s="899"/>
      <c r="N1051" s="899"/>
      <c r="O1051" s="907"/>
      <c r="P1051" s="899"/>
      <c r="Q1051" s="898"/>
      <c r="R1051" s="871"/>
      <c r="S1051" s="871"/>
      <c r="T1051" s="871"/>
      <c r="U1051" s="871"/>
      <c r="V1051" s="871"/>
      <c r="W1051" s="871"/>
      <c r="X1051" s="871"/>
      <c r="Y1051" s="871"/>
      <c r="Z1051" s="871"/>
      <c r="AA1051" s="871"/>
      <c r="AB1051" s="871"/>
      <c r="AC1051" s="871"/>
      <c r="AD1051" s="871"/>
      <c r="AE1051" s="871"/>
      <c r="AF1051" s="871"/>
      <c r="AG1051" s="871"/>
      <c r="AH1051" s="871"/>
      <c r="AI1051" s="871"/>
      <c r="AJ1051" s="871"/>
      <c r="AK1051" s="871"/>
      <c r="AL1051" s="871"/>
      <c r="AM1051" s="871"/>
      <c r="AN1051" s="871"/>
      <c r="AO1051" s="871"/>
      <c r="AP1051" s="871"/>
      <c r="AQ1051" s="871"/>
      <c r="AR1051" s="871"/>
      <c r="AS1051" s="871"/>
      <c r="AT1051" s="871"/>
      <c r="AU1051" s="871"/>
      <c r="AV1051" s="871"/>
      <c r="AW1051" s="871"/>
      <c r="AX1051" s="871"/>
      <c r="AY1051" s="871"/>
      <c r="AZ1051" s="871"/>
      <c r="BA1051" s="871"/>
      <c r="BB1051" s="871"/>
      <c r="BC1051" s="871"/>
      <c r="BD1051" s="871"/>
      <c r="BE1051" s="871"/>
      <c r="BF1051" s="871"/>
      <c r="BG1051" s="871"/>
      <c r="BH1051" s="871"/>
      <c r="BI1051" s="871"/>
      <c r="BJ1051" s="871"/>
      <c r="BK1051" s="871"/>
      <c r="BL1051" s="871"/>
      <c r="BM1051" s="871"/>
      <c r="BN1051" s="871"/>
      <c r="BO1051" s="871"/>
      <c r="BP1051" s="871"/>
      <c r="BQ1051" s="871"/>
      <c r="BR1051" s="871"/>
      <c r="BS1051" s="871"/>
      <c r="BT1051" s="871"/>
      <c r="BU1051" s="871"/>
      <c r="BV1051" s="871"/>
      <c r="BW1051" s="871"/>
      <c r="BX1051" s="871"/>
      <c r="BY1051" s="871"/>
      <c r="BZ1051" s="871"/>
      <c r="CA1051" s="871"/>
      <c r="CB1051" s="871"/>
      <c r="CC1051" s="871"/>
      <c r="CD1051" s="871"/>
      <c r="CE1051" s="871"/>
      <c r="CF1051" s="871"/>
      <c r="CG1051" s="871"/>
      <c r="CH1051" s="871"/>
      <c r="CI1051" s="871"/>
      <c r="CJ1051" s="871"/>
      <c r="CK1051" s="871"/>
      <c r="CL1051" s="871"/>
      <c r="CM1051" s="871"/>
      <c r="CN1051" s="871"/>
      <c r="CO1051" s="871"/>
      <c r="CP1051" s="871"/>
      <c r="CQ1051" s="871"/>
      <c r="CR1051" s="871"/>
      <c r="CS1051" s="871"/>
      <c r="CT1051" s="871"/>
      <c r="CU1051" s="871"/>
      <c r="CV1051" s="871"/>
      <c r="CW1051" s="871"/>
      <c r="CX1051" s="871"/>
      <c r="CY1051" s="871"/>
      <c r="CZ1051" s="871"/>
      <c r="DA1051" s="871"/>
      <c r="DB1051" s="871"/>
      <c r="DC1051" s="871"/>
      <c r="DD1051" s="871"/>
      <c r="DE1051" s="871"/>
      <c r="DF1051" s="871"/>
      <c r="DG1051" s="871"/>
      <c r="DH1051" s="871"/>
      <c r="DI1051" s="871"/>
      <c r="DJ1051" s="871"/>
      <c r="DK1051" s="871"/>
      <c r="DL1051" s="871"/>
      <c r="DM1051" s="871"/>
      <c r="DN1051" s="871"/>
      <c r="DO1051" s="871"/>
      <c r="DP1051" s="871"/>
      <c r="DQ1051" s="871"/>
      <c r="DR1051" s="871"/>
      <c r="DS1051" s="871"/>
      <c r="DT1051" s="871"/>
      <c r="DU1051" s="871"/>
      <c r="DV1051" s="871"/>
      <c r="DW1051" s="871"/>
      <c r="DX1051" s="871"/>
      <c r="DY1051" s="871"/>
      <c r="DZ1051" s="871"/>
      <c r="EA1051" s="871"/>
      <c r="EB1051" s="871"/>
      <c r="EC1051" s="871"/>
      <c r="ED1051" s="871"/>
      <c r="EE1051" s="871"/>
      <c r="EF1051" s="871"/>
      <c r="EG1051" s="871"/>
      <c r="EH1051" s="871"/>
      <c r="EI1051" s="871"/>
      <c r="EJ1051" s="871"/>
      <c r="EK1051" s="871"/>
      <c r="EL1051" s="871"/>
      <c r="EM1051" s="871"/>
      <c r="EN1051" s="871"/>
      <c r="EO1051" s="871"/>
      <c r="EP1051" s="871"/>
      <c r="EQ1051" s="871"/>
      <c r="ER1051" s="871"/>
      <c r="ES1051" s="871"/>
      <c r="ET1051" s="871"/>
      <c r="EU1051" s="871"/>
      <c r="EV1051" s="871"/>
      <c r="EW1051" s="871"/>
      <c r="EX1051" s="871"/>
      <c r="EY1051" s="871"/>
      <c r="EZ1051" s="871"/>
      <c r="FA1051" s="871"/>
      <c r="FB1051" s="871"/>
      <c r="FC1051" s="871"/>
      <c r="FD1051" s="871"/>
      <c r="FE1051" s="871"/>
      <c r="FF1051" s="871"/>
      <c r="FG1051" s="871"/>
      <c r="FH1051" s="871"/>
      <c r="FI1051" s="871"/>
      <c r="FJ1051" s="871"/>
      <c r="FK1051" s="871"/>
      <c r="FL1051" s="871"/>
      <c r="FM1051" s="871"/>
      <c r="FN1051" s="871"/>
      <c r="FO1051" s="871"/>
      <c r="FP1051" s="871"/>
      <c r="FQ1051" s="871"/>
      <c r="FR1051" s="871"/>
      <c r="FS1051" s="871"/>
      <c r="FT1051" s="871"/>
      <c r="FU1051" s="871"/>
      <c r="FV1051" s="871"/>
      <c r="FW1051" s="871"/>
      <c r="FX1051" s="871"/>
      <c r="FY1051" s="871"/>
      <c r="FZ1051" s="871"/>
      <c r="GA1051" s="871"/>
      <c r="GB1051" s="871"/>
      <c r="GC1051" s="871"/>
      <c r="GD1051" s="871"/>
      <c r="GE1051" s="871"/>
      <c r="GF1051" s="871"/>
      <c r="GG1051" s="871"/>
      <c r="GH1051" s="871"/>
      <c r="GI1051" s="871"/>
      <c r="GJ1051" s="871"/>
      <c r="GK1051" s="871"/>
      <c r="GL1051" s="871"/>
      <c r="GM1051" s="871"/>
      <c r="GN1051" s="871"/>
      <c r="GO1051" s="871"/>
      <c r="GP1051" s="871"/>
      <c r="GQ1051" s="871"/>
      <c r="GR1051" s="871"/>
      <c r="GS1051" s="871"/>
      <c r="GT1051" s="871"/>
      <c r="GU1051" s="871"/>
      <c r="GV1051" s="871"/>
      <c r="GW1051" s="871"/>
      <c r="GX1051" s="871"/>
      <c r="GY1051" s="871"/>
      <c r="GZ1051" s="871"/>
      <c r="HA1051" s="871"/>
      <c r="HB1051" s="871"/>
      <c r="HC1051" s="871"/>
      <c r="HD1051" s="871"/>
      <c r="HE1051" s="871"/>
      <c r="HF1051" s="871"/>
      <c r="HG1051" s="871"/>
      <c r="HH1051" s="871"/>
      <c r="HI1051" s="871"/>
      <c r="HJ1051" s="871"/>
      <c r="HK1051" s="871"/>
      <c r="HL1051" s="871"/>
      <c r="HM1051" s="871"/>
      <c r="HN1051" s="871"/>
      <c r="HO1051" s="871"/>
      <c r="HP1051" s="871"/>
      <c r="HQ1051" s="871"/>
      <c r="HR1051" s="871"/>
      <c r="HS1051" s="871"/>
      <c r="HT1051" s="871"/>
      <c r="HU1051" s="871"/>
      <c r="HV1051" s="871"/>
      <c r="HW1051" s="871"/>
      <c r="HX1051" s="871"/>
      <c r="HY1051" s="871"/>
      <c r="HZ1051" s="871"/>
      <c r="IA1051" s="871"/>
      <c r="IB1051" s="871"/>
      <c r="IC1051" s="871"/>
      <c r="ID1051" s="871"/>
      <c r="IE1051" s="871"/>
      <c r="IF1051" s="871"/>
      <c r="IG1051" s="871"/>
      <c r="IH1051" s="871"/>
      <c r="II1051" s="871"/>
      <c r="IJ1051" s="871"/>
      <c r="IK1051" s="871"/>
      <c r="IL1051" s="871"/>
      <c r="IM1051" s="871"/>
      <c r="IN1051" s="871"/>
      <c r="IO1051" s="871"/>
      <c r="IP1051" s="871"/>
      <c r="IQ1051" s="871"/>
      <c r="IR1051" s="871"/>
      <c r="IS1051" s="871"/>
      <c r="IT1051" s="871"/>
      <c r="IU1051" s="871"/>
      <c r="IV1051" s="871"/>
      <c r="IW1051" s="871"/>
      <c r="IX1051" s="871"/>
      <c r="IY1051" s="871"/>
      <c r="IZ1051" s="871"/>
      <c r="JA1051" s="871"/>
      <c r="JB1051" s="871"/>
      <c r="JC1051" s="871"/>
      <c r="JD1051" s="871"/>
      <c r="JE1051" s="871"/>
      <c r="JF1051" s="871"/>
      <c r="JG1051" s="871"/>
      <c r="JH1051" s="871"/>
      <c r="JI1051" s="871"/>
      <c r="JJ1051" s="871"/>
      <c r="JK1051" s="871"/>
      <c r="JL1051" s="871"/>
      <c r="JM1051" s="871"/>
      <c r="JN1051" s="871"/>
      <c r="JO1051" s="871"/>
      <c r="JP1051" s="871"/>
      <c r="JQ1051" s="871"/>
      <c r="JR1051" s="871"/>
      <c r="JS1051" s="871"/>
      <c r="JT1051" s="871"/>
      <c r="JU1051" s="871"/>
      <c r="JV1051" s="871"/>
      <c r="JW1051" s="871"/>
      <c r="JX1051" s="871"/>
      <c r="JY1051" s="871"/>
      <c r="JZ1051" s="871"/>
      <c r="KA1051" s="871"/>
      <c r="KB1051" s="871"/>
      <c r="KC1051" s="871"/>
      <c r="KD1051" s="871"/>
      <c r="KE1051" s="871"/>
      <c r="KF1051" s="871"/>
      <c r="KG1051" s="871"/>
      <c r="KH1051" s="871"/>
      <c r="KI1051" s="871"/>
      <c r="KJ1051" s="871"/>
      <c r="KK1051" s="871"/>
      <c r="KL1051" s="871"/>
      <c r="KM1051" s="871"/>
      <c r="KN1051" s="871"/>
      <c r="KO1051" s="871"/>
      <c r="KP1051" s="871"/>
      <c r="KQ1051" s="871"/>
      <c r="KR1051" s="871"/>
      <c r="KS1051" s="871"/>
      <c r="KT1051" s="871"/>
      <c r="KU1051" s="871"/>
      <c r="KV1051" s="871"/>
      <c r="KW1051" s="871"/>
      <c r="KX1051" s="871"/>
      <c r="KY1051" s="871"/>
      <c r="KZ1051" s="871"/>
      <c r="LA1051" s="871"/>
      <c r="LB1051" s="871"/>
      <c r="LC1051" s="871"/>
      <c r="LD1051" s="871"/>
      <c r="LE1051" s="871"/>
      <c r="LF1051" s="871"/>
      <c r="LG1051" s="871"/>
      <c r="LH1051" s="871"/>
      <c r="LI1051" s="871"/>
      <c r="LJ1051" s="871"/>
      <c r="LK1051" s="871"/>
      <c r="LL1051" s="871"/>
      <c r="LM1051" s="871"/>
      <c r="LN1051" s="871"/>
      <c r="LO1051" s="871"/>
      <c r="LP1051" s="871"/>
      <c r="LQ1051" s="871"/>
      <c r="LR1051" s="871"/>
      <c r="LS1051" s="871"/>
      <c r="LT1051" s="871"/>
      <c r="LU1051" s="871"/>
      <c r="LV1051" s="871"/>
      <c r="LW1051" s="871"/>
      <c r="LX1051" s="871"/>
      <c r="LY1051" s="871"/>
      <c r="LZ1051" s="871"/>
      <c r="MA1051" s="871"/>
      <c r="MB1051" s="871"/>
      <c r="MC1051" s="871"/>
      <c r="MD1051" s="871"/>
      <c r="ME1051" s="871"/>
      <c r="MF1051" s="871"/>
      <c r="MG1051" s="871"/>
      <c r="MH1051" s="871"/>
      <c r="MI1051" s="871"/>
      <c r="MJ1051" s="871"/>
      <c r="MK1051" s="871"/>
      <c r="ML1051" s="871"/>
      <c r="MM1051" s="871"/>
      <c r="MN1051" s="871"/>
      <c r="MO1051" s="871"/>
      <c r="MP1051" s="871"/>
      <c r="MQ1051" s="871"/>
      <c r="MR1051" s="871"/>
      <c r="MS1051" s="871"/>
      <c r="MT1051" s="871"/>
      <c r="MU1051" s="871"/>
      <c r="MV1051" s="871"/>
      <c r="MW1051" s="871"/>
      <c r="MX1051" s="871"/>
      <c r="MY1051" s="871"/>
      <c r="MZ1051" s="871"/>
      <c r="NA1051" s="871"/>
      <c r="NB1051" s="871"/>
      <c r="NC1051" s="871"/>
      <c r="ND1051" s="871"/>
      <c r="NE1051" s="871"/>
      <c r="NF1051" s="871"/>
      <c r="NG1051" s="871"/>
      <c r="NH1051" s="871"/>
      <c r="NI1051" s="871"/>
      <c r="NJ1051" s="871"/>
      <c r="NK1051" s="871"/>
      <c r="NL1051" s="871"/>
      <c r="NM1051" s="871"/>
      <c r="NN1051" s="871"/>
      <c r="NO1051" s="871"/>
      <c r="NP1051" s="871"/>
      <c r="NQ1051" s="871"/>
      <c r="NR1051" s="871"/>
      <c r="NS1051" s="871"/>
      <c r="NT1051" s="871"/>
      <c r="NU1051" s="871"/>
      <c r="NV1051" s="871"/>
      <c r="NW1051" s="871"/>
      <c r="NX1051" s="871"/>
      <c r="NY1051" s="871"/>
      <c r="NZ1051" s="871"/>
      <c r="OA1051" s="871"/>
      <c r="OB1051" s="871"/>
      <c r="OC1051" s="871"/>
      <c r="OD1051" s="871"/>
      <c r="OE1051" s="871"/>
      <c r="OF1051" s="871"/>
      <c r="OG1051" s="871"/>
      <c r="OH1051" s="871"/>
      <c r="OI1051" s="871"/>
      <c r="OJ1051" s="871"/>
      <c r="OK1051" s="871"/>
      <c r="OL1051" s="871"/>
      <c r="OM1051" s="871"/>
      <c r="ON1051" s="871"/>
      <c r="OO1051" s="871"/>
      <c r="OP1051" s="871"/>
      <c r="OQ1051" s="871"/>
      <c r="OR1051" s="871"/>
      <c r="OS1051" s="871"/>
      <c r="OT1051" s="871"/>
      <c r="OU1051" s="871"/>
      <c r="OV1051" s="871"/>
      <c r="OW1051" s="871"/>
      <c r="OX1051" s="871"/>
      <c r="OY1051" s="871"/>
      <c r="OZ1051" s="871"/>
      <c r="PA1051" s="871"/>
      <c r="PB1051" s="871"/>
      <c r="PC1051" s="871"/>
      <c r="PD1051" s="871"/>
      <c r="PE1051" s="871"/>
      <c r="PF1051" s="871"/>
      <c r="PG1051" s="871"/>
      <c r="PH1051" s="871"/>
      <c r="PI1051" s="871"/>
      <c r="PJ1051" s="871"/>
      <c r="PK1051" s="871"/>
      <c r="PL1051" s="871"/>
      <c r="PM1051" s="871"/>
      <c r="PN1051" s="871"/>
      <c r="PO1051" s="871"/>
      <c r="PP1051" s="871"/>
      <c r="PQ1051" s="871"/>
      <c r="PR1051" s="871"/>
      <c r="PS1051" s="871"/>
      <c r="PT1051" s="871"/>
      <c r="PU1051" s="871"/>
      <c r="PV1051" s="871"/>
      <c r="PW1051" s="871"/>
      <c r="PX1051" s="871"/>
      <c r="PY1051" s="871"/>
      <c r="PZ1051" s="871"/>
      <c r="QA1051" s="871"/>
      <c r="QB1051" s="871"/>
      <c r="QC1051" s="871"/>
      <c r="QD1051" s="871"/>
      <c r="QE1051" s="871"/>
      <c r="QF1051" s="871"/>
      <c r="QG1051" s="871"/>
      <c r="QH1051" s="871"/>
      <c r="QI1051" s="871"/>
      <c r="QJ1051" s="871"/>
      <c r="QK1051" s="871"/>
      <c r="QL1051" s="871"/>
      <c r="QM1051" s="871"/>
      <c r="QN1051" s="871"/>
      <c r="QO1051" s="871"/>
      <c r="QP1051" s="871"/>
      <c r="QQ1051" s="871"/>
      <c r="QR1051" s="871"/>
      <c r="QS1051" s="871"/>
      <c r="QT1051" s="871"/>
      <c r="QU1051" s="871"/>
      <c r="QV1051" s="871"/>
      <c r="QW1051" s="871"/>
      <c r="QX1051" s="871"/>
      <c r="QY1051" s="871"/>
      <c r="QZ1051" s="871"/>
      <c r="RA1051" s="871"/>
      <c r="RB1051" s="871"/>
      <c r="RC1051" s="871"/>
      <c r="RD1051" s="871"/>
      <c r="RE1051" s="871"/>
      <c r="RF1051" s="871"/>
      <c r="RG1051" s="871"/>
      <c r="RH1051" s="871"/>
      <c r="RI1051" s="871"/>
      <c r="RJ1051" s="871"/>
      <c r="RK1051" s="871"/>
      <c r="RL1051" s="871"/>
      <c r="RM1051" s="871"/>
      <c r="RN1051" s="871"/>
      <c r="RO1051" s="871"/>
      <c r="RP1051" s="871"/>
      <c r="RQ1051" s="871"/>
      <c r="RR1051" s="871"/>
      <c r="RS1051" s="871"/>
      <c r="RT1051" s="871"/>
      <c r="RU1051" s="871"/>
      <c r="RV1051" s="871"/>
      <c r="RW1051" s="871"/>
      <c r="RX1051" s="871"/>
      <c r="RY1051" s="871"/>
      <c r="RZ1051" s="871"/>
      <c r="SA1051" s="871"/>
      <c r="SB1051" s="871"/>
      <c r="SC1051" s="871"/>
      <c r="SD1051" s="871"/>
      <c r="SE1051" s="871"/>
      <c r="SF1051" s="871"/>
      <c r="SG1051" s="871"/>
      <c r="SH1051" s="871"/>
      <c r="SI1051" s="871"/>
      <c r="SJ1051" s="871"/>
      <c r="SK1051" s="871"/>
      <c r="SL1051" s="871"/>
      <c r="SM1051" s="871"/>
      <c r="SN1051" s="871"/>
      <c r="SO1051" s="871"/>
      <c r="SP1051" s="871"/>
      <c r="SQ1051" s="871"/>
      <c r="SR1051" s="871"/>
      <c r="SS1051" s="871"/>
      <c r="ST1051" s="871"/>
      <c r="SU1051" s="871"/>
      <c r="SV1051" s="871"/>
      <c r="SW1051" s="871"/>
      <c r="SX1051" s="871"/>
      <c r="SY1051" s="871"/>
      <c r="SZ1051" s="871"/>
      <c r="TA1051" s="871"/>
      <c r="TB1051" s="871"/>
      <c r="TC1051" s="871"/>
      <c r="TD1051" s="871"/>
      <c r="TE1051" s="871"/>
      <c r="TF1051" s="871"/>
      <c r="TG1051" s="871"/>
      <c r="TH1051" s="871"/>
      <c r="TI1051" s="871"/>
      <c r="TJ1051" s="871"/>
      <c r="TK1051" s="871"/>
      <c r="TL1051" s="871"/>
      <c r="TM1051" s="871"/>
      <c r="TN1051" s="871"/>
      <c r="TO1051" s="871"/>
      <c r="TP1051" s="871"/>
      <c r="TQ1051" s="871"/>
      <c r="TR1051" s="871"/>
      <c r="TS1051" s="871"/>
      <c r="TT1051" s="871"/>
      <c r="TU1051" s="871"/>
      <c r="TV1051" s="871"/>
      <c r="TW1051" s="871"/>
      <c r="TX1051" s="871"/>
      <c r="TY1051" s="871"/>
      <c r="TZ1051" s="871"/>
      <c r="UA1051" s="871"/>
      <c r="UB1051" s="871"/>
      <c r="UC1051" s="871"/>
      <c r="UD1051" s="871"/>
      <c r="UE1051" s="871"/>
      <c r="UF1051" s="871"/>
      <c r="UG1051" s="871"/>
      <c r="UH1051" s="871"/>
      <c r="UI1051" s="871"/>
      <c r="UJ1051" s="871"/>
      <c r="UK1051" s="871"/>
      <c r="UL1051" s="871"/>
      <c r="UM1051" s="871"/>
      <c r="UN1051" s="871"/>
      <c r="UO1051" s="871"/>
      <c r="UP1051" s="871"/>
      <c r="UQ1051" s="871"/>
      <c r="UR1051" s="871"/>
      <c r="US1051" s="871"/>
      <c r="UT1051" s="871"/>
      <c r="UU1051" s="871"/>
      <c r="UV1051" s="871"/>
      <c r="UW1051" s="871"/>
      <c r="UX1051" s="871"/>
      <c r="UY1051" s="871"/>
      <c r="UZ1051" s="871"/>
      <c r="VA1051" s="871"/>
      <c r="VB1051" s="871"/>
      <c r="VC1051" s="871"/>
      <c r="VD1051" s="871"/>
      <c r="VE1051" s="871"/>
      <c r="VF1051" s="871"/>
      <c r="VG1051" s="871"/>
      <c r="VH1051" s="871"/>
      <c r="VI1051" s="871"/>
      <c r="VJ1051" s="871"/>
      <c r="VK1051" s="871"/>
      <c r="VL1051" s="871"/>
      <c r="VM1051" s="871"/>
      <c r="VN1051" s="871"/>
      <c r="VO1051" s="871"/>
      <c r="VP1051" s="871"/>
      <c r="VQ1051" s="871"/>
      <c r="VR1051" s="871"/>
      <c r="VS1051" s="871"/>
      <c r="VT1051" s="871"/>
      <c r="VU1051" s="871"/>
      <c r="VV1051" s="871"/>
      <c r="VW1051" s="871"/>
      <c r="VX1051" s="871"/>
      <c r="VY1051" s="871"/>
      <c r="VZ1051" s="871"/>
      <c r="WA1051" s="871"/>
      <c r="WB1051" s="871"/>
      <c r="WC1051" s="871"/>
      <c r="WD1051" s="871"/>
      <c r="WE1051" s="871"/>
      <c r="WF1051" s="871"/>
      <c r="WG1051" s="871"/>
      <c r="WH1051" s="871"/>
      <c r="WI1051" s="871"/>
      <c r="WJ1051" s="871"/>
      <c r="WK1051" s="871"/>
      <c r="WL1051" s="871"/>
      <c r="WM1051" s="871"/>
      <c r="WN1051" s="871"/>
      <c r="WO1051" s="871"/>
      <c r="WP1051" s="871"/>
      <c r="WQ1051" s="871"/>
      <c r="WR1051" s="871"/>
      <c r="WS1051" s="871"/>
      <c r="WT1051" s="871"/>
      <c r="WU1051" s="871"/>
      <c r="WV1051" s="871"/>
      <c r="WW1051" s="871"/>
      <c r="WX1051" s="871"/>
      <c r="WY1051" s="871"/>
      <c r="WZ1051" s="871"/>
      <c r="XA1051" s="871"/>
      <c r="XB1051" s="871"/>
      <c r="XC1051" s="871"/>
      <c r="XD1051" s="871"/>
      <c r="XE1051" s="871"/>
      <c r="XF1051" s="871"/>
      <c r="XG1051" s="871"/>
      <c r="XH1051" s="871"/>
      <c r="XI1051" s="871"/>
      <c r="XJ1051" s="871"/>
      <c r="XK1051" s="871"/>
      <c r="XL1051" s="871"/>
      <c r="XM1051" s="871"/>
      <c r="XN1051" s="871"/>
      <c r="XO1051" s="871"/>
      <c r="XP1051" s="871"/>
      <c r="XQ1051" s="871"/>
      <c r="XR1051" s="871"/>
      <c r="XS1051" s="871"/>
      <c r="XT1051" s="871"/>
      <c r="XU1051" s="871"/>
      <c r="XV1051" s="871"/>
      <c r="XW1051" s="871"/>
      <c r="XX1051" s="871"/>
      <c r="XY1051" s="871"/>
      <c r="XZ1051" s="871"/>
      <c r="YA1051" s="871"/>
      <c r="YB1051" s="871"/>
      <c r="YC1051" s="871"/>
      <c r="YD1051" s="871"/>
      <c r="YE1051" s="871"/>
      <c r="YF1051" s="871"/>
      <c r="YG1051" s="871"/>
      <c r="YH1051" s="871"/>
      <c r="YI1051" s="871"/>
      <c r="YJ1051" s="871"/>
      <c r="YK1051" s="871"/>
      <c r="YL1051" s="871"/>
      <c r="YM1051" s="871"/>
      <c r="YN1051" s="871"/>
      <c r="YO1051" s="871"/>
      <c r="YP1051" s="871"/>
      <c r="YQ1051" s="871"/>
      <c r="YR1051" s="871"/>
      <c r="YS1051" s="871"/>
      <c r="YT1051" s="871"/>
      <c r="YU1051" s="871"/>
      <c r="YV1051" s="871"/>
      <c r="YW1051" s="871"/>
      <c r="YX1051" s="871"/>
      <c r="YY1051" s="871"/>
      <c r="YZ1051" s="871"/>
      <c r="ZA1051" s="871"/>
      <c r="ZB1051" s="871"/>
      <c r="ZC1051" s="871"/>
      <c r="ZD1051" s="871"/>
      <c r="ZE1051" s="871"/>
      <c r="ZF1051" s="871"/>
      <c r="ZG1051" s="871"/>
      <c r="ZH1051" s="871"/>
      <c r="ZI1051" s="871"/>
      <c r="ZJ1051" s="871"/>
      <c r="ZK1051" s="871"/>
      <c r="ZL1051" s="871"/>
      <c r="ZM1051" s="871"/>
      <c r="ZN1051" s="871"/>
      <c r="ZO1051" s="871"/>
      <c r="ZP1051" s="871"/>
      <c r="ZQ1051" s="871"/>
      <c r="ZR1051" s="871"/>
      <c r="ZS1051" s="871"/>
      <c r="ZT1051" s="871"/>
      <c r="ZU1051" s="871"/>
      <c r="ZV1051" s="871"/>
      <c r="ZW1051" s="871"/>
      <c r="ZX1051" s="871"/>
      <c r="ZY1051" s="871"/>
      <c r="ZZ1051" s="871"/>
      <c r="AAA1051" s="871"/>
      <c r="AAB1051" s="871"/>
      <c r="AAC1051" s="871"/>
      <c r="AAD1051" s="871"/>
      <c r="AAE1051" s="871"/>
      <c r="AAF1051" s="871"/>
      <c r="AAG1051" s="871"/>
      <c r="AAH1051" s="871"/>
      <c r="AAI1051" s="871"/>
      <c r="AAJ1051" s="871"/>
      <c r="AAK1051" s="871"/>
      <c r="AAL1051" s="871"/>
      <c r="AAM1051" s="871"/>
      <c r="AAN1051" s="871"/>
      <c r="AAO1051" s="871"/>
      <c r="AAP1051" s="871"/>
      <c r="AAQ1051" s="871"/>
      <c r="AAR1051" s="871"/>
      <c r="AAS1051" s="871"/>
      <c r="AAT1051" s="871"/>
      <c r="AAU1051" s="871"/>
      <c r="AAV1051" s="871"/>
      <c r="AAW1051" s="871"/>
      <c r="AAX1051" s="871"/>
      <c r="AAY1051" s="871"/>
      <c r="AAZ1051" s="871"/>
      <c r="ABA1051" s="871"/>
      <c r="ABB1051" s="871"/>
      <c r="ABC1051" s="871"/>
      <c r="ABD1051" s="871"/>
      <c r="ABE1051" s="871"/>
      <c r="ABF1051" s="871"/>
      <c r="ABG1051" s="871"/>
      <c r="ABH1051" s="871"/>
      <c r="ABI1051" s="871"/>
      <c r="ABJ1051" s="871"/>
      <c r="ABK1051" s="871"/>
      <c r="ABL1051" s="871"/>
      <c r="ABM1051" s="871"/>
      <c r="ABN1051" s="871"/>
      <c r="ABO1051" s="871"/>
      <c r="ABP1051" s="871"/>
      <c r="ABQ1051" s="871"/>
      <c r="ABR1051" s="871"/>
      <c r="ABS1051" s="871"/>
      <c r="ABT1051" s="871"/>
      <c r="ABU1051" s="871"/>
      <c r="ABV1051" s="871"/>
      <c r="ABW1051" s="871"/>
      <c r="ABX1051" s="871"/>
      <c r="ABY1051" s="871"/>
      <c r="ABZ1051" s="871"/>
      <c r="ACA1051" s="871"/>
      <c r="ACB1051" s="871"/>
      <c r="ACC1051" s="871"/>
      <c r="ACD1051" s="871"/>
      <c r="ACE1051" s="871"/>
      <c r="ACF1051" s="871"/>
      <c r="ACG1051" s="871"/>
      <c r="ACH1051" s="871"/>
      <c r="ACI1051" s="871"/>
      <c r="ACJ1051" s="871"/>
      <c r="ACK1051" s="871"/>
      <c r="ACL1051" s="871"/>
      <c r="ACM1051" s="871"/>
      <c r="ACN1051" s="871"/>
      <c r="ACO1051" s="871"/>
      <c r="ACP1051" s="871"/>
      <c r="ACQ1051" s="871"/>
      <c r="ACR1051" s="871"/>
      <c r="ACS1051" s="871"/>
      <c r="ACT1051" s="871"/>
      <c r="ACU1051" s="871"/>
      <c r="ACV1051" s="871"/>
      <c r="ACW1051" s="871"/>
      <c r="ACX1051" s="871"/>
      <c r="ACY1051" s="871"/>
      <c r="ACZ1051" s="871"/>
      <c r="ADA1051" s="871"/>
      <c r="ADB1051" s="871"/>
      <c r="ADC1051" s="871"/>
      <c r="ADD1051" s="871"/>
      <c r="ADE1051" s="871"/>
      <c r="ADF1051" s="871"/>
      <c r="ADG1051" s="871"/>
      <c r="ADH1051" s="871"/>
      <c r="ADI1051" s="871"/>
      <c r="ADJ1051" s="871"/>
      <c r="ADK1051" s="871"/>
      <c r="ADL1051" s="871"/>
      <c r="ADM1051" s="871"/>
      <c r="ADN1051" s="871"/>
      <c r="ADO1051" s="871"/>
      <c r="ADP1051" s="871"/>
      <c r="ADQ1051" s="871"/>
      <c r="ADR1051" s="871"/>
      <c r="ADS1051" s="871"/>
      <c r="ADT1051" s="871"/>
      <c r="ADU1051" s="871"/>
      <c r="ADV1051" s="871"/>
      <c r="ADW1051" s="871"/>
      <c r="ADX1051" s="871"/>
      <c r="ADY1051" s="871"/>
      <c r="ADZ1051" s="871"/>
      <c r="AEA1051" s="871"/>
      <c r="AEB1051" s="871"/>
      <c r="AEC1051" s="871"/>
      <c r="AED1051" s="871"/>
      <c r="AEE1051" s="871"/>
      <c r="AEF1051" s="871"/>
      <c r="AEG1051" s="871"/>
      <c r="AEH1051" s="871"/>
      <c r="AEI1051" s="871"/>
      <c r="AEJ1051" s="871"/>
      <c r="AEK1051" s="871"/>
      <c r="AEL1051" s="871"/>
      <c r="AEM1051" s="871"/>
      <c r="AEN1051" s="871"/>
      <c r="AEO1051" s="871"/>
      <c r="AEP1051" s="871"/>
      <c r="AEQ1051" s="871"/>
      <c r="AER1051" s="871"/>
      <c r="AES1051" s="871"/>
      <c r="AET1051" s="871"/>
      <c r="AEU1051" s="871"/>
      <c r="AEV1051" s="871"/>
      <c r="AEW1051" s="871"/>
      <c r="AEX1051" s="871"/>
      <c r="AEY1051" s="871"/>
      <c r="AEZ1051" s="871"/>
      <c r="AFA1051" s="871"/>
      <c r="AFB1051" s="871"/>
      <c r="AFC1051" s="871"/>
      <c r="AFD1051" s="871"/>
      <c r="AFE1051" s="871"/>
      <c r="AFF1051" s="871"/>
      <c r="AFG1051" s="871"/>
      <c r="AFH1051" s="871"/>
      <c r="AFI1051" s="871"/>
      <c r="AFJ1051" s="871"/>
      <c r="AFK1051" s="871"/>
      <c r="AFL1051" s="871"/>
      <c r="AFM1051" s="871"/>
      <c r="AFN1051" s="871"/>
      <c r="AFO1051" s="871"/>
      <c r="AFP1051" s="871"/>
      <c r="AFQ1051" s="871"/>
      <c r="AFR1051" s="871"/>
      <c r="AFS1051" s="871"/>
      <c r="AFT1051" s="871"/>
      <c r="AFU1051" s="871"/>
      <c r="AFV1051" s="871"/>
      <c r="AFW1051" s="871"/>
      <c r="AFX1051" s="871"/>
      <c r="AFY1051" s="871"/>
      <c r="AFZ1051" s="871"/>
      <c r="AGA1051" s="871"/>
      <c r="AGB1051" s="871"/>
      <c r="AGC1051" s="871"/>
      <c r="AGD1051" s="871"/>
      <c r="AGE1051" s="871"/>
      <c r="AGF1051" s="871"/>
      <c r="AGG1051" s="871"/>
      <c r="AGH1051" s="871"/>
      <c r="AGI1051" s="871"/>
      <c r="AGJ1051" s="871"/>
      <c r="AGK1051" s="871"/>
      <c r="AGL1051" s="871"/>
      <c r="AGM1051" s="871"/>
      <c r="AGN1051" s="871"/>
      <c r="AGO1051" s="871"/>
      <c r="AGP1051" s="871"/>
      <c r="AGQ1051" s="871"/>
      <c r="AGR1051" s="871"/>
      <c r="AGS1051" s="871"/>
      <c r="AGT1051" s="871"/>
      <c r="AGU1051" s="871"/>
      <c r="AGV1051" s="871"/>
      <c r="AGW1051" s="871"/>
      <c r="AGX1051" s="871"/>
      <c r="AGY1051" s="871"/>
      <c r="AGZ1051" s="871"/>
      <c r="AHA1051" s="871"/>
      <c r="AHB1051" s="871"/>
      <c r="AHC1051" s="871"/>
      <c r="AHD1051" s="871"/>
      <c r="AHE1051" s="871"/>
      <c r="AHF1051" s="871"/>
      <c r="AHG1051" s="871"/>
      <c r="AHH1051" s="871"/>
      <c r="AHI1051" s="871"/>
      <c r="AHJ1051" s="871"/>
      <c r="AHK1051" s="871"/>
      <c r="AHL1051" s="871"/>
      <c r="AHM1051" s="871"/>
      <c r="AHN1051" s="871"/>
      <c r="AHO1051" s="871"/>
      <c r="AHP1051" s="871"/>
      <c r="AHQ1051" s="871"/>
      <c r="AHR1051" s="871"/>
      <c r="AHS1051" s="871"/>
      <c r="AHT1051" s="871"/>
      <c r="AHU1051" s="871"/>
      <c r="AHV1051" s="871"/>
      <c r="AHW1051" s="871"/>
      <c r="AHX1051" s="871"/>
      <c r="AHY1051" s="871"/>
      <c r="AHZ1051" s="871"/>
      <c r="AIA1051" s="871"/>
      <c r="AIB1051" s="871"/>
      <c r="AIC1051" s="871"/>
      <c r="AID1051" s="871"/>
      <c r="AIE1051" s="871"/>
      <c r="AIF1051" s="871"/>
      <c r="AIG1051" s="871"/>
      <c r="AIH1051" s="871"/>
      <c r="AII1051" s="871"/>
      <c r="AIJ1051" s="871"/>
      <c r="AIK1051" s="871"/>
      <c r="AIL1051" s="871"/>
      <c r="AIM1051" s="871"/>
      <c r="AIN1051" s="871"/>
      <c r="AIO1051" s="871"/>
      <c r="AIP1051" s="871"/>
      <c r="AIQ1051" s="871"/>
      <c r="AIR1051" s="871"/>
      <c r="AIS1051" s="871"/>
      <c r="AIT1051" s="871"/>
      <c r="AIU1051" s="871"/>
      <c r="AIV1051" s="871"/>
      <c r="AIW1051" s="871"/>
      <c r="AIX1051" s="871"/>
      <c r="AIY1051" s="871"/>
      <c r="AIZ1051" s="871"/>
      <c r="AJA1051" s="871"/>
      <c r="AJB1051" s="871"/>
      <c r="AJC1051" s="871"/>
      <c r="AJD1051" s="871"/>
      <c r="AJE1051" s="871"/>
      <c r="AJF1051" s="871"/>
      <c r="AJG1051" s="871"/>
      <c r="AJH1051" s="871"/>
      <c r="AJI1051" s="871"/>
      <c r="AJJ1051" s="871"/>
      <c r="AJK1051" s="871"/>
      <c r="AJL1051" s="871"/>
      <c r="AJM1051" s="871"/>
      <c r="AJN1051" s="871"/>
      <c r="AJO1051" s="871"/>
      <c r="AJP1051" s="871"/>
      <c r="AJQ1051" s="871"/>
      <c r="AJR1051" s="871"/>
      <c r="AJS1051" s="871"/>
      <c r="AJT1051" s="871"/>
      <c r="AJU1051" s="871"/>
      <c r="AJV1051" s="871"/>
      <c r="AJW1051" s="871"/>
      <c r="AJX1051" s="871"/>
      <c r="AJY1051" s="871"/>
      <c r="AJZ1051" s="871"/>
      <c r="AKA1051" s="871"/>
      <c r="AKB1051" s="871"/>
      <c r="AKC1051" s="871"/>
      <c r="AKD1051" s="871"/>
      <c r="AKE1051" s="871"/>
      <c r="AKF1051" s="871"/>
      <c r="AKG1051" s="871"/>
      <c r="AKH1051" s="871"/>
      <c r="AKI1051" s="871"/>
      <c r="AKJ1051" s="871"/>
      <c r="AKK1051" s="871"/>
      <c r="AKL1051" s="871"/>
      <c r="AKM1051" s="871"/>
      <c r="AKN1051" s="871"/>
      <c r="AKO1051" s="871"/>
      <c r="AKP1051" s="871"/>
      <c r="AKQ1051" s="871"/>
      <c r="AKR1051" s="871"/>
      <c r="AKS1051" s="871"/>
      <c r="AKT1051" s="871"/>
      <c r="AKU1051" s="871"/>
      <c r="AKV1051" s="871"/>
      <c r="AKW1051" s="871"/>
      <c r="AKX1051" s="871"/>
      <c r="AKY1051" s="871"/>
      <c r="AKZ1051" s="871"/>
      <c r="ALA1051" s="871"/>
      <c r="ALB1051" s="871"/>
      <c r="ALC1051" s="871"/>
      <c r="ALD1051" s="871"/>
      <c r="ALE1051" s="871"/>
      <c r="ALF1051" s="871"/>
      <c r="ALG1051" s="871"/>
      <c r="ALH1051" s="871"/>
      <c r="ALI1051" s="871"/>
      <c r="ALJ1051" s="871"/>
      <c r="ALK1051" s="871"/>
      <c r="ALL1051" s="871"/>
      <c r="ALM1051" s="871"/>
      <c r="ALN1051" s="871"/>
      <c r="ALO1051" s="871"/>
      <c r="ALP1051" s="871"/>
      <c r="ALQ1051" s="871"/>
      <c r="ALR1051" s="871"/>
      <c r="ALS1051" s="871"/>
      <c r="ALT1051" s="871"/>
      <c r="ALU1051" s="871"/>
      <c r="ALV1051" s="871"/>
      <c r="ALW1051" s="871"/>
      <c r="ALX1051" s="871"/>
      <c r="ALY1051" s="871"/>
      <c r="ALZ1051" s="871"/>
      <c r="AMA1051" s="871"/>
      <c r="AMB1051" s="871"/>
      <c r="AMC1051" s="871"/>
      <c r="AMD1051" s="871"/>
      <c r="AME1051" s="871"/>
      <c r="AMF1051" s="871"/>
      <c r="AMG1051" s="871"/>
      <c r="AMH1051" s="871"/>
      <c r="AMI1051" s="871"/>
      <c r="AMJ1051" s="871"/>
      <c r="AMK1051" s="871"/>
    </row>
    <row r="1052" spans="1:1025" ht="14.4">
      <c r="A1052" s="1134"/>
      <c r="B1052" s="1106"/>
      <c r="C1052" s="943"/>
      <c r="D1052" s="942"/>
      <c r="E1052" s="983"/>
      <c r="F1052" s="945"/>
      <c r="G1052" s="942"/>
      <c r="H1052" s="946"/>
      <c r="I1052" s="942"/>
      <c r="J1052" s="946"/>
      <c r="K1052" s="899"/>
      <c r="L1052" s="899"/>
      <c r="M1052" s="899"/>
      <c r="N1052" s="899"/>
      <c r="O1052" s="907"/>
      <c r="P1052" s="899"/>
      <c r="Q1052" s="898"/>
      <c r="R1052" s="871"/>
      <c r="S1052" s="871"/>
      <c r="T1052" s="871"/>
      <c r="U1052" s="871"/>
      <c r="V1052" s="871"/>
      <c r="W1052" s="871"/>
      <c r="X1052" s="871"/>
      <c r="Y1052" s="871"/>
      <c r="Z1052" s="871"/>
      <c r="AA1052" s="871"/>
      <c r="AB1052" s="871"/>
      <c r="AC1052" s="871"/>
      <c r="AD1052" s="871"/>
      <c r="AE1052" s="871"/>
      <c r="AF1052" s="871"/>
      <c r="AG1052" s="871"/>
      <c r="AH1052" s="871"/>
      <c r="AI1052" s="871"/>
      <c r="AJ1052" s="871"/>
      <c r="AK1052" s="871"/>
      <c r="AL1052" s="871"/>
      <c r="AM1052" s="871"/>
      <c r="AN1052" s="871"/>
      <c r="AO1052" s="871"/>
      <c r="AP1052" s="871"/>
      <c r="AQ1052" s="871"/>
      <c r="AR1052" s="871"/>
      <c r="AS1052" s="871"/>
      <c r="AT1052" s="871"/>
      <c r="AU1052" s="871"/>
      <c r="AV1052" s="871"/>
      <c r="AW1052" s="871"/>
      <c r="AX1052" s="871"/>
      <c r="AY1052" s="871"/>
      <c r="AZ1052" s="871"/>
      <c r="BA1052" s="871"/>
      <c r="BB1052" s="871"/>
      <c r="BC1052" s="871"/>
      <c r="BD1052" s="871"/>
      <c r="BE1052" s="871"/>
      <c r="BF1052" s="871"/>
      <c r="BG1052" s="871"/>
      <c r="BH1052" s="871"/>
      <c r="BI1052" s="871"/>
      <c r="BJ1052" s="871"/>
      <c r="BK1052" s="871"/>
      <c r="BL1052" s="871"/>
      <c r="BM1052" s="871"/>
      <c r="BN1052" s="871"/>
      <c r="BO1052" s="871"/>
      <c r="BP1052" s="871"/>
      <c r="BQ1052" s="871"/>
      <c r="BR1052" s="871"/>
      <c r="BS1052" s="871"/>
      <c r="BT1052" s="871"/>
      <c r="BU1052" s="871"/>
      <c r="BV1052" s="871"/>
      <c r="BW1052" s="871"/>
      <c r="BX1052" s="871"/>
      <c r="BY1052" s="871"/>
      <c r="BZ1052" s="871"/>
      <c r="CA1052" s="871"/>
      <c r="CB1052" s="871"/>
      <c r="CC1052" s="871"/>
      <c r="CD1052" s="871"/>
      <c r="CE1052" s="871"/>
      <c r="CF1052" s="871"/>
      <c r="CG1052" s="871"/>
      <c r="CH1052" s="871"/>
      <c r="CI1052" s="871"/>
      <c r="CJ1052" s="871"/>
      <c r="CK1052" s="871"/>
      <c r="CL1052" s="871"/>
      <c r="CM1052" s="871"/>
      <c r="CN1052" s="871"/>
      <c r="CO1052" s="871"/>
      <c r="CP1052" s="871"/>
      <c r="CQ1052" s="871"/>
      <c r="CR1052" s="871"/>
      <c r="CS1052" s="871"/>
      <c r="CT1052" s="871"/>
      <c r="CU1052" s="871"/>
      <c r="CV1052" s="871"/>
      <c r="CW1052" s="871"/>
      <c r="CX1052" s="871"/>
      <c r="CY1052" s="871"/>
      <c r="CZ1052" s="871"/>
      <c r="DA1052" s="871"/>
      <c r="DB1052" s="871"/>
      <c r="DC1052" s="871"/>
      <c r="DD1052" s="871"/>
      <c r="DE1052" s="871"/>
      <c r="DF1052" s="871"/>
      <c r="DG1052" s="871"/>
      <c r="DH1052" s="871"/>
      <c r="DI1052" s="871"/>
      <c r="DJ1052" s="871"/>
      <c r="DK1052" s="871"/>
      <c r="DL1052" s="871"/>
      <c r="DM1052" s="871"/>
      <c r="DN1052" s="871"/>
      <c r="DO1052" s="871"/>
      <c r="DP1052" s="871"/>
      <c r="DQ1052" s="871"/>
      <c r="DR1052" s="871"/>
      <c r="DS1052" s="871"/>
      <c r="DT1052" s="871"/>
      <c r="DU1052" s="871"/>
      <c r="DV1052" s="871"/>
      <c r="DW1052" s="871"/>
      <c r="DX1052" s="871"/>
      <c r="DY1052" s="871"/>
      <c r="DZ1052" s="871"/>
      <c r="EA1052" s="871"/>
      <c r="EB1052" s="871"/>
      <c r="EC1052" s="871"/>
      <c r="ED1052" s="871"/>
      <c r="EE1052" s="871"/>
      <c r="EF1052" s="871"/>
      <c r="EG1052" s="871"/>
      <c r="EH1052" s="871"/>
      <c r="EI1052" s="871"/>
      <c r="EJ1052" s="871"/>
      <c r="EK1052" s="871"/>
      <c r="EL1052" s="871"/>
      <c r="EM1052" s="871"/>
      <c r="EN1052" s="871"/>
      <c r="EO1052" s="871"/>
      <c r="EP1052" s="871"/>
      <c r="EQ1052" s="871"/>
      <c r="ER1052" s="871"/>
      <c r="ES1052" s="871"/>
      <c r="ET1052" s="871"/>
      <c r="EU1052" s="871"/>
      <c r="EV1052" s="871"/>
      <c r="EW1052" s="871"/>
      <c r="EX1052" s="871"/>
      <c r="EY1052" s="871"/>
      <c r="EZ1052" s="871"/>
      <c r="FA1052" s="871"/>
      <c r="FB1052" s="871"/>
      <c r="FC1052" s="871"/>
      <c r="FD1052" s="871"/>
      <c r="FE1052" s="871"/>
      <c r="FF1052" s="871"/>
      <c r="FG1052" s="871"/>
      <c r="FH1052" s="871"/>
      <c r="FI1052" s="871"/>
      <c r="FJ1052" s="871"/>
      <c r="FK1052" s="871"/>
      <c r="FL1052" s="871"/>
      <c r="FM1052" s="871"/>
      <c r="FN1052" s="871"/>
      <c r="FO1052" s="871"/>
      <c r="FP1052" s="871"/>
      <c r="FQ1052" s="871"/>
      <c r="FR1052" s="871"/>
      <c r="FS1052" s="871"/>
      <c r="FT1052" s="871"/>
      <c r="FU1052" s="871"/>
      <c r="FV1052" s="871"/>
      <c r="FW1052" s="871"/>
      <c r="FX1052" s="871"/>
      <c r="FY1052" s="871"/>
      <c r="FZ1052" s="871"/>
      <c r="GA1052" s="871"/>
      <c r="GB1052" s="871"/>
      <c r="GC1052" s="871"/>
      <c r="GD1052" s="871"/>
      <c r="GE1052" s="871"/>
      <c r="GF1052" s="871"/>
      <c r="GG1052" s="871"/>
      <c r="GH1052" s="871"/>
      <c r="GI1052" s="871"/>
      <c r="GJ1052" s="871"/>
      <c r="GK1052" s="871"/>
      <c r="GL1052" s="871"/>
      <c r="GM1052" s="871"/>
      <c r="GN1052" s="871"/>
      <c r="GO1052" s="871"/>
      <c r="GP1052" s="871"/>
      <c r="GQ1052" s="871"/>
      <c r="GR1052" s="871"/>
      <c r="GS1052" s="871"/>
      <c r="GT1052" s="871"/>
      <c r="GU1052" s="871"/>
      <c r="GV1052" s="871"/>
      <c r="GW1052" s="871"/>
      <c r="GX1052" s="871"/>
      <c r="GY1052" s="871"/>
      <c r="GZ1052" s="871"/>
      <c r="HA1052" s="871"/>
      <c r="HB1052" s="871"/>
      <c r="HC1052" s="871"/>
      <c r="HD1052" s="871"/>
      <c r="HE1052" s="871"/>
      <c r="HF1052" s="871"/>
      <c r="HG1052" s="871"/>
      <c r="HH1052" s="871"/>
      <c r="HI1052" s="871"/>
      <c r="HJ1052" s="871"/>
      <c r="HK1052" s="871"/>
      <c r="HL1052" s="871"/>
      <c r="HM1052" s="871"/>
      <c r="HN1052" s="871"/>
      <c r="HO1052" s="871"/>
      <c r="HP1052" s="871"/>
      <c r="HQ1052" s="871"/>
      <c r="HR1052" s="871"/>
      <c r="HS1052" s="871"/>
      <c r="HT1052" s="871"/>
      <c r="HU1052" s="871"/>
      <c r="HV1052" s="871"/>
      <c r="HW1052" s="871"/>
      <c r="HX1052" s="871"/>
      <c r="HY1052" s="871"/>
      <c r="HZ1052" s="871"/>
      <c r="IA1052" s="871"/>
      <c r="IB1052" s="871"/>
      <c r="IC1052" s="871"/>
      <c r="ID1052" s="871"/>
      <c r="IE1052" s="871"/>
      <c r="IF1052" s="871"/>
      <c r="IG1052" s="871"/>
      <c r="IH1052" s="871"/>
      <c r="II1052" s="871"/>
      <c r="IJ1052" s="871"/>
      <c r="IK1052" s="871"/>
      <c r="IL1052" s="871"/>
      <c r="IM1052" s="871"/>
      <c r="IN1052" s="871"/>
      <c r="IO1052" s="871"/>
      <c r="IP1052" s="871"/>
      <c r="IQ1052" s="871"/>
      <c r="IR1052" s="871"/>
      <c r="IS1052" s="871"/>
      <c r="IT1052" s="871"/>
      <c r="IU1052" s="871"/>
      <c r="IV1052" s="871"/>
      <c r="IW1052" s="871"/>
      <c r="IX1052" s="871"/>
      <c r="IY1052" s="871"/>
      <c r="IZ1052" s="871"/>
      <c r="JA1052" s="871"/>
      <c r="JB1052" s="871"/>
      <c r="JC1052" s="871"/>
      <c r="JD1052" s="871"/>
      <c r="JE1052" s="871"/>
      <c r="JF1052" s="871"/>
      <c r="JG1052" s="871"/>
      <c r="JH1052" s="871"/>
      <c r="JI1052" s="871"/>
      <c r="JJ1052" s="871"/>
      <c r="JK1052" s="871"/>
      <c r="JL1052" s="871"/>
      <c r="JM1052" s="871"/>
      <c r="JN1052" s="871"/>
      <c r="JO1052" s="871"/>
      <c r="JP1052" s="871"/>
      <c r="JQ1052" s="871"/>
      <c r="JR1052" s="871"/>
      <c r="JS1052" s="871"/>
      <c r="JT1052" s="871"/>
      <c r="JU1052" s="871"/>
      <c r="JV1052" s="871"/>
      <c r="JW1052" s="871"/>
      <c r="JX1052" s="871"/>
      <c r="JY1052" s="871"/>
      <c r="JZ1052" s="871"/>
      <c r="KA1052" s="871"/>
      <c r="KB1052" s="871"/>
      <c r="KC1052" s="871"/>
      <c r="KD1052" s="871"/>
      <c r="KE1052" s="871"/>
      <c r="KF1052" s="871"/>
      <c r="KG1052" s="871"/>
      <c r="KH1052" s="871"/>
      <c r="KI1052" s="871"/>
      <c r="KJ1052" s="871"/>
      <c r="KK1052" s="871"/>
      <c r="KL1052" s="871"/>
      <c r="KM1052" s="871"/>
      <c r="KN1052" s="871"/>
      <c r="KO1052" s="871"/>
      <c r="KP1052" s="871"/>
      <c r="KQ1052" s="871"/>
      <c r="KR1052" s="871"/>
      <c r="KS1052" s="871"/>
      <c r="KT1052" s="871"/>
      <c r="KU1052" s="871"/>
      <c r="KV1052" s="871"/>
      <c r="KW1052" s="871"/>
      <c r="KX1052" s="871"/>
      <c r="KY1052" s="871"/>
      <c r="KZ1052" s="871"/>
      <c r="LA1052" s="871"/>
      <c r="LB1052" s="871"/>
      <c r="LC1052" s="871"/>
      <c r="LD1052" s="871"/>
      <c r="LE1052" s="871"/>
      <c r="LF1052" s="871"/>
      <c r="LG1052" s="871"/>
      <c r="LH1052" s="871"/>
      <c r="LI1052" s="871"/>
      <c r="LJ1052" s="871"/>
      <c r="LK1052" s="871"/>
      <c r="LL1052" s="871"/>
      <c r="LM1052" s="871"/>
      <c r="LN1052" s="871"/>
      <c r="LO1052" s="871"/>
      <c r="LP1052" s="871"/>
      <c r="LQ1052" s="871"/>
      <c r="LR1052" s="871"/>
      <c r="LS1052" s="871"/>
      <c r="LT1052" s="871"/>
      <c r="LU1052" s="871"/>
      <c r="LV1052" s="871"/>
      <c r="LW1052" s="871"/>
      <c r="LX1052" s="871"/>
      <c r="LY1052" s="871"/>
      <c r="LZ1052" s="871"/>
      <c r="MA1052" s="871"/>
      <c r="MB1052" s="871"/>
      <c r="MC1052" s="871"/>
      <c r="MD1052" s="871"/>
      <c r="ME1052" s="871"/>
      <c r="MF1052" s="871"/>
      <c r="MG1052" s="871"/>
      <c r="MH1052" s="871"/>
      <c r="MI1052" s="871"/>
      <c r="MJ1052" s="871"/>
      <c r="MK1052" s="871"/>
      <c r="ML1052" s="871"/>
      <c r="MM1052" s="871"/>
      <c r="MN1052" s="871"/>
      <c r="MO1052" s="871"/>
      <c r="MP1052" s="871"/>
      <c r="MQ1052" s="871"/>
      <c r="MR1052" s="871"/>
      <c r="MS1052" s="871"/>
      <c r="MT1052" s="871"/>
      <c r="MU1052" s="871"/>
      <c r="MV1052" s="871"/>
      <c r="MW1052" s="871"/>
      <c r="MX1052" s="871"/>
      <c r="MY1052" s="871"/>
      <c r="MZ1052" s="871"/>
      <c r="NA1052" s="871"/>
      <c r="NB1052" s="871"/>
      <c r="NC1052" s="871"/>
      <c r="ND1052" s="871"/>
      <c r="NE1052" s="871"/>
      <c r="NF1052" s="871"/>
      <c r="NG1052" s="871"/>
      <c r="NH1052" s="871"/>
      <c r="NI1052" s="871"/>
      <c r="NJ1052" s="871"/>
      <c r="NK1052" s="871"/>
      <c r="NL1052" s="871"/>
      <c r="NM1052" s="871"/>
      <c r="NN1052" s="871"/>
      <c r="NO1052" s="871"/>
      <c r="NP1052" s="871"/>
      <c r="NQ1052" s="871"/>
      <c r="NR1052" s="871"/>
      <c r="NS1052" s="871"/>
      <c r="NT1052" s="871"/>
      <c r="NU1052" s="871"/>
      <c r="NV1052" s="871"/>
      <c r="NW1052" s="871"/>
      <c r="NX1052" s="871"/>
      <c r="NY1052" s="871"/>
      <c r="NZ1052" s="871"/>
      <c r="OA1052" s="871"/>
      <c r="OB1052" s="871"/>
      <c r="OC1052" s="871"/>
      <c r="OD1052" s="871"/>
      <c r="OE1052" s="871"/>
      <c r="OF1052" s="871"/>
      <c r="OG1052" s="871"/>
      <c r="OH1052" s="871"/>
      <c r="OI1052" s="871"/>
      <c r="OJ1052" s="871"/>
      <c r="OK1052" s="871"/>
      <c r="OL1052" s="871"/>
      <c r="OM1052" s="871"/>
      <c r="ON1052" s="871"/>
      <c r="OO1052" s="871"/>
      <c r="OP1052" s="871"/>
      <c r="OQ1052" s="871"/>
      <c r="OR1052" s="871"/>
      <c r="OS1052" s="871"/>
      <c r="OT1052" s="871"/>
      <c r="OU1052" s="871"/>
      <c r="OV1052" s="871"/>
      <c r="OW1052" s="871"/>
      <c r="OX1052" s="871"/>
      <c r="OY1052" s="871"/>
      <c r="OZ1052" s="871"/>
      <c r="PA1052" s="871"/>
      <c r="PB1052" s="871"/>
      <c r="PC1052" s="871"/>
      <c r="PD1052" s="871"/>
      <c r="PE1052" s="871"/>
      <c r="PF1052" s="871"/>
      <c r="PG1052" s="871"/>
      <c r="PH1052" s="871"/>
      <c r="PI1052" s="871"/>
      <c r="PJ1052" s="871"/>
      <c r="PK1052" s="871"/>
      <c r="PL1052" s="871"/>
      <c r="PM1052" s="871"/>
      <c r="PN1052" s="871"/>
      <c r="PO1052" s="871"/>
      <c r="PP1052" s="871"/>
      <c r="PQ1052" s="871"/>
      <c r="PR1052" s="871"/>
      <c r="PS1052" s="871"/>
      <c r="PT1052" s="871"/>
      <c r="PU1052" s="871"/>
      <c r="PV1052" s="871"/>
      <c r="PW1052" s="871"/>
      <c r="PX1052" s="871"/>
      <c r="PY1052" s="871"/>
      <c r="PZ1052" s="871"/>
      <c r="QA1052" s="871"/>
      <c r="QB1052" s="871"/>
      <c r="QC1052" s="871"/>
      <c r="QD1052" s="871"/>
      <c r="QE1052" s="871"/>
      <c r="QF1052" s="871"/>
      <c r="QG1052" s="871"/>
      <c r="QH1052" s="871"/>
      <c r="QI1052" s="871"/>
      <c r="QJ1052" s="871"/>
      <c r="QK1052" s="871"/>
      <c r="QL1052" s="871"/>
      <c r="QM1052" s="871"/>
      <c r="QN1052" s="871"/>
      <c r="QO1052" s="871"/>
      <c r="QP1052" s="871"/>
      <c r="QQ1052" s="871"/>
      <c r="QR1052" s="871"/>
      <c r="QS1052" s="871"/>
      <c r="QT1052" s="871"/>
      <c r="QU1052" s="871"/>
      <c r="QV1052" s="871"/>
      <c r="QW1052" s="871"/>
      <c r="QX1052" s="871"/>
      <c r="QY1052" s="871"/>
      <c r="QZ1052" s="871"/>
      <c r="RA1052" s="871"/>
      <c r="RB1052" s="871"/>
      <c r="RC1052" s="871"/>
      <c r="RD1052" s="871"/>
      <c r="RE1052" s="871"/>
      <c r="RF1052" s="871"/>
      <c r="RG1052" s="871"/>
      <c r="RH1052" s="871"/>
      <c r="RI1052" s="871"/>
      <c r="RJ1052" s="871"/>
      <c r="RK1052" s="871"/>
      <c r="RL1052" s="871"/>
      <c r="RM1052" s="871"/>
      <c r="RN1052" s="871"/>
      <c r="RO1052" s="871"/>
      <c r="RP1052" s="871"/>
      <c r="RQ1052" s="871"/>
      <c r="RR1052" s="871"/>
      <c r="RS1052" s="871"/>
      <c r="RT1052" s="871"/>
      <c r="RU1052" s="871"/>
      <c r="RV1052" s="871"/>
      <c r="RW1052" s="871"/>
      <c r="RX1052" s="871"/>
      <c r="RY1052" s="871"/>
      <c r="RZ1052" s="871"/>
      <c r="SA1052" s="871"/>
      <c r="SB1052" s="871"/>
      <c r="SC1052" s="871"/>
      <c r="SD1052" s="871"/>
      <c r="SE1052" s="871"/>
      <c r="SF1052" s="871"/>
      <c r="SG1052" s="871"/>
      <c r="SH1052" s="871"/>
      <c r="SI1052" s="871"/>
      <c r="SJ1052" s="871"/>
      <c r="SK1052" s="871"/>
      <c r="SL1052" s="871"/>
      <c r="SM1052" s="871"/>
      <c r="SN1052" s="871"/>
      <c r="SO1052" s="871"/>
      <c r="SP1052" s="871"/>
      <c r="SQ1052" s="871"/>
      <c r="SR1052" s="871"/>
      <c r="SS1052" s="871"/>
      <c r="ST1052" s="871"/>
      <c r="SU1052" s="871"/>
      <c r="SV1052" s="871"/>
      <c r="SW1052" s="871"/>
      <c r="SX1052" s="871"/>
      <c r="SY1052" s="871"/>
      <c r="SZ1052" s="871"/>
      <c r="TA1052" s="871"/>
      <c r="TB1052" s="871"/>
      <c r="TC1052" s="871"/>
      <c r="TD1052" s="871"/>
      <c r="TE1052" s="871"/>
      <c r="TF1052" s="871"/>
      <c r="TG1052" s="871"/>
      <c r="TH1052" s="871"/>
      <c r="TI1052" s="871"/>
      <c r="TJ1052" s="871"/>
      <c r="TK1052" s="871"/>
      <c r="TL1052" s="871"/>
      <c r="TM1052" s="871"/>
      <c r="TN1052" s="871"/>
      <c r="TO1052" s="871"/>
      <c r="TP1052" s="871"/>
      <c r="TQ1052" s="871"/>
      <c r="TR1052" s="871"/>
      <c r="TS1052" s="871"/>
      <c r="TT1052" s="871"/>
      <c r="TU1052" s="871"/>
      <c r="TV1052" s="871"/>
      <c r="TW1052" s="871"/>
      <c r="TX1052" s="871"/>
      <c r="TY1052" s="871"/>
      <c r="TZ1052" s="871"/>
      <c r="UA1052" s="871"/>
      <c r="UB1052" s="871"/>
      <c r="UC1052" s="871"/>
      <c r="UD1052" s="871"/>
      <c r="UE1052" s="871"/>
      <c r="UF1052" s="871"/>
      <c r="UG1052" s="871"/>
      <c r="UH1052" s="871"/>
      <c r="UI1052" s="871"/>
      <c r="UJ1052" s="871"/>
      <c r="UK1052" s="871"/>
      <c r="UL1052" s="871"/>
      <c r="UM1052" s="871"/>
      <c r="UN1052" s="871"/>
      <c r="UO1052" s="871"/>
      <c r="UP1052" s="871"/>
      <c r="UQ1052" s="871"/>
      <c r="UR1052" s="871"/>
      <c r="US1052" s="871"/>
      <c r="UT1052" s="871"/>
      <c r="UU1052" s="871"/>
      <c r="UV1052" s="871"/>
      <c r="UW1052" s="871"/>
      <c r="UX1052" s="871"/>
      <c r="UY1052" s="871"/>
      <c r="UZ1052" s="871"/>
      <c r="VA1052" s="871"/>
      <c r="VB1052" s="871"/>
      <c r="VC1052" s="871"/>
      <c r="VD1052" s="871"/>
      <c r="VE1052" s="871"/>
      <c r="VF1052" s="871"/>
      <c r="VG1052" s="871"/>
      <c r="VH1052" s="871"/>
      <c r="VI1052" s="871"/>
      <c r="VJ1052" s="871"/>
      <c r="VK1052" s="871"/>
      <c r="VL1052" s="871"/>
      <c r="VM1052" s="871"/>
      <c r="VN1052" s="871"/>
      <c r="VO1052" s="871"/>
      <c r="VP1052" s="871"/>
      <c r="VQ1052" s="871"/>
      <c r="VR1052" s="871"/>
      <c r="VS1052" s="871"/>
      <c r="VT1052" s="871"/>
      <c r="VU1052" s="871"/>
      <c r="VV1052" s="871"/>
      <c r="VW1052" s="871"/>
      <c r="VX1052" s="871"/>
      <c r="VY1052" s="871"/>
      <c r="VZ1052" s="871"/>
      <c r="WA1052" s="871"/>
      <c r="WB1052" s="871"/>
      <c r="WC1052" s="871"/>
      <c r="WD1052" s="871"/>
      <c r="WE1052" s="871"/>
      <c r="WF1052" s="871"/>
      <c r="WG1052" s="871"/>
      <c r="WH1052" s="871"/>
      <c r="WI1052" s="871"/>
      <c r="WJ1052" s="871"/>
      <c r="WK1052" s="871"/>
      <c r="WL1052" s="871"/>
      <c r="WM1052" s="871"/>
      <c r="WN1052" s="871"/>
      <c r="WO1052" s="871"/>
      <c r="WP1052" s="871"/>
      <c r="WQ1052" s="871"/>
      <c r="WR1052" s="871"/>
      <c r="WS1052" s="871"/>
      <c r="WT1052" s="871"/>
      <c r="WU1052" s="871"/>
      <c r="WV1052" s="871"/>
      <c r="WW1052" s="871"/>
      <c r="WX1052" s="871"/>
      <c r="WY1052" s="871"/>
      <c r="WZ1052" s="871"/>
      <c r="XA1052" s="871"/>
      <c r="XB1052" s="871"/>
      <c r="XC1052" s="871"/>
      <c r="XD1052" s="871"/>
      <c r="XE1052" s="871"/>
      <c r="XF1052" s="871"/>
      <c r="XG1052" s="871"/>
      <c r="XH1052" s="871"/>
      <c r="XI1052" s="871"/>
      <c r="XJ1052" s="871"/>
      <c r="XK1052" s="871"/>
      <c r="XL1052" s="871"/>
      <c r="XM1052" s="871"/>
      <c r="XN1052" s="871"/>
      <c r="XO1052" s="871"/>
      <c r="XP1052" s="871"/>
      <c r="XQ1052" s="871"/>
      <c r="XR1052" s="871"/>
      <c r="XS1052" s="871"/>
      <c r="XT1052" s="871"/>
      <c r="XU1052" s="871"/>
      <c r="XV1052" s="871"/>
      <c r="XW1052" s="871"/>
      <c r="XX1052" s="871"/>
      <c r="XY1052" s="871"/>
      <c r="XZ1052" s="871"/>
      <c r="YA1052" s="871"/>
      <c r="YB1052" s="871"/>
      <c r="YC1052" s="871"/>
      <c r="YD1052" s="871"/>
      <c r="YE1052" s="871"/>
      <c r="YF1052" s="871"/>
      <c r="YG1052" s="871"/>
      <c r="YH1052" s="871"/>
      <c r="YI1052" s="871"/>
      <c r="YJ1052" s="871"/>
      <c r="YK1052" s="871"/>
      <c r="YL1052" s="871"/>
      <c r="YM1052" s="871"/>
      <c r="YN1052" s="871"/>
      <c r="YO1052" s="871"/>
      <c r="YP1052" s="871"/>
      <c r="YQ1052" s="871"/>
      <c r="YR1052" s="871"/>
      <c r="YS1052" s="871"/>
      <c r="YT1052" s="871"/>
      <c r="YU1052" s="871"/>
      <c r="YV1052" s="871"/>
      <c r="YW1052" s="871"/>
      <c r="YX1052" s="871"/>
      <c r="YY1052" s="871"/>
      <c r="YZ1052" s="871"/>
      <c r="ZA1052" s="871"/>
      <c r="ZB1052" s="871"/>
      <c r="ZC1052" s="871"/>
      <c r="ZD1052" s="871"/>
      <c r="ZE1052" s="871"/>
      <c r="ZF1052" s="871"/>
      <c r="ZG1052" s="871"/>
      <c r="ZH1052" s="871"/>
      <c r="ZI1052" s="871"/>
      <c r="ZJ1052" s="871"/>
      <c r="ZK1052" s="871"/>
      <c r="ZL1052" s="871"/>
      <c r="ZM1052" s="871"/>
      <c r="ZN1052" s="871"/>
      <c r="ZO1052" s="871"/>
      <c r="ZP1052" s="871"/>
      <c r="ZQ1052" s="871"/>
      <c r="ZR1052" s="871"/>
      <c r="ZS1052" s="871"/>
      <c r="ZT1052" s="871"/>
      <c r="ZU1052" s="871"/>
      <c r="ZV1052" s="871"/>
      <c r="ZW1052" s="871"/>
      <c r="ZX1052" s="871"/>
      <c r="ZY1052" s="871"/>
      <c r="ZZ1052" s="871"/>
      <c r="AAA1052" s="871"/>
      <c r="AAB1052" s="871"/>
      <c r="AAC1052" s="871"/>
      <c r="AAD1052" s="871"/>
      <c r="AAE1052" s="871"/>
      <c r="AAF1052" s="871"/>
      <c r="AAG1052" s="871"/>
      <c r="AAH1052" s="871"/>
      <c r="AAI1052" s="871"/>
      <c r="AAJ1052" s="871"/>
      <c r="AAK1052" s="871"/>
      <c r="AAL1052" s="871"/>
      <c r="AAM1052" s="871"/>
      <c r="AAN1052" s="871"/>
      <c r="AAO1052" s="871"/>
      <c r="AAP1052" s="871"/>
      <c r="AAQ1052" s="871"/>
      <c r="AAR1052" s="871"/>
      <c r="AAS1052" s="871"/>
      <c r="AAT1052" s="871"/>
      <c r="AAU1052" s="871"/>
      <c r="AAV1052" s="871"/>
      <c r="AAW1052" s="871"/>
      <c r="AAX1052" s="871"/>
      <c r="AAY1052" s="871"/>
      <c r="AAZ1052" s="871"/>
      <c r="ABA1052" s="871"/>
      <c r="ABB1052" s="871"/>
      <c r="ABC1052" s="871"/>
      <c r="ABD1052" s="871"/>
      <c r="ABE1052" s="871"/>
      <c r="ABF1052" s="871"/>
      <c r="ABG1052" s="871"/>
      <c r="ABH1052" s="871"/>
      <c r="ABI1052" s="871"/>
      <c r="ABJ1052" s="871"/>
      <c r="ABK1052" s="871"/>
      <c r="ABL1052" s="871"/>
      <c r="ABM1052" s="871"/>
      <c r="ABN1052" s="871"/>
      <c r="ABO1052" s="871"/>
      <c r="ABP1052" s="871"/>
      <c r="ABQ1052" s="871"/>
      <c r="ABR1052" s="871"/>
      <c r="ABS1052" s="871"/>
      <c r="ABT1052" s="871"/>
      <c r="ABU1052" s="871"/>
      <c r="ABV1052" s="871"/>
      <c r="ABW1052" s="871"/>
      <c r="ABX1052" s="871"/>
      <c r="ABY1052" s="871"/>
      <c r="ABZ1052" s="871"/>
      <c r="ACA1052" s="871"/>
      <c r="ACB1052" s="871"/>
      <c r="ACC1052" s="871"/>
      <c r="ACD1052" s="871"/>
      <c r="ACE1052" s="871"/>
      <c r="ACF1052" s="871"/>
      <c r="ACG1052" s="871"/>
      <c r="ACH1052" s="871"/>
      <c r="ACI1052" s="871"/>
      <c r="ACJ1052" s="871"/>
      <c r="ACK1052" s="871"/>
      <c r="ACL1052" s="871"/>
      <c r="ACM1052" s="871"/>
      <c r="ACN1052" s="871"/>
      <c r="ACO1052" s="871"/>
      <c r="ACP1052" s="871"/>
      <c r="ACQ1052" s="871"/>
      <c r="ACR1052" s="871"/>
      <c r="ACS1052" s="871"/>
      <c r="ACT1052" s="871"/>
      <c r="ACU1052" s="871"/>
      <c r="ACV1052" s="871"/>
      <c r="ACW1052" s="871"/>
      <c r="ACX1052" s="871"/>
      <c r="ACY1052" s="871"/>
      <c r="ACZ1052" s="871"/>
      <c r="ADA1052" s="871"/>
      <c r="ADB1052" s="871"/>
      <c r="ADC1052" s="871"/>
      <c r="ADD1052" s="871"/>
      <c r="ADE1052" s="871"/>
      <c r="ADF1052" s="871"/>
      <c r="ADG1052" s="871"/>
      <c r="ADH1052" s="871"/>
      <c r="ADI1052" s="871"/>
      <c r="ADJ1052" s="871"/>
      <c r="ADK1052" s="871"/>
      <c r="ADL1052" s="871"/>
      <c r="ADM1052" s="871"/>
      <c r="ADN1052" s="871"/>
      <c r="ADO1052" s="871"/>
      <c r="ADP1052" s="871"/>
      <c r="ADQ1052" s="871"/>
      <c r="ADR1052" s="871"/>
      <c r="ADS1052" s="871"/>
      <c r="ADT1052" s="871"/>
      <c r="ADU1052" s="871"/>
      <c r="ADV1052" s="871"/>
      <c r="ADW1052" s="871"/>
      <c r="ADX1052" s="871"/>
      <c r="ADY1052" s="871"/>
      <c r="ADZ1052" s="871"/>
      <c r="AEA1052" s="871"/>
      <c r="AEB1052" s="871"/>
      <c r="AEC1052" s="871"/>
      <c r="AED1052" s="871"/>
      <c r="AEE1052" s="871"/>
      <c r="AEF1052" s="871"/>
      <c r="AEG1052" s="871"/>
      <c r="AEH1052" s="871"/>
      <c r="AEI1052" s="871"/>
      <c r="AEJ1052" s="871"/>
      <c r="AEK1052" s="871"/>
      <c r="AEL1052" s="871"/>
      <c r="AEM1052" s="871"/>
      <c r="AEN1052" s="871"/>
      <c r="AEO1052" s="871"/>
      <c r="AEP1052" s="871"/>
      <c r="AEQ1052" s="871"/>
      <c r="AER1052" s="871"/>
      <c r="AES1052" s="871"/>
      <c r="AET1052" s="871"/>
      <c r="AEU1052" s="871"/>
      <c r="AEV1052" s="871"/>
      <c r="AEW1052" s="871"/>
      <c r="AEX1052" s="871"/>
      <c r="AEY1052" s="871"/>
      <c r="AEZ1052" s="871"/>
      <c r="AFA1052" s="871"/>
      <c r="AFB1052" s="871"/>
      <c r="AFC1052" s="871"/>
      <c r="AFD1052" s="871"/>
      <c r="AFE1052" s="871"/>
      <c r="AFF1052" s="871"/>
      <c r="AFG1052" s="871"/>
      <c r="AFH1052" s="871"/>
      <c r="AFI1052" s="871"/>
      <c r="AFJ1052" s="871"/>
      <c r="AFK1052" s="871"/>
      <c r="AFL1052" s="871"/>
      <c r="AFM1052" s="871"/>
      <c r="AFN1052" s="871"/>
      <c r="AFO1052" s="871"/>
      <c r="AFP1052" s="871"/>
      <c r="AFQ1052" s="871"/>
      <c r="AFR1052" s="871"/>
      <c r="AFS1052" s="871"/>
      <c r="AFT1052" s="871"/>
      <c r="AFU1052" s="871"/>
      <c r="AFV1052" s="871"/>
      <c r="AFW1052" s="871"/>
      <c r="AFX1052" s="871"/>
      <c r="AFY1052" s="871"/>
      <c r="AFZ1052" s="871"/>
      <c r="AGA1052" s="871"/>
      <c r="AGB1052" s="871"/>
      <c r="AGC1052" s="871"/>
      <c r="AGD1052" s="871"/>
      <c r="AGE1052" s="871"/>
      <c r="AGF1052" s="871"/>
      <c r="AGG1052" s="871"/>
      <c r="AGH1052" s="871"/>
      <c r="AGI1052" s="871"/>
      <c r="AGJ1052" s="871"/>
      <c r="AGK1052" s="871"/>
      <c r="AGL1052" s="871"/>
      <c r="AGM1052" s="871"/>
      <c r="AGN1052" s="871"/>
      <c r="AGO1052" s="871"/>
      <c r="AGP1052" s="871"/>
      <c r="AGQ1052" s="871"/>
      <c r="AGR1052" s="871"/>
      <c r="AGS1052" s="871"/>
      <c r="AGT1052" s="871"/>
      <c r="AGU1052" s="871"/>
      <c r="AGV1052" s="871"/>
      <c r="AGW1052" s="871"/>
      <c r="AGX1052" s="871"/>
      <c r="AGY1052" s="871"/>
      <c r="AGZ1052" s="871"/>
      <c r="AHA1052" s="871"/>
      <c r="AHB1052" s="871"/>
      <c r="AHC1052" s="871"/>
      <c r="AHD1052" s="871"/>
      <c r="AHE1052" s="871"/>
      <c r="AHF1052" s="871"/>
      <c r="AHG1052" s="871"/>
      <c r="AHH1052" s="871"/>
      <c r="AHI1052" s="871"/>
      <c r="AHJ1052" s="871"/>
      <c r="AHK1052" s="871"/>
      <c r="AHL1052" s="871"/>
      <c r="AHM1052" s="871"/>
      <c r="AHN1052" s="871"/>
      <c r="AHO1052" s="871"/>
      <c r="AHP1052" s="871"/>
      <c r="AHQ1052" s="871"/>
      <c r="AHR1052" s="871"/>
      <c r="AHS1052" s="871"/>
      <c r="AHT1052" s="871"/>
      <c r="AHU1052" s="871"/>
      <c r="AHV1052" s="871"/>
      <c r="AHW1052" s="871"/>
      <c r="AHX1052" s="871"/>
      <c r="AHY1052" s="871"/>
      <c r="AHZ1052" s="871"/>
      <c r="AIA1052" s="871"/>
      <c r="AIB1052" s="871"/>
      <c r="AIC1052" s="871"/>
      <c r="AID1052" s="871"/>
      <c r="AIE1052" s="871"/>
      <c r="AIF1052" s="871"/>
      <c r="AIG1052" s="871"/>
      <c r="AIH1052" s="871"/>
      <c r="AII1052" s="871"/>
      <c r="AIJ1052" s="871"/>
      <c r="AIK1052" s="871"/>
      <c r="AIL1052" s="871"/>
      <c r="AIM1052" s="871"/>
      <c r="AIN1052" s="871"/>
      <c r="AIO1052" s="871"/>
      <c r="AIP1052" s="871"/>
      <c r="AIQ1052" s="871"/>
      <c r="AIR1052" s="871"/>
      <c r="AIS1052" s="871"/>
      <c r="AIT1052" s="871"/>
      <c r="AIU1052" s="871"/>
      <c r="AIV1052" s="871"/>
      <c r="AIW1052" s="871"/>
      <c r="AIX1052" s="871"/>
      <c r="AIY1052" s="871"/>
      <c r="AIZ1052" s="871"/>
      <c r="AJA1052" s="871"/>
      <c r="AJB1052" s="871"/>
      <c r="AJC1052" s="871"/>
      <c r="AJD1052" s="871"/>
      <c r="AJE1052" s="871"/>
      <c r="AJF1052" s="871"/>
      <c r="AJG1052" s="871"/>
      <c r="AJH1052" s="871"/>
      <c r="AJI1052" s="871"/>
      <c r="AJJ1052" s="871"/>
      <c r="AJK1052" s="871"/>
      <c r="AJL1052" s="871"/>
      <c r="AJM1052" s="871"/>
      <c r="AJN1052" s="871"/>
      <c r="AJO1052" s="871"/>
      <c r="AJP1052" s="871"/>
      <c r="AJQ1052" s="871"/>
      <c r="AJR1052" s="871"/>
      <c r="AJS1052" s="871"/>
      <c r="AJT1052" s="871"/>
      <c r="AJU1052" s="871"/>
      <c r="AJV1052" s="871"/>
      <c r="AJW1052" s="871"/>
      <c r="AJX1052" s="871"/>
      <c r="AJY1052" s="871"/>
      <c r="AJZ1052" s="871"/>
      <c r="AKA1052" s="871"/>
      <c r="AKB1052" s="871"/>
      <c r="AKC1052" s="871"/>
      <c r="AKD1052" s="871"/>
      <c r="AKE1052" s="871"/>
      <c r="AKF1052" s="871"/>
      <c r="AKG1052" s="871"/>
      <c r="AKH1052" s="871"/>
      <c r="AKI1052" s="871"/>
      <c r="AKJ1052" s="871"/>
      <c r="AKK1052" s="871"/>
      <c r="AKL1052" s="871"/>
      <c r="AKM1052" s="871"/>
      <c r="AKN1052" s="871"/>
      <c r="AKO1052" s="871"/>
      <c r="AKP1052" s="871"/>
      <c r="AKQ1052" s="871"/>
      <c r="AKR1052" s="871"/>
      <c r="AKS1052" s="871"/>
      <c r="AKT1052" s="871"/>
      <c r="AKU1052" s="871"/>
      <c r="AKV1052" s="871"/>
      <c r="AKW1052" s="871"/>
      <c r="AKX1052" s="871"/>
      <c r="AKY1052" s="871"/>
      <c r="AKZ1052" s="871"/>
      <c r="ALA1052" s="871"/>
      <c r="ALB1052" s="871"/>
      <c r="ALC1052" s="871"/>
      <c r="ALD1052" s="871"/>
      <c r="ALE1052" s="871"/>
      <c r="ALF1052" s="871"/>
      <c r="ALG1052" s="871"/>
      <c r="ALH1052" s="871"/>
      <c r="ALI1052" s="871"/>
      <c r="ALJ1052" s="871"/>
      <c r="ALK1052" s="871"/>
      <c r="ALL1052" s="871"/>
      <c r="ALM1052" s="871"/>
      <c r="ALN1052" s="871"/>
      <c r="ALO1052" s="871"/>
      <c r="ALP1052" s="871"/>
      <c r="ALQ1052" s="871"/>
      <c r="ALR1052" s="871"/>
      <c r="ALS1052" s="871"/>
      <c r="ALT1052" s="871"/>
      <c r="ALU1052" s="871"/>
      <c r="ALV1052" s="871"/>
      <c r="ALW1052" s="871"/>
      <c r="ALX1052" s="871"/>
      <c r="ALY1052" s="871"/>
      <c r="ALZ1052" s="871"/>
      <c r="AMA1052" s="871"/>
      <c r="AMB1052" s="871"/>
      <c r="AMC1052" s="871"/>
      <c r="AMD1052" s="871"/>
      <c r="AME1052" s="871"/>
      <c r="AMF1052" s="871"/>
      <c r="AMG1052" s="871"/>
      <c r="AMH1052" s="871"/>
      <c r="AMI1052" s="871"/>
      <c r="AMJ1052" s="871"/>
      <c r="AMK1052" s="871"/>
    </row>
    <row r="1053" spans="1:1025" ht="14.4">
      <c r="A1053" s="1134"/>
      <c r="B1053" s="1106"/>
      <c r="C1053" s="997"/>
      <c r="D1053" s="944"/>
      <c r="E1053" s="998"/>
      <c r="F1053" s="942"/>
      <c r="G1053" s="942"/>
      <c r="H1053" s="946"/>
      <c r="I1053" s="946"/>
      <c r="J1053" s="946"/>
      <c r="K1053" s="900"/>
      <c r="L1053" s="900"/>
      <c r="M1053" s="903"/>
      <c r="N1053" s="905"/>
      <c r="O1053" s="906"/>
      <c r="P1053" s="905"/>
      <c r="Q1053" s="902"/>
      <c r="AMI1053"/>
      <c r="AMK1053" s="871"/>
    </row>
    <row r="1054" spans="1:1025" ht="14.4">
      <c r="A1054" s="1134"/>
      <c r="B1054" s="1107"/>
      <c r="C1054" s="942"/>
      <c r="D1054" s="942"/>
      <c r="E1054" s="983"/>
      <c r="F1054" s="933"/>
      <c r="G1054" s="942"/>
      <c r="H1054" s="946"/>
      <c r="I1054" s="946"/>
      <c r="J1054" s="946"/>
      <c r="K1054" s="899"/>
      <c r="L1054" s="903"/>
      <c r="M1054" s="899"/>
      <c r="N1054" s="899"/>
      <c r="O1054" s="904"/>
      <c r="P1054" s="899"/>
      <c r="Q1054" s="902"/>
      <c r="AMI1054"/>
      <c r="AMK1054" s="871"/>
    </row>
    <row r="1055" spans="1:1025" ht="14.4">
      <c r="A1055" s="1134"/>
      <c r="B1055" s="1108"/>
      <c r="C1055" s="933"/>
      <c r="D1055" s="942"/>
      <c r="E1055" s="983"/>
      <c r="F1055" s="933"/>
      <c r="G1055" s="942"/>
      <c r="H1055" s="946"/>
      <c r="I1055" s="946"/>
      <c r="J1055" s="946"/>
      <c r="K1055" s="899"/>
      <c r="L1055" s="903"/>
      <c r="M1055" s="899"/>
      <c r="N1055" s="899"/>
      <c r="O1055" s="904"/>
      <c r="P1055" s="899"/>
      <c r="Q1055" s="902"/>
      <c r="AMI1055"/>
      <c r="AMK1055" s="871"/>
    </row>
    <row r="1056" spans="1:1025" ht="15.75" customHeight="1">
      <c r="A1056" s="1134"/>
      <c r="B1056" s="877"/>
      <c r="C1056" s="877"/>
      <c r="D1056" s="874"/>
      <c r="E1056" s="952"/>
      <c r="F1056" s="874"/>
      <c r="G1056" s="874"/>
      <c r="H1056" s="875"/>
      <c r="I1056" s="875"/>
      <c r="J1056" s="875"/>
      <c r="K1056" s="900"/>
      <c r="L1056" s="900"/>
      <c r="M1056" s="874" t="s">
        <v>26</v>
      </c>
      <c r="N1056" s="891" t="s">
        <v>534</v>
      </c>
      <c r="O1056" s="885" t="s">
        <v>26</v>
      </c>
      <c r="P1056" s="891" t="s">
        <v>534</v>
      </c>
      <c r="Q1056" s="902"/>
      <c r="AMI1056"/>
      <c r="AMK1056" s="871"/>
    </row>
    <row r="1057" spans="1:1025" ht="15.75" customHeight="1">
      <c r="A1057" s="1134"/>
      <c r="B1057" s="889"/>
      <c r="C1057" s="889"/>
      <c r="D1057" s="891" t="s">
        <v>26</v>
      </c>
      <c r="E1057" s="953">
        <f>SUM(E1046:E1056)</f>
        <v>5000000</v>
      </c>
      <c r="F1057" s="874" t="s">
        <v>26</v>
      </c>
      <c r="G1057" s="909" t="s">
        <v>534</v>
      </c>
      <c r="H1057" s="890"/>
      <c r="I1057" s="890"/>
      <c r="J1057" s="890"/>
      <c r="K1057" s="891" t="s">
        <v>27</v>
      </c>
      <c r="L1057" s="910"/>
      <c r="M1057" s="910"/>
      <c r="N1057" s="911"/>
      <c r="O1057" s="912" t="s">
        <v>506</v>
      </c>
      <c r="P1057" s="913" t="s">
        <v>534</v>
      </c>
      <c r="Q1057" s="898"/>
      <c r="R1057" s="871"/>
      <c r="S1057" s="871"/>
      <c r="T1057" s="871"/>
      <c r="U1057" s="871"/>
      <c r="V1057" s="871"/>
      <c r="W1057" s="871"/>
      <c r="X1057" s="871"/>
      <c r="Y1057" s="871"/>
      <c r="Z1057" s="871"/>
      <c r="AA1057" s="871"/>
      <c r="AB1057" s="871"/>
      <c r="AC1057" s="871"/>
      <c r="AD1057" s="871"/>
      <c r="AE1057" s="871"/>
      <c r="AF1057" s="871"/>
      <c r="AG1057" s="871"/>
      <c r="AH1057" s="871"/>
      <c r="AI1057" s="871"/>
      <c r="AJ1057" s="871"/>
      <c r="AK1057" s="871"/>
      <c r="AL1057" s="871"/>
      <c r="AM1057" s="871"/>
      <c r="AN1057" s="871"/>
      <c r="AO1057" s="871"/>
      <c r="AP1057" s="871"/>
      <c r="AQ1057" s="871"/>
      <c r="AR1057" s="871"/>
      <c r="AS1057" s="871"/>
      <c r="AT1057" s="871"/>
      <c r="AU1057" s="871"/>
      <c r="AV1057" s="871"/>
      <c r="AW1057" s="871"/>
      <c r="AX1057" s="871"/>
      <c r="AY1057" s="871"/>
      <c r="AZ1057" s="871"/>
      <c r="BA1057" s="871"/>
      <c r="BB1057" s="871"/>
      <c r="BC1057" s="871"/>
      <c r="BD1057" s="871"/>
      <c r="BE1057" s="871"/>
      <c r="BF1057" s="871"/>
      <c r="BG1057" s="871"/>
      <c r="BH1057" s="871"/>
      <c r="BI1057" s="871"/>
      <c r="BJ1057" s="871"/>
      <c r="BK1057" s="871"/>
      <c r="BL1057" s="871"/>
      <c r="BM1057" s="871"/>
      <c r="BN1057" s="871"/>
      <c r="BO1057" s="871"/>
      <c r="BP1057" s="871"/>
      <c r="BQ1057" s="871"/>
      <c r="BR1057" s="871"/>
      <c r="BS1057" s="871"/>
      <c r="BT1057" s="871"/>
      <c r="BU1057" s="871"/>
      <c r="BV1057" s="871"/>
      <c r="BW1057" s="871"/>
      <c r="BX1057" s="871"/>
      <c r="BY1057" s="871"/>
      <c r="BZ1057" s="871"/>
      <c r="CA1057" s="871"/>
      <c r="CB1057" s="871"/>
      <c r="CC1057" s="871"/>
      <c r="CD1057" s="871"/>
      <c r="CE1057" s="871"/>
      <c r="CF1057" s="871"/>
      <c r="CG1057" s="871"/>
      <c r="CH1057" s="871"/>
      <c r="CI1057" s="871"/>
      <c r="CJ1057" s="871"/>
      <c r="CK1057" s="871"/>
      <c r="CL1057" s="871"/>
      <c r="CM1057" s="871"/>
      <c r="CN1057" s="871"/>
      <c r="CO1057" s="871"/>
      <c r="CP1057" s="871"/>
      <c r="CQ1057" s="871"/>
      <c r="CR1057" s="871"/>
      <c r="CS1057" s="871"/>
      <c r="CT1057" s="871"/>
      <c r="CU1057" s="871"/>
      <c r="CV1057" s="871"/>
      <c r="CW1057" s="871"/>
      <c r="CX1057" s="871"/>
      <c r="CY1057" s="871"/>
      <c r="CZ1057" s="871"/>
      <c r="DA1057" s="871"/>
      <c r="DB1057" s="871"/>
      <c r="DC1057" s="871"/>
      <c r="DD1057" s="871"/>
      <c r="DE1057" s="871"/>
      <c r="DF1057" s="871"/>
      <c r="DG1057" s="871"/>
      <c r="DH1057" s="871"/>
      <c r="DI1057" s="871"/>
      <c r="DJ1057" s="871"/>
      <c r="DK1057" s="871"/>
      <c r="DL1057" s="871"/>
      <c r="DM1057" s="871"/>
      <c r="DN1057" s="871"/>
      <c r="DO1057" s="871"/>
      <c r="DP1057" s="871"/>
      <c r="DQ1057" s="871"/>
      <c r="DR1057" s="871"/>
      <c r="DS1057" s="871"/>
      <c r="DT1057" s="871"/>
      <c r="DU1057" s="871"/>
      <c r="DV1057" s="871"/>
      <c r="DW1057" s="871"/>
      <c r="DX1057" s="871"/>
      <c r="DY1057" s="871"/>
      <c r="DZ1057" s="871"/>
      <c r="EA1057" s="871"/>
      <c r="EB1057" s="871"/>
      <c r="EC1057" s="871"/>
      <c r="ED1057" s="871"/>
      <c r="EE1057" s="871"/>
      <c r="EF1057" s="871"/>
      <c r="EG1057" s="871"/>
      <c r="EH1057" s="871"/>
      <c r="EI1057" s="871"/>
      <c r="EJ1057" s="871"/>
      <c r="EK1057" s="871"/>
      <c r="EL1057" s="871"/>
      <c r="EM1057" s="871"/>
      <c r="EN1057" s="871"/>
      <c r="EO1057" s="871"/>
      <c r="EP1057" s="871"/>
      <c r="EQ1057" s="871"/>
      <c r="ER1057" s="871"/>
      <c r="ES1057" s="871"/>
      <c r="ET1057" s="871"/>
      <c r="EU1057" s="871"/>
      <c r="EV1057" s="871"/>
      <c r="EW1057" s="871"/>
      <c r="EX1057" s="871"/>
      <c r="EY1057" s="871"/>
      <c r="EZ1057" s="871"/>
      <c r="FA1057" s="871"/>
      <c r="FB1057" s="871"/>
      <c r="FC1057" s="871"/>
      <c r="FD1057" s="871"/>
      <c r="FE1057" s="871"/>
      <c r="FF1057" s="871"/>
      <c r="FG1057" s="871"/>
      <c r="FH1057" s="871"/>
      <c r="FI1057" s="871"/>
      <c r="FJ1057" s="871"/>
      <c r="FK1057" s="871"/>
      <c r="FL1057" s="871"/>
      <c r="FM1057" s="871"/>
      <c r="FN1057" s="871"/>
      <c r="FO1057" s="871"/>
      <c r="FP1057" s="871"/>
      <c r="FQ1057" s="871"/>
      <c r="FR1057" s="871"/>
      <c r="FS1057" s="871"/>
      <c r="FT1057" s="871"/>
      <c r="FU1057" s="871"/>
      <c r="FV1057" s="871"/>
      <c r="FW1057" s="871"/>
      <c r="FX1057" s="871"/>
      <c r="FY1057" s="871"/>
      <c r="FZ1057" s="871"/>
      <c r="GA1057" s="871"/>
      <c r="GB1057" s="871"/>
      <c r="GC1057" s="871"/>
      <c r="GD1057" s="871"/>
      <c r="GE1057" s="871"/>
      <c r="GF1057" s="871"/>
      <c r="GG1057" s="871"/>
      <c r="GH1057" s="871"/>
      <c r="GI1057" s="871"/>
      <c r="GJ1057" s="871"/>
      <c r="GK1057" s="871"/>
      <c r="GL1057" s="871"/>
      <c r="GM1057" s="871"/>
      <c r="GN1057" s="871"/>
      <c r="GO1057" s="871"/>
      <c r="GP1057" s="871"/>
      <c r="GQ1057" s="871"/>
      <c r="GR1057" s="871"/>
      <c r="GS1057" s="871"/>
      <c r="GT1057" s="871"/>
      <c r="GU1057" s="871"/>
      <c r="GV1057" s="871"/>
      <c r="GW1057" s="871"/>
      <c r="GX1057" s="871"/>
      <c r="GY1057" s="871"/>
      <c r="GZ1057" s="871"/>
      <c r="HA1057" s="871"/>
      <c r="HB1057" s="871"/>
      <c r="HC1057" s="871"/>
      <c r="HD1057" s="871"/>
      <c r="HE1057" s="871"/>
      <c r="HF1057" s="871"/>
      <c r="HG1057" s="871"/>
      <c r="HH1057" s="871"/>
      <c r="HI1057" s="871"/>
      <c r="HJ1057" s="871"/>
      <c r="HK1057" s="871"/>
      <c r="HL1057" s="871"/>
      <c r="HM1057" s="871"/>
      <c r="HN1057" s="871"/>
      <c r="HO1057" s="871"/>
      <c r="HP1057" s="871"/>
      <c r="HQ1057" s="871"/>
      <c r="HR1057" s="871"/>
      <c r="HS1057" s="871"/>
      <c r="HT1057" s="871"/>
      <c r="HU1057" s="871"/>
      <c r="HV1057" s="871"/>
      <c r="HW1057" s="871"/>
      <c r="HX1057" s="871"/>
      <c r="HY1057" s="871"/>
      <c r="HZ1057" s="871"/>
      <c r="IA1057" s="871"/>
      <c r="IB1057" s="871"/>
      <c r="IC1057" s="871"/>
      <c r="ID1057" s="871"/>
      <c r="IE1057" s="871"/>
      <c r="IF1057" s="871"/>
      <c r="IG1057" s="871"/>
      <c r="IH1057" s="871"/>
      <c r="II1057" s="871"/>
      <c r="IJ1057" s="871"/>
      <c r="IK1057" s="871"/>
      <c r="IL1057" s="871"/>
      <c r="IM1057" s="871"/>
      <c r="IN1057" s="871"/>
      <c r="IO1057" s="871"/>
      <c r="IP1057" s="871"/>
      <c r="IQ1057" s="871"/>
      <c r="IR1057" s="871"/>
      <c r="IS1057" s="871"/>
      <c r="IT1057" s="871"/>
      <c r="IU1057" s="871"/>
      <c r="IV1057" s="871"/>
      <c r="IW1057" s="871"/>
      <c r="IX1057" s="871"/>
      <c r="IY1057" s="871"/>
      <c r="IZ1057" s="871"/>
      <c r="JA1057" s="871"/>
      <c r="JB1057" s="871"/>
      <c r="JC1057" s="871"/>
      <c r="JD1057" s="871"/>
      <c r="JE1057" s="871"/>
      <c r="JF1057" s="871"/>
      <c r="JG1057" s="871"/>
      <c r="JH1057" s="871"/>
      <c r="JI1057" s="871"/>
      <c r="JJ1057" s="871"/>
      <c r="JK1057" s="871"/>
      <c r="JL1057" s="871"/>
      <c r="JM1057" s="871"/>
      <c r="JN1057" s="871"/>
      <c r="JO1057" s="871"/>
      <c r="JP1057" s="871"/>
      <c r="JQ1057" s="871"/>
      <c r="JR1057" s="871"/>
      <c r="JS1057" s="871"/>
      <c r="JT1057" s="871"/>
      <c r="JU1057" s="871"/>
      <c r="JV1057" s="871"/>
      <c r="JW1057" s="871"/>
      <c r="JX1057" s="871"/>
      <c r="JY1057" s="871"/>
      <c r="JZ1057" s="871"/>
      <c r="KA1057" s="871"/>
      <c r="KB1057" s="871"/>
      <c r="KC1057" s="871"/>
      <c r="KD1057" s="871"/>
      <c r="KE1057" s="871"/>
      <c r="KF1057" s="871"/>
      <c r="KG1057" s="871"/>
      <c r="KH1057" s="871"/>
      <c r="KI1057" s="871"/>
      <c r="KJ1057" s="871"/>
      <c r="KK1057" s="871"/>
      <c r="KL1057" s="871"/>
      <c r="KM1057" s="871"/>
      <c r="KN1057" s="871"/>
      <c r="KO1057" s="871"/>
      <c r="KP1057" s="871"/>
      <c r="KQ1057" s="871"/>
      <c r="KR1057" s="871"/>
      <c r="KS1057" s="871"/>
      <c r="KT1057" s="871"/>
      <c r="KU1057" s="871"/>
      <c r="KV1057" s="871"/>
      <c r="KW1057" s="871"/>
      <c r="KX1057" s="871"/>
      <c r="KY1057" s="871"/>
      <c r="KZ1057" s="871"/>
      <c r="LA1057" s="871"/>
      <c r="LB1057" s="871"/>
      <c r="LC1057" s="871"/>
      <c r="LD1057" s="871"/>
      <c r="LE1057" s="871"/>
      <c r="LF1057" s="871"/>
      <c r="LG1057" s="871"/>
      <c r="LH1057" s="871"/>
      <c r="LI1057" s="871"/>
      <c r="LJ1057" s="871"/>
      <c r="LK1057" s="871"/>
      <c r="LL1057" s="871"/>
      <c r="LM1057" s="871"/>
      <c r="LN1057" s="871"/>
      <c r="LO1057" s="871"/>
      <c r="LP1057" s="871"/>
      <c r="LQ1057" s="871"/>
      <c r="LR1057" s="871"/>
      <c r="LS1057" s="871"/>
      <c r="LT1057" s="871"/>
      <c r="LU1057" s="871"/>
      <c r="LV1057" s="871"/>
      <c r="LW1057" s="871"/>
      <c r="LX1057" s="871"/>
      <c r="LY1057" s="871"/>
      <c r="LZ1057" s="871"/>
      <c r="MA1057" s="871"/>
      <c r="MB1057" s="871"/>
      <c r="MC1057" s="871"/>
      <c r="MD1057" s="871"/>
      <c r="ME1057" s="871"/>
      <c r="MF1057" s="871"/>
      <c r="MG1057" s="871"/>
      <c r="MH1057" s="871"/>
      <c r="MI1057" s="871"/>
      <c r="MJ1057" s="871"/>
      <c r="MK1057" s="871"/>
      <c r="ML1057" s="871"/>
      <c r="MM1057" s="871"/>
      <c r="MN1057" s="871"/>
      <c r="MO1057" s="871"/>
      <c r="MP1057" s="871"/>
      <c r="MQ1057" s="871"/>
      <c r="MR1057" s="871"/>
      <c r="MS1057" s="871"/>
      <c r="MT1057" s="871"/>
      <c r="MU1057" s="871"/>
      <c r="MV1057" s="871"/>
      <c r="MW1057" s="871"/>
      <c r="MX1057" s="871"/>
      <c r="MY1057" s="871"/>
      <c r="MZ1057" s="871"/>
      <c r="NA1057" s="871"/>
      <c r="NB1057" s="871"/>
      <c r="NC1057" s="871"/>
      <c r="ND1057" s="871"/>
      <c r="NE1057" s="871"/>
      <c r="NF1057" s="871"/>
      <c r="NG1057" s="871"/>
      <c r="NH1057" s="871"/>
      <c r="NI1057" s="871"/>
      <c r="NJ1057" s="871"/>
      <c r="NK1057" s="871"/>
      <c r="NL1057" s="871"/>
      <c r="NM1057" s="871"/>
      <c r="NN1057" s="871"/>
      <c r="NO1057" s="871"/>
      <c r="NP1057" s="871"/>
      <c r="NQ1057" s="871"/>
      <c r="NR1057" s="871"/>
      <c r="NS1057" s="871"/>
      <c r="NT1057" s="871"/>
      <c r="NU1057" s="871"/>
      <c r="NV1057" s="871"/>
      <c r="NW1057" s="871"/>
      <c r="NX1057" s="871"/>
      <c r="NY1057" s="871"/>
      <c r="NZ1057" s="871"/>
      <c r="OA1057" s="871"/>
      <c r="OB1057" s="871"/>
      <c r="OC1057" s="871"/>
      <c r="OD1057" s="871"/>
      <c r="OE1057" s="871"/>
      <c r="OF1057" s="871"/>
      <c r="OG1057" s="871"/>
      <c r="OH1057" s="871"/>
      <c r="OI1057" s="871"/>
      <c r="OJ1057" s="871"/>
      <c r="OK1057" s="871"/>
      <c r="OL1057" s="871"/>
      <c r="OM1057" s="871"/>
      <c r="ON1057" s="871"/>
      <c r="OO1057" s="871"/>
      <c r="OP1057" s="871"/>
      <c r="OQ1057" s="871"/>
      <c r="OR1057" s="871"/>
      <c r="OS1057" s="871"/>
      <c r="OT1057" s="871"/>
      <c r="OU1057" s="871"/>
      <c r="OV1057" s="871"/>
      <c r="OW1057" s="871"/>
      <c r="OX1057" s="871"/>
      <c r="OY1057" s="871"/>
      <c r="OZ1057" s="871"/>
      <c r="PA1057" s="871"/>
      <c r="PB1057" s="871"/>
      <c r="PC1057" s="871"/>
      <c r="PD1057" s="871"/>
      <c r="PE1057" s="871"/>
      <c r="PF1057" s="871"/>
      <c r="PG1057" s="871"/>
      <c r="PH1057" s="871"/>
      <c r="PI1057" s="871"/>
      <c r="PJ1057" s="871"/>
      <c r="PK1057" s="871"/>
      <c r="PL1057" s="871"/>
      <c r="PM1057" s="871"/>
      <c r="PN1057" s="871"/>
      <c r="PO1057" s="871"/>
      <c r="PP1057" s="871"/>
      <c r="PQ1057" s="871"/>
      <c r="PR1057" s="871"/>
      <c r="PS1057" s="871"/>
      <c r="PT1057" s="871"/>
      <c r="PU1057" s="871"/>
      <c r="PV1057" s="871"/>
      <c r="PW1057" s="871"/>
      <c r="PX1057" s="871"/>
      <c r="PY1057" s="871"/>
      <c r="PZ1057" s="871"/>
      <c r="QA1057" s="871"/>
      <c r="QB1057" s="871"/>
      <c r="QC1057" s="871"/>
      <c r="QD1057" s="871"/>
      <c r="QE1057" s="871"/>
      <c r="QF1057" s="871"/>
      <c r="QG1057" s="871"/>
      <c r="QH1057" s="871"/>
      <c r="QI1057" s="871"/>
      <c r="QJ1057" s="871"/>
      <c r="QK1057" s="871"/>
      <c r="QL1057" s="871"/>
      <c r="QM1057" s="871"/>
      <c r="QN1057" s="871"/>
      <c r="QO1057" s="871"/>
      <c r="QP1057" s="871"/>
      <c r="QQ1057" s="871"/>
      <c r="QR1057" s="871"/>
      <c r="QS1057" s="871"/>
      <c r="QT1057" s="871"/>
      <c r="QU1057" s="871"/>
      <c r="QV1057" s="871"/>
      <c r="QW1057" s="871"/>
      <c r="QX1057" s="871"/>
      <c r="QY1057" s="871"/>
      <c r="QZ1057" s="871"/>
      <c r="RA1057" s="871"/>
      <c r="RB1057" s="871"/>
      <c r="RC1057" s="871"/>
      <c r="RD1057" s="871"/>
      <c r="RE1057" s="871"/>
      <c r="RF1057" s="871"/>
      <c r="RG1057" s="871"/>
      <c r="RH1057" s="871"/>
      <c r="RI1057" s="871"/>
      <c r="RJ1057" s="871"/>
      <c r="RK1057" s="871"/>
      <c r="RL1057" s="871"/>
      <c r="RM1057" s="871"/>
      <c r="RN1057" s="871"/>
      <c r="RO1057" s="871"/>
      <c r="RP1057" s="871"/>
      <c r="RQ1057" s="871"/>
      <c r="RR1057" s="871"/>
      <c r="RS1057" s="871"/>
      <c r="RT1057" s="871"/>
      <c r="RU1057" s="871"/>
      <c r="RV1057" s="871"/>
      <c r="RW1057" s="871"/>
      <c r="RX1057" s="871"/>
      <c r="RY1057" s="871"/>
      <c r="RZ1057" s="871"/>
      <c r="SA1057" s="871"/>
      <c r="SB1057" s="871"/>
      <c r="SC1057" s="871"/>
      <c r="SD1057" s="871"/>
      <c r="SE1057" s="871"/>
      <c r="SF1057" s="871"/>
      <c r="SG1057" s="871"/>
      <c r="SH1057" s="871"/>
      <c r="SI1057" s="871"/>
      <c r="SJ1057" s="871"/>
      <c r="SK1057" s="871"/>
      <c r="SL1057" s="871"/>
      <c r="SM1057" s="871"/>
      <c r="SN1057" s="871"/>
      <c r="SO1057" s="871"/>
      <c r="SP1057" s="871"/>
      <c r="SQ1057" s="871"/>
      <c r="SR1057" s="871"/>
      <c r="SS1057" s="871"/>
      <c r="ST1057" s="871"/>
      <c r="SU1057" s="871"/>
      <c r="SV1057" s="871"/>
      <c r="SW1057" s="871"/>
      <c r="SX1057" s="871"/>
      <c r="SY1057" s="871"/>
      <c r="SZ1057" s="871"/>
      <c r="TA1057" s="871"/>
      <c r="TB1057" s="871"/>
      <c r="TC1057" s="871"/>
      <c r="TD1057" s="871"/>
      <c r="TE1057" s="871"/>
      <c r="TF1057" s="871"/>
      <c r="TG1057" s="871"/>
      <c r="TH1057" s="871"/>
      <c r="TI1057" s="871"/>
      <c r="TJ1057" s="871"/>
      <c r="TK1057" s="871"/>
      <c r="TL1057" s="871"/>
      <c r="TM1057" s="871"/>
      <c r="TN1057" s="871"/>
      <c r="TO1057" s="871"/>
      <c r="TP1057" s="871"/>
      <c r="TQ1057" s="871"/>
      <c r="TR1057" s="871"/>
      <c r="TS1057" s="871"/>
      <c r="TT1057" s="871"/>
      <c r="TU1057" s="871"/>
      <c r="TV1057" s="871"/>
      <c r="TW1057" s="871"/>
      <c r="TX1057" s="871"/>
      <c r="TY1057" s="871"/>
      <c r="TZ1057" s="871"/>
      <c r="UA1057" s="871"/>
      <c r="UB1057" s="871"/>
      <c r="UC1057" s="871"/>
      <c r="UD1057" s="871"/>
      <c r="UE1057" s="871"/>
      <c r="UF1057" s="871"/>
      <c r="UG1057" s="871"/>
      <c r="UH1057" s="871"/>
      <c r="UI1057" s="871"/>
      <c r="UJ1057" s="871"/>
      <c r="UK1057" s="871"/>
      <c r="UL1057" s="871"/>
      <c r="UM1057" s="871"/>
      <c r="UN1057" s="871"/>
      <c r="UO1057" s="871"/>
      <c r="UP1057" s="871"/>
      <c r="UQ1057" s="871"/>
      <c r="UR1057" s="871"/>
      <c r="US1057" s="871"/>
      <c r="UT1057" s="871"/>
      <c r="UU1057" s="871"/>
      <c r="UV1057" s="871"/>
      <c r="UW1057" s="871"/>
      <c r="UX1057" s="871"/>
      <c r="UY1057" s="871"/>
      <c r="UZ1057" s="871"/>
      <c r="VA1057" s="871"/>
      <c r="VB1057" s="871"/>
      <c r="VC1057" s="871"/>
      <c r="VD1057" s="871"/>
      <c r="VE1057" s="871"/>
      <c r="VF1057" s="871"/>
      <c r="VG1057" s="871"/>
      <c r="VH1057" s="871"/>
      <c r="VI1057" s="871"/>
      <c r="VJ1057" s="871"/>
      <c r="VK1057" s="871"/>
      <c r="VL1057" s="871"/>
      <c r="VM1057" s="871"/>
      <c r="VN1057" s="871"/>
      <c r="VO1057" s="871"/>
      <c r="VP1057" s="871"/>
      <c r="VQ1057" s="871"/>
      <c r="VR1057" s="871"/>
      <c r="VS1057" s="871"/>
      <c r="VT1057" s="871"/>
      <c r="VU1057" s="871"/>
      <c r="VV1057" s="871"/>
      <c r="VW1057" s="871"/>
      <c r="VX1057" s="871"/>
      <c r="VY1057" s="871"/>
      <c r="VZ1057" s="871"/>
      <c r="WA1057" s="871"/>
      <c r="WB1057" s="871"/>
      <c r="WC1057" s="871"/>
      <c r="WD1057" s="871"/>
      <c r="WE1057" s="871"/>
      <c r="WF1057" s="871"/>
      <c r="WG1057" s="871"/>
      <c r="WH1057" s="871"/>
      <c r="WI1057" s="871"/>
      <c r="WJ1057" s="871"/>
      <c r="WK1057" s="871"/>
      <c r="WL1057" s="871"/>
      <c r="WM1057" s="871"/>
      <c r="WN1057" s="871"/>
      <c r="WO1057" s="871"/>
      <c r="WP1057" s="871"/>
      <c r="WQ1057" s="871"/>
      <c r="WR1057" s="871"/>
      <c r="WS1057" s="871"/>
      <c r="WT1057" s="871"/>
      <c r="WU1057" s="871"/>
      <c r="WV1057" s="871"/>
      <c r="WW1057" s="871"/>
      <c r="WX1057" s="871"/>
      <c r="WY1057" s="871"/>
      <c r="WZ1057" s="871"/>
      <c r="XA1057" s="871"/>
      <c r="XB1057" s="871"/>
      <c r="XC1057" s="871"/>
      <c r="XD1057" s="871"/>
      <c r="XE1057" s="871"/>
      <c r="XF1057" s="871"/>
      <c r="XG1057" s="871"/>
      <c r="XH1057" s="871"/>
      <c r="XI1057" s="871"/>
      <c r="XJ1057" s="871"/>
      <c r="XK1057" s="871"/>
      <c r="XL1057" s="871"/>
      <c r="XM1057" s="871"/>
      <c r="XN1057" s="871"/>
      <c r="XO1057" s="871"/>
      <c r="XP1057" s="871"/>
      <c r="XQ1057" s="871"/>
      <c r="XR1057" s="871"/>
      <c r="XS1057" s="871"/>
      <c r="XT1057" s="871"/>
      <c r="XU1057" s="871"/>
      <c r="XV1057" s="871"/>
      <c r="XW1057" s="871"/>
      <c r="XX1057" s="871"/>
      <c r="XY1057" s="871"/>
      <c r="XZ1057" s="871"/>
      <c r="YA1057" s="871"/>
      <c r="YB1057" s="871"/>
      <c r="YC1057" s="871"/>
      <c r="YD1057" s="871"/>
      <c r="YE1057" s="871"/>
      <c r="YF1057" s="871"/>
      <c r="YG1057" s="871"/>
      <c r="YH1057" s="871"/>
      <c r="YI1057" s="871"/>
      <c r="YJ1057" s="871"/>
      <c r="YK1057" s="871"/>
      <c r="YL1057" s="871"/>
      <c r="YM1057" s="871"/>
      <c r="YN1057" s="871"/>
      <c r="YO1057" s="871"/>
      <c r="YP1057" s="871"/>
      <c r="YQ1057" s="871"/>
      <c r="YR1057" s="871"/>
      <c r="YS1057" s="871"/>
      <c r="YT1057" s="871"/>
      <c r="YU1057" s="871"/>
      <c r="YV1057" s="871"/>
      <c r="YW1057" s="871"/>
      <c r="YX1057" s="871"/>
      <c r="YY1057" s="871"/>
      <c r="YZ1057" s="871"/>
      <c r="ZA1057" s="871"/>
      <c r="ZB1057" s="871"/>
      <c r="ZC1057" s="871"/>
      <c r="ZD1057" s="871"/>
      <c r="ZE1057" s="871"/>
      <c r="ZF1057" s="871"/>
      <c r="ZG1057" s="871"/>
      <c r="ZH1057" s="871"/>
      <c r="ZI1057" s="871"/>
      <c r="ZJ1057" s="871"/>
      <c r="ZK1057" s="871"/>
      <c r="ZL1057" s="871"/>
      <c r="ZM1057" s="871"/>
      <c r="ZN1057" s="871"/>
      <c r="ZO1057" s="871"/>
      <c r="ZP1057" s="871"/>
      <c r="ZQ1057" s="871"/>
      <c r="ZR1057" s="871"/>
      <c r="ZS1057" s="871"/>
      <c r="ZT1057" s="871"/>
      <c r="ZU1057" s="871"/>
      <c r="ZV1057" s="871"/>
      <c r="ZW1057" s="871"/>
      <c r="ZX1057" s="871"/>
      <c r="ZY1057" s="871"/>
      <c r="ZZ1057" s="871"/>
      <c r="AAA1057" s="871"/>
      <c r="AAB1057" s="871"/>
      <c r="AAC1057" s="871"/>
      <c r="AAD1057" s="871"/>
      <c r="AAE1057" s="871"/>
      <c r="AAF1057" s="871"/>
      <c r="AAG1057" s="871"/>
      <c r="AAH1057" s="871"/>
      <c r="AAI1057" s="871"/>
      <c r="AAJ1057" s="871"/>
      <c r="AAK1057" s="871"/>
      <c r="AAL1057" s="871"/>
      <c r="AAM1057" s="871"/>
      <c r="AAN1057" s="871"/>
      <c r="AAO1057" s="871"/>
      <c r="AAP1057" s="871"/>
      <c r="AAQ1057" s="871"/>
      <c r="AAR1057" s="871"/>
      <c r="AAS1057" s="871"/>
      <c r="AAT1057" s="871"/>
      <c r="AAU1057" s="871"/>
      <c r="AAV1057" s="871"/>
      <c r="AAW1057" s="871"/>
      <c r="AAX1057" s="871"/>
      <c r="AAY1057" s="871"/>
      <c r="AAZ1057" s="871"/>
      <c r="ABA1057" s="871"/>
      <c r="ABB1057" s="871"/>
      <c r="ABC1057" s="871"/>
      <c r="ABD1057" s="871"/>
      <c r="ABE1057" s="871"/>
      <c r="ABF1057" s="871"/>
      <c r="ABG1057" s="871"/>
      <c r="ABH1057" s="871"/>
      <c r="ABI1057" s="871"/>
      <c r="ABJ1057" s="871"/>
      <c r="ABK1057" s="871"/>
      <c r="ABL1057" s="871"/>
      <c r="ABM1057" s="871"/>
      <c r="ABN1057" s="871"/>
      <c r="ABO1057" s="871"/>
      <c r="ABP1057" s="871"/>
      <c r="ABQ1057" s="871"/>
      <c r="ABR1057" s="871"/>
      <c r="ABS1057" s="871"/>
      <c r="ABT1057" s="871"/>
      <c r="ABU1057" s="871"/>
      <c r="ABV1057" s="871"/>
      <c r="ABW1057" s="871"/>
      <c r="ABX1057" s="871"/>
      <c r="ABY1057" s="871"/>
      <c r="ABZ1057" s="871"/>
      <c r="ACA1057" s="871"/>
      <c r="ACB1057" s="871"/>
      <c r="ACC1057" s="871"/>
      <c r="ACD1057" s="871"/>
      <c r="ACE1057" s="871"/>
      <c r="ACF1057" s="871"/>
      <c r="ACG1057" s="871"/>
      <c r="ACH1057" s="871"/>
      <c r="ACI1057" s="871"/>
      <c r="ACJ1057" s="871"/>
      <c r="ACK1057" s="871"/>
      <c r="ACL1057" s="871"/>
      <c r="ACM1057" s="871"/>
      <c r="ACN1057" s="871"/>
      <c r="ACO1057" s="871"/>
      <c r="ACP1057" s="871"/>
      <c r="ACQ1057" s="871"/>
      <c r="ACR1057" s="871"/>
      <c r="ACS1057" s="871"/>
      <c r="ACT1057" s="871"/>
      <c r="ACU1057" s="871"/>
      <c r="ACV1057" s="871"/>
      <c r="ACW1057" s="871"/>
      <c r="ACX1057" s="871"/>
      <c r="ACY1057" s="871"/>
      <c r="ACZ1057" s="871"/>
      <c r="ADA1057" s="871"/>
      <c r="ADB1057" s="871"/>
      <c r="ADC1057" s="871"/>
      <c r="ADD1057" s="871"/>
      <c r="ADE1057" s="871"/>
      <c r="ADF1057" s="871"/>
      <c r="ADG1057" s="871"/>
      <c r="ADH1057" s="871"/>
      <c r="ADI1057" s="871"/>
      <c r="ADJ1057" s="871"/>
      <c r="ADK1057" s="871"/>
      <c r="ADL1057" s="871"/>
      <c r="ADM1057" s="871"/>
      <c r="ADN1057" s="871"/>
      <c r="ADO1057" s="871"/>
      <c r="ADP1057" s="871"/>
      <c r="ADQ1057" s="871"/>
      <c r="ADR1057" s="871"/>
      <c r="ADS1057" s="871"/>
      <c r="ADT1057" s="871"/>
      <c r="ADU1057" s="871"/>
      <c r="ADV1057" s="871"/>
      <c r="ADW1057" s="871"/>
      <c r="ADX1057" s="871"/>
      <c r="ADY1057" s="871"/>
      <c r="ADZ1057" s="871"/>
      <c r="AEA1057" s="871"/>
      <c r="AEB1057" s="871"/>
      <c r="AEC1057" s="871"/>
      <c r="AED1057" s="871"/>
      <c r="AEE1057" s="871"/>
      <c r="AEF1057" s="871"/>
      <c r="AEG1057" s="871"/>
      <c r="AEH1057" s="871"/>
      <c r="AEI1057" s="871"/>
      <c r="AEJ1057" s="871"/>
      <c r="AEK1057" s="871"/>
      <c r="AEL1057" s="871"/>
      <c r="AEM1057" s="871"/>
      <c r="AEN1057" s="871"/>
      <c r="AEO1057" s="871"/>
      <c r="AEP1057" s="871"/>
      <c r="AEQ1057" s="871"/>
      <c r="AER1057" s="871"/>
      <c r="AES1057" s="871"/>
      <c r="AET1057" s="871"/>
      <c r="AEU1057" s="871"/>
      <c r="AEV1057" s="871"/>
      <c r="AEW1057" s="871"/>
      <c r="AEX1057" s="871"/>
      <c r="AEY1057" s="871"/>
      <c r="AEZ1057" s="871"/>
      <c r="AFA1057" s="871"/>
      <c r="AFB1057" s="871"/>
      <c r="AFC1057" s="871"/>
      <c r="AFD1057" s="871"/>
      <c r="AFE1057" s="871"/>
      <c r="AFF1057" s="871"/>
      <c r="AFG1057" s="871"/>
      <c r="AFH1057" s="871"/>
      <c r="AFI1057" s="871"/>
      <c r="AFJ1057" s="871"/>
      <c r="AFK1057" s="871"/>
      <c r="AFL1057" s="871"/>
      <c r="AFM1057" s="871"/>
      <c r="AFN1057" s="871"/>
      <c r="AFO1057" s="871"/>
      <c r="AFP1057" s="871"/>
      <c r="AFQ1057" s="871"/>
      <c r="AFR1057" s="871"/>
      <c r="AFS1057" s="871"/>
      <c r="AFT1057" s="871"/>
      <c r="AFU1057" s="871"/>
      <c r="AFV1057" s="871"/>
      <c r="AFW1057" s="871"/>
      <c r="AFX1057" s="871"/>
      <c r="AFY1057" s="871"/>
      <c r="AFZ1057" s="871"/>
      <c r="AGA1057" s="871"/>
      <c r="AGB1057" s="871"/>
      <c r="AGC1057" s="871"/>
      <c r="AGD1057" s="871"/>
      <c r="AGE1057" s="871"/>
      <c r="AGF1057" s="871"/>
      <c r="AGG1057" s="871"/>
      <c r="AGH1057" s="871"/>
      <c r="AGI1057" s="871"/>
      <c r="AGJ1057" s="871"/>
      <c r="AGK1057" s="871"/>
      <c r="AGL1057" s="871"/>
      <c r="AGM1057" s="871"/>
      <c r="AGN1057" s="871"/>
      <c r="AGO1057" s="871"/>
      <c r="AGP1057" s="871"/>
      <c r="AGQ1057" s="871"/>
      <c r="AGR1057" s="871"/>
      <c r="AGS1057" s="871"/>
      <c r="AGT1057" s="871"/>
      <c r="AGU1057" s="871"/>
      <c r="AGV1057" s="871"/>
      <c r="AGW1057" s="871"/>
      <c r="AGX1057" s="871"/>
      <c r="AGY1057" s="871"/>
      <c r="AGZ1057" s="871"/>
      <c r="AHA1057" s="871"/>
      <c r="AHB1057" s="871"/>
      <c r="AHC1057" s="871"/>
      <c r="AHD1057" s="871"/>
      <c r="AHE1057" s="871"/>
      <c r="AHF1057" s="871"/>
      <c r="AHG1057" s="871"/>
      <c r="AHH1057" s="871"/>
      <c r="AHI1057" s="871"/>
      <c r="AHJ1057" s="871"/>
      <c r="AHK1057" s="871"/>
      <c r="AHL1057" s="871"/>
      <c r="AHM1057" s="871"/>
      <c r="AHN1057" s="871"/>
      <c r="AHO1057" s="871"/>
      <c r="AHP1057" s="871"/>
      <c r="AHQ1057" s="871"/>
      <c r="AHR1057" s="871"/>
      <c r="AHS1057" s="871"/>
      <c r="AHT1057" s="871"/>
      <c r="AHU1057" s="871"/>
      <c r="AHV1057" s="871"/>
      <c r="AHW1057" s="871"/>
      <c r="AHX1057" s="871"/>
      <c r="AHY1057" s="871"/>
      <c r="AHZ1057" s="871"/>
      <c r="AIA1057" s="871"/>
      <c r="AIB1057" s="871"/>
      <c r="AIC1057" s="871"/>
      <c r="AID1057" s="871"/>
      <c r="AIE1057" s="871"/>
      <c r="AIF1057" s="871"/>
      <c r="AIG1057" s="871"/>
      <c r="AIH1057" s="871"/>
      <c r="AII1057" s="871"/>
      <c r="AIJ1057" s="871"/>
      <c r="AIK1057" s="871"/>
      <c r="AIL1057" s="871"/>
      <c r="AIM1057" s="871"/>
      <c r="AIN1057" s="871"/>
      <c r="AIO1057" s="871"/>
      <c r="AIP1057" s="871"/>
      <c r="AIQ1057" s="871"/>
      <c r="AIR1057" s="871"/>
      <c r="AIS1057" s="871"/>
      <c r="AIT1057" s="871"/>
      <c r="AIU1057" s="871"/>
      <c r="AIV1057" s="871"/>
      <c r="AIW1057" s="871"/>
      <c r="AIX1057" s="871"/>
      <c r="AIY1057" s="871"/>
      <c r="AIZ1057" s="871"/>
      <c r="AJA1057" s="871"/>
      <c r="AJB1057" s="871"/>
      <c r="AJC1057" s="871"/>
      <c r="AJD1057" s="871"/>
      <c r="AJE1057" s="871"/>
      <c r="AJF1057" s="871"/>
      <c r="AJG1057" s="871"/>
      <c r="AJH1057" s="871"/>
      <c r="AJI1057" s="871"/>
      <c r="AJJ1057" s="871"/>
      <c r="AJK1057" s="871"/>
      <c r="AJL1057" s="871"/>
      <c r="AJM1057" s="871"/>
      <c r="AJN1057" s="871"/>
      <c r="AJO1057" s="871"/>
      <c r="AJP1057" s="871"/>
      <c r="AJQ1057" s="871"/>
      <c r="AJR1057" s="871"/>
      <c r="AJS1057" s="871"/>
      <c r="AJT1057" s="871"/>
      <c r="AJU1057" s="871"/>
      <c r="AJV1057" s="871"/>
      <c r="AJW1057" s="871"/>
      <c r="AJX1057" s="871"/>
      <c r="AJY1057" s="871"/>
      <c r="AJZ1057" s="871"/>
      <c r="AKA1057" s="871"/>
      <c r="AKB1057" s="871"/>
      <c r="AKC1057" s="871"/>
      <c r="AKD1057" s="871"/>
      <c r="AKE1057" s="871"/>
      <c r="AKF1057" s="871"/>
      <c r="AKG1057" s="871"/>
      <c r="AKH1057" s="871"/>
      <c r="AKI1057" s="871"/>
      <c r="AKJ1057" s="871"/>
      <c r="AKK1057" s="871"/>
      <c r="AKL1057" s="871"/>
      <c r="AKM1057" s="871"/>
      <c r="AKN1057" s="871"/>
      <c r="AKO1057" s="871"/>
      <c r="AKP1057" s="871"/>
      <c r="AKQ1057" s="871"/>
      <c r="AKR1057" s="871"/>
      <c r="AKS1057" s="871"/>
      <c r="AKT1057" s="871"/>
      <c r="AKU1057" s="871"/>
      <c r="AKV1057" s="871"/>
      <c r="AKW1057" s="871"/>
      <c r="AKX1057" s="871"/>
      <c r="AKY1057" s="871"/>
      <c r="AKZ1057" s="871"/>
      <c r="ALA1057" s="871"/>
      <c r="ALB1057" s="871"/>
      <c r="ALC1057" s="871"/>
      <c r="ALD1057" s="871"/>
      <c r="ALE1057" s="871"/>
      <c r="ALF1057" s="871"/>
      <c r="ALG1057" s="871"/>
      <c r="ALH1057" s="871"/>
      <c r="ALI1057" s="871"/>
      <c r="ALJ1057" s="871"/>
      <c r="ALK1057" s="871"/>
      <c r="ALL1057" s="871"/>
      <c r="ALM1057" s="871"/>
      <c r="ALN1057" s="871"/>
      <c r="ALO1057" s="871"/>
      <c r="ALP1057" s="871"/>
      <c r="ALQ1057" s="871"/>
      <c r="ALR1057" s="871"/>
      <c r="ALS1057" s="871"/>
      <c r="ALT1057" s="871"/>
      <c r="ALU1057" s="871"/>
      <c r="ALV1057" s="871"/>
      <c r="ALW1057" s="871"/>
      <c r="ALX1057" s="871"/>
      <c r="ALY1057" s="871"/>
      <c r="ALZ1057" s="871"/>
      <c r="AMA1057" s="871"/>
      <c r="AMB1057" s="871"/>
      <c r="AMC1057" s="871"/>
      <c r="AMD1057" s="871"/>
      <c r="AME1057" s="871"/>
      <c r="AMF1057" s="871"/>
      <c r="AMG1057" s="871"/>
      <c r="AMH1057" s="871"/>
      <c r="AMI1057" s="871"/>
      <c r="AMJ1057" s="871"/>
      <c r="AMK1057" s="871"/>
    </row>
    <row r="1058" spans="1:1025" ht="14.4">
      <c r="A1058" s="914"/>
      <c r="B1058" s="915"/>
      <c r="C1058" s="915"/>
      <c r="D1058" s="915"/>
      <c r="E1058" s="915"/>
      <c r="F1058" s="915"/>
      <c r="G1058" s="915"/>
      <c r="H1058" s="915"/>
      <c r="I1058" s="915"/>
      <c r="J1058" s="915"/>
      <c r="K1058" s="915"/>
      <c r="L1058" s="915"/>
      <c r="M1058" s="915"/>
      <c r="N1058" s="915"/>
      <c r="O1058" s="915"/>
      <c r="P1058" s="915"/>
      <c r="Q1058" s="898"/>
      <c r="R1058" s="871"/>
      <c r="S1058" s="871"/>
      <c r="T1058" s="871"/>
      <c r="U1058" s="871"/>
      <c r="V1058" s="871"/>
      <c r="W1058" s="871"/>
      <c r="X1058" s="871"/>
      <c r="Y1058" s="871"/>
      <c r="Z1058" s="871"/>
      <c r="AA1058" s="871"/>
      <c r="AB1058" s="871"/>
      <c r="AC1058" s="871"/>
      <c r="AD1058" s="871"/>
      <c r="AE1058" s="871"/>
      <c r="AF1058" s="871"/>
      <c r="AG1058" s="871"/>
      <c r="AH1058" s="871"/>
      <c r="AI1058" s="871"/>
      <c r="AJ1058" s="871"/>
      <c r="AK1058" s="871"/>
      <c r="AL1058" s="871"/>
      <c r="AM1058" s="871"/>
      <c r="AN1058" s="871"/>
      <c r="AO1058" s="871"/>
      <c r="AP1058" s="871"/>
      <c r="AQ1058" s="871"/>
      <c r="AR1058" s="871"/>
      <c r="AS1058" s="871"/>
      <c r="AT1058" s="871"/>
      <c r="AU1058" s="871"/>
      <c r="AV1058" s="871"/>
      <c r="AW1058" s="871"/>
      <c r="AX1058" s="871"/>
      <c r="AY1058" s="871"/>
      <c r="AZ1058" s="871"/>
      <c r="BA1058" s="871"/>
      <c r="BB1058" s="871"/>
      <c r="BC1058" s="871"/>
      <c r="BD1058" s="871"/>
      <c r="BE1058" s="871"/>
      <c r="BF1058" s="871"/>
      <c r="BG1058" s="871"/>
      <c r="BH1058" s="871"/>
      <c r="BI1058" s="871"/>
      <c r="BJ1058" s="871"/>
      <c r="BK1058" s="871"/>
      <c r="BL1058" s="871"/>
      <c r="BM1058" s="871"/>
      <c r="BN1058" s="871"/>
      <c r="BO1058" s="871"/>
      <c r="BP1058" s="871"/>
      <c r="BQ1058" s="871"/>
      <c r="BR1058" s="871"/>
      <c r="BS1058" s="871"/>
      <c r="BT1058" s="871"/>
      <c r="BU1058" s="871"/>
      <c r="BV1058" s="871"/>
      <c r="BW1058" s="871"/>
      <c r="BX1058" s="871"/>
      <c r="BY1058" s="871"/>
      <c r="BZ1058" s="871"/>
      <c r="CA1058" s="871"/>
      <c r="CB1058" s="871"/>
      <c r="CC1058" s="871"/>
      <c r="CD1058" s="871"/>
      <c r="CE1058" s="871"/>
      <c r="CF1058" s="871"/>
      <c r="CG1058" s="871"/>
      <c r="CH1058" s="871"/>
      <c r="CI1058" s="871"/>
      <c r="CJ1058" s="871"/>
      <c r="CK1058" s="871"/>
      <c r="CL1058" s="871"/>
      <c r="CM1058" s="871"/>
      <c r="CN1058" s="871"/>
      <c r="CO1058" s="871"/>
      <c r="CP1058" s="871"/>
      <c r="CQ1058" s="871"/>
      <c r="CR1058" s="871"/>
      <c r="CS1058" s="871"/>
      <c r="CT1058" s="871"/>
      <c r="CU1058" s="871"/>
      <c r="CV1058" s="871"/>
      <c r="CW1058" s="871"/>
      <c r="CX1058" s="871"/>
      <c r="CY1058" s="871"/>
      <c r="CZ1058" s="871"/>
      <c r="DA1058" s="871"/>
      <c r="DB1058" s="871"/>
      <c r="DC1058" s="871"/>
      <c r="DD1058" s="871"/>
      <c r="DE1058" s="871"/>
      <c r="DF1058" s="871"/>
      <c r="DG1058" s="871"/>
      <c r="DH1058" s="871"/>
      <c r="DI1058" s="871"/>
      <c r="DJ1058" s="871"/>
      <c r="DK1058" s="871"/>
      <c r="DL1058" s="871"/>
      <c r="DM1058" s="871"/>
      <c r="DN1058" s="871"/>
      <c r="DO1058" s="871"/>
      <c r="DP1058" s="871"/>
      <c r="DQ1058" s="871"/>
      <c r="DR1058" s="871"/>
      <c r="DS1058" s="871"/>
      <c r="DT1058" s="871"/>
      <c r="DU1058" s="871"/>
      <c r="DV1058" s="871"/>
      <c r="DW1058" s="871"/>
      <c r="DX1058" s="871"/>
      <c r="DY1058" s="871"/>
      <c r="DZ1058" s="871"/>
      <c r="EA1058" s="871"/>
      <c r="EB1058" s="871"/>
      <c r="EC1058" s="871"/>
      <c r="ED1058" s="871"/>
      <c r="EE1058" s="871"/>
      <c r="EF1058" s="871"/>
      <c r="EG1058" s="871"/>
      <c r="EH1058" s="871"/>
      <c r="EI1058" s="871"/>
      <c r="EJ1058" s="871"/>
      <c r="EK1058" s="871"/>
      <c r="EL1058" s="871"/>
      <c r="EM1058" s="871"/>
      <c r="EN1058" s="871"/>
      <c r="EO1058" s="871"/>
      <c r="EP1058" s="871"/>
      <c r="EQ1058" s="871"/>
      <c r="ER1058" s="871"/>
      <c r="ES1058" s="871"/>
      <c r="ET1058" s="871"/>
      <c r="EU1058" s="871"/>
      <c r="EV1058" s="871"/>
      <c r="EW1058" s="871"/>
      <c r="EX1058" s="871"/>
      <c r="EY1058" s="871"/>
      <c r="EZ1058" s="871"/>
      <c r="FA1058" s="871"/>
      <c r="FB1058" s="871"/>
      <c r="FC1058" s="871"/>
      <c r="FD1058" s="871"/>
      <c r="FE1058" s="871"/>
      <c r="FF1058" s="871"/>
      <c r="FG1058" s="871"/>
      <c r="FH1058" s="871"/>
      <c r="FI1058" s="871"/>
      <c r="FJ1058" s="871"/>
      <c r="FK1058" s="871"/>
      <c r="FL1058" s="871"/>
      <c r="FM1058" s="871"/>
      <c r="FN1058" s="871"/>
      <c r="FO1058" s="871"/>
      <c r="FP1058" s="871"/>
      <c r="FQ1058" s="871"/>
      <c r="FR1058" s="871"/>
      <c r="FS1058" s="871"/>
      <c r="FT1058" s="871"/>
      <c r="FU1058" s="871"/>
      <c r="FV1058" s="871"/>
      <c r="FW1058" s="871"/>
      <c r="FX1058" s="871"/>
      <c r="FY1058" s="871"/>
      <c r="FZ1058" s="871"/>
      <c r="GA1058" s="871"/>
      <c r="GB1058" s="871"/>
      <c r="GC1058" s="871"/>
      <c r="GD1058" s="871"/>
      <c r="GE1058" s="871"/>
      <c r="GF1058" s="871"/>
      <c r="GG1058" s="871"/>
      <c r="GH1058" s="871"/>
      <c r="GI1058" s="871"/>
      <c r="GJ1058" s="871"/>
      <c r="GK1058" s="871"/>
      <c r="GL1058" s="871"/>
      <c r="GM1058" s="871"/>
      <c r="GN1058" s="871"/>
      <c r="GO1058" s="871"/>
      <c r="GP1058" s="871"/>
      <c r="GQ1058" s="871"/>
      <c r="GR1058" s="871"/>
      <c r="GS1058" s="871"/>
      <c r="GT1058" s="871"/>
      <c r="GU1058" s="871"/>
      <c r="GV1058" s="871"/>
      <c r="GW1058" s="871"/>
      <c r="GX1058" s="871"/>
      <c r="GY1058" s="871"/>
      <c r="GZ1058" s="871"/>
      <c r="HA1058" s="871"/>
      <c r="HB1058" s="871"/>
      <c r="HC1058" s="871"/>
      <c r="HD1058" s="871"/>
      <c r="HE1058" s="871"/>
      <c r="HF1058" s="871"/>
      <c r="HG1058" s="871"/>
      <c r="HH1058" s="871"/>
      <c r="HI1058" s="871"/>
      <c r="HJ1058" s="871"/>
      <c r="HK1058" s="871"/>
      <c r="HL1058" s="871"/>
      <c r="HM1058" s="871"/>
      <c r="HN1058" s="871"/>
      <c r="HO1058" s="871"/>
      <c r="HP1058" s="871"/>
      <c r="HQ1058" s="871"/>
      <c r="HR1058" s="871"/>
      <c r="HS1058" s="871"/>
      <c r="HT1058" s="871"/>
      <c r="HU1058" s="871"/>
      <c r="HV1058" s="871"/>
      <c r="HW1058" s="871"/>
      <c r="HX1058" s="871"/>
      <c r="HY1058" s="871"/>
      <c r="HZ1058" s="871"/>
      <c r="IA1058" s="871"/>
      <c r="IB1058" s="871"/>
      <c r="IC1058" s="871"/>
      <c r="ID1058" s="871"/>
      <c r="IE1058" s="871"/>
      <c r="IF1058" s="871"/>
      <c r="IG1058" s="871"/>
      <c r="IH1058" s="871"/>
      <c r="II1058" s="871"/>
      <c r="IJ1058" s="871"/>
      <c r="IK1058" s="871"/>
      <c r="IL1058" s="871"/>
      <c r="IM1058" s="871"/>
      <c r="IN1058" s="871"/>
      <c r="IO1058" s="871"/>
      <c r="IP1058" s="871"/>
      <c r="IQ1058" s="871"/>
      <c r="IR1058" s="871"/>
      <c r="IS1058" s="871"/>
      <c r="IT1058" s="871"/>
      <c r="IU1058" s="871"/>
      <c r="IV1058" s="871"/>
      <c r="IW1058" s="871"/>
      <c r="IX1058" s="871"/>
      <c r="IY1058" s="871"/>
      <c r="IZ1058" s="871"/>
      <c r="JA1058" s="871"/>
      <c r="JB1058" s="871"/>
      <c r="JC1058" s="871"/>
      <c r="JD1058" s="871"/>
      <c r="JE1058" s="871"/>
      <c r="JF1058" s="871"/>
      <c r="JG1058" s="871"/>
      <c r="JH1058" s="871"/>
      <c r="JI1058" s="871"/>
      <c r="JJ1058" s="871"/>
      <c r="JK1058" s="871"/>
      <c r="JL1058" s="871"/>
      <c r="JM1058" s="871"/>
      <c r="JN1058" s="871"/>
      <c r="JO1058" s="871"/>
      <c r="JP1058" s="871"/>
      <c r="JQ1058" s="871"/>
      <c r="JR1058" s="871"/>
      <c r="JS1058" s="871"/>
      <c r="JT1058" s="871"/>
      <c r="JU1058" s="871"/>
      <c r="JV1058" s="871"/>
      <c r="JW1058" s="871"/>
      <c r="JX1058" s="871"/>
      <c r="JY1058" s="871"/>
      <c r="JZ1058" s="871"/>
      <c r="KA1058" s="871"/>
      <c r="KB1058" s="871"/>
      <c r="KC1058" s="871"/>
      <c r="KD1058" s="871"/>
      <c r="KE1058" s="871"/>
      <c r="KF1058" s="871"/>
      <c r="KG1058" s="871"/>
      <c r="KH1058" s="871"/>
      <c r="KI1058" s="871"/>
      <c r="KJ1058" s="871"/>
      <c r="KK1058" s="871"/>
      <c r="KL1058" s="871"/>
      <c r="KM1058" s="871"/>
      <c r="KN1058" s="871"/>
      <c r="KO1058" s="871"/>
      <c r="KP1058" s="871"/>
      <c r="KQ1058" s="871"/>
      <c r="KR1058" s="871"/>
      <c r="KS1058" s="871"/>
      <c r="KT1058" s="871"/>
      <c r="KU1058" s="871"/>
      <c r="KV1058" s="871"/>
      <c r="KW1058" s="871"/>
      <c r="KX1058" s="871"/>
      <c r="KY1058" s="871"/>
      <c r="KZ1058" s="871"/>
      <c r="LA1058" s="871"/>
      <c r="LB1058" s="871"/>
      <c r="LC1058" s="871"/>
      <c r="LD1058" s="871"/>
      <c r="LE1058" s="871"/>
      <c r="LF1058" s="871"/>
      <c r="LG1058" s="871"/>
      <c r="LH1058" s="871"/>
      <c r="LI1058" s="871"/>
      <c r="LJ1058" s="871"/>
      <c r="LK1058" s="871"/>
      <c r="LL1058" s="871"/>
      <c r="LM1058" s="871"/>
      <c r="LN1058" s="871"/>
      <c r="LO1058" s="871"/>
      <c r="LP1058" s="871"/>
      <c r="LQ1058" s="871"/>
      <c r="LR1058" s="871"/>
      <c r="LS1058" s="871"/>
      <c r="LT1058" s="871"/>
      <c r="LU1058" s="871"/>
      <c r="LV1058" s="871"/>
      <c r="LW1058" s="871"/>
      <c r="LX1058" s="871"/>
      <c r="LY1058" s="871"/>
      <c r="LZ1058" s="871"/>
      <c r="MA1058" s="871"/>
      <c r="MB1058" s="871"/>
      <c r="MC1058" s="871"/>
      <c r="MD1058" s="871"/>
      <c r="ME1058" s="871"/>
      <c r="MF1058" s="871"/>
      <c r="MG1058" s="871"/>
      <c r="MH1058" s="871"/>
      <c r="MI1058" s="871"/>
      <c r="MJ1058" s="871"/>
      <c r="MK1058" s="871"/>
      <c r="ML1058" s="871"/>
      <c r="MM1058" s="871"/>
      <c r="MN1058" s="871"/>
      <c r="MO1058" s="871"/>
      <c r="MP1058" s="871"/>
      <c r="MQ1058" s="871"/>
      <c r="MR1058" s="871"/>
      <c r="MS1058" s="871"/>
      <c r="MT1058" s="871"/>
      <c r="MU1058" s="871"/>
      <c r="MV1058" s="871"/>
      <c r="MW1058" s="871"/>
      <c r="MX1058" s="871"/>
      <c r="MY1058" s="871"/>
      <c r="MZ1058" s="871"/>
      <c r="NA1058" s="871"/>
      <c r="NB1058" s="871"/>
      <c r="NC1058" s="871"/>
      <c r="ND1058" s="871"/>
      <c r="NE1058" s="871"/>
      <c r="NF1058" s="871"/>
      <c r="NG1058" s="871"/>
      <c r="NH1058" s="871"/>
      <c r="NI1058" s="871"/>
      <c r="NJ1058" s="871"/>
      <c r="NK1058" s="871"/>
      <c r="NL1058" s="871"/>
      <c r="NM1058" s="871"/>
      <c r="NN1058" s="871"/>
      <c r="NO1058" s="871"/>
      <c r="NP1058" s="871"/>
      <c r="NQ1058" s="871"/>
      <c r="NR1058" s="871"/>
      <c r="NS1058" s="871"/>
      <c r="NT1058" s="871"/>
      <c r="NU1058" s="871"/>
      <c r="NV1058" s="871"/>
      <c r="NW1058" s="871"/>
      <c r="NX1058" s="871"/>
      <c r="NY1058" s="871"/>
      <c r="NZ1058" s="871"/>
      <c r="OA1058" s="871"/>
      <c r="OB1058" s="871"/>
      <c r="OC1058" s="871"/>
      <c r="OD1058" s="871"/>
      <c r="OE1058" s="871"/>
      <c r="OF1058" s="871"/>
      <c r="OG1058" s="871"/>
      <c r="OH1058" s="871"/>
      <c r="OI1058" s="871"/>
      <c r="OJ1058" s="871"/>
      <c r="OK1058" s="871"/>
      <c r="OL1058" s="871"/>
      <c r="OM1058" s="871"/>
      <c r="ON1058" s="871"/>
      <c r="OO1058" s="871"/>
      <c r="OP1058" s="871"/>
      <c r="OQ1058" s="871"/>
      <c r="OR1058" s="871"/>
      <c r="OS1058" s="871"/>
      <c r="OT1058" s="871"/>
      <c r="OU1058" s="871"/>
      <c r="OV1058" s="871"/>
      <c r="OW1058" s="871"/>
      <c r="OX1058" s="871"/>
      <c r="OY1058" s="871"/>
      <c r="OZ1058" s="871"/>
      <c r="PA1058" s="871"/>
      <c r="PB1058" s="871"/>
      <c r="PC1058" s="871"/>
      <c r="PD1058" s="871"/>
      <c r="PE1058" s="871"/>
      <c r="PF1058" s="871"/>
      <c r="PG1058" s="871"/>
      <c r="PH1058" s="871"/>
      <c r="PI1058" s="871"/>
      <c r="PJ1058" s="871"/>
      <c r="PK1058" s="871"/>
      <c r="PL1058" s="871"/>
      <c r="PM1058" s="871"/>
      <c r="PN1058" s="871"/>
      <c r="PO1058" s="871"/>
      <c r="PP1058" s="871"/>
      <c r="PQ1058" s="871"/>
      <c r="PR1058" s="871"/>
      <c r="PS1058" s="871"/>
      <c r="PT1058" s="871"/>
      <c r="PU1058" s="871"/>
      <c r="PV1058" s="871"/>
      <c r="PW1058" s="871"/>
      <c r="PX1058" s="871"/>
      <c r="PY1058" s="871"/>
      <c r="PZ1058" s="871"/>
      <c r="QA1058" s="871"/>
      <c r="QB1058" s="871"/>
      <c r="QC1058" s="871"/>
      <c r="QD1058" s="871"/>
      <c r="QE1058" s="871"/>
      <c r="QF1058" s="871"/>
      <c r="QG1058" s="871"/>
      <c r="QH1058" s="871"/>
      <c r="QI1058" s="871"/>
      <c r="QJ1058" s="871"/>
      <c r="QK1058" s="871"/>
      <c r="QL1058" s="871"/>
      <c r="QM1058" s="871"/>
      <c r="QN1058" s="871"/>
      <c r="QO1058" s="871"/>
      <c r="QP1058" s="871"/>
      <c r="QQ1058" s="871"/>
      <c r="QR1058" s="871"/>
      <c r="QS1058" s="871"/>
      <c r="QT1058" s="871"/>
      <c r="QU1058" s="871"/>
      <c r="QV1058" s="871"/>
      <c r="QW1058" s="871"/>
      <c r="QX1058" s="871"/>
      <c r="QY1058" s="871"/>
      <c r="QZ1058" s="871"/>
      <c r="RA1058" s="871"/>
      <c r="RB1058" s="871"/>
      <c r="RC1058" s="871"/>
      <c r="RD1058" s="871"/>
      <c r="RE1058" s="871"/>
      <c r="RF1058" s="871"/>
      <c r="RG1058" s="871"/>
      <c r="RH1058" s="871"/>
      <c r="RI1058" s="871"/>
      <c r="RJ1058" s="871"/>
      <c r="RK1058" s="871"/>
      <c r="RL1058" s="871"/>
      <c r="RM1058" s="871"/>
      <c r="RN1058" s="871"/>
      <c r="RO1058" s="871"/>
      <c r="RP1058" s="871"/>
      <c r="RQ1058" s="871"/>
      <c r="RR1058" s="871"/>
      <c r="RS1058" s="871"/>
      <c r="RT1058" s="871"/>
      <c r="RU1058" s="871"/>
      <c r="RV1058" s="871"/>
      <c r="RW1058" s="871"/>
      <c r="RX1058" s="871"/>
      <c r="RY1058" s="871"/>
      <c r="RZ1058" s="871"/>
      <c r="SA1058" s="871"/>
      <c r="SB1058" s="871"/>
      <c r="SC1058" s="871"/>
      <c r="SD1058" s="871"/>
      <c r="SE1058" s="871"/>
      <c r="SF1058" s="871"/>
      <c r="SG1058" s="871"/>
      <c r="SH1058" s="871"/>
      <c r="SI1058" s="871"/>
      <c r="SJ1058" s="871"/>
      <c r="SK1058" s="871"/>
      <c r="SL1058" s="871"/>
      <c r="SM1058" s="871"/>
      <c r="SN1058" s="871"/>
      <c r="SO1058" s="871"/>
      <c r="SP1058" s="871"/>
      <c r="SQ1058" s="871"/>
      <c r="SR1058" s="871"/>
      <c r="SS1058" s="871"/>
      <c r="ST1058" s="871"/>
      <c r="SU1058" s="871"/>
      <c r="SV1058" s="871"/>
      <c r="SW1058" s="871"/>
      <c r="SX1058" s="871"/>
      <c r="SY1058" s="871"/>
      <c r="SZ1058" s="871"/>
      <c r="TA1058" s="871"/>
      <c r="TB1058" s="871"/>
      <c r="TC1058" s="871"/>
      <c r="TD1058" s="871"/>
      <c r="TE1058" s="871"/>
      <c r="TF1058" s="871"/>
      <c r="TG1058" s="871"/>
      <c r="TH1058" s="871"/>
      <c r="TI1058" s="871"/>
      <c r="TJ1058" s="871"/>
      <c r="TK1058" s="871"/>
      <c r="TL1058" s="871"/>
      <c r="TM1058" s="871"/>
      <c r="TN1058" s="871"/>
      <c r="TO1058" s="871"/>
      <c r="TP1058" s="871"/>
      <c r="TQ1058" s="871"/>
      <c r="TR1058" s="871"/>
      <c r="TS1058" s="871"/>
      <c r="TT1058" s="871"/>
      <c r="TU1058" s="871"/>
      <c r="TV1058" s="871"/>
      <c r="TW1058" s="871"/>
      <c r="TX1058" s="871"/>
      <c r="TY1058" s="871"/>
      <c r="TZ1058" s="871"/>
      <c r="UA1058" s="871"/>
      <c r="UB1058" s="871"/>
      <c r="UC1058" s="871"/>
      <c r="UD1058" s="871"/>
      <c r="UE1058" s="871"/>
      <c r="UF1058" s="871"/>
      <c r="UG1058" s="871"/>
      <c r="UH1058" s="871"/>
      <c r="UI1058" s="871"/>
      <c r="UJ1058" s="871"/>
      <c r="UK1058" s="871"/>
      <c r="UL1058" s="871"/>
      <c r="UM1058" s="871"/>
      <c r="UN1058" s="871"/>
      <c r="UO1058" s="871"/>
      <c r="UP1058" s="871"/>
      <c r="UQ1058" s="871"/>
      <c r="UR1058" s="871"/>
      <c r="US1058" s="871"/>
      <c r="UT1058" s="871"/>
      <c r="UU1058" s="871"/>
      <c r="UV1058" s="871"/>
      <c r="UW1058" s="871"/>
      <c r="UX1058" s="871"/>
      <c r="UY1058" s="871"/>
      <c r="UZ1058" s="871"/>
      <c r="VA1058" s="871"/>
      <c r="VB1058" s="871"/>
      <c r="VC1058" s="871"/>
      <c r="VD1058" s="871"/>
      <c r="VE1058" s="871"/>
      <c r="VF1058" s="871"/>
      <c r="VG1058" s="871"/>
      <c r="VH1058" s="871"/>
      <c r="VI1058" s="871"/>
      <c r="VJ1058" s="871"/>
      <c r="VK1058" s="871"/>
      <c r="VL1058" s="871"/>
      <c r="VM1058" s="871"/>
      <c r="VN1058" s="871"/>
      <c r="VO1058" s="871"/>
      <c r="VP1058" s="871"/>
      <c r="VQ1058" s="871"/>
      <c r="VR1058" s="871"/>
      <c r="VS1058" s="871"/>
      <c r="VT1058" s="871"/>
      <c r="VU1058" s="871"/>
      <c r="VV1058" s="871"/>
      <c r="VW1058" s="871"/>
      <c r="VX1058" s="871"/>
      <c r="VY1058" s="871"/>
      <c r="VZ1058" s="871"/>
      <c r="WA1058" s="871"/>
      <c r="WB1058" s="871"/>
      <c r="WC1058" s="871"/>
      <c r="WD1058" s="871"/>
      <c r="WE1058" s="871"/>
      <c r="WF1058" s="871"/>
      <c r="WG1058" s="871"/>
      <c r="WH1058" s="871"/>
      <c r="WI1058" s="871"/>
      <c r="WJ1058" s="871"/>
      <c r="WK1058" s="871"/>
      <c r="WL1058" s="871"/>
      <c r="WM1058" s="871"/>
      <c r="WN1058" s="871"/>
      <c r="WO1058" s="871"/>
      <c r="WP1058" s="871"/>
      <c r="WQ1058" s="871"/>
      <c r="WR1058" s="871"/>
      <c r="WS1058" s="871"/>
      <c r="WT1058" s="871"/>
      <c r="WU1058" s="871"/>
      <c r="WV1058" s="871"/>
      <c r="WW1058" s="871"/>
      <c r="WX1058" s="871"/>
      <c r="WY1058" s="871"/>
      <c r="WZ1058" s="871"/>
      <c r="XA1058" s="871"/>
      <c r="XB1058" s="871"/>
      <c r="XC1058" s="871"/>
      <c r="XD1058" s="871"/>
      <c r="XE1058" s="871"/>
      <c r="XF1058" s="871"/>
      <c r="XG1058" s="871"/>
      <c r="XH1058" s="871"/>
      <c r="XI1058" s="871"/>
      <c r="XJ1058" s="871"/>
      <c r="XK1058" s="871"/>
      <c r="XL1058" s="871"/>
      <c r="XM1058" s="871"/>
      <c r="XN1058" s="871"/>
      <c r="XO1058" s="871"/>
      <c r="XP1058" s="871"/>
      <c r="XQ1058" s="871"/>
      <c r="XR1058" s="871"/>
      <c r="XS1058" s="871"/>
      <c r="XT1058" s="871"/>
      <c r="XU1058" s="871"/>
      <c r="XV1058" s="871"/>
      <c r="XW1058" s="871"/>
      <c r="XX1058" s="871"/>
      <c r="XY1058" s="871"/>
      <c r="XZ1058" s="871"/>
      <c r="YA1058" s="871"/>
      <c r="YB1058" s="871"/>
      <c r="YC1058" s="871"/>
      <c r="YD1058" s="871"/>
      <c r="YE1058" s="871"/>
      <c r="YF1058" s="871"/>
      <c r="YG1058" s="871"/>
      <c r="YH1058" s="871"/>
      <c r="YI1058" s="871"/>
      <c r="YJ1058" s="871"/>
      <c r="YK1058" s="871"/>
      <c r="YL1058" s="871"/>
      <c r="YM1058" s="871"/>
      <c r="YN1058" s="871"/>
      <c r="YO1058" s="871"/>
      <c r="YP1058" s="871"/>
      <c r="YQ1058" s="871"/>
      <c r="YR1058" s="871"/>
      <c r="YS1058" s="871"/>
      <c r="YT1058" s="871"/>
      <c r="YU1058" s="871"/>
      <c r="YV1058" s="871"/>
      <c r="YW1058" s="871"/>
      <c r="YX1058" s="871"/>
      <c r="YY1058" s="871"/>
      <c r="YZ1058" s="871"/>
      <c r="ZA1058" s="871"/>
      <c r="ZB1058" s="871"/>
      <c r="ZC1058" s="871"/>
      <c r="ZD1058" s="871"/>
      <c r="ZE1058" s="871"/>
      <c r="ZF1058" s="871"/>
      <c r="ZG1058" s="871"/>
      <c r="ZH1058" s="871"/>
      <c r="ZI1058" s="871"/>
      <c r="ZJ1058" s="871"/>
      <c r="ZK1058" s="871"/>
      <c r="ZL1058" s="871"/>
      <c r="ZM1058" s="871"/>
      <c r="ZN1058" s="871"/>
      <c r="ZO1058" s="871"/>
      <c r="ZP1058" s="871"/>
      <c r="ZQ1058" s="871"/>
      <c r="ZR1058" s="871"/>
      <c r="ZS1058" s="871"/>
      <c r="ZT1058" s="871"/>
      <c r="ZU1058" s="871"/>
      <c r="ZV1058" s="871"/>
      <c r="ZW1058" s="871"/>
      <c r="ZX1058" s="871"/>
      <c r="ZY1058" s="871"/>
      <c r="ZZ1058" s="871"/>
      <c r="AAA1058" s="871"/>
      <c r="AAB1058" s="871"/>
      <c r="AAC1058" s="871"/>
      <c r="AAD1058" s="871"/>
      <c r="AAE1058" s="871"/>
      <c r="AAF1058" s="871"/>
      <c r="AAG1058" s="871"/>
      <c r="AAH1058" s="871"/>
      <c r="AAI1058" s="871"/>
      <c r="AAJ1058" s="871"/>
      <c r="AAK1058" s="871"/>
      <c r="AAL1058" s="871"/>
      <c r="AAM1058" s="871"/>
      <c r="AAN1058" s="871"/>
      <c r="AAO1058" s="871"/>
      <c r="AAP1058" s="871"/>
      <c r="AAQ1058" s="871"/>
      <c r="AAR1058" s="871"/>
      <c r="AAS1058" s="871"/>
      <c r="AAT1058" s="871"/>
      <c r="AAU1058" s="871"/>
      <c r="AAV1058" s="871"/>
      <c r="AAW1058" s="871"/>
      <c r="AAX1058" s="871"/>
      <c r="AAY1058" s="871"/>
      <c r="AAZ1058" s="871"/>
      <c r="ABA1058" s="871"/>
      <c r="ABB1058" s="871"/>
      <c r="ABC1058" s="871"/>
      <c r="ABD1058" s="871"/>
      <c r="ABE1058" s="871"/>
      <c r="ABF1058" s="871"/>
      <c r="ABG1058" s="871"/>
      <c r="ABH1058" s="871"/>
      <c r="ABI1058" s="871"/>
      <c r="ABJ1058" s="871"/>
      <c r="ABK1058" s="871"/>
      <c r="ABL1058" s="871"/>
      <c r="ABM1058" s="871"/>
      <c r="ABN1058" s="871"/>
      <c r="ABO1058" s="871"/>
      <c r="ABP1058" s="871"/>
      <c r="ABQ1058" s="871"/>
      <c r="ABR1058" s="871"/>
      <c r="ABS1058" s="871"/>
      <c r="ABT1058" s="871"/>
      <c r="ABU1058" s="871"/>
      <c r="ABV1058" s="871"/>
      <c r="ABW1058" s="871"/>
      <c r="ABX1058" s="871"/>
      <c r="ABY1058" s="871"/>
      <c r="ABZ1058" s="871"/>
      <c r="ACA1058" s="871"/>
      <c r="ACB1058" s="871"/>
      <c r="ACC1058" s="871"/>
      <c r="ACD1058" s="871"/>
      <c r="ACE1058" s="871"/>
      <c r="ACF1058" s="871"/>
      <c r="ACG1058" s="871"/>
      <c r="ACH1058" s="871"/>
      <c r="ACI1058" s="871"/>
      <c r="ACJ1058" s="871"/>
      <c r="ACK1058" s="871"/>
      <c r="ACL1058" s="871"/>
      <c r="ACM1058" s="871"/>
      <c r="ACN1058" s="871"/>
      <c r="ACO1058" s="871"/>
      <c r="ACP1058" s="871"/>
      <c r="ACQ1058" s="871"/>
      <c r="ACR1058" s="871"/>
      <c r="ACS1058" s="871"/>
      <c r="ACT1058" s="871"/>
      <c r="ACU1058" s="871"/>
      <c r="ACV1058" s="871"/>
      <c r="ACW1058" s="871"/>
      <c r="ACX1058" s="871"/>
      <c r="ACY1058" s="871"/>
      <c r="ACZ1058" s="871"/>
      <c r="ADA1058" s="871"/>
      <c r="ADB1058" s="871"/>
      <c r="ADC1058" s="871"/>
      <c r="ADD1058" s="871"/>
      <c r="ADE1058" s="871"/>
      <c r="ADF1058" s="871"/>
      <c r="ADG1058" s="871"/>
      <c r="ADH1058" s="871"/>
      <c r="ADI1058" s="871"/>
      <c r="ADJ1058" s="871"/>
      <c r="ADK1058" s="871"/>
      <c r="ADL1058" s="871"/>
      <c r="ADM1058" s="871"/>
      <c r="ADN1058" s="871"/>
      <c r="ADO1058" s="871"/>
      <c r="ADP1058" s="871"/>
      <c r="ADQ1058" s="871"/>
      <c r="ADR1058" s="871"/>
      <c r="ADS1058" s="871"/>
      <c r="ADT1058" s="871"/>
      <c r="ADU1058" s="871"/>
      <c r="ADV1058" s="871"/>
      <c r="ADW1058" s="871"/>
      <c r="ADX1058" s="871"/>
      <c r="ADY1058" s="871"/>
      <c r="ADZ1058" s="871"/>
      <c r="AEA1058" s="871"/>
      <c r="AEB1058" s="871"/>
      <c r="AEC1058" s="871"/>
      <c r="AED1058" s="871"/>
      <c r="AEE1058" s="871"/>
      <c r="AEF1058" s="871"/>
      <c r="AEG1058" s="871"/>
      <c r="AEH1058" s="871"/>
      <c r="AEI1058" s="871"/>
      <c r="AEJ1058" s="871"/>
      <c r="AEK1058" s="871"/>
      <c r="AEL1058" s="871"/>
      <c r="AEM1058" s="871"/>
      <c r="AEN1058" s="871"/>
      <c r="AEO1058" s="871"/>
      <c r="AEP1058" s="871"/>
      <c r="AEQ1058" s="871"/>
      <c r="AER1058" s="871"/>
      <c r="AES1058" s="871"/>
      <c r="AET1058" s="871"/>
      <c r="AEU1058" s="871"/>
      <c r="AEV1058" s="871"/>
      <c r="AEW1058" s="871"/>
      <c r="AEX1058" s="871"/>
      <c r="AEY1058" s="871"/>
      <c r="AEZ1058" s="871"/>
      <c r="AFA1058" s="871"/>
      <c r="AFB1058" s="871"/>
      <c r="AFC1058" s="871"/>
      <c r="AFD1058" s="871"/>
      <c r="AFE1058" s="871"/>
      <c r="AFF1058" s="871"/>
      <c r="AFG1058" s="871"/>
      <c r="AFH1058" s="871"/>
      <c r="AFI1058" s="871"/>
      <c r="AFJ1058" s="871"/>
      <c r="AFK1058" s="871"/>
      <c r="AFL1058" s="871"/>
      <c r="AFM1058" s="871"/>
      <c r="AFN1058" s="871"/>
      <c r="AFO1058" s="871"/>
      <c r="AFP1058" s="871"/>
      <c r="AFQ1058" s="871"/>
      <c r="AFR1058" s="871"/>
      <c r="AFS1058" s="871"/>
      <c r="AFT1058" s="871"/>
      <c r="AFU1058" s="871"/>
      <c r="AFV1058" s="871"/>
      <c r="AFW1058" s="871"/>
      <c r="AFX1058" s="871"/>
      <c r="AFY1058" s="871"/>
      <c r="AFZ1058" s="871"/>
      <c r="AGA1058" s="871"/>
      <c r="AGB1058" s="871"/>
      <c r="AGC1058" s="871"/>
      <c r="AGD1058" s="871"/>
      <c r="AGE1058" s="871"/>
      <c r="AGF1058" s="871"/>
      <c r="AGG1058" s="871"/>
      <c r="AGH1058" s="871"/>
      <c r="AGI1058" s="871"/>
      <c r="AGJ1058" s="871"/>
      <c r="AGK1058" s="871"/>
      <c r="AGL1058" s="871"/>
      <c r="AGM1058" s="871"/>
      <c r="AGN1058" s="871"/>
      <c r="AGO1058" s="871"/>
      <c r="AGP1058" s="871"/>
      <c r="AGQ1058" s="871"/>
      <c r="AGR1058" s="871"/>
      <c r="AGS1058" s="871"/>
      <c r="AGT1058" s="871"/>
      <c r="AGU1058" s="871"/>
      <c r="AGV1058" s="871"/>
      <c r="AGW1058" s="871"/>
      <c r="AGX1058" s="871"/>
      <c r="AGY1058" s="871"/>
      <c r="AGZ1058" s="871"/>
      <c r="AHA1058" s="871"/>
      <c r="AHB1058" s="871"/>
      <c r="AHC1058" s="871"/>
      <c r="AHD1058" s="871"/>
      <c r="AHE1058" s="871"/>
      <c r="AHF1058" s="871"/>
      <c r="AHG1058" s="871"/>
      <c r="AHH1058" s="871"/>
      <c r="AHI1058" s="871"/>
      <c r="AHJ1058" s="871"/>
      <c r="AHK1058" s="871"/>
      <c r="AHL1058" s="871"/>
      <c r="AHM1058" s="871"/>
      <c r="AHN1058" s="871"/>
      <c r="AHO1058" s="871"/>
      <c r="AHP1058" s="871"/>
      <c r="AHQ1058" s="871"/>
      <c r="AHR1058" s="871"/>
      <c r="AHS1058" s="871"/>
      <c r="AHT1058" s="871"/>
      <c r="AHU1058" s="871"/>
      <c r="AHV1058" s="871"/>
      <c r="AHW1058" s="871"/>
      <c r="AHX1058" s="871"/>
      <c r="AHY1058" s="871"/>
      <c r="AHZ1058" s="871"/>
      <c r="AIA1058" s="871"/>
      <c r="AIB1058" s="871"/>
      <c r="AIC1058" s="871"/>
      <c r="AID1058" s="871"/>
      <c r="AIE1058" s="871"/>
      <c r="AIF1058" s="871"/>
      <c r="AIG1058" s="871"/>
      <c r="AIH1058" s="871"/>
      <c r="AII1058" s="871"/>
      <c r="AIJ1058" s="871"/>
      <c r="AIK1058" s="871"/>
      <c r="AIL1058" s="871"/>
      <c r="AIM1058" s="871"/>
      <c r="AIN1058" s="871"/>
      <c r="AIO1058" s="871"/>
      <c r="AIP1058" s="871"/>
      <c r="AIQ1058" s="871"/>
      <c r="AIR1058" s="871"/>
      <c r="AIS1058" s="871"/>
      <c r="AIT1058" s="871"/>
      <c r="AIU1058" s="871"/>
      <c r="AIV1058" s="871"/>
      <c r="AIW1058" s="871"/>
      <c r="AIX1058" s="871"/>
      <c r="AIY1058" s="871"/>
      <c r="AIZ1058" s="871"/>
      <c r="AJA1058" s="871"/>
      <c r="AJB1058" s="871"/>
      <c r="AJC1058" s="871"/>
      <c r="AJD1058" s="871"/>
      <c r="AJE1058" s="871"/>
      <c r="AJF1058" s="871"/>
      <c r="AJG1058" s="871"/>
      <c r="AJH1058" s="871"/>
      <c r="AJI1058" s="871"/>
      <c r="AJJ1058" s="871"/>
      <c r="AJK1058" s="871"/>
      <c r="AJL1058" s="871"/>
      <c r="AJM1058" s="871"/>
      <c r="AJN1058" s="871"/>
      <c r="AJO1058" s="871"/>
      <c r="AJP1058" s="871"/>
      <c r="AJQ1058" s="871"/>
      <c r="AJR1058" s="871"/>
      <c r="AJS1058" s="871"/>
      <c r="AJT1058" s="871"/>
      <c r="AJU1058" s="871"/>
      <c r="AJV1058" s="871"/>
      <c r="AJW1058" s="871"/>
      <c r="AJX1058" s="871"/>
      <c r="AJY1058" s="871"/>
      <c r="AJZ1058" s="871"/>
      <c r="AKA1058" s="871"/>
      <c r="AKB1058" s="871"/>
      <c r="AKC1058" s="871"/>
      <c r="AKD1058" s="871"/>
      <c r="AKE1058" s="871"/>
      <c r="AKF1058" s="871"/>
      <c r="AKG1058" s="871"/>
      <c r="AKH1058" s="871"/>
      <c r="AKI1058" s="871"/>
      <c r="AKJ1058" s="871"/>
      <c r="AKK1058" s="871"/>
      <c r="AKL1058" s="871"/>
      <c r="AKM1058" s="871"/>
      <c r="AKN1058" s="871"/>
      <c r="AKO1058" s="871"/>
      <c r="AKP1058" s="871"/>
      <c r="AKQ1058" s="871"/>
      <c r="AKR1058" s="871"/>
      <c r="AKS1058" s="871"/>
      <c r="AKT1058" s="871"/>
      <c r="AKU1058" s="871"/>
      <c r="AKV1058" s="871"/>
      <c r="AKW1058" s="871"/>
      <c r="AKX1058" s="871"/>
      <c r="AKY1058" s="871"/>
      <c r="AKZ1058" s="871"/>
      <c r="ALA1058" s="871"/>
      <c r="ALB1058" s="871"/>
      <c r="ALC1058" s="871"/>
      <c r="ALD1058" s="871"/>
      <c r="ALE1058" s="871"/>
      <c r="ALF1058" s="871"/>
      <c r="ALG1058" s="871"/>
      <c r="ALH1058" s="871"/>
      <c r="ALI1058" s="871"/>
      <c r="ALJ1058" s="871"/>
      <c r="ALK1058" s="871"/>
      <c r="ALL1058" s="871"/>
      <c r="ALM1058" s="871"/>
      <c r="ALN1058" s="871"/>
      <c r="ALO1058" s="871"/>
      <c r="ALP1058" s="871"/>
      <c r="ALQ1058" s="871"/>
      <c r="ALR1058" s="871"/>
      <c r="ALS1058" s="871"/>
      <c r="ALT1058" s="871"/>
      <c r="ALU1058" s="871"/>
      <c r="ALV1058" s="871"/>
      <c r="ALW1058" s="871"/>
      <c r="ALX1058" s="871"/>
      <c r="ALY1058" s="871"/>
      <c r="ALZ1058" s="871"/>
      <c r="AMA1058" s="871"/>
      <c r="AMB1058" s="871"/>
      <c r="AMC1058" s="871"/>
      <c r="AMD1058" s="871"/>
      <c r="AME1058" s="871"/>
      <c r="AMF1058" s="871"/>
      <c r="AMG1058" s="871"/>
      <c r="AMH1058" s="871"/>
      <c r="AMI1058" s="871"/>
      <c r="AMJ1058" s="871"/>
      <c r="AMK1058" s="871"/>
    </row>
    <row r="1059" spans="1:1025" ht="15.75" customHeight="1">
      <c r="A1059" s="1120" t="s">
        <v>384</v>
      </c>
      <c r="B1059" s="1121"/>
      <c r="C1059" s="1121"/>
      <c r="D1059" s="1121"/>
      <c r="E1059" s="1121"/>
      <c r="F1059" s="1121"/>
      <c r="G1059" s="1121"/>
      <c r="H1059" s="1121"/>
      <c r="I1059" s="1121"/>
      <c r="J1059" s="1121"/>
      <c r="K1059" s="1120" t="s">
        <v>2</v>
      </c>
      <c r="L1059" s="1121"/>
      <c r="M1059" s="1121"/>
      <c r="N1059" s="1121"/>
      <c r="O1059" s="1121"/>
      <c r="P1059" s="1133"/>
      <c r="Q1059" s="898"/>
      <c r="R1059" s="871"/>
      <c r="S1059" s="871"/>
      <c r="T1059" s="871"/>
      <c r="U1059" s="871"/>
      <c r="V1059" s="871"/>
      <c r="W1059" s="871"/>
      <c r="X1059" s="871"/>
      <c r="Y1059" s="871"/>
      <c r="Z1059" s="871"/>
      <c r="AA1059" s="871"/>
      <c r="AB1059" s="871"/>
      <c r="AC1059" s="871"/>
      <c r="AD1059" s="871"/>
      <c r="AE1059" s="871"/>
      <c r="AF1059" s="871"/>
      <c r="AG1059" s="871"/>
      <c r="AH1059" s="871"/>
      <c r="AI1059" s="871"/>
      <c r="AJ1059" s="871"/>
      <c r="AK1059" s="871"/>
      <c r="AL1059" s="871"/>
      <c r="AM1059" s="871"/>
      <c r="AN1059" s="871"/>
      <c r="AO1059" s="871"/>
      <c r="AP1059" s="871"/>
      <c r="AQ1059" s="871"/>
      <c r="AR1059" s="871"/>
      <c r="AS1059" s="871"/>
      <c r="AT1059" s="871"/>
      <c r="AU1059" s="871"/>
      <c r="AV1059" s="871"/>
      <c r="AW1059" s="871"/>
      <c r="AX1059" s="871"/>
      <c r="AY1059" s="871"/>
      <c r="AZ1059" s="871"/>
      <c r="BA1059" s="871"/>
      <c r="BB1059" s="871"/>
      <c r="BC1059" s="871"/>
      <c r="BD1059" s="871"/>
      <c r="BE1059" s="871"/>
      <c r="BF1059" s="871"/>
      <c r="BG1059" s="871"/>
      <c r="BH1059" s="871"/>
      <c r="BI1059" s="871"/>
      <c r="BJ1059" s="871"/>
      <c r="BK1059" s="871"/>
      <c r="BL1059" s="871"/>
      <c r="BM1059" s="871"/>
      <c r="BN1059" s="871"/>
      <c r="BO1059" s="871"/>
      <c r="BP1059" s="871"/>
      <c r="BQ1059" s="871"/>
      <c r="BR1059" s="871"/>
      <c r="BS1059" s="871"/>
      <c r="BT1059" s="871"/>
      <c r="BU1059" s="871"/>
      <c r="BV1059" s="871"/>
      <c r="BW1059" s="871"/>
      <c r="BX1059" s="871"/>
      <c r="BY1059" s="871"/>
      <c r="BZ1059" s="871"/>
      <c r="CA1059" s="871"/>
      <c r="CB1059" s="871"/>
      <c r="CC1059" s="871"/>
      <c r="CD1059" s="871"/>
      <c r="CE1059" s="871"/>
      <c r="CF1059" s="871"/>
      <c r="CG1059" s="871"/>
      <c r="CH1059" s="871"/>
      <c r="CI1059" s="871"/>
      <c r="CJ1059" s="871"/>
      <c r="CK1059" s="871"/>
      <c r="CL1059" s="871"/>
      <c r="CM1059" s="871"/>
      <c r="CN1059" s="871"/>
      <c r="CO1059" s="871"/>
      <c r="CP1059" s="871"/>
      <c r="CQ1059" s="871"/>
      <c r="CR1059" s="871"/>
      <c r="CS1059" s="871"/>
      <c r="CT1059" s="871"/>
      <c r="CU1059" s="871"/>
      <c r="CV1059" s="871"/>
      <c r="CW1059" s="871"/>
      <c r="CX1059" s="871"/>
      <c r="CY1059" s="871"/>
      <c r="CZ1059" s="871"/>
      <c r="DA1059" s="871"/>
      <c r="DB1059" s="871"/>
      <c r="DC1059" s="871"/>
      <c r="DD1059" s="871"/>
      <c r="DE1059" s="871"/>
      <c r="DF1059" s="871"/>
      <c r="DG1059" s="871"/>
      <c r="DH1059" s="871"/>
      <c r="DI1059" s="871"/>
      <c r="DJ1059" s="871"/>
      <c r="DK1059" s="871"/>
      <c r="DL1059" s="871"/>
      <c r="DM1059" s="871"/>
      <c r="DN1059" s="871"/>
      <c r="DO1059" s="871"/>
      <c r="DP1059" s="871"/>
      <c r="DQ1059" s="871"/>
      <c r="DR1059" s="871"/>
      <c r="DS1059" s="871"/>
      <c r="DT1059" s="871"/>
      <c r="DU1059" s="871"/>
      <c r="DV1059" s="871"/>
      <c r="DW1059" s="871"/>
      <c r="DX1059" s="871"/>
      <c r="DY1059" s="871"/>
      <c r="DZ1059" s="871"/>
      <c r="EA1059" s="871"/>
      <c r="EB1059" s="871"/>
      <c r="EC1059" s="871"/>
      <c r="ED1059" s="871"/>
      <c r="EE1059" s="871"/>
      <c r="EF1059" s="871"/>
      <c r="EG1059" s="871"/>
      <c r="EH1059" s="871"/>
      <c r="EI1059" s="871"/>
      <c r="EJ1059" s="871"/>
      <c r="EK1059" s="871"/>
      <c r="EL1059" s="871"/>
      <c r="EM1059" s="871"/>
      <c r="EN1059" s="871"/>
      <c r="EO1059" s="871"/>
      <c r="EP1059" s="871"/>
      <c r="EQ1059" s="871"/>
      <c r="ER1059" s="871"/>
      <c r="ES1059" s="871"/>
      <c r="ET1059" s="871"/>
      <c r="EU1059" s="871"/>
      <c r="EV1059" s="871"/>
      <c r="EW1059" s="871"/>
      <c r="EX1059" s="871"/>
      <c r="EY1059" s="871"/>
      <c r="EZ1059" s="871"/>
      <c r="FA1059" s="871"/>
      <c r="FB1059" s="871"/>
      <c r="FC1059" s="871"/>
      <c r="FD1059" s="871"/>
      <c r="FE1059" s="871"/>
      <c r="FF1059" s="871"/>
      <c r="FG1059" s="871"/>
      <c r="FH1059" s="871"/>
      <c r="FI1059" s="871"/>
      <c r="FJ1059" s="871"/>
      <c r="FK1059" s="871"/>
      <c r="FL1059" s="871"/>
      <c r="FM1059" s="871"/>
      <c r="FN1059" s="871"/>
      <c r="FO1059" s="871"/>
      <c r="FP1059" s="871"/>
      <c r="FQ1059" s="871"/>
      <c r="FR1059" s="871"/>
      <c r="FS1059" s="871"/>
      <c r="FT1059" s="871"/>
      <c r="FU1059" s="871"/>
      <c r="FV1059" s="871"/>
      <c r="FW1059" s="871"/>
      <c r="FX1059" s="871"/>
      <c r="FY1059" s="871"/>
      <c r="FZ1059" s="871"/>
      <c r="GA1059" s="871"/>
      <c r="GB1059" s="871"/>
      <c r="GC1059" s="871"/>
      <c r="GD1059" s="871"/>
      <c r="GE1059" s="871"/>
      <c r="GF1059" s="871"/>
      <c r="GG1059" s="871"/>
      <c r="GH1059" s="871"/>
      <c r="GI1059" s="871"/>
      <c r="GJ1059" s="871"/>
      <c r="GK1059" s="871"/>
      <c r="GL1059" s="871"/>
      <c r="GM1059" s="871"/>
      <c r="GN1059" s="871"/>
      <c r="GO1059" s="871"/>
      <c r="GP1059" s="871"/>
      <c r="GQ1059" s="871"/>
      <c r="GR1059" s="871"/>
      <c r="GS1059" s="871"/>
      <c r="GT1059" s="871"/>
      <c r="GU1059" s="871"/>
      <c r="GV1059" s="871"/>
      <c r="GW1059" s="871"/>
      <c r="GX1059" s="871"/>
      <c r="GY1059" s="871"/>
      <c r="GZ1059" s="871"/>
      <c r="HA1059" s="871"/>
      <c r="HB1059" s="871"/>
      <c r="HC1059" s="871"/>
      <c r="HD1059" s="871"/>
      <c r="HE1059" s="871"/>
      <c r="HF1059" s="871"/>
      <c r="HG1059" s="871"/>
      <c r="HH1059" s="871"/>
      <c r="HI1059" s="871"/>
      <c r="HJ1059" s="871"/>
      <c r="HK1059" s="871"/>
      <c r="HL1059" s="871"/>
      <c r="HM1059" s="871"/>
      <c r="HN1059" s="871"/>
      <c r="HO1059" s="871"/>
      <c r="HP1059" s="871"/>
      <c r="HQ1059" s="871"/>
      <c r="HR1059" s="871"/>
      <c r="HS1059" s="871"/>
      <c r="HT1059" s="871"/>
      <c r="HU1059" s="871"/>
      <c r="HV1059" s="871"/>
      <c r="HW1059" s="871"/>
      <c r="HX1059" s="871"/>
      <c r="HY1059" s="871"/>
      <c r="HZ1059" s="871"/>
      <c r="IA1059" s="871"/>
      <c r="IB1059" s="871"/>
      <c r="IC1059" s="871"/>
      <c r="ID1059" s="871"/>
      <c r="IE1059" s="871"/>
      <c r="IF1059" s="871"/>
      <c r="IG1059" s="871"/>
      <c r="IH1059" s="871"/>
      <c r="II1059" s="871"/>
      <c r="IJ1059" s="871"/>
      <c r="IK1059" s="871"/>
      <c r="IL1059" s="871"/>
      <c r="IM1059" s="871"/>
      <c r="IN1059" s="871"/>
      <c r="IO1059" s="871"/>
      <c r="IP1059" s="871"/>
      <c r="IQ1059" s="871"/>
      <c r="IR1059" s="871"/>
      <c r="IS1059" s="871"/>
      <c r="IT1059" s="871"/>
      <c r="IU1059" s="871"/>
      <c r="IV1059" s="871"/>
      <c r="IW1059" s="871"/>
      <c r="IX1059" s="871"/>
      <c r="IY1059" s="871"/>
      <c r="IZ1059" s="871"/>
      <c r="JA1059" s="871"/>
      <c r="JB1059" s="871"/>
      <c r="JC1059" s="871"/>
      <c r="JD1059" s="871"/>
      <c r="JE1059" s="871"/>
      <c r="JF1059" s="871"/>
      <c r="JG1059" s="871"/>
      <c r="JH1059" s="871"/>
      <c r="JI1059" s="871"/>
      <c r="JJ1059" s="871"/>
      <c r="JK1059" s="871"/>
      <c r="JL1059" s="871"/>
      <c r="JM1059" s="871"/>
      <c r="JN1059" s="871"/>
      <c r="JO1059" s="871"/>
      <c r="JP1059" s="871"/>
      <c r="JQ1059" s="871"/>
      <c r="JR1059" s="871"/>
      <c r="JS1059" s="871"/>
      <c r="JT1059" s="871"/>
      <c r="JU1059" s="871"/>
      <c r="JV1059" s="871"/>
      <c r="JW1059" s="871"/>
      <c r="JX1059" s="871"/>
      <c r="JY1059" s="871"/>
      <c r="JZ1059" s="871"/>
      <c r="KA1059" s="871"/>
      <c r="KB1059" s="871"/>
      <c r="KC1059" s="871"/>
      <c r="KD1059" s="871"/>
      <c r="KE1059" s="871"/>
      <c r="KF1059" s="871"/>
      <c r="KG1059" s="871"/>
      <c r="KH1059" s="871"/>
      <c r="KI1059" s="871"/>
      <c r="KJ1059" s="871"/>
      <c r="KK1059" s="871"/>
      <c r="KL1059" s="871"/>
      <c r="KM1059" s="871"/>
      <c r="KN1059" s="871"/>
      <c r="KO1059" s="871"/>
      <c r="KP1059" s="871"/>
      <c r="KQ1059" s="871"/>
      <c r="KR1059" s="871"/>
      <c r="KS1059" s="871"/>
      <c r="KT1059" s="871"/>
      <c r="KU1059" s="871"/>
      <c r="KV1059" s="871"/>
      <c r="KW1059" s="871"/>
      <c r="KX1059" s="871"/>
      <c r="KY1059" s="871"/>
      <c r="KZ1059" s="871"/>
      <c r="LA1059" s="871"/>
      <c r="LB1059" s="871"/>
      <c r="LC1059" s="871"/>
      <c r="LD1059" s="871"/>
      <c r="LE1059" s="871"/>
      <c r="LF1059" s="871"/>
      <c r="LG1059" s="871"/>
      <c r="LH1059" s="871"/>
      <c r="LI1059" s="871"/>
      <c r="LJ1059" s="871"/>
      <c r="LK1059" s="871"/>
      <c r="LL1059" s="871"/>
      <c r="LM1059" s="871"/>
      <c r="LN1059" s="871"/>
      <c r="LO1059" s="871"/>
      <c r="LP1059" s="871"/>
      <c r="LQ1059" s="871"/>
      <c r="LR1059" s="871"/>
      <c r="LS1059" s="871"/>
      <c r="LT1059" s="871"/>
      <c r="LU1059" s="871"/>
      <c r="LV1059" s="871"/>
      <c r="LW1059" s="871"/>
      <c r="LX1059" s="871"/>
      <c r="LY1059" s="871"/>
      <c r="LZ1059" s="871"/>
      <c r="MA1059" s="871"/>
      <c r="MB1059" s="871"/>
      <c r="MC1059" s="871"/>
      <c r="MD1059" s="871"/>
      <c r="ME1059" s="871"/>
      <c r="MF1059" s="871"/>
      <c r="MG1059" s="871"/>
      <c r="MH1059" s="871"/>
      <c r="MI1059" s="871"/>
      <c r="MJ1059" s="871"/>
      <c r="MK1059" s="871"/>
      <c r="ML1059" s="871"/>
      <c r="MM1059" s="871"/>
      <c r="MN1059" s="871"/>
      <c r="MO1059" s="871"/>
      <c r="MP1059" s="871"/>
      <c r="MQ1059" s="871"/>
      <c r="MR1059" s="871"/>
      <c r="MS1059" s="871"/>
      <c r="MT1059" s="871"/>
      <c r="MU1059" s="871"/>
      <c r="MV1059" s="871"/>
      <c r="MW1059" s="871"/>
      <c r="MX1059" s="871"/>
      <c r="MY1059" s="871"/>
      <c r="MZ1059" s="871"/>
      <c r="NA1059" s="871"/>
      <c r="NB1059" s="871"/>
      <c r="NC1059" s="871"/>
      <c r="ND1059" s="871"/>
      <c r="NE1059" s="871"/>
      <c r="NF1059" s="871"/>
      <c r="NG1059" s="871"/>
      <c r="NH1059" s="871"/>
      <c r="NI1059" s="871"/>
      <c r="NJ1059" s="871"/>
      <c r="NK1059" s="871"/>
      <c r="NL1059" s="871"/>
      <c r="NM1059" s="871"/>
      <c r="NN1059" s="871"/>
      <c r="NO1059" s="871"/>
      <c r="NP1059" s="871"/>
      <c r="NQ1059" s="871"/>
      <c r="NR1059" s="871"/>
      <c r="NS1059" s="871"/>
      <c r="NT1059" s="871"/>
      <c r="NU1059" s="871"/>
      <c r="NV1059" s="871"/>
      <c r="NW1059" s="871"/>
      <c r="NX1059" s="871"/>
      <c r="NY1059" s="871"/>
      <c r="NZ1059" s="871"/>
      <c r="OA1059" s="871"/>
      <c r="OB1059" s="871"/>
      <c r="OC1059" s="871"/>
      <c r="OD1059" s="871"/>
      <c r="OE1059" s="871"/>
      <c r="OF1059" s="871"/>
      <c r="OG1059" s="871"/>
      <c r="OH1059" s="871"/>
      <c r="OI1059" s="871"/>
      <c r="OJ1059" s="871"/>
      <c r="OK1059" s="871"/>
      <c r="OL1059" s="871"/>
      <c r="OM1059" s="871"/>
      <c r="ON1059" s="871"/>
      <c r="OO1059" s="871"/>
      <c r="OP1059" s="871"/>
      <c r="OQ1059" s="871"/>
      <c r="OR1059" s="871"/>
      <c r="OS1059" s="871"/>
      <c r="OT1059" s="871"/>
      <c r="OU1059" s="871"/>
      <c r="OV1059" s="871"/>
      <c r="OW1059" s="871"/>
      <c r="OX1059" s="871"/>
      <c r="OY1059" s="871"/>
      <c r="OZ1059" s="871"/>
      <c r="PA1059" s="871"/>
      <c r="PB1059" s="871"/>
      <c r="PC1059" s="871"/>
      <c r="PD1059" s="871"/>
      <c r="PE1059" s="871"/>
      <c r="PF1059" s="871"/>
      <c r="PG1059" s="871"/>
      <c r="PH1059" s="871"/>
      <c r="PI1059" s="871"/>
      <c r="PJ1059" s="871"/>
      <c r="PK1059" s="871"/>
      <c r="PL1059" s="871"/>
      <c r="PM1059" s="871"/>
      <c r="PN1059" s="871"/>
      <c r="PO1059" s="871"/>
      <c r="PP1059" s="871"/>
      <c r="PQ1059" s="871"/>
      <c r="PR1059" s="871"/>
      <c r="PS1059" s="871"/>
      <c r="PT1059" s="871"/>
      <c r="PU1059" s="871"/>
      <c r="PV1059" s="871"/>
      <c r="PW1059" s="871"/>
      <c r="PX1059" s="871"/>
      <c r="PY1059" s="871"/>
      <c r="PZ1059" s="871"/>
      <c r="QA1059" s="871"/>
      <c r="QB1059" s="871"/>
      <c r="QC1059" s="871"/>
      <c r="QD1059" s="871"/>
      <c r="QE1059" s="871"/>
      <c r="QF1059" s="871"/>
      <c r="QG1059" s="871"/>
      <c r="QH1059" s="871"/>
      <c r="QI1059" s="871"/>
      <c r="QJ1059" s="871"/>
      <c r="QK1059" s="871"/>
      <c r="QL1059" s="871"/>
      <c r="QM1059" s="871"/>
      <c r="QN1059" s="871"/>
      <c r="QO1059" s="871"/>
      <c r="QP1059" s="871"/>
      <c r="QQ1059" s="871"/>
      <c r="QR1059" s="871"/>
      <c r="QS1059" s="871"/>
      <c r="QT1059" s="871"/>
      <c r="QU1059" s="871"/>
      <c r="QV1059" s="871"/>
      <c r="QW1059" s="871"/>
      <c r="QX1059" s="871"/>
      <c r="QY1059" s="871"/>
      <c r="QZ1059" s="871"/>
      <c r="RA1059" s="871"/>
      <c r="RB1059" s="871"/>
      <c r="RC1059" s="871"/>
      <c r="RD1059" s="871"/>
      <c r="RE1059" s="871"/>
      <c r="RF1059" s="871"/>
      <c r="RG1059" s="871"/>
      <c r="RH1059" s="871"/>
      <c r="RI1059" s="871"/>
      <c r="RJ1059" s="871"/>
      <c r="RK1059" s="871"/>
      <c r="RL1059" s="871"/>
      <c r="RM1059" s="871"/>
      <c r="RN1059" s="871"/>
      <c r="RO1059" s="871"/>
      <c r="RP1059" s="871"/>
      <c r="RQ1059" s="871"/>
      <c r="RR1059" s="871"/>
      <c r="RS1059" s="871"/>
      <c r="RT1059" s="871"/>
      <c r="RU1059" s="871"/>
      <c r="RV1059" s="871"/>
      <c r="RW1059" s="871"/>
      <c r="RX1059" s="871"/>
      <c r="RY1059" s="871"/>
      <c r="RZ1059" s="871"/>
      <c r="SA1059" s="871"/>
      <c r="SB1059" s="871"/>
      <c r="SC1059" s="871"/>
      <c r="SD1059" s="871"/>
      <c r="SE1059" s="871"/>
      <c r="SF1059" s="871"/>
      <c r="SG1059" s="871"/>
      <c r="SH1059" s="871"/>
      <c r="SI1059" s="871"/>
      <c r="SJ1059" s="871"/>
      <c r="SK1059" s="871"/>
      <c r="SL1059" s="871"/>
      <c r="SM1059" s="871"/>
      <c r="SN1059" s="871"/>
      <c r="SO1059" s="871"/>
      <c r="SP1059" s="871"/>
      <c r="SQ1059" s="871"/>
      <c r="SR1059" s="871"/>
      <c r="SS1059" s="871"/>
      <c r="ST1059" s="871"/>
      <c r="SU1059" s="871"/>
      <c r="SV1059" s="871"/>
      <c r="SW1059" s="871"/>
      <c r="SX1059" s="871"/>
      <c r="SY1059" s="871"/>
      <c r="SZ1059" s="871"/>
      <c r="TA1059" s="871"/>
      <c r="TB1059" s="871"/>
      <c r="TC1059" s="871"/>
      <c r="TD1059" s="871"/>
      <c r="TE1059" s="871"/>
      <c r="TF1059" s="871"/>
      <c r="TG1059" s="871"/>
      <c r="TH1059" s="871"/>
      <c r="TI1059" s="871"/>
      <c r="TJ1059" s="871"/>
      <c r="TK1059" s="871"/>
      <c r="TL1059" s="871"/>
      <c r="TM1059" s="871"/>
      <c r="TN1059" s="871"/>
      <c r="TO1059" s="871"/>
      <c r="TP1059" s="871"/>
      <c r="TQ1059" s="871"/>
      <c r="TR1059" s="871"/>
      <c r="TS1059" s="871"/>
      <c r="TT1059" s="871"/>
      <c r="TU1059" s="871"/>
      <c r="TV1059" s="871"/>
      <c r="TW1059" s="871"/>
      <c r="TX1059" s="871"/>
      <c r="TY1059" s="871"/>
      <c r="TZ1059" s="871"/>
      <c r="UA1059" s="871"/>
      <c r="UB1059" s="871"/>
      <c r="UC1059" s="871"/>
      <c r="UD1059" s="871"/>
      <c r="UE1059" s="871"/>
      <c r="UF1059" s="871"/>
      <c r="UG1059" s="871"/>
      <c r="UH1059" s="871"/>
      <c r="UI1059" s="871"/>
      <c r="UJ1059" s="871"/>
      <c r="UK1059" s="871"/>
      <c r="UL1059" s="871"/>
      <c r="UM1059" s="871"/>
      <c r="UN1059" s="871"/>
      <c r="UO1059" s="871"/>
      <c r="UP1059" s="871"/>
      <c r="UQ1059" s="871"/>
      <c r="UR1059" s="871"/>
      <c r="US1059" s="871"/>
      <c r="UT1059" s="871"/>
      <c r="UU1059" s="871"/>
      <c r="UV1059" s="871"/>
      <c r="UW1059" s="871"/>
      <c r="UX1059" s="871"/>
      <c r="UY1059" s="871"/>
      <c r="UZ1059" s="871"/>
      <c r="VA1059" s="871"/>
      <c r="VB1059" s="871"/>
      <c r="VC1059" s="871"/>
      <c r="VD1059" s="871"/>
      <c r="VE1059" s="871"/>
      <c r="VF1059" s="871"/>
      <c r="VG1059" s="871"/>
      <c r="VH1059" s="871"/>
      <c r="VI1059" s="871"/>
      <c r="VJ1059" s="871"/>
      <c r="VK1059" s="871"/>
      <c r="VL1059" s="871"/>
      <c r="VM1059" s="871"/>
      <c r="VN1059" s="871"/>
      <c r="VO1059" s="871"/>
      <c r="VP1059" s="871"/>
      <c r="VQ1059" s="871"/>
      <c r="VR1059" s="871"/>
      <c r="VS1059" s="871"/>
      <c r="VT1059" s="871"/>
      <c r="VU1059" s="871"/>
      <c r="VV1059" s="871"/>
      <c r="VW1059" s="871"/>
      <c r="VX1059" s="871"/>
      <c r="VY1059" s="871"/>
      <c r="VZ1059" s="871"/>
      <c r="WA1059" s="871"/>
      <c r="WB1059" s="871"/>
      <c r="WC1059" s="871"/>
      <c r="WD1059" s="871"/>
      <c r="WE1059" s="871"/>
      <c r="WF1059" s="871"/>
      <c r="WG1059" s="871"/>
      <c r="WH1059" s="871"/>
      <c r="WI1059" s="871"/>
      <c r="WJ1059" s="871"/>
      <c r="WK1059" s="871"/>
      <c r="WL1059" s="871"/>
      <c r="WM1059" s="871"/>
      <c r="WN1059" s="871"/>
      <c r="WO1059" s="871"/>
      <c r="WP1059" s="871"/>
      <c r="WQ1059" s="871"/>
      <c r="WR1059" s="871"/>
      <c r="WS1059" s="871"/>
      <c r="WT1059" s="871"/>
      <c r="WU1059" s="871"/>
      <c r="WV1059" s="871"/>
      <c r="WW1059" s="871"/>
      <c r="WX1059" s="871"/>
      <c r="WY1059" s="871"/>
      <c r="WZ1059" s="871"/>
      <c r="XA1059" s="871"/>
      <c r="XB1059" s="871"/>
      <c r="XC1059" s="871"/>
      <c r="XD1059" s="871"/>
      <c r="XE1059" s="871"/>
      <c r="XF1059" s="871"/>
      <c r="XG1059" s="871"/>
      <c r="XH1059" s="871"/>
      <c r="XI1059" s="871"/>
      <c r="XJ1059" s="871"/>
      <c r="XK1059" s="871"/>
      <c r="XL1059" s="871"/>
      <c r="XM1059" s="871"/>
      <c r="XN1059" s="871"/>
      <c r="XO1059" s="871"/>
      <c r="XP1059" s="871"/>
      <c r="XQ1059" s="871"/>
      <c r="XR1059" s="871"/>
      <c r="XS1059" s="871"/>
      <c r="XT1059" s="871"/>
      <c r="XU1059" s="871"/>
      <c r="XV1059" s="871"/>
      <c r="XW1059" s="871"/>
      <c r="XX1059" s="871"/>
      <c r="XY1059" s="871"/>
      <c r="XZ1059" s="871"/>
      <c r="YA1059" s="871"/>
      <c r="YB1059" s="871"/>
      <c r="YC1059" s="871"/>
      <c r="YD1059" s="871"/>
      <c r="YE1059" s="871"/>
      <c r="YF1059" s="871"/>
      <c r="YG1059" s="871"/>
      <c r="YH1059" s="871"/>
      <c r="YI1059" s="871"/>
      <c r="YJ1059" s="871"/>
      <c r="YK1059" s="871"/>
      <c r="YL1059" s="871"/>
      <c r="YM1059" s="871"/>
      <c r="YN1059" s="871"/>
      <c r="YO1059" s="871"/>
      <c r="YP1059" s="871"/>
      <c r="YQ1059" s="871"/>
      <c r="YR1059" s="871"/>
      <c r="YS1059" s="871"/>
      <c r="YT1059" s="871"/>
      <c r="YU1059" s="871"/>
      <c r="YV1059" s="871"/>
      <c r="YW1059" s="871"/>
      <c r="YX1059" s="871"/>
      <c r="YY1059" s="871"/>
      <c r="YZ1059" s="871"/>
      <c r="ZA1059" s="871"/>
      <c r="ZB1059" s="871"/>
      <c r="ZC1059" s="871"/>
      <c r="ZD1059" s="871"/>
      <c r="ZE1059" s="871"/>
      <c r="ZF1059" s="871"/>
      <c r="ZG1059" s="871"/>
      <c r="ZH1059" s="871"/>
      <c r="ZI1059" s="871"/>
      <c r="ZJ1059" s="871"/>
      <c r="ZK1059" s="871"/>
      <c r="ZL1059" s="871"/>
      <c r="ZM1059" s="871"/>
      <c r="ZN1059" s="871"/>
      <c r="ZO1059" s="871"/>
      <c r="ZP1059" s="871"/>
      <c r="ZQ1059" s="871"/>
      <c r="ZR1059" s="871"/>
      <c r="ZS1059" s="871"/>
      <c r="ZT1059" s="871"/>
      <c r="ZU1059" s="871"/>
      <c r="ZV1059" s="871"/>
      <c r="ZW1059" s="871"/>
      <c r="ZX1059" s="871"/>
      <c r="ZY1059" s="871"/>
      <c r="ZZ1059" s="871"/>
      <c r="AAA1059" s="871"/>
      <c r="AAB1059" s="871"/>
      <c r="AAC1059" s="871"/>
      <c r="AAD1059" s="871"/>
      <c r="AAE1059" s="871"/>
      <c r="AAF1059" s="871"/>
      <c r="AAG1059" s="871"/>
      <c r="AAH1059" s="871"/>
      <c r="AAI1059" s="871"/>
      <c r="AAJ1059" s="871"/>
      <c r="AAK1059" s="871"/>
      <c r="AAL1059" s="871"/>
      <c r="AAM1059" s="871"/>
      <c r="AAN1059" s="871"/>
      <c r="AAO1059" s="871"/>
      <c r="AAP1059" s="871"/>
      <c r="AAQ1059" s="871"/>
      <c r="AAR1059" s="871"/>
      <c r="AAS1059" s="871"/>
      <c r="AAT1059" s="871"/>
      <c r="AAU1059" s="871"/>
      <c r="AAV1059" s="871"/>
      <c r="AAW1059" s="871"/>
      <c r="AAX1059" s="871"/>
      <c r="AAY1059" s="871"/>
      <c r="AAZ1059" s="871"/>
      <c r="ABA1059" s="871"/>
      <c r="ABB1059" s="871"/>
      <c r="ABC1059" s="871"/>
      <c r="ABD1059" s="871"/>
      <c r="ABE1059" s="871"/>
      <c r="ABF1059" s="871"/>
      <c r="ABG1059" s="871"/>
      <c r="ABH1059" s="871"/>
      <c r="ABI1059" s="871"/>
      <c r="ABJ1059" s="871"/>
      <c r="ABK1059" s="871"/>
      <c r="ABL1059" s="871"/>
      <c r="ABM1059" s="871"/>
      <c r="ABN1059" s="871"/>
      <c r="ABO1059" s="871"/>
      <c r="ABP1059" s="871"/>
      <c r="ABQ1059" s="871"/>
      <c r="ABR1059" s="871"/>
      <c r="ABS1059" s="871"/>
      <c r="ABT1059" s="871"/>
      <c r="ABU1059" s="871"/>
      <c r="ABV1059" s="871"/>
      <c r="ABW1059" s="871"/>
      <c r="ABX1059" s="871"/>
      <c r="ABY1059" s="871"/>
      <c r="ABZ1059" s="871"/>
      <c r="ACA1059" s="871"/>
      <c r="ACB1059" s="871"/>
      <c r="ACC1059" s="871"/>
      <c r="ACD1059" s="871"/>
      <c r="ACE1059" s="871"/>
      <c r="ACF1059" s="871"/>
      <c r="ACG1059" s="871"/>
      <c r="ACH1059" s="871"/>
      <c r="ACI1059" s="871"/>
      <c r="ACJ1059" s="871"/>
      <c r="ACK1059" s="871"/>
      <c r="ACL1059" s="871"/>
      <c r="ACM1059" s="871"/>
      <c r="ACN1059" s="871"/>
      <c r="ACO1059" s="871"/>
      <c r="ACP1059" s="871"/>
      <c r="ACQ1059" s="871"/>
      <c r="ACR1059" s="871"/>
      <c r="ACS1059" s="871"/>
      <c r="ACT1059" s="871"/>
      <c r="ACU1059" s="871"/>
      <c r="ACV1059" s="871"/>
      <c r="ACW1059" s="871"/>
      <c r="ACX1059" s="871"/>
      <c r="ACY1059" s="871"/>
      <c r="ACZ1059" s="871"/>
      <c r="ADA1059" s="871"/>
      <c r="ADB1059" s="871"/>
      <c r="ADC1059" s="871"/>
      <c r="ADD1059" s="871"/>
      <c r="ADE1059" s="871"/>
      <c r="ADF1059" s="871"/>
      <c r="ADG1059" s="871"/>
      <c r="ADH1059" s="871"/>
      <c r="ADI1059" s="871"/>
      <c r="ADJ1059" s="871"/>
      <c r="ADK1059" s="871"/>
      <c r="ADL1059" s="871"/>
      <c r="ADM1059" s="871"/>
      <c r="ADN1059" s="871"/>
      <c r="ADO1059" s="871"/>
      <c r="ADP1059" s="871"/>
      <c r="ADQ1059" s="871"/>
      <c r="ADR1059" s="871"/>
      <c r="ADS1059" s="871"/>
      <c r="ADT1059" s="871"/>
      <c r="ADU1059" s="871"/>
      <c r="ADV1059" s="871"/>
      <c r="ADW1059" s="871"/>
      <c r="ADX1059" s="871"/>
      <c r="ADY1059" s="871"/>
      <c r="ADZ1059" s="871"/>
      <c r="AEA1059" s="871"/>
      <c r="AEB1059" s="871"/>
      <c r="AEC1059" s="871"/>
      <c r="AED1059" s="871"/>
      <c r="AEE1059" s="871"/>
      <c r="AEF1059" s="871"/>
      <c r="AEG1059" s="871"/>
      <c r="AEH1059" s="871"/>
      <c r="AEI1059" s="871"/>
      <c r="AEJ1059" s="871"/>
      <c r="AEK1059" s="871"/>
      <c r="AEL1059" s="871"/>
      <c r="AEM1059" s="871"/>
      <c r="AEN1059" s="871"/>
      <c r="AEO1059" s="871"/>
      <c r="AEP1059" s="871"/>
      <c r="AEQ1059" s="871"/>
      <c r="AER1059" s="871"/>
      <c r="AES1059" s="871"/>
      <c r="AET1059" s="871"/>
      <c r="AEU1059" s="871"/>
      <c r="AEV1059" s="871"/>
      <c r="AEW1059" s="871"/>
      <c r="AEX1059" s="871"/>
      <c r="AEY1059" s="871"/>
      <c r="AEZ1059" s="871"/>
      <c r="AFA1059" s="871"/>
      <c r="AFB1059" s="871"/>
      <c r="AFC1059" s="871"/>
      <c r="AFD1059" s="871"/>
      <c r="AFE1059" s="871"/>
      <c r="AFF1059" s="871"/>
      <c r="AFG1059" s="871"/>
      <c r="AFH1059" s="871"/>
      <c r="AFI1059" s="871"/>
      <c r="AFJ1059" s="871"/>
      <c r="AFK1059" s="871"/>
      <c r="AFL1059" s="871"/>
      <c r="AFM1059" s="871"/>
      <c r="AFN1059" s="871"/>
      <c r="AFO1059" s="871"/>
      <c r="AFP1059" s="871"/>
      <c r="AFQ1059" s="871"/>
      <c r="AFR1059" s="871"/>
      <c r="AFS1059" s="871"/>
      <c r="AFT1059" s="871"/>
      <c r="AFU1059" s="871"/>
      <c r="AFV1059" s="871"/>
      <c r="AFW1059" s="871"/>
      <c r="AFX1059" s="871"/>
      <c r="AFY1059" s="871"/>
      <c r="AFZ1059" s="871"/>
      <c r="AGA1059" s="871"/>
      <c r="AGB1059" s="871"/>
      <c r="AGC1059" s="871"/>
      <c r="AGD1059" s="871"/>
      <c r="AGE1059" s="871"/>
      <c r="AGF1059" s="871"/>
      <c r="AGG1059" s="871"/>
      <c r="AGH1059" s="871"/>
      <c r="AGI1059" s="871"/>
      <c r="AGJ1059" s="871"/>
      <c r="AGK1059" s="871"/>
      <c r="AGL1059" s="871"/>
      <c r="AGM1059" s="871"/>
      <c r="AGN1059" s="871"/>
      <c r="AGO1059" s="871"/>
      <c r="AGP1059" s="871"/>
      <c r="AGQ1059" s="871"/>
      <c r="AGR1059" s="871"/>
      <c r="AGS1059" s="871"/>
      <c r="AGT1059" s="871"/>
      <c r="AGU1059" s="871"/>
      <c r="AGV1059" s="871"/>
      <c r="AGW1059" s="871"/>
      <c r="AGX1059" s="871"/>
      <c r="AGY1059" s="871"/>
      <c r="AGZ1059" s="871"/>
      <c r="AHA1059" s="871"/>
      <c r="AHB1059" s="871"/>
      <c r="AHC1059" s="871"/>
      <c r="AHD1059" s="871"/>
      <c r="AHE1059" s="871"/>
      <c r="AHF1059" s="871"/>
      <c r="AHG1059" s="871"/>
      <c r="AHH1059" s="871"/>
      <c r="AHI1059" s="871"/>
      <c r="AHJ1059" s="871"/>
      <c r="AHK1059" s="871"/>
      <c r="AHL1059" s="871"/>
      <c r="AHM1059" s="871"/>
      <c r="AHN1059" s="871"/>
      <c r="AHO1059" s="871"/>
      <c r="AHP1059" s="871"/>
      <c r="AHQ1059" s="871"/>
      <c r="AHR1059" s="871"/>
      <c r="AHS1059" s="871"/>
      <c r="AHT1059" s="871"/>
      <c r="AHU1059" s="871"/>
      <c r="AHV1059" s="871"/>
      <c r="AHW1059" s="871"/>
      <c r="AHX1059" s="871"/>
      <c r="AHY1059" s="871"/>
      <c r="AHZ1059" s="871"/>
      <c r="AIA1059" s="871"/>
      <c r="AIB1059" s="871"/>
      <c r="AIC1059" s="871"/>
      <c r="AID1059" s="871"/>
      <c r="AIE1059" s="871"/>
      <c r="AIF1059" s="871"/>
      <c r="AIG1059" s="871"/>
      <c r="AIH1059" s="871"/>
      <c r="AII1059" s="871"/>
      <c r="AIJ1059" s="871"/>
      <c r="AIK1059" s="871"/>
      <c r="AIL1059" s="871"/>
      <c r="AIM1059" s="871"/>
      <c r="AIN1059" s="871"/>
      <c r="AIO1059" s="871"/>
      <c r="AIP1059" s="871"/>
      <c r="AIQ1059" s="871"/>
      <c r="AIR1059" s="871"/>
      <c r="AIS1059" s="871"/>
      <c r="AIT1059" s="871"/>
      <c r="AIU1059" s="871"/>
      <c r="AIV1059" s="871"/>
      <c r="AIW1059" s="871"/>
      <c r="AIX1059" s="871"/>
      <c r="AIY1059" s="871"/>
      <c r="AIZ1059" s="871"/>
      <c r="AJA1059" s="871"/>
      <c r="AJB1059" s="871"/>
      <c r="AJC1059" s="871"/>
      <c r="AJD1059" s="871"/>
      <c r="AJE1059" s="871"/>
      <c r="AJF1059" s="871"/>
      <c r="AJG1059" s="871"/>
      <c r="AJH1059" s="871"/>
      <c r="AJI1059" s="871"/>
      <c r="AJJ1059" s="871"/>
      <c r="AJK1059" s="871"/>
      <c r="AJL1059" s="871"/>
      <c r="AJM1059" s="871"/>
      <c r="AJN1059" s="871"/>
      <c r="AJO1059" s="871"/>
      <c r="AJP1059" s="871"/>
      <c r="AJQ1059" s="871"/>
      <c r="AJR1059" s="871"/>
      <c r="AJS1059" s="871"/>
      <c r="AJT1059" s="871"/>
      <c r="AJU1059" s="871"/>
      <c r="AJV1059" s="871"/>
      <c r="AJW1059" s="871"/>
      <c r="AJX1059" s="871"/>
      <c r="AJY1059" s="871"/>
      <c r="AJZ1059" s="871"/>
      <c r="AKA1059" s="871"/>
      <c r="AKB1059" s="871"/>
      <c r="AKC1059" s="871"/>
      <c r="AKD1059" s="871"/>
      <c r="AKE1059" s="871"/>
      <c r="AKF1059" s="871"/>
      <c r="AKG1059" s="871"/>
      <c r="AKH1059" s="871"/>
      <c r="AKI1059" s="871"/>
      <c r="AKJ1059" s="871"/>
      <c r="AKK1059" s="871"/>
      <c r="AKL1059" s="871"/>
      <c r="AKM1059" s="871"/>
      <c r="AKN1059" s="871"/>
      <c r="AKO1059" s="871"/>
      <c r="AKP1059" s="871"/>
      <c r="AKQ1059" s="871"/>
      <c r="AKR1059" s="871"/>
      <c r="AKS1059" s="871"/>
      <c r="AKT1059" s="871"/>
      <c r="AKU1059" s="871"/>
      <c r="AKV1059" s="871"/>
      <c r="AKW1059" s="871"/>
      <c r="AKX1059" s="871"/>
      <c r="AKY1059" s="871"/>
      <c r="AKZ1059" s="871"/>
      <c r="ALA1059" s="871"/>
      <c r="ALB1059" s="871"/>
      <c r="ALC1059" s="871"/>
      <c r="ALD1059" s="871"/>
      <c r="ALE1059" s="871"/>
      <c r="ALF1059" s="871"/>
      <c r="ALG1059" s="871"/>
      <c r="ALH1059" s="871"/>
      <c r="ALI1059" s="871"/>
      <c r="ALJ1059" s="871"/>
      <c r="ALK1059" s="871"/>
      <c r="ALL1059" s="871"/>
      <c r="ALM1059" s="871"/>
      <c r="ALN1059" s="871"/>
      <c r="ALO1059" s="871"/>
      <c r="ALP1059" s="871"/>
      <c r="ALQ1059" s="871"/>
      <c r="ALR1059" s="871"/>
      <c r="ALS1059" s="871"/>
      <c r="ALT1059" s="871"/>
      <c r="ALU1059" s="871"/>
      <c r="ALV1059" s="871"/>
      <c r="ALW1059" s="871"/>
      <c r="ALX1059" s="871"/>
      <c r="ALY1059" s="871"/>
      <c r="ALZ1059" s="871"/>
      <c r="AMA1059" s="871"/>
      <c r="AMB1059" s="871"/>
      <c r="AMC1059" s="871"/>
      <c r="AMD1059" s="871"/>
      <c r="AME1059" s="871"/>
      <c r="AMF1059" s="871"/>
      <c r="AMG1059" s="871"/>
      <c r="AMH1059" s="871"/>
      <c r="AMI1059" s="871"/>
      <c r="AMJ1059" s="871"/>
      <c r="AMK1059" s="871"/>
    </row>
    <row r="1060" spans="1:1025" ht="28.8">
      <c r="A1060" s="873" t="s">
        <v>3</v>
      </c>
      <c r="B1060" s="874" t="s">
        <v>4</v>
      </c>
      <c r="C1060" s="874" t="s">
        <v>477</v>
      </c>
      <c r="D1060" s="874" t="s">
        <v>6</v>
      </c>
      <c r="E1060" s="874" t="s">
        <v>478</v>
      </c>
      <c r="F1060" s="874" t="s">
        <v>8</v>
      </c>
      <c r="G1060" s="874" t="s">
        <v>9</v>
      </c>
      <c r="H1060" s="875" t="s">
        <v>479</v>
      </c>
      <c r="I1060" s="874" t="s">
        <v>232</v>
      </c>
      <c r="J1060" s="874" t="s">
        <v>12</v>
      </c>
      <c r="K1060" s="916" t="s">
        <v>4</v>
      </c>
      <c r="L1060" s="873" t="s">
        <v>477</v>
      </c>
      <c r="M1060" s="916" t="s">
        <v>6</v>
      </c>
      <c r="N1060" s="916" t="s">
        <v>7</v>
      </c>
      <c r="O1060" s="916" t="s">
        <v>8</v>
      </c>
      <c r="P1060" s="916" t="s">
        <v>480</v>
      </c>
      <c r="Q1060" s="898"/>
      <c r="R1060" s="871"/>
      <c r="S1060" s="871"/>
      <c r="T1060" s="871"/>
      <c r="U1060" s="871"/>
      <c r="V1060" s="871"/>
      <c r="W1060" s="871"/>
      <c r="X1060" s="871"/>
      <c r="Y1060" s="871"/>
      <c r="Z1060" s="871"/>
      <c r="AA1060" s="871"/>
      <c r="AB1060" s="871"/>
      <c r="AC1060" s="871"/>
      <c r="AD1060" s="871"/>
      <c r="AE1060" s="871"/>
      <c r="AF1060" s="871"/>
      <c r="AG1060" s="871"/>
      <c r="AH1060" s="871"/>
      <c r="AI1060" s="871"/>
      <c r="AJ1060" s="871"/>
      <c r="AK1060" s="871"/>
      <c r="AL1060" s="871"/>
      <c r="AM1060" s="871"/>
      <c r="AN1060" s="871"/>
      <c r="AO1060" s="871"/>
      <c r="AP1060" s="871"/>
      <c r="AQ1060" s="871"/>
      <c r="AR1060" s="871"/>
      <c r="AS1060" s="871"/>
      <c r="AT1060" s="871"/>
      <c r="AU1060" s="871"/>
      <c r="AV1060" s="871"/>
      <c r="AW1060" s="871"/>
      <c r="AX1060" s="871"/>
      <c r="AY1060" s="871"/>
      <c r="AZ1060" s="871"/>
      <c r="BA1060" s="871"/>
      <c r="BB1060" s="871"/>
      <c r="BC1060" s="871"/>
      <c r="BD1060" s="871"/>
      <c r="BE1060" s="871"/>
      <c r="BF1060" s="871"/>
      <c r="BG1060" s="871"/>
      <c r="BH1060" s="871"/>
      <c r="BI1060" s="871"/>
      <c r="BJ1060" s="871"/>
      <c r="BK1060" s="871"/>
      <c r="BL1060" s="871"/>
      <c r="BM1060" s="871"/>
      <c r="BN1060" s="871"/>
      <c r="BO1060" s="871"/>
      <c r="BP1060" s="871"/>
      <c r="BQ1060" s="871"/>
      <c r="BR1060" s="871"/>
      <c r="BS1060" s="871"/>
      <c r="BT1060" s="871"/>
      <c r="BU1060" s="871"/>
      <c r="BV1060" s="871"/>
      <c r="BW1060" s="871"/>
      <c r="BX1060" s="871"/>
      <c r="BY1060" s="871"/>
      <c r="BZ1060" s="871"/>
      <c r="CA1060" s="871"/>
      <c r="CB1060" s="871"/>
      <c r="CC1060" s="871"/>
      <c r="CD1060" s="871"/>
      <c r="CE1060" s="871"/>
      <c r="CF1060" s="871"/>
      <c r="CG1060" s="871"/>
      <c r="CH1060" s="871"/>
      <c r="CI1060" s="871"/>
      <c r="CJ1060" s="871"/>
      <c r="CK1060" s="871"/>
      <c r="CL1060" s="871"/>
      <c r="CM1060" s="871"/>
      <c r="CN1060" s="871"/>
      <c r="CO1060" s="871"/>
      <c r="CP1060" s="871"/>
      <c r="CQ1060" s="871"/>
      <c r="CR1060" s="871"/>
      <c r="CS1060" s="871"/>
      <c r="CT1060" s="871"/>
      <c r="CU1060" s="871"/>
      <c r="CV1060" s="871"/>
      <c r="CW1060" s="871"/>
      <c r="CX1060" s="871"/>
      <c r="CY1060" s="871"/>
      <c r="CZ1060" s="871"/>
      <c r="DA1060" s="871"/>
      <c r="DB1060" s="871"/>
      <c r="DC1060" s="871"/>
      <c r="DD1060" s="871"/>
      <c r="DE1060" s="871"/>
      <c r="DF1060" s="871"/>
      <c r="DG1060" s="871"/>
      <c r="DH1060" s="871"/>
      <c r="DI1060" s="871"/>
      <c r="DJ1060" s="871"/>
      <c r="DK1060" s="871"/>
      <c r="DL1060" s="871"/>
      <c r="DM1060" s="871"/>
      <c r="DN1060" s="871"/>
      <c r="DO1060" s="871"/>
      <c r="DP1060" s="871"/>
      <c r="DQ1060" s="871"/>
      <c r="DR1060" s="871"/>
      <c r="DS1060" s="871"/>
      <c r="DT1060" s="871"/>
      <c r="DU1060" s="871"/>
      <c r="DV1060" s="871"/>
      <c r="DW1060" s="871"/>
      <c r="DX1060" s="871"/>
      <c r="DY1060" s="871"/>
      <c r="DZ1060" s="871"/>
      <c r="EA1060" s="871"/>
      <c r="EB1060" s="871"/>
      <c r="EC1060" s="871"/>
      <c r="ED1060" s="871"/>
      <c r="EE1060" s="871"/>
      <c r="EF1060" s="871"/>
      <c r="EG1060" s="871"/>
      <c r="EH1060" s="871"/>
      <c r="EI1060" s="871"/>
      <c r="EJ1060" s="871"/>
      <c r="EK1060" s="871"/>
      <c r="EL1060" s="871"/>
      <c r="EM1060" s="871"/>
      <c r="EN1060" s="871"/>
      <c r="EO1060" s="871"/>
      <c r="EP1060" s="871"/>
      <c r="EQ1060" s="871"/>
      <c r="ER1060" s="871"/>
      <c r="ES1060" s="871"/>
      <c r="ET1060" s="871"/>
      <c r="EU1060" s="871"/>
      <c r="EV1060" s="871"/>
      <c r="EW1060" s="871"/>
      <c r="EX1060" s="871"/>
      <c r="EY1060" s="871"/>
      <c r="EZ1060" s="871"/>
      <c r="FA1060" s="871"/>
      <c r="FB1060" s="871"/>
      <c r="FC1060" s="871"/>
      <c r="FD1060" s="871"/>
      <c r="FE1060" s="871"/>
      <c r="FF1060" s="871"/>
      <c r="FG1060" s="871"/>
      <c r="FH1060" s="871"/>
      <c r="FI1060" s="871"/>
      <c r="FJ1060" s="871"/>
      <c r="FK1060" s="871"/>
      <c r="FL1060" s="871"/>
      <c r="FM1060" s="871"/>
      <c r="FN1060" s="871"/>
      <c r="FO1060" s="871"/>
      <c r="FP1060" s="871"/>
      <c r="FQ1060" s="871"/>
      <c r="FR1060" s="871"/>
      <c r="FS1060" s="871"/>
      <c r="FT1060" s="871"/>
      <c r="FU1060" s="871"/>
      <c r="FV1060" s="871"/>
      <c r="FW1060" s="871"/>
      <c r="FX1060" s="871"/>
      <c r="FY1060" s="871"/>
      <c r="FZ1060" s="871"/>
      <c r="GA1060" s="871"/>
      <c r="GB1060" s="871"/>
      <c r="GC1060" s="871"/>
      <c r="GD1060" s="871"/>
      <c r="GE1060" s="871"/>
      <c r="GF1060" s="871"/>
      <c r="GG1060" s="871"/>
      <c r="GH1060" s="871"/>
      <c r="GI1060" s="871"/>
      <c r="GJ1060" s="871"/>
      <c r="GK1060" s="871"/>
      <c r="GL1060" s="871"/>
      <c r="GM1060" s="871"/>
      <c r="GN1060" s="871"/>
      <c r="GO1060" s="871"/>
      <c r="GP1060" s="871"/>
      <c r="GQ1060" s="871"/>
      <c r="GR1060" s="871"/>
      <c r="GS1060" s="871"/>
      <c r="GT1060" s="871"/>
      <c r="GU1060" s="871"/>
      <c r="GV1060" s="871"/>
      <c r="GW1060" s="871"/>
      <c r="GX1060" s="871"/>
      <c r="GY1060" s="871"/>
      <c r="GZ1060" s="871"/>
      <c r="HA1060" s="871"/>
      <c r="HB1060" s="871"/>
      <c r="HC1060" s="871"/>
      <c r="HD1060" s="871"/>
      <c r="HE1060" s="871"/>
      <c r="HF1060" s="871"/>
      <c r="HG1060" s="871"/>
      <c r="HH1060" s="871"/>
      <c r="HI1060" s="871"/>
      <c r="HJ1060" s="871"/>
      <c r="HK1060" s="871"/>
      <c r="HL1060" s="871"/>
      <c r="HM1060" s="871"/>
      <c r="HN1060" s="871"/>
      <c r="HO1060" s="871"/>
      <c r="HP1060" s="871"/>
      <c r="HQ1060" s="871"/>
      <c r="HR1060" s="871"/>
      <c r="HS1060" s="871"/>
      <c r="HT1060" s="871"/>
      <c r="HU1060" s="871"/>
      <c r="HV1060" s="871"/>
      <c r="HW1060" s="871"/>
      <c r="HX1060" s="871"/>
      <c r="HY1060" s="871"/>
      <c r="HZ1060" s="871"/>
      <c r="IA1060" s="871"/>
      <c r="IB1060" s="871"/>
      <c r="IC1060" s="871"/>
      <c r="ID1060" s="871"/>
      <c r="IE1060" s="871"/>
      <c r="IF1060" s="871"/>
      <c r="IG1060" s="871"/>
      <c r="IH1060" s="871"/>
      <c r="II1060" s="871"/>
      <c r="IJ1060" s="871"/>
      <c r="IK1060" s="871"/>
      <c r="IL1060" s="871"/>
      <c r="IM1060" s="871"/>
      <c r="IN1060" s="871"/>
      <c r="IO1060" s="871"/>
      <c r="IP1060" s="871"/>
      <c r="IQ1060" s="871"/>
      <c r="IR1060" s="871"/>
      <c r="IS1060" s="871"/>
      <c r="IT1060" s="871"/>
      <c r="IU1060" s="871"/>
      <c r="IV1060" s="871"/>
      <c r="IW1060" s="871"/>
      <c r="IX1060" s="871"/>
      <c r="IY1060" s="871"/>
      <c r="IZ1060" s="871"/>
      <c r="JA1060" s="871"/>
      <c r="JB1060" s="871"/>
      <c r="JC1060" s="871"/>
      <c r="JD1060" s="871"/>
      <c r="JE1060" s="871"/>
      <c r="JF1060" s="871"/>
      <c r="JG1060" s="871"/>
      <c r="JH1060" s="871"/>
      <c r="JI1060" s="871"/>
      <c r="JJ1060" s="871"/>
      <c r="JK1060" s="871"/>
      <c r="JL1060" s="871"/>
      <c r="JM1060" s="871"/>
      <c r="JN1060" s="871"/>
      <c r="JO1060" s="871"/>
      <c r="JP1060" s="871"/>
      <c r="JQ1060" s="871"/>
      <c r="JR1060" s="871"/>
      <c r="JS1060" s="871"/>
      <c r="JT1060" s="871"/>
      <c r="JU1060" s="871"/>
      <c r="JV1060" s="871"/>
      <c r="JW1060" s="871"/>
      <c r="JX1060" s="871"/>
      <c r="JY1060" s="871"/>
      <c r="JZ1060" s="871"/>
      <c r="KA1060" s="871"/>
      <c r="KB1060" s="871"/>
      <c r="KC1060" s="871"/>
      <c r="KD1060" s="871"/>
      <c r="KE1060" s="871"/>
      <c r="KF1060" s="871"/>
      <c r="KG1060" s="871"/>
      <c r="KH1060" s="871"/>
      <c r="KI1060" s="871"/>
      <c r="KJ1060" s="871"/>
      <c r="KK1060" s="871"/>
      <c r="KL1060" s="871"/>
      <c r="KM1060" s="871"/>
      <c r="KN1060" s="871"/>
      <c r="KO1060" s="871"/>
      <c r="KP1060" s="871"/>
      <c r="KQ1060" s="871"/>
      <c r="KR1060" s="871"/>
      <c r="KS1060" s="871"/>
      <c r="KT1060" s="871"/>
      <c r="KU1060" s="871"/>
      <c r="KV1060" s="871"/>
      <c r="KW1060" s="871"/>
      <c r="KX1060" s="871"/>
      <c r="KY1060" s="871"/>
      <c r="KZ1060" s="871"/>
      <c r="LA1060" s="871"/>
      <c r="LB1060" s="871"/>
      <c r="LC1060" s="871"/>
      <c r="LD1060" s="871"/>
      <c r="LE1060" s="871"/>
      <c r="LF1060" s="871"/>
      <c r="LG1060" s="871"/>
      <c r="LH1060" s="871"/>
      <c r="LI1060" s="871"/>
      <c r="LJ1060" s="871"/>
      <c r="LK1060" s="871"/>
      <c r="LL1060" s="871"/>
      <c r="LM1060" s="871"/>
      <c r="LN1060" s="871"/>
      <c r="LO1060" s="871"/>
      <c r="LP1060" s="871"/>
      <c r="LQ1060" s="871"/>
      <c r="LR1060" s="871"/>
      <c r="LS1060" s="871"/>
      <c r="LT1060" s="871"/>
      <c r="LU1060" s="871"/>
      <c r="LV1060" s="871"/>
      <c r="LW1060" s="871"/>
      <c r="LX1060" s="871"/>
      <c r="LY1060" s="871"/>
      <c r="LZ1060" s="871"/>
      <c r="MA1060" s="871"/>
      <c r="MB1060" s="871"/>
      <c r="MC1060" s="871"/>
      <c r="MD1060" s="871"/>
      <c r="ME1060" s="871"/>
      <c r="MF1060" s="871"/>
      <c r="MG1060" s="871"/>
      <c r="MH1060" s="871"/>
      <c r="MI1060" s="871"/>
      <c r="MJ1060" s="871"/>
      <c r="MK1060" s="871"/>
      <c r="ML1060" s="871"/>
      <c r="MM1060" s="871"/>
      <c r="MN1060" s="871"/>
      <c r="MO1060" s="871"/>
      <c r="MP1060" s="871"/>
      <c r="MQ1060" s="871"/>
      <c r="MR1060" s="871"/>
      <c r="MS1060" s="871"/>
      <c r="MT1060" s="871"/>
      <c r="MU1060" s="871"/>
      <c r="MV1060" s="871"/>
      <c r="MW1060" s="871"/>
      <c r="MX1060" s="871"/>
      <c r="MY1060" s="871"/>
      <c r="MZ1060" s="871"/>
      <c r="NA1060" s="871"/>
      <c r="NB1060" s="871"/>
      <c r="NC1060" s="871"/>
      <c r="ND1060" s="871"/>
      <c r="NE1060" s="871"/>
      <c r="NF1060" s="871"/>
      <c r="NG1060" s="871"/>
      <c r="NH1060" s="871"/>
      <c r="NI1060" s="871"/>
      <c r="NJ1060" s="871"/>
      <c r="NK1060" s="871"/>
      <c r="NL1060" s="871"/>
      <c r="NM1060" s="871"/>
      <c r="NN1060" s="871"/>
      <c r="NO1060" s="871"/>
      <c r="NP1060" s="871"/>
      <c r="NQ1060" s="871"/>
      <c r="NR1060" s="871"/>
      <c r="NS1060" s="871"/>
      <c r="NT1060" s="871"/>
      <c r="NU1060" s="871"/>
      <c r="NV1060" s="871"/>
      <c r="NW1060" s="871"/>
      <c r="NX1060" s="871"/>
      <c r="NY1060" s="871"/>
      <c r="NZ1060" s="871"/>
      <c r="OA1060" s="871"/>
      <c r="OB1060" s="871"/>
      <c r="OC1060" s="871"/>
      <c r="OD1060" s="871"/>
      <c r="OE1060" s="871"/>
      <c r="OF1060" s="871"/>
      <c r="OG1060" s="871"/>
      <c r="OH1060" s="871"/>
      <c r="OI1060" s="871"/>
      <c r="OJ1060" s="871"/>
      <c r="OK1060" s="871"/>
      <c r="OL1060" s="871"/>
      <c r="OM1060" s="871"/>
      <c r="ON1060" s="871"/>
      <c r="OO1060" s="871"/>
      <c r="OP1060" s="871"/>
      <c r="OQ1060" s="871"/>
      <c r="OR1060" s="871"/>
      <c r="OS1060" s="871"/>
      <c r="OT1060" s="871"/>
      <c r="OU1060" s="871"/>
      <c r="OV1060" s="871"/>
      <c r="OW1060" s="871"/>
      <c r="OX1060" s="871"/>
      <c r="OY1060" s="871"/>
      <c r="OZ1060" s="871"/>
      <c r="PA1060" s="871"/>
      <c r="PB1060" s="871"/>
      <c r="PC1060" s="871"/>
      <c r="PD1060" s="871"/>
      <c r="PE1060" s="871"/>
      <c r="PF1060" s="871"/>
      <c r="PG1060" s="871"/>
      <c r="PH1060" s="871"/>
      <c r="PI1060" s="871"/>
      <c r="PJ1060" s="871"/>
      <c r="PK1060" s="871"/>
      <c r="PL1060" s="871"/>
      <c r="PM1060" s="871"/>
      <c r="PN1060" s="871"/>
      <c r="PO1060" s="871"/>
      <c r="PP1060" s="871"/>
      <c r="PQ1060" s="871"/>
      <c r="PR1060" s="871"/>
      <c r="PS1060" s="871"/>
      <c r="PT1060" s="871"/>
      <c r="PU1060" s="871"/>
      <c r="PV1060" s="871"/>
      <c r="PW1060" s="871"/>
      <c r="PX1060" s="871"/>
      <c r="PY1060" s="871"/>
      <c r="PZ1060" s="871"/>
      <c r="QA1060" s="871"/>
      <c r="QB1060" s="871"/>
      <c r="QC1060" s="871"/>
      <c r="QD1060" s="871"/>
      <c r="QE1060" s="871"/>
      <c r="QF1060" s="871"/>
      <c r="QG1060" s="871"/>
      <c r="QH1060" s="871"/>
      <c r="QI1060" s="871"/>
      <c r="QJ1060" s="871"/>
      <c r="QK1060" s="871"/>
      <c r="QL1060" s="871"/>
      <c r="QM1060" s="871"/>
      <c r="QN1060" s="871"/>
      <c r="QO1060" s="871"/>
      <c r="QP1060" s="871"/>
      <c r="QQ1060" s="871"/>
      <c r="QR1060" s="871"/>
      <c r="QS1060" s="871"/>
      <c r="QT1060" s="871"/>
      <c r="QU1060" s="871"/>
      <c r="QV1060" s="871"/>
      <c r="QW1060" s="871"/>
      <c r="QX1060" s="871"/>
      <c r="QY1060" s="871"/>
      <c r="QZ1060" s="871"/>
      <c r="RA1060" s="871"/>
      <c r="RB1060" s="871"/>
      <c r="RC1060" s="871"/>
      <c r="RD1060" s="871"/>
      <c r="RE1060" s="871"/>
      <c r="RF1060" s="871"/>
      <c r="RG1060" s="871"/>
      <c r="RH1060" s="871"/>
      <c r="RI1060" s="871"/>
      <c r="RJ1060" s="871"/>
      <c r="RK1060" s="871"/>
      <c r="RL1060" s="871"/>
      <c r="RM1060" s="871"/>
      <c r="RN1060" s="871"/>
      <c r="RO1060" s="871"/>
      <c r="RP1060" s="871"/>
      <c r="RQ1060" s="871"/>
      <c r="RR1060" s="871"/>
      <c r="RS1060" s="871"/>
      <c r="RT1060" s="871"/>
      <c r="RU1060" s="871"/>
      <c r="RV1060" s="871"/>
      <c r="RW1060" s="871"/>
      <c r="RX1060" s="871"/>
      <c r="RY1060" s="871"/>
      <c r="RZ1060" s="871"/>
      <c r="SA1060" s="871"/>
      <c r="SB1060" s="871"/>
      <c r="SC1060" s="871"/>
      <c r="SD1060" s="871"/>
      <c r="SE1060" s="871"/>
      <c r="SF1060" s="871"/>
      <c r="SG1060" s="871"/>
      <c r="SH1060" s="871"/>
      <c r="SI1060" s="871"/>
      <c r="SJ1060" s="871"/>
      <c r="SK1060" s="871"/>
      <c r="SL1060" s="871"/>
      <c r="SM1060" s="871"/>
      <c r="SN1060" s="871"/>
      <c r="SO1060" s="871"/>
      <c r="SP1060" s="871"/>
      <c r="SQ1060" s="871"/>
      <c r="SR1060" s="871"/>
      <c r="SS1060" s="871"/>
      <c r="ST1060" s="871"/>
      <c r="SU1060" s="871"/>
      <c r="SV1060" s="871"/>
      <c r="SW1060" s="871"/>
      <c r="SX1060" s="871"/>
      <c r="SY1060" s="871"/>
      <c r="SZ1060" s="871"/>
      <c r="TA1060" s="871"/>
      <c r="TB1060" s="871"/>
      <c r="TC1060" s="871"/>
      <c r="TD1060" s="871"/>
      <c r="TE1060" s="871"/>
      <c r="TF1060" s="871"/>
      <c r="TG1060" s="871"/>
      <c r="TH1060" s="871"/>
      <c r="TI1060" s="871"/>
      <c r="TJ1060" s="871"/>
      <c r="TK1060" s="871"/>
      <c r="TL1060" s="871"/>
      <c r="TM1060" s="871"/>
      <c r="TN1060" s="871"/>
      <c r="TO1060" s="871"/>
      <c r="TP1060" s="871"/>
      <c r="TQ1060" s="871"/>
      <c r="TR1060" s="871"/>
      <c r="TS1060" s="871"/>
      <c r="TT1060" s="871"/>
      <c r="TU1060" s="871"/>
      <c r="TV1060" s="871"/>
      <c r="TW1060" s="871"/>
      <c r="TX1060" s="871"/>
      <c r="TY1060" s="871"/>
      <c r="TZ1060" s="871"/>
      <c r="UA1060" s="871"/>
      <c r="UB1060" s="871"/>
      <c r="UC1060" s="871"/>
      <c r="UD1060" s="871"/>
      <c r="UE1060" s="871"/>
      <c r="UF1060" s="871"/>
      <c r="UG1060" s="871"/>
      <c r="UH1060" s="871"/>
      <c r="UI1060" s="871"/>
      <c r="UJ1060" s="871"/>
      <c r="UK1060" s="871"/>
      <c r="UL1060" s="871"/>
      <c r="UM1060" s="871"/>
      <c r="UN1060" s="871"/>
      <c r="UO1060" s="871"/>
      <c r="UP1060" s="871"/>
      <c r="UQ1060" s="871"/>
      <c r="UR1060" s="871"/>
      <c r="US1060" s="871"/>
      <c r="UT1060" s="871"/>
      <c r="UU1060" s="871"/>
      <c r="UV1060" s="871"/>
      <c r="UW1060" s="871"/>
      <c r="UX1060" s="871"/>
      <c r="UY1060" s="871"/>
      <c r="UZ1060" s="871"/>
      <c r="VA1060" s="871"/>
      <c r="VB1060" s="871"/>
      <c r="VC1060" s="871"/>
      <c r="VD1060" s="871"/>
      <c r="VE1060" s="871"/>
      <c r="VF1060" s="871"/>
      <c r="VG1060" s="871"/>
      <c r="VH1060" s="871"/>
      <c r="VI1060" s="871"/>
      <c r="VJ1060" s="871"/>
      <c r="VK1060" s="871"/>
      <c r="VL1060" s="871"/>
      <c r="VM1060" s="871"/>
      <c r="VN1060" s="871"/>
      <c r="VO1060" s="871"/>
      <c r="VP1060" s="871"/>
      <c r="VQ1060" s="871"/>
      <c r="VR1060" s="871"/>
      <c r="VS1060" s="871"/>
      <c r="VT1060" s="871"/>
      <c r="VU1060" s="871"/>
      <c r="VV1060" s="871"/>
      <c r="VW1060" s="871"/>
      <c r="VX1060" s="871"/>
      <c r="VY1060" s="871"/>
      <c r="VZ1060" s="871"/>
      <c r="WA1060" s="871"/>
      <c r="WB1060" s="871"/>
      <c r="WC1060" s="871"/>
      <c r="WD1060" s="871"/>
      <c r="WE1060" s="871"/>
      <c r="WF1060" s="871"/>
      <c r="WG1060" s="871"/>
      <c r="WH1060" s="871"/>
      <c r="WI1060" s="871"/>
      <c r="WJ1060" s="871"/>
      <c r="WK1060" s="871"/>
      <c r="WL1060" s="871"/>
      <c r="WM1060" s="871"/>
      <c r="WN1060" s="871"/>
      <c r="WO1060" s="871"/>
      <c r="WP1060" s="871"/>
      <c r="WQ1060" s="871"/>
      <c r="WR1060" s="871"/>
      <c r="WS1060" s="871"/>
      <c r="WT1060" s="871"/>
      <c r="WU1060" s="871"/>
      <c r="WV1060" s="871"/>
      <c r="WW1060" s="871"/>
      <c r="WX1060" s="871"/>
      <c r="WY1060" s="871"/>
      <c r="WZ1060" s="871"/>
      <c r="XA1060" s="871"/>
      <c r="XB1060" s="871"/>
      <c r="XC1060" s="871"/>
      <c r="XD1060" s="871"/>
      <c r="XE1060" s="871"/>
      <c r="XF1060" s="871"/>
      <c r="XG1060" s="871"/>
      <c r="XH1060" s="871"/>
      <c r="XI1060" s="871"/>
      <c r="XJ1060" s="871"/>
      <c r="XK1060" s="871"/>
      <c r="XL1060" s="871"/>
      <c r="XM1060" s="871"/>
      <c r="XN1060" s="871"/>
      <c r="XO1060" s="871"/>
      <c r="XP1060" s="871"/>
      <c r="XQ1060" s="871"/>
      <c r="XR1060" s="871"/>
      <c r="XS1060" s="871"/>
      <c r="XT1060" s="871"/>
      <c r="XU1060" s="871"/>
      <c r="XV1060" s="871"/>
      <c r="XW1060" s="871"/>
      <c r="XX1060" s="871"/>
      <c r="XY1060" s="871"/>
      <c r="XZ1060" s="871"/>
      <c r="YA1060" s="871"/>
      <c r="YB1060" s="871"/>
      <c r="YC1060" s="871"/>
      <c r="YD1060" s="871"/>
      <c r="YE1060" s="871"/>
      <c r="YF1060" s="871"/>
      <c r="YG1060" s="871"/>
      <c r="YH1060" s="871"/>
      <c r="YI1060" s="871"/>
      <c r="YJ1060" s="871"/>
      <c r="YK1060" s="871"/>
      <c r="YL1060" s="871"/>
      <c r="YM1060" s="871"/>
      <c r="YN1060" s="871"/>
      <c r="YO1060" s="871"/>
      <c r="YP1060" s="871"/>
      <c r="YQ1060" s="871"/>
      <c r="YR1060" s="871"/>
      <c r="YS1060" s="871"/>
      <c r="YT1060" s="871"/>
      <c r="YU1060" s="871"/>
      <c r="YV1060" s="871"/>
      <c r="YW1060" s="871"/>
      <c r="YX1060" s="871"/>
      <c r="YY1060" s="871"/>
      <c r="YZ1060" s="871"/>
      <c r="ZA1060" s="871"/>
      <c r="ZB1060" s="871"/>
      <c r="ZC1060" s="871"/>
      <c r="ZD1060" s="871"/>
      <c r="ZE1060" s="871"/>
      <c r="ZF1060" s="871"/>
      <c r="ZG1060" s="871"/>
      <c r="ZH1060" s="871"/>
      <c r="ZI1060" s="871"/>
      <c r="ZJ1060" s="871"/>
      <c r="ZK1060" s="871"/>
      <c r="ZL1060" s="871"/>
      <c r="ZM1060" s="871"/>
      <c r="ZN1060" s="871"/>
      <c r="ZO1060" s="871"/>
      <c r="ZP1060" s="871"/>
      <c r="ZQ1060" s="871"/>
      <c r="ZR1060" s="871"/>
      <c r="ZS1060" s="871"/>
      <c r="ZT1060" s="871"/>
      <c r="ZU1060" s="871"/>
      <c r="ZV1060" s="871"/>
      <c r="ZW1060" s="871"/>
      <c r="ZX1060" s="871"/>
      <c r="ZY1060" s="871"/>
      <c r="ZZ1060" s="871"/>
      <c r="AAA1060" s="871"/>
      <c r="AAB1060" s="871"/>
      <c r="AAC1060" s="871"/>
      <c r="AAD1060" s="871"/>
      <c r="AAE1060" s="871"/>
      <c r="AAF1060" s="871"/>
      <c r="AAG1060" s="871"/>
      <c r="AAH1060" s="871"/>
      <c r="AAI1060" s="871"/>
      <c r="AAJ1060" s="871"/>
      <c r="AAK1060" s="871"/>
      <c r="AAL1060" s="871"/>
      <c r="AAM1060" s="871"/>
      <c r="AAN1060" s="871"/>
      <c r="AAO1060" s="871"/>
      <c r="AAP1060" s="871"/>
      <c r="AAQ1060" s="871"/>
      <c r="AAR1060" s="871"/>
      <c r="AAS1060" s="871"/>
      <c r="AAT1060" s="871"/>
      <c r="AAU1060" s="871"/>
      <c r="AAV1060" s="871"/>
      <c r="AAW1060" s="871"/>
      <c r="AAX1060" s="871"/>
      <c r="AAY1060" s="871"/>
      <c r="AAZ1060" s="871"/>
      <c r="ABA1060" s="871"/>
      <c r="ABB1060" s="871"/>
      <c r="ABC1060" s="871"/>
      <c r="ABD1060" s="871"/>
      <c r="ABE1060" s="871"/>
      <c r="ABF1060" s="871"/>
      <c r="ABG1060" s="871"/>
      <c r="ABH1060" s="871"/>
      <c r="ABI1060" s="871"/>
      <c r="ABJ1060" s="871"/>
      <c r="ABK1060" s="871"/>
      <c r="ABL1060" s="871"/>
      <c r="ABM1060" s="871"/>
      <c r="ABN1060" s="871"/>
      <c r="ABO1060" s="871"/>
      <c r="ABP1060" s="871"/>
      <c r="ABQ1060" s="871"/>
      <c r="ABR1060" s="871"/>
      <c r="ABS1060" s="871"/>
      <c r="ABT1060" s="871"/>
      <c r="ABU1060" s="871"/>
      <c r="ABV1060" s="871"/>
      <c r="ABW1060" s="871"/>
      <c r="ABX1060" s="871"/>
      <c r="ABY1060" s="871"/>
      <c r="ABZ1060" s="871"/>
      <c r="ACA1060" s="871"/>
      <c r="ACB1060" s="871"/>
      <c r="ACC1060" s="871"/>
      <c r="ACD1060" s="871"/>
      <c r="ACE1060" s="871"/>
      <c r="ACF1060" s="871"/>
      <c r="ACG1060" s="871"/>
      <c r="ACH1060" s="871"/>
      <c r="ACI1060" s="871"/>
      <c r="ACJ1060" s="871"/>
      <c r="ACK1060" s="871"/>
      <c r="ACL1060" s="871"/>
      <c r="ACM1060" s="871"/>
      <c r="ACN1060" s="871"/>
      <c r="ACO1060" s="871"/>
      <c r="ACP1060" s="871"/>
      <c r="ACQ1060" s="871"/>
      <c r="ACR1060" s="871"/>
      <c r="ACS1060" s="871"/>
      <c r="ACT1060" s="871"/>
      <c r="ACU1060" s="871"/>
      <c r="ACV1060" s="871"/>
      <c r="ACW1060" s="871"/>
      <c r="ACX1060" s="871"/>
      <c r="ACY1060" s="871"/>
      <c r="ACZ1060" s="871"/>
      <c r="ADA1060" s="871"/>
      <c r="ADB1060" s="871"/>
      <c r="ADC1060" s="871"/>
      <c r="ADD1060" s="871"/>
      <c r="ADE1060" s="871"/>
      <c r="ADF1060" s="871"/>
      <c r="ADG1060" s="871"/>
      <c r="ADH1060" s="871"/>
      <c r="ADI1060" s="871"/>
      <c r="ADJ1060" s="871"/>
      <c r="ADK1060" s="871"/>
      <c r="ADL1060" s="871"/>
      <c r="ADM1060" s="871"/>
      <c r="ADN1060" s="871"/>
      <c r="ADO1060" s="871"/>
      <c r="ADP1060" s="871"/>
      <c r="ADQ1060" s="871"/>
      <c r="ADR1060" s="871"/>
      <c r="ADS1060" s="871"/>
      <c r="ADT1060" s="871"/>
      <c r="ADU1060" s="871"/>
      <c r="ADV1060" s="871"/>
      <c r="ADW1060" s="871"/>
      <c r="ADX1060" s="871"/>
      <c r="ADY1060" s="871"/>
      <c r="ADZ1060" s="871"/>
      <c r="AEA1060" s="871"/>
      <c r="AEB1060" s="871"/>
      <c r="AEC1060" s="871"/>
      <c r="AED1060" s="871"/>
      <c r="AEE1060" s="871"/>
      <c r="AEF1060" s="871"/>
      <c r="AEG1060" s="871"/>
      <c r="AEH1060" s="871"/>
      <c r="AEI1060" s="871"/>
      <c r="AEJ1060" s="871"/>
      <c r="AEK1060" s="871"/>
      <c r="AEL1060" s="871"/>
      <c r="AEM1060" s="871"/>
      <c r="AEN1060" s="871"/>
      <c r="AEO1060" s="871"/>
      <c r="AEP1060" s="871"/>
      <c r="AEQ1060" s="871"/>
      <c r="AER1060" s="871"/>
      <c r="AES1060" s="871"/>
      <c r="AET1060" s="871"/>
      <c r="AEU1060" s="871"/>
      <c r="AEV1060" s="871"/>
      <c r="AEW1060" s="871"/>
      <c r="AEX1060" s="871"/>
      <c r="AEY1060" s="871"/>
      <c r="AEZ1060" s="871"/>
      <c r="AFA1060" s="871"/>
      <c r="AFB1060" s="871"/>
      <c r="AFC1060" s="871"/>
      <c r="AFD1060" s="871"/>
      <c r="AFE1060" s="871"/>
      <c r="AFF1060" s="871"/>
      <c r="AFG1060" s="871"/>
      <c r="AFH1060" s="871"/>
      <c r="AFI1060" s="871"/>
      <c r="AFJ1060" s="871"/>
      <c r="AFK1060" s="871"/>
      <c r="AFL1060" s="871"/>
      <c r="AFM1060" s="871"/>
      <c r="AFN1060" s="871"/>
      <c r="AFO1060" s="871"/>
      <c r="AFP1060" s="871"/>
      <c r="AFQ1060" s="871"/>
      <c r="AFR1060" s="871"/>
      <c r="AFS1060" s="871"/>
      <c r="AFT1060" s="871"/>
      <c r="AFU1060" s="871"/>
      <c r="AFV1060" s="871"/>
      <c r="AFW1060" s="871"/>
      <c r="AFX1060" s="871"/>
      <c r="AFY1060" s="871"/>
      <c r="AFZ1060" s="871"/>
      <c r="AGA1060" s="871"/>
      <c r="AGB1060" s="871"/>
      <c r="AGC1060" s="871"/>
      <c r="AGD1060" s="871"/>
      <c r="AGE1060" s="871"/>
      <c r="AGF1060" s="871"/>
      <c r="AGG1060" s="871"/>
      <c r="AGH1060" s="871"/>
      <c r="AGI1060" s="871"/>
      <c r="AGJ1060" s="871"/>
      <c r="AGK1060" s="871"/>
      <c r="AGL1060" s="871"/>
      <c r="AGM1060" s="871"/>
      <c r="AGN1060" s="871"/>
      <c r="AGO1060" s="871"/>
      <c r="AGP1060" s="871"/>
      <c r="AGQ1060" s="871"/>
      <c r="AGR1060" s="871"/>
      <c r="AGS1060" s="871"/>
      <c r="AGT1060" s="871"/>
      <c r="AGU1060" s="871"/>
      <c r="AGV1060" s="871"/>
      <c r="AGW1060" s="871"/>
      <c r="AGX1060" s="871"/>
      <c r="AGY1060" s="871"/>
      <c r="AGZ1060" s="871"/>
      <c r="AHA1060" s="871"/>
      <c r="AHB1060" s="871"/>
      <c r="AHC1060" s="871"/>
      <c r="AHD1060" s="871"/>
      <c r="AHE1060" s="871"/>
      <c r="AHF1060" s="871"/>
      <c r="AHG1060" s="871"/>
      <c r="AHH1060" s="871"/>
      <c r="AHI1060" s="871"/>
      <c r="AHJ1060" s="871"/>
      <c r="AHK1060" s="871"/>
      <c r="AHL1060" s="871"/>
      <c r="AHM1060" s="871"/>
      <c r="AHN1060" s="871"/>
      <c r="AHO1060" s="871"/>
      <c r="AHP1060" s="871"/>
      <c r="AHQ1060" s="871"/>
      <c r="AHR1060" s="871"/>
      <c r="AHS1060" s="871"/>
      <c r="AHT1060" s="871"/>
      <c r="AHU1060" s="871"/>
      <c r="AHV1060" s="871"/>
      <c r="AHW1060" s="871"/>
      <c r="AHX1060" s="871"/>
      <c r="AHY1060" s="871"/>
      <c r="AHZ1060" s="871"/>
      <c r="AIA1060" s="871"/>
      <c r="AIB1060" s="871"/>
      <c r="AIC1060" s="871"/>
      <c r="AID1060" s="871"/>
      <c r="AIE1060" s="871"/>
      <c r="AIF1060" s="871"/>
      <c r="AIG1060" s="871"/>
      <c r="AIH1060" s="871"/>
      <c r="AII1060" s="871"/>
      <c r="AIJ1060" s="871"/>
      <c r="AIK1060" s="871"/>
      <c r="AIL1060" s="871"/>
      <c r="AIM1060" s="871"/>
      <c r="AIN1060" s="871"/>
      <c r="AIO1060" s="871"/>
      <c r="AIP1060" s="871"/>
      <c r="AIQ1060" s="871"/>
      <c r="AIR1060" s="871"/>
      <c r="AIS1060" s="871"/>
      <c r="AIT1060" s="871"/>
      <c r="AIU1060" s="871"/>
      <c r="AIV1060" s="871"/>
      <c r="AIW1060" s="871"/>
      <c r="AIX1060" s="871"/>
      <c r="AIY1060" s="871"/>
      <c r="AIZ1060" s="871"/>
      <c r="AJA1060" s="871"/>
      <c r="AJB1060" s="871"/>
      <c r="AJC1060" s="871"/>
      <c r="AJD1060" s="871"/>
      <c r="AJE1060" s="871"/>
      <c r="AJF1060" s="871"/>
      <c r="AJG1060" s="871"/>
      <c r="AJH1060" s="871"/>
      <c r="AJI1060" s="871"/>
      <c r="AJJ1060" s="871"/>
      <c r="AJK1060" s="871"/>
      <c r="AJL1060" s="871"/>
      <c r="AJM1060" s="871"/>
      <c r="AJN1060" s="871"/>
      <c r="AJO1060" s="871"/>
      <c r="AJP1060" s="871"/>
      <c r="AJQ1060" s="871"/>
      <c r="AJR1060" s="871"/>
      <c r="AJS1060" s="871"/>
      <c r="AJT1060" s="871"/>
      <c r="AJU1060" s="871"/>
      <c r="AJV1060" s="871"/>
      <c r="AJW1060" s="871"/>
      <c r="AJX1060" s="871"/>
      <c r="AJY1060" s="871"/>
      <c r="AJZ1060" s="871"/>
      <c r="AKA1060" s="871"/>
      <c r="AKB1060" s="871"/>
      <c r="AKC1060" s="871"/>
      <c r="AKD1060" s="871"/>
      <c r="AKE1060" s="871"/>
      <c r="AKF1060" s="871"/>
      <c r="AKG1060" s="871"/>
      <c r="AKH1060" s="871"/>
      <c r="AKI1060" s="871"/>
      <c r="AKJ1060" s="871"/>
      <c r="AKK1060" s="871"/>
      <c r="AKL1060" s="871"/>
      <c r="AKM1060" s="871"/>
      <c r="AKN1060" s="871"/>
      <c r="AKO1060" s="871"/>
      <c r="AKP1060" s="871"/>
      <c r="AKQ1060" s="871"/>
      <c r="AKR1060" s="871"/>
      <c r="AKS1060" s="871"/>
      <c r="AKT1060" s="871"/>
      <c r="AKU1060" s="871"/>
      <c r="AKV1060" s="871"/>
      <c r="AKW1060" s="871"/>
      <c r="AKX1060" s="871"/>
      <c r="AKY1060" s="871"/>
      <c r="AKZ1060" s="871"/>
      <c r="ALA1060" s="871"/>
      <c r="ALB1060" s="871"/>
      <c r="ALC1060" s="871"/>
      <c r="ALD1060" s="871"/>
      <c r="ALE1060" s="871"/>
      <c r="ALF1060" s="871"/>
      <c r="ALG1060" s="871"/>
      <c r="ALH1060" s="871"/>
      <c r="ALI1060" s="871"/>
      <c r="ALJ1060" s="871"/>
      <c r="ALK1060" s="871"/>
      <c r="ALL1060" s="871"/>
      <c r="ALM1060" s="871"/>
      <c r="ALN1060" s="871"/>
      <c r="ALO1060" s="871"/>
      <c r="ALP1060" s="871"/>
      <c r="ALQ1060" s="871"/>
      <c r="ALR1060" s="871"/>
      <c r="ALS1060" s="871"/>
      <c r="ALT1060" s="871"/>
      <c r="ALU1060" s="871"/>
      <c r="ALV1060" s="871"/>
      <c r="ALW1060" s="871"/>
      <c r="ALX1060" s="871"/>
      <c r="ALY1060" s="871"/>
      <c r="ALZ1060" s="871"/>
      <c r="AMA1060" s="871"/>
      <c r="AMB1060" s="871"/>
      <c r="AMC1060" s="871"/>
      <c r="AMD1060" s="871"/>
      <c r="AME1060" s="871"/>
      <c r="AMF1060" s="871"/>
      <c r="AMG1060" s="871"/>
      <c r="AMH1060" s="871"/>
      <c r="AMI1060" s="871"/>
      <c r="AMJ1060" s="871"/>
      <c r="AMK1060" s="871"/>
    </row>
    <row r="1061" spans="1:1025" ht="15.75" customHeight="1">
      <c r="A1061" s="1135"/>
      <c r="B1061" s="1109" t="s">
        <v>270</v>
      </c>
      <c r="C1061" s="1101"/>
      <c r="D1061" s="1102" t="s">
        <v>552</v>
      </c>
      <c r="E1061" s="957"/>
      <c r="F1061" s="945"/>
      <c r="G1061" s="942"/>
      <c r="H1061" s="946"/>
      <c r="I1061" s="942"/>
      <c r="J1061" s="942" t="s">
        <v>374</v>
      </c>
      <c r="K1061" s="907"/>
      <c r="L1061" s="874"/>
      <c r="M1061" s="874"/>
      <c r="N1061" s="874"/>
      <c r="O1061" s="886"/>
      <c r="P1061" s="874"/>
      <c r="Q1061" s="917"/>
      <c r="R1061" s="871"/>
      <c r="S1061" s="871"/>
      <c r="T1061" s="871"/>
      <c r="U1061" s="871"/>
      <c r="V1061" s="871"/>
      <c r="W1061" s="871"/>
      <c r="X1061" s="871"/>
      <c r="Y1061" s="871"/>
      <c r="Z1061" s="871"/>
      <c r="AA1061" s="871"/>
      <c r="AB1061" s="871"/>
      <c r="AC1061" s="871"/>
      <c r="AD1061" s="871"/>
      <c r="AE1061" s="871"/>
      <c r="AF1061" s="871"/>
      <c r="AG1061" s="871"/>
      <c r="AH1061" s="871"/>
      <c r="AI1061" s="871"/>
      <c r="AJ1061" s="871"/>
      <c r="AK1061" s="871"/>
      <c r="AL1061" s="871"/>
      <c r="AM1061" s="871"/>
      <c r="AN1061" s="871"/>
      <c r="AO1061" s="871"/>
      <c r="AP1061" s="871"/>
      <c r="AQ1061" s="871"/>
      <c r="AR1061" s="871"/>
      <c r="AS1061" s="871"/>
      <c r="AT1061" s="871"/>
      <c r="AU1061" s="871"/>
      <c r="AV1061" s="871"/>
      <c r="AW1061" s="871"/>
      <c r="AX1061" s="871"/>
      <c r="AY1061" s="871"/>
      <c r="AZ1061" s="871"/>
      <c r="BA1061" s="871"/>
      <c r="BB1061" s="871"/>
      <c r="BC1061" s="871"/>
      <c r="BD1061" s="871"/>
      <c r="BE1061" s="871"/>
      <c r="BF1061" s="871"/>
      <c r="BG1061" s="871"/>
      <c r="BH1061" s="871"/>
      <c r="BI1061" s="871"/>
      <c r="BJ1061" s="871"/>
      <c r="BK1061" s="871"/>
      <c r="BL1061" s="871"/>
      <c r="BM1061" s="871"/>
      <c r="BN1061" s="871"/>
      <c r="BO1061" s="871"/>
      <c r="BP1061" s="871"/>
      <c r="BQ1061" s="871"/>
      <c r="BR1061" s="871"/>
      <c r="BS1061" s="871"/>
      <c r="BT1061" s="871"/>
      <c r="BU1061" s="871"/>
      <c r="BV1061" s="871"/>
      <c r="BW1061" s="871"/>
      <c r="BX1061" s="871"/>
      <c r="BY1061" s="871"/>
      <c r="BZ1061" s="871"/>
      <c r="CA1061" s="871"/>
      <c r="CB1061" s="871"/>
      <c r="CC1061" s="871"/>
      <c r="CD1061" s="871"/>
      <c r="CE1061" s="871"/>
      <c r="CF1061" s="871"/>
      <c r="CG1061" s="871"/>
      <c r="CH1061" s="871"/>
      <c r="CI1061" s="871"/>
      <c r="CJ1061" s="871"/>
      <c r="CK1061" s="871"/>
      <c r="CL1061" s="871"/>
      <c r="CM1061" s="871"/>
      <c r="CN1061" s="871"/>
      <c r="CO1061" s="871"/>
      <c r="CP1061" s="871"/>
      <c r="CQ1061" s="871"/>
      <c r="CR1061" s="871"/>
      <c r="CS1061" s="871"/>
      <c r="CT1061" s="871"/>
      <c r="CU1061" s="871"/>
      <c r="CV1061" s="871"/>
      <c r="CW1061" s="871"/>
      <c r="CX1061" s="871"/>
      <c r="CY1061" s="871"/>
      <c r="CZ1061" s="871"/>
      <c r="DA1061" s="871"/>
      <c r="DB1061" s="871"/>
      <c r="DC1061" s="871"/>
      <c r="DD1061" s="871"/>
      <c r="DE1061" s="871"/>
      <c r="DF1061" s="871"/>
      <c r="DG1061" s="871"/>
      <c r="DH1061" s="871"/>
      <c r="DI1061" s="871"/>
      <c r="DJ1061" s="871"/>
      <c r="DK1061" s="871"/>
      <c r="DL1061" s="871"/>
      <c r="DM1061" s="871"/>
      <c r="DN1061" s="871"/>
      <c r="DO1061" s="871"/>
      <c r="DP1061" s="871"/>
      <c r="DQ1061" s="871"/>
      <c r="DR1061" s="871"/>
      <c r="DS1061" s="871"/>
      <c r="DT1061" s="871"/>
      <c r="DU1061" s="871"/>
      <c r="DV1061" s="871"/>
      <c r="DW1061" s="871"/>
      <c r="DX1061" s="871"/>
      <c r="DY1061" s="871"/>
      <c r="DZ1061" s="871"/>
      <c r="EA1061" s="871"/>
      <c r="EB1061" s="871"/>
      <c r="EC1061" s="871"/>
      <c r="ED1061" s="871"/>
      <c r="EE1061" s="871"/>
      <c r="EF1061" s="871"/>
      <c r="EG1061" s="871"/>
      <c r="EH1061" s="871"/>
      <c r="EI1061" s="871"/>
      <c r="EJ1061" s="871"/>
      <c r="EK1061" s="871"/>
      <c r="EL1061" s="871"/>
      <c r="EM1061" s="871"/>
      <c r="EN1061" s="871"/>
      <c r="EO1061" s="871"/>
      <c r="EP1061" s="871"/>
      <c r="EQ1061" s="871"/>
      <c r="ER1061" s="871"/>
      <c r="ES1061" s="871"/>
      <c r="ET1061" s="871"/>
      <c r="EU1061" s="871"/>
      <c r="EV1061" s="871"/>
      <c r="EW1061" s="871"/>
      <c r="EX1061" s="871"/>
      <c r="EY1061" s="871"/>
      <c r="EZ1061" s="871"/>
      <c r="FA1061" s="871"/>
      <c r="FB1061" s="871"/>
      <c r="FC1061" s="871"/>
      <c r="FD1061" s="871"/>
      <c r="FE1061" s="871"/>
      <c r="FF1061" s="871"/>
      <c r="FG1061" s="871"/>
      <c r="FH1061" s="871"/>
      <c r="FI1061" s="871"/>
      <c r="FJ1061" s="871"/>
      <c r="FK1061" s="871"/>
      <c r="FL1061" s="871"/>
      <c r="FM1061" s="871"/>
      <c r="FN1061" s="871"/>
      <c r="FO1061" s="871"/>
      <c r="FP1061" s="871"/>
      <c r="FQ1061" s="871"/>
      <c r="FR1061" s="871"/>
      <c r="FS1061" s="871"/>
      <c r="FT1061" s="871"/>
      <c r="FU1061" s="871"/>
      <c r="FV1061" s="871"/>
      <c r="FW1061" s="871"/>
      <c r="FX1061" s="871"/>
      <c r="FY1061" s="871"/>
      <c r="FZ1061" s="871"/>
      <c r="GA1061" s="871"/>
      <c r="GB1061" s="871"/>
      <c r="GC1061" s="871"/>
      <c r="GD1061" s="871"/>
      <c r="GE1061" s="871"/>
      <c r="GF1061" s="871"/>
      <c r="GG1061" s="871"/>
      <c r="GH1061" s="871"/>
      <c r="GI1061" s="871"/>
      <c r="GJ1061" s="871"/>
      <c r="GK1061" s="871"/>
      <c r="GL1061" s="871"/>
      <c r="GM1061" s="871"/>
      <c r="GN1061" s="871"/>
      <c r="GO1061" s="871"/>
      <c r="GP1061" s="871"/>
      <c r="GQ1061" s="871"/>
      <c r="GR1061" s="871"/>
      <c r="GS1061" s="871"/>
      <c r="GT1061" s="871"/>
      <c r="GU1061" s="871"/>
      <c r="GV1061" s="871"/>
      <c r="GW1061" s="871"/>
      <c r="GX1061" s="871"/>
      <c r="GY1061" s="871"/>
      <c r="GZ1061" s="871"/>
      <c r="HA1061" s="871"/>
      <c r="HB1061" s="871"/>
      <c r="HC1061" s="871"/>
      <c r="HD1061" s="871"/>
      <c r="HE1061" s="871"/>
      <c r="HF1061" s="871"/>
      <c r="HG1061" s="871"/>
      <c r="HH1061" s="871"/>
      <c r="HI1061" s="871"/>
      <c r="HJ1061" s="871"/>
      <c r="HK1061" s="871"/>
      <c r="HL1061" s="871"/>
      <c r="HM1061" s="871"/>
      <c r="HN1061" s="871"/>
      <c r="HO1061" s="871"/>
      <c r="HP1061" s="871"/>
      <c r="HQ1061" s="871"/>
      <c r="HR1061" s="871"/>
      <c r="HS1061" s="871"/>
      <c r="HT1061" s="871"/>
      <c r="HU1061" s="871"/>
      <c r="HV1061" s="871"/>
      <c r="HW1061" s="871"/>
      <c r="HX1061" s="871"/>
      <c r="HY1061" s="871"/>
      <c r="HZ1061" s="871"/>
      <c r="IA1061" s="871"/>
      <c r="IB1061" s="871"/>
      <c r="IC1061" s="871"/>
      <c r="ID1061" s="871"/>
      <c r="IE1061" s="871"/>
      <c r="IF1061" s="871"/>
      <c r="IG1061" s="871"/>
      <c r="IH1061" s="871"/>
      <c r="II1061" s="871"/>
      <c r="IJ1061" s="871"/>
      <c r="IK1061" s="871"/>
      <c r="IL1061" s="871"/>
      <c r="IM1061" s="871"/>
      <c r="IN1061" s="871"/>
      <c r="IO1061" s="871"/>
      <c r="IP1061" s="871"/>
      <c r="IQ1061" s="871"/>
      <c r="IR1061" s="871"/>
      <c r="IS1061" s="871"/>
      <c r="IT1061" s="871"/>
      <c r="IU1061" s="871"/>
      <c r="IV1061" s="871"/>
      <c r="IW1061" s="871"/>
      <c r="IX1061" s="871"/>
      <c r="IY1061" s="871"/>
      <c r="IZ1061" s="871"/>
      <c r="JA1061" s="871"/>
      <c r="JB1061" s="871"/>
      <c r="JC1061" s="871"/>
      <c r="JD1061" s="871"/>
      <c r="JE1061" s="871"/>
      <c r="JF1061" s="871"/>
      <c r="JG1061" s="871"/>
      <c r="JH1061" s="871"/>
      <c r="JI1061" s="871"/>
      <c r="JJ1061" s="871"/>
      <c r="JK1061" s="871"/>
      <c r="JL1061" s="871"/>
      <c r="JM1061" s="871"/>
      <c r="JN1061" s="871"/>
      <c r="JO1061" s="871"/>
      <c r="JP1061" s="871"/>
      <c r="JQ1061" s="871"/>
      <c r="JR1061" s="871"/>
      <c r="JS1061" s="871"/>
      <c r="JT1061" s="871"/>
      <c r="JU1061" s="871"/>
      <c r="JV1061" s="871"/>
      <c r="JW1061" s="871"/>
      <c r="JX1061" s="871"/>
      <c r="JY1061" s="871"/>
      <c r="JZ1061" s="871"/>
      <c r="KA1061" s="871"/>
      <c r="KB1061" s="871"/>
      <c r="KC1061" s="871"/>
      <c r="KD1061" s="871"/>
      <c r="KE1061" s="871"/>
      <c r="KF1061" s="871"/>
      <c r="KG1061" s="871"/>
      <c r="KH1061" s="871"/>
      <c r="KI1061" s="871"/>
      <c r="KJ1061" s="871"/>
      <c r="KK1061" s="871"/>
      <c r="KL1061" s="871"/>
      <c r="KM1061" s="871"/>
      <c r="KN1061" s="871"/>
      <c r="KO1061" s="871"/>
      <c r="KP1061" s="871"/>
      <c r="KQ1061" s="871"/>
      <c r="KR1061" s="871"/>
      <c r="KS1061" s="871"/>
      <c r="KT1061" s="871"/>
      <c r="KU1061" s="871"/>
      <c r="KV1061" s="871"/>
      <c r="KW1061" s="871"/>
      <c r="KX1061" s="871"/>
      <c r="KY1061" s="871"/>
      <c r="KZ1061" s="871"/>
      <c r="LA1061" s="871"/>
      <c r="LB1061" s="871"/>
      <c r="LC1061" s="871"/>
      <c r="LD1061" s="871"/>
      <c r="LE1061" s="871"/>
      <c r="LF1061" s="871"/>
      <c r="LG1061" s="871"/>
      <c r="LH1061" s="871"/>
      <c r="LI1061" s="871"/>
      <c r="LJ1061" s="871"/>
      <c r="LK1061" s="871"/>
      <c r="LL1061" s="871"/>
      <c r="LM1061" s="871"/>
      <c r="LN1061" s="871"/>
      <c r="LO1061" s="871"/>
      <c r="LP1061" s="871"/>
      <c r="LQ1061" s="871"/>
      <c r="LR1061" s="871"/>
      <c r="LS1061" s="871"/>
      <c r="LT1061" s="871"/>
      <c r="LU1061" s="871"/>
      <c r="LV1061" s="871"/>
      <c r="LW1061" s="871"/>
      <c r="LX1061" s="871"/>
      <c r="LY1061" s="871"/>
      <c r="LZ1061" s="871"/>
      <c r="MA1061" s="871"/>
      <c r="MB1061" s="871"/>
      <c r="MC1061" s="871"/>
      <c r="MD1061" s="871"/>
      <c r="ME1061" s="871"/>
      <c r="MF1061" s="871"/>
      <c r="MG1061" s="871"/>
      <c r="MH1061" s="871"/>
      <c r="MI1061" s="871"/>
      <c r="MJ1061" s="871"/>
      <c r="MK1061" s="871"/>
      <c r="ML1061" s="871"/>
      <c r="MM1061" s="871"/>
      <c r="MN1061" s="871"/>
      <c r="MO1061" s="871"/>
      <c r="MP1061" s="871"/>
      <c r="MQ1061" s="871"/>
      <c r="MR1061" s="871"/>
      <c r="MS1061" s="871"/>
      <c r="MT1061" s="871"/>
      <c r="MU1061" s="871"/>
      <c r="MV1061" s="871"/>
      <c r="MW1061" s="871"/>
      <c r="MX1061" s="871"/>
      <c r="MY1061" s="871"/>
      <c r="MZ1061" s="871"/>
      <c r="NA1061" s="871"/>
      <c r="NB1061" s="871"/>
      <c r="NC1061" s="871"/>
      <c r="ND1061" s="871"/>
      <c r="NE1061" s="871"/>
      <c r="NF1061" s="871"/>
      <c r="NG1061" s="871"/>
      <c r="NH1061" s="871"/>
      <c r="NI1061" s="871"/>
      <c r="NJ1061" s="871"/>
      <c r="NK1061" s="871"/>
      <c r="NL1061" s="871"/>
      <c r="NM1061" s="871"/>
      <c r="NN1061" s="871"/>
      <c r="NO1061" s="871"/>
      <c r="NP1061" s="871"/>
      <c r="NQ1061" s="871"/>
      <c r="NR1061" s="871"/>
      <c r="NS1061" s="871"/>
      <c r="NT1061" s="871"/>
      <c r="NU1061" s="871"/>
      <c r="NV1061" s="871"/>
      <c r="NW1061" s="871"/>
      <c r="NX1061" s="871"/>
      <c r="NY1061" s="871"/>
      <c r="NZ1061" s="871"/>
      <c r="OA1061" s="871"/>
      <c r="OB1061" s="871"/>
      <c r="OC1061" s="871"/>
      <c r="OD1061" s="871"/>
      <c r="OE1061" s="871"/>
      <c r="OF1061" s="871"/>
      <c r="OG1061" s="871"/>
      <c r="OH1061" s="871"/>
      <c r="OI1061" s="871"/>
      <c r="OJ1061" s="871"/>
      <c r="OK1061" s="871"/>
      <c r="OL1061" s="871"/>
      <c r="OM1061" s="871"/>
      <c r="ON1061" s="871"/>
      <c r="OO1061" s="871"/>
      <c r="OP1061" s="871"/>
      <c r="OQ1061" s="871"/>
      <c r="OR1061" s="871"/>
      <c r="OS1061" s="871"/>
      <c r="OT1061" s="871"/>
      <c r="OU1061" s="871"/>
      <c r="OV1061" s="871"/>
      <c r="OW1061" s="871"/>
      <c r="OX1061" s="871"/>
      <c r="OY1061" s="871"/>
      <c r="OZ1061" s="871"/>
      <c r="PA1061" s="871"/>
      <c r="PB1061" s="871"/>
      <c r="PC1061" s="871"/>
      <c r="PD1061" s="871"/>
      <c r="PE1061" s="871"/>
      <c r="PF1061" s="871"/>
      <c r="PG1061" s="871"/>
      <c r="PH1061" s="871"/>
      <c r="PI1061" s="871"/>
      <c r="PJ1061" s="871"/>
      <c r="PK1061" s="871"/>
      <c r="PL1061" s="871"/>
      <c r="PM1061" s="871"/>
      <c r="PN1061" s="871"/>
      <c r="PO1061" s="871"/>
      <c r="PP1061" s="871"/>
      <c r="PQ1061" s="871"/>
      <c r="PR1061" s="871"/>
      <c r="PS1061" s="871"/>
      <c r="PT1061" s="871"/>
      <c r="PU1061" s="871"/>
      <c r="PV1061" s="871"/>
      <c r="PW1061" s="871"/>
      <c r="PX1061" s="871"/>
      <c r="PY1061" s="871"/>
      <c r="PZ1061" s="871"/>
      <c r="QA1061" s="871"/>
      <c r="QB1061" s="871"/>
      <c r="QC1061" s="871"/>
      <c r="QD1061" s="871"/>
      <c r="QE1061" s="871"/>
      <c r="QF1061" s="871"/>
      <c r="QG1061" s="871"/>
      <c r="QH1061" s="871"/>
      <c r="QI1061" s="871"/>
      <c r="QJ1061" s="871"/>
      <c r="QK1061" s="871"/>
      <c r="QL1061" s="871"/>
      <c r="QM1061" s="871"/>
      <c r="QN1061" s="871"/>
      <c r="QO1061" s="871"/>
      <c r="QP1061" s="871"/>
      <c r="QQ1061" s="871"/>
      <c r="QR1061" s="871"/>
      <c r="QS1061" s="871"/>
      <c r="QT1061" s="871"/>
      <c r="QU1061" s="871"/>
      <c r="QV1061" s="871"/>
      <c r="QW1061" s="871"/>
      <c r="QX1061" s="871"/>
      <c r="QY1061" s="871"/>
      <c r="QZ1061" s="871"/>
      <c r="RA1061" s="871"/>
      <c r="RB1061" s="871"/>
      <c r="RC1061" s="871"/>
      <c r="RD1061" s="871"/>
      <c r="RE1061" s="871"/>
      <c r="RF1061" s="871"/>
      <c r="RG1061" s="871"/>
      <c r="RH1061" s="871"/>
      <c r="RI1061" s="871"/>
      <c r="RJ1061" s="871"/>
      <c r="RK1061" s="871"/>
      <c r="RL1061" s="871"/>
      <c r="RM1061" s="871"/>
      <c r="RN1061" s="871"/>
      <c r="RO1061" s="871"/>
      <c r="RP1061" s="871"/>
      <c r="RQ1061" s="871"/>
      <c r="RR1061" s="871"/>
      <c r="RS1061" s="871"/>
      <c r="RT1061" s="871"/>
      <c r="RU1061" s="871"/>
      <c r="RV1061" s="871"/>
      <c r="RW1061" s="871"/>
      <c r="RX1061" s="871"/>
      <c r="RY1061" s="871"/>
      <c r="RZ1061" s="871"/>
      <c r="SA1061" s="871"/>
      <c r="SB1061" s="871"/>
      <c r="SC1061" s="871"/>
      <c r="SD1061" s="871"/>
      <c r="SE1061" s="871"/>
      <c r="SF1061" s="871"/>
      <c r="SG1061" s="871"/>
      <c r="SH1061" s="871"/>
      <c r="SI1061" s="871"/>
      <c r="SJ1061" s="871"/>
      <c r="SK1061" s="871"/>
      <c r="SL1061" s="871"/>
      <c r="SM1061" s="871"/>
      <c r="SN1061" s="871"/>
      <c r="SO1061" s="871"/>
      <c r="SP1061" s="871"/>
      <c r="SQ1061" s="871"/>
      <c r="SR1061" s="871"/>
      <c r="SS1061" s="871"/>
      <c r="ST1061" s="871"/>
      <c r="SU1061" s="871"/>
      <c r="SV1061" s="871"/>
      <c r="SW1061" s="871"/>
      <c r="SX1061" s="871"/>
      <c r="SY1061" s="871"/>
      <c r="SZ1061" s="871"/>
      <c r="TA1061" s="871"/>
      <c r="TB1061" s="871"/>
      <c r="TC1061" s="871"/>
      <c r="TD1061" s="871"/>
      <c r="TE1061" s="871"/>
      <c r="TF1061" s="871"/>
      <c r="TG1061" s="871"/>
      <c r="TH1061" s="871"/>
      <c r="TI1061" s="871"/>
      <c r="TJ1061" s="871"/>
      <c r="TK1061" s="871"/>
      <c r="TL1061" s="871"/>
      <c r="TM1061" s="871"/>
      <c r="TN1061" s="871"/>
      <c r="TO1061" s="871"/>
      <c r="TP1061" s="871"/>
      <c r="TQ1061" s="871"/>
      <c r="TR1061" s="871"/>
      <c r="TS1061" s="871"/>
      <c r="TT1061" s="871"/>
      <c r="TU1061" s="871"/>
      <c r="TV1061" s="871"/>
      <c r="TW1061" s="871"/>
      <c r="TX1061" s="871"/>
      <c r="TY1061" s="871"/>
      <c r="TZ1061" s="871"/>
      <c r="UA1061" s="871"/>
      <c r="UB1061" s="871"/>
      <c r="UC1061" s="871"/>
      <c r="UD1061" s="871"/>
      <c r="UE1061" s="871"/>
      <c r="UF1061" s="871"/>
      <c r="UG1061" s="871"/>
      <c r="UH1061" s="871"/>
      <c r="UI1061" s="871"/>
      <c r="UJ1061" s="871"/>
      <c r="UK1061" s="871"/>
      <c r="UL1061" s="871"/>
      <c r="UM1061" s="871"/>
      <c r="UN1061" s="871"/>
      <c r="UO1061" s="871"/>
      <c r="UP1061" s="871"/>
      <c r="UQ1061" s="871"/>
      <c r="UR1061" s="871"/>
      <c r="US1061" s="871"/>
      <c r="UT1061" s="871"/>
      <c r="UU1061" s="871"/>
      <c r="UV1061" s="871"/>
      <c r="UW1061" s="871"/>
      <c r="UX1061" s="871"/>
      <c r="UY1061" s="871"/>
      <c r="UZ1061" s="871"/>
      <c r="VA1061" s="871"/>
      <c r="VB1061" s="871"/>
      <c r="VC1061" s="871"/>
      <c r="VD1061" s="871"/>
      <c r="VE1061" s="871"/>
      <c r="VF1061" s="871"/>
      <c r="VG1061" s="871"/>
      <c r="VH1061" s="871"/>
      <c r="VI1061" s="871"/>
      <c r="VJ1061" s="871"/>
      <c r="VK1061" s="871"/>
      <c r="VL1061" s="871"/>
      <c r="VM1061" s="871"/>
      <c r="VN1061" s="871"/>
      <c r="VO1061" s="871"/>
      <c r="VP1061" s="871"/>
      <c r="VQ1061" s="871"/>
      <c r="VR1061" s="871"/>
      <c r="VS1061" s="871"/>
      <c r="VT1061" s="871"/>
      <c r="VU1061" s="871"/>
      <c r="VV1061" s="871"/>
      <c r="VW1061" s="871"/>
      <c r="VX1061" s="871"/>
      <c r="VY1061" s="871"/>
      <c r="VZ1061" s="871"/>
      <c r="WA1061" s="871"/>
      <c r="WB1061" s="871"/>
      <c r="WC1061" s="871"/>
      <c r="WD1061" s="871"/>
      <c r="WE1061" s="871"/>
      <c r="WF1061" s="871"/>
      <c r="WG1061" s="871"/>
      <c r="WH1061" s="871"/>
      <c r="WI1061" s="871"/>
      <c r="WJ1061" s="871"/>
      <c r="WK1061" s="871"/>
      <c r="WL1061" s="871"/>
      <c r="WM1061" s="871"/>
      <c r="WN1061" s="871"/>
      <c r="WO1061" s="871"/>
      <c r="WP1061" s="871"/>
      <c r="WQ1061" s="871"/>
      <c r="WR1061" s="871"/>
      <c r="WS1061" s="871"/>
      <c r="WT1061" s="871"/>
      <c r="WU1061" s="871"/>
      <c r="WV1061" s="871"/>
      <c r="WW1061" s="871"/>
      <c r="WX1061" s="871"/>
      <c r="WY1061" s="871"/>
      <c r="WZ1061" s="871"/>
      <c r="XA1061" s="871"/>
      <c r="XB1061" s="871"/>
      <c r="XC1061" s="871"/>
      <c r="XD1061" s="871"/>
      <c r="XE1061" s="871"/>
      <c r="XF1061" s="871"/>
      <c r="XG1061" s="871"/>
      <c r="XH1061" s="871"/>
      <c r="XI1061" s="871"/>
      <c r="XJ1061" s="871"/>
      <c r="XK1061" s="871"/>
      <c r="XL1061" s="871"/>
      <c r="XM1061" s="871"/>
      <c r="XN1061" s="871"/>
      <c r="XO1061" s="871"/>
      <c r="XP1061" s="871"/>
      <c r="XQ1061" s="871"/>
      <c r="XR1061" s="871"/>
      <c r="XS1061" s="871"/>
      <c r="XT1061" s="871"/>
      <c r="XU1061" s="871"/>
      <c r="XV1061" s="871"/>
      <c r="XW1061" s="871"/>
      <c r="XX1061" s="871"/>
      <c r="XY1061" s="871"/>
      <c r="XZ1061" s="871"/>
      <c r="YA1061" s="871"/>
      <c r="YB1061" s="871"/>
      <c r="YC1061" s="871"/>
      <c r="YD1061" s="871"/>
      <c r="YE1061" s="871"/>
      <c r="YF1061" s="871"/>
      <c r="YG1061" s="871"/>
      <c r="YH1061" s="871"/>
      <c r="YI1061" s="871"/>
      <c r="YJ1061" s="871"/>
      <c r="YK1061" s="871"/>
      <c r="YL1061" s="871"/>
      <c r="YM1061" s="871"/>
      <c r="YN1061" s="871"/>
      <c r="YO1061" s="871"/>
      <c r="YP1061" s="871"/>
      <c r="YQ1061" s="871"/>
      <c r="YR1061" s="871"/>
      <c r="YS1061" s="871"/>
      <c r="YT1061" s="871"/>
      <c r="YU1061" s="871"/>
      <c r="YV1061" s="871"/>
      <c r="YW1061" s="871"/>
      <c r="YX1061" s="871"/>
      <c r="YY1061" s="871"/>
      <c r="YZ1061" s="871"/>
      <c r="ZA1061" s="871"/>
      <c r="ZB1061" s="871"/>
      <c r="ZC1061" s="871"/>
      <c r="ZD1061" s="871"/>
      <c r="ZE1061" s="871"/>
      <c r="ZF1061" s="871"/>
      <c r="ZG1061" s="871"/>
      <c r="ZH1061" s="871"/>
      <c r="ZI1061" s="871"/>
      <c r="ZJ1061" s="871"/>
      <c r="ZK1061" s="871"/>
      <c r="ZL1061" s="871"/>
      <c r="ZM1061" s="871"/>
      <c r="ZN1061" s="871"/>
      <c r="ZO1061" s="871"/>
      <c r="ZP1061" s="871"/>
      <c r="ZQ1061" s="871"/>
      <c r="ZR1061" s="871"/>
      <c r="ZS1061" s="871"/>
      <c r="ZT1061" s="871"/>
      <c r="ZU1061" s="871"/>
      <c r="ZV1061" s="871"/>
      <c r="ZW1061" s="871"/>
      <c r="ZX1061" s="871"/>
      <c r="ZY1061" s="871"/>
      <c r="ZZ1061" s="871"/>
      <c r="AAA1061" s="871"/>
      <c r="AAB1061" s="871"/>
      <c r="AAC1061" s="871"/>
      <c r="AAD1061" s="871"/>
      <c r="AAE1061" s="871"/>
      <c r="AAF1061" s="871"/>
      <c r="AAG1061" s="871"/>
      <c r="AAH1061" s="871"/>
      <c r="AAI1061" s="871"/>
      <c r="AAJ1061" s="871"/>
      <c r="AAK1061" s="871"/>
      <c r="AAL1061" s="871"/>
      <c r="AAM1061" s="871"/>
      <c r="AAN1061" s="871"/>
      <c r="AAO1061" s="871"/>
      <c r="AAP1061" s="871"/>
      <c r="AAQ1061" s="871"/>
      <c r="AAR1061" s="871"/>
      <c r="AAS1061" s="871"/>
      <c r="AAT1061" s="871"/>
      <c r="AAU1061" s="871"/>
      <c r="AAV1061" s="871"/>
      <c r="AAW1061" s="871"/>
      <c r="AAX1061" s="871"/>
      <c r="AAY1061" s="871"/>
      <c r="AAZ1061" s="871"/>
      <c r="ABA1061" s="871"/>
      <c r="ABB1061" s="871"/>
      <c r="ABC1061" s="871"/>
      <c r="ABD1061" s="871"/>
      <c r="ABE1061" s="871"/>
      <c r="ABF1061" s="871"/>
      <c r="ABG1061" s="871"/>
      <c r="ABH1061" s="871"/>
      <c r="ABI1061" s="871"/>
      <c r="ABJ1061" s="871"/>
      <c r="ABK1061" s="871"/>
      <c r="ABL1061" s="871"/>
      <c r="ABM1061" s="871"/>
      <c r="ABN1061" s="871"/>
      <c r="ABO1061" s="871"/>
      <c r="ABP1061" s="871"/>
      <c r="ABQ1061" s="871"/>
      <c r="ABR1061" s="871"/>
      <c r="ABS1061" s="871"/>
      <c r="ABT1061" s="871"/>
      <c r="ABU1061" s="871"/>
      <c r="ABV1061" s="871"/>
      <c r="ABW1061" s="871"/>
      <c r="ABX1061" s="871"/>
      <c r="ABY1061" s="871"/>
      <c r="ABZ1061" s="871"/>
      <c r="ACA1061" s="871"/>
      <c r="ACB1061" s="871"/>
      <c r="ACC1061" s="871"/>
      <c r="ACD1061" s="871"/>
      <c r="ACE1061" s="871"/>
      <c r="ACF1061" s="871"/>
      <c r="ACG1061" s="871"/>
      <c r="ACH1061" s="871"/>
      <c r="ACI1061" s="871"/>
      <c r="ACJ1061" s="871"/>
      <c r="ACK1061" s="871"/>
      <c r="ACL1061" s="871"/>
      <c r="ACM1061" s="871"/>
      <c r="ACN1061" s="871"/>
      <c r="ACO1061" s="871"/>
      <c r="ACP1061" s="871"/>
      <c r="ACQ1061" s="871"/>
      <c r="ACR1061" s="871"/>
      <c r="ACS1061" s="871"/>
      <c r="ACT1061" s="871"/>
      <c r="ACU1061" s="871"/>
      <c r="ACV1061" s="871"/>
      <c r="ACW1061" s="871"/>
      <c r="ACX1061" s="871"/>
      <c r="ACY1061" s="871"/>
      <c r="ACZ1061" s="871"/>
      <c r="ADA1061" s="871"/>
      <c r="ADB1061" s="871"/>
      <c r="ADC1061" s="871"/>
      <c r="ADD1061" s="871"/>
      <c r="ADE1061" s="871"/>
      <c r="ADF1061" s="871"/>
      <c r="ADG1061" s="871"/>
      <c r="ADH1061" s="871"/>
      <c r="ADI1061" s="871"/>
      <c r="ADJ1061" s="871"/>
      <c r="ADK1061" s="871"/>
      <c r="ADL1061" s="871"/>
      <c r="ADM1061" s="871"/>
      <c r="ADN1061" s="871"/>
      <c r="ADO1061" s="871"/>
      <c r="ADP1061" s="871"/>
      <c r="ADQ1061" s="871"/>
      <c r="ADR1061" s="871"/>
      <c r="ADS1061" s="871"/>
      <c r="ADT1061" s="871"/>
      <c r="ADU1061" s="871"/>
      <c r="ADV1061" s="871"/>
      <c r="ADW1061" s="871"/>
      <c r="ADX1061" s="871"/>
      <c r="ADY1061" s="871"/>
      <c r="ADZ1061" s="871"/>
      <c r="AEA1061" s="871"/>
      <c r="AEB1061" s="871"/>
      <c r="AEC1061" s="871"/>
      <c r="AED1061" s="871"/>
      <c r="AEE1061" s="871"/>
      <c r="AEF1061" s="871"/>
      <c r="AEG1061" s="871"/>
      <c r="AEH1061" s="871"/>
      <c r="AEI1061" s="871"/>
      <c r="AEJ1061" s="871"/>
      <c r="AEK1061" s="871"/>
      <c r="AEL1061" s="871"/>
      <c r="AEM1061" s="871"/>
      <c r="AEN1061" s="871"/>
      <c r="AEO1061" s="871"/>
      <c r="AEP1061" s="871"/>
      <c r="AEQ1061" s="871"/>
      <c r="AER1061" s="871"/>
      <c r="AES1061" s="871"/>
      <c r="AET1061" s="871"/>
      <c r="AEU1061" s="871"/>
      <c r="AEV1061" s="871"/>
      <c r="AEW1061" s="871"/>
      <c r="AEX1061" s="871"/>
      <c r="AEY1061" s="871"/>
      <c r="AEZ1061" s="871"/>
      <c r="AFA1061" s="871"/>
      <c r="AFB1061" s="871"/>
      <c r="AFC1061" s="871"/>
      <c r="AFD1061" s="871"/>
      <c r="AFE1061" s="871"/>
      <c r="AFF1061" s="871"/>
      <c r="AFG1061" s="871"/>
      <c r="AFH1061" s="871"/>
      <c r="AFI1061" s="871"/>
      <c r="AFJ1061" s="871"/>
      <c r="AFK1061" s="871"/>
      <c r="AFL1061" s="871"/>
      <c r="AFM1061" s="871"/>
      <c r="AFN1061" s="871"/>
      <c r="AFO1061" s="871"/>
      <c r="AFP1061" s="871"/>
      <c r="AFQ1061" s="871"/>
      <c r="AFR1061" s="871"/>
      <c r="AFS1061" s="871"/>
      <c r="AFT1061" s="871"/>
      <c r="AFU1061" s="871"/>
      <c r="AFV1061" s="871"/>
      <c r="AFW1061" s="871"/>
      <c r="AFX1061" s="871"/>
      <c r="AFY1061" s="871"/>
      <c r="AFZ1061" s="871"/>
      <c r="AGA1061" s="871"/>
      <c r="AGB1061" s="871"/>
      <c r="AGC1061" s="871"/>
      <c r="AGD1061" s="871"/>
      <c r="AGE1061" s="871"/>
      <c r="AGF1061" s="871"/>
      <c r="AGG1061" s="871"/>
      <c r="AGH1061" s="871"/>
      <c r="AGI1061" s="871"/>
      <c r="AGJ1061" s="871"/>
      <c r="AGK1061" s="871"/>
      <c r="AGL1061" s="871"/>
      <c r="AGM1061" s="871"/>
      <c r="AGN1061" s="871"/>
      <c r="AGO1061" s="871"/>
      <c r="AGP1061" s="871"/>
      <c r="AGQ1061" s="871"/>
      <c r="AGR1061" s="871"/>
      <c r="AGS1061" s="871"/>
      <c r="AGT1061" s="871"/>
      <c r="AGU1061" s="871"/>
      <c r="AGV1061" s="871"/>
      <c r="AGW1061" s="871"/>
      <c r="AGX1061" s="871"/>
      <c r="AGY1061" s="871"/>
      <c r="AGZ1061" s="871"/>
      <c r="AHA1061" s="871"/>
      <c r="AHB1061" s="871"/>
      <c r="AHC1061" s="871"/>
      <c r="AHD1061" s="871"/>
      <c r="AHE1061" s="871"/>
      <c r="AHF1061" s="871"/>
      <c r="AHG1061" s="871"/>
      <c r="AHH1061" s="871"/>
      <c r="AHI1061" s="871"/>
      <c r="AHJ1061" s="871"/>
      <c r="AHK1061" s="871"/>
      <c r="AHL1061" s="871"/>
      <c r="AHM1061" s="871"/>
      <c r="AHN1061" s="871"/>
      <c r="AHO1061" s="871"/>
      <c r="AHP1061" s="871"/>
      <c r="AHQ1061" s="871"/>
      <c r="AHR1061" s="871"/>
      <c r="AHS1061" s="871"/>
      <c r="AHT1061" s="871"/>
      <c r="AHU1061" s="871"/>
      <c r="AHV1061" s="871"/>
      <c r="AHW1061" s="871"/>
      <c r="AHX1061" s="871"/>
      <c r="AHY1061" s="871"/>
      <c r="AHZ1061" s="871"/>
      <c r="AIA1061" s="871"/>
      <c r="AIB1061" s="871"/>
      <c r="AIC1061" s="871"/>
      <c r="AID1061" s="871"/>
      <c r="AIE1061" s="871"/>
      <c r="AIF1061" s="871"/>
      <c r="AIG1061" s="871"/>
      <c r="AIH1061" s="871"/>
      <c r="AII1061" s="871"/>
      <c r="AIJ1061" s="871"/>
      <c r="AIK1061" s="871"/>
      <c r="AIL1061" s="871"/>
      <c r="AIM1061" s="871"/>
      <c r="AIN1061" s="871"/>
      <c r="AIO1061" s="871"/>
      <c r="AIP1061" s="871"/>
      <c r="AIQ1061" s="871"/>
      <c r="AIR1061" s="871"/>
      <c r="AIS1061" s="871"/>
      <c r="AIT1061" s="871"/>
      <c r="AIU1061" s="871"/>
      <c r="AIV1061" s="871"/>
      <c r="AIW1061" s="871"/>
      <c r="AIX1061" s="871"/>
      <c r="AIY1061" s="871"/>
      <c r="AIZ1061" s="871"/>
      <c r="AJA1061" s="871"/>
      <c r="AJB1061" s="871"/>
      <c r="AJC1061" s="871"/>
      <c r="AJD1061" s="871"/>
      <c r="AJE1061" s="871"/>
      <c r="AJF1061" s="871"/>
      <c r="AJG1061" s="871"/>
      <c r="AJH1061" s="871"/>
      <c r="AJI1061" s="871"/>
      <c r="AJJ1061" s="871"/>
      <c r="AJK1061" s="871"/>
      <c r="AJL1061" s="871"/>
      <c r="AJM1061" s="871"/>
      <c r="AJN1061" s="871"/>
      <c r="AJO1061" s="871"/>
      <c r="AJP1061" s="871"/>
      <c r="AJQ1061" s="871"/>
      <c r="AJR1061" s="871"/>
      <c r="AJS1061" s="871"/>
      <c r="AJT1061" s="871"/>
      <c r="AJU1061" s="871"/>
      <c r="AJV1061" s="871"/>
      <c r="AJW1061" s="871"/>
      <c r="AJX1061" s="871"/>
      <c r="AJY1061" s="871"/>
      <c r="AJZ1061" s="871"/>
      <c r="AKA1061" s="871"/>
      <c r="AKB1061" s="871"/>
      <c r="AKC1061" s="871"/>
      <c r="AKD1061" s="871"/>
      <c r="AKE1061" s="871"/>
      <c r="AKF1061" s="871"/>
      <c r="AKG1061" s="871"/>
      <c r="AKH1061" s="871"/>
      <c r="AKI1061" s="871"/>
      <c r="AKJ1061" s="871"/>
      <c r="AKK1061" s="871"/>
      <c r="AKL1061" s="871"/>
      <c r="AKM1061" s="871"/>
      <c r="AKN1061" s="871"/>
      <c r="AKO1061" s="871"/>
      <c r="AKP1061" s="871"/>
      <c r="AKQ1061" s="871"/>
      <c r="AKR1061" s="871"/>
      <c r="AKS1061" s="871"/>
      <c r="AKT1061" s="871"/>
      <c r="AKU1061" s="871"/>
      <c r="AKV1061" s="871"/>
      <c r="AKW1061" s="871"/>
      <c r="AKX1061" s="871"/>
      <c r="AKY1061" s="871"/>
      <c r="AKZ1061" s="871"/>
      <c r="ALA1061" s="871"/>
      <c r="ALB1061" s="871"/>
      <c r="ALC1061" s="871"/>
      <c r="ALD1061" s="871"/>
      <c r="ALE1061" s="871"/>
      <c r="ALF1061" s="871"/>
      <c r="ALG1061" s="871"/>
      <c r="ALH1061" s="871"/>
      <c r="ALI1061" s="871"/>
      <c r="ALJ1061" s="871"/>
      <c r="ALK1061" s="871"/>
      <c r="ALL1061" s="871"/>
      <c r="ALM1061" s="871"/>
      <c r="ALN1061" s="871"/>
      <c r="ALO1061" s="871"/>
      <c r="ALP1061" s="871"/>
      <c r="ALQ1061" s="871"/>
      <c r="ALR1061" s="871"/>
      <c r="ALS1061" s="871"/>
      <c r="ALT1061" s="871"/>
      <c r="ALU1061" s="871"/>
      <c r="ALV1061" s="871"/>
      <c r="ALW1061" s="871"/>
      <c r="ALX1061" s="871"/>
      <c r="ALY1061" s="871"/>
      <c r="ALZ1061" s="871"/>
      <c r="AMA1061" s="871"/>
      <c r="AMB1061" s="871"/>
      <c r="AMC1061" s="871"/>
      <c r="AMD1061" s="871"/>
      <c r="AME1061" s="871"/>
      <c r="AMF1061" s="871"/>
      <c r="AMG1061" s="871"/>
      <c r="AMH1061" s="871"/>
      <c r="AMI1061" s="871"/>
      <c r="AMJ1061" s="871"/>
      <c r="AMK1061" s="871"/>
    </row>
    <row r="1062" spans="1:1025" ht="15.75" customHeight="1">
      <c r="A1062" s="1135"/>
      <c r="B1062" s="993"/>
      <c r="C1062" s="996"/>
      <c r="D1062" s="942"/>
      <c r="E1062" s="983"/>
      <c r="F1062" s="945"/>
      <c r="G1062" s="942"/>
      <c r="H1062" s="946"/>
      <c r="I1062" s="942"/>
      <c r="J1062" s="942"/>
      <c r="K1062" s="907"/>
      <c r="L1062" s="899"/>
      <c r="M1062" s="899"/>
      <c r="N1062" s="899"/>
      <c r="O1062" s="948"/>
      <c r="P1062" s="899"/>
      <c r="Q1062" s="917"/>
      <c r="R1062" s="871"/>
      <c r="S1062" s="871"/>
      <c r="T1062" s="871"/>
      <c r="U1062" s="871"/>
      <c r="V1062" s="871"/>
      <c r="W1062" s="871"/>
      <c r="X1062" s="871"/>
      <c r="Y1062" s="871"/>
      <c r="Z1062" s="871"/>
      <c r="AA1062" s="871"/>
      <c r="AB1062" s="871"/>
      <c r="AC1062" s="871"/>
      <c r="AD1062" s="871"/>
      <c r="AE1062" s="871"/>
      <c r="AF1062" s="871"/>
      <c r="AG1062" s="871"/>
      <c r="AH1062" s="871"/>
      <c r="AI1062" s="871"/>
      <c r="AJ1062" s="871"/>
      <c r="AK1062" s="871"/>
      <c r="AL1062" s="871"/>
      <c r="AM1062" s="871"/>
      <c r="AN1062" s="871"/>
      <c r="AO1062" s="871"/>
      <c r="AP1062" s="871"/>
      <c r="AQ1062" s="871"/>
      <c r="AR1062" s="871"/>
      <c r="AS1062" s="871"/>
      <c r="AT1062" s="871"/>
      <c r="AU1062" s="871"/>
      <c r="AV1062" s="871"/>
      <c r="AW1062" s="871"/>
      <c r="AX1062" s="871"/>
      <c r="AY1062" s="871"/>
      <c r="AZ1062" s="871"/>
      <c r="BA1062" s="871"/>
      <c r="BB1062" s="871"/>
      <c r="BC1062" s="871"/>
      <c r="BD1062" s="871"/>
      <c r="BE1062" s="871"/>
      <c r="BF1062" s="871"/>
      <c r="BG1062" s="871"/>
      <c r="BH1062" s="871"/>
      <c r="BI1062" s="871"/>
      <c r="BJ1062" s="871"/>
      <c r="BK1062" s="871"/>
      <c r="BL1062" s="871"/>
      <c r="BM1062" s="871"/>
      <c r="BN1062" s="871"/>
      <c r="BO1062" s="871"/>
      <c r="BP1062" s="871"/>
      <c r="BQ1062" s="871"/>
      <c r="BR1062" s="871"/>
      <c r="BS1062" s="871"/>
      <c r="BT1062" s="871"/>
      <c r="BU1062" s="871"/>
      <c r="BV1062" s="871"/>
      <c r="BW1062" s="871"/>
      <c r="BX1062" s="871"/>
      <c r="BY1062" s="871"/>
      <c r="BZ1062" s="871"/>
      <c r="CA1062" s="871"/>
      <c r="CB1062" s="871"/>
      <c r="CC1062" s="871"/>
      <c r="CD1062" s="871"/>
      <c r="CE1062" s="871"/>
      <c r="CF1062" s="871"/>
      <c r="CG1062" s="871"/>
      <c r="CH1062" s="871"/>
      <c r="CI1062" s="871"/>
      <c r="CJ1062" s="871"/>
      <c r="CK1062" s="871"/>
      <c r="CL1062" s="871"/>
      <c r="CM1062" s="871"/>
      <c r="CN1062" s="871"/>
      <c r="CO1062" s="871"/>
      <c r="CP1062" s="871"/>
      <c r="CQ1062" s="871"/>
      <c r="CR1062" s="871"/>
      <c r="CS1062" s="871"/>
      <c r="CT1062" s="871"/>
      <c r="CU1062" s="871"/>
      <c r="CV1062" s="871"/>
      <c r="CW1062" s="871"/>
      <c r="CX1062" s="871"/>
      <c r="CY1062" s="871"/>
      <c r="CZ1062" s="871"/>
      <c r="DA1062" s="871"/>
      <c r="DB1062" s="871"/>
      <c r="DC1062" s="871"/>
      <c r="DD1062" s="871"/>
      <c r="DE1062" s="871"/>
      <c r="DF1062" s="871"/>
      <c r="DG1062" s="871"/>
      <c r="DH1062" s="871"/>
      <c r="DI1062" s="871"/>
      <c r="DJ1062" s="871"/>
      <c r="DK1062" s="871"/>
      <c r="DL1062" s="871"/>
      <c r="DM1062" s="871"/>
      <c r="DN1062" s="871"/>
      <c r="DO1062" s="871"/>
      <c r="DP1062" s="871"/>
      <c r="DQ1062" s="871"/>
      <c r="DR1062" s="871"/>
      <c r="DS1062" s="871"/>
      <c r="DT1062" s="871"/>
      <c r="DU1062" s="871"/>
      <c r="DV1062" s="871"/>
      <c r="DW1062" s="871"/>
      <c r="DX1062" s="871"/>
      <c r="DY1062" s="871"/>
      <c r="DZ1062" s="871"/>
      <c r="EA1062" s="871"/>
      <c r="EB1062" s="871"/>
      <c r="EC1062" s="871"/>
      <c r="ED1062" s="871"/>
      <c r="EE1062" s="871"/>
      <c r="EF1062" s="871"/>
      <c r="EG1062" s="871"/>
      <c r="EH1062" s="871"/>
      <c r="EI1062" s="871"/>
      <c r="EJ1062" s="871"/>
      <c r="EK1062" s="871"/>
      <c r="EL1062" s="871"/>
      <c r="EM1062" s="871"/>
      <c r="EN1062" s="871"/>
      <c r="EO1062" s="871"/>
      <c r="EP1062" s="871"/>
      <c r="EQ1062" s="871"/>
      <c r="ER1062" s="871"/>
      <c r="ES1062" s="871"/>
      <c r="ET1062" s="871"/>
      <c r="EU1062" s="871"/>
      <c r="EV1062" s="871"/>
      <c r="EW1062" s="871"/>
      <c r="EX1062" s="871"/>
      <c r="EY1062" s="871"/>
      <c r="EZ1062" s="871"/>
      <c r="FA1062" s="871"/>
      <c r="FB1062" s="871"/>
      <c r="FC1062" s="871"/>
      <c r="FD1062" s="871"/>
      <c r="FE1062" s="871"/>
      <c r="FF1062" s="871"/>
      <c r="FG1062" s="871"/>
      <c r="FH1062" s="871"/>
      <c r="FI1062" s="871"/>
      <c r="FJ1062" s="871"/>
      <c r="FK1062" s="871"/>
      <c r="FL1062" s="871"/>
      <c r="FM1062" s="871"/>
      <c r="FN1062" s="871"/>
      <c r="FO1062" s="871"/>
      <c r="FP1062" s="871"/>
      <c r="FQ1062" s="871"/>
      <c r="FR1062" s="871"/>
      <c r="FS1062" s="871"/>
      <c r="FT1062" s="871"/>
      <c r="FU1062" s="871"/>
      <c r="FV1062" s="871"/>
      <c r="FW1062" s="871"/>
      <c r="FX1062" s="871"/>
      <c r="FY1062" s="871"/>
      <c r="FZ1062" s="871"/>
      <c r="GA1062" s="871"/>
      <c r="GB1062" s="871"/>
      <c r="GC1062" s="871"/>
      <c r="GD1062" s="871"/>
      <c r="GE1062" s="871"/>
      <c r="GF1062" s="871"/>
      <c r="GG1062" s="871"/>
      <c r="GH1062" s="871"/>
      <c r="GI1062" s="871"/>
      <c r="GJ1062" s="871"/>
      <c r="GK1062" s="871"/>
      <c r="GL1062" s="871"/>
      <c r="GM1062" s="871"/>
      <c r="GN1062" s="871"/>
      <c r="GO1062" s="871"/>
      <c r="GP1062" s="871"/>
      <c r="GQ1062" s="871"/>
      <c r="GR1062" s="871"/>
      <c r="GS1062" s="871"/>
      <c r="GT1062" s="871"/>
      <c r="GU1062" s="871"/>
      <c r="GV1062" s="871"/>
      <c r="GW1062" s="871"/>
      <c r="GX1062" s="871"/>
      <c r="GY1062" s="871"/>
      <c r="GZ1062" s="871"/>
      <c r="HA1062" s="871"/>
      <c r="HB1062" s="871"/>
      <c r="HC1062" s="871"/>
      <c r="HD1062" s="871"/>
      <c r="HE1062" s="871"/>
      <c r="HF1062" s="871"/>
      <c r="HG1062" s="871"/>
      <c r="HH1062" s="871"/>
      <c r="HI1062" s="871"/>
      <c r="HJ1062" s="871"/>
      <c r="HK1062" s="871"/>
      <c r="HL1062" s="871"/>
      <c r="HM1062" s="871"/>
      <c r="HN1062" s="871"/>
      <c r="HO1062" s="871"/>
      <c r="HP1062" s="871"/>
      <c r="HQ1062" s="871"/>
      <c r="HR1062" s="871"/>
      <c r="HS1062" s="871"/>
      <c r="HT1062" s="871"/>
      <c r="HU1062" s="871"/>
      <c r="HV1062" s="871"/>
      <c r="HW1062" s="871"/>
      <c r="HX1062" s="871"/>
      <c r="HY1062" s="871"/>
      <c r="HZ1062" s="871"/>
      <c r="IA1062" s="871"/>
      <c r="IB1062" s="871"/>
      <c r="IC1062" s="871"/>
      <c r="ID1062" s="871"/>
      <c r="IE1062" s="871"/>
      <c r="IF1062" s="871"/>
      <c r="IG1062" s="871"/>
      <c r="IH1062" s="871"/>
      <c r="II1062" s="871"/>
      <c r="IJ1062" s="871"/>
      <c r="IK1062" s="871"/>
      <c r="IL1062" s="871"/>
      <c r="IM1062" s="871"/>
      <c r="IN1062" s="871"/>
      <c r="IO1062" s="871"/>
      <c r="IP1062" s="871"/>
      <c r="IQ1062" s="871"/>
      <c r="IR1062" s="871"/>
      <c r="IS1062" s="871"/>
      <c r="IT1062" s="871"/>
      <c r="IU1062" s="871"/>
      <c r="IV1062" s="871"/>
      <c r="IW1062" s="871"/>
      <c r="IX1062" s="871"/>
      <c r="IY1062" s="871"/>
      <c r="IZ1062" s="871"/>
      <c r="JA1062" s="871"/>
      <c r="JB1062" s="871"/>
      <c r="JC1062" s="871"/>
      <c r="JD1062" s="871"/>
      <c r="JE1062" s="871"/>
      <c r="JF1062" s="871"/>
      <c r="JG1062" s="871"/>
      <c r="JH1062" s="871"/>
      <c r="JI1062" s="871"/>
      <c r="JJ1062" s="871"/>
      <c r="JK1062" s="871"/>
      <c r="JL1062" s="871"/>
      <c r="JM1062" s="871"/>
      <c r="JN1062" s="871"/>
      <c r="JO1062" s="871"/>
      <c r="JP1062" s="871"/>
      <c r="JQ1062" s="871"/>
      <c r="JR1062" s="871"/>
      <c r="JS1062" s="871"/>
      <c r="JT1062" s="871"/>
      <c r="JU1062" s="871"/>
      <c r="JV1062" s="871"/>
      <c r="JW1062" s="871"/>
      <c r="JX1062" s="871"/>
      <c r="JY1062" s="871"/>
      <c r="JZ1062" s="871"/>
      <c r="KA1062" s="871"/>
      <c r="KB1062" s="871"/>
      <c r="KC1062" s="871"/>
      <c r="KD1062" s="871"/>
      <c r="KE1062" s="871"/>
      <c r="KF1062" s="871"/>
      <c r="KG1062" s="871"/>
      <c r="KH1062" s="871"/>
      <c r="KI1062" s="871"/>
      <c r="KJ1062" s="871"/>
      <c r="KK1062" s="871"/>
      <c r="KL1062" s="871"/>
      <c r="KM1062" s="871"/>
      <c r="KN1062" s="871"/>
      <c r="KO1062" s="871"/>
      <c r="KP1062" s="871"/>
      <c r="KQ1062" s="871"/>
      <c r="KR1062" s="871"/>
      <c r="KS1062" s="871"/>
      <c r="KT1062" s="871"/>
      <c r="KU1062" s="871"/>
      <c r="KV1062" s="871"/>
      <c r="KW1062" s="871"/>
      <c r="KX1062" s="871"/>
      <c r="KY1062" s="871"/>
      <c r="KZ1062" s="871"/>
      <c r="LA1062" s="871"/>
      <c r="LB1062" s="871"/>
      <c r="LC1062" s="871"/>
      <c r="LD1062" s="871"/>
      <c r="LE1062" s="871"/>
      <c r="LF1062" s="871"/>
      <c r="LG1062" s="871"/>
      <c r="LH1062" s="871"/>
      <c r="LI1062" s="871"/>
      <c r="LJ1062" s="871"/>
      <c r="LK1062" s="871"/>
      <c r="LL1062" s="871"/>
      <c r="LM1062" s="871"/>
      <c r="LN1062" s="871"/>
      <c r="LO1062" s="871"/>
      <c r="LP1062" s="871"/>
      <c r="LQ1062" s="871"/>
      <c r="LR1062" s="871"/>
      <c r="LS1062" s="871"/>
      <c r="LT1062" s="871"/>
      <c r="LU1062" s="871"/>
      <c r="LV1062" s="871"/>
      <c r="LW1062" s="871"/>
      <c r="LX1062" s="871"/>
      <c r="LY1062" s="871"/>
      <c r="LZ1062" s="871"/>
      <c r="MA1062" s="871"/>
      <c r="MB1062" s="871"/>
      <c r="MC1062" s="871"/>
      <c r="MD1062" s="871"/>
      <c r="ME1062" s="871"/>
      <c r="MF1062" s="871"/>
      <c r="MG1062" s="871"/>
      <c r="MH1062" s="871"/>
      <c r="MI1062" s="871"/>
      <c r="MJ1062" s="871"/>
      <c r="MK1062" s="871"/>
      <c r="ML1062" s="871"/>
      <c r="MM1062" s="871"/>
      <c r="MN1062" s="871"/>
      <c r="MO1062" s="871"/>
      <c r="MP1062" s="871"/>
      <c r="MQ1062" s="871"/>
      <c r="MR1062" s="871"/>
      <c r="MS1062" s="871"/>
      <c r="MT1062" s="871"/>
      <c r="MU1062" s="871"/>
      <c r="MV1062" s="871"/>
      <c r="MW1062" s="871"/>
      <c r="MX1062" s="871"/>
      <c r="MY1062" s="871"/>
      <c r="MZ1062" s="871"/>
      <c r="NA1062" s="871"/>
      <c r="NB1062" s="871"/>
      <c r="NC1062" s="871"/>
      <c r="ND1062" s="871"/>
      <c r="NE1062" s="871"/>
      <c r="NF1062" s="871"/>
      <c r="NG1062" s="871"/>
      <c r="NH1062" s="871"/>
      <c r="NI1062" s="871"/>
      <c r="NJ1062" s="871"/>
      <c r="NK1062" s="871"/>
      <c r="NL1062" s="871"/>
      <c r="NM1062" s="871"/>
      <c r="NN1062" s="871"/>
      <c r="NO1062" s="871"/>
      <c r="NP1062" s="871"/>
      <c r="NQ1062" s="871"/>
      <c r="NR1062" s="871"/>
      <c r="NS1062" s="871"/>
      <c r="NT1062" s="871"/>
      <c r="NU1062" s="871"/>
      <c r="NV1062" s="871"/>
      <c r="NW1062" s="871"/>
      <c r="NX1062" s="871"/>
      <c r="NY1062" s="871"/>
      <c r="NZ1062" s="871"/>
      <c r="OA1062" s="871"/>
      <c r="OB1062" s="871"/>
      <c r="OC1062" s="871"/>
      <c r="OD1062" s="871"/>
      <c r="OE1062" s="871"/>
      <c r="OF1062" s="871"/>
      <c r="OG1062" s="871"/>
      <c r="OH1062" s="871"/>
      <c r="OI1062" s="871"/>
      <c r="OJ1062" s="871"/>
      <c r="OK1062" s="871"/>
      <c r="OL1062" s="871"/>
      <c r="OM1062" s="871"/>
      <c r="ON1062" s="871"/>
      <c r="OO1062" s="871"/>
      <c r="OP1062" s="871"/>
      <c r="OQ1062" s="871"/>
      <c r="OR1062" s="871"/>
      <c r="OS1062" s="871"/>
      <c r="OT1062" s="871"/>
      <c r="OU1062" s="871"/>
      <c r="OV1062" s="871"/>
      <c r="OW1062" s="871"/>
      <c r="OX1062" s="871"/>
      <c r="OY1062" s="871"/>
      <c r="OZ1062" s="871"/>
      <c r="PA1062" s="871"/>
      <c r="PB1062" s="871"/>
      <c r="PC1062" s="871"/>
      <c r="PD1062" s="871"/>
      <c r="PE1062" s="871"/>
      <c r="PF1062" s="871"/>
      <c r="PG1062" s="871"/>
      <c r="PH1062" s="871"/>
      <c r="PI1062" s="871"/>
      <c r="PJ1062" s="871"/>
      <c r="PK1062" s="871"/>
      <c r="PL1062" s="871"/>
      <c r="PM1062" s="871"/>
      <c r="PN1062" s="871"/>
      <c r="PO1062" s="871"/>
      <c r="PP1062" s="871"/>
      <c r="PQ1062" s="871"/>
      <c r="PR1062" s="871"/>
      <c r="PS1062" s="871"/>
      <c r="PT1062" s="871"/>
      <c r="PU1062" s="871"/>
      <c r="PV1062" s="871"/>
      <c r="PW1062" s="871"/>
      <c r="PX1062" s="871"/>
      <c r="PY1062" s="871"/>
      <c r="PZ1062" s="871"/>
      <c r="QA1062" s="871"/>
      <c r="QB1062" s="871"/>
      <c r="QC1062" s="871"/>
      <c r="QD1062" s="871"/>
      <c r="QE1062" s="871"/>
      <c r="QF1062" s="871"/>
      <c r="QG1062" s="871"/>
      <c r="QH1062" s="871"/>
      <c r="QI1062" s="871"/>
      <c r="QJ1062" s="871"/>
      <c r="QK1062" s="871"/>
      <c r="QL1062" s="871"/>
      <c r="QM1062" s="871"/>
      <c r="QN1062" s="871"/>
      <c r="QO1062" s="871"/>
      <c r="QP1062" s="871"/>
      <c r="QQ1062" s="871"/>
      <c r="QR1062" s="871"/>
      <c r="QS1062" s="871"/>
      <c r="QT1062" s="871"/>
      <c r="QU1062" s="871"/>
      <c r="QV1062" s="871"/>
      <c r="QW1062" s="871"/>
      <c r="QX1062" s="871"/>
      <c r="QY1062" s="871"/>
      <c r="QZ1062" s="871"/>
      <c r="RA1062" s="871"/>
      <c r="RB1062" s="871"/>
      <c r="RC1062" s="871"/>
      <c r="RD1062" s="871"/>
      <c r="RE1062" s="871"/>
      <c r="RF1062" s="871"/>
      <c r="RG1062" s="871"/>
      <c r="RH1062" s="871"/>
      <c r="RI1062" s="871"/>
      <c r="RJ1062" s="871"/>
      <c r="RK1062" s="871"/>
      <c r="RL1062" s="871"/>
      <c r="RM1062" s="871"/>
      <c r="RN1062" s="871"/>
      <c r="RO1062" s="871"/>
      <c r="RP1062" s="871"/>
      <c r="RQ1062" s="871"/>
      <c r="RR1062" s="871"/>
      <c r="RS1062" s="871"/>
      <c r="RT1062" s="871"/>
      <c r="RU1062" s="871"/>
      <c r="RV1062" s="871"/>
      <c r="RW1062" s="871"/>
      <c r="RX1062" s="871"/>
      <c r="RY1062" s="871"/>
      <c r="RZ1062" s="871"/>
      <c r="SA1062" s="871"/>
      <c r="SB1062" s="871"/>
      <c r="SC1062" s="871"/>
      <c r="SD1062" s="871"/>
      <c r="SE1062" s="871"/>
      <c r="SF1062" s="871"/>
      <c r="SG1062" s="871"/>
      <c r="SH1062" s="871"/>
      <c r="SI1062" s="871"/>
      <c r="SJ1062" s="871"/>
      <c r="SK1062" s="871"/>
      <c r="SL1062" s="871"/>
      <c r="SM1062" s="871"/>
      <c r="SN1062" s="871"/>
      <c r="SO1062" s="871"/>
      <c r="SP1062" s="871"/>
      <c r="SQ1062" s="871"/>
      <c r="SR1062" s="871"/>
      <c r="SS1062" s="871"/>
      <c r="ST1062" s="871"/>
      <c r="SU1062" s="871"/>
      <c r="SV1062" s="871"/>
      <c r="SW1062" s="871"/>
      <c r="SX1062" s="871"/>
      <c r="SY1062" s="871"/>
      <c r="SZ1062" s="871"/>
      <c r="TA1062" s="871"/>
      <c r="TB1062" s="871"/>
      <c r="TC1062" s="871"/>
      <c r="TD1062" s="871"/>
      <c r="TE1062" s="871"/>
      <c r="TF1062" s="871"/>
      <c r="TG1062" s="871"/>
      <c r="TH1062" s="871"/>
      <c r="TI1062" s="871"/>
      <c r="TJ1062" s="871"/>
      <c r="TK1062" s="871"/>
      <c r="TL1062" s="871"/>
      <c r="TM1062" s="871"/>
      <c r="TN1062" s="871"/>
      <c r="TO1062" s="871"/>
      <c r="TP1062" s="871"/>
      <c r="TQ1062" s="871"/>
      <c r="TR1062" s="871"/>
      <c r="TS1062" s="871"/>
      <c r="TT1062" s="871"/>
      <c r="TU1062" s="871"/>
      <c r="TV1062" s="871"/>
      <c r="TW1062" s="871"/>
      <c r="TX1062" s="871"/>
      <c r="TY1062" s="871"/>
      <c r="TZ1062" s="871"/>
      <c r="UA1062" s="871"/>
      <c r="UB1062" s="871"/>
      <c r="UC1062" s="871"/>
      <c r="UD1062" s="871"/>
      <c r="UE1062" s="871"/>
      <c r="UF1062" s="871"/>
      <c r="UG1062" s="871"/>
      <c r="UH1062" s="871"/>
      <c r="UI1062" s="871"/>
      <c r="UJ1062" s="871"/>
      <c r="UK1062" s="871"/>
      <c r="UL1062" s="871"/>
      <c r="UM1062" s="871"/>
      <c r="UN1062" s="871"/>
      <c r="UO1062" s="871"/>
      <c r="UP1062" s="871"/>
      <c r="UQ1062" s="871"/>
      <c r="UR1062" s="871"/>
      <c r="US1062" s="871"/>
      <c r="UT1062" s="871"/>
      <c r="UU1062" s="871"/>
      <c r="UV1062" s="871"/>
      <c r="UW1062" s="871"/>
      <c r="UX1062" s="871"/>
      <c r="UY1062" s="871"/>
      <c r="UZ1062" s="871"/>
      <c r="VA1062" s="871"/>
      <c r="VB1062" s="871"/>
      <c r="VC1062" s="871"/>
      <c r="VD1062" s="871"/>
      <c r="VE1062" s="871"/>
      <c r="VF1062" s="871"/>
      <c r="VG1062" s="871"/>
      <c r="VH1062" s="871"/>
      <c r="VI1062" s="871"/>
      <c r="VJ1062" s="871"/>
      <c r="VK1062" s="871"/>
      <c r="VL1062" s="871"/>
      <c r="VM1062" s="871"/>
      <c r="VN1062" s="871"/>
      <c r="VO1062" s="871"/>
      <c r="VP1062" s="871"/>
      <c r="VQ1062" s="871"/>
      <c r="VR1062" s="871"/>
      <c r="VS1062" s="871"/>
      <c r="VT1062" s="871"/>
      <c r="VU1062" s="871"/>
      <c r="VV1062" s="871"/>
      <c r="VW1062" s="871"/>
      <c r="VX1062" s="871"/>
      <c r="VY1062" s="871"/>
      <c r="VZ1062" s="871"/>
      <c r="WA1062" s="871"/>
      <c r="WB1062" s="871"/>
      <c r="WC1062" s="871"/>
      <c r="WD1062" s="871"/>
      <c r="WE1062" s="871"/>
      <c r="WF1062" s="871"/>
      <c r="WG1062" s="871"/>
      <c r="WH1062" s="871"/>
      <c r="WI1062" s="871"/>
      <c r="WJ1062" s="871"/>
      <c r="WK1062" s="871"/>
      <c r="WL1062" s="871"/>
      <c r="WM1062" s="871"/>
      <c r="WN1062" s="871"/>
      <c r="WO1062" s="871"/>
      <c r="WP1062" s="871"/>
      <c r="WQ1062" s="871"/>
      <c r="WR1062" s="871"/>
      <c r="WS1062" s="871"/>
      <c r="WT1062" s="871"/>
      <c r="WU1062" s="871"/>
      <c r="WV1062" s="871"/>
      <c r="WW1062" s="871"/>
      <c r="WX1062" s="871"/>
      <c r="WY1062" s="871"/>
      <c r="WZ1062" s="871"/>
      <c r="XA1062" s="871"/>
      <c r="XB1062" s="871"/>
      <c r="XC1062" s="871"/>
      <c r="XD1062" s="871"/>
      <c r="XE1062" s="871"/>
      <c r="XF1062" s="871"/>
      <c r="XG1062" s="871"/>
      <c r="XH1062" s="871"/>
      <c r="XI1062" s="871"/>
      <c r="XJ1062" s="871"/>
      <c r="XK1062" s="871"/>
      <c r="XL1062" s="871"/>
      <c r="XM1062" s="871"/>
      <c r="XN1062" s="871"/>
      <c r="XO1062" s="871"/>
      <c r="XP1062" s="871"/>
      <c r="XQ1062" s="871"/>
      <c r="XR1062" s="871"/>
      <c r="XS1062" s="871"/>
      <c r="XT1062" s="871"/>
      <c r="XU1062" s="871"/>
      <c r="XV1062" s="871"/>
      <c r="XW1062" s="871"/>
      <c r="XX1062" s="871"/>
      <c r="XY1062" s="871"/>
      <c r="XZ1062" s="871"/>
      <c r="YA1062" s="871"/>
      <c r="YB1062" s="871"/>
      <c r="YC1062" s="871"/>
      <c r="YD1062" s="871"/>
      <c r="YE1062" s="871"/>
      <c r="YF1062" s="871"/>
      <c r="YG1062" s="871"/>
      <c r="YH1062" s="871"/>
      <c r="YI1062" s="871"/>
      <c r="YJ1062" s="871"/>
      <c r="YK1062" s="871"/>
      <c r="YL1062" s="871"/>
      <c r="YM1062" s="871"/>
      <c r="YN1062" s="871"/>
      <c r="YO1062" s="871"/>
      <c r="YP1062" s="871"/>
      <c r="YQ1062" s="871"/>
      <c r="YR1062" s="871"/>
      <c r="YS1062" s="871"/>
      <c r="YT1062" s="871"/>
      <c r="YU1062" s="871"/>
      <c r="YV1062" s="871"/>
      <c r="YW1062" s="871"/>
      <c r="YX1062" s="871"/>
      <c r="YY1062" s="871"/>
      <c r="YZ1062" s="871"/>
      <c r="ZA1062" s="871"/>
      <c r="ZB1062" s="871"/>
      <c r="ZC1062" s="871"/>
      <c r="ZD1062" s="871"/>
      <c r="ZE1062" s="871"/>
      <c r="ZF1062" s="871"/>
      <c r="ZG1062" s="871"/>
      <c r="ZH1062" s="871"/>
      <c r="ZI1062" s="871"/>
      <c r="ZJ1062" s="871"/>
      <c r="ZK1062" s="871"/>
      <c r="ZL1062" s="871"/>
      <c r="ZM1062" s="871"/>
      <c r="ZN1062" s="871"/>
      <c r="ZO1062" s="871"/>
      <c r="ZP1062" s="871"/>
      <c r="ZQ1062" s="871"/>
      <c r="ZR1062" s="871"/>
      <c r="ZS1062" s="871"/>
      <c r="ZT1062" s="871"/>
      <c r="ZU1062" s="871"/>
      <c r="ZV1062" s="871"/>
      <c r="ZW1062" s="871"/>
      <c r="ZX1062" s="871"/>
      <c r="ZY1062" s="871"/>
      <c r="ZZ1062" s="871"/>
      <c r="AAA1062" s="871"/>
      <c r="AAB1062" s="871"/>
      <c r="AAC1062" s="871"/>
      <c r="AAD1062" s="871"/>
      <c r="AAE1062" s="871"/>
      <c r="AAF1062" s="871"/>
      <c r="AAG1062" s="871"/>
      <c r="AAH1062" s="871"/>
      <c r="AAI1062" s="871"/>
      <c r="AAJ1062" s="871"/>
      <c r="AAK1062" s="871"/>
      <c r="AAL1062" s="871"/>
      <c r="AAM1062" s="871"/>
      <c r="AAN1062" s="871"/>
      <c r="AAO1062" s="871"/>
      <c r="AAP1062" s="871"/>
      <c r="AAQ1062" s="871"/>
      <c r="AAR1062" s="871"/>
      <c r="AAS1062" s="871"/>
      <c r="AAT1062" s="871"/>
      <c r="AAU1062" s="871"/>
      <c r="AAV1062" s="871"/>
      <c r="AAW1062" s="871"/>
      <c r="AAX1062" s="871"/>
      <c r="AAY1062" s="871"/>
      <c r="AAZ1062" s="871"/>
      <c r="ABA1062" s="871"/>
      <c r="ABB1062" s="871"/>
      <c r="ABC1062" s="871"/>
      <c r="ABD1062" s="871"/>
      <c r="ABE1062" s="871"/>
      <c r="ABF1062" s="871"/>
      <c r="ABG1062" s="871"/>
      <c r="ABH1062" s="871"/>
      <c r="ABI1062" s="871"/>
      <c r="ABJ1062" s="871"/>
      <c r="ABK1062" s="871"/>
      <c r="ABL1062" s="871"/>
      <c r="ABM1062" s="871"/>
      <c r="ABN1062" s="871"/>
      <c r="ABO1062" s="871"/>
      <c r="ABP1062" s="871"/>
      <c r="ABQ1062" s="871"/>
      <c r="ABR1062" s="871"/>
      <c r="ABS1062" s="871"/>
      <c r="ABT1062" s="871"/>
      <c r="ABU1062" s="871"/>
      <c r="ABV1062" s="871"/>
      <c r="ABW1062" s="871"/>
      <c r="ABX1062" s="871"/>
      <c r="ABY1062" s="871"/>
      <c r="ABZ1062" s="871"/>
      <c r="ACA1062" s="871"/>
      <c r="ACB1062" s="871"/>
      <c r="ACC1062" s="871"/>
      <c r="ACD1062" s="871"/>
      <c r="ACE1062" s="871"/>
      <c r="ACF1062" s="871"/>
      <c r="ACG1062" s="871"/>
      <c r="ACH1062" s="871"/>
      <c r="ACI1062" s="871"/>
      <c r="ACJ1062" s="871"/>
      <c r="ACK1062" s="871"/>
      <c r="ACL1062" s="871"/>
      <c r="ACM1062" s="871"/>
      <c r="ACN1062" s="871"/>
      <c r="ACO1062" s="871"/>
      <c r="ACP1062" s="871"/>
      <c r="ACQ1062" s="871"/>
      <c r="ACR1062" s="871"/>
      <c r="ACS1062" s="871"/>
      <c r="ACT1062" s="871"/>
      <c r="ACU1062" s="871"/>
      <c r="ACV1062" s="871"/>
      <c r="ACW1062" s="871"/>
      <c r="ACX1062" s="871"/>
      <c r="ACY1062" s="871"/>
      <c r="ACZ1062" s="871"/>
      <c r="ADA1062" s="871"/>
      <c r="ADB1062" s="871"/>
      <c r="ADC1062" s="871"/>
      <c r="ADD1062" s="871"/>
      <c r="ADE1062" s="871"/>
      <c r="ADF1062" s="871"/>
      <c r="ADG1062" s="871"/>
      <c r="ADH1062" s="871"/>
      <c r="ADI1062" s="871"/>
      <c r="ADJ1062" s="871"/>
      <c r="ADK1062" s="871"/>
      <c r="ADL1062" s="871"/>
      <c r="ADM1062" s="871"/>
      <c r="ADN1062" s="871"/>
      <c r="ADO1062" s="871"/>
      <c r="ADP1062" s="871"/>
      <c r="ADQ1062" s="871"/>
      <c r="ADR1062" s="871"/>
      <c r="ADS1062" s="871"/>
      <c r="ADT1062" s="871"/>
      <c r="ADU1062" s="871"/>
      <c r="ADV1062" s="871"/>
      <c r="ADW1062" s="871"/>
      <c r="ADX1062" s="871"/>
      <c r="ADY1062" s="871"/>
      <c r="ADZ1062" s="871"/>
      <c r="AEA1062" s="871"/>
      <c r="AEB1062" s="871"/>
      <c r="AEC1062" s="871"/>
      <c r="AED1062" s="871"/>
      <c r="AEE1062" s="871"/>
      <c r="AEF1062" s="871"/>
      <c r="AEG1062" s="871"/>
      <c r="AEH1062" s="871"/>
      <c r="AEI1062" s="871"/>
      <c r="AEJ1062" s="871"/>
      <c r="AEK1062" s="871"/>
      <c r="AEL1062" s="871"/>
      <c r="AEM1062" s="871"/>
      <c r="AEN1062" s="871"/>
      <c r="AEO1062" s="871"/>
      <c r="AEP1062" s="871"/>
      <c r="AEQ1062" s="871"/>
      <c r="AER1062" s="871"/>
      <c r="AES1062" s="871"/>
      <c r="AET1062" s="871"/>
      <c r="AEU1062" s="871"/>
      <c r="AEV1062" s="871"/>
      <c r="AEW1062" s="871"/>
      <c r="AEX1062" s="871"/>
      <c r="AEY1062" s="871"/>
      <c r="AEZ1062" s="871"/>
      <c r="AFA1062" s="871"/>
      <c r="AFB1062" s="871"/>
      <c r="AFC1062" s="871"/>
      <c r="AFD1062" s="871"/>
      <c r="AFE1062" s="871"/>
      <c r="AFF1062" s="871"/>
      <c r="AFG1062" s="871"/>
      <c r="AFH1062" s="871"/>
      <c r="AFI1062" s="871"/>
      <c r="AFJ1062" s="871"/>
      <c r="AFK1062" s="871"/>
      <c r="AFL1062" s="871"/>
      <c r="AFM1062" s="871"/>
      <c r="AFN1062" s="871"/>
      <c r="AFO1062" s="871"/>
      <c r="AFP1062" s="871"/>
      <c r="AFQ1062" s="871"/>
      <c r="AFR1062" s="871"/>
      <c r="AFS1062" s="871"/>
      <c r="AFT1062" s="871"/>
      <c r="AFU1062" s="871"/>
      <c r="AFV1062" s="871"/>
      <c r="AFW1062" s="871"/>
      <c r="AFX1062" s="871"/>
      <c r="AFY1062" s="871"/>
      <c r="AFZ1062" s="871"/>
      <c r="AGA1062" s="871"/>
      <c r="AGB1062" s="871"/>
      <c r="AGC1062" s="871"/>
      <c r="AGD1062" s="871"/>
      <c r="AGE1062" s="871"/>
      <c r="AGF1062" s="871"/>
      <c r="AGG1062" s="871"/>
      <c r="AGH1062" s="871"/>
      <c r="AGI1062" s="871"/>
      <c r="AGJ1062" s="871"/>
      <c r="AGK1062" s="871"/>
      <c r="AGL1062" s="871"/>
      <c r="AGM1062" s="871"/>
      <c r="AGN1062" s="871"/>
      <c r="AGO1062" s="871"/>
      <c r="AGP1062" s="871"/>
      <c r="AGQ1062" s="871"/>
      <c r="AGR1062" s="871"/>
      <c r="AGS1062" s="871"/>
      <c r="AGT1062" s="871"/>
      <c r="AGU1062" s="871"/>
      <c r="AGV1062" s="871"/>
      <c r="AGW1062" s="871"/>
      <c r="AGX1062" s="871"/>
      <c r="AGY1062" s="871"/>
      <c r="AGZ1062" s="871"/>
      <c r="AHA1062" s="871"/>
      <c r="AHB1062" s="871"/>
      <c r="AHC1062" s="871"/>
      <c r="AHD1062" s="871"/>
      <c r="AHE1062" s="871"/>
      <c r="AHF1062" s="871"/>
      <c r="AHG1062" s="871"/>
      <c r="AHH1062" s="871"/>
      <c r="AHI1062" s="871"/>
      <c r="AHJ1062" s="871"/>
      <c r="AHK1062" s="871"/>
      <c r="AHL1062" s="871"/>
      <c r="AHM1062" s="871"/>
      <c r="AHN1062" s="871"/>
      <c r="AHO1062" s="871"/>
      <c r="AHP1062" s="871"/>
      <c r="AHQ1062" s="871"/>
      <c r="AHR1062" s="871"/>
      <c r="AHS1062" s="871"/>
      <c r="AHT1062" s="871"/>
      <c r="AHU1062" s="871"/>
      <c r="AHV1062" s="871"/>
      <c r="AHW1062" s="871"/>
      <c r="AHX1062" s="871"/>
      <c r="AHY1062" s="871"/>
      <c r="AHZ1062" s="871"/>
      <c r="AIA1062" s="871"/>
      <c r="AIB1062" s="871"/>
      <c r="AIC1062" s="871"/>
      <c r="AID1062" s="871"/>
      <c r="AIE1062" s="871"/>
      <c r="AIF1062" s="871"/>
      <c r="AIG1062" s="871"/>
      <c r="AIH1062" s="871"/>
      <c r="AII1062" s="871"/>
      <c r="AIJ1062" s="871"/>
      <c r="AIK1062" s="871"/>
      <c r="AIL1062" s="871"/>
      <c r="AIM1062" s="871"/>
      <c r="AIN1062" s="871"/>
      <c r="AIO1062" s="871"/>
      <c r="AIP1062" s="871"/>
      <c r="AIQ1062" s="871"/>
      <c r="AIR1062" s="871"/>
      <c r="AIS1062" s="871"/>
      <c r="AIT1062" s="871"/>
      <c r="AIU1062" s="871"/>
      <c r="AIV1062" s="871"/>
      <c r="AIW1062" s="871"/>
      <c r="AIX1062" s="871"/>
      <c r="AIY1062" s="871"/>
      <c r="AIZ1062" s="871"/>
      <c r="AJA1062" s="871"/>
      <c r="AJB1062" s="871"/>
      <c r="AJC1062" s="871"/>
      <c r="AJD1062" s="871"/>
      <c r="AJE1062" s="871"/>
      <c r="AJF1062" s="871"/>
      <c r="AJG1062" s="871"/>
      <c r="AJH1062" s="871"/>
      <c r="AJI1062" s="871"/>
      <c r="AJJ1062" s="871"/>
      <c r="AJK1062" s="871"/>
      <c r="AJL1062" s="871"/>
      <c r="AJM1062" s="871"/>
      <c r="AJN1062" s="871"/>
      <c r="AJO1062" s="871"/>
      <c r="AJP1062" s="871"/>
      <c r="AJQ1062" s="871"/>
      <c r="AJR1062" s="871"/>
      <c r="AJS1062" s="871"/>
      <c r="AJT1062" s="871"/>
      <c r="AJU1062" s="871"/>
      <c r="AJV1062" s="871"/>
      <c r="AJW1062" s="871"/>
      <c r="AJX1062" s="871"/>
      <c r="AJY1062" s="871"/>
      <c r="AJZ1062" s="871"/>
      <c r="AKA1062" s="871"/>
      <c r="AKB1062" s="871"/>
      <c r="AKC1062" s="871"/>
      <c r="AKD1062" s="871"/>
      <c r="AKE1062" s="871"/>
      <c r="AKF1062" s="871"/>
      <c r="AKG1062" s="871"/>
      <c r="AKH1062" s="871"/>
      <c r="AKI1062" s="871"/>
      <c r="AKJ1062" s="871"/>
      <c r="AKK1062" s="871"/>
      <c r="AKL1062" s="871"/>
      <c r="AKM1062" s="871"/>
      <c r="AKN1062" s="871"/>
      <c r="AKO1062" s="871"/>
      <c r="AKP1062" s="871"/>
      <c r="AKQ1062" s="871"/>
      <c r="AKR1062" s="871"/>
      <c r="AKS1062" s="871"/>
      <c r="AKT1062" s="871"/>
      <c r="AKU1062" s="871"/>
      <c r="AKV1062" s="871"/>
      <c r="AKW1062" s="871"/>
      <c r="AKX1062" s="871"/>
      <c r="AKY1062" s="871"/>
      <c r="AKZ1062" s="871"/>
      <c r="ALA1062" s="871"/>
      <c r="ALB1062" s="871"/>
      <c r="ALC1062" s="871"/>
      <c r="ALD1062" s="871"/>
      <c r="ALE1062" s="871"/>
      <c r="ALF1062" s="871"/>
      <c r="ALG1062" s="871"/>
      <c r="ALH1062" s="871"/>
      <c r="ALI1062" s="871"/>
      <c r="ALJ1062" s="871"/>
      <c r="ALK1062" s="871"/>
      <c r="ALL1062" s="871"/>
      <c r="ALM1062" s="871"/>
      <c r="ALN1062" s="871"/>
      <c r="ALO1062" s="871"/>
      <c r="ALP1062" s="871"/>
      <c r="ALQ1062" s="871"/>
      <c r="ALR1062" s="871"/>
      <c r="ALS1062" s="871"/>
      <c r="ALT1062" s="871"/>
      <c r="ALU1062" s="871"/>
      <c r="ALV1062" s="871"/>
      <c r="ALW1062" s="871"/>
      <c r="ALX1062" s="871"/>
      <c r="ALY1062" s="871"/>
      <c r="ALZ1062" s="871"/>
      <c r="AMA1062" s="871"/>
      <c r="AMB1062" s="871"/>
      <c r="AMC1062" s="871"/>
      <c r="AMD1062" s="871"/>
      <c r="AME1062" s="871"/>
      <c r="AMF1062" s="871"/>
      <c r="AMG1062" s="871"/>
      <c r="AMH1062" s="871"/>
      <c r="AMI1062" s="871"/>
      <c r="AMJ1062" s="871"/>
      <c r="AMK1062" s="871"/>
    </row>
    <row r="1063" spans="1:1025" ht="15.75" customHeight="1">
      <c r="A1063" s="1135"/>
      <c r="B1063" s="993"/>
      <c r="C1063" s="996"/>
      <c r="D1063" s="942"/>
      <c r="E1063" s="983"/>
      <c r="F1063" s="945"/>
      <c r="G1063" s="942"/>
      <c r="H1063" s="946"/>
      <c r="I1063" s="942"/>
      <c r="J1063" s="942"/>
      <c r="K1063" s="907"/>
      <c r="L1063" s="899"/>
      <c r="M1063" s="899"/>
      <c r="N1063" s="899"/>
      <c r="O1063" s="948"/>
      <c r="P1063" s="899"/>
      <c r="Q1063" s="917"/>
      <c r="R1063" s="871"/>
      <c r="S1063" s="871"/>
      <c r="T1063" s="871"/>
      <c r="U1063" s="871"/>
      <c r="V1063" s="871"/>
      <c r="W1063" s="871"/>
      <c r="X1063" s="871"/>
      <c r="Y1063" s="871"/>
      <c r="Z1063" s="871"/>
      <c r="AA1063" s="871"/>
      <c r="AB1063" s="871"/>
      <c r="AC1063" s="871"/>
      <c r="AD1063" s="871"/>
      <c r="AE1063" s="871"/>
      <c r="AF1063" s="871"/>
      <c r="AG1063" s="871"/>
      <c r="AH1063" s="871"/>
      <c r="AI1063" s="871"/>
      <c r="AJ1063" s="871"/>
      <c r="AK1063" s="871"/>
      <c r="AL1063" s="871"/>
      <c r="AM1063" s="871"/>
      <c r="AN1063" s="871"/>
      <c r="AO1063" s="871"/>
      <c r="AP1063" s="871"/>
      <c r="AQ1063" s="871"/>
      <c r="AR1063" s="871"/>
      <c r="AS1063" s="871"/>
      <c r="AT1063" s="871"/>
      <c r="AU1063" s="871"/>
      <c r="AV1063" s="871"/>
      <c r="AW1063" s="871"/>
      <c r="AX1063" s="871"/>
      <c r="AY1063" s="871"/>
      <c r="AZ1063" s="871"/>
      <c r="BA1063" s="871"/>
      <c r="BB1063" s="871"/>
      <c r="BC1063" s="871"/>
      <c r="BD1063" s="871"/>
      <c r="BE1063" s="871"/>
      <c r="BF1063" s="871"/>
      <c r="BG1063" s="871"/>
      <c r="BH1063" s="871"/>
      <c r="BI1063" s="871"/>
      <c r="BJ1063" s="871"/>
      <c r="BK1063" s="871"/>
      <c r="BL1063" s="871"/>
      <c r="BM1063" s="871"/>
      <c r="BN1063" s="871"/>
      <c r="BO1063" s="871"/>
      <c r="BP1063" s="871"/>
      <c r="BQ1063" s="871"/>
      <c r="BR1063" s="871"/>
      <c r="BS1063" s="871"/>
      <c r="BT1063" s="871"/>
      <c r="BU1063" s="871"/>
      <c r="BV1063" s="871"/>
      <c r="BW1063" s="871"/>
      <c r="BX1063" s="871"/>
      <c r="BY1063" s="871"/>
      <c r="BZ1063" s="871"/>
      <c r="CA1063" s="871"/>
      <c r="CB1063" s="871"/>
      <c r="CC1063" s="871"/>
      <c r="CD1063" s="871"/>
      <c r="CE1063" s="871"/>
      <c r="CF1063" s="871"/>
      <c r="CG1063" s="871"/>
      <c r="CH1063" s="871"/>
      <c r="CI1063" s="871"/>
      <c r="CJ1063" s="871"/>
      <c r="CK1063" s="871"/>
      <c r="CL1063" s="871"/>
      <c r="CM1063" s="871"/>
      <c r="CN1063" s="871"/>
      <c r="CO1063" s="871"/>
      <c r="CP1063" s="871"/>
      <c r="CQ1063" s="871"/>
      <c r="CR1063" s="871"/>
      <c r="CS1063" s="871"/>
      <c r="CT1063" s="871"/>
      <c r="CU1063" s="871"/>
      <c r="CV1063" s="871"/>
      <c r="CW1063" s="871"/>
      <c r="CX1063" s="871"/>
      <c r="CY1063" s="871"/>
      <c r="CZ1063" s="871"/>
      <c r="DA1063" s="871"/>
      <c r="DB1063" s="871"/>
      <c r="DC1063" s="871"/>
      <c r="DD1063" s="871"/>
      <c r="DE1063" s="871"/>
      <c r="DF1063" s="871"/>
      <c r="DG1063" s="871"/>
      <c r="DH1063" s="871"/>
      <c r="DI1063" s="871"/>
      <c r="DJ1063" s="871"/>
      <c r="DK1063" s="871"/>
      <c r="DL1063" s="871"/>
      <c r="DM1063" s="871"/>
      <c r="DN1063" s="871"/>
      <c r="DO1063" s="871"/>
      <c r="DP1063" s="871"/>
      <c r="DQ1063" s="871"/>
      <c r="DR1063" s="871"/>
      <c r="DS1063" s="871"/>
      <c r="DT1063" s="871"/>
      <c r="DU1063" s="871"/>
      <c r="DV1063" s="871"/>
      <c r="DW1063" s="871"/>
      <c r="DX1063" s="871"/>
      <c r="DY1063" s="871"/>
      <c r="DZ1063" s="871"/>
      <c r="EA1063" s="871"/>
      <c r="EB1063" s="871"/>
      <c r="EC1063" s="871"/>
      <c r="ED1063" s="871"/>
      <c r="EE1063" s="871"/>
      <c r="EF1063" s="871"/>
      <c r="EG1063" s="871"/>
      <c r="EH1063" s="871"/>
      <c r="EI1063" s="871"/>
      <c r="EJ1063" s="871"/>
      <c r="EK1063" s="871"/>
      <c r="EL1063" s="871"/>
      <c r="EM1063" s="871"/>
      <c r="EN1063" s="871"/>
      <c r="EO1063" s="871"/>
      <c r="EP1063" s="871"/>
      <c r="EQ1063" s="871"/>
      <c r="ER1063" s="871"/>
      <c r="ES1063" s="871"/>
      <c r="ET1063" s="871"/>
      <c r="EU1063" s="871"/>
      <c r="EV1063" s="871"/>
      <c r="EW1063" s="871"/>
      <c r="EX1063" s="871"/>
      <c r="EY1063" s="871"/>
      <c r="EZ1063" s="871"/>
      <c r="FA1063" s="871"/>
      <c r="FB1063" s="871"/>
      <c r="FC1063" s="871"/>
      <c r="FD1063" s="871"/>
      <c r="FE1063" s="871"/>
      <c r="FF1063" s="871"/>
      <c r="FG1063" s="871"/>
      <c r="FH1063" s="871"/>
      <c r="FI1063" s="871"/>
      <c r="FJ1063" s="871"/>
      <c r="FK1063" s="871"/>
      <c r="FL1063" s="871"/>
      <c r="FM1063" s="871"/>
      <c r="FN1063" s="871"/>
      <c r="FO1063" s="871"/>
      <c r="FP1063" s="871"/>
      <c r="FQ1063" s="871"/>
      <c r="FR1063" s="871"/>
      <c r="FS1063" s="871"/>
      <c r="FT1063" s="871"/>
      <c r="FU1063" s="871"/>
      <c r="FV1063" s="871"/>
      <c r="FW1063" s="871"/>
      <c r="FX1063" s="871"/>
      <c r="FY1063" s="871"/>
      <c r="FZ1063" s="871"/>
      <c r="GA1063" s="871"/>
      <c r="GB1063" s="871"/>
      <c r="GC1063" s="871"/>
      <c r="GD1063" s="871"/>
      <c r="GE1063" s="871"/>
      <c r="GF1063" s="871"/>
      <c r="GG1063" s="871"/>
      <c r="GH1063" s="871"/>
      <c r="GI1063" s="871"/>
      <c r="GJ1063" s="871"/>
      <c r="GK1063" s="871"/>
      <c r="GL1063" s="871"/>
      <c r="GM1063" s="871"/>
      <c r="GN1063" s="871"/>
      <c r="GO1063" s="871"/>
      <c r="GP1063" s="871"/>
      <c r="GQ1063" s="871"/>
      <c r="GR1063" s="871"/>
      <c r="GS1063" s="871"/>
      <c r="GT1063" s="871"/>
      <c r="GU1063" s="871"/>
      <c r="GV1063" s="871"/>
      <c r="GW1063" s="871"/>
      <c r="GX1063" s="871"/>
      <c r="GY1063" s="871"/>
      <c r="GZ1063" s="871"/>
      <c r="HA1063" s="871"/>
      <c r="HB1063" s="871"/>
      <c r="HC1063" s="871"/>
      <c r="HD1063" s="871"/>
      <c r="HE1063" s="871"/>
      <c r="HF1063" s="871"/>
      <c r="HG1063" s="871"/>
      <c r="HH1063" s="871"/>
      <c r="HI1063" s="871"/>
      <c r="HJ1063" s="871"/>
      <c r="HK1063" s="871"/>
      <c r="HL1063" s="871"/>
      <c r="HM1063" s="871"/>
      <c r="HN1063" s="871"/>
      <c r="HO1063" s="871"/>
      <c r="HP1063" s="871"/>
      <c r="HQ1063" s="871"/>
      <c r="HR1063" s="871"/>
      <c r="HS1063" s="871"/>
      <c r="HT1063" s="871"/>
      <c r="HU1063" s="871"/>
      <c r="HV1063" s="871"/>
      <c r="HW1063" s="871"/>
      <c r="HX1063" s="871"/>
      <c r="HY1063" s="871"/>
      <c r="HZ1063" s="871"/>
      <c r="IA1063" s="871"/>
      <c r="IB1063" s="871"/>
      <c r="IC1063" s="871"/>
      <c r="ID1063" s="871"/>
      <c r="IE1063" s="871"/>
      <c r="IF1063" s="871"/>
      <c r="IG1063" s="871"/>
      <c r="IH1063" s="871"/>
      <c r="II1063" s="871"/>
      <c r="IJ1063" s="871"/>
      <c r="IK1063" s="871"/>
      <c r="IL1063" s="871"/>
      <c r="IM1063" s="871"/>
      <c r="IN1063" s="871"/>
      <c r="IO1063" s="871"/>
      <c r="IP1063" s="871"/>
      <c r="IQ1063" s="871"/>
      <c r="IR1063" s="871"/>
      <c r="IS1063" s="871"/>
      <c r="IT1063" s="871"/>
      <c r="IU1063" s="871"/>
      <c r="IV1063" s="871"/>
      <c r="IW1063" s="871"/>
      <c r="IX1063" s="871"/>
      <c r="IY1063" s="871"/>
      <c r="IZ1063" s="871"/>
      <c r="JA1063" s="871"/>
      <c r="JB1063" s="871"/>
      <c r="JC1063" s="871"/>
      <c r="JD1063" s="871"/>
      <c r="JE1063" s="871"/>
      <c r="JF1063" s="871"/>
      <c r="JG1063" s="871"/>
      <c r="JH1063" s="871"/>
      <c r="JI1063" s="871"/>
      <c r="JJ1063" s="871"/>
      <c r="JK1063" s="871"/>
      <c r="JL1063" s="871"/>
      <c r="JM1063" s="871"/>
      <c r="JN1063" s="871"/>
      <c r="JO1063" s="871"/>
      <c r="JP1063" s="871"/>
      <c r="JQ1063" s="871"/>
      <c r="JR1063" s="871"/>
      <c r="JS1063" s="871"/>
      <c r="JT1063" s="871"/>
      <c r="JU1063" s="871"/>
      <c r="JV1063" s="871"/>
      <c r="JW1063" s="871"/>
      <c r="JX1063" s="871"/>
      <c r="JY1063" s="871"/>
      <c r="JZ1063" s="871"/>
      <c r="KA1063" s="871"/>
      <c r="KB1063" s="871"/>
      <c r="KC1063" s="871"/>
      <c r="KD1063" s="871"/>
      <c r="KE1063" s="871"/>
      <c r="KF1063" s="871"/>
      <c r="KG1063" s="871"/>
      <c r="KH1063" s="871"/>
      <c r="KI1063" s="871"/>
      <c r="KJ1063" s="871"/>
      <c r="KK1063" s="871"/>
      <c r="KL1063" s="871"/>
      <c r="KM1063" s="871"/>
      <c r="KN1063" s="871"/>
      <c r="KO1063" s="871"/>
      <c r="KP1063" s="871"/>
      <c r="KQ1063" s="871"/>
      <c r="KR1063" s="871"/>
      <c r="KS1063" s="871"/>
      <c r="KT1063" s="871"/>
      <c r="KU1063" s="871"/>
      <c r="KV1063" s="871"/>
      <c r="KW1063" s="871"/>
      <c r="KX1063" s="871"/>
      <c r="KY1063" s="871"/>
      <c r="KZ1063" s="871"/>
      <c r="LA1063" s="871"/>
      <c r="LB1063" s="871"/>
      <c r="LC1063" s="871"/>
      <c r="LD1063" s="871"/>
      <c r="LE1063" s="871"/>
      <c r="LF1063" s="871"/>
      <c r="LG1063" s="871"/>
      <c r="LH1063" s="871"/>
      <c r="LI1063" s="871"/>
      <c r="LJ1063" s="871"/>
      <c r="LK1063" s="871"/>
      <c r="LL1063" s="871"/>
      <c r="LM1063" s="871"/>
      <c r="LN1063" s="871"/>
      <c r="LO1063" s="871"/>
      <c r="LP1063" s="871"/>
      <c r="LQ1063" s="871"/>
      <c r="LR1063" s="871"/>
      <c r="LS1063" s="871"/>
      <c r="LT1063" s="871"/>
      <c r="LU1063" s="871"/>
      <c r="LV1063" s="871"/>
      <c r="LW1063" s="871"/>
      <c r="LX1063" s="871"/>
      <c r="LY1063" s="871"/>
      <c r="LZ1063" s="871"/>
      <c r="MA1063" s="871"/>
      <c r="MB1063" s="871"/>
      <c r="MC1063" s="871"/>
      <c r="MD1063" s="871"/>
      <c r="ME1063" s="871"/>
      <c r="MF1063" s="871"/>
      <c r="MG1063" s="871"/>
      <c r="MH1063" s="871"/>
      <c r="MI1063" s="871"/>
      <c r="MJ1063" s="871"/>
      <c r="MK1063" s="871"/>
      <c r="ML1063" s="871"/>
      <c r="MM1063" s="871"/>
      <c r="MN1063" s="871"/>
      <c r="MO1063" s="871"/>
      <c r="MP1063" s="871"/>
      <c r="MQ1063" s="871"/>
      <c r="MR1063" s="871"/>
      <c r="MS1063" s="871"/>
      <c r="MT1063" s="871"/>
      <c r="MU1063" s="871"/>
      <c r="MV1063" s="871"/>
      <c r="MW1063" s="871"/>
      <c r="MX1063" s="871"/>
      <c r="MY1063" s="871"/>
      <c r="MZ1063" s="871"/>
      <c r="NA1063" s="871"/>
      <c r="NB1063" s="871"/>
      <c r="NC1063" s="871"/>
      <c r="ND1063" s="871"/>
      <c r="NE1063" s="871"/>
      <c r="NF1063" s="871"/>
      <c r="NG1063" s="871"/>
      <c r="NH1063" s="871"/>
      <c r="NI1063" s="871"/>
      <c r="NJ1063" s="871"/>
      <c r="NK1063" s="871"/>
      <c r="NL1063" s="871"/>
      <c r="NM1063" s="871"/>
      <c r="NN1063" s="871"/>
      <c r="NO1063" s="871"/>
      <c r="NP1063" s="871"/>
      <c r="NQ1063" s="871"/>
      <c r="NR1063" s="871"/>
      <c r="NS1063" s="871"/>
      <c r="NT1063" s="871"/>
      <c r="NU1063" s="871"/>
      <c r="NV1063" s="871"/>
      <c r="NW1063" s="871"/>
      <c r="NX1063" s="871"/>
      <c r="NY1063" s="871"/>
      <c r="NZ1063" s="871"/>
      <c r="OA1063" s="871"/>
      <c r="OB1063" s="871"/>
      <c r="OC1063" s="871"/>
      <c r="OD1063" s="871"/>
      <c r="OE1063" s="871"/>
      <c r="OF1063" s="871"/>
      <c r="OG1063" s="871"/>
      <c r="OH1063" s="871"/>
      <c r="OI1063" s="871"/>
      <c r="OJ1063" s="871"/>
      <c r="OK1063" s="871"/>
      <c r="OL1063" s="871"/>
      <c r="OM1063" s="871"/>
      <c r="ON1063" s="871"/>
      <c r="OO1063" s="871"/>
      <c r="OP1063" s="871"/>
      <c r="OQ1063" s="871"/>
      <c r="OR1063" s="871"/>
      <c r="OS1063" s="871"/>
      <c r="OT1063" s="871"/>
      <c r="OU1063" s="871"/>
      <c r="OV1063" s="871"/>
      <c r="OW1063" s="871"/>
      <c r="OX1063" s="871"/>
      <c r="OY1063" s="871"/>
      <c r="OZ1063" s="871"/>
      <c r="PA1063" s="871"/>
      <c r="PB1063" s="871"/>
      <c r="PC1063" s="871"/>
      <c r="PD1063" s="871"/>
      <c r="PE1063" s="871"/>
      <c r="PF1063" s="871"/>
      <c r="PG1063" s="871"/>
      <c r="PH1063" s="871"/>
      <c r="PI1063" s="871"/>
      <c r="PJ1063" s="871"/>
      <c r="PK1063" s="871"/>
      <c r="PL1063" s="871"/>
      <c r="PM1063" s="871"/>
      <c r="PN1063" s="871"/>
      <c r="PO1063" s="871"/>
      <c r="PP1063" s="871"/>
      <c r="PQ1063" s="871"/>
      <c r="PR1063" s="871"/>
      <c r="PS1063" s="871"/>
      <c r="PT1063" s="871"/>
      <c r="PU1063" s="871"/>
      <c r="PV1063" s="871"/>
      <c r="PW1063" s="871"/>
      <c r="PX1063" s="871"/>
      <c r="PY1063" s="871"/>
      <c r="PZ1063" s="871"/>
      <c r="QA1063" s="871"/>
      <c r="QB1063" s="871"/>
      <c r="QC1063" s="871"/>
      <c r="QD1063" s="871"/>
      <c r="QE1063" s="871"/>
      <c r="QF1063" s="871"/>
      <c r="QG1063" s="871"/>
      <c r="QH1063" s="871"/>
      <c r="QI1063" s="871"/>
      <c r="QJ1063" s="871"/>
      <c r="QK1063" s="871"/>
      <c r="QL1063" s="871"/>
      <c r="QM1063" s="871"/>
      <c r="QN1063" s="871"/>
      <c r="QO1063" s="871"/>
      <c r="QP1063" s="871"/>
      <c r="QQ1063" s="871"/>
      <c r="QR1063" s="871"/>
      <c r="QS1063" s="871"/>
      <c r="QT1063" s="871"/>
      <c r="QU1063" s="871"/>
      <c r="QV1063" s="871"/>
      <c r="QW1063" s="871"/>
      <c r="QX1063" s="871"/>
      <c r="QY1063" s="871"/>
      <c r="QZ1063" s="871"/>
      <c r="RA1063" s="871"/>
      <c r="RB1063" s="871"/>
      <c r="RC1063" s="871"/>
      <c r="RD1063" s="871"/>
      <c r="RE1063" s="871"/>
      <c r="RF1063" s="871"/>
      <c r="RG1063" s="871"/>
      <c r="RH1063" s="871"/>
      <c r="RI1063" s="871"/>
      <c r="RJ1063" s="871"/>
      <c r="RK1063" s="871"/>
      <c r="RL1063" s="871"/>
      <c r="RM1063" s="871"/>
      <c r="RN1063" s="871"/>
      <c r="RO1063" s="871"/>
      <c r="RP1063" s="871"/>
      <c r="RQ1063" s="871"/>
      <c r="RR1063" s="871"/>
      <c r="RS1063" s="871"/>
      <c r="RT1063" s="871"/>
      <c r="RU1063" s="871"/>
      <c r="RV1063" s="871"/>
      <c r="RW1063" s="871"/>
      <c r="RX1063" s="871"/>
      <c r="RY1063" s="871"/>
      <c r="RZ1063" s="871"/>
      <c r="SA1063" s="871"/>
      <c r="SB1063" s="871"/>
      <c r="SC1063" s="871"/>
      <c r="SD1063" s="871"/>
      <c r="SE1063" s="871"/>
      <c r="SF1063" s="871"/>
      <c r="SG1063" s="871"/>
      <c r="SH1063" s="871"/>
      <c r="SI1063" s="871"/>
      <c r="SJ1063" s="871"/>
      <c r="SK1063" s="871"/>
      <c r="SL1063" s="871"/>
      <c r="SM1063" s="871"/>
      <c r="SN1063" s="871"/>
      <c r="SO1063" s="871"/>
      <c r="SP1063" s="871"/>
      <c r="SQ1063" s="871"/>
      <c r="SR1063" s="871"/>
      <c r="SS1063" s="871"/>
      <c r="ST1063" s="871"/>
      <c r="SU1063" s="871"/>
      <c r="SV1063" s="871"/>
      <c r="SW1063" s="871"/>
      <c r="SX1063" s="871"/>
      <c r="SY1063" s="871"/>
      <c r="SZ1063" s="871"/>
      <c r="TA1063" s="871"/>
      <c r="TB1063" s="871"/>
      <c r="TC1063" s="871"/>
      <c r="TD1063" s="871"/>
      <c r="TE1063" s="871"/>
      <c r="TF1063" s="871"/>
      <c r="TG1063" s="871"/>
      <c r="TH1063" s="871"/>
      <c r="TI1063" s="871"/>
      <c r="TJ1063" s="871"/>
      <c r="TK1063" s="871"/>
      <c r="TL1063" s="871"/>
      <c r="TM1063" s="871"/>
      <c r="TN1063" s="871"/>
      <c r="TO1063" s="871"/>
      <c r="TP1063" s="871"/>
      <c r="TQ1063" s="871"/>
      <c r="TR1063" s="871"/>
      <c r="TS1063" s="871"/>
      <c r="TT1063" s="871"/>
      <c r="TU1063" s="871"/>
      <c r="TV1063" s="871"/>
      <c r="TW1063" s="871"/>
      <c r="TX1063" s="871"/>
      <c r="TY1063" s="871"/>
      <c r="TZ1063" s="871"/>
      <c r="UA1063" s="871"/>
      <c r="UB1063" s="871"/>
      <c r="UC1063" s="871"/>
      <c r="UD1063" s="871"/>
      <c r="UE1063" s="871"/>
      <c r="UF1063" s="871"/>
      <c r="UG1063" s="871"/>
      <c r="UH1063" s="871"/>
      <c r="UI1063" s="871"/>
      <c r="UJ1063" s="871"/>
      <c r="UK1063" s="871"/>
      <c r="UL1063" s="871"/>
      <c r="UM1063" s="871"/>
      <c r="UN1063" s="871"/>
      <c r="UO1063" s="871"/>
      <c r="UP1063" s="871"/>
      <c r="UQ1063" s="871"/>
      <c r="UR1063" s="871"/>
      <c r="US1063" s="871"/>
      <c r="UT1063" s="871"/>
      <c r="UU1063" s="871"/>
      <c r="UV1063" s="871"/>
      <c r="UW1063" s="871"/>
      <c r="UX1063" s="871"/>
      <c r="UY1063" s="871"/>
      <c r="UZ1063" s="871"/>
      <c r="VA1063" s="871"/>
      <c r="VB1063" s="871"/>
      <c r="VC1063" s="871"/>
      <c r="VD1063" s="871"/>
      <c r="VE1063" s="871"/>
      <c r="VF1063" s="871"/>
      <c r="VG1063" s="871"/>
      <c r="VH1063" s="871"/>
      <c r="VI1063" s="871"/>
      <c r="VJ1063" s="871"/>
      <c r="VK1063" s="871"/>
      <c r="VL1063" s="871"/>
      <c r="VM1063" s="871"/>
      <c r="VN1063" s="871"/>
      <c r="VO1063" s="871"/>
      <c r="VP1063" s="871"/>
      <c r="VQ1063" s="871"/>
      <c r="VR1063" s="871"/>
      <c r="VS1063" s="871"/>
      <c r="VT1063" s="871"/>
      <c r="VU1063" s="871"/>
      <c r="VV1063" s="871"/>
      <c r="VW1063" s="871"/>
      <c r="VX1063" s="871"/>
      <c r="VY1063" s="871"/>
      <c r="VZ1063" s="871"/>
      <c r="WA1063" s="871"/>
      <c r="WB1063" s="871"/>
      <c r="WC1063" s="871"/>
      <c r="WD1063" s="871"/>
      <c r="WE1063" s="871"/>
      <c r="WF1063" s="871"/>
      <c r="WG1063" s="871"/>
      <c r="WH1063" s="871"/>
      <c r="WI1063" s="871"/>
      <c r="WJ1063" s="871"/>
      <c r="WK1063" s="871"/>
      <c r="WL1063" s="871"/>
      <c r="WM1063" s="871"/>
      <c r="WN1063" s="871"/>
      <c r="WO1063" s="871"/>
      <c r="WP1063" s="871"/>
      <c r="WQ1063" s="871"/>
      <c r="WR1063" s="871"/>
      <c r="WS1063" s="871"/>
      <c r="WT1063" s="871"/>
      <c r="WU1063" s="871"/>
      <c r="WV1063" s="871"/>
      <c r="WW1063" s="871"/>
      <c r="WX1063" s="871"/>
      <c r="WY1063" s="871"/>
      <c r="WZ1063" s="871"/>
      <c r="XA1063" s="871"/>
      <c r="XB1063" s="871"/>
      <c r="XC1063" s="871"/>
      <c r="XD1063" s="871"/>
      <c r="XE1063" s="871"/>
      <c r="XF1063" s="871"/>
      <c r="XG1063" s="871"/>
      <c r="XH1063" s="871"/>
      <c r="XI1063" s="871"/>
      <c r="XJ1063" s="871"/>
      <c r="XK1063" s="871"/>
      <c r="XL1063" s="871"/>
      <c r="XM1063" s="871"/>
      <c r="XN1063" s="871"/>
      <c r="XO1063" s="871"/>
      <c r="XP1063" s="871"/>
      <c r="XQ1063" s="871"/>
      <c r="XR1063" s="871"/>
      <c r="XS1063" s="871"/>
      <c r="XT1063" s="871"/>
      <c r="XU1063" s="871"/>
      <c r="XV1063" s="871"/>
      <c r="XW1063" s="871"/>
      <c r="XX1063" s="871"/>
      <c r="XY1063" s="871"/>
      <c r="XZ1063" s="871"/>
      <c r="YA1063" s="871"/>
      <c r="YB1063" s="871"/>
      <c r="YC1063" s="871"/>
      <c r="YD1063" s="871"/>
      <c r="YE1063" s="871"/>
      <c r="YF1063" s="871"/>
      <c r="YG1063" s="871"/>
      <c r="YH1063" s="871"/>
      <c r="YI1063" s="871"/>
      <c r="YJ1063" s="871"/>
      <c r="YK1063" s="871"/>
      <c r="YL1063" s="871"/>
      <c r="YM1063" s="871"/>
      <c r="YN1063" s="871"/>
      <c r="YO1063" s="871"/>
      <c r="YP1063" s="871"/>
      <c r="YQ1063" s="871"/>
      <c r="YR1063" s="871"/>
      <c r="YS1063" s="871"/>
      <c r="YT1063" s="871"/>
      <c r="YU1063" s="871"/>
      <c r="YV1063" s="871"/>
      <c r="YW1063" s="871"/>
      <c r="YX1063" s="871"/>
      <c r="YY1063" s="871"/>
      <c r="YZ1063" s="871"/>
      <c r="ZA1063" s="871"/>
      <c r="ZB1063" s="871"/>
      <c r="ZC1063" s="871"/>
      <c r="ZD1063" s="871"/>
      <c r="ZE1063" s="871"/>
      <c r="ZF1063" s="871"/>
      <c r="ZG1063" s="871"/>
      <c r="ZH1063" s="871"/>
      <c r="ZI1063" s="871"/>
      <c r="ZJ1063" s="871"/>
      <c r="ZK1063" s="871"/>
      <c r="ZL1063" s="871"/>
      <c r="ZM1063" s="871"/>
      <c r="ZN1063" s="871"/>
      <c r="ZO1063" s="871"/>
      <c r="ZP1063" s="871"/>
      <c r="ZQ1063" s="871"/>
      <c r="ZR1063" s="871"/>
      <c r="ZS1063" s="871"/>
      <c r="ZT1063" s="871"/>
      <c r="ZU1063" s="871"/>
      <c r="ZV1063" s="871"/>
      <c r="ZW1063" s="871"/>
      <c r="ZX1063" s="871"/>
      <c r="ZY1063" s="871"/>
      <c r="ZZ1063" s="871"/>
      <c r="AAA1063" s="871"/>
      <c r="AAB1063" s="871"/>
      <c r="AAC1063" s="871"/>
      <c r="AAD1063" s="871"/>
      <c r="AAE1063" s="871"/>
      <c r="AAF1063" s="871"/>
      <c r="AAG1063" s="871"/>
      <c r="AAH1063" s="871"/>
      <c r="AAI1063" s="871"/>
      <c r="AAJ1063" s="871"/>
      <c r="AAK1063" s="871"/>
      <c r="AAL1063" s="871"/>
      <c r="AAM1063" s="871"/>
      <c r="AAN1063" s="871"/>
      <c r="AAO1063" s="871"/>
      <c r="AAP1063" s="871"/>
      <c r="AAQ1063" s="871"/>
      <c r="AAR1063" s="871"/>
      <c r="AAS1063" s="871"/>
      <c r="AAT1063" s="871"/>
      <c r="AAU1063" s="871"/>
      <c r="AAV1063" s="871"/>
      <c r="AAW1063" s="871"/>
      <c r="AAX1063" s="871"/>
      <c r="AAY1063" s="871"/>
      <c r="AAZ1063" s="871"/>
      <c r="ABA1063" s="871"/>
      <c r="ABB1063" s="871"/>
      <c r="ABC1063" s="871"/>
      <c r="ABD1063" s="871"/>
      <c r="ABE1063" s="871"/>
      <c r="ABF1063" s="871"/>
      <c r="ABG1063" s="871"/>
      <c r="ABH1063" s="871"/>
      <c r="ABI1063" s="871"/>
      <c r="ABJ1063" s="871"/>
      <c r="ABK1063" s="871"/>
      <c r="ABL1063" s="871"/>
      <c r="ABM1063" s="871"/>
      <c r="ABN1063" s="871"/>
      <c r="ABO1063" s="871"/>
      <c r="ABP1063" s="871"/>
      <c r="ABQ1063" s="871"/>
      <c r="ABR1063" s="871"/>
      <c r="ABS1063" s="871"/>
      <c r="ABT1063" s="871"/>
      <c r="ABU1063" s="871"/>
      <c r="ABV1063" s="871"/>
      <c r="ABW1063" s="871"/>
      <c r="ABX1063" s="871"/>
      <c r="ABY1063" s="871"/>
      <c r="ABZ1063" s="871"/>
      <c r="ACA1063" s="871"/>
      <c r="ACB1063" s="871"/>
      <c r="ACC1063" s="871"/>
      <c r="ACD1063" s="871"/>
      <c r="ACE1063" s="871"/>
      <c r="ACF1063" s="871"/>
      <c r="ACG1063" s="871"/>
      <c r="ACH1063" s="871"/>
      <c r="ACI1063" s="871"/>
      <c r="ACJ1063" s="871"/>
      <c r="ACK1063" s="871"/>
      <c r="ACL1063" s="871"/>
      <c r="ACM1063" s="871"/>
      <c r="ACN1063" s="871"/>
      <c r="ACO1063" s="871"/>
      <c r="ACP1063" s="871"/>
      <c r="ACQ1063" s="871"/>
      <c r="ACR1063" s="871"/>
      <c r="ACS1063" s="871"/>
      <c r="ACT1063" s="871"/>
      <c r="ACU1063" s="871"/>
      <c r="ACV1063" s="871"/>
      <c r="ACW1063" s="871"/>
      <c r="ACX1063" s="871"/>
      <c r="ACY1063" s="871"/>
      <c r="ACZ1063" s="871"/>
      <c r="ADA1063" s="871"/>
      <c r="ADB1063" s="871"/>
      <c r="ADC1063" s="871"/>
      <c r="ADD1063" s="871"/>
      <c r="ADE1063" s="871"/>
      <c r="ADF1063" s="871"/>
      <c r="ADG1063" s="871"/>
      <c r="ADH1063" s="871"/>
      <c r="ADI1063" s="871"/>
      <c r="ADJ1063" s="871"/>
      <c r="ADK1063" s="871"/>
      <c r="ADL1063" s="871"/>
      <c r="ADM1063" s="871"/>
      <c r="ADN1063" s="871"/>
      <c r="ADO1063" s="871"/>
      <c r="ADP1063" s="871"/>
      <c r="ADQ1063" s="871"/>
      <c r="ADR1063" s="871"/>
      <c r="ADS1063" s="871"/>
      <c r="ADT1063" s="871"/>
      <c r="ADU1063" s="871"/>
      <c r="ADV1063" s="871"/>
      <c r="ADW1063" s="871"/>
      <c r="ADX1063" s="871"/>
      <c r="ADY1063" s="871"/>
      <c r="ADZ1063" s="871"/>
      <c r="AEA1063" s="871"/>
      <c r="AEB1063" s="871"/>
      <c r="AEC1063" s="871"/>
      <c r="AED1063" s="871"/>
      <c r="AEE1063" s="871"/>
      <c r="AEF1063" s="871"/>
      <c r="AEG1063" s="871"/>
      <c r="AEH1063" s="871"/>
      <c r="AEI1063" s="871"/>
      <c r="AEJ1063" s="871"/>
      <c r="AEK1063" s="871"/>
      <c r="AEL1063" s="871"/>
      <c r="AEM1063" s="871"/>
      <c r="AEN1063" s="871"/>
      <c r="AEO1063" s="871"/>
      <c r="AEP1063" s="871"/>
      <c r="AEQ1063" s="871"/>
      <c r="AER1063" s="871"/>
      <c r="AES1063" s="871"/>
      <c r="AET1063" s="871"/>
      <c r="AEU1063" s="871"/>
      <c r="AEV1063" s="871"/>
      <c r="AEW1063" s="871"/>
      <c r="AEX1063" s="871"/>
      <c r="AEY1063" s="871"/>
      <c r="AEZ1063" s="871"/>
      <c r="AFA1063" s="871"/>
      <c r="AFB1063" s="871"/>
      <c r="AFC1063" s="871"/>
      <c r="AFD1063" s="871"/>
      <c r="AFE1063" s="871"/>
      <c r="AFF1063" s="871"/>
      <c r="AFG1063" s="871"/>
      <c r="AFH1063" s="871"/>
      <c r="AFI1063" s="871"/>
      <c r="AFJ1063" s="871"/>
      <c r="AFK1063" s="871"/>
      <c r="AFL1063" s="871"/>
      <c r="AFM1063" s="871"/>
      <c r="AFN1063" s="871"/>
      <c r="AFO1063" s="871"/>
      <c r="AFP1063" s="871"/>
      <c r="AFQ1063" s="871"/>
      <c r="AFR1063" s="871"/>
      <c r="AFS1063" s="871"/>
      <c r="AFT1063" s="871"/>
      <c r="AFU1063" s="871"/>
      <c r="AFV1063" s="871"/>
      <c r="AFW1063" s="871"/>
      <c r="AFX1063" s="871"/>
      <c r="AFY1063" s="871"/>
      <c r="AFZ1063" s="871"/>
      <c r="AGA1063" s="871"/>
      <c r="AGB1063" s="871"/>
      <c r="AGC1063" s="871"/>
      <c r="AGD1063" s="871"/>
      <c r="AGE1063" s="871"/>
      <c r="AGF1063" s="871"/>
      <c r="AGG1063" s="871"/>
      <c r="AGH1063" s="871"/>
      <c r="AGI1063" s="871"/>
      <c r="AGJ1063" s="871"/>
      <c r="AGK1063" s="871"/>
      <c r="AGL1063" s="871"/>
      <c r="AGM1063" s="871"/>
      <c r="AGN1063" s="871"/>
      <c r="AGO1063" s="871"/>
      <c r="AGP1063" s="871"/>
      <c r="AGQ1063" s="871"/>
      <c r="AGR1063" s="871"/>
      <c r="AGS1063" s="871"/>
      <c r="AGT1063" s="871"/>
      <c r="AGU1063" s="871"/>
      <c r="AGV1063" s="871"/>
      <c r="AGW1063" s="871"/>
      <c r="AGX1063" s="871"/>
      <c r="AGY1063" s="871"/>
      <c r="AGZ1063" s="871"/>
      <c r="AHA1063" s="871"/>
      <c r="AHB1063" s="871"/>
      <c r="AHC1063" s="871"/>
      <c r="AHD1063" s="871"/>
      <c r="AHE1063" s="871"/>
      <c r="AHF1063" s="871"/>
      <c r="AHG1063" s="871"/>
      <c r="AHH1063" s="871"/>
      <c r="AHI1063" s="871"/>
      <c r="AHJ1063" s="871"/>
      <c r="AHK1063" s="871"/>
      <c r="AHL1063" s="871"/>
      <c r="AHM1063" s="871"/>
      <c r="AHN1063" s="871"/>
      <c r="AHO1063" s="871"/>
      <c r="AHP1063" s="871"/>
      <c r="AHQ1063" s="871"/>
      <c r="AHR1063" s="871"/>
      <c r="AHS1063" s="871"/>
      <c r="AHT1063" s="871"/>
      <c r="AHU1063" s="871"/>
      <c r="AHV1063" s="871"/>
      <c r="AHW1063" s="871"/>
      <c r="AHX1063" s="871"/>
      <c r="AHY1063" s="871"/>
      <c r="AHZ1063" s="871"/>
      <c r="AIA1063" s="871"/>
      <c r="AIB1063" s="871"/>
      <c r="AIC1063" s="871"/>
      <c r="AID1063" s="871"/>
      <c r="AIE1063" s="871"/>
      <c r="AIF1063" s="871"/>
      <c r="AIG1063" s="871"/>
      <c r="AIH1063" s="871"/>
      <c r="AII1063" s="871"/>
      <c r="AIJ1063" s="871"/>
      <c r="AIK1063" s="871"/>
      <c r="AIL1063" s="871"/>
      <c r="AIM1063" s="871"/>
      <c r="AIN1063" s="871"/>
      <c r="AIO1063" s="871"/>
      <c r="AIP1063" s="871"/>
      <c r="AIQ1063" s="871"/>
      <c r="AIR1063" s="871"/>
      <c r="AIS1063" s="871"/>
      <c r="AIT1063" s="871"/>
      <c r="AIU1063" s="871"/>
      <c r="AIV1063" s="871"/>
      <c r="AIW1063" s="871"/>
      <c r="AIX1063" s="871"/>
      <c r="AIY1063" s="871"/>
      <c r="AIZ1063" s="871"/>
      <c r="AJA1063" s="871"/>
      <c r="AJB1063" s="871"/>
      <c r="AJC1063" s="871"/>
      <c r="AJD1063" s="871"/>
      <c r="AJE1063" s="871"/>
      <c r="AJF1063" s="871"/>
      <c r="AJG1063" s="871"/>
      <c r="AJH1063" s="871"/>
      <c r="AJI1063" s="871"/>
      <c r="AJJ1063" s="871"/>
      <c r="AJK1063" s="871"/>
      <c r="AJL1063" s="871"/>
      <c r="AJM1063" s="871"/>
      <c r="AJN1063" s="871"/>
      <c r="AJO1063" s="871"/>
      <c r="AJP1063" s="871"/>
      <c r="AJQ1063" s="871"/>
      <c r="AJR1063" s="871"/>
      <c r="AJS1063" s="871"/>
      <c r="AJT1063" s="871"/>
      <c r="AJU1063" s="871"/>
      <c r="AJV1063" s="871"/>
      <c r="AJW1063" s="871"/>
      <c r="AJX1063" s="871"/>
      <c r="AJY1063" s="871"/>
      <c r="AJZ1063" s="871"/>
      <c r="AKA1063" s="871"/>
      <c r="AKB1063" s="871"/>
      <c r="AKC1063" s="871"/>
      <c r="AKD1063" s="871"/>
      <c r="AKE1063" s="871"/>
      <c r="AKF1063" s="871"/>
      <c r="AKG1063" s="871"/>
      <c r="AKH1063" s="871"/>
      <c r="AKI1063" s="871"/>
      <c r="AKJ1063" s="871"/>
      <c r="AKK1063" s="871"/>
      <c r="AKL1063" s="871"/>
      <c r="AKM1063" s="871"/>
      <c r="AKN1063" s="871"/>
      <c r="AKO1063" s="871"/>
      <c r="AKP1063" s="871"/>
      <c r="AKQ1063" s="871"/>
      <c r="AKR1063" s="871"/>
      <c r="AKS1063" s="871"/>
      <c r="AKT1063" s="871"/>
      <c r="AKU1063" s="871"/>
      <c r="AKV1063" s="871"/>
      <c r="AKW1063" s="871"/>
      <c r="AKX1063" s="871"/>
      <c r="AKY1063" s="871"/>
      <c r="AKZ1063" s="871"/>
      <c r="ALA1063" s="871"/>
      <c r="ALB1063" s="871"/>
      <c r="ALC1063" s="871"/>
      <c r="ALD1063" s="871"/>
      <c r="ALE1063" s="871"/>
      <c r="ALF1063" s="871"/>
      <c r="ALG1063" s="871"/>
      <c r="ALH1063" s="871"/>
      <c r="ALI1063" s="871"/>
      <c r="ALJ1063" s="871"/>
      <c r="ALK1063" s="871"/>
      <c r="ALL1063" s="871"/>
      <c r="ALM1063" s="871"/>
      <c r="ALN1063" s="871"/>
      <c r="ALO1063" s="871"/>
      <c r="ALP1063" s="871"/>
      <c r="ALQ1063" s="871"/>
      <c r="ALR1063" s="871"/>
      <c r="ALS1063" s="871"/>
      <c r="ALT1063" s="871"/>
      <c r="ALU1063" s="871"/>
      <c r="ALV1063" s="871"/>
      <c r="ALW1063" s="871"/>
      <c r="ALX1063" s="871"/>
      <c r="ALY1063" s="871"/>
      <c r="ALZ1063" s="871"/>
      <c r="AMA1063" s="871"/>
      <c r="AMB1063" s="871"/>
      <c r="AMC1063" s="871"/>
      <c r="AMD1063" s="871"/>
      <c r="AME1063" s="871"/>
      <c r="AMF1063" s="871"/>
      <c r="AMG1063" s="871"/>
      <c r="AMH1063" s="871"/>
      <c r="AMI1063" s="871"/>
      <c r="AMJ1063" s="871"/>
      <c r="AMK1063" s="871"/>
    </row>
    <row r="1064" spans="1:1025" ht="15.75" customHeight="1">
      <c r="A1064" s="1135"/>
      <c r="B1064" s="993"/>
      <c r="C1064" s="999"/>
      <c r="D1064" s="942"/>
      <c r="E1064" s="983"/>
      <c r="F1064" s="945"/>
      <c r="G1064" s="942"/>
      <c r="H1064" s="946"/>
      <c r="I1064" s="942"/>
      <c r="J1064" s="942"/>
      <c r="K1064" s="907"/>
      <c r="L1064" s="899"/>
      <c r="M1064" s="899"/>
      <c r="N1064" s="899"/>
      <c r="O1064" s="948"/>
      <c r="P1064" s="899"/>
      <c r="Q1064" s="917"/>
      <c r="R1064" s="871"/>
      <c r="S1064" s="871"/>
      <c r="T1064" s="871"/>
      <c r="U1064" s="871"/>
      <c r="V1064" s="871"/>
      <c r="W1064" s="871"/>
      <c r="X1064" s="871"/>
      <c r="Y1064" s="871"/>
      <c r="Z1064" s="871"/>
      <c r="AA1064" s="871"/>
      <c r="AB1064" s="871"/>
      <c r="AC1064" s="871"/>
      <c r="AD1064" s="871"/>
      <c r="AE1064" s="871"/>
      <c r="AF1064" s="871"/>
      <c r="AG1064" s="871"/>
      <c r="AH1064" s="871"/>
      <c r="AI1064" s="871"/>
      <c r="AJ1064" s="871"/>
      <c r="AK1064" s="871"/>
      <c r="AL1064" s="871"/>
      <c r="AM1064" s="871"/>
      <c r="AN1064" s="871"/>
      <c r="AO1064" s="871"/>
      <c r="AP1064" s="871"/>
      <c r="AQ1064" s="871"/>
      <c r="AR1064" s="871"/>
      <c r="AS1064" s="871"/>
      <c r="AT1064" s="871"/>
      <c r="AU1064" s="871"/>
      <c r="AV1064" s="871"/>
      <c r="AW1064" s="871"/>
      <c r="AX1064" s="871"/>
      <c r="AY1064" s="871"/>
      <c r="AZ1064" s="871"/>
      <c r="BA1064" s="871"/>
      <c r="BB1064" s="871"/>
      <c r="BC1064" s="871"/>
      <c r="BD1064" s="871"/>
      <c r="BE1064" s="871"/>
      <c r="BF1064" s="871"/>
      <c r="BG1064" s="871"/>
      <c r="BH1064" s="871"/>
      <c r="BI1064" s="871"/>
      <c r="BJ1064" s="871"/>
      <c r="BK1064" s="871"/>
      <c r="BL1064" s="871"/>
      <c r="BM1064" s="871"/>
      <c r="BN1064" s="871"/>
      <c r="BO1064" s="871"/>
      <c r="BP1064" s="871"/>
      <c r="BQ1064" s="871"/>
      <c r="BR1064" s="871"/>
      <c r="BS1064" s="871"/>
      <c r="BT1064" s="871"/>
      <c r="BU1064" s="871"/>
      <c r="BV1064" s="871"/>
      <c r="BW1064" s="871"/>
      <c r="BX1064" s="871"/>
      <c r="BY1064" s="871"/>
      <c r="BZ1064" s="871"/>
      <c r="CA1064" s="871"/>
      <c r="CB1064" s="871"/>
      <c r="CC1064" s="871"/>
      <c r="CD1064" s="871"/>
      <c r="CE1064" s="871"/>
      <c r="CF1064" s="871"/>
      <c r="CG1064" s="871"/>
      <c r="CH1064" s="871"/>
      <c r="CI1064" s="871"/>
      <c r="CJ1064" s="871"/>
      <c r="CK1064" s="871"/>
      <c r="CL1064" s="871"/>
      <c r="CM1064" s="871"/>
      <c r="CN1064" s="871"/>
      <c r="CO1064" s="871"/>
      <c r="CP1064" s="871"/>
      <c r="CQ1064" s="871"/>
      <c r="CR1064" s="871"/>
      <c r="CS1064" s="871"/>
      <c r="CT1064" s="871"/>
      <c r="CU1064" s="871"/>
      <c r="CV1064" s="871"/>
      <c r="CW1064" s="871"/>
      <c r="CX1064" s="871"/>
      <c r="CY1064" s="871"/>
      <c r="CZ1064" s="871"/>
      <c r="DA1064" s="871"/>
      <c r="DB1064" s="871"/>
      <c r="DC1064" s="871"/>
      <c r="DD1064" s="871"/>
      <c r="DE1064" s="871"/>
      <c r="DF1064" s="871"/>
      <c r="DG1064" s="871"/>
      <c r="DH1064" s="871"/>
      <c r="DI1064" s="871"/>
      <c r="DJ1064" s="871"/>
      <c r="DK1064" s="871"/>
      <c r="DL1064" s="871"/>
      <c r="DM1064" s="871"/>
      <c r="DN1064" s="871"/>
      <c r="DO1064" s="871"/>
      <c r="DP1064" s="871"/>
      <c r="DQ1064" s="871"/>
      <c r="DR1064" s="871"/>
      <c r="DS1064" s="871"/>
      <c r="DT1064" s="871"/>
      <c r="DU1064" s="871"/>
      <c r="DV1064" s="871"/>
      <c r="DW1064" s="871"/>
      <c r="DX1064" s="871"/>
      <c r="DY1064" s="871"/>
      <c r="DZ1064" s="871"/>
      <c r="EA1064" s="871"/>
      <c r="EB1064" s="871"/>
      <c r="EC1064" s="871"/>
      <c r="ED1064" s="871"/>
      <c r="EE1064" s="871"/>
      <c r="EF1064" s="871"/>
      <c r="EG1064" s="871"/>
      <c r="EH1064" s="871"/>
      <c r="EI1064" s="871"/>
      <c r="EJ1064" s="871"/>
      <c r="EK1064" s="871"/>
      <c r="EL1064" s="871"/>
      <c r="EM1064" s="871"/>
      <c r="EN1064" s="871"/>
      <c r="EO1064" s="871"/>
      <c r="EP1064" s="871"/>
      <c r="EQ1064" s="871"/>
      <c r="ER1064" s="871"/>
      <c r="ES1064" s="871"/>
      <c r="ET1064" s="871"/>
      <c r="EU1064" s="871"/>
      <c r="EV1064" s="871"/>
      <c r="EW1064" s="871"/>
      <c r="EX1064" s="871"/>
      <c r="EY1064" s="871"/>
      <c r="EZ1064" s="871"/>
      <c r="FA1064" s="871"/>
      <c r="FB1064" s="871"/>
      <c r="FC1064" s="871"/>
      <c r="FD1064" s="871"/>
      <c r="FE1064" s="871"/>
      <c r="FF1064" s="871"/>
      <c r="FG1064" s="871"/>
      <c r="FH1064" s="871"/>
      <c r="FI1064" s="871"/>
      <c r="FJ1064" s="871"/>
      <c r="FK1064" s="871"/>
      <c r="FL1064" s="871"/>
      <c r="FM1064" s="871"/>
      <c r="FN1064" s="871"/>
      <c r="FO1064" s="871"/>
      <c r="FP1064" s="871"/>
      <c r="FQ1064" s="871"/>
      <c r="FR1064" s="871"/>
      <c r="FS1064" s="871"/>
      <c r="FT1064" s="871"/>
      <c r="FU1064" s="871"/>
      <c r="FV1064" s="871"/>
      <c r="FW1064" s="871"/>
      <c r="FX1064" s="871"/>
      <c r="FY1064" s="871"/>
      <c r="FZ1064" s="871"/>
      <c r="GA1064" s="871"/>
      <c r="GB1064" s="871"/>
      <c r="GC1064" s="871"/>
      <c r="GD1064" s="871"/>
      <c r="GE1064" s="871"/>
      <c r="GF1064" s="871"/>
      <c r="GG1064" s="871"/>
      <c r="GH1064" s="871"/>
      <c r="GI1064" s="871"/>
      <c r="GJ1064" s="871"/>
      <c r="GK1064" s="871"/>
      <c r="GL1064" s="871"/>
      <c r="GM1064" s="871"/>
      <c r="GN1064" s="871"/>
      <c r="GO1064" s="871"/>
      <c r="GP1064" s="871"/>
      <c r="GQ1064" s="871"/>
      <c r="GR1064" s="871"/>
      <c r="GS1064" s="871"/>
      <c r="GT1064" s="871"/>
      <c r="GU1064" s="871"/>
      <c r="GV1064" s="871"/>
      <c r="GW1064" s="871"/>
      <c r="GX1064" s="871"/>
      <c r="GY1064" s="871"/>
      <c r="GZ1064" s="871"/>
      <c r="HA1064" s="871"/>
      <c r="HB1064" s="871"/>
      <c r="HC1064" s="871"/>
      <c r="HD1064" s="871"/>
      <c r="HE1064" s="871"/>
      <c r="HF1064" s="871"/>
      <c r="HG1064" s="871"/>
      <c r="HH1064" s="871"/>
      <c r="HI1064" s="871"/>
      <c r="HJ1064" s="871"/>
      <c r="HK1064" s="871"/>
      <c r="HL1064" s="871"/>
      <c r="HM1064" s="871"/>
      <c r="HN1064" s="871"/>
      <c r="HO1064" s="871"/>
      <c r="HP1064" s="871"/>
      <c r="HQ1064" s="871"/>
      <c r="HR1064" s="871"/>
      <c r="HS1064" s="871"/>
      <c r="HT1064" s="871"/>
      <c r="HU1064" s="871"/>
      <c r="HV1064" s="871"/>
      <c r="HW1064" s="871"/>
      <c r="HX1064" s="871"/>
      <c r="HY1064" s="871"/>
      <c r="HZ1064" s="871"/>
      <c r="IA1064" s="871"/>
      <c r="IB1064" s="871"/>
      <c r="IC1064" s="871"/>
      <c r="ID1064" s="871"/>
      <c r="IE1064" s="871"/>
      <c r="IF1064" s="871"/>
      <c r="IG1064" s="871"/>
      <c r="IH1064" s="871"/>
      <c r="II1064" s="871"/>
      <c r="IJ1064" s="871"/>
      <c r="IK1064" s="871"/>
      <c r="IL1064" s="871"/>
      <c r="IM1064" s="871"/>
      <c r="IN1064" s="871"/>
      <c r="IO1064" s="871"/>
      <c r="IP1064" s="871"/>
      <c r="IQ1064" s="871"/>
      <c r="IR1064" s="871"/>
      <c r="IS1064" s="871"/>
      <c r="IT1064" s="871"/>
      <c r="IU1064" s="871"/>
      <c r="IV1064" s="871"/>
      <c r="IW1064" s="871"/>
      <c r="IX1064" s="871"/>
      <c r="IY1064" s="871"/>
      <c r="IZ1064" s="871"/>
      <c r="JA1064" s="871"/>
      <c r="JB1064" s="871"/>
      <c r="JC1064" s="871"/>
      <c r="JD1064" s="871"/>
      <c r="JE1064" s="871"/>
      <c r="JF1064" s="871"/>
      <c r="JG1064" s="871"/>
      <c r="JH1064" s="871"/>
      <c r="JI1064" s="871"/>
      <c r="JJ1064" s="871"/>
      <c r="JK1064" s="871"/>
      <c r="JL1064" s="871"/>
      <c r="JM1064" s="871"/>
      <c r="JN1064" s="871"/>
      <c r="JO1064" s="871"/>
      <c r="JP1064" s="871"/>
      <c r="JQ1064" s="871"/>
      <c r="JR1064" s="871"/>
      <c r="JS1064" s="871"/>
      <c r="JT1064" s="871"/>
      <c r="JU1064" s="871"/>
      <c r="JV1064" s="871"/>
      <c r="JW1064" s="871"/>
      <c r="JX1064" s="871"/>
      <c r="JY1064" s="871"/>
      <c r="JZ1064" s="871"/>
      <c r="KA1064" s="871"/>
      <c r="KB1064" s="871"/>
      <c r="KC1064" s="871"/>
      <c r="KD1064" s="871"/>
      <c r="KE1064" s="871"/>
      <c r="KF1064" s="871"/>
      <c r="KG1064" s="871"/>
      <c r="KH1064" s="871"/>
      <c r="KI1064" s="871"/>
      <c r="KJ1064" s="871"/>
      <c r="KK1064" s="871"/>
      <c r="KL1064" s="871"/>
      <c r="KM1064" s="871"/>
      <c r="KN1064" s="871"/>
      <c r="KO1064" s="871"/>
      <c r="KP1064" s="871"/>
      <c r="KQ1064" s="871"/>
      <c r="KR1064" s="871"/>
      <c r="KS1064" s="871"/>
      <c r="KT1064" s="871"/>
      <c r="KU1064" s="871"/>
      <c r="KV1064" s="871"/>
      <c r="KW1064" s="871"/>
      <c r="KX1064" s="871"/>
      <c r="KY1064" s="871"/>
      <c r="KZ1064" s="871"/>
      <c r="LA1064" s="871"/>
      <c r="LB1064" s="871"/>
      <c r="LC1064" s="871"/>
      <c r="LD1064" s="871"/>
      <c r="LE1064" s="871"/>
      <c r="LF1064" s="871"/>
      <c r="LG1064" s="871"/>
      <c r="LH1064" s="871"/>
      <c r="LI1064" s="871"/>
      <c r="LJ1064" s="871"/>
      <c r="LK1064" s="871"/>
      <c r="LL1064" s="871"/>
      <c r="LM1064" s="871"/>
      <c r="LN1064" s="871"/>
      <c r="LO1064" s="871"/>
      <c r="LP1064" s="871"/>
      <c r="LQ1064" s="871"/>
      <c r="LR1064" s="871"/>
      <c r="LS1064" s="871"/>
      <c r="LT1064" s="871"/>
      <c r="LU1064" s="871"/>
      <c r="LV1064" s="871"/>
      <c r="LW1064" s="871"/>
      <c r="LX1064" s="871"/>
      <c r="LY1064" s="871"/>
      <c r="LZ1064" s="871"/>
      <c r="MA1064" s="871"/>
      <c r="MB1064" s="871"/>
      <c r="MC1064" s="871"/>
      <c r="MD1064" s="871"/>
      <c r="ME1064" s="871"/>
      <c r="MF1064" s="871"/>
      <c r="MG1064" s="871"/>
      <c r="MH1064" s="871"/>
      <c r="MI1064" s="871"/>
      <c r="MJ1064" s="871"/>
      <c r="MK1064" s="871"/>
      <c r="ML1064" s="871"/>
      <c r="MM1064" s="871"/>
      <c r="MN1064" s="871"/>
      <c r="MO1064" s="871"/>
      <c r="MP1064" s="871"/>
      <c r="MQ1064" s="871"/>
      <c r="MR1064" s="871"/>
      <c r="MS1064" s="871"/>
      <c r="MT1064" s="871"/>
      <c r="MU1064" s="871"/>
      <c r="MV1064" s="871"/>
      <c r="MW1064" s="871"/>
      <c r="MX1064" s="871"/>
      <c r="MY1064" s="871"/>
      <c r="MZ1064" s="871"/>
      <c r="NA1064" s="871"/>
      <c r="NB1064" s="871"/>
      <c r="NC1064" s="871"/>
      <c r="ND1064" s="871"/>
      <c r="NE1064" s="871"/>
      <c r="NF1064" s="871"/>
      <c r="NG1064" s="871"/>
      <c r="NH1064" s="871"/>
      <c r="NI1064" s="871"/>
      <c r="NJ1064" s="871"/>
      <c r="NK1064" s="871"/>
      <c r="NL1064" s="871"/>
      <c r="NM1064" s="871"/>
      <c r="NN1064" s="871"/>
      <c r="NO1064" s="871"/>
      <c r="NP1064" s="871"/>
      <c r="NQ1064" s="871"/>
      <c r="NR1064" s="871"/>
      <c r="NS1064" s="871"/>
      <c r="NT1064" s="871"/>
      <c r="NU1064" s="871"/>
      <c r="NV1064" s="871"/>
      <c r="NW1064" s="871"/>
      <c r="NX1064" s="871"/>
      <c r="NY1064" s="871"/>
      <c r="NZ1064" s="871"/>
      <c r="OA1064" s="871"/>
      <c r="OB1064" s="871"/>
      <c r="OC1064" s="871"/>
      <c r="OD1064" s="871"/>
      <c r="OE1064" s="871"/>
      <c r="OF1064" s="871"/>
      <c r="OG1064" s="871"/>
      <c r="OH1064" s="871"/>
      <c r="OI1064" s="871"/>
      <c r="OJ1064" s="871"/>
      <c r="OK1064" s="871"/>
      <c r="OL1064" s="871"/>
      <c r="OM1064" s="871"/>
      <c r="ON1064" s="871"/>
      <c r="OO1064" s="871"/>
      <c r="OP1064" s="871"/>
      <c r="OQ1064" s="871"/>
      <c r="OR1064" s="871"/>
      <c r="OS1064" s="871"/>
      <c r="OT1064" s="871"/>
      <c r="OU1064" s="871"/>
      <c r="OV1064" s="871"/>
      <c r="OW1064" s="871"/>
      <c r="OX1064" s="871"/>
      <c r="OY1064" s="871"/>
      <c r="OZ1064" s="871"/>
      <c r="PA1064" s="871"/>
      <c r="PB1064" s="871"/>
      <c r="PC1064" s="871"/>
      <c r="PD1064" s="871"/>
      <c r="PE1064" s="871"/>
      <c r="PF1064" s="871"/>
      <c r="PG1064" s="871"/>
      <c r="PH1064" s="871"/>
      <c r="PI1064" s="871"/>
      <c r="PJ1064" s="871"/>
      <c r="PK1064" s="871"/>
      <c r="PL1064" s="871"/>
      <c r="PM1064" s="871"/>
      <c r="PN1064" s="871"/>
      <c r="PO1064" s="871"/>
      <c r="PP1064" s="871"/>
      <c r="PQ1064" s="871"/>
      <c r="PR1064" s="871"/>
      <c r="PS1064" s="871"/>
      <c r="PT1064" s="871"/>
      <c r="PU1064" s="871"/>
      <c r="PV1064" s="871"/>
      <c r="PW1064" s="871"/>
      <c r="PX1064" s="871"/>
      <c r="PY1064" s="871"/>
      <c r="PZ1064" s="871"/>
      <c r="QA1064" s="871"/>
      <c r="QB1064" s="871"/>
      <c r="QC1064" s="871"/>
      <c r="QD1064" s="871"/>
      <c r="QE1064" s="871"/>
      <c r="QF1064" s="871"/>
      <c r="QG1064" s="871"/>
      <c r="QH1064" s="871"/>
      <c r="QI1064" s="871"/>
      <c r="QJ1064" s="871"/>
      <c r="QK1064" s="871"/>
      <c r="QL1064" s="871"/>
      <c r="QM1064" s="871"/>
      <c r="QN1064" s="871"/>
      <c r="QO1064" s="871"/>
      <c r="QP1064" s="871"/>
      <c r="QQ1064" s="871"/>
      <c r="QR1064" s="871"/>
      <c r="QS1064" s="871"/>
      <c r="QT1064" s="871"/>
      <c r="QU1064" s="871"/>
      <c r="QV1064" s="871"/>
      <c r="QW1064" s="871"/>
      <c r="QX1064" s="871"/>
      <c r="QY1064" s="871"/>
      <c r="QZ1064" s="871"/>
      <c r="RA1064" s="871"/>
      <c r="RB1064" s="871"/>
      <c r="RC1064" s="871"/>
      <c r="RD1064" s="871"/>
      <c r="RE1064" s="871"/>
      <c r="RF1064" s="871"/>
      <c r="RG1064" s="871"/>
      <c r="RH1064" s="871"/>
      <c r="RI1064" s="871"/>
      <c r="RJ1064" s="871"/>
      <c r="RK1064" s="871"/>
      <c r="RL1064" s="871"/>
      <c r="RM1064" s="871"/>
      <c r="RN1064" s="871"/>
      <c r="RO1064" s="871"/>
      <c r="RP1064" s="871"/>
      <c r="RQ1064" s="871"/>
      <c r="RR1064" s="871"/>
      <c r="RS1064" s="871"/>
      <c r="RT1064" s="871"/>
      <c r="RU1064" s="871"/>
      <c r="RV1064" s="871"/>
      <c r="RW1064" s="871"/>
      <c r="RX1064" s="871"/>
      <c r="RY1064" s="871"/>
      <c r="RZ1064" s="871"/>
      <c r="SA1064" s="871"/>
      <c r="SB1064" s="871"/>
      <c r="SC1064" s="871"/>
      <c r="SD1064" s="871"/>
      <c r="SE1064" s="871"/>
      <c r="SF1064" s="871"/>
      <c r="SG1064" s="871"/>
      <c r="SH1064" s="871"/>
      <c r="SI1064" s="871"/>
      <c r="SJ1064" s="871"/>
      <c r="SK1064" s="871"/>
      <c r="SL1064" s="871"/>
      <c r="SM1064" s="871"/>
      <c r="SN1064" s="871"/>
      <c r="SO1064" s="871"/>
      <c r="SP1064" s="871"/>
      <c r="SQ1064" s="871"/>
      <c r="SR1064" s="871"/>
      <c r="SS1064" s="871"/>
      <c r="ST1064" s="871"/>
      <c r="SU1064" s="871"/>
      <c r="SV1064" s="871"/>
      <c r="SW1064" s="871"/>
      <c r="SX1064" s="871"/>
      <c r="SY1064" s="871"/>
      <c r="SZ1064" s="871"/>
      <c r="TA1064" s="871"/>
      <c r="TB1064" s="871"/>
      <c r="TC1064" s="871"/>
      <c r="TD1064" s="871"/>
      <c r="TE1064" s="871"/>
      <c r="TF1064" s="871"/>
      <c r="TG1064" s="871"/>
      <c r="TH1064" s="871"/>
      <c r="TI1064" s="871"/>
      <c r="TJ1064" s="871"/>
      <c r="TK1064" s="871"/>
      <c r="TL1064" s="871"/>
      <c r="TM1064" s="871"/>
      <c r="TN1064" s="871"/>
      <c r="TO1064" s="871"/>
      <c r="TP1064" s="871"/>
      <c r="TQ1064" s="871"/>
      <c r="TR1064" s="871"/>
      <c r="TS1064" s="871"/>
      <c r="TT1064" s="871"/>
      <c r="TU1064" s="871"/>
      <c r="TV1064" s="871"/>
      <c r="TW1064" s="871"/>
      <c r="TX1064" s="871"/>
      <c r="TY1064" s="871"/>
      <c r="TZ1064" s="871"/>
      <c r="UA1064" s="871"/>
      <c r="UB1064" s="871"/>
      <c r="UC1064" s="871"/>
      <c r="UD1064" s="871"/>
      <c r="UE1064" s="871"/>
      <c r="UF1064" s="871"/>
      <c r="UG1064" s="871"/>
      <c r="UH1064" s="871"/>
      <c r="UI1064" s="871"/>
      <c r="UJ1064" s="871"/>
      <c r="UK1064" s="871"/>
      <c r="UL1064" s="871"/>
      <c r="UM1064" s="871"/>
      <c r="UN1064" s="871"/>
      <c r="UO1064" s="871"/>
      <c r="UP1064" s="871"/>
      <c r="UQ1064" s="871"/>
      <c r="UR1064" s="871"/>
      <c r="US1064" s="871"/>
      <c r="UT1064" s="871"/>
      <c r="UU1064" s="871"/>
      <c r="UV1064" s="871"/>
      <c r="UW1064" s="871"/>
      <c r="UX1064" s="871"/>
      <c r="UY1064" s="871"/>
      <c r="UZ1064" s="871"/>
      <c r="VA1064" s="871"/>
      <c r="VB1064" s="871"/>
      <c r="VC1064" s="871"/>
      <c r="VD1064" s="871"/>
      <c r="VE1064" s="871"/>
      <c r="VF1064" s="871"/>
      <c r="VG1064" s="871"/>
      <c r="VH1064" s="871"/>
      <c r="VI1064" s="871"/>
      <c r="VJ1064" s="871"/>
      <c r="VK1064" s="871"/>
      <c r="VL1064" s="871"/>
      <c r="VM1064" s="871"/>
      <c r="VN1064" s="871"/>
      <c r="VO1064" s="871"/>
      <c r="VP1064" s="871"/>
      <c r="VQ1064" s="871"/>
      <c r="VR1064" s="871"/>
      <c r="VS1064" s="871"/>
      <c r="VT1064" s="871"/>
      <c r="VU1064" s="871"/>
      <c r="VV1064" s="871"/>
      <c r="VW1064" s="871"/>
      <c r="VX1064" s="871"/>
      <c r="VY1064" s="871"/>
      <c r="VZ1064" s="871"/>
      <c r="WA1064" s="871"/>
      <c r="WB1064" s="871"/>
      <c r="WC1064" s="871"/>
      <c r="WD1064" s="871"/>
      <c r="WE1064" s="871"/>
      <c r="WF1064" s="871"/>
      <c r="WG1064" s="871"/>
      <c r="WH1064" s="871"/>
      <c r="WI1064" s="871"/>
      <c r="WJ1064" s="871"/>
      <c r="WK1064" s="871"/>
      <c r="WL1064" s="871"/>
      <c r="WM1064" s="871"/>
      <c r="WN1064" s="871"/>
      <c r="WO1064" s="871"/>
      <c r="WP1064" s="871"/>
      <c r="WQ1064" s="871"/>
      <c r="WR1064" s="871"/>
      <c r="WS1064" s="871"/>
      <c r="WT1064" s="871"/>
      <c r="WU1064" s="871"/>
      <c r="WV1064" s="871"/>
      <c r="WW1064" s="871"/>
      <c r="WX1064" s="871"/>
      <c r="WY1064" s="871"/>
      <c r="WZ1064" s="871"/>
      <c r="XA1064" s="871"/>
      <c r="XB1064" s="871"/>
      <c r="XC1064" s="871"/>
      <c r="XD1064" s="871"/>
      <c r="XE1064" s="871"/>
      <c r="XF1064" s="871"/>
      <c r="XG1064" s="871"/>
      <c r="XH1064" s="871"/>
      <c r="XI1064" s="871"/>
      <c r="XJ1064" s="871"/>
      <c r="XK1064" s="871"/>
      <c r="XL1064" s="871"/>
      <c r="XM1064" s="871"/>
      <c r="XN1064" s="871"/>
      <c r="XO1064" s="871"/>
      <c r="XP1064" s="871"/>
      <c r="XQ1064" s="871"/>
      <c r="XR1064" s="871"/>
      <c r="XS1064" s="871"/>
      <c r="XT1064" s="871"/>
      <c r="XU1064" s="871"/>
      <c r="XV1064" s="871"/>
      <c r="XW1064" s="871"/>
      <c r="XX1064" s="871"/>
      <c r="XY1064" s="871"/>
      <c r="XZ1064" s="871"/>
      <c r="YA1064" s="871"/>
      <c r="YB1064" s="871"/>
      <c r="YC1064" s="871"/>
      <c r="YD1064" s="871"/>
      <c r="YE1064" s="871"/>
      <c r="YF1064" s="871"/>
      <c r="YG1064" s="871"/>
      <c r="YH1064" s="871"/>
      <c r="YI1064" s="871"/>
      <c r="YJ1064" s="871"/>
      <c r="YK1064" s="871"/>
      <c r="YL1064" s="871"/>
      <c r="YM1064" s="871"/>
      <c r="YN1064" s="871"/>
      <c r="YO1064" s="871"/>
      <c r="YP1064" s="871"/>
      <c r="YQ1064" s="871"/>
      <c r="YR1064" s="871"/>
      <c r="YS1064" s="871"/>
      <c r="YT1064" s="871"/>
      <c r="YU1064" s="871"/>
      <c r="YV1064" s="871"/>
      <c r="YW1064" s="871"/>
      <c r="YX1064" s="871"/>
      <c r="YY1064" s="871"/>
      <c r="YZ1064" s="871"/>
      <c r="ZA1064" s="871"/>
      <c r="ZB1064" s="871"/>
      <c r="ZC1064" s="871"/>
      <c r="ZD1064" s="871"/>
      <c r="ZE1064" s="871"/>
      <c r="ZF1064" s="871"/>
      <c r="ZG1064" s="871"/>
      <c r="ZH1064" s="871"/>
      <c r="ZI1064" s="871"/>
      <c r="ZJ1064" s="871"/>
      <c r="ZK1064" s="871"/>
      <c r="ZL1064" s="871"/>
      <c r="ZM1064" s="871"/>
      <c r="ZN1064" s="871"/>
      <c r="ZO1064" s="871"/>
      <c r="ZP1064" s="871"/>
      <c r="ZQ1064" s="871"/>
      <c r="ZR1064" s="871"/>
      <c r="ZS1064" s="871"/>
      <c r="ZT1064" s="871"/>
      <c r="ZU1064" s="871"/>
      <c r="ZV1064" s="871"/>
      <c r="ZW1064" s="871"/>
      <c r="ZX1064" s="871"/>
      <c r="ZY1064" s="871"/>
      <c r="ZZ1064" s="871"/>
      <c r="AAA1064" s="871"/>
      <c r="AAB1064" s="871"/>
      <c r="AAC1064" s="871"/>
      <c r="AAD1064" s="871"/>
      <c r="AAE1064" s="871"/>
      <c r="AAF1064" s="871"/>
      <c r="AAG1064" s="871"/>
      <c r="AAH1064" s="871"/>
      <c r="AAI1064" s="871"/>
      <c r="AAJ1064" s="871"/>
      <c r="AAK1064" s="871"/>
      <c r="AAL1064" s="871"/>
      <c r="AAM1064" s="871"/>
      <c r="AAN1064" s="871"/>
      <c r="AAO1064" s="871"/>
      <c r="AAP1064" s="871"/>
      <c r="AAQ1064" s="871"/>
      <c r="AAR1064" s="871"/>
      <c r="AAS1064" s="871"/>
      <c r="AAT1064" s="871"/>
      <c r="AAU1064" s="871"/>
      <c r="AAV1064" s="871"/>
      <c r="AAW1064" s="871"/>
      <c r="AAX1064" s="871"/>
      <c r="AAY1064" s="871"/>
      <c r="AAZ1064" s="871"/>
      <c r="ABA1064" s="871"/>
      <c r="ABB1064" s="871"/>
      <c r="ABC1064" s="871"/>
      <c r="ABD1064" s="871"/>
      <c r="ABE1064" s="871"/>
      <c r="ABF1064" s="871"/>
      <c r="ABG1064" s="871"/>
      <c r="ABH1064" s="871"/>
      <c r="ABI1064" s="871"/>
      <c r="ABJ1064" s="871"/>
      <c r="ABK1064" s="871"/>
      <c r="ABL1064" s="871"/>
      <c r="ABM1064" s="871"/>
      <c r="ABN1064" s="871"/>
      <c r="ABO1064" s="871"/>
      <c r="ABP1064" s="871"/>
      <c r="ABQ1064" s="871"/>
      <c r="ABR1064" s="871"/>
      <c r="ABS1064" s="871"/>
      <c r="ABT1064" s="871"/>
      <c r="ABU1064" s="871"/>
      <c r="ABV1064" s="871"/>
      <c r="ABW1064" s="871"/>
      <c r="ABX1064" s="871"/>
      <c r="ABY1064" s="871"/>
      <c r="ABZ1064" s="871"/>
      <c r="ACA1064" s="871"/>
      <c r="ACB1064" s="871"/>
      <c r="ACC1064" s="871"/>
      <c r="ACD1064" s="871"/>
      <c r="ACE1064" s="871"/>
      <c r="ACF1064" s="871"/>
      <c r="ACG1064" s="871"/>
      <c r="ACH1064" s="871"/>
      <c r="ACI1064" s="871"/>
      <c r="ACJ1064" s="871"/>
      <c r="ACK1064" s="871"/>
      <c r="ACL1064" s="871"/>
      <c r="ACM1064" s="871"/>
      <c r="ACN1064" s="871"/>
      <c r="ACO1064" s="871"/>
      <c r="ACP1064" s="871"/>
      <c r="ACQ1064" s="871"/>
      <c r="ACR1064" s="871"/>
      <c r="ACS1064" s="871"/>
      <c r="ACT1064" s="871"/>
      <c r="ACU1064" s="871"/>
      <c r="ACV1064" s="871"/>
      <c r="ACW1064" s="871"/>
      <c r="ACX1064" s="871"/>
      <c r="ACY1064" s="871"/>
      <c r="ACZ1064" s="871"/>
      <c r="ADA1064" s="871"/>
      <c r="ADB1064" s="871"/>
      <c r="ADC1064" s="871"/>
      <c r="ADD1064" s="871"/>
      <c r="ADE1064" s="871"/>
      <c r="ADF1064" s="871"/>
      <c r="ADG1064" s="871"/>
      <c r="ADH1064" s="871"/>
      <c r="ADI1064" s="871"/>
      <c r="ADJ1064" s="871"/>
      <c r="ADK1064" s="871"/>
      <c r="ADL1064" s="871"/>
      <c r="ADM1064" s="871"/>
      <c r="ADN1064" s="871"/>
      <c r="ADO1064" s="871"/>
      <c r="ADP1064" s="871"/>
      <c r="ADQ1064" s="871"/>
      <c r="ADR1064" s="871"/>
      <c r="ADS1064" s="871"/>
      <c r="ADT1064" s="871"/>
      <c r="ADU1064" s="871"/>
      <c r="ADV1064" s="871"/>
      <c r="ADW1064" s="871"/>
      <c r="ADX1064" s="871"/>
      <c r="ADY1064" s="871"/>
      <c r="ADZ1064" s="871"/>
      <c r="AEA1064" s="871"/>
      <c r="AEB1064" s="871"/>
      <c r="AEC1064" s="871"/>
      <c r="AED1064" s="871"/>
      <c r="AEE1064" s="871"/>
      <c r="AEF1064" s="871"/>
      <c r="AEG1064" s="871"/>
      <c r="AEH1064" s="871"/>
      <c r="AEI1064" s="871"/>
      <c r="AEJ1064" s="871"/>
      <c r="AEK1064" s="871"/>
      <c r="AEL1064" s="871"/>
      <c r="AEM1064" s="871"/>
      <c r="AEN1064" s="871"/>
      <c r="AEO1064" s="871"/>
      <c r="AEP1064" s="871"/>
      <c r="AEQ1064" s="871"/>
      <c r="AER1064" s="871"/>
      <c r="AES1064" s="871"/>
      <c r="AET1064" s="871"/>
      <c r="AEU1064" s="871"/>
      <c r="AEV1064" s="871"/>
      <c r="AEW1064" s="871"/>
      <c r="AEX1064" s="871"/>
      <c r="AEY1064" s="871"/>
      <c r="AEZ1064" s="871"/>
      <c r="AFA1064" s="871"/>
      <c r="AFB1064" s="871"/>
      <c r="AFC1064" s="871"/>
      <c r="AFD1064" s="871"/>
      <c r="AFE1064" s="871"/>
      <c r="AFF1064" s="871"/>
      <c r="AFG1064" s="871"/>
      <c r="AFH1064" s="871"/>
      <c r="AFI1064" s="871"/>
      <c r="AFJ1064" s="871"/>
      <c r="AFK1064" s="871"/>
      <c r="AFL1064" s="871"/>
      <c r="AFM1064" s="871"/>
      <c r="AFN1064" s="871"/>
      <c r="AFO1064" s="871"/>
      <c r="AFP1064" s="871"/>
      <c r="AFQ1064" s="871"/>
      <c r="AFR1064" s="871"/>
      <c r="AFS1064" s="871"/>
      <c r="AFT1064" s="871"/>
      <c r="AFU1064" s="871"/>
      <c r="AFV1064" s="871"/>
      <c r="AFW1064" s="871"/>
      <c r="AFX1064" s="871"/>
      <c r="AFY1064" s="871"/>
      <c r="AFZ1064" s="871"/>
      <c r="AGA1064" s="871"/>
      <c r="AGB1064" s="871"/>
      <c r="AGC1064" s="871"/>
      <c r="AGD1064" s="871"/>
      <c r="AGE1064" s="871"/>
      <c r="AGF1064" s="871"/>
      <c r="AGG1064" s="871"/>
      <c r="AGH1064" s="871"/>
      <c r="AGI1064" s="871"/>
      <c r="AGJ1064" s="871"/>
      <c r="AGK1064" s="871"/>
      <c r="AGL1064" s="871"/>
      <c r="AGM1064" s="871"/>
      <c r="AGN1064" s="871"/>
      <c r="AGO1064" s="871"/>
      <c r="AGP1064" s="871"/>
      <c r="AGQ1064" s="871"/>
      <c r="AGR1064" s="871"/>
      <c r="AGS1064" s="871"/>
      <c r="AGT1064" s="871"/>
      <c r="AGU1064" s="871"/>
      <c r="AGV1064" s="871"/>
      <c r="AGW1064" s="871"/>
      <c r="AGX1064" s="871"/>
      <c r="AGY1064" s="871"/>
      <c r="AGZ1064" s="871"/>
      <c r="AHA1064" s="871"/>
      <c r="AHB1064" s="871"/>
      <c r="AHC1064" s="871"/>
      <c r="AHD1064" s="871"/>
      <c r="AHE1064" s="871"/>
      <c r="AHF1064" s="871"/>
      <c r="AHG1064" s="871"/>
      <c r="AHH1064" s="871"/>
      <c r="AHI1064" s="871"/>
      <c r="AHJ1064" s="871"/>
      <c r="AHK1064" s="871"/>
      <c r="AHL1064" s="871"/>
      <c r="AHM1064" s="871"/>
      <c r="AHN1064" s="871"/>
      <c r="AHO1064" s="871"/>
      <c r="AHP1064" s="871"/>
      <c r="AHQ1064" s="871"/>
      <c r="AHR1064" s="871"/>
      <c r="AHS1064" s="871"/>
      <c r="AHT1064" s="871"/>
      <c r="AHU1064" s="871"/>
      <c r="AHV1064" s="871"/>
      <c r="AHW1064" s="871"/>
      <c r="AHX1064" s="871"/>
      <c r="AHY1064" s="871"/>
      <c r="AHZ1064" s="871"/>
      <c r="AIA1064" s="871"/>
      <c r="AIB1064" s="871"/>
      <c r="AIC1064" s="871"/>
      <c r="AID1064" s="871"/>
      <c r="AIE1064" s="871"/>
      <c r="AIF1064" s="871"/>
      <c r="AIG1064" s="871"/>
      <c r="AIH1064" s="871"/>
      <c r="AII1064" s="871"/>
      <c r="AIJ1064" s="871"/>
      <c r="AIK1064" s="871"/>
      <c r="AIL1064" s="871"/>
      <c r="AIM1064" s="871"/>
      <c r="AIN1064" s="871"/>
      <c r="AIO1064" s="871"/>
      <c r="AIP1064" s="871"/>
      <c r="AIQ1064" s="871"/>
      <c r="AIR1064" s="871"/>
      <c r="AIS1064" s="871"/>
      <c r="AIT1064" s="871"/>
      <c r="AIU1064" s="871"/>
      <c r="AIV1064" s="871"/>
      <c r="AIW1064" s="871"/>
      <c r="AIX1064" s="871"/>
      <c r="AIY1064" s="871"/>
      <c r="AIZ1064" s="871"/>
      <c r="AJA1064" s="871"/>
      <c r="AJB1064" s="871"/>
      <c r="AJC1064" s="871"/>
      <c r="AJD1064" s="871"/>
      <c r="AJE1064" s="871"/>
      <c r="AJF1064" s="871"/>
      <c r="AJG1064" s="871"/>
      <c r="AJH1064" s="871"/>
      <c r="AJI1064" s="871"/>
      <c r="AJJ1064" s="871"/>
      <c r="AJK1064" s="871"/>
      <c r="AJL1064" s="871"/>
      <c r="AJM1064" s="871"/>
      <c r="AJN1064" s="871"/>
      <c r="AJO1064" s="871"/>
      <c r="AJP1064" s="871"/>
      <c r="AJQ1064" s="871"/>
      <c r="AJR1064" s="871"/>
      <c r="AJS1064" s="871"/>
      <c r="AJT1064" s="871"/>
      <c r="AJU1064" s="871"/>
      <c r="AJV1064" s="871"/>
      <c r="AJW1064" s="871"/>
      <c r="AJX1064" s="871"/>
      <c r="AJY1064" s="871"/>
      <c r="AJZ1064" s="871"/>
      <c r="AKA1064" s="871"/>
      <c r="AKB1064" s="871"/>
      <c r="AKC1064" s="871"/>
      <c r="AKD1064" s="871"/>
      <c r="AKE1064" s="871"/>
      <c r="AKF1064" s="871"/>
      <c r="AKG1064" s="871"/>
      <c r="AKH1064" s="871"/>
      <c r="AKI1064" s="871"/>
      <c r="AKJ1064" s="871"/>
      <c r="AKK1064" s="871"/>
      <c r="AKL1064" s="871"/>
      <c r="AKM1064" s="871"/>
      <c r="AKN1064" s="871"/>
      <c r="AKO1064" s="871"/>
      <c r="AKP1064" s="871"/>
      <c r="AKQ1064" s="871"/>
      <c r="AKR1064" s="871"/>
      <c r="AKS1064" s="871"/>
      <c r="AKT1064" s="871"/>
      <c r="AKU1064" s="871"/>
      <c r="AKV1064" s="871"/>
      <c r="AKW1064" s="871"/>
      <c r="AKX1064" s="871"/>
      <c r="AKY1064" s="871"/>
      <c r="AKZ1064" s="871"/>
      <c r="ALA1064" s="871"/>
      <c r="ALB1064" s="871"/>
      <c r="ALC1064" s="871"/>
      <c r="ALD1064" s="871"/>
      <c r="ALE1064" s="871"/>
      <c r="ALF1064" s="871"/>
      <c r="ALG1064" s="871"/>
      <c r="ALH1064" s="871"/>
      <c r="ALI1064" s="871"/>
      <c r="ALJ1064" s="871"/>
      <c r="ALK1064" s="871"/>
      <c r="ALL1064" s="871"/>
      <c r="ALM1064" s="871"/>
      <c r="ALN1064" s="871"/>
      <c r="ALO1064" s="871"/>
      <c r="ALP1064" s="871"/>
      <c r="ALQ1064" s="871"/>
      <c r="ALR1064" s="871"/>
      <c r="ALS1064" s="871"/>
      <c r="ALT1064" s="871"/>
      <c r="ALU1064" s="871"/>
      <c r="ALV1064" s="871"/>
      <c r="ALW1064" s="871"/>
      <c r="ALX1064" s="871"/>
      <c r="ALY1064" s="871"/>
      <c r="ALZ1064" s="871"/>
      <c r="AMA1064" s="871"/>
      <c r="AMB1064" s="871"/>
      <c r="AMC1064" s="871"/>
      <c r="AMD1064" s="871"/>
      <c r="AME1064" s="871"/>
      <c r="AMF1064" s="871"/>
      <c r="AMG1064" s="871"/>
      <c r="AMH1064" s="871"/>
      <c r="AMI1064" s="871"/>
      <c r="AMJ1064" s="871"/>
      <c r="AMK1064" s="871"/>
    </row>
    <row r="1065" spans="1:1025" ht="15.75" customHeight="1">
      <c r="A1065" s="1135"/>
      <c r="B1065" s="993"/>
      <c r="C1065" s="942"/>
      <c r="D1065" s="942"/>
      <c r="E1065" s="983"/>
      <c r="F1065" s="945"/>
      <c r="G1065" s="942"/>
      <c r="H1065" s="946"/>
      <c r="I1065" s="942"/>
      <c r="J1065" s="942"/>
      <c r="K1065" s="907"/>
      <c r="L1065" s="899"/>
      <c r="M1065" s="899"/>
      <c r="N1065" s="899"/>
      <c r="O1065" s="948"/>
      <c r="P1065" s="899"/>
      <c r="Q1065" s="917"/>
      <c r="R1065" s="871"/>
      <c r="S1065" s="871"/>
      <c r="T1065" s="871"/>
      <c r="U1065" s="871"/>
      <c r="V1065" s="871"/>
      <c r="W1065" s="871"/>
      <c r="X1065" s="871"/>
      <c r="Y1065" s="871"/>
      <c r="Z1065" s="871"/>
      <c r="AA1065" s="871"/>
      <c r="AB1065" s="871"/>
      <c r="AC1065" s="871"/>
      <c r="AD1065" s="871"/>
      <c r="AE1065" s="871"/>
      <c r="AF1065" s="871"/>
      <c r="AG1065" s="871"/>
      <c r="AH1065" s="871"/>
      <c r="AI1065" s="871"/>
      <c r="AJ1065" s="871"/>
      <c r="AK1065" s="871"/>
      <c r="AL1065" s="871"/>
      <c r="AM1065" s="871"/>
      <c r="AN1065" s="871"/>
      <c r="AO1065" s="871"/>
      <c r="AP1065" s="871"/>
      <c r="AQ1065" s="871"/>
      <c r="AR1065" s="871"/>
      <c r="AS1065" s="871"/>
      <c r="AT1065" s="871"/>
      <c r="AU1065" s="871"/>
      <c r="AV1065" s="871"/>
      <c r="AW1065" s="871"/>
      <c r="AX1065" s="871"/>
      <c r="AY1065" s="871"/>
      <c r="AZ1065" s="871"/>
      <c r="BA1065" s="871"/>
      <c r="BB1065" s="871"/>
      <c r="BC1065" s="871"/>
      <c r="BD1065" s="871"/>
      <c r="BE1065" s="871"/>
      <c r="BF1065" s="871"/>
      <c r="BG1065" s="871"/>
      <c r="BH1065" s="871"/>
      <c r="BI1065" s="871"/>
      <c r="BJ1065" s="871"/>
      <c r="BK1065" s="871"/>
      <c r="BL1065" s="871"/>
      <c r="BM1065" s="871"/>
      <c r="BN1065" s="871"/>
      <c r="BO1065" s="871"/>
      <c r="BP1065" s="871"/>
      <c r="BQ1065" s="871"/>
      <c r="BR1065" s="871"/>
      <c r="BS1065" s="871"/>
      <c r="BT1065" s="871"/>
      <c r="BU1065" s="871"/>
      <c r="BV1065" s="871"/>
      <c r="BW1065" s="871"/>
      <c r="BX1065" s="871"/>
      <c r="BY1065" s="871"/>
      <c r="BZ1065" s="871"/>
      <c r="CA1065" s="871"/>
      <c r="CB1065" s="871"/>
      <c r="CC1065" s="871"/>
      <c r="CD1065" s="871"/>
      <c r="CE1065" s="871"/>
      <c r="CF1065" s="871"/>
      <c r="CG1065" s="871"/>
      <c r="CH1065" s="871"/>
      <c r="CI1065" s="871"/>
      <c r="CJ1065" s="871"/>
      <c r="CK1065" s="871"/>
      <c r="CL1065" s="871"/>
      <c r="CM1065" s="871"/>
      <c r="CN1065" s="871"/>
      <c r="CO1065" s="871"/>
      <c r="CP1065" s="871"/>
      <c r="CQ1065" s="871"/>
      <c r="CR1065" s="871"/>
      <c r="CS1065" s="871"/>
      <c r="CT1065" s="871"/>
      <c r="CU1065" s="871"/>
      <c r="CV1065" s="871"/>
      <c r="CW1065" s="871"/>
      <c r="CX1065" s="871"/>
      <c r="CY1065" s="871"/>
      <c r="CZ1065" s="871"/>
      <c r="DA1065" s="871"/>
      <c r="DB1065" s="871"/>
      <c r="DC1065" s="871"/>
      <c r="DD1065" s="871"/>
      <c r="DE1065" s="871"/>
      <c r="DF1065" s="871"/>
      <c r="DG1065" s="871"/>
      <c r="DH1065" s="871"/>
      <c r="DI1065" s="871"/>
      <c r="DJ1065" s="871"/>
      <c r="DK1065" s="871"/>
      <c r="DL1065" s="871"/>
      <c r="DM1065" s="871"/>
      <c r="DN1065" s="871"/>
      <c r="DO1065" s="871"/>
      <c r="DP1065" s="871"/>
      <c r="DQ1065" s="871"/>
      <c r="DR1065" s="871"/>
      <c r="DS1065" s="871"/>
      <c r="DT1065" s="871"/>
      <c r="DU1065" s="871"/>
      <c r="DV1065" s="871"/>
      <c r="DW1065" s="871"/>
      <c r="DX1065" s="871"/>
      <c r="DY1065" s="871"/>
      <c r="DZ1065" s="871"/>
      <c r="EA1065" s="871"/>
      <c r="EB1065" s="871"/>
      <c r="EC1065" s="871"/>
      <c r="ED1065" s="871"/>
      <c r="EE1065" s="871"/>
      <c r="EF1065" s="871"/>
      <c r="EG1065" s="871"/>
      <c r="EH1065" s="871"/>
      <c r="EI1065" s="871"/>
      <c r="EJ1065" s="871"/>
      <c r="EK1065" s="871"/>
      <c r="EL1065" s="871"/>
      <c r="EM1065" s="871"/>
      <c r="EN1065" s="871"/>
      <c r="EO1065" s="871"/>
      <c r="EP1065" s="871"/>
      <c r="EQ1065" s="871"/>
      <c r="ER1065" s="871"/>
      <c r="ES1065" s="871"/>
      <c r="ET1065" s="871"/>
      <c r="EU1065" s="871"/>
      <c r="EV1065" s="871"/>
      <c r="EW1065" s="871"/>
      <c r="EX1065" s="871"/>
      <c r="EY1065" s="871"/>
      <c r="EZ1065" s="871"/>
      <c r="FA1065" s="871"/>
      <c r="FB1065" s="871"/>
      <c r="FC1065" s="871"/>
      <c r="FD1065" s="871"/>
      <c r="FE1065" s="871"/>
      <c r="FF1065" s="871"/>
      <c r="FG1065" s="871"/>
      <c r="FH1065" s="871"/>
      <c r="FI1065" s="871"/>
      <c r="FJ1065" s="871"/>
      <c r="FK1065" s="871"/>
      <c r="FL1065" s="871"/>
      <c r="FM1065" s="871"/>
      <c r="FN1065" s="871"/>
      <c r="FO1065" s="871"/>
      <c r="FP1065" s="871"/>
      <c r="FQ1065" s="871"/>
      <c r="FR1065" s="871"/>
      <c r="FS1065" s="871"/>
      <c r="FT1065" s="871"/>
      <c r="FU1065" s="871"/>
      <c r="FV1065" s="871"/>
      <c r="FW1065" s="871"/>
      <c r="FX1065" s="871"/>
      <c r="FY1065" s="871"/>
      <c r="FZ1065" s="871"/>
      <c r="GA1065" s="871"/>
      <c r="GB1065" s="871"/>
      <c r="GC1065" s="871"/>
      <c r="GD1065" s="871"/>
      <c r="GE1065" s="871"/>
      <c r="GF1065" s="871"/>
      <c r="GG1065" s="871"/>
      <c r="GH1065" s="871"/>
      <c r="GI1065" s="871"/>
      <c r="GJ1065" s="871"/>
      <c r="GK1065" s="871"/>
      <c r="GL1065" s="871"/>
      <c r="GM1065" s="871"/>
      <c r="GN1065" s="871"/>
      <c r="GO1065" s="871"/>
      <c r="GP1065" s="871"/>
      <c r="GQ1065" s="871"/>
      <c r="GR1065" s="871"/>
      <c r="GS1065" s="871"/>
      <c r="GT1065" s="871"/>
      <c r="GU1065" s="871"/>
      <c r="GV1065" s="871"/>
      <c r="GW1065" s="871"/>
      <c r="GX1065" s="871"/>
      <c r="GY1065" s="871"/>
      <c r="GZ1065" s="871"/>
      <c r="HA1065" s="871"/>
      <c r="HB1065" s="871"/>
      <c r="HC1065" s="871"/>
      <c r="HD1065" s="871"/>
      <c r="HE1065" s="871"/>
      <c r="HF1065" s="871"/>
      <c r="HG1065" s="871"/>
      <c r="HH1065" s="871"/>
      <c r="HI1065" s="871"/>
      <c r="HJ1065" s="871"/>
      <c r="HK1065" s="871"/>
      <c r="HL1065" s="871"/>
      <c r="HM1065" s="871"/>
      <c r="HN1065" s="871"/>
      <c r="HO1065" s="871"/>
      <c r="HP1065" s="871"/>
      <c r="HQ1065" s="871"/>
      <c r="HR1065" s="871"/>
      <c r="HS1065" s="871"/>
      <c r="HT1065" s="871"/>
      <c r="HU1065" s="871"/>
      <c r="HV1065" s="871"/>
      <c r="HW1065" s="871"/>
      <c r="HX1065" s="871"/>
      <c r="HY1065" s="871"/>
      <c r="HZ1065" s="871"/>
      <c r="IA1065" s="871"/>
      <c r="IB1065" s="871"/>
      <c r="IC1065" s="871"/>
      <c r="ID1065" s="871"/>
      <c r="IE1065" s="871"/>
      <c r="IF1065" s="871"/>
      <c r="IG1065" s="871"/>
      <c r="IH1065" s="871"/>
      <c r="II1065" s="871"/>
      <c r="IJ1065" s="871"/>
      <c r="IK1065" s="871"/>
      <c r="IL1065" s="871"/>
      <c r="IM1065" s="871"/>
      <c r="IN1065" s="871"/>
      <c r="IO1065" s="871"/>
      <c r="IP1065" s="871"/>
      <c r="IQ1065" s="871"/>
      <c r="IR1065" s="871"/>
      <c r="IS1065" s="871"/>
      <c r="IT1065" s="871"/>
      <c r="IU1065" s="871"/>
      <c r="IV1065" s="871"/>
      <c r="IW1065" s="871"/>
      <c r="IX1065" s="871"/>
      <c r="IY1065" s="871"/>
      <c r="IZ1065" s="871"/>
      <c r="JA1065" s="871"/>
      <c r="JB1065" s="871"/>
      <c r="JC1065" s="871"/>
      <c r="JD1065" s="871"/>
      <c r="JE1065" s="871"/>
      <c r="JF1065" s="871"/>
      <c r="JG1065" s="871"/>
      <c r="JH1065" s="871"/>
      <c r="JI1065" s="871"/>
      <c r="JJ1065" s="871"/>
      <c r="JK1065" s="871"/>
      <c r="JL1065" s="871"/>
      <c r="JM1065" s="871"/>
      <c r="JN1065" s="871"/>
      <c r="JO1065" s="871"/>
      <c r="JP1065" s="871"/>
      <c r="JQ1065" s="871"/>
      <c r="JR1065" s="871"/>
      <c r="JS1065" s="871"/>
      <c r="JT1065" s="871"/>
      <c r="JU1065" s="871"/>
      <c r="JV1065" s="871"/>
      <c r="JW1065" s="871"/>
      <c r="JX1065" s="871"/>
      <c r="JY1065" s="871"/>
      <c r="JZ1065" s="871"/>
      <c r="KA1065" s="871"/>
      <c r="KB1065" s="871"/>
      <c r="KC1065" s="871"/>
      <c r="KD1065" s="871"/>
      <c r="KE1065" s="871"/>
      <c r="KF1065" s="871"/>
      <c r="KG1065" s="871"/>
      <c r="KH1065" s="871"/>
      <c r="KI1065" s="871"/>
      <c r="KJ1065" s="871"/>
      <c r="KK1065" s="871"/>
      <c r="KL1065" s="871"/>
      <c r="KM1065" s="871"/>
      <c r="KN1065" s="871"/>
      <c r="KO1065" s="871"/>
      <c r="KP1065" s="871"/>
      <c r="KQ1065" s="871"/>
      <c r="KR1065" s="871"/>
      <c r="KS1065" s="871"/>
      <c r="KT1065" s="871"/>
      <c r="KU1065" s="871"/>
      <c r="KV1065" s="871"/>
      <c r="KW1065" s="871"/>
      <c r="KX1065" s="871"/>
      <c r="KY1065" s="871"/>
      <c r="KZ1065" s="871"/>
      <c r="LA1065" s="871"/>
      <c r="LB1065" s="871"/>
      <c r="LC1065" s="871"/>
      <c r="LD1065" s="871"/>
      <c r="LE1065" s="871"/>
      <c r="LF1065" s="871"/>
      <c r="LG1065" s="871"/>
      <c r="LH1065" s="871"/>
      <c r="LI1065" s="871"/>
      <c r="LJ1065" s="871"/>
      <c r="LK1065" s="871"/>
      <c r="LL1065" s="871"/>
      <c r="LM1065" s="871"/>
      <c r="LN1065" s="871"/>
      <c r="LO1065" s="871"/>
      <c r="LP1065" s="871"/>
      <c r="LQ1065" s="871"/>
      <c r="LR1065" s="871"/>
      <c r="LS1065" s="871"/>
      <c r="LT1065" s="871"/>
      <c r="LU1065" s="871"/>
      <c r="LV1065" s="871"/>
      <c r="LW1065" s="871"/>
      <c r="LX1065" s="871"/>
      <c r="LY1065" s="871"/>
      <c r="LZ1065" s="871"/>
      <c r="MA1065" s="871"/>
      <c r="MB1065" s="871"/>
      <c r="MC1065" s="871"/>
      <c r="MD1065" s="871"/>
      <c r="ME1065" s="871"/>
      <c r="MF1065" s="871"/>
      <c r="MG1065" s="871"/>
      <c r="MH1065" s="871"/>
      <c r="MI1065" s="871"/>
      <c r="MJ1065" s="871"/>
      <c r="MK1065" s="871"/>
      <c r="ML1065" s="871"/>
      <c r="MM1065" s="871"/>
      <c r="MN1065" s="871"/>
      <c r="MO1065" s="871"/>
      <c r="MP1065" s="871"/>
      <c r="MQ1065" s="871"/>
      <c r="MR1065" s="871"/>
      <c r="MS1065" s="871"/>
      <c r="MT1065" s="871"/>
      <c r="MU1065" s="871"/>
      <c r="MV1065" s="871"/>
      <c r="MW1065" s="871"/>
      <c r="MX1065" s="871"/>
      <c r="MY1065" s="871"/>
      <c r="MZ1065" s="871"/>
      <c r="NA1065" s="871"/>
      <c r="NB1065" s="871"/>
      <c r="NC1065" s="871"/>
      <c r="ND1065" s="871"/>
      <c r="NE1065" s="871"/>
      <c r="NF1065" s="871"/>
      <c r="NG1065" s="871"/>
      <c r="NH1065" s="871"/>
      <c r="NI1065" s="871"/>
      <c r="NJ1065" s="871"/>
      <c r="NK1065" s="871"/>
      <c r="NL1065" s="871"/>
      <c r="NM1065" s="871"/>
      <c r="NN1065" s="871"/>
      <c r="NO1065" s="871"/>
      <c r="NP1065" s="871"/>
      <c r="NQ1065" s="871"/>
      <c r="NR1065" s="871"/>
      <c r="NS1065" s="871"/>
      <c r="NT1065" s="871"/>
      <c r="NU1065" s="871"/>
      <c r="NV1065" s="871"/>
      <c r="NW1065" s="871"/>
      <c r="NX1065" s="871"/>
      <c r="NY1065" s="871"/>
      <c r="NZ1065" s="871"/>
      <c r="OA1065" s="871"/>
      <c r="OB1065" s="871"/>
      <c r="OC1065" s="871"/>
      <c r="OD1065" s="871"/>
      <c r="OE1065" s="871"/>
      <c r="OF1065" s="871"/>
      <c r="OG1065" s="871"/>
      <c r="OH1065" s="871"/>
      <c r="OI1065" s="871"/>
      <c r="OJ1065" s="871"/>
      <c r="OK1065" s="871"/>
      <c r="OL1065" s="871"/>
      <c r="OM1065" s="871"/>
      <c r="ON1065" s="871"/>
      <c r="OO1065" s="871"/>
      <c r="OP1065" s="871"/>
      <c r="OQ1065" s="871"/>
      <c r="OR1065" s="871"/>
      <c r="OS1065" s="871"/>
      <c r="OT1065" s="871"/>
      <c r="OU1065" s="871"/>
      <c r="OV1065" s="871"/>
      <c r="OW1065" s="871"/>
      <c r="OX1065" s="871"/>
      <c r="OY1065" s="871"/>
      <c r="OZ1065" s="871"/>
      <c r="PA1065" s="871"/>
      <c r="PB1065" s="871"/>
      <c r="PC1065" s="871"/>
      <c r="PD1065" s="871"/>
      <c r="PE1065" s="871"/>
      <c r="PF1065" s="871"/>
      <c r="PG1065" s="871"/>
      <c r="PH1065" s="871"/>
      <c r="PI1065" s="871"/>
      <c r="PJ1065" s="871"/>
      <c r="PK1065" s="871"/>
      <c r="PL1065" s="871"/>
      <c r="PM1065" s="871"/>
      <c r="PN1065" s="871"/>
      <c r="PO1065" s="871"/>
      <c r="PP1065" s="871"/>
      <c r="PQ1065" s="871"/>
      <c r="PR1065" s="871"/>
      <c r="PS1065" s="871"/>
      <c r="PT1065" s="871"/>
      <c r="PU1065" s="871"/>
      <c r="PV1065" s="871"/>
      <c r="PW1065" s="871"/>
      <c r="PX1065" s="871"/>
      <c r="PY1065" s="871"/>
      <c r="PZ1065" s="871"/>
      <c r="QA1065" s="871"/>
      <c r="QB1065" s="871"/>
      <c r="QC1065" s="871"/>
      <c r="QD1065" s="871"/>
      <c r="QE1065" s="871"/>
      <c r="QF1065" s="871"/>
      <c r="QG1065" s="871"/>
      <c r="QH1065" s="871"/>
      <c r="QI1065" s="871"/>
      <c r="QJ1065" s="871"/>
      <c r="QK1065" s="871"/>
      <c r="QL1065" s="871"/>
      <c r="QM1065" s="871"/>
      <c r="QN1065" s="871"/>
      <c r="QO1065" s="871"/>
      <c r="QP1065" s="871"/>
      <c r="QQ1065" s="871"/>
      <c r="QR1065" s="871"/>
      <c r="QS1065" s="871"/>
      <c r="QT1065" s="871"/>
      <c r="QU1065" s="871"/>
      <c r="QV1065" s="871"/>
      <c r="QW1065" s="871"/>
      <c r="QX1065" s="871"/>
      <c r="QY1065" s="871"/>
      <c r="QZ1065" s="871"/>
      <c r="RA1065" s="871"/>
      <c r="RB1065" s="871"/>
      <c r="RC1065" s="871"/>
      <c r="RD1065" s="871"/>
      <c r="RE1065" s="871"/>
      <c r="RF1065" s="871"/>
      <c r="RG1065" s="871"/>
      <c r="RH1065" s="871"/>
      <c r="RI1065" s="871"/>
      <c r="RJ1065" s="871"/>
      <c r="RK1065" s="871"/>
      <c r="RL1065" s="871"/>
      <c r="RM1065" s="871"/>
      <c r="RN1065" s="871"/>
      <c r="RO1065" s="871"/>
      <c r="RP1065" s="871"/>
      <c r="RQ1065" s="871"/>
      <c r="RR1065" s="871"/>
      <c r="RS1065" s="871"/>
      <c r="RT1065" s="871"/>
      <c r="RU1065" s="871"/>
      <c r="RV1065" s="871"/>
      <c r="RW1065" s="871"/>
      <c r="RX1065" s="871"/>
      <c r="RY1065" s="871"/>
      <c r="RZ1065" s="871"/>
      <c r="SA1065" s="871"/>
      <c r="SB1065" s="871"/>
      <c r="SC1065" s="871"/>
      <c r="SD1065" s="871"/>
      <c r="SE1065" s="871"/>
      <c r="SF1065" s="871"/>
      <c r="SG1065" s="871"/>
      <c r="SH1065" s="871"/>
      <c r="SI1065" s="871"/>
      <c r="SJ1065" s="871"/>
      <c r="SK1065" s="871"/>
      <c r="SL1065" s="871"/>
      <c r="SM1065" s="871"/>
      <c r="SN1065" s="871"/>
      <c r="SO1065" s="871"/>
      <c r="SP1065" s="871"/>
      <c r="SQ1065" s="871"/>
      <c r="SR1065" s="871"/>
      <c r="SS1065" s="871"/>
      <c r="ST1065" s="871"/>
      <c r="SU1065" s="871"/>
      <c r="SV1065" s="871"/>
      <c r="SW1065" s="871"/>
      <c r="SX1065" s="871"/>
      <c r="SY1065" s="871"/>
      <c r="SZ1065" s="871"/>
      <c r="TA1065" s="871"/>
      <c r="TB1065" s="871"/>
      <c r="TC1065" s="871"/>
      <c r="TD1065" s="871"/>
      <c r="TE1065" s="871"/>
      <c r="TF1065" s="871"/>
      <c r="TG1065" s="871"/>
      <c r="TH1065" s="871"/>
      <c r="TI1065" s="871"/>
      <c r="TJ1065" s="871"/>
      <c r="TK1065" s="871"/>
      <c r="TL1065" s="871"/>
      <c r="TM1065" s="871"/>
      <c r="TN1065" s="871"/>
      <c r="TO1065" s="871"/>
      <c r="TP1065" s="871"/>
      <c r="TQ1065" s="871"/>
      <c r="TR1065" s="871"/>
      <c r="TS1065" s="871"/>
      <c r="TT1065" s="871"/>
      <c r="TU1065" s="871"/>
      <c r="TV1065" s="871"/>
      <c r="TW1065" s="871"/>
      <c r="TX1065" s="871"/>
      <c r="TY1065" s="871"/>
      <c r="TZ1065" s="871"/>
      <c r="UA1065" s="871"/>
      <c r="UB1065" s="871"/>
      <c r="UC1065" s="871"/>
      <c r="UD1065" s="871"/>
      <c r="UE1065" s="871"/>
      <c r="UF1065" s="871"/>
      <c r="UG1065" s="871"/>
      <c r="UH1065" s="871"/>
      <c r="UI1065" s="871"/>
      <c r="UJ1065" s="871"/>
      <c r="UK1065" s="871"/>
      <c r="UL1065" s="871"/>
      <c r="UM1065" s="871"/>
      <c r="UN1065" s="871"/>
      <c r="UO1065" s="871"/>
      <c r="UP1065" s="871"/>
      <c r="UQ1065" s="871"/>
      <c r="UR1065" s="871"/>
      <c r="US1065" s="871"/>
      <c r="UT1065" s="871"/>
      <c r="UU1065" s="871"/>
      <c r="UV1065" s="871"/>
      <c r="UW1065" s="871"/>
      <c r="UX1065" s="871"/>
      <c r="UY1065" s="871"/>
      <c r="UZ1065" s="871"/>
      <c r="VA1065" s="871"/>
      <c r="VB1065" s="871"/>
      <c r="VC1065" s="871"/>
      <c r="VD1065" s="871"/>
      <c r="VE1065" s="871"/>
      <c r="VF1065" s="871"/>
      <c r="VG1065" s="871"/>
      <c r="VH1065" s="871"/>
      <c r="VI1065" s="871"/>
      <c r="VJ1065" s="871"/>
      <c r="VK1065" s="871"/>
      <c r="VL1065" s="871"/>
      <c r="VM1065" s="871"/>
      <c r="VN1065" s="871"/>
      <c r="VO1065" s="871"/>
      <c r="VP1065" s="871"/>
      <c r="VQ1065" s="871"/>
      <c r="VR1065" s="871"/>
      <c r="VS1065" s="871"/>
      <c r="VT1065" s="871"/>
      <c r="VU1065" s="871"/>
      <c r="VV1065" s="871"/>
      <c r="VW1065" s="871"/>
      <c r="VX1065" s="871"/>
      <c r="VY1065" s="871"/>
      <c r="VZ1065" s="871"/>
      <c r="WA1065" s="871"/>
      <c r="WB1065" s="871"/>
      <c r="WC1065" s="871"/>
      <c r="WD1065" s="871"/>
      <c r="WE1065" s="871"/>
      <c r="WF1065" s="871"/>
      <c r="WG1065" s="871"/>
      <c r="WH1065" s="871"/>
      <c r="WI1065" s="871"/>
      <c r="WJ1065" s="871"/>
      <c r="WK1065" s="871"/>
      <c r="WL1065" s="871"/>
      <c r="WM1065" s="871"/>
      <c r="WN1065" s="871"/>
      <c r="WO1065" s="871"/>
      <c r="WP1065" s="871"/>
      <c r="WQ1065" s="871"/>
      <c r="WR1065" s="871"/>
      <c r="WS1065" s="871"/>
      <c r="WT1065" s="871"/>
      <c r="WU1065" s="871"/>
      <c r="WV1065" s="871"/>
      <c r="WW1065" s="871"/>
      <c r="WX1065" s="871"/>
      <c r="WY1065" s="871"/>
      <c r="WZ1065" s="871"/>
      <c r="XA1065" s="871"/>
      <c r="XB1065" s="871"/>
      <c r="XC1065" s="871"/>
      <c r="XD1065" s="871"/>
      <c r="XE1065" s="871"/>
      <c r="XF1065" s="871"/>
      <c r="XG1065" s="871"/>
      <c r="XH1065" s="871"/>
      <c r="XI1065" s="871"/>
      <c r="XJ1065" s="871"/>
      <c r="XK1065" s="871"/>
      <c r="XL1065" s="871"/>
      <c r="XM1065" s="871"/>
      <c r="XN1065" s="871"/>
      <c r="XO1065" s="871"/>
      <c r="XP1065" s="871"/>
      <c r="XQ1065" s="871"/>
      <c r="XR1065" s="871"/>
      <c r="XS1065" s="871"/>
      <c r="XT1065" s="871"/>
      <c r="XU1065" s="871"/>
      <c r="XV1065" s="871"/>
      <c r="XW1065" s="871"/>
      <c r="XX1065" s="871"/>
      <c r="XY1065" s="871"/>
      <c r="XZ1065" s="871"/>
      <c r="YA1065" s="871"/>
      <c r="YB1065" s="871"/>
      <c r="YC1065" s="871"/>
      <c r="YD1065" s="871"/>
      <c r="YE1065" s="871"/>
      <c r="YF1065" s="871"/>
      <c r="YG1065" s="871"/>
      <c r="YH1065" s="871"/>
      <c r="YI1065" s="871"/>
      <c r="YJ1065" s="871"/>
      <c r="YK1065" s="871"/>
      <c r="YL1065" s="871"/>
      <c r="YM1065" s="871"/>
      <c r="YN1065" s="871"/>
      <c r="YO1065" s="871"/>
      <c r="YP1065" s="871"/>
      <c r="YQ1065" s="871"/>
      <c r="YR1065" s="871"/>
      <c r="YS1065" s="871"/>
      <c r="YT1065" s="871"/>
      <c r="YU1065" s="871"/>
      <c r="YV1065" s="871"/>
      <c r="YW1065" s="871"/>
      <c r="YX1065" s="871"/>
      <c r="YY1065" s="871"/>
      <c r="YZ1065" s="871"/>
      <c r="ZA1065" s="871"/>
      <c r="ZB1065" s="871"/>
      <c r="ZC1065" s="871"/>
      <c r="ZD1065" s="871"/>
      <c r="ZE1065" s="871"/>
      <c r="ZF1065" s="871"/>
      <c r="ZG1065" s="871"/>
      <c r="ZH1065" s="871"/>
      <c r="ZI1065" s="871"/>
      <c r="ZJ1065" s="871"/>
      <c r="ZK1065" s="871"/>
      <c r="ZL1065" s="871"/>
      <c r="ZM1065" s="871"/>
      <c r="ZN1065" s="871"/>
      <c r="ZO1065" s="871"/>
      <c r="ZP1065" s="871"/>
      <c r="ZQ1065" s="871"/>
      <c r="ZR1065" s="871"/>
      <c r="ZS1065" s="871"/>
      <c r="ZT1065" s="871"/>
      <c r="ZU1065" s="871"/>
      <c r="ZV1065" s="871"/>
      <c r="ZW1065" s="871"/>
      <c r="ZX1065" s="871"/>
      <c r="ZY1065" s="871"/>
      <c r="ZZ1065" s="871"/>
      <c r="AAA1065" s="871"/>
      <c r="AAB1065" s="871"/>
      <c r="AAC1065" s="871"/>
      <c r="AAD1065" s="871"/>
      <c r="AAE1065" s="871"/>
      <c r="AAF1065" s="871"/>
      <c r="AAG1065" s="871"/>
      <c r="AAH1065" s="871"/>
      <c r="AAI1065" s="871"/>
      <c r="AAJ1065" s="871"/>
      <c r="AAK1065" s="871"/>
      <c r="AAL1065" s="871"/>
      <c r="AAM1065" s="871"/>
      <c r="AAN1065" s="871"/>
      <c r="AAO1065" s="871"/>
      <c r="AAP1065" s="871"/>
      <c r="AAQ1065" s="871"/>
      <c r="AAR1065" s="871"/>
      <c r="AAS1065" s="871"/>
      <c r="AAT1065" s="871"/>
      <c r="AAU1065" s="871"/>
      <c r="AAV1065" s="871"/>
      <c r="AAW1065" s="871"/>
      <c r="AAX1065" s="871"/>
      <c r="AAY1065" s="871"/>
      <c r="AAZ1065" s="871"/>
      <c r="ABA1065" s="871"/>
      <c r="ABB1065" s="871"/>
      <c r="ABC1065" s="871"/>
      <c r="ABD1065" s="871"/>
      <c r="ABE1065" s="871"/>
      <c r="ABF1065" s="871"/>
      <c r="ABG1065" s="871"/>
      <c r="ABH1065" s="871"/>
      <c r="ABI1065" s="871"/>
      <c r="ABJ1065" s="871"/>
      <c r="ABK1065" s="871"/>
      <c r="ABL1065" s="871"/>
      <c r="ABM1065" s="871"/>
      <c r="ABN1065" s="871"/>
      <c r="ABO1065" s="871"/>
      <c r="ABP1065" s="871"/>
      <c r="ABQ1065" s="871"/>
      <c r="ABR1065" s="871"/>
      <c r="ABS1065" s="871"/>
      <c r="ABT1065" s="871"/>
      <c r="ABU1065" s="871"/>
      <c r="ABV1065" s="871"/>
      <c r="ABW1065" s="871"/>
      <c r="ABX1065" s="871"/>
      <c r="ABY1065" s="871"/>
      <c r="ABZ1065" s="871"/>
      <c r="ACA1065" s="871"/>
      <c r="ACB1065" s="871"/>
      <c r="ACC1065" s="871"/>
      <c r="ACD1065" s="871"/>
      <c r="ACE1065" s="871"/>
      <c r="ACF1065" s="871"/>
      <c r="ACG1065" s="871"/>
      <c r="ACH1065" s="871"/>
      <c r="ACI1065" s="871"/>
      <c r="ACJ1065" s="871"/>
      <c r="ACK1065" s="871"/>
      <c r="ACL1065" s="871"/>
      <c r="ACM1065" s="871"/>
      <c r="ACN1065" s="871"/>
      <c r="ACO1065" s="871"/>
      <c r="ACP1065" s="871"/>
      <c r="ACQ1065" s="871"/>
      <c r="ACR1065" s="871"/>
      <c r="ACS1065" s="871"/>
      <c r="ACT1065" s="871"/>
      <c r="ACU1065" s="871"/>
      <c r="ACV1065" s="871"/>
      <c r="ACW1065" s="871"/>
      <c r="ACX1065" s="871"/>
      <c r="ACY1065" s="871"/>
      <c r="ACZ1065" s="871"/>
      <c r="ADA1065" s="871"/>
      <c r="ADB1065" s="871"/>
      <c r="ADC1065" s="871"/>
      <c r="ADD1065" s="871"/>
      <c r="ADE1065" s="871"/>
      <c r="ADF1065" s="871"/>
      <c r="ADG1065" s="871"/>
      <c r="ADH1065" s="871"/>
      <c r="ADI1065" s="871"/>
      <c r="ADJ1065" s="871"/>
      <c r="ADK1065" s="871"/>
      <c r="ADL1065" s="871"/>
      <c r="ADM1065" s="871"/>
      <c r="ADN1065" s="871"/>
      <c r="ADO1065" s="871"/>
      <c r="ADP1065" s="871"/>
      <c r="ADQ1065" s="871"/>
      <c r="ADR1065" s="871"/>
      <c r="ADS1065" s="871"/>
      <c r="ADT1065" s="871"/>
      <c r="ADU1065" s="871"/>
      <c r="ADV1065" s="871"/>
      <c r="ADW1065" s="871"/>
      <c r="ADX1065" s="871"/>
      <c r="ADY1065" s="871"/>
      <c r="ADZ1065" s="871"/>
      <c r="AEA1065" s="871"/>
      <c r="AEB1065" s="871"/>
      <c r="AEC1065" s="871"/>
      <c r="AED1065" s="871"/>
      <c r="AEE1065" s="871"/>
      <c r="AEF1065" s="871"/>
      <c r="AEG1065" s="871"/>
      <c r="AEH1065" s="871"/>
      <c r="AEI1065" s="871"/>
      <c r="AEJ1065" s="871"/>
      <c r="AEK1065" s="871"/>
      <c r="AEL1065" s="871"/>
      <c r="AEM1065" s="871"/>
      <c r="AEN1065" s="871"/>
      <c r="AEO1065" s="871"/>
      <c r="AEP1065" s="871"/>
      <c r="AEQ1065" s="871"/>
      <c r="AER1065" s="871"/>
      <c r="AES1065" s="871"/>
      <c r="AET1065" s="871"/>
      <c r="AEU1065" s="871"/>
      <c r="AEV1065" s="871"/>
      <c r="AEW1065" s="871"/>
      <c r="AEX1065" s="871"/>
      <c r="AEY1065" s="871"/>
      <c r="AEZ1065" s="871"/>
      <c r="AFA1065" s="871"/>
      <c r="AFB1065" s="871"/>
      <c r="AFC1065" s="871"/>
      <c r="AFD1065" s="871"/>
      <c r="AFE1065" s="871"/>
      <c r="AFF1065" s="871"/>
      <c r="AFG1065" s="871"/>
      <c r="AFH1065" s="871"/>
      <c r="AFI1065" s="871"/>
      <c r="AFJ1065" s="871"/>
      <c r="AFK1065" s="871"/>
      <c r="AFL1065" s="871"/>
      <c r="AFM1065" s="871"/>
      <c r="AFN1065" s="871"/>
      <c r="AFO1065" s="871"/>
      <c r="AFP1065" s="871"/>
      <c r="AFQ1065" s="871"/>
      <c r="AFR1065" s="871"/>
      <c r="AFS1065" s="871"/>
      <c r="AFT1065" s="871"/>
      <c r="AFU1065" s="871"/>
      <c r="AFV1065" s="871"/>
      <c r="AFW1065" s="871"/>
      <c r="AFX1065" s="871"/>
      <c r="AFY1065" s="871"/>
      <c r="AFZ1065" s="871"/>
      <c r="AGA1065" s="871"/>
      <c r="AGB1065" s="871"/>
      <c r="AGC1065" s="871"/>
      <c r="AGD1065" s="871"/>
      <c r="AGE1065" s="871"/>
      <c r="AGF1065" s="871"/>
      <c r="AGG1065" s="871"/>
      <c r="AGH1065" s="871"/>
      <c r="AGI1065" s="871"/>
      <c r="AGJ1065" s="871"/>
      <c r="AGK1065" s="871"/>
      <c r="AGL1065" s="871"/>
      <c r="AGM1065" s="871"/>
      <c r="AGN1065" s="871"/>
      <c r="AGO1065" s="871"/>
      <c r="AGP1065" s="871"/>
      <c r="AGQ1065" s="871"/>
      <c r="AGR1065" s="871"/>
      <c r="AGS1065" s="871"/>
      <c r="AGT1065" s="871"/>
      <c r="AGU1065" s="871"/>
      <c r="AGV1065" s="871"/>
      <c r="AGW1065" s="871"/>
      <c r="AGX1065" s="871"/>
      <c r="AGY1065" s="871"/>
      <c r="AGZ1065" s="871"/>
      <c r="AHA1065" s="871"/>
      <c r="AHB1065" s="871"/>
      <c r="AHC1065" s="871"/>
      <c r="AHD1065" s="871"/>
      <c r="AHE1065" s="871"/>
      <c r="AHF1065" s="871"/>
      <c r="AHG1065" s="871"/>
      <c r="AHH1065" s="871"/>
      <c r="AHI1065" s="871"/>
      <c r="AHJ1065" s="871"/>
      <c r="AHK1065" s="871"/>
      <c r="AHL1065" s="871"/>
      <c r="AHM1065" s="871"/>
      <c r="AHN1065" s="871"/>
      <c r="AHO1065" s="871"/>
      <c r="AHP1065" s="871"/>
      <c r="AHQ1065" s="871"/>
      <c r="AHR1065" s="871"/>
      <c r="AHS1065" s="871"/>
      <c r="AHT1065" s="871"/>
      <c r="AHU1065" s="871"/>
      <c r="AHV1065" s="871"/>
      <c r="AHW1065" s="871"/>
      <c r="AHX1065" s="871"/>
      <c r="AHY1065" s="871"/>
      <c r="AHZ1065" s="871"/>
      <c r="AIA1065" s="871"/>
      <c r="AIB1065" s="871"/>
      <c r="AIC1065" s="871"/>
      <c r="AID1065" s="871"/>
      <c r="AIE1065" s="871"/>
      <c r="AIF1065" s="871"/>
      <c r="AIG1065" s="871"/>
      <c r="AIH1065" s="871"/>
      <c r="AII1065" s="871"/>
      <c r="AIJ1065" s="871"/>
      <c r="AIK1065" s="871"/>
      <c r="AIL1065" s="871"/>
      <c r="AIM1065" s="871"/>
      <c r="AIN1065" s="871"/>
      <c r="AIO1065" s="871"/>
      <c r="AIP1065" s="871"/>
      <c r="AIQ1065" s="871"/>
      <c r="AIR1065" s="871"/>
      <c r="AIS1065" s="871"/>
      <c r="AIT1065" s="871"/>
      <c r="AIU1065" s="871"/>
      <c r="AIV1065" s="871"/>
      <c r="AIW1065" s="871"/>
      <c r="AIX1065" s="871"/>
      <c r="AIY1065" s="871"/>
      <c r="AIZ1065" s="871"/>
      <c r="AJA1065" s="871"/>
      <c r="AJB1065" s="871"/>
      <c r="AJC1065" s="871"/>
      <c r="AJD1065" s="871"/>
      <c r="AJE1065" s="871"/>
      <c r="AJF1065" s="871"/>
      <c r="AJG1065" s="871"/>
      <c r="AJH1065" s="871"/>
      <c r="AJI1065" s="871"/>
      <c r="AJJ1065" s="871"/>
      <c r="AJK1065" s="871"/>
      <c r="AJL1065" s="871"/>
      <c r="AJM1065" s="871"/>
      <c r="AJN1065" s="871"/>
      <c r="AJO1065" s="871"/>
      <c r="AJP1065" s="871"/>
      <c r="AJQ1065" s="871"/>
      <c r="AJR1065" s="871"/>
      <c r="AJS1065" s="871"/>
      <c r="AJT1065" s="871"/>
      <c r="AJU1065" s="871"/>
      <c r="AJV1065" s="871"/>
      <c r="AJW1065" s="871"/>
      <c r="AJX1065" s="871"/>
      <c r="AJY1065" s="871"/>
      <c r="AJZ1065" s="871"/>
      <c r="AKA1065" s="871"/>
      <c r="AKB1065" s="871"/>
      <c r="AKC1065" s="871"/>
      <c r="AKD1065" s="871"/>
      <c r="AKE1065" s="871"/>
      <c r="AKF1065" s="871"/>
      <c r="AKG1065" s="871"/>
      <c r="AKH1065" s="871"/>
      <c r="AKI1065" s="871"/>
      <c r="AKJ1065" s="871"/>
      <c r="AKK1065" s="871"/>
      <c r="AKL1065" s="871"/>
      <c r="AKM1065" s="871"/>
      <c r="AKN1065" s="871"/>
      <c r="AKO1065" s="871"/>
      <c r="AKP1065" s="871"/>
      <c r="AKQ1065" s="871"/>
      <c r="AKR1065" s="871"/>
      <c r="AKS1065" s="871"/>
      <c r="AKT1065" s="871"/>
      <c r="AKU1065" s="871"/>
      <c r="AKV1065" s="871"/>
      <c r="AKW1065" s="871"/>
      <c r="AKX1065" s="871"/>
      <c r="AKY1065" s="871"/>
      <c r="AKZ1065" s="871"/>
      <c r="ALA1065" s="871"/>
      <c r="ALB1065" s="871"/>
      <c r="ALC1065" s="871"/>
      <c r="ALD1065" s="871"/>
      <c r="ALE1065" s="871"/>
      <c r="ALF1065" s="871"/>
      <c r="ALG1065" s="871"/>
      <c r="ALH1065" s="871"/>
      <c r="ALI1065" s="871"/>
      <c r="ALJ1065" s="871"/>
      <c r="ALK1065" s="871"/>
      <c r="ALL1065" s="871"/>
      <c r="ALM1065" s="871"/>
      <c r="ALN1065" s="871"/>
      <c r="ALO1065" s="871"/>
      <c r="ALP1065" s="871"/>
      <c r="ALQ1065" s="871"/>
      <c r="ALR1065" s="871"/>
      <c r="ALS1065" s="871"/>
      <c r="ALT1065" s="871"/>
      <c r="ALU1065" s="871"/>
      <c r="ALV1065" s="871"/>
      <c r="ALW1065" s="871"/>
      <c r="ALX1065" s="871"/>
      <c r="ALY1065" s="871"/>
      <c r="ALZ1065" s="871"/>
      <c r="AMA1065" s="871"/>
      <c r="AMB1065" s="871"/>
      <c r="AMC1065" s="871"/>
      <c r="AMD1065" s="871"/>
      <c r="AME1065" s="871"/>
      <c r="AMF1065" s="871"/>
      <c r="AMG1065" s="871"/>
      <c r="AMH1065" s="871"/>
      <c r="AMI1065" s="871"/>
      <c r="AMJ1065" s="871"/>
      <c r="AMK1065" s="871"/>
    </row>
    <row r="1066" spans="1:1025" ht="15.75" customHeight="1">
      <c r="A1066" s="1135"/>
      <c r="B1066" s="1110"/>
      <c r="C1066" s="996"/>
      <c r="D1066" s="942"/>
      <c r="E1066" s="983"/>
      <c r="F1066" s="945"/>
      <c r="G1066" s="942"/>
      <c r="H1066" s="946"/>
      <c r="I1066" s="942"/>
      <c r="J1066" s="942"/>
      <c r="K1066" s="907"/>
      <c r="L1066" s="899"/>
      <c r="M1066" s="899"/>
      <c r="N1066" s="899"/>
      <c r="O1066" s="948"/>
      <c r="P1066" s="899"/>
      <c r="Q1066" s="917"/>
      <c r="R1066" s="871"/>
      <c r="S1066" s="871"/>
      <c r="T1066" s="871"/>
      <c r="U1066" s="871"/>
      <c r="V1066" s="871"/>
      <c r="W1066" s="871"/>
      <c r="X1066" s="871"/>
      <c r="Y1066" s="871"/>
      <c r="Z1066" s="871"/>
      <c r="AA1066" s="871"/>
      <c r="AB1066" s="871"/>
      <c r="AC1066" s="871"/>
      <c r="AD1066" s="871"/>
      <c r="AE1066" s="871"/>
      <c r="AF1066" s="871"/>
      <c r="AG1066" s="871"/>
      <c r="AH1066" s="871"/>
      <c r="AI1066" s="871"/>
      <c r="AJ1066" s="871"/>
      <c r="AK1066" s="871"/>
      <c r="AL1066" s="871"/>
      <c r="AM1066" s="871"/>
      <c r="AN1066" s="871"/>
      <c r="AO1066" s="871"/>
      <c r="AP1066" s="871"/>
      <c r="AQ1066" s="871"/>
      <c r="AR1066" s="871"/>
      <c r="AS1066" s="871"/>
      <c r="AT1066" s="871"/>
      <c r="AU1066" s="871"/>
      <c r="AV1066" s="871"/>
      <c r="AW1066" s="871"/>
      <c r="AX1066" s="871"/>
      <c r="AY1066" s="871"/>
      <c r="AZ1066" s="871"/>
      <c r="BA1066" s="871"/>
      <c r="BB1066" s="871"/>
      <c r="BC1066" s="871"/>
      <c r="BD1066" s="871"/>
      <c r="BE1066" s="871"/>
      <c r="BF1066" s="871"/>
      <c r="BG1066" s="871"/>
      <c r="BH1066" s="871"/>
      <c r="BI1066" s="871"/>
      <c r="BJ1066" s="871"/>
      <c r="BK1066" s="871"/>
      <c r="BL1066" s="871"/>
      <c r="BM1066" s="871"/>
      <c r="BN1066" s="871"/>
      <c r="BO1066" s="871"/>
      <c r="BP1066" s="871"/>
      <c r="BQ1066" s="871"/>
      <c r="BR1066" s="871"/>
      <c r="BS1066" s="871"/>
      <c r="BT1066" s="871"/>
      <c r="BU1066" s="871"/>
      <c r="BV1066" s="871"/>
      <c r="BW1066" s="871"/>
      <c r="BX1066" s="871"/>
      <c r="BY1066" s="871"/>
      <c r="BZ1066" s="871"/>
      <c r="CA1066" s="871"/>
      <c r="CB1066" s="871"/>
      <c r="CC1066" s="871"/>
      <c r="CD1066" s="871"/>
      <c r="CE1066" s="871"/>
      <c r="CF1066" s="871"/>
      <c r="CG1066" s="871"/>
      <c r="CH1066" s="871"/>
      <c r="CI1066" s="871"/>
      <c r="CJ1066" s="871"/>
      <c r="CK1066" s="871"/>
      <c r="CL1066" s="871"/>
      <c r="CM1066" s="871"/>
      <c r="CN1066" s="871"/>
      <c r="CO1066" s="871"/>
      <c r="CP1066" s="871"/>
      <c r="CQ1066" s="871"/>
      <c r="CR1066" s="871"/>
      <c r="CS1066" s="871"/>
      <c r="CT1066" s="871"/>
      <c r="CU1066" s="871"/>
      <c r="CV1066" s="871"/>
      <c r="CW1066" s="871"/>
      <c r="CX1066" s="871"/>
      <c r="CY1066" s="871"/>
      <c r="CZ1066" s="871"/>
      <c r="DA1066" s="871"/>
      <c r="DB1066" s="871"/>
      <c r="DC1066" s="871"/>
      <c r="DD1066" s="871"/>
      <c r="DE1066" s="871"/>
      <c r="DF1066" s="871"/>
      <c r="DG1066" s="871"/>
      <c r="DH1066" s="871"/>
      <c r="DI1066" s="871"/>
      <c r="DJ1066" s="871"/>
      <c r="DK1066" s="871"/>
      <c r="DL1066" s="871"/>
      <c r="DM1066" s="871"/>
      <c r="DN1066" s="871"/>
      <c r="DO1066" s="871"/>
      <c r="DP1066" s="871"/>
      <c r="DQ1066" s="871"/>
      <c r="DR1066" s="871"/>
      <c r="DS1066" s="871"/>
      <c r="DT1066" s="871"/>
      <c r="DU1066" s="871"/>
      <c r="DV1066" s="871"/>
      <c r="DW1066" s="871"/>
      <c r="DX1066" s="871"/>
      <c r="DY1066" s="871"/>
      <c r="DZ1066" s="871"/>
      <c r="EA1066" s="871"/>
      <c r="EB1066" s="871"/>
      <c r="EC1066" s="871"/>
      <c r="ED1066" s="871"/>
      <c r="EE1066" s="871"/>
      <c r="EF1066" s="871"/>
      <c r="EG1066" s="871"/>
      <c r="EH1066" s="871"/>
      <c r="EI1066" s="871"/>
      <c r="EJ1066" s="871"/>
      <c r="EK1066" s="871"/>
      <c r="EL1066" s="871"/>
      <c r="EM1066" s="871"/>
      <c r="EN1066" s="871"/>
      <c r="EO1066" s="871"/>
      <c r="EP1066" s="871"/>
      <c r="EQ1066" s="871"/>
      <c r="ER1066" s="871"/>
      <c r="ES1066" s="871"/>
      <c r="ET1066" s="871"/>
      <c r="EU1066" s="871"/>
      <c r="EV1066" s="871"/>
      <c r="EW1066" s="871"/>
      <c r="EX1066" s="871"/>
      <c r="EY1066" s="871"/>
      <c r="EZ1066" s="871"/>
      <c r="FA1066" s="871"/>
      <c r="FB1066" s="871"/>
      <c r="FC1066" s="871"/>
      <c r="FD1066" s="871"/>
      <c r="FE1066" s="871"/>
      <c r="FF1066" s="871"/>
      <c r="FG1066" s="871"/>
      <c r="FH1066" s="871"/>
      <c r="FI1066" s="871"/>
      <c r="FJ1066" s="871"/>
      <c r="FK1066" s="871"/>
      <c r="FL1066" s="871"/>
      <c r="FM1066" s="871"/>
      <c r="FN1066" s="871"/>
      <c r="FO1066" s="871"/>
      <c r="FP1066" s="871"/>
      <c r="FQ1066" s="871"/>
      <c r="FR1066" s="871"/>
      <c r="FS1066" s="871"/>
      <c r="FT1066" s="871"/>
      <c r="FU1066" s="871"/>
      <c r="FV1066" s="871"/>
      <c r="FW1066" s="871"/>
      <c r="FX1066" s="871"/>
      <c r="FY1066" s="871"/>
      <c r="FZ1066" s="871"/>
      <c r="GA1066" s="871"/>
      <c r="GB1066" s="871"/>
      <c r="GC1066" s="871"/>
      <c r="GD1066" s="871"/>
      <c r="GE1066" s="871"/>
      <c r="GF1066" s="871"/>
      <c r="GG1066" s="871"/>
      <c r="GH1066" s="871"/>
      <c r="GI1066" s="871"/>
      <c r="GJ1066" s="871"/>
      <c r="GK1066" s="871"/>
      <c r="GL1066" s="871"/>
      <c r="GM1066" s="871"/>
      <c r="GN1066" s="871"/>
      <c r="GO1066" s="871"/>
      <c r="GP1066" s="871"/>
      <c r="GQ1066" s="871"/>
      <c r="GR1066" s="871"/>
      <c r="GS1066" s="871"/>
      <c r="GT1066" s="871"/>
      <c r="GU1066" s="871"/>
      <c r="GV1066" s="871"/>
      <c r="GW1066" s="871"/>
      <c r="GX1066" s="871"/>
      <c r="GY1066" s="871"/>
      <c r="GZ1066" s="871"/>
      <c r="HA1066" s="871"/>
      <c r="HB1066" s="871"/>
      <c r="HC1066" s="871"/>
      <c r="HD1066" s="871"/>
      <c r="HE1066" s="871"/>
      <c r="HF1066" s="871"/>
      <c r="HG1066" s="871"/>
      <c r="HH1066" s="871"/>
      <c r="HI1066" s="871"/>
      <c r="HJ1066" s="871"/>
      <c r="HK1066" s="871"/>
      <c r="HL1066" s="871"/>
      <c r="HM1066" s="871"/>
      <c r="HN1066" s="871"/>
      <c r="HO1066" s="871"/>
      <c r="HP1066" s="871"/>
      <c r="HQ1066" s="871"/>
      <c r="HR1066" s="871"/>
      <c r="HS1066" s="871"/>
      <c r="HT1066" s="871"/>
      <c r="HU1066" s="871"/>
      <c r="HV1066" s="871"/>
      <c r="HW1066" s="871"/>
      <c r="HX1066" s="871"/>
      <c r="HY1066" s="871"/>
      <c r="HZ1066" s="871"/>
      <c r="IA1066" s="871"/>
      <c r="IB1066" s="871"/>
      <c r="IC1066" s="871"/>
      <c r="ID1066" s="871"/>
      <c r="IE1066" s="871"/>
      <c r="IF1066" s="871"/>
      <c r="IG1066" s="871"/>
      <c r="IH1066" s="871"/>
      <c r="II1066" s="871"/>
      <c r="IJ1066" s="871"/>
      <c r="IK1066" s="871"/>
      <c r="IL1066" s="871"/>
      <c r="IM1066" s="871"/>
      <c r="IN1066" s="871"/>
      <c r="IO1066" s="871"/>
      <c r="IP1066" s="871"/>
      <c r="IQ1066" s="871"/>
      <c r="IR1066" s="871"/>
      <c r="IS1066" s="871"/>
      <c r="IT1066" s="871"/>
      <c r="IU1066" s="871"/>
      <c r="IV1066" s="871"/>
      <c r="IW1066" s="871"/>
      <c r="IX1066" s="871"/>
      <c r="IY1066" s="871"/>
      <c r="IZ1066" s="871"/>
      <c r="JA1066" s="871"/>
      <c r="JB1066" s="871"/>
      <c r="JC1066" s="871"/>
      <c r="JD1066" s="871"/>
      <c r="JE1066" s="871"/>
      <c r="JF1066" s="871"/>
      <c r="JG1066" s="871"/>
      <c r="JH1066" s="871"/>
      <c r="JI1066" s="871"/>
      <c r="JJ1066" s="871"/>
      <c r="JK1066" s="871"/>
      <c r="JL1066" s="871"/>
      <c r="JM1066" s="871"/>
      <c r="JN1066" s="871"/>
      <c r="JO1066" s="871"/>
      <c r="JP1066" s="871"/>
      <c r="JQ1066" s="871"/>
      <c r="JR1066" s="871"/>
      <c r="JS1066" s="871"/>
      <c r="JT1066" s="871"/>
      <c r="JU1066" s="871"/>
      <c r="JV1066" s="871"/>
      <c r="JW1066" s="871"/>
      <c r="JX1066" s="871"/>
      <c r="JY1066" s="871"/>
      <c r="JZ1066" s="871"/>
      <c r="KA1066" s="871"/>
      <c r="KB1066" s="871"/>
      <c r="KC1066" s="871"/>
      <c r="KD1066" s="871"/>
      <c r="KE1066" s="871"/>
      <c r="KF1066" s="871"/>
      <c r="KG1066" s="871"/>
      <c r="KH1066" s="871"/>
      <c r="KI1066" s="871"/>
      <c r="KJ1066" s="871"/>
      <c r="KK1066" s="871"/>
      <c r="KL1066" s="871"/>
      <c r="KM1066" s="871"/>
      <c r="KN1066" s="871"/>
      <c r="KO1066" s="871"/>
      <c r="KP1066" s="871"/>
      <c r="KQ1066" s="871"/>
      <c r="KR1066" s="871"/>
      <c r="KS1066" s="871"/>
      <c r="KT1066" s="871"/>
      <c r="KU1066" s="871"/>
      <c r="KV1066" s="871"/>
      <c r="KW1066" s="871"/>
      <c r="KX1066" s="871"/>
      <c r="KY1066" s="871"/>
      <c r="KZ1066" s="871"/>
      <c r="LA1066" s="871"/>
      <c r="LB1066" s="871"/>
      <c r="LC1066" s="871"/>
      <c r="LD1066" s="871"/>
      <c r="LE1066" s="871"/>
      <c r="LF1066" s="871"/>
      <c r="LG1066" s="871"/>
      <c r="LH1066" s="871"/>
      <c r="LI1066" s="871"/>
      <c r="LJ1066" s="871"/>
      <c r="LK1066" s="871"/>
      <c r="LL1066" s="871"/>
      <c r="LM1066" s="871"/>
      <c r="LN1066" s="871"/>
      <c r="LO1066" s="871"/>
      <c r="LP1066" s="871"/>
      <c r="LQ1066" s="871"/>
      <c r="LR1066" s="871"/>
      <c r="LS1066" s="871"/>
      <c r="LT1066" s="871"/>
      <c r="LU1066" s="871"/>
      <c r="LV1066" s="871"/>
      <c r="LW1066" s="871"/>
      <c r="LX1066" s="871"/>
      <c r="LY1066" s="871"/>
      <c r="LZ1066" s="871"/>
      <c r="MA1066" s="871"/>
      <c r="MB1066" s="871"/>
      <c r="MC1066" s="871"/>
      <c r="MD1066" s="871"/>
      <c r="ME1066" s="871"/>
      <c r="MF1066" s="871"/>
      <c r="MG1066" s="871"/>
      <c r="MH1066" s="871"/>
      <c r="MI1066" s="871"/>
      <c r="MJ1066" s="871"/>
      <c r="MK1066" s="871"/>
      <c r="ML1066" s="871"/>
      <c r="MM1066" s="871"/>
      <c r="MN1066" s="871"/>
      <c r="MO1066" s="871"/>
      <c r="MP1066" s="871"/>
      <c r="MQ1066" s="871"/>
      <c r="MR1066" s="871"/>
      <c r="MS1066" s="871"/>
      <c r="MT1066" s="871"/>
      <c r="MU1066" s="871"/>
      <c r="MV1066" s="871"/>
      <c r="MW1066" s="871"/>
      <c r="MX1066" s="871"/>
      <c r="MY1066" s="871"/>
      <c r="MZ1066" s="871"/>
      <c r="NA1066" s="871"/>
      <c r="NB1066" s="871"/>
      <c r="NC1066" s="871"/>
      <c r="ND1066" s="871"/>
      <c r="NE1066" s="871"/>
      <c r="NF1066" s="871"/>
      <c r="NG1066" s="871"/>
      <c r="NH1066" s="871"/>
      <c r="NI1066" s="871"/>
      <c r="NJ1066" s="871"/>
      <c r="NK1066" s="871"/>
      <c r="NL1066" s="871"/>
      <c r="NM1066" s="871"/>
      <c r="NN1066" s="871"/>
      <c r="NO1066" s="871"/>
      <c r="NP1066" s="871"/>
      <c r="NQ1066" s="871"/>
      <c r="NR1066" s="871"/>
      <c r="NS1066" s="871"/>
      <c r="NT1066" s="871"/>
      <c r="NU1066" s="871"/>
      <c r="NV1066" s="871"/>
      <c r="NW1066" s="871"/>
      <c r="NX1066" s="871"/>
      <c r="NY1066" s="871"/>
      <c r="NZ1066" s="871"/>
      <c r="OA1066" s="871"/>
      <c r="OB1066" s="871"/>
      <c r="OC1066" s="871"/>
      <c r="OD1066" s="871"/>
      <c r="OE1066" s="871"/>
      <c r="OF1066" s="871"/>
      <c r="OG1066" s="871"/>
      <c r="OH1066" s="871"/>
      <c r="OI1066" s="871"/>
      <c r="OJ1066" s="871"/>
      <c r="OK1066" s="871"/>
      <c r="OL1066" s="871"/>
      <c r="OM1066" s="871"/>
      <c r="ON1066" s="871"/>
      <c r="OO1066" s="871"/>
      <c r="OP1066" s="871"/>
      <c r="OQ1066" s="871"/>
      <c r="OR1066" s="871"/>
      <c r="OS1066" s="871"/>
      <c r="OT1066" s="871"/>
      <c r="OU1066" s="871"/>
      <c r="OV1066" s="871"/>
      <c r="OW1066" s="871"/>
      <c r="OX1066" s="871"/>
      <c r="OY1066" s="871"/>
      <c r="OZ1066" s="871"/>
      <c r="PA1066" s="871"/>
      <c r="PB1066" s="871"/>
      <c r="PC1066" s="871"/>
      <c r="PD1066" s="871"/>
      <c r="PE1066" s="871"/>
      <c r="PF1066" s="871"/>
      <c r="PG1066" s="871"/>
      <c r="PH1066" s="871"/>
      <c r="PI1066" s="871"/>
      <c r="PJ1066" s="871"/>
      <c r="PK1066" s="871"/>
      <c r="PL1066" s="871"/>
      <c r="PM1066" s="871"/>
      <c r="PN1066" s="871"/>
      <c r="PO1066" s="871"/>
      <c r="PP1066" s="871"/>
      <c r="PQ1066" s="871"/>
      <c r="PR1066" s="871"/>
      <c r="PS1066" s="871"/>
      <c r="PT1066" s="871"/>
      <c r="PU1066" s="871"/>
      <c r="PV1066" s="871"/>
      <c r="PW1066" s="871"/>
      <c r="PX1066" s="871"/>
      <c r="PY1066" s="871"/>
      <c r="PZ1066" s="871"/>
      <c r="QA1066" s="871"/>
      <c r="QB1066" s="871"/>
      <c r="QC1066" s="871"/>
      <c r="QD1066" s="871"/>
      <c r="QE1066" s="871"/>
      <c r="QF1066" s="871"/>
      <c r="QG1066" s="871"/>
      <c r="QH1066" s="871"/>
      <c r="QI1066" s="871"/>
      <c r="QJ1066" s="871"/>
      <c r="QK1066" s="871"/>
      <c r="QL1066" s="871"/>
      <c r="QM1066" s="871"/>
      <c r="QN1066" s="871"/>
      <c r="QO1066" s="871"/>
      <c r="QP1066" s="871"/>
      <c r="QQ1066" s="871"/>
      <c r="QR1066" s="871"/>
      <c r="QS1066" s="871"/>
      <c r="QT1066" s="871"/>
      <c r="QU1066" s="871"/>
      <c r="QV1066" s="871"/>
      <c r="QW1066" s="871"/>
      <c r="QX1066" s="871"/>
      <c r="QY1066" s="871"/>
      <c r="QZ1066" s="871"/>
      <c r="RA1066" s="871"/>
      <c r="RB1066" s="871"/>
      <c r="RC1066" s="871"/>
      <c r="RD1066" s="871"/>
      <c r="RE1066" s="871"/>
      <c r="RF1066" s="871"/>
      <c r="RG1066" s="871"/>
      <c r="RH1066" s="871"/>
      <c r="RI1066" s="871"/>
      <c r="RJ1066" s="871"/>
      <c r="RK1066" s="871"/>
      <c r="RL1066" s="871"/>
      <c r="RM1066" s="871"/>
      <c r="RN1066" s="871"/>
      <c r="RO1066" s="871"/>
      <c r="RP1066" s="871"/>
      <c r="RQ1066" s="871"/>
      <c r="RR1066" s="871"/>
      <c r="RS1066" s="871"/>
      <c r="RT1066" s="871"/>
      <c r="RU1066" s="871"/>
      <c r="RV1066" s="871"/>
      <c r="RW1066" s="871"/>
      <c r="RX1066" s="871"/>
      <c r="RY1066" s="871"/>
      <c r="RZ1066" s="871"/>
      <c r="SA1066" s="871"/>
      <c r="SB1066" s="871"/>
      <c r="SC1066" s="871"/>
      <c r="SD1066" s="871"/>
      <c r="SE1066" s="871"/>
      <c r="SF1066" s="871"/>
      <c r="SG1066" s="871"/>
      <c r="SH1066" s="871"/>
      <c r="SI1066" s="871"/>
      <c r="SJ1066" s="871"/>
      <c r="SK1066" s="871"/>
      <c r="SL1066" s="871"/>
      <c r="SM1066" s="871"/>
      <c r="SN1066" s="871"/>
      <c r="SO1066" s="871"/>
      <c r="SP1066" s="871"/>
      <c r="SQ1066" s="871"/>
      <c r="SR1066" s="871"/>
      <c r="SS1066" s="871"/>
      <c r="ST1066" s="871"/>
      <c r="SU1066" s="871"/>
      <c r="SV1066" s="871"/>
      <c r="SW1066" s="871"/>
      <c r="SX1066" s="871"/>
      <c r="SY1066" s="871"/>
      <c r="SZ1066" s="871"/>
      <c r="TA1066" s="871"/>
      <c r="TB1066" s="871"/>
      <c r="TC1066" s="871"/>
      <c r="TD1066" s="871"/>
      <c r="TE1066" s="871"/>
      <c r="TF1066" s="871"/>
      <c r="TG1066" s="871"/>
      <c r="TH1066" s="871"/>
      <c r="TI1066" s="871"/>
      <c r="TJ1066" s="871"/>
      <c r="TK1066" s="871"/>
      <c r="TL1066" s="871"/>
      <c r="TM1066" s="871"/>
      <c r="TN1066" s="871"/>
      <c r="TO1066" s="871"/>
      <c r="TP1066" s="871"/>
      <c r="TQ1066" s="871"/>
      <c r="TR1066" s="871"/>
      <c r="TS1066" s="871"/>
      <c r="TT1066" s="871"/>
      <c r="TU1066" s="871"/>
      <c r="TV1066" s="871"/>
      <c r="TW1066" s="871"/>
      <c r="TX1066" s="871"/>
      <c r="TY1066" s="871"/>
      <c r="TZ1066" s="871"/>
      <c r="UA1066" s="871"/>
      <c r="UB1066" s="871"/>
      <c r="UC1066" s="871"/>
      <c r="UD1066" s="871"/>
      <c r="UE1066" s="871"/>
      <c r="UF1066" s="871"/>
      <c r="UG1066" s="871"/>
      <c r="UH1066" s="871"/>
      <c r="UI1066" s="871"/>
      <c r="UJ1066" s="871"/>
      <c r="UK1066" s="871"/>
      <c r="UL1066" s="871"/>
      <c r="UM1066" s="871"/>
      <c r="UN1066" s="871"/>
      <c r="UO1066" s="871"/>
      <c r="UP1066" s="871"/>
      <c r="UQ1066" s="871"/>
      <c r="UR1066" s="871"/>
      <c r="US1066" s="871"/>
      <c r="UT1066" s="871"/>
      <c r="UU1066" s="871"/>
      <c r="UV1066" s="871"/>
      <c r="UW1066" s="871"/>
      <c r="UX1066" s="871"/>
      <c r="UY1066" s="871"/>
      <c r="UZ1066" s="871"/>
      <c r="VA1066" s="871"/>
      <c r="VB1066" s="871"/>
      <c r="VC1066" s="871"/>
      <c r="VD1066" s="871"/>
      <c r="VE1066" s="871"/>
      <c r="VF1066" s="871"/>
      <c r="VG1066" s="871"/>
      <c r="VH1066" s="871"/>
      <c r="VI1066" s="871"/>
      <c r="VJ1066" s="871"/>
      <c r="VK1066" s="871"/>
      <c r="VL1066" s="871"/>
      <c r="VM1066" s="871"/>
      <c r="VN1066" s="871"/>
      <c r="VO1066" s="871"/>
      <c r="VP1066" s="871"/>
      <c r="VQ1066" s="871"/>
      <c r="VR1066" s="871"/>
      <c r="VS1066" s="871"/>
      <c r="VT1066" s="871"/>
      <c r="VU1066" s="871"/>
      <c r="VV1066" s="871"/>
      <c r="VW1066" s="871"/>
      <c r="VX1066" s="871"/>
      <c r="VY1066" s="871"/>
      <c r="VZ1066" s="871"/>
      <c r="WA1066" s="871"/>
      <c r="WB1066" s="871"/>
      <c r="WC1066" s="871"/>
      <c r="WD1066" s="871"/>
      <c r="WE1066" s="871"/>
      <c r="WF1066" s="871"/>
      <c r="WG1066" s="871"/>
      <c r="WH1066" s="871"/>
      <c r="WI1066" s="871"/>
      <c r="WJ1066" s="871"/>
      <c r="WK1066" s="871"/>
      <c r="WL1066" s="871"/>
      <c r="WM1066" s="871"/>
      <c r="WN1066" s="871"/>
      <c r="WO1066" s="871"/>
      <c r="WP1066" s="871"/>
      <c r="WQ1066" s="871"/>
      <c r="WR1066" s="871"/>
      <c r="WS1066" s="871"/>
      <c r="WT1066" s="871"/>
      <c r="WU1066" s="871"/>
      <c r="WV1066" s="871"/>
      <c r="WW1066" s="871"/>
      <c r="WX1066" s="871"/>
      <c r="WY1066" s="871"/>
      <c r="WZ1066" s="871"/>
      <c r="XA1066" s="871"/>
      <c r="XB1066" s="871"/>
      <c r="XC1066" s="871"/>
      <c r="XD1066" s="871"/>
      <c r="XE1066" s="871"/>
      <c r="XF1066" s="871"/>
      <c r="XG1066" s="871"/>
      <c r="XH1066" s="871"/>
      <c r="XI1066" s="871"/>
      <c r="XJ1066" s="871"/>
      <c r="XK1066" s="871"/>
      <c r="XL1066" s="871"/>
      <c r="XM1066" s="871"/>
      <c r="XN1066" s="871"/>
      <c r="XO1066" s="871"/>
      <c r="XP1066" s="871"/>
      <c r="XQ1066" s="871"/>
      <c r="XR1066" s="871"/>
      <c r="XS1066" s="871"/>
      <c r="XT1066" s="871"/>
      <c r="XU1066" s="871"/>
      <c r="XV1066" s="871"/>
      <c r="XW1066" s="871"/>
      <c r="XX1066" s="871"/>
      <c r="XY1066" s="871"/>
      <c r="XZ1066" s="871"/>
      <c r="YA1066" s="871"/>
      <c r="YB1066" s="871"/>
      <c r="YC1066" s="871"/>
      <c r="YD1066" s="871"/>
      <c r="YE1066" s="871"/>
      <c r="YF1066" s="871"/>
      <c r="YG1066" s="871"/>
      <c r="YH1066" s="871"/>
      <c r="YI1066" s="871"/>
      <c r="YJ1066" s="871"/>
      <c r="YK1066" s="871"/>
      <c r="YL1066" s="871"/>
      <c r="YM1066" s="871"/>
      <c r="YN1066" s="871"/>
      <c r="YO1066" s="871"/>
      <c r="YP1066" s="871"/>
      <c r="YQ1066" s="871"/>
      <c r="YR1066" s="871"/>
      <c r="YS1066" s="871"/>
      <c r="YT1066" s="871"/>
      <c r="YU1066" s="871"/>
      <c r="YV1066" s="871"/>
      <c r="YW1066" s="871"/>
      <c r="YX1066" s="871"/>
      <c r="YY1066" s="871"/>
      <c r="YZ1066" s="871"/>
      <c r="ZA1066" s="871"/>
      <c r="ZB1066" s="871"/>
      <c r="ZC1066" s="871"/>
      <c r="ZD1066" s="871"/>
      <c r="ZE1066" s="871"/>
      <c r="ZF1066" s="871"/>
      <c r="ZG1066" s="871"/>
      <c r="ZH1066" s="871"/>
      <c r="ZI1066" s="871"/>
      <c r="ZJ1066" s="871"/>
      <c r="ZK1066" s="871"/>
      <c r="ZL1066" s="871"/>
      <c r="ZM1066" s="871"/>
      <c r="ZN1066" s="871"/>
      <c r="ZO1066" s="871"/>
      <c r="ZP1066" s="871"/>
      <c r="ZQ1066" s="871"/>
      <c r="ZR1066" s="871"/>
      <c r="ZS1066" s="871"/>
      <c r="ZT1066" s="871"/>
      <c r="ZU1066" s="871"/>
      <c r="ZV1066" s="871"/>
      <c r="ZW1066" s="871"/>
      <c r="ZX1066" s="871"/>
      <c r="ZY1066" s="871"/>
      <c r="ZZ1066" s="871"/>
      <c r="AAA1066" s="871"/>
      <c r="AAB1066" s="871"/>
      <c r="AAC1066" s="871"/>
      <c r="AAD1066" s="871"/>
      <c r="AAE1066" s="871"/>
      <c r="AAF1066" s="871"/>
      <c r="AAG1066" s="871"/>
      <c r="AAH1066" s="871"/>
      <c r="AAI1066" s="871"/>
      <c r="AAJ1066" s="871"/>
      <c r="AAK1066" s="871"/>
      <c r="AAL1066" s="871"/>
      <c r="AAM1066" s="871"/>
      <c r="AAN1066" s="871"/>
      <c r="AAO1066" s="871"/>
      <c r="AAP1066" s="871"/>
      <c r="AAQ1066" s="871"/>
      <c r="AAR1066" s="871"/>
      <c r="AAS1066" s="871"/>
      <c r="AAT1066" s="871"/>
      <c r="AAU1066" s="871"/>
      <c r="AAV1066" s="871"/>
      <c r="AAW1066" s="871"/>
      <c r="AAX1066" s="871"/>
      <c r="AAY1066" s="871"/>
      <c r="AAZ1066" s="871"/>
      <c r="ABA1066" s="871"/>
      <c r="ABB1066" s="871"/>
      <c r="ABC1066" s="871"/>
      <c r="ABD1066" s="871"/>
      <c r="ABE1066" s="871"/>
      <c r="ABF1066" s="871"/>
      <c r="ABG1066" s="871"/>
      <c r="ABH1066" s="871"/>
      <c r="ABI1066" s="871"/>
      <c r="ABJ1066" s="871"/>
      <c r="ABK1066" s="871"/>
      <c r="ABL1066" s="871"/>
      <c r="ABM1066" s="871"/>
      <c r="ABN1066" s="871"/>
      <c r="ABO1066" s="871"/>
      <c r="ABP1066" s="871"/>
      <c r="ABQ1066" s="871"/>
      <c r="ABR1066" s="871"/>
      <c r="ABS1066" s="871"/>
      <c r="ABT1066" s="871"/>
      <c r="ABU1066" s="871"/>
      <c r="ABV1066" s="871"/>
      <c r="ABW1066" s="871"/>
      <c r="ABX1066" s="871"/>
      <c r="ABY1066" s="871"/>
      <c r="ABZ1066" s="871"/>
      <c r="ACA1066" s="871"/>
      <c r="ACB1066" s="871"/>
      <c r="ACC1066" s="871"/>
      <c r="ACD1066" s="871"/>
      <c r="ACE1066" s="871"/>
      <c r="ACF1066" s="871"/>
      <c r="ACG1066" s="871"/>
      <c r="ACH1066" s="871"/>
      <c r="ACI1066" s="871"/>
      <c r="ACJ1066" s="871"/>
      <c r="ACK1066" s="871"/>
      <c r="ACL1066" s="871"/>
      <c r="ACM1066" s="871"/>
      <c r="ACN1066" s="871"/>
      <c r="ACO1066" s="871"/>
      <c r="ACP1066" s="871"/>
      <c r="ACQ1066" s="871"/>
      <c r="ACR1066" s="871"/>
      <c r="ACS1066" s="871"/>
      <c r="ACT1066" s="871"/>
      <c r="ACU1066" s="871"/>
      <c r="ACV1066" s="871"/>
      <c r="ACW1066" s="871"/>
      <c r="ACX1066" s="871"/>
      <c r="ACY1066" s="871"/>
      <c r="ACZ1066" s="871"/>
      <c r="ADA1066" s="871"/>
      <c r="ADB1066" s="871"/>
      <c r="ADC1066" s="871"/>
      <c r="ADD1066" s="871"/>
      <c r="ADE1066" s="871"/>
      <c r="ADF1066" s="871"/>
      <c r="ADG1066" s="871"/>
      <c r="ADH1066" s="871"/>
      <c r="ADI1066" s="871"/>
      <c r="ADJ1066" s="871"/>
      <c r="ADK1066" s="871"/>
      <c r="ADL1066" s="871"/>
      <c r="ADM1066" s="871"/>
      <c r="ADN1066" s="871"/>
      <c r="ADO1066" s="871"/>
      <c r="ADP1066" s="871"/>
      <c r="ADQ1066" s="871"/>
      <c r="ADR1066" s="871"/>
      <c r="ADS1066" s="871"/>
      <c r="ADT1066" s="871"/>
      <c r="ADU1066" s="871"/>
      <c r="ADV1066" s="871"/>
      <c r="ADW1066" s="871"/>
      <c r="ADX1066" s="871"/>
      <c r="ADY1066" s="871"/>
      <c r="ADZ1066" s="871"/>
      <c r="AEA1066" s="871"/>
      <c r="AEB1066" s="871"/>
      <c r="AEC1066" s="871"/>
      <c r="AED1066" s="871"/>
      <c r="AEE1066" s="871"/>
      <c r="AEF1066" s="871"/>
      <c r="AEG1066" s="871"/>
      <c r="AEH1066" s="871"/>
      <c r="AEI1066" s="871"/>
      <c r="AEJ1066" s="871"/>
      <c r="AEK1066" s="871"/>
      <c r="AEL1066" s="871"/>
      <c r="AEM1066" s="871"/>
      <c r="AEN1066" s="871"/>
      <c r="AEO1066" s="871"/>
      <c r="AEP1066" s="871"/>
      <c r="AEQ1066" s="871"/>
      <c r="AER1066" s="871"/>
      <c r="AES1066" s="871"/>
      <c r="AET1066" s="871"/>
      <c r="AEU1066" s="871"/>
      <c r="AEV1066" s="871"/>
      <c r="AEW1066" s="871"/>
      <c r="AEX1066" s="871"/>
      <c r="AEY1066" s="871"/>
      <c r="AEZ1066" s="871"/>
      <c r="AFA1066" s="871"/>
      <c r="AFB1066" s="871"/>
      <c r="AFC1066" s="871"/>
      <c r="AFD1066" s="871"/>
      <c r="AFE1066" s="871"/>
      <c r="AFF1066" s="871"/>
      <c r="AFG1066" s="871"/>
      <c r="AFH1066" s="871"/>
      <c r="AFI1066" s="871"/>
      <c r="AFJ1066" s="871"/>
      <c r="AFK1066" s="871"/>
      <c r="AFL1066" s="871"/>
      <c r="AFM1066" s="871"/>
      <c r="AFN1066" s="871"/>
      <c r="AFO1066" s="871"/>
      <c r="AFP1066" s="871"/>
      <c r="AFQ1066" s="871"/>
      <c r="AFR1066" s="871"/>
      <c r="AFS1066" s="871"/>
      <c r="AFT1066" s="871"/>
      <c r="AFU1066" s="871"/>
      <c r="AFV1066" s="871"/>
      <c r="AFW1066" s="871"/>
      <c r="AFX1066" s="871"/>
      <c r="AFY1066" s="871"/>
      <c r="AFZ1066" s="871"/>
      <c r="AGA1066" s="871"/>
      <c r="AGB1066" s="871"/>
      <c r="AGC1066" s="871"/>
      <c r="AGD1066" s="871"/>
      <c r="AGE1066" s="871"/>
      <c r="AGF1066" s="871"/>
      <c r="AGG1066" s="871"/>
      <c r="AGH1066" s="871"/>
      <c r="AGI1066" s="871"/>
      <c r="AGJ1066" s="871"/>
      <c r="AGK1066" s="871"/>
      <c r="AGL1066" s="871"/>
      <c r="AGM1066" s="871"/>
      <c r="AGN1066" s="871"/>
      <c r="AGO1066" s="871"/>
      <c r="AGP1066" s="871"/>
      <c r="AGQ1066" s="871"/>
      <c r="AGR1066" s="871"/>
      <c r="AGS1066" s="871"/>
      <c r="AGT1066" s="871"/>
      <c r="AGU1066" s="871"/>
      <c r="AGV1066" s="871"/>
      <c r="AGW1066" s="871"/>
      <c r="AGX1066" s="871"/>
      <c r="AGY1066" s="871"/>
      <c r="AGZ1066" s="871"/>
      <c r="AHA1066" s="871"/>
      <c r="AHB1066" s="871"/>
      <c r="AHC1066" s="871"/>
      <c r="AHD1066" s="871"/>
      <c r="AHE1066" s="871"/>
      <c r="AHF1066" s="871"/>
      <c r="AHG1066" s="871"/>
      <c r="AHH1066" s="871"/>
      <c r="AHI1066" s="871"/>
      <c r="AHJ1066" s="871"/>
      <c r="AHK1066" s="871"/>
      <c r="AHL1066" s="871"/>
      <c r="AHM1066" s="871"/>
      <c r="AHN1066" s="871"/>
      <c r="AHO1066" s="871"/>
      <c r="AHP1066" s="871"/>
      <c r="AHQ1066" s="871"/>
      <c r="AHR1066" s="871"/>
      <c r="AHS1066" s="871"/>
      <c r="AHT1066" s="871"/>
      <c r="AHU1066" s="871"/>
      <c r="AHV1066" s="871"/>
      <c r="AHW1066" s="871"/>
      <c r="AHX1066" s="871"/>
      <c r="AHY1066" s="871"/>
      <c r="AHZ1066" s="871"/>
      <c r="AIA1066" s="871"/>
      <c r="AIB1066" s="871"/>
      <c r="AIC1066" s="871"/>
      <c r="AID1066" s="871"/>
      <c r="AIE1066" s="871"/>
      <c r="AIF1066" s="871"/>
      <c r="AIG1066" s="871"/>
      <c r="AIH1066" s="871"/>
      <c r="AII1066" s="871"/>
      <c r="AIJ1066" s="871"/>
      <c r="AIK1066" s="871"/>
      <c r="AIL1066" s="871"/>
      <c r="AIM1066" s="871"/>
      <c r="AIN1066" s="871"/>
      <c r="AIO1066" s="871"/>
      <c r="AIP1066" s="871"/>
      <c r="AIQ1066" s="871"/>
      <c r="AIR1066" s="871"/>
      <c r="AIS1066" s="871"/>
      <c r="AIT1066" s="871"/>
      <c r="AIU1066" s="871"/>
      <c r="AIV1066" s="871"/>
      <c r="AIW1066" s="871"/>
      <c r="AIX1066" s="871"/>
      <c r="AIY1066" s="871"/>
      <c r="AIZ1066" s="871"/>
      <c r="AJA1066" s="871"/>
      <c r="AJB1066" s="871"/>
      <c r="AJC1066" s="871"/>
      <c r="AJD1066" s="871"/>
      <c r="AJE1066" s="871"/>
      <c r="AJF1066" s="871"/>
      <c r="AJG1066" s="871"/>
      <c r="AJH1066" s="871"/>
      <c r="AJI1066" s="871"/>
      <c r="AJJ1066" s="871"/>
      <c r="AJK1066" s="871"/>
      <c r="AJL1066" s="871"/>
      <c r="AJM1066" s="871"/>
      <c r="AJN1066" s="871"/>
      <c r="AJO1066" s="871"/>
      <c r="AJP1066" s="871"/>
      <c r="AJQ1066" s="871"/>
      <c r="AJR1066" s="871"/>
      <c r="AJS1066" s="871"/>
      <c r="AJT1066" s="871"/>
      <c r="AJU1066" s="871"/>
      <c r="AJV1066" s="871"/>
      <c r="AJW1066" s="871"/>
      <c r="AJX1066" s="871"/>
      <c r="AJY1066" s="871"/>
      <c r="AJZ1066" s="871"/>
      <c r="AKA1066" s="871"/>
      <c r="AKB1066" s="871"/>
      <c r="AKC1066" s="871"/>
      <c r="AKD1066" s="871"/>
      <c r="AKE1066" s="871"/>
      <c r="AKF1066" s="871"/>
      <c r="AKG1066" s="871"/>
      <c r="AKH1066" s="871"/>
      <c r="AKI1066" s="871"/>
      <c r="AKJ1066" s="871"/>
      <c r="AKK1066" s="871"/>
      <c r="AKL1066" s="871"/>
      <c r="AKM1066" s="871"/>
      <c r="AKN1066" s="871"/>
      <c r="AKO1066" s="871"/>
      <c r="AKP1066" s="871"/>
      <c r="AKQ1066" s="871"/>
      <c r="AKR1066" s="871"/>
      <c r="AKS1066" s="871"/>
      <c r="AKT1066" s="871"/>
      <c r="AKU1066" s="871"/>
      <c r="AKV1066" s="871"/>
      <c r="AKW1066" s="871"/>
      <c r="AKX1066" s="871"/>
      <c r="AKY1066" s="871"/>
      <c r="AKZ1066" s="871"/>
      <c r="ALA1066" s="871"/>
      <c r="ALB1066" s="871"/>
      <c r="ALC1066" s="871"/>
      <c r="ALD1066" s="871"/>
      <c r="ALE1066" s="871"/>
      <c r="ALF1066" s="871"/>
      <c r="ALG1066" s="871"/>
      <c r="ALH1066" s="871"/>
      <c r="ALI1066" s="871"/>
      <c r="ALJ1066" s="871"/>
      <c r="ALK1066" s="871"/>
      <c r="ALL1066" s="871"/>
      <c r="ALM1066" s="871"/>
      <c r="ALN1066" s="871"/>
      <c r="ALO1066" s="871"/>
      <c r="ALP1066" s="871"/>
      <c r="ALQ1066" s="871"/>
      <c r="ALR1066" s="871"/>
      <c r="ALS1066" s="871"/>
      <c r="ALT1066" s="871"/>
      <c r="ALU1066" s="871"/>
      <c r="ALV1066" s="871"/>
      <c r="ALW1066" s="871"/>
      <c r="ALX1066" s="871"/>
      <c r="ALY1066" s="871"/>
      <c r="ALZ1066" s="871"/>
      <c r="AMA1066" s="871"/>
      <c r="AMB1066" s="871"/>
      <c r="AMC1066" s="871"/>
      <c r="AMD1066" s="871"/>
      <c r="AME1066" s="871"/>
      <c r="AMF1066" s="871"/>
      <c r="AMG1066" s="871"/>
      <c r="AMH1066" s="871"/>
      <c r="AMI1066" s="871"/>
      <c r="AMJ1066" s="871"/>
      <c r="AMK1066" s="871"/>
    </row>
    <row r="1067" spans="1:1025" ht="15" customHeight="1">
      <c r="A1067" s="1135"/>
      <c r="B1067" s="993"/>
      <c r="C1067" s="943"/>
      <c r="D1067" s="940"/>
      <c r="E1067" s="983"/>
      <c r="F1067" s="943"/>
      <c r="G1067" s="942"/>
      <c r="H1067" s="946"/>
      <c r="I1067" s="946"/>
      <c r="J1067" s="946"/>
      <c r="K1067" s="882"/>
      <c r="L1067" s="883"/>
      <c r="M1067" s="884"/>
      <c r="N1067" s="882"/>
      <c r="O1067" s="882"/>
      <c r="P1067" s="882"/>
      <c r="Q1067" s="871"/>
      <c r="R1067" s="871"/>
      <c r="S1067" s="871"/>
      <c r="T1067" s="871"/>
      <c r="U1067" s="871"/>
      <c r="V1067" s="871"/>
      <c r="W1067" s="871"/>
      <c r="X1067" s="871"/>
      <c r="Y1067" s="871"/>
      <c r="Z1067" s="871"/>
      <c r="AA1067" s="871"/>
      <c r="AB1067" s="871"/>
      <c r="AC1067" s="871"/>
      <c r="AD1067" s="871"/>
      <c r="AE1067" s="871"/>
      <c r="AF1067" s="871"/>
      <c r="AG1067" s="871"/>
      <c r="AH1067" s="871"/>
      <c r="AI1067" s="871"/>
      <c r="AJ1067" s="871"/>
      <c r="AK1067" s="871"/>
      <c r="AL1067" s="871"/>
      <c r="AM1067" s="871"/>
      <c r="AN1067" s="871"/>
      <c r="AO1067" s="871"/>
      <c r="AP1067" s="871"/>
      <c r="AQ1067" s="871"/>
      <c r="AR1067" s="871"/>
      <c r="AS1067" s="871"/>
      <c r="AT1067" s="871"/>
      <c r="AU1067" s="871"/>
      <c r="AV1067" s="871"/>
      <c r="AW1067" s="871"/>
      <c r="AX1067" s="871"/>
      <c r="AY1067" s="871"/>
      <c r="AZ1067" s="871"/>
      <c r="BA1067" s="871"/>
      <c r="BB1067" s="871"/>
      <c r="BC1067" s="871"/>
      <c r="BD1067" s="871"/>
      <c r="BE1067" s="871"/>
      <c r="BF1067" s="871"/>
      <c r="BG1067" s="871"/>
      <c r="BH1067" s="871"/>
      <c r="BI1067" s="871"/>
      <c r="BJ1067" s="871"/>
      <c r="BK1067" s="871"/>
      <c r="BL1067" s="871"/>
      <c r="BM1067" s="871"/>
      <c r="BN1067" s="871"/>
      <c r="BO1067" s="871"/>
      <c r="BP1067" s="871"/>
      <c r="BQ1067" s="871"/>
      <c r="BR1067" s="871"/>
      <c r="BS1067" s="871"/>
      <c r="BT1067" s="871"/>
      <c r="BU1067" s="871"/>
      <c r="BV1067" s="871"/>
      <c r="BW1067" s="871"/>
      <c r="BX1067" s="871"/>
      <c r="BY1067" s="871"/>
      <c r="BZ1067" s="871"/>
      <c r="CA1067" s="871"/>
      <c r="CB1067" s="871"/>
      <c r="CC1067" s="871"/>
      <c r="CD1067" s="871"/>
      <c r="CE1067" s="871"/>
      <c r="CF1067" s="871"/>
      <c r="CG1067" s="871"/>
      <c r="CH1067" s="871"/>
      <c r="CI1067" s="871"/>
      <c r="CJ1067" s="871"/>
      <c r="CK1067" s="871"/>
      <c r="CL1067" s="871"/>
      <c r="CM1067" s="871"/>
      <c r="CN1067" s="871"/>
      <c r="CO1067" s="871"/>
      <c r="CP1067" s="871"/>
      <c r="CQ1067" s="871"/>
      <c r="CR1067" s="871"/>
      <c r="CS1067" s="871"/>
      <c r="CT1067" s="871"/>
      <c r="CU1067" s="871"/>
      <c r="CV1067" s="871"/>
      <c r="CW1067" s="871"/>
      <c r="CX1067" s="871"/>
      <c r="CY1067" s="871"/>
      <c r="CZ1067" s="871"/>
      <c r="DA1067" s="871"/>
      <c r="DB1067" s="871"/>
      <c r="DC1067" s="871"/>
      <c r="DD1067" s="871"/>
      <c r="DE1067" s="871"/>
      <c r="DF1067" s="871"/>
      <c r="DG1067" s="871"/>
      <c r="DH1067" s="871"/>
      <c r="DI1067" s="871"/>
      <c r="DJ1067" s="871"/>
      <c r="DK1067" s="871"/>
      <c r="DL1067" s="871"/>
      <c r="DM1067" s="871"/>
      <c r="DN1067" s="871"/>
      <c r="DO1067" s="871"/>
      <c r="DP1067" s="871"/>
      <c r="DQ1067" s="871"/>
      <c r="DR1067" s="871"/>
      <c r="DS1067" s="871"/>
      <c r="DT1067" s="871"/>
      <c r="DU1067" s="871"/>
      <c r="DV1067" s="871"/>
      <c r="DW1067" s="871"/>
      <c r="DX1067" s="871"/>
      <c r="DY1067" s="871"/>
      <c r="DZ1067" s="871"/>
      <c r="EA1067" s="871"/>
      <c r="EB1067" s="871"/>
      <c r="EC1067" s="871"/>
      <c r="ED1067" s="871"/>
      <c r="EE1067" s="871"/>
      <c r="EF1067" s="871"/>
      <c r="EG1067" s="871"/>
      <c r="EH1067" s="871"/>
      <c r="EI1067" s="871"/>
      <c r="EJ1067" s="871"/>
      <c r="EK1067" s="871"/>
      <c r="EL1067" s="871"/>
      <c r="EM1067" s="871"/>
      <c r="EN1067" s="871"/>
      <c r="EO1067" s="871"/>
      <c r="EP1067" s="871"/>
      <c r="EQ1067" s="871"/>
      <c r="ER1067" s="871"/>
      <c r="ES1067" s="871"/>
      <c r="ET1067" s="871"/>
      <c r="EU1067" s="871"/>
      <c r="EV1067" s="871"/>
      <c r="EW1067" s="871"/>
      <c r="EX1067" s="871"/>
      <c r="EY1067" s="871"/>
      <c r="EZ1067" s="871"/>
      <c r="FA1067" s="871"/>
      <c r="FB1067" s="871"/>
      <c r="FC1067" s="871"/>
      <c r="FD1067" s="871"/>
      <c r="FE1067" s="871"/>
      <c r="FF1067" s="871"/>
      <c r="FG1067" s="871"/>
      <c r="FH1067" s="871"/>
      <c r="FI1067" s="871"/>
      <c r="FJ1067" s="871"/>
      <c r="FK1067" s="871"/>
      <c r="FL1067" s="871"/>
      <c r="FM1067" s="871"/>
      <c r="FN1067" s="871"/>
      <c r="FO1067" s="871"/>
      <c r="FP1067" s="871"/>
      <c r="FQ1067" s="871"/>
      <c r="FR1067" s="871"/>
      <c r="FS1067" s="871"/>
      <c r="FT1067" s="871"/>
      <c r="FU1067" s="871"/>
      <c r="FV1067" s="871"/>
      <c r="FW1067" s="871"/>
      <c r="FX1067" s="871"/>
      <c r="FY1067" s="871"/>
      <c r="FZ1067" s="871"/>
      <c r="GA1067" s="871"/>
      <c r="GB1067" s="871"/>
      <c r="GC1067" s="871"/>
      <c r="GD1067" s="871"/>
      <c r="GE1067" s="871"/>
      <c r="GF1067" s="871"/>
      <c r="GG1067" s="871"/>
      <c r="GH1067" s="871"/>
      <c r="GI1067" s="871"/>
      <c r="GJ1067" s="871"/>
      <c r="GK1067" s="871"/>
      <c r="GL1067" s="871"/>
      <c r="GM1067" s="871"/>
      <c r="GN1067" s="871"/>
      <c r="GO1067" s="871"/>
      <c r="GP1067" s="871"/>
      <c r="GQ1067" s="871"/>
      <c r="GR1067" s="871"/>
      <c r="GS1067" s="871"/>
      <c r="GT1067" s="871"/>
      <c r="GU1067" s="871"/>
      <c r="GV1067" s="871"/>
      <c r="GW1067" s="871"/>
      <c r="GX1067" s="871"/>
      <c r="GY1067" s="871"/>
      <c r="GZ1067" s="871"/>
      <c r="HA1067" s="871"/>
      <c r="HB1067" s="871"/>
      <c r="HC1067" s="871"/>
      <c r="HD1067" s="871"/>
      <c r="HE1067" s="871"/>
      <c r="HF1067" s="871"/>
      <c r="HG1067" s="871"/>
      <c r="HH1067" s="871"/>
      <c r="HI1067" s="871"/>
      <c r="HJ1067" s="871"/>
      <c r="HK1067" s="871"/>
      <c r="HL1067" s="871"/>
      <c r="HM1067" s="871"/>
      <c r="HN1067" s="871"/>
      <c r="HO1067" s="871"/>
      <c r="HP1067" s="871"/>
      <c r="HQ1067" s="871"/>
      <c r="HR1067" s="871"/>
      <c r="HS1067" s="871"/>
      <c r="HT1067" s="871"/>
      <c r="HU1067" s="871"/>
      <c r="HV1067" s="871"/>
      <c r="HW1067" s="871"/>
      <c r="HX1067" s="871"/>
      <c r="HY1067" s="871"/>
      <c r="HZ1067" s="871"/>
      <c r="IA1067" s="871"/>
      <c r="IB1067" s="871"/>
      <c r="IC1067" s="871"/>
      <c r="ID1067" s="871"/>
      <c r="IE1067" s="871"/>
      <c r="IF1067" s="871"/>
      <c r="IG1067" s="871"/>
      <c r="IH1067" s="871"/>
      <c r="II1067" s="871"/>
      <c r="IJ1067" s="871"/>
      <c r="IK1067" s="871"/>
      <c r="IL1067" s="871"/>
      <c r="IM1067" s="871"/>
      <c r="IN1067" s="871"/>
      <c r="IO1067" s="871"/>
      <c r="IP1067" s="871"/>
      <c r="IQ1067" s="871"/>
      <c r="IR1067" s="871"/>
      <c r="IS1067" s="871"/>
      <c r="IT1067" s="871"/>
      <c r="IU1067" s="871"/>
      <c r="IV1067" s="871"/>
      <c r="IW1067" s="871"/>
      <c r="IX1067" s="871"/>
      <c r="IY1067" s="871"/>
      <c r="IZ1067" s="871"/>
      <c r="JA1067" s="871"/>
      <c r="JB1067" s="871"/>
      <c r="JC1067" s="871"/>
      <c r="JD1067" s="871"/>
      <c r="JE1067" s="871"/>
      <c r="JF1067" s="871"/>
      <c r="JG1067" s="871"/>
      <c r="JH1067" s="871"/>
      <c r="JI1067" s="871"/>
      <c r="JJ1067" s="871"/>
      <c r="JK1067" s="871"/>
      <c r="JL1067" s="871"/>
      <c r="JM1067" s="871"/>
      <c r="JN1067" s="871"/>
      <c r="JO1067" s="871"/>
      <c r="JP1067" s="871"/>
      <c r="JQ1067" s="871"/>
      <c r="JR1067" s="871"/>
      <c r="JS1067" s="871"/>
      <c r="JT1067" s="871"/>
      <c r="JU1067" s="871"/>
      <c r="JV1067" s="871"/>
      <c r="JW1067" s="871"/>
      <c r="JX1067" s="871"/>
      <c r="JY1067" s="871"/>
      <c r="JZ1067" s="871"/>
      <c r="KA1067" s="871"/>
      <c r="KB1067" s="871"/>
      <c r="KC1067" s="871"/>
      <c r="KD1067" s="871"/>
      <c r="KE1067" s="871"/>
      <c r="KF1067" s="871"/>
      <c r="KG1067" s="871"/>
      <c r="KH1067" s="871"/>
      <c r="KI1067" s="871"/>
      <c r="KJ1067" s="871"/>
      <c r="KK1067" s="871"/>
      <c r="KL1067" s="871"/>
      <c r="KM1067" s="871"/>
      <c r="KN1067" s="871"/>
      <c r="KO1067" s="871"/>
      <c r="KP1067" s="871"/>
      <c r="KQ1067" s="871"/>
      <c r="KR1067" s="871"/>
      <c r="KS1067" s="871"/>
      <c r="KT1067" s="871"/>
      <c r="KU1067" s="871"/>
      <c r="KV1067" s="871"/>
      <c r="KW1067" s="871"/>
      <c r="KX1067" s="871"/>
      <c r="KY1067" s="871"/>
      <c r="KZ1067" s="871"/>
      <c r="LA1067" s="871"/>
      <c r="LB1067" s="871"/>
      <c r="LC1067" s="871"/>
      <c r="LD1067" s="871"/>
      <c r="LE1067" s="871"/>
      <c r="LF1067" s="871"/>
      <c r="LG1067" s="871"/>
      <c r="LH1067" s="871"/>
      <c r="LI1067" s="871"/>
      <c r="LJ1067" s="871"/>
      <c r="LK1067" s="871"/>
      <c r="LL1067" s="871"/>
      <c r="LM1067" s="871"/>
      <c r="LN1067" s="871"/>
      <c r="LO1067" s="871"/>
      <c r="LP1067" s="871"/>
      <c r="LQ1067" s="871"/>
      <c r="LR1067" s="871"/>
      <c r="LS1067" s="871"/>
      <c r="LT1067" s="871"/>
      <c r="LU1067" s="871"/>
      <c r="LV1067" s="871"/>
      <c r="LW1067" s="871"/>
      <c r="LX1067" s="871"/>
      <c r="LY1067" s="871"/>
      <c r="LZ1067" s="871"/>
      <c r="MA1067" s="871"/>
      <c r="MB1067" s="871"/>
      <c r="MC1067" s="871"/>
      <c r="MD1067" s="871"/>
      <c r="ME1067" s="871"/>
      <c r="MF1067" s="871"/>
      <c r="MG1067" s="871"/>
      <c r="MH1067" s="871"/>
      <c r="MI1067" s="871"/>
      <c r="MJ1067" s="871"/>
      <c r="MK1067" s="871"/>
      <c r="ML1067" s="871"/>
      <c r="MM1067" s="871"/>
      <c r="MN1067" s="871"/>
      <c r="MO1067" s="871"/>
      <c r="MP1067" s="871"/>
      <c r="MQ1067" s="871"/>
      <c r="MR1067" s="871"/>
      <c r="MS1067" s="871"/>
      <c r="MT1067" s="871"/>
      <c r="MU1067" s="871"/>
      <c r="MV1067" s="871"/>
      <c r="MW1067" s="871"/>
      <c r="MX1067" s="871"/>
      <c r="MY1067" s="871"/>
      <c r="MZ1067" s="871"/>
      <c r="NA1067" s="871"/>
      <c r="NB1067" s="871"/>
      <c r="NC1067" s="871"/>
      <c r="ND1067" s="871"/>
      <c r="NE1067" s="871"/>
      <c r="NF1067" s="871"/>
      <c r="NG1067" s="871"/>
      <c r="NH1067" s="871"/>
      <c r="NI1067" s="871"/>
      <c r="NJ1067" s="871"/>
      <c r="NK1067" s="871"/>
      <c r="NL1067" s="871"/>
      <c r="NM1067" s="871"/>
      <c r="NN1067" s="871"/>
      <c r="NO1067" s="871"/>
      <c r="NP1067" s="871"/>
      <c r="NQ1067" s="871"/>
      <c r="NR1067" s="871"/>
      <c r="NS1067" s="871"/>
      <c r="NT1067" s="871"/>
      <c r="NU1067" s="871"/>
      <c r="NV1067" s="871"/>
      <c r="NW1067" s="871"/>
      <c r="NX1067" s="871"/>
      <c r="NY1067" s="871"/>
      <c r="NZ1067" s="871"/>
      <c r="OA1067" s="871"/>
      <c r="OB1067" s="871"/>
      <c r="OC1067" s="871"/>
      <c r="OD1067" s="871"/>
      <c r="OE1067" s="871"/>
      <c r="OF1067" s="871"/>
      <c r="OG1067" s="871"/>
      <c r="OH1067" s="871"/>
      <c r="OI1067" s="871"/>
      <c r="OJ1067" s="871"/>
      <c r="OK1067" s="871"/>
      <c r="OL1067" s="871"/>
      <c r="OM1067" s="871"/>
      <c r="ON1067" s="871"/>
      <c r="OO1067" s="871"/>
      <c r="OP1067" s="871"/>
      <c r="OQ1067" s="871"/>
      <c r="OR1067" s="871"/>
      <c r="OS1067" s="871"/>
      <c r="OT1067" s="871"/>
      <c r="OU1067" s="871"/>
      <c r="OV1067" s="871"/>
      <c r="OW1067" s="871"/>
      <c r="OX1067" s="871"/>
      <c r="OY1067" s="871"/>
      <c r="OZ1067" s="871"/>
      <c r="PA1067" s="871"/>
      <c r="PB1067" s="871"/>
      <c r="PC1067" s="871"/>
      <c r="PD1067" s="871"/>
      <c r="PE1067" s="871"/>
      <c r="PF1067" s="871"/>
      <c r="PG1067" s="871"/>
      <c r="PH1067" s="871"/>
      <c r="PI1067" s="871"/>
      <c r="PJ1067" s="871"/>
      <c r="PK1067" s="871"/>
      <c r="PL1067" s="871"/>
      <c r="PM1067" s="871"/>
      <c r="PN1067" s="871"/>
      <c r="PO1067" s="871"/>
      <c r="PP1067" s="871"/>
      <c r="PQ1067" s="871"/>
      <c r="PR1067" s="871"/>
      <c r="PS1067" s="871"/>
      <c r="PT1067" s="871"/>
      <c r="PU1067" s="871"/>
      <c r="PV1067" s="871"/>
      <c r="PW1067" s="871"/>
      <c r="PX1067" s="871"/>
      <c r="PY1067" s="871"/>
      <c r="PZ1067" s="871"/>
      <c r="QA1067" s="871"/>
      <c r="QB1067" s="871"/>
      <c r="QC1067" s="871"/>
      <c r="QD1067" s="871"/>
      <c r="QE1067" s="871"/>
      <c r="QF1067" s="871"/>
      <c r="QG1067" s="871"/>
      <c r="QH1067" s="871"/>
      <c r="QI1067" s="871"/>
      <c r="QJ1067" s="871"/>
      <c r="QK1067" s="871"/>
      <c r="QL1067" s="871"/>
      <c r="QM1067" s="871"/>
      <c r="QN1067" s="871"/>
      <c r="QO1067" s="871"/>
      <c r="QP1067" s="871"/>
      <c r="QQ1067" s="871"/>
      <c r="QR1067" s="871"/>
      <c r="QS1067" s="871"/>
      <c r="QT1067" s="871"/>
      <c r="QU1067" s="871"/>
      <c r="QV1067" s="871"/>
      <c r="QW1067" s="871"/>
      <c r="QX1067" s="871"/>
      <c r="QY1067" s="871"/>
      <c r="QZ1067" s="871"/>
      <c r="RA1067" s="871"/>
      <c r="RB1067" s="871"/>
      <c r="RC1067" s="871"/>
      <c r="RD1067" s="871"/>
      <c r="RE1067" s="871"/>
      <c r="RF1067" s="871"/>
      <c r="RG1067" s="871"/>
      <c r="RH1067" s="871"/>
      <c r="RI1067" s="871"/>
      <c r="RJ1067" s="871"/>
      <c r="RK1067" s="871"/>
      <c r="RL1067" s="871"/>
      <c r="RM1067" s="871"/>
      <c r="RN1067" s="871"/>
      <c r="RO1067" s="871"/>
      <c r="RP1067" s="871"/>
      <c r="RQ1067" s="871"/>
      <c r="RR1067" s="871"/>
      <c r="RS1067" s="871"/>
      <c r="RT1067" s="871"/>
      <c r="RU1067" s="871"/>
      <c r="RV1067" s="871"/>
      <c r="RW1067" s="871"/>
      <c r="RX1067" s="871"/>
      <c r="RY1067" s="871"/>
      <c r="RZ1067" s="871"/>
      <c r="SA1067" s="871"/>
      <c r="SB1067" s="871"/>
      <c r="SC1067" s="871"/>
      <c r="SD1067" s="871"/>
      <c r="SE1067" s="871"/>
      <c r="SF1067" s="871"/>
      <c r="SG1067" s="871"/>
      <c r="SH1067" s="871"/>
      <c r="SI1067" s="871"/>
      <c r="SJ1067" s="871"/>
      <c r="SK1067" s="871"/>
      <c r="SL1067" s="871"/>
      <c r="SM1067" s="871"/>
      <c r="SN1067" s="871"/>
      <c r="SO1067" s="871"/>
      <c r="SP1067" s="871"/>
      <c r="SQ1067" s="871"/>
      <c r="SR1067" s="871"/>
      <c r="SS1067" s="871"/>
      <c r="ST1067" s="871"/>
      <c r="SU1067" s="871"/>
      <c r="SV1067" s="871"/>
      <c r="SW1067" s="871"/>
      <c r="SX1067" s="871"/>
      <c r="SY1067" s="871"/>
      <c r="SZ1067" s="871"/>
      <c r="TA1067" s="871"/>
      <c r="TB1067" s="871"/>
      <c r="TC1067" s="871"/>
      <c r="TD1067" s="871"/>
      <c r="TE1067" s="871"/>
      <c r="TF1067" s="871"/>
      <c r="TG1067" s="871"/>
      <c r="TH1067" s="871"/>
      <c r="TI1067" s="871"/>
      <c r="TJ1067" s="871"/>
      <c r="TK1067" s="871"/>
      <c r="TL1067" s="871"/>
      <c r="TM1067" s="871"/>
      <c r="TN1067" s="871"/>
      <c r="TO1067" s="871"/>
      <c r="TP1067" s="871"/>
      <c r="TQ1067" s="871"/>
      <c r="TR1067" s="871"/>
      <c r="TS1067" s="871"/>
      <c r="TT1067" s="871"/>
      <c r="TU1067" s="871"/>
      <c r="TV1067" s="871"/>
      <c r="TW1067" s="871"/>
      <c r="TX1067" s="871"/>
      <c r="TY1067" s="871"/>
      <c r="TZ1067" s="871"/>
      <c r="UA1067" s="871"/>
      <c r="UB1067" s="871"/>
      <c r="UC1067" s="871"/>
      <c r="UD1067" s="871"/>
      <c r="UE1067" s="871"/>
      <c r="UF1067" s="871"/>
      <c r="UG1067" s="871"/>
      <c r="UH1067" s="871"/>
      <c r="UI1067" s="871"/>
      <c r="UJ1067" s="871"/>
      <c r="UK1067" s="871"/>
      <c r="UL1067" s="871"/>
      <c r="UM1067" s="871"/>
      <c r="UN1067" s="871"/>
      <c r="UO1067" s="871"/>
      <c r="UP1067" s="871"/>
      <c r="UQ1067" s="871"/>
      <c r="UR1067" s="871"/>
      <c r="US1067" s="871"/>
      <c r="UT1067" s="871"/>
      <c r="UU1067" s="871"/>
      <c r="UV1067" s="871"/>
      <c r="UW1067" s="871"/>
      <c r="UX1067" s="871"/>
      <c r="UY1067" s="871"/>
      <c r="UZ1067" s="871"/>
      <c r="VA1067" s="871"/>
      <c r="VB1067" s="871"/>
      <c r="VC1067" s="871"/>
      <c r="VD1067" s="871"/>
      <c r="VE1067" s="871"/>
      <c r="VF1067" s="871"/>
      <c r="VG1067" s="871"/>
      <c r="VH1067" s="871"/>
      <c r="VI1067" s="871"/>
      <c r="VJ1067" s="871"/>
      <c r="VK1067" s="871"/>
      <c r="VL1067" s="871"/>
      <c r="VM1067" s="871"/>
      <c r="VN1067" s="871"/>
      <c r="VO1067" s="871"/>
      <c r="VP1067" s="871"/>
      <c r="VQ1067" s="871"/>
      <c r="VR1067" s="871"/>
      <c r="VS1067" s="871"/>
      <c r="VT1067" s="871"/>
      <c r="VU1067" s="871"/>
      <c r="VV1067" s="871"/>
      <c r="VW1067" s="871"/>
      <c r="VX1067" s="871"/>
      <c r="VY1067" s="871"/>
      <c r="VZ1067" s="871"/>
      <c r="WA1067" s="871"/>
      <c r="WB1067" s="871"/>
      <c r="WC1067" s="871"/>
      <c r="WD1067" s="871"/>
      <c r="WE1067" s="871"/>
      <c r="WF1067" s="871"/>
      <c r="WG1067" s="871"/>
      <c r="WH1067" s="871"/>
      <c r="WI1067" s="871"/>
      <c r="WJ1067" s="871"/>
      <c r="WK1067" s="871"/>
      <c r="WL1067" s="871"/>
      <c r="WM1067" s="871"/>
      <c r="WN1067" s="871"/>
      <c r="WO1067" s="871"/>
      <c r="WP1067" s="871"/>
      <c r="WQ1067" s="871"/>
      <c r="WR1067" s="871"/>
      <c r="WS1067" s="871"/>
      <c r="WT1067" s="871"/>
      <c r="WU1067" s="871"/>
      <c r="WV1067" s="871"/>
      <c r="WW1067" s="871"/>
      <c r="WX1067" s="871"/>
      <c r="WY1067" s="871"/>
      <c r="WZ1067" s="871"/>
      <c r="XA1067" s="871"/>
      <c r="XB1067" s="871"/>
      <c r="XC1067" s="871"/>
      <c r="XD1067" s="871"/>
      <c r="XE1067" s="871"/>
      <c r="XF1067" s="871"/>
      <c r="XG1067" s="871"/>
      <c r="XH1067" s="871"/>
      <c r="XI1067" s="871"/>
      <c r="XJ1067" s="871"/>
      <c r="XK1067" s="871"/>
      <c r="XL1067" s="871"/>
      <c r="XM1067" s="871"/>
      <c r="XN1067" s="871"/>
      <c r="XO1067" s="871"/>
      <c r="XP1067" s="871"/>
      <c r="XQ1067" s="871"/>
      <c r="XR1067" s="871"/>
      <c r="XS1067" s="871"/>
      <c r="XT1067" s="871"/>
      <c r="XU1067" s="871"/>
      <c r="XV1067" s="871"/>
      <c r="XW1067" s="871"/>
      <c r="XX1067" s="871"/>
      <c r="XY1067" s="871"/>
      <c r="XZ1067" s="871"/>
      <c r="YA1067" s="871"/>
      <c r="YB1067" s="871"/>
      <c r="YC1067" s="871"/>
      <c r="YD1067" s="871"/>
      <c r="YE1067" s="871"/>
      <c r="YF1067" s="871"/>
      <c r="YG1067" s="871"/>
      <c r="YH1067" s="871"/>
      <c r="YI1067" s="871"/>
      <c r="YJ1067" s="871"/>
      <c r="YK1067" s="871"/>
      <c r="YL1067" s="871"/>
      <c r="YM1067" s="871"/>
      <c r="YN1067" s="871"/>
      <c r="YO1067" s="871"/>
      <c r="YP1067" s="871"/>
      <c r="YQ1067" s="871"/>
      <c r="YR1067" s="871"/>
      <c r="YS1067" s="871"/>
      <c r="YT1067" s="871"/>
      <c r="YU1067" s="871"/>
      <c r="YV1067" s="871"/>
      <c r="YW1067" s="871"/>
      <c r="YX1067" s="871"/>
      <c r="YY1067" s="871"/>
      <c r="YZ1067" s="871"/>
      <c r="ZA1067" s="871"/>
      <c r="ZB1067" s="871"/>
      <c r="ZC1067" s="871"/>
      <c r="ZD1067" s="871"/>
      <c r="ZE1067" s="871"/>
      <c r="ZF1067" s="871"/>
      <c r="ZG1067" s="871"/>
      <c r="ZH1067" s="871"/>
      <c r="ZI1067" s="871"/>
      <c r="ZJ1067" s="871"/>
      <c r="ZK1067" s="871"/>
      <c r="ZL1067" s="871"/>
      <c r="ZM1067" s="871"/>
      <c r="ZN1067" s="871"/>
      <c r="ZO1067" s="871"/>
      <c r="ZP1067" s="871"/>
      <c r="ZQ1067" s="871"/>
      <c r="ZR1067" s="871"/>
      <c r="ZS1067" s="871"/>
      <c r="ZT1067" s="871"/>
      <c r="ZU1067" s="871"/>
      <c r="ZV1067" s="871"/>
      <c r="ZW1067" s="871"/>
      <c r="ZX1067" s="871"/>
      <c r="ZY1067" s="871"/>
      <c r="ZZ1067" s="871"/>
      <c r="AAA1067" s="871"/>
      <c r="AAB1067" s="871"/>
      <c r="AAC1067" s="871"/>
      <c r="AAD1067" s="871"/>
      <c r="AAE1067" s="871"/>
      <c r="AAF1067" s="871"/>
      <c r="AAG1067" s="871"/>
      <c r="AAH1067" s="871"/>
      <c r="AAI1067" s="871"/>
      <c r="AAJ1067" s="871"/>
      <c r="AAK1067" s="871"/>
      <c r="AAL1067" s="871"/>
      <c r="AAM1067" s="871"/>
      <c r="AAN1067" s="871"/>
      <c r="AAO1067" s="871"/>
      <c r="AAP1067" s="871"/>
      <c r="AAQ1067" s="871"/>
      <c r="AAR1067" s="871"/>
      <c r="AAS1067" s="871"/>
      <c r="AAT1067" s="871"/>
      <c r="AAU1067" s="871"/>
      <c r="AAV1067" s="871"/>
      <c r="AAW1067" s="871"/>
      <c r="AAX1067" s="871"/>
      <c r="AAY1067" s="871"/>
      <c r="AAZ1067" s="871"/>
      <c r="ABA1067" s="871"/>
      <c r="ABB1067" s="871"/>
      <c r="ABC1067" s="871"/>
      <c r="ABD1067" s="871"/>
      <c r="ABE1067" s="871"/>
      <c r="ABF1067" s="871"/>
      <c r="ABG1067" s="871"/>
      <c r="ABH1067" s="871"/>
      <c r="ABI1067" s="871"/>
      <c r="ABJ1067" s="871"/>
      <c r="ABK1067" s="871"/>
      <c r="ABL1067" s="871"/>
      <c r="ABM1067" s="871"/>
      <c r="ABN1067" s="871"/>
      <c r="ABO1067" s="871"/>
      <c r="ABP1067" s="871"/>
      <c r="ABQ1067" s="871"/>
      <c r="ABR1067" s="871"/>
      <c r="ABS1067" s="871"/>
      <c r="ABT1067" s="871"/>
      <c r="ABU1067" s="871"/>
      <c r="ABV1067" s="871"/>
      <c r="ABW1067" s="871"/>
      <c r="ABX1067" s="871"/>
      <c r="ABY1067" s="871"/>
      <c r="ABZ1067" s="871"/>
      <c r="ACA1067" s="871"/>
      <c r="ACB1067" s="871"/>
      <c r="ACC1067" s="871"/>
      <c r="ACD1067" s="871"/>
      <c r="ACE1067" s="871"/>
      <c r="ACF1067" s="871"/>
      <c r="ACG1067" s="871"/>
      <c r="ACH1067" s="871"/>
      <c r="ACI1067" s="871"/>
      <c r="ACJ1067" s="871"/>
      <c r="ACK1067" s="871"/>
      <c r="ACL1067" s="871"/>
      <c r="ACM1067" s="871"/>
      <c r="ACN1067" s="871"/>
      <c r="ACO1067" s="871"/>
      <c r="ACP1067" s="871"/>
      <c r="ACQ1067" s="871"/>
      <c r="ACR1067" s="871"/>
      <c r="ACS1067" s="871"/>
      <c r="ACT1067" s="871"/>
      <c r="ACU1067" s="871"/>
      <c r="ACV1067" s="871"/>
      <c r="ACW1067" s="871"/>
      <c r="ACX1067" s="871"/>
      <c r="ACY1067" s="871"/>
      <c r="ACZ1067" s="871"/>
      <c r="ADA1067" s="871"/>
      <c r="ADB1067" s="871"/>
      <c r="ADC1067" s="871"/>
      <c r="ADD1067" s="871"/>
      <c r="ADE1067" s="871"/>
      <c r="ADF1067" s="871"/>
      <c r="ADG1067" s="871"/>
      <c r="ADH1067" s="871"/>
      <c r="ADI1067" s="871"/>
      <c r="ADJ1067" s="871"/>
      <c r="ADK1067" s="871"/>
      <c r="ADL1067" s="871"/>
      <c r="ADM1067" s="871"/>
      <c r="ADN1067" s="871"/>
      <c r="ADO1067" s="871"/>
      <c r="ADP1067" s="871"/>
      <c r="ADQ1067" s="871"/>
      <c r="ADR1067" s="871"/>
      <c r="ADS1067" s="871"/>
      <c r="ADT1067" s="871"/>
      <c r="ADU1067" s="871"/>
      <c r="ADV1067" s="871"/>
      <c r="ADW1067" s="871"/>
      <c r="ADX1067" s="871"/>
      <c r="ADY1067" s="871"/>
      <c r="ADZ1067" s="871"/>
      <c r="AEA1067" s="871"/>
      <c r="AEB1067" s="871"/>
      <c r="AEC1067" s="871"/>
      <c r="AED1067" s="871"/>
      <c r="AEE1067" s="871"/>
      <c r="AEF1067" s="871"/>
      <c r="AEG1067" s="871"/>
      <c r="AEH1067" s="871"/>
      <c r="AEI1067" s="871"/>
      <c r="AEJ1067" s="871"/>
      <c r="AEK1067" s="871"/>
      <c r="AEL1067" s="871"/>
      <c r="AEM1067" s="871"/>
      <c r="AEN1067" s="871"/>
      <c r="AEO1067" s="871"/>
      <c r="AEP1067" s="871"/>
      <c r="AEQ1067" s="871"/>
      <c r="AER1067" s="871"/>
      <c r="AES1067" s="871"/>
      <c r="AET1067" s="871"/>
      <c r="AEU1067" s="871"/>
      <c r="AEV1067" s="871"/>
      <c r="AEW1067" s="871"/>
      <c r="AEX1067" s="871"/>
      <c r="AEY1067" s="871"/>
      <c r="AEZ1067" s="871"/>
      <c r="AFA1067" s="871"/>
      <c r="AFB1067" s="871"/>
      <c r="AFC1067" s="871"/>
      <c r="AFD1067" s="871"/>
      <c r="AFE1067" s="871"/>
      <c r="AFF1067" s="871"/>
      <c r="AFG1067" s="871"/>
      <c r="AFH1067" s="871"/>
      <c r="AFI1067" s="871"/>
      <c r="AFJ1067" s="871"/>
      <c r="AFK1067" s="871"/>
      <c r="AFL1067" s="871"/>
      <c r="AFM1067" s="871"/>
      <c r="AFN1067" s="871"/>
      <c r="AFO1067" s="871"/>
      <c r="AFP1067" s="871"/>
      <c r="AFQ1067" s="871"/>
      <c r="AFR1067" s="871"/>
      <c r="AFS1067" s="871"/>
      <c r="AFT1067" s="871"/>
      <c r="AFU1067" s="871"/>
      <c r="AFV1067" s="871"/>
      <c r="AFW1067" s="871"/>
      <c r="AFX1067" s="871"/>
      <c r="AFY1067" s="871"/>
      <c r="AFZ1067" s="871"/>
      <c r="AGA1067" s="871"/>
      <c r="AGB1067" s="871"/>
      <c r="AGC1067" s="871"/>
      <c r="AGD1067" s="871"/>
      <c r="AGE1067" s="871"/>
      <c r="AGF1067" s="871"/>
      <c r="AGG1067" s="871"/>
      <c r="AGH1067" s="871"/>
      <c r="AGI1067" s="871"/>
      <c r="AGJ1067" s="871"/>
      <c r="AGK1067" s="871"/>
      <c r="AGL1067" s="871"/>
      <c r="AGM1067" s="871"/>
      <c r="AGN1067" s="871"/>
      <c r="AGO1067" s="871"/>
      <c r="AGP1067" s="871"/>
      <c r="AGQ1067" s="871"/>
      <c r="AGR1067" s="871"/>
      <c r="AGS1067" s="871"/>
      <c r="AGT1067" s="871"/>
      <c r="AGU1067" s="871"/>
      <c r="AGV1067" s="871"/>
      <c r="AGW1067" s="871"/>
      <c r="AGX1067" s="871"/>
      <c r="AGY1067" s="871"/>
      <c r="AGZ1067" s="871"/>
      <c r="AHA1067" s="871"/>
      <c r="AHB1067" s="871"/>
      <c r="AHC1067" s="871"/>
      <c r="AHD1067" s="871"/>
      <c r="AHE1067" s="871"/>
      <c r="AHF1067" s="871"/>
      <c r="AHG1067" s="871"/>
      <c r="AHH1067" s="871"/>
      <c r="AHI1067" s="871"/>
      <c r="AHJ1067" s="871"/>
      <c r="AHK1067" s="871"/>
      <c r="AHL1067" s="871"/>
      <c r="AHM1067" s="871"/>
      <c r="AHN1067" s="871"/>
      <c r="AHO1067" s="871"/>
      <c r="AHP1067" s="871"/>
      <c r="AHQ1067" s="871"/>
      <c r="AHR1067" s="871"/>
      <c r="AHS1067" s="871"/>
      <c r="AHT1067" s="871"/>
      <c r="AHU1067" s="871"/>
      <c r="AHV1067" s="871"/>
      <c r="AHW1067" s="871"/>
      <c r="AHX1067" s="871"/>
      <c r="AHY1067" s="871"/>
      <c r="AHZ1067" s="871"/>
      <c r="AIA1067" s="871"/>
      <c r="AIB1067" s="871"/>
      <c r="AIC1067" s="871"/>
      <c r="AID1067" s="871"/>
      <c r="AIE1067" s="871"/>
      <c r="AIF1067" s="871"/>
      <c r="AIG1067" s="871"/>
      <c r="AIH1067" s="871"/>
      <c r="AII1067" s="871"/>
      <c r="AIJ1067" s="871"/>
      <c r="AIK1067" s="871"/>
      <c r="AIL1067" s="871"/>
      <c r="AIM1067" s="871"/>
      <c r="AIN1067" s="871"/>
      <c r="AIO1067" s="871"/>
      <c r="AIP1067" s="871"/>
      <c r="AIQ1067" s="871"/>
      <c r="AIR1067" s="871"/>
      <c r="AIS1067" s="871"/>
      <c r="AIT1067" s="871"/>
      <c r="AIU1067" s="871"/>
      <c r="AIV1067" s="871"/>
      <c r="AIW1067" s="871"/>
      <c r="AIX1067" s="871"/>
      <c r="AIY1067" s="871"/>
      <c r="AIZ1067" s="871"/>
      <c r="AJA1067" s="871"/>
      <c r="AJB1067" s="871"/>
      <c r="AJC1067" s="871"/>
      <c r="AJD1067" s="871"/>
      <c r="AJE1067" s="871"/>
      <c r="AJF1067" s="871"/>
      <c r="AJG1067" s="871"/>
      <c r="AJH1067" s="871"/>
      <c r="AJI1067" s="871"/>
      <c r="AJJ1067" s="871"/>
      <c r="AJK1067" s="871"/>
      <c r="AJL1067" s="871"/>
      <c r="AJM1067" s="871"/>
      <c r="AJN1067" s="871"/>
      <c r="AJO1067" s="871"/>
      <c r="AJP1067" s="871"/>
      <c r="AJQ1067" s="871"/>
      <c r="AJR1067" s="871"/>
      <c r="AJS1067" s="871"/>
      <c r="AJT1067" s="871"/>
      <c r="AJU1067" s="871"/>
      <c r="AJV1067" s="871"/>
      <c r="AJW1067" s="871"/>
      <c r="AJX1067" s="871"/>
      <c r="AJY1067" s="871"/>
      <c r="AJZ1067" s="871"/>
      <c r="AKA1067" s="871"/>
      <c r="AKB1067" s="871"/>
      <c r="AKC1067" s="871"/>
      <c r="AKD1067" s="871"/>
      <c r="AKE1067" s="871"/>
      <c r="AKF1067" s="871"/>
      <c r="AKG1067" s="871"/>
      <c r="AKH1067" s="871"/>
      <c r="AKI1067" s="871"/>
      <c r="AKJ1067" s="871"/>
      <c r="AKK1067" s="871"/>
      <c r="AKL1067" s="871"/>
      <c r="AKM1067" s="871"/>
      <c r="AKN1067" s="871"/>
      <c r="AKO1067" s="871"/>
      <c r="AKP1067" s="871"/>
      <c r="AKQ1067" s="871"/>
      <c r="AKR1067" s="871"/>
      <c r="AKS1067" s="871"/>
      <c r="AKT1067" s="871"/>
      <c r="AKU1067" s="871"/>
      <c r="AKV1067" s="871"/>
      <c r="AKW1067" s="871"/>
      <c r="AKX1067" s="871"/>
      <c r="AKY1067" s="871"/>
      <c r="AKZ1067" s="871"/>
      <c r="ALA1067" s="871"/>
      <c r="ALB1067" s="871"/>
      <c r="ALC1067" s="871"/>
      <c r="ALD1067" s="871"/>
      <c r="ALE1067" s="871"/>
      <c r="ALF1067" s="871"/>
      <c r="ALG1067" s="871"/>
      <c r="ALH1067" s="871"/>
      <c r="ALI1067" s="871"/>
      <c r="ALJ1067" s="871"/>
      <c r="ALK1067" s="871"/>
      <c r="ALL1067" s="871"/>
      <c r="ALM1067" s="871"/>
      <c r="ALN1067" s="871"/>
      <c r="ALO1067" s="871"/>
      <c r="ALP1067" s="871"/>
      <c r="ALQ1067" s="871"/>
      <c r="ALR1067" s="871"/>
      <c r="ALS1067" s="871"/>
      <c r="ALT1067" s="871"/>
      <c r="ALU1067" s="871"/>
      <c r="ALV1067" s="871"/>
      <c r="ALW1067" s="871"/>
      <c r="ALX1067" s="871"/>
      <c r="ALY1067" s="871"/>
      <c r="ALZ1067" s="871"/>
      <c r="AMA1067" s="871"/>
      <c r="AMB1067" s="871"/>
      <c r="AMC1067" s="871"/>
      <c r="AMD1067" s="871"/>
      <c r="AME1067" s="871"/>
      <c r="AMF1067" s="871"/>
      <c r="AMG1067" s="871"/>
      <c r="AMH1067" s="871"/>
      <c r="AMI1067" s="871"/>
      <c r="AMJ1067" s="871"/>
      <c r="AMK1067" s="871"/>
    </row>
    <row r="1068" spans="1:1025" ht="15.75" customHeight="1">
      <c r="A1068" s="1135"/>
      <c r="B1068" s="933"/>
      <c r="C1068" s="942"/>
      <c r="D1068" s="942"/>
      <c r="E1068" s="983"/>
      <c r="F1068" s="945"/>
      <c r="G1068" s="942"/>
      <c r="H1068" s="946"/>
      <c r="I1068" s="942"/>
      <c r="J1068" s="942"/>
      <c r="K1068" s="907"/>
      <c r="L1068" s="899"/>
      <c r="M1068" s="899"/>
      <c r="N1068" s="899"/>
      <c r="O1068" s="948"/>
      <c r="P1068" s="899"/>
      <c r="Q1068" s="917"/>
      <c r="R1068" s="871"/>
      <c r="S1068" s="871"/>
      <c r="T1068" s="871"/>
      <c r="U1068" s="871"/>
      <c r="V1068" s="871"/>
      <c r="W1068" s="871"/>
      <c r="X1068" s="871"/>
      <c r="Y1068" s="871"/>
      <c r="Z1068" s="871"/>
      <c r="AA1068" s="871"/>
      <c r="AB1068" s="871"/>
      <c r="AC1068" s="871"/>
      <c r="AD1068" s="871"/>
      <c r="AE1068" s="871"/>
      <c r="AF1068" s="871"/>
      <c r="AG1068" s="871"/>
      <c r="AH1068" s="871"/>
      <c r="AI1068" s="871"/>
      <c r="AJ1068" s="871"/>
      <c r="AK1068" s="871"/>
      <c r="AL1068" s="871"/>
      <c r="AM1068" s="871"/>
      <c r="AN1068" s="871"/>
      <c r="AO1068" s="871"/>
      <c r="AP1068" s="871"/>
      <c r="AQ1068" s="871"/>
      <c r="AR1068" s="871"/>
      <c r="AS1068" s="871"/>
      <c r="AT1068" s="871"/>
      <c r="AU1068" s="871"/>
      <c r="AV1068" s="871"/>
      <c r="AW1068" s="871"/>
      <c r="AX1068" s="871"/>
      <c r="AY1068" s="871"/>
      <c r="AZ1068" s="871"/>
      <c r="BA1068" s="871"/>
      <c r="BB1068" s="871"/>
      <c r="BC1068" s="871"/>
      <c r="BD1068" s="871"/>
      <c r="BE1068" s="871"/>
      <c r="BF1068" s="871"/>
      <c r="BG1068" s="871"/>
      <c r="BH1068" s="871"/>
      <c r="BI1068" s="871"/>
      <c r="BJ1068" s="871"/>
      <c r="BK1068" s="871"/>
      <c r="BL1068" s="871"/>
      <c r="BM1068" s="871"/>
      <c r="BN1068" s="871"/>
      <c r="BO1068" s="871"/>
      <c r="BP1068" s="871"/>
      <c r="BQ1068" s="871"/>
      <c r="BR1068" s="871"/>
      <c r="BS1068" s="871"/>
      <c r="BT1068" s="871"/>
      <c r="BU1068" s="871"/>
      <c r="BV1068" s="871"/>
      <c r="BW1068" s="871"/>
      <c r="BX1068" s="871"/>
      <c r="BY1068" s="871"/>
      <c r="BZ1068" s="871"/>
      <c r="CA1068" s="871"/>
      <c r="CB1068" s="871"/>
      <c r="CC1068" s="871"/>
      <c r="CD1068" s="871"/>
      <c r="CE1068" s="871"/>
      <c r="CF1068" s="871"/>
      <c r="CG1068" s="871"/>
      <c r="CH1068" s="871"/>
      <c r="CI1068" s="871"/>
      <c r="CJ1068" s="871"/>
      <c r="CK1068" s="871"/>
      <c r="CL1068" s="871"/>
      <c r="CM1068" s="871"/>
      <c r="CN1068" s="871"/>
      <c r="CO1068" s="871"/>
      <c r="CP1068" s="871"/>
      <c r="CQ1068" s="871"/>
      <c r="CR1068" s="871"/>
      <c r="CS1068" s="871"/>
      <c r="CT1068" s="871"/>
      <c r="CU1068" s="871"/>
      <c r="CV1068" s="871"/>
      <c r="CW1068" s="871"/>
      <c r="CX1068" s="871"/>
      <c r="CY1068" s="871"/>
      <c r="CZ1068" s="871"/>
      <c r="DA1068" s="871"/>
      <c r="DB1068" s="871"/>
      <c r="DC1068" s="871"/>
      <c r="DD1068" s="871"/>
      <c r="DE1068" s="871"/>
      <c r="DF1068" s="871"/>
      <c r="DG1068" s="871"/>
      <c r="DH1068" s="871"/>
      <c r="DI1068" s="871"/>
      <c r="DJ1068" s="871"/>
      <c r="DK1068" s="871"/>
      <c r="DL1068" s="871"/>
      <c r="DM1068" s="871"/>
      <c r="DN1068" s="871"/>
      <c r="DO1068" s="871"/>
      <c r="DP1068" s="871"/>
      <c r="DQ1068" s="871"/>
      <c r="DR1068" s="871"/>
      <c r="DS1068" s="871"/>
      <c r="DT1068" s="871"/>
      <c r="DU1068" s="871"/>
      <c r="DV1068" s="871"/>
      <c r="DW1068" s="871"/>
      <c r="DX1068" s="871"/>
      <c r="DY1068" s="871"/>
      <c r="DZ1068" s="871"/>
      <c r="EA1068" s="871"/>
      <c r="EB1068" s="871"/>
      <c r="EC1068" s="871"/>
      <c r="ED1068" s="871"/>
      <c r="EE1068" s="871"/>
      <c r="EF1068" s="871"/>
      <c r="EG1068" s="871"/>
      <c r="EH1068" s="871"/>
      <c r="EI1068" s="871"/>
      <c r="EJ1068" s="871"/>
      <c r="EK1068" s="871"/>
      <c r="EL1068" s="871"/>
      <c r="EM1068" s="871"/>
      <c r="EN1068" s="871"/>
      <c r="EO1068" s="871"/>
      <c r="EP1068" s="871"/>
      <c r="EQ1068" s="871"/>
      <c r="ER1068" s="871"/>
      <c r="ES1068" s="871"/>
      <c r="ET1068" s="871"/>
      <c r="EU1068" s="871"/>
      <c r="EV1068" s="871"/>
      <c r="EW1068" s="871"/>
      <c r="EX1068" s="871"/>
      <c r="EY1068" s="871"/>
      <c r="EZ1068" s="871"/>
      <c r="FA1068" s="871"/>
      <c r="FB1068" s="871"/>
      <c r="FC1068" s="871"/>
      <c r="FD1068" s="871"/>
      <c r="FE1068" s="871"/>
      <c r="FF1068" s="871"/>
      <c r="FG1068" s="871"/>
      <c r="FH1068" s="871"/>
      <c r="FI1068" s="871"/>
      <c r="FJ1068" s="871"/>
      <c r="FK1068" s="871"/>
      <c r="FL1068" s="871"/>
      <c r="FM1068" s="871"/>
      <c r="FN1068" s="871"/>
      <c r="FO1068" s="871"/>
      <c r="FP1068" s="871"/>
      <c r="FQ1068" s="871"/>
      <c r="FR1068" s="871"/>
      <c r="FS1068" s="871"/>
      <c r="FT1068" s="871"/>
      <c r="FU1068" s="871"/>
      <c r="FV1068" s="871"/>
      <c r="FW1068" s="871"/>
      <c r="FX1068" s="871"/>
      <c r="FY1068" s="871"/>
      <c r="FZ1068" s="871"/>
      <c r="GA1068" s="871"/>
      <c r="GB1068" s="871"/>
      <c r="GC1068" s="871"/>
      <c r="GD1068" s="871"/>
      <c r="GE1068" s="871"/>
      <c r="GF1068" s="871"/>
      <c r="GG1068" s="871"/>
      <c r="GH1068" s="871"/>
      <c r="GI1068" s="871"/>
      <c r="GJ1068" s="871"/>
      <c r="GK1068" s="871"/>
      <c r="GL1068" s="871"/>
      <c r="GM1068" s="871"/>
      <c r="GN1068" s="871"/>
      <c r="GO1068" s="871"/>
      <c r="GP1068" s="871"/>
      <c r="GQ1068" s="871"/>
      <c r="GR1068" s="871"/>
      <c r="GS1068" s="871"/>
      <c r="GT1068" s="871"/>
      <c r="GU1068" s="871"/>
      <c r="GV1068" s="871"/>
      <c r="GW1068" s="871"/>
      <c r="GX1068" s="871"/>
      <c r="GY1068" s="871"/>
      <c r="GZ1068" s="871"/>
      <c r="HA1068" s="871"/>
      <c r="HB1068" s="871"/>
      <c r="HC1068" s="871"/>
      <c r="HD1068" s="871"/>
      <c r="HE1068" s="871"/>
      <c r="HF1068" s="871"/>
      <c r="HG1068" s="871"/>
      <c r="HH1068" s="871"/>
      <c r="HI1068" s="871"/>
      <c r="HJ1068" s="871"/>
      <c r="HK1068" s="871"/>
      <c r="HL1068" s="871"/>
      <c r="HM1068" s="871"/>
      <c r="HN1068" s="871"/>
      <c r="HO1068" s="871"/>
      <c r="HP1068" s="871"/>
      <c r="HQ1068" s="871"/>
      <c r="HR1068" s="871"/>
      <c r="HS1068" s="871"/>
      <c r="HT1068" s="871"/>
      <c r="HU1068" s="871"/>
      <c r="HV1068" s="871"/>
      <c r="HW1068" s="871"/>
      <c r="HX1068" s="871"/>
      <c r="HY1068" s="871"/>
      <c r="HZ1068" s="871"/>
      <c r="IA1068" s="871"/>
      <c r="IB1068" s="871"/>
      <c r="IC1068" s="871"/>
      <c r="ID1068" s="871"/>
      <c r="IE1068" s="871"/>
      <c r="IF1068" s="871"/>
      <c r="IG1068" s="871"/>
      <c r="IH1068" s="871"/>
      <c r="II1068" s="871"/>
      <c r="IJ1068" s="871"/>
      <c r="IK1068" s="871"/>
      <c r="IL1068" s="871"/>
      <c r="IM1068" s="871"/>
      <c r="IN1068" s="871"/>
      <c r="IO1068" s="871"/>
      <c r="IP1068" s="871"/>
      <c r="IQ1068" s="871"/>
      <c r="IR1068" s="871"/>
      <c r="IS1068" s="871"/>
      <c r="IT1068" s="871"/>
      <c r="IU1068" s="871"/>
      <c r="IV1068" s="871"/>
      <c r="IW1068" s="871"/>
      <c r="IX1068" s="871"/>
      <c r="IY1068" s="871"/>
      <c r="IZ1068" s="871"/>
      <c r="JA1068" s="871"/>
      <c r="JB1068" s="871"/>
      <c r="JC1068" s="871"/>
      <c r="JD1068" s="871"/>
      <c r="JE1068" s="871"/>
      <c r="JF1068" s="871"/>
      <c r="JG1068" s="871"/>
      <c r="JH1068" s="871"/>
      <c r="JI1068" s="871"/>
      <c r="JJ1068" s="871"/>
      <c r="JK1068" s="871"/>
      <c r="JL1068" s="871"/>
      <c r="JM1068" s="871"/>
      <c r="JN1068" s="871"/>
      <c r="JO1068" s="871"/>
      <c r="JP1068" s="871"/>
      <c r="JQ1068" s="871"/>
      <c r="JR1068" s="871"/>
      <c r="JS1068" s="871"/>
      <c r="JT1068" s="871"/>
      <c r="JU1068" s="871"/>
      <c r="JV1068" s="871"/>
      <c r="JW1068" s="871"/>
      <c r="JX1068" s="871"/>
      <c r="JY1068" s="871"/>
      <c r="JZ1068" s="871"/>
      <c r="KA1068" s="871"/>
      <c r="KB1068" s="871"/>
      <c r="KC1068" s="871"/>
      <c r="KD1068" s="871"/>
      <c r="KE1068" s="871"/>
      <c r="KF1068" s="871"/>
      <c r="KG1068" s="871"/>
      <c r="KH1068" s="871"/>
      <c r="KI1068" s="871"/>
      <c r="KJ1068" s="871"/>
      <c r="KK1068" s="871"/>
      <c r="KL1068" s="871"/>
      <c r="KM1068" s="871"/>
      <c r="KN1068" s="871"/>
      <c r="KO1068" s="871"/>
      <c r="KP1068" s="871"/>
      <c r="KQ1068" s="871"/>
      <c r="KR1068" s="871"/>
      <c r="KS1068" s="871"/>
      <c r="KT1068" s="871"/>
      <c r="KU1068" s="871"/>
      <c r="KV1068" s="871"/>
      <c r="KW1068" s="871"/>
      <c r="KX1068" s="871"/>
      <c r="KY1068" s="871"/>
      <c r="KZ1068" s="871"/>
      <c r="LA1068" s="871"/>
      <c r="LB1068" s="871"/>
      <c r="LC1068" s="871"/>
      <c r="LD1068" s="871"/>
      <c r="LE1068" s="871"/>
      <c r="LF1068" s="871"/>
      <c r="LG1068" s="871"/>
      <c r="LH1068" s="871"/>
      <c r="LI1068" s="871"/>
      <c r="LJ1068" s="871"/>
      <c r="LK1068" s="871"/>
      <c r="LL1068" s="871"/>
      <c r="LM1068" s="871"/>
      <c r="LN1068" s="871"/>
      <c r="LO1068" s="871"/>
      <c r="LP1068" s="871"/>
      <c r="LQ1068" s="871"/>
      <c r="LR1068" s="871"/>
      <c r="LS1068" s="871"/>
      <c r="LT1068" s="871"/>
      <c r="LU1068" s="871"/>
      <c r="LV1068" s="871"/>
      <c r="LW1068" s="871"/>
      <c r="LX1068" s="871"/>
      <c r="LY1068" s="871"/>
      <c r="LZ1068" s="871"/>
      <c r="MA1068" s="871"/>
      <c r="MB1068" s="871"/>
      <c r="MC1068" s="871"/>
      <c r="MD1068" s="871"/>
      <c r="ME1068" s="871"/>
      <c r="MF1068" s="871"/>
      <c r="MG1068" s="871"/>
      <c r="MH1068" s="871"/>
      <c r="MI1068" s="871"/>
      <c r="MJ1068" s="871"/>
      <c r="MK1068" s="871"/>
      <c r="ML1068" s="871"/>
      <c r="MM1068" s="871"/>
      <c r="MN1068" s="871"/>
      <c r="MO1068" s="871"/>
      <c r="MP1068" s="871"/>
      <c r="MQ1068" s="871"/>
      <c r="MR1068" s="871"/>
      <c r="MS1068" s="871"/>
      <c r="MT1068" s="871"/>
      <c r="MU1068" s="871"/>
      <c r="MV1068" s="871"/>
      <c r="MW1068" s="871"/>
      <c r="MX1068" s="871"/>
      <c r="MY1068" s="871"/>
      <c r="MZ1068" s="871"/>
      <c r="NA1068" s="871"/>
      <c r="NB1068" s="871"/>
      <c r="NC1068" s="871"/>
      <c r="ND1068" s="871"/>
      <c r="NE1068" s="871"/>
      <c r="NF1068" s="871"/>
      <c r="NG1068" s="871"/>
      <c r="NH1068" s="871"/>
      <c r="NI1068" s="871"/>
      <c r="NJ1068" s="871"/>
      <c r="NK1068" s="871"/>
      <c r="NL1068" s="871"/>
      <c r="NM1068" s="871"/>
      <c r="NN1068" s="871"/>
      <c r="NO1068" s="871"/>
      <c r="NP1068" s="871"/>
      <c r="NQ1068" s="871"/>
      <c r="NR1068" s="871"/>
      <c r="NS1068" s="871"/>
      <c r="NT1068" s="871"/>
      <c r="NU1068" s="871"/>
      <c r="NV1068" s="871"/>
      <c r="NW1068" s="871"/>
      <c r="NX1068" s="871"/>
      <c r="NY1068" s="871"/>
      <c r="NZ1068" s="871"/>
      <c r="OA1068" s="871"/>
      <c r="OB1068" s="871"/>
      <c r="OC1068" s="871"/>
      <c r="OD1068" s="871"/>
      <c r="OE1068" s="871"/>
      <c r="OF1068" s="871"/>
      <c r="OG1068" s="871"/>
      <c r="OH1068" s="871"/>
      <c r="OI1068" s="871"/>
      <c r="OJ1068" s="871"/>
      <c r="OK1068" s="871"/>
      <c r="OL1068" s="871"/>
      <c r="OM1068" s="871"/>
      <c r="ON1068" s="871"/>
      <c r="OO1068" s="871"/>
      <c r="OP1068" s="871"/>
      <c r="OQ1068" s="871"/>
      <c r="OR1068" s="871"/>
      <c r="OS1068" s="871"/>
      <c r="OT1068" s="871"/>
      <c r="OU1068" s="871"/>
      <c r="OV1068" s="871"/>
      <c r="OW1068" s="871"/>
      <c r="OX1068" s="871"/>
      <c r="OY1068" s="871"/>
      <c r="OZ1068" s="871"/>
      <c r="PA1068" s="871"/>
      <c r="PB1068" s="871"/>
      <c r="PC1068" s="871"/>
      <c r="PD1068" s="871"/>
      <c r="PE1068" s="871"/>
      <c r="PF1068" s="871"/>
      <c r="PG1068" s="871"/>
      <c r="PH1068" s="871"/>
      <c r="PI1068" s="871"/>
      <c r="PJ1068" s="871"/>
      <c r="PK1068" s="871"/>
      <c r="PL1068" s="871"/>
      <c r="PM1068" s="871"/>
      <c r="PN1068" s="871"/>
      <c r="PO1068" s="871"/>
      <c r="PP1068" s="871"/>
      <c r="PQ1068" s="871"/>
      <c r="PR1068" s="871"/>
      <c r="PS1068" s="871"/>
      <c r="PT1068" s="871"/>
      <c r="PU1068" s="871"/>
      <c r="PV1068" s="871"/>
      <c r="PW1068" s="871"/>
      <c r="PX1068" s="871"/>
      <c r="PY1068" s="871"/>
      <c r="PZ1068" s="871"/>
      <c r="QA1068" s="871"/>
      <c r="QB1068" s="871"/>
      <c r="QC1068" s="871"/>
      <c r="QD1068" s="871"/>
      <c r="QE1068" s="871"/>
      <c r="QF1068" s="871"/>
      <c r="QG1068" s="871"/>
      <c r="QH1068" s="871"/>
      <c r="QI1068" s="871"/>
      <c r="QJ1068" s="871"/>
      <c r="QK1068" s="871"/>
      <c r="QL1068" s="871"/>
      <c r="QM1068" s="871"/>
      <c r="QN1068" s="871"/>
      <c r="QO1068" s="871"/>
      <c r="QP1068" s="871"/>
      <c r="QQ1068" s="871"/>
      <c r="QR1068" s="871"/>
      <c r="QS1068" s="871"/>
      <c r="QT1068" s="871"/>
      <c r="QU1068" s="871"/>
      <c r="QV1068" s="871"/>
      <c r="QW1068" s="871"/>
      <c r="QX1068" s="871"/>
      <c r="QY1068" s="871"/>
      <c r="QZ1068" s="871"/>
      <c r="RA1068" s="871"/>
      <c r="RB1068" s="871"/>
      <c r="RC1068" s="871"/>
      <c r="RD1068" s="871"/>
      <c r="RE1068" s="871"/>
      <c r="RF1068" s="871"/>
      <c r="RG1068" s="871"/>
      <c r="RH1068" s="871"/>
      <c r="RI1068" s="871"/>
      <c r="RJ1068" s="871"/>
      <c r="RK1068" s="871"/>
      <c r="RL1068" s="871"/>
      <c r="RM1068" s="871"/>
      <c r="RN1068" s="871"/>
      <c r="RO1068" s="871"/>
      <c r="RP1068" s="871"/>
      <c r="RQ1068" s="871"/>
      <c r="RR1068" s="871"/>
      <c r="RS1068" s="871"/>
      <c r="RT1068" s="871"/>
      <c r="RU1068" s="871"/>
      <c r="RV1068" s="871"/>
      <c r="RW1068" s="871"/>
      <c r="RX1068" s="871"/>
      <c r="RY1068" s="871"/>
      <c r="RZ1068" s="871"/>
      <c r="SA1068" s="871"/>
      <c r="SB1068" s="871"/>
      <c r="SC1068" s="871"/>
      <c r="SD1068" s="871"/>
      <c r="SE1068" s="871"/>
      <c r="SF1068" s="871"/>
      <c r="SG1068" s="871"/>
      <c r="SH1068" s="871"/>
      <c r="SI1068" s="871"/>
      <c r="SJ1068" s="871"/>
      <c r="SK1068" s="871"/>
      <c r="SL1068" s="871"/>
      <c r="SM1068" s="871"/>
      <c r="SN1068" s="871"/>
      <c r="SO1068" s="871"/>
      <c r="SP1068" s="871"/>
      <c r="SQ1068" s="871"/>
      <c r="SR1068" s="871"/>
      <c r="SS1068" s="871"/>
      <c r="ST1068" s="871"/>
      <c r="SU1068" s="871"/>
      <c r="SV1068" s="871"/>
      <c r="SW1068" s="871"/>
      <c r="SX1068" s="871"/>
      <c r="SY1068" s="871"/>
      <c r="SZ1068" s="871"/>
      <c r="TA1068" s="871"/>
      <c r="TB1068" s="871"/>
      <c r="TC1068" s="871"/>
      <c r="TD1068" s="871"/>
      <c r="TE1068" s="871"/>
      <c r="TF1068" s="871"/>
      <c r="TG1068" s="871"/>
      <c r="TH1068" s="871"/>
      <c r="TI1068" s="871"/>
      <c r="TJ1068" s="871"/>
      <c r="TK1068" s="871"/>
      <c r="TL1068" s="871"/>
      <c r="TM1068" s="871"/>
      <c r="TN1068" s="871"/>
      <c r="TO1068" s="871"/>
      <c r="TP1068" s="871"/>
      <c r="TQ1068" s="871"/>
      <c r="TR1068" s="871"/>
      <c r="TS1068" s="871"/>
      <c r="TT1068" s="871"/>
      <c r="TU1068" s="871"/>
      <c r="TV1068" s="871"/>
      <c r="TW1068" s="871"/>
      <c r="TX1068" s="871"/>
      <c r="TY1068" s="871"/>
      <c r="TZ1068" s="871"/>
      <c r="UA1068" s="871"/>
      <c r="UB1068" s="871"/>
      <c r="UC1068" s="871"/>
      <c r="UD1068" s="871"/>
      <c r="UE1068" s="871"/>
      <c r="UF1068" s="871"/>
      <c r="UG1068" s="871"/>
      <c r="UH1068" s="871"/>
      <c r="UI1068" s="871"/>
      <c r="UJ1068" s="871"/>
      <c r="UK1068" s="871"/>
      <c r="UL1068" s="871"/>
      <c r="UM1068" s="871"/>
      <c r="UN1068" s="871"/>
      <c r="UO1068" s="871"/>
      <c r="UP1068" s="871"/>
      <c r="UQ1068" s="871"/>
      <c r="UR1068" s="871"/>
      <c r="US1068" s="871"/>
      <c r="UT1068" s="871"/>
      <c r="UU1068" s="871"/>
      <c r="UV1068" s="871"/>
      <c r="UW1068" s="871"/>
      <c r="UX1068" s="871"/>
      <c r="UY1068" s="871"/>
      <c r="UZ1068" s="871"/>
      <c r="VA1068" s="871"/>
      <c r="VB1068" s="871"/>
      <c r="VC1068" s="871"/>
      <c r="VD1068" s="871"/>
      <c r="VE1068" s="871"/>
      <c r="VF1068" s="871"/>
      <c r="VG1068" s="871"/>
      <c r="VH1068" s="871"/>
      <c r="VI1068" s="871"/>
      <c r="VJ1068" s="871"/>
      <c r="VK1068" s="871"/>
      <c r="VL1068" s="871"/>
      <c r="VM1068" s="871"/>
      <c r="VN1068" s="871"/>
      <c r="VO1068" s="871"/>
      <c r="VP1068" s="871"/>
      <c r="VQ1068" s="871"/>
      <c r="VR1068" s="871"/>
      <c r="VS1068" s="871"/>
      <c r="VT1068" s="871"/>
      <c r="VU1068" s="871"/>
      <c r="VV1068" s="871"/>
      <c r="VW1068" s="871"/>
      <c r="VX1068" s="871"/>
      <c r="VY1068" s="871"/>
      <c r="VZ1068" s="871"/>
      <c r="WA1068" s="871"/>
      <c r="WB1068" s="871"/>
      <c r="WC1068" s="871"/>
      <c r="WD1068" s="871"/>
      <c r="WE1068" s="871"/>
      <c r="WF1068" s="871"/>
      <c r="WG1068" s="871"/>
      <c r="WH1068" s="871"/>
      <c r="WI1068" s="871"/>
      <c r="WJ1068" s="871"/>
      <c r="WK1068" s="871"/>
      <c r="WL1068" s="871"/>
      <c r="WM1068" s="871"/>
      <c r="WN1068" s="871"/>
      <c r="WO1068" s="871"/>
      <c r="WP1068" s="871"/>
      <c r="WQ1068" s="871"/>
      <c r="WR1068" s="871"/>
      <c r="WS1068" s="871"/>
      <c r="WT1068" s="871"/>
      <c r="WU1068" s="871"/>
      <c r="WV1068" s="871"/>
      <c r="WW1068" s="871"/>
      <c r="WX1068" s="871"/>
      <c r="WY1068" s="871"/>
      <c r="WZ1068" s="871"/>
      <c r="XA1068" s="871"/>
      <c r="XB1068" s="871"/>
      <c r="XC1068" s="871"/>
      <c r="XD1068" s="871"/>
      <c r="XE1068" s="871"/>
      <c r="XF1068" s="871"/>
      <c r="XG1068" s="871"/>
      <c r="XH1068" s="871"/>
      <c r="XI1068" s="871"/>
      <c r="XJ1068" s="871"/>
      <c r="XK1068" s="871"/>
      <c r="XL1068" s="871"/>
      <c r="XM1068" s="871"/>
      <c r="XN1068" s="871"/>
      <c r="XO1068" s="871"/>
      <c r="XP1068" s="871"/>
      <c r="XQ1068" s="871"/>
      <c r="XR1068" s="871"/>
      <c r="XS1068" s="871"/>
      <c r="XT1068" s="871"/>
      <c r="XU1068" s="871"/>
      <c r="XV1068" s="871"/>
      <c r="XW1068" s="871"/>
      <c r="XX1068" s="871"/>
      <c r="XY1068" s="871"/>
      <c r="XZ1068" s="871"/>
      <c r="YA1068" s="871"/>
      <c r="YB1068" s="871"/>
      <c r="YC1068" s="871"/>
      <c r="YD1068" s="871"/>
      <c r="YE1068" s="871"/>
      <c r="YF1068" s="871"/>
      <c r="YG1068" s="871"/>
      <c r="YH1068" s="871"/>
      <c r="YI1068" s="871"/>
      <c r="YJ1068" s="871"/>
      <c r="YK1068" s="871"/>
      <c r="YL1068" s="871"/>
      <c r="YM1068" s="871"/>
      <c r="YN1068" s="871"/>
      <c r="YO1068" s="871"/>
      <c r="YP1068" s="871"/>
      <c r="YQ1068" s="871"/>
      <c r="YR1068" s="871"/>
      <c r="YS1068" s="871"/>
      <c r="YT1068" s="871"/>
      <c r="YU1068" s="871"/>
      <c r="YV1068" s="871"/>
      <c r="YW1068" s="871"/>
      <c r="YX1068" s="871"/>
      <c r="YY1068" s="871"/>
      <c r="YZ1068" s="871"/>
      <c r="ZA1068" s="871"/>
      <c r="ZB1068" s="871"/>
      <c r="ZC1068" s="871"/>
      <c r="ZD1068" s="871"/>
      <c r="ZE1068" s="871"/>
      <c r="ZF1068" s="871"/>
      <c r="ZG1068" s="871"/>
      <c r="ZH1068" s="871"/>
      <c r="ZI1068" s="871"/>
      <c r="ZJ1068" s="871"/>
      <c r="ZK1068" s="871"/>
      <c r="ZL1068" s="871"/>
      <c r="ZM1068" s="871"/>
      <c r="ZN1068" s="871"/>
      <c r="ZO1068" s="871"/>
      <c r="ZP1068" s="871"/>
      <c r="ZQ1068" s="871"/>
      <c r="ZR1068" s="871"/>
      <c r="ZS1068" s="871"/>
      <c r="ZT1068" s="871"/>
      <c r="ZU1068" s="871"/>
      <c r="ZV1068" s="871"/>
      <c r="ZW1068" s="871"/>
      <c r="ZX1068" s="871"/>
      <c r="ZY1068" s="871"/>
      <c r="ZZ1068" s="871"/>
      <c r="AAA1068" s="871"/>
      <c r="AAB1068" s="871"/>
      <c r="AAC1068" s="871"/>
      <c r="AAD1068" s="871"/>
      <c r="AAE1068" s="871"/>
      <c r="AAF1068" s="871"/>
      <c r="AAG1068" s="871"/>
      <c r="AAH1068" s="871"/>
      <c r="AAI1068" s="871"/>
      <c r="AAJ1068" s="871"/>
      <c r="AAK1068" s="871"/>
      <c r="AAL1068" s="871"/>
      <c r="AAM1068" s="871"/>
      <c r="AAN1068" s="871"/>
      <c r="AAO1068" s="871"/>
      <c r="AAP1068" s="871"/>
      <c r="AAQ1068" s="871"/>
      <c r="AAR1068" s="871"/>
      <c r="AAS1068" s="871"/>
      <c r="AAT1068" s="871"/>
      <c r="AAU1068" s="871"/>
      <c r="AAV1068" s="871"/>
      <c r="AAW1068" s="871"/>
      <c r="AAX1068" s="871"/>
      <c r="AAY1068" s="871"/>
      <c r="AAZ1068" s="871"/>
      <c r="ABA1068" s="871"/>
      <c r="ABB1068" s="871"/>
      <c r="ABC1068" s="871"/>
      <c r="ABD1068" s="871"/>
      <c r="ABE1068" s="871"/>
      <c r="ABF1068" s="871"/>
      <c r="ABG1068" s="871"/>
      <c r="ABH1068" s="871"/>
      <c r="ABI1068" s="871"/>
      <c r="ABJ1068" s="871"/>
      <c r="ABK1068" s="871"/>
      <c r="ABL1068" s="871"/>
      <c r="ABM1068" s="871"/>
      <c r="ABN1068" s="871"/>
      <c r="ABO1068" s="871"/>
      <c r="ABP1068" s="871"/>
      <c r="ABQ1068" s="871"/>
      <c r="ABR1068" s="871"/>
      <c r="ABS1068" s="871"/>
      <c r="ABT1068" s="871"/>
      <c r="ABU1068" s="871"/>
      <c r="ABV1068" s="871"/>
      <c r="ABW1068" s="871"/>
      <c r="ABX1068" s="871"/>
      <c r="ABY1068" s="871"/>
      <c r="ABZ1068" s="871"/>
      <c r="ACA1068" s="871"/>
      <c r="ACB1068" s="871"/>
      <c r="ACC1068" s="871"/>
      <c r="ACD1068" s="871"/>
      <c r="ACE1068" s="871"/>
      <c r="ACF1068" s="871"/>
      <c r="ACG1068" s="871"/>
      <c r="ACH1068" s="871"/>
      <c r="ACI1068" s="871"/>
      <c r="ACJ1068" s="871"/>
      <c r="ACK1068" s="871"/>
      <c r="ACL1068" s="871"/>
      <c r="ACM1068" s="871"/>
      <c r="ACN1068" s="871"/>
      <c r="ACO1068" s="871"/>
      <c r="ACP1068" s="871"/>
      <c r="ACQ1068" s="871"/>
      <c r="ACR1068" s="871"/>
      <c r="ACS1068" s="871"/>
      <c r="ACT1068" s="871"/>
      <c r="ACU1068" s="871"/>
      <c r="ACV1068" s="871"/>
      <c r="ACW1068" s="871"/>
      <c r="ACX1068" s="871"/>
      <c r="ACY1068" s="871"/>
      <c r="ACZ1068" s="871"/>
      <c r="ADA1068" s="871"/>
      <c r="ADB1068" s="871"/>
      <c r="ADC1068" s="871"/>
      <c r="ADD1068" s="871"/>
      <c r="ADE1068" s="871"/>
      <c r="ADF1068" s="871"/>
      <c r="ADG1068" s="871"/>
      <c r="ADH1068" s="871"/>
      <c r="ADI1068" s="871"/>
      <c r="ADJ1068" s="871"/>
      <c r="ADK1068" s="871"/>
      <c r="ADL1068" s="871"/>
      <c r="ADM1068" s="871"/>
      <c r="ADN1068" s="871"/>
      <c r="ADO1068" s="871"/>
      <c r="ADP1068" s="871"/>
      <c r="ADQ1068" s="871"/>
      <c r="ADR1068" s="871"/>
      <c r="ADS1068" s="871"/>
      <c r="ADT1068" s="871"/>
      <c r="ADU1068" s="871"/>
      <c r="ADV1068" s="871"/>
      <c r="ADW1068" s="871"/>
      <c r="ADX1068" s="871"/>
      <c r="ADY1068" s="871"/>
      <c r="ADZ1068" s="871"/>
      <c r="AEA1068" s="871"/>
      <c r="AEB1068" s="871"/>
      <c r="AEC1068" s="871"/>
      <c r="AED1068" s="871"/>
      <c r="AEE1068" s="871"/>
      <c r="AEF1068" s="871"/>
      <c r="AEG1068" s="871"/>
      <c r="AEH1068" s="871"/>
      <c r="AEI1068" s="871"/>
      <c r="AEJ1068" s="871"/>
      <c r="AEK1068" s="871"/>
      <c r="AEL1068" s="871"/>
      <c r="AEM1068" s="871"/>
      <c r="AEN1068" s="871"/>
      <c r="AEO1068" s="871"/>
      <c r="AEP1068" s="871"/>
      <c r="AEQ1068" s="871"/>
      <c r="AER1068" s="871"/>
      <c r="AES1068" s="871"/>
      <c r="AET1068" s="871"/>
      <c r="AEU1068" s="871"/>
      <c r="AEV1068" s="871"/>
      <c r="AEW1068" s="871"/>
      <c r="AEX1068" s="871"/>
      <c r="AEY1068" s="871"/>
      <c r="AEZ1068" s="871"/>
      <c r="AFA1068" s="871"/>
      <c r="AFB1068" s="871"/>
      <c r="AFC1068" s="871"/>
      <c r="AFD1068" s="871"/>
      <c r="AFE1068" s="871"/>
      <c r="AFF1068" s="871"/>
      <c r="AFG1068" s="871"/>
      <c r="AFH1068" s="871"/>
      <c r="AFI1068" s="871"/>
      <c r="AFJ1068" s="871"/>
      <c r="AFK1068" s="871"/>
      <c r="AFL1068" s="871"/>
      <c r="AFM1068" s="871"/>
      <c r="AFN1068" s="871"/>
      <c r="AFO1068" s="871"/>
      <c r="AFP1068" s="871"/>
      <c r="AFQ1068" s="871"/>
      <c r="AFR1068" s="871"/>
      <c r="AFS1068" s="871"/>
      <c r="AFT1068" s="871"/>
      <c r="AFU1068" s="871"/>
      <c r="AFV1068" s="871"/>
      <c r="AFW1068" s="871"/>
      <c r="AFX1068" s="871"/>
      <c r="AFY1068" s="871"/>
      <c r="AFZ1068" s="871"/>
      <c r="AGA1068" s="871"/>
      <c r="AGB1068" s="871"/>
      <c r="AGC1068" s="871"/>
      <c r="AGD1068" s="871"/>
      <c r="AGE1068" s="871"/>
      <c r="AGF1068" s="871"/>
      <c r="AGG1068" s="871"/>
      <c r="AGH1068" s="871"/>
      <c r="AGI1068" s="871"/>
      <c r="AGJ1068" s="871"/>
      <c r="AGK1068" s="871"/>
      <c r="AGL1068" s="871"/>
      <c r="AGM1068" s="871"/>
      <c r="AGN1068" s="871"/>
      <c r="AGO1068" s="871"/>
      <c r="AGP1068" s="871"/>
      <c r="AGQ1068" s="871"/>
      <c r="AGR1068" s="871"/>
      <c r="AGS1068" s="871"/>
      <c r="AGT1068" s="871"/>
      <c r="AGU1068" s="871"/>
      <c r="AGV1068" s="871"/>
      <c r="AGW1068" s="871"/>
      <c r="AGX1068" s="871"/>
      <c r="AGY1068" s="871"/>
      <c r="AGZ1068" s="871"/>
      <c r="AHA1068" s="871"/>
      <c r="AHB1068" s="871"/>
      <c r="AHC1068" s="871"/>
      <c r="AHD1068" s="871"/>
      <c r="AHE1068" s="871"/>
      <c r="AHF1068" s="871"/>
      <c r="AHG1068" s="871"/>
      <c r="AHH1068" s="871"/>
      <c r="AHI1068" s="871"/>
      <c r="AHJ1068" s="871"/>
      <c r="AHK1068" s="871"/>
      <c r="AHL1068" s="871"/>
      <c r="AHM1068" s="871"/>
      <c r="AHN1068" s="871"/>
      <c r="AHO1068" s="871"/>
      <c r="AHP1068" s="871"/>
      <c r="AHQ1068" s="871"/>
      <c r="AHR1068" s="871"/>
      <c r="AHS1068" s="871"/>
      <c r="AHT1068" s="871"/>
      <c r="AHU1068" s="871"/>
      <c r="AHV1068" s="871"/>
      <c r="AHW1068" s="871"/>
      <c r="AHX1068" s="871"/>
      <c r="AHY1068" s="871"/>
      <c r="AHZ1068" s="871"/>
      <c r="AIA1068" s="871"/>
      <c r="AIB1068" s="871"/>
      <c r="AIC1068" s="871"/>
      <c r="AID1068" s="871"/>
      <c r="AIE1068" s="871"/>
      <c r="AIF1068" s="871"/>
      <c r="AIG1068" s="871"/>
      <c r="AIH1068" s="871"/>
      <c r="AII1068" s="871"/>
      <c r="AIJ1068" s="871"/>
      <c r="AIK1068" s="871"/>
      <c r="AIL1068" s="871"/>
      <c r="AIM1068" s="871"/>
      <c r="AIN1068" s="871"/>
      <c r="AIO1068" s="871"/>
      <c r="AIP1068" s="871"/>
      <c r="AIQ1068" s="871"/>
      <c r="AIR1068" s="871"/>
      <c r="AIS1068" s="871"/>
      <c r="AIT1068" s="871"/>
      <c r="AIU1068" s="871"/>
      <c r="AIV1068" s="871"/>
      <c r="AIW1068" s="871"/>
      <c r="AIX1068" s="871"/>
      <c r="AIY1068" s="871"/>
      <c r="AIZ1068" s="871"/>
      <c r="AJA1068" s="871"/>
      <c r="AJB1068" s="871"/>
      <c r="AJC1068" s="871"/>
      <c r="AJD1068" s="871"/>
      <c r="AJE1068" s="871"/>
      <c r="AJF1068" s="871"/>
      <c r="AJG1068" s="871"/>
      <c r="AJH1068" s="871"/>
      <c r="AJI1068" s="871"/>
      <c r="AJJ1068" s="871"/>
      <c r="AJK1068" s="871"/>
      <c r="AJL1068" s="871"/>
      <c r="AJM1068" s="871"/>
      <c r="AJN1068" s="871"/>
      <c r="AJO1068" s="871"/>
      <c r="AJP1068" s="871"/>
      <c r="AJQ1068" s="871"/>
      <c r="AJR1068" s="871"/>
      <c r="AJS1068" s="871"/>
      <c r="AJT1068" s="871"/>
      <c r="AJU1068" s="871"/>
      <c r="AJV1068" s="871"/>
      <c r="AJW1068" s="871"/>
      <c r="AJX1068" s="871"/>
      <c r="AJY1068" s="871"/>
      <c r="AJZ1068" s="871"/>
      <c r="AKA1068" s="871"/>
      <c r="AKB1068" s="871"/>
      <c r="AKC1068" s="871"/>
      <c r="AKD1068" s="871"/>
      <c r="AKE1068" s="871"/>
      <c r="AKF1068" s="871"/>
      <c r="AKG1068" s="871"/>
      <c r="AKH1068" s="871"/>
      <c r="AKI1068" s="871"/>
      <c r="AKJ1068" s="871"/>
      <c r="AKK1068" s="871"/>
      <c r="AKL1068" s="871"/>
      <c r="AKM1068" s="871"/>
      <c r="AKN1068" s="871"/>
      <c r="AKO1068" s="871"/>
      <c r="AKP1068" s="871"/>
      <c r="AKQ1068" s="871"/>
      <c r="AKR1068" s="871"/>
      <c r="AKS1068" s="871"/>
      <c r="AKT1068" s="871"/>
      <c r="AKU1068" s="871"/>
      <c r="AKV1068" s="871"/>
      <c r="AKW1068" s="871"/>
      <c r="AKX1068" s="871"/>
      <c r="AKY1068" s="871"/>
      <c r="AKZ1068" s="871"/>
      <c r="ALA1068" s="871"/>
      <c r="ALB1068" s="871"/>
      <c r="ALC1068" s="871"/>
      <c r="ALD1068" s="871"/>
      <c r="ALE1068" s="871"/>
      <c r="ALF1068" s="871"/>
      <c r="ALG1068" s="871"/>
      <c r="ALH1068" s="871"/>
      <c r="ALI1068" s="871"/>
      <c r="ALJ1068" s="871"/>
      <c r="ALK1068" s="871"/>
      <c r="ALL1068" s="871"/>
      <c r="ALM1068" s="871"/>
      <c r="ALN1068" s="871"/>
      <c r="ALO1068" s="871"/>
      <c r="ALP1068" s="871"/>
      <c r="ALQ1068" s="871"/>
      <c r="ALR1068" s="871"/>
      <c r="ALS1068" s="871"/>
      <c r="ALT1068" s="871"/>
      <c r="ALU1068" s="871"/>
      <c r="ALV1068" s="871"/>
      <c r="ALW1068" s="871"/>
      <c r="ALX1068" s="871"/>
      <c r="ALY1068" s="871"/>
      <c r="ALZ1068" s="871"/>
      <c r="AMA1068" s="871"/>
      <c r="AMB1068" s="871"/>
      <c r="AMC1068" s="871"/>
      <c r="AMD1068" s="871"/>
      <c r="AME1068" s="871"/>
      <c r="AMF1068" s="871"/>
      <c r="AMG1068" s="871"/>
      <c r="AMH1068" s="871"/>
      <c r="AMI1068" s="871"/>
      <c r="AMJ1068" s="871"/>
      <c r="AMK1068" s="871"/>
    </row>
    <row r="1069" spans="1:1025" ht="15.75" customHeight="1">
      <c r="A1069" s="1135"/>
      <c r="B1069" s="933"/>
      <c r="C1069" s="942"/>
      <c r="D1069" s="942"/>
      <c r="E1069" s="983"/>
      <c r="F1069" s="945"/>
      <c r="G1069" s="942"/>
      <c r="H1069" s="946"/>
      <c r="I1069" s="942"/>
      <c r="J1069" s="942"/>
      <c r="K1069" s="907"/>
      <c r="L1069" s="899"/>
      <c r="M1069" s="899"/>
      <c r="N1069" s="899"/>
      <c r="O1069" s="948"/>
      <c r="P1069" s="899"/>
      <c r="Q1069" s="917"/>
      <c r="R1069" s="871"/>
      <c r="S1069" s="871"/>
      <c r="T1069" s="871"/>
      <c r="U1069" s="871"/>
      <c r="V1069" s="871"/>
      <c r="W1069" s="871"/>
      <c r="X1069" s="871"/>
      <c r="Y1069" s="871"/>
      <c r="Z1069" s="871"/>
      <c r="AA1069" s="871"/>
      <c r="AB1069" s="871"/>
      <c r="AC1069" s="871"/>
      <c r="AD1069" s="871"/>
      <c r="AE1069" s="871"/>
      <c r="AF1069" s="871"/>
      <c r="AG1069" s="871"/>
      <c r="AH1069" s="871"/>
      <c r="AI1069" s="871"/>
      <c r="AJ1069" s="871"/>
      <c r="AK1069" s="871"/>
      <c r="AL1069" s="871"/>
      <c r="AM1069" s="871"/>
      <c r="AN1069" s="871"/>
      <c r="AO1069" s="871"/>
      <c r="AP1069" s="871"/>
      <c r="AQ1069" s="871"/>
      <c r="AR1069" s="871"/>
      <c r="AS1069" s="871"/>
      <c r="AT1069" s="871"/>
      <c r="AU1069" s="871"/>
      <c r="AV1069" s="871"/>
      <c r="AW1069" s="871"/>
      <c r="AX1069" s="871"/>
      <c r="AY1069" s="871"/>
      <c r="AZ1069" s="871"/>
      <c r="BA1069" s="871"/>
      <c r="BB1069" s="871"/>
      <c r="BC1069" s="871"/>
      <c r="BD1069" s="871"/>
      <c r="BE1069" s="871"/>
      <c r="BF1069" s="871"/>
      <c r="BG1069" s="871"/>
      <c r="BH1069" s="871"/>
      <c r="BI1069" s="871"/>
      <c r="BJ1069" s="871"/>
      <c r="BK1069" s="871"/>
      <c r="BL1069" s="871"/>
      <c r="BM1069" s="871"/>
      <c r="BN1069" s="871"/>
      <c r="BO1069" s="871"/>
      <c r="BP1069" s="871"/>
      <c r="BQ1069" s="871"/>
      <c r="BR1069" s="871"/>
      <c r="BS1069" s="871"/>
      <c r="BT1069" s="871"/>
      <c r="BU1069" s="871"/>
      <c r="BV1069" s="871"/>
      <c r="BW1069" s="871"/>
      <c r="BX1069" s="871"/>
      <c r="BY1069" s="871"/>
      <c r="BZ1069" s="871"/>
      <c r="CA1069" s="871"/>
      <c r="CB1069" s="871"/>
      <c r="CC1069" s="871"/>
      <c r="CD1069" s="871"/>
      <c r="CE1069" s="871"/>
      <c r="CF1069" s="871"/>
      <c r="CG1069" s="871"/>
      <c r="CH1069" s="871"/>
      <c r="CI1069" s="871"/>
      <c r="CJ1069" s="871"/>
      <c r="CK1069" s="871"/>
      <c r="CL1069" s="871"/>
      <c r="CM1069" s="871"/>
      <c r="CN1069" s="871"/>
      <c r="CO1069" s="871"/>
      <c r="CP1069" s="871"/>
      <c r="CQ1069" s="871"/>
      <c r="CR1069" s="871"/>
      <c r="CS1069" s="871"/>
      <c r="CT1069" s="871"/>
      <c r="CU1069" s="871"/>
      <c r="CV1069" s="871"/>
      <c r="CW1069" s="871"/>
      <c r="CX1069" s="871"/>
      <c r="CY1069" s="871"/>
      <c r="CZ1069" s="871"/>
      <c r="DA1069" s="871"/>
      <c r="DB1069" s="871"/>
      <c r="DC1069" s="871"/>
      <c r="DD1069" s="871"/>
      <c r="DE1069" s="871"/>
      <c r="DF1069" s="871"/>
      <c r="DG1069" s="871"/>
      <c r="DH1069" s="871"/>
      <c r="DI1069" s="871"/>
      <c r="DJ1069" s="871"/>
      <c r="DK1069" s="871"/>
      <c r="DL1069" s="871"/>
      <c r="DM1069" s="871"/>
      <c r="DN1069" s="871"/>
      <c r="DO1069" s="871"/>
      <c r="DP1069" s="871"/>
      <c r="DQ1069" s="871"/>
      <c r="DR1069" s="871"/>
      <c r="DS1069" s="871"/>
      <c r="DT1069" s="871"/>
      <c r="DU1069" s="871"/>
      <c r="DV1069" s="871"/>
      <c r="DW1069" s="871"/>
      <c r="DX1069" s="871"/>
      <c r="DY1069" s="871"/>
      <c r="DZ1069" s="871"/>
      <c r="EA1069" s="871"/>
      <c r="EB1069" s="871"/>
      <c r="EC1069" s="871"/>
      <c r="ED1069" s="871"/>
      <c r="EE1069" s="871"/>
      <c r="EF1069" s="871"/>
      <c r="EG1069" s="871"/>
      <c r="EH1069" s="871"/>
      <c r="EI1069" s="871"/>
      <c r="EJ1069" s="871"/>
      <c r="EK1069" s="871"/>
      <c r="EL1069" s="871"/>
      <c r="EM1069" s="871"/>
      <c r="EN1069" s="871"/>
      <c r="EO1069" s="871"/>
      <c r="EP1069" s="871"/>
      <c r="EQ1069" s="871"/>
      <c r="ER1069" s="871"/>
      <c r="ES1069" s="871"/>
      <c r="ET1069" s="871"/>
      <c r="EU1069" s="871"/>
      <c r="EV1069" s="871"/>
      <c r="EW1069" s="871"/>
      <c r="EX1069" s="871"/>
      <c r="EY1069" s="871"/>
      <c r="EZ1069" s="871"/>
      <c r="FA1069" s="871"/>
      <c r="FB1069" s="871"/>
      <c r="FC1069" s="871"/>
      <c r="FD1069" s="871"/>
      <c r="FE1069" s="871"/>
      <c r="FF1069" s="871"/>
      <c r="FG1069" s="871"/>
      <c r="FH1069" s="871"/>
      <c r="FI1069" s="871"/>
      <c r="FJ1069" s="871"/>
      <c r="FK1069" s="871"/>
      <c r="FL1069" s="871"/>
      <c r="FM1069" s="871"/>
      <c r="FN1069" s="871"/>
      <c r="FO1069" s="871"/>
      <c r="FP1069" s="871"/>
      <c r="FQ1069" s="871"/>
      <c r="FR1069" s="871"/>
      <c r="FS1069" s="871"/>
      <c r="FT1069" s="871"/>
      <c r="FU1069" s="871"/>
      <c r="FV1069" s="871"/>
      <c r="FW1069" s="871"/>
      <c r="FX1069" s="871"/>
      <c r="FY1069" s="871"/>
      <c r="FZ1069" s="871"/>
      <c r="GA1069" s="871"/>
      <c r="GB1069" s="871"/>
      <c r="GC1069" s="871"/>
      <c r="GD1069" s="871"/>
      <c r="GE1069" s="871"/>
      <c r="GF1069" s="871"/>
      <c r="GG1069" s="871"/>
      <c r="GH1069" s="871"/>
      <c r="GI1069" s="871"/>
      <c r="GJ1069" s="871"/>
      <c r="GK1069" s="871"/>
      <c r="GL1069" s="871"/>
      <c r="GM1069" s="871"/>
      <c r="GN1069" s="871"/>
      <c r="GO1069" s="871"/>
      <c r="GP1069" s="871"/>
      <c r="GQ1069" s="871"/>
      <c r="GR1069" s="871"/>
      <c r="GS1069" s="871"/>
      <c r="GT1069" s="871"/>
      <c r="GU1069" s="871"/>
      <c r="GV1069" s="871"/>
      <c r="GW1069" s="871"/>
      <c r="GX1069" s="871"/>
      <c r="GY1069" s="871"/>
      <c r="GZ1069" s="871"/>
      <c r="HA1069" s="871"/>
      <c r="HB1069" s="871"/>
      <c r="HC1069" s="871"/>
      <c r="HD1069" s="871"/>
      <c r="HE1069" s="871"/>
      <c r="HF1069" s="871"/>
      <c r="HG1069" s="871"/>
      <c r="HH1069" s="871"/>
      <c r="HI1069" s="871"/>
      <c r="HJ1069" s="871"/>
      <c r="HK1069" s="871"/>
      <c r="HL1069" s="871"/>
      <c r="HM1069" s="871"/>
      <c r="HN1069" s="871"/>
      <c r="HO1069" s="871"/>
      <c r="HP1069" s="871"/>
      <c r="HQ1069" s="871"/>
      <c r="HR1069" s="871"/>
      <c r="HS1069" s="871"/>
      <c r="HT1069" s="871"/>
      <c r="HU1069" s="871"/>
      <c r="HV1069" s="871"/>
      <c r="HW1069" s="871"/>
      <c r="HX1069" s="871"/>
      <c r="HY1069" s="871"/>
      <c r="HZ1069" s="871"/>
      <c r="IA1069" s="871"/>
      <c r="IB1069" s="871"/>
      <c r="IC1069" s="871"/>
      <c r="ID1069" s="871"/>
      <c r="IE1069" s="871"/>
      <c r="IF1069" s="871"/>
      <c r="IG1069" s="871"/>
      <c r="IH1069" s="871"/>
      <c r="II1069" s="871"/>
      <c r="IJ1069" s="871"/>
      <c r="IK1069" s="871"/>
      <c r="IL1069" s="871"/>
      <c r="IM1069" s="871"/>
      <c r="IN1069" s="871"/>
      <c r="IO1069" s="871"/>
      <c r="IP1069" s="871"/>
      <c r="IQ1069" s="871"/>
      <c r="IR1069" s="871"/>
      <c r="IS1069" s="871"/>
      <c r="IT1069" s="871"/>
      <c r="IU1069" s="871"/>
      <c r="IV1069" s="871"/>
      <c r="IW1069" s="871"/>
      <c r="IX1069" s="871"/>
      <c r="IY1069" s="871"/>
      <c r="IZ1069" s="871"/>
      <c r="JA1069" s="871"/>
      <c r="JB1069" s="871"/>
      <c r="JC1069" s="871"/>
      <c r="JD1069" s="871"/>
      <c r="JE1069" s="871"/>
      <c r="JF1069" s="871"/>
      <c r="JG1069" s="871"/>
      <c r="JH1069" s="871"/>
      <c r="JI1069" s="871"/>
      <c r="JJ1069" s="871"/>
      <c r="JK1069" s="871"/>
      <c r="JL1069" s="871"/>
      <c r="JM1069" s="871"/>
      <c r="JN1069" s="871"/>
      <c r="JO1069" s="871"/>
      <c r="JP1069" s="871"/>
      <c r="JQ1069" s="871"/>
      <c r="JR1069" s="871"/>
      <c r="JS1069" s="871"/>
      <c r="JT1069" s="871"/>
      <c r="JU1069" s="871"/>
      <c r="JV1069" s="871"/>
      <c r="JW1069" s="871"/>
      <c r="JX1069" s="871"/>
      <c r="JY1069" s="871"/>
      <c r="JZ1069" s="871"/>
      <c r="KA1069" s="871"/>
      <c r="KB1069" s="871"/>
      <c r="KC1069" s="871"/>
      <c r="KD1069" s="871"/>
      <c r="KE1069" s="871"/>
      <c r="KF1069" s="871"/>
      <c r="KG1069" s="871"/>
      <c r="KH1069" s="871"/>
      <c r="KI1069" s="871"/>
      <c r="KJ1069" s="871"/>
      <c r="KK1069" s="871"/>
      <c r="KL1069" s="871"/>
      <c r="KM1069" s="871"/>
      <c r="KN1069" s="871"/>
      <c r="KO1069" s="871"/>
      <c r="KP1069" s="871"/>
      <c r="KQ1069" s="871"/>
      <c r="KR1069" s="871"/>
      <c r="KS1069" s="871"/>
      <c r="KT1069" s="871"/>
      <c r="KU1069" s="871"/>
      <c r="KV1069" s="871"/>
      <c r="KW1069" s="871"/>
      <c r="KX1069" s="871"/>
      <c r="KY1069" s="871"/>
      <c r="KZ1069" s="871"/>
      <c r="LA1069" s="871"/>
      <c r="LB1069" s="871"/>
      <c r="LC1069" s="871"/>
      <c r="LD1069" s="871"/>
      <c r="LE1069" s="871"/>
      <c r="LF1069" s="871"/>
      <c r="LG1069" s="871"/>
      <c r="LH1069" s="871"/>
      <c r="LI1069" s="871"/>
      <c r="LJ1069" s="871"/>
      <c r="LK1069" s="871"/>
      <c r="LL1069" s="871"/>
      <c r="LM1069" s="871"/>
      <c r="LN1069" s="871"/>
      <c r="LO1069" s="871"/>
      <c r="LP1069" s="871"/>
      <c r="LQ1069" s="871"/>
      <c r="LR1069" s="871"/>
      <c r="LS1069" s="871"/>
      <c r="LT1069" s="871"/>
      <c r="LU1069" s="871"/>
      <c r="LV1069" s="871"/>
      <c r="LW1069" s="871"/>
      <c r="LX1069" s="871"/>
      <c r="LY1069" s="871"/>
      <c r="LZ1069" s="871"/>
      <c r="MA1069" s="871"/>
      <c r="MB1069" s="871"/>
      <c r="MC1069" s="871"/>
      <c r="MD1069" s="871"/>
      <c r="ME1069" s="871"/>
      <c r="MF1069" s="871"/>
      <c r="MG1069" s="871"/>
      <c r="MH1069" s="871"/>
      <c r="MI1069" s="871"/>
      <c r="MJ1069" s="871"/>
      <c r="MK1069" s="871"/>
      <c r="ML1069" s="871"/>
      <c r="MM1069" s="871"/>
      <c r="MN1069" s="871"/>
      <c r="MO1069" s="871"/>
      <c r="MP1069" s="871"/>
      <c r="MQ1069" s="871"/>
      <c r="MR1069" s="871"/>
      <c r="MS1069" s="871"/>
      <c r="MT1069" s="871"/>
      <c r="MU1069" s="871"/>
      <c r="MV1069" s="871"/>
      <c r="MW1069" s="871"/>
      <c r="MX1069" s="871"/>
      <c r="MY1069" s="871"/>
      <c r="MZ1069" s="871"/>
      <c r="NA1069" s="871"/>
      <c r="NB1069" s="871"/>
      <c r="NC1069" s="871"/>
      <c r="ND1069" s="871"/>
      <c r="NE1069" s="871"/>
      <c r="NF1069" s="871"/>
      <c r="NG1069" s="871"/>
      <c r="NH1069" s="871"/>
      <c r="NI1069" s="871"/>
      <c r="NJ1069" s="871"/>
      <c r="NK1069" s="871"/>
      <c r="NL1069" s="871"/>
      <c r="NM1069" s="871"/>
      <c r="NN1069" s="871"/>
      <c r="NO1069" s="871"/>
      <c r="NP1069" s="871"/>
      <c r="NQ1069" s="871"/>
      <c r="NR1069" s="871"/>
      <c r="NS1069" s="871"/>
      <c r="NT1069" s="871"/>
      <c r="NU1069" s="871"/>
      <c r="NV1069" s="871"/>
      <c r="NW1069" s="871"/>
      <c r="NX1069" s="871"/>
      <c r="NY1069" s="871"/>
      <c r="NZ1069" s="871"/>
      <c r="OA1069" s="871"/>
      <c r="OB1069" s="871"/>
      <c r="OC1069" s="871"/>
      <c r="OD1069" s="871"/>
      <c r="OE1069" s="871"/>
      <c r="OF1069" s="871"/>
      <c r="OG1069" s="871"/>
      <c r="OH1069" s="871"/>
      <c r="OI1069" s="871"/>
      <c r="OJ1069" s="871"/>
      <c r="OK1069" s="871"/>
      <c r="OL1069" s="871"/>
      <c r="OM1069" s="871"/>
      <c r="ON1069" s="871"/>
      <c r="OO1069" s="871"/>
      <c r="OP1069" s="871"/>
      <c r="OQ1069" s="871"/>
      <c r="OR1069" s="871"/>
      <c r="OS1069" s="871"/>
      <c r="OT1069" s="871"/>
      <c r="OU1069" s="871"/>
      <c r="OV1069" s="871"/>
      <c r="OW1069" s="871"/>
      <c r="OX1069" s="871"/>
      <c r="OY1069" s="871"/>
      <c r="OZ1069" s="871"/>
      <c r="PA1069" s="871"/>
      <c r="PB1069" s="871"/>
      <c r="PC1069" s="871"/>
      <c r="PD1069" s="871"/>
      <c r="PE1069" s="871"/>
      <c r="PF1069" s="871"/>
      <c r="PG1069" s="871"/>
      <c r="PH1069" s="871"/>
      <c r="PI1069" s="871"/>
      <c r="PJ1069" s="871"/>
      <c r="PK1069" s="871"/>
      <c r="PL1069" s="871"/>
      <c r="PM1069" s="871"/>
      <c r="PN1069" s="871"/>
      <c r="PO1069" s="871"/>
      <c r="PP1069" s="871"/>
      <c r="PQ1069" s="871"/>
      <c r="PR1069" s="871"/>
      <c r="PS1069" s="871"/>
      <c r="PT1069" s="871"/>
      <c r="PU1069" s="871"/>
      <c r="PV1069" s="871"/>
      <c r="PW1069" s="871"/>
      <c r="PX1069" s="871"/>
      <c r="PY1069" s="871"/>
      <c r="PZ1069" s="871"/>
      <c r="QA1069" s="871"/>
      <c r="QB1069" s="871"/>
      <c r="QC1069" s="871"/>
      <c r="QD1069" s="871"/>
      <c r="QE1069" s="871"/>
      <c r="QF1069" s="871"/>
      <c r="QG1069" s="871"/>
      <c r="QH1069" s="871"/>
      <c r="QI1069" s="871"/>
      <c r="QJ1069" s="871"/>
      <c r="QK1069" s="871"/>
      <c r="QL1069" s="871"/>
      <c r="QM1069" s="871"/>
      <c r="QN1069" s="871"/>
      <c r="QO1069" s="871"/>
      <c r="QP1069" s="871"/>
      <c r="QQ1069" s="871"/>
      <c r="QR1069" s="871"/>
      <c r="QS1069" s="871"/>
      <c r="QT1069" s="871"/>
      <c r="QU1069" s="871"/>
      <c r="QV1069" s="871"/>
      <c r="QW1069" s="871"/>
      <c r="QX1069" s="871"/>
      <c r="QY1069" s="871"/>
      <c r="QZ1069" s="871"/>
      <c r="RA1069" s="871"/>
      <c r="RB1069" s="871"/>
      <c r="RC1069" s="871"/>
      <c r="RD1069" s="871"/>
      <c r="RE1069" s="871"/>
      <c r="RF1069" s="871"/>
      <c r="RG1069" s="871"/>
      <c r="RH1069" s="871"/>
      <c r="RI1069" s="871"/>
      <c r="RJ1069" s="871"/>
      <c r="RK1069" s="871"/>
      <c r="RL1069" s="871"/>
      <c r="RM1069" s="871"/>
      <c r="RN1069" s="871"/>
      <c r="RO1069" s="871"/>
      <c r="RP1069" s="871"/>
      <c r="RQ1069" s="871"/>
      <c r="RR1069" s="871"/>
      <c r="RS1069" s="871"/>
      <c r="RT1069" s="871"/>
      <c r="RU1069" s="871"/>
      <c r="RV1069" s="871"/>
      <c r="RW1069" s="871"/>
      <c r="RX1069" s="871"/>
      <c r="RY1069" s="871"/>
      <c r="RZ1069" s="871"/>
      <c r="SA1069" s="871"/>
      <c r="SB1069" s="871"/>
      <c r="SC1069" s="871"/>
      <c r="SD1069" s="871"/>
      <c r="SE1069" s="871"/>
      <c r="SF1069" s="871"/>
      <c r="SG1069" s="871"/>
      <c r="SH1069" s="871"/>
      <c r="SI1069" s="871"/>
      <c r="SJ1069" s="871"/>
      <c r="SK1069" s="871"/>
      <c r="SL1069" s="871"/>
      <c r="SM1069" s="871"/>
      <c r="SN1069" s="871"/>
      <c r="SO1069" s="871"/>
      <c r="SP1069" s="871"/>
      <c r="SQ1069" s="871"/>
      <c r="SR1069" s="871"/>
      <c r="SS1069" s="871"/>
      <c r="ST1069" s="871"/>
      <c r="SU1069" s="871"/>
      <c r="SV1069" s="871"/>
      <c r="SW1069" s="871"/>
      <c r="SX1069" s="871"/>
      <c r="SY1069" s="871"/>
      <c r="SZ1069" s="871"/>
      <c r="TA1069" s="871"/>
      <c r="TB1069" s="871"/>
      <c r="TC1069" s="871"/>
      <c r="TD1069" s="871"/>
      <c r="TE1069" s="871"/>
      <c r="TF1069" s="871"/>
      <c r="TG1069" s="871"/>
      <c r="TH1069" s="871"/>
      <c r="TI1069" s="871"/>
      <c r="TJ1069" s="871"/>
      <c r="TK1069" s="871"/>
      <c r="TL1069" s="871"/>
      <c r="TM1069" s="871"/>
      <c r="TN1069" s="871"/>
      <c r="TO1069" s="871"/>
      <c r="TP1069" s="871"/>
      <c r="TQ1069" s="871"/>
      <c r="TR1069" s="871"/>
      <c r="TS1069" s="871"/>
      <c r="TT1069" s="871"/>
      <c r="TU1069" s="871"/>
      <c r="TV1069" s="871"/>
      <c r="TW1069" s="871"/>
      <c r="TX1069" s="871"/>
      <c r="TY1069" s="871"/>
      <c r="TZ1069" s="871"/>
      <c r="UA1069" s="871"/>
      <c r="UB1069" s="871"/>
      <c r="UC1069" s="871"/>
      <c r="UD1069" s="871"/>
      <c r="UE1069" s="871"/>
      <c r="UF1069" s="871"/>
      <c r="UG1069" s="871"/>
      <c r="UH1069" s="871"/>
      <c r="UI1069" s="871"/>
      <c r="UJ1069" s="871"/>
      <c r="UK1069" s="871"/>
      <c r="UL1069" s="871"/>
      <c r="UM1069" s="871"/>
      <c r="UN1069" s="871"/>
      <c r="UO1069" s="871"/>
      <c r="UP1069" s="871"/>
      <c r="UQ1069" s="871"/>
      <c r="UR1069" s="871"/>
      <c r="US1069" s="871"/>
      <c r="UT1069" s="871"/>
      <c r="UU1069" s="871"/>
      <c r="UV1069" s="871"/>
      <c r="UW1069" s="871"/>
      <c r="UX1069" s="871"/>
      <c r="UY1069" s="871"/>
      <c r="UZ1069" s="871"/>
      <c r="VA1069" s="871"/>
      <c r="VB1069" s="871"/>
      <c r="VC1069" s="871"/>
      <c r="VD1069" s="871"/>
      <c r="VE1069" s="871"/>
      <c r="VF1069" s="871"/>
      <c r="VG1069" s="871"/>
      <c r="VH1069" s="871"/>
      <c r="VI1069" s="871"/>
      <c r="VJ1069" s="871"/>
      <c r="VK1069" s="871"/>
      <c r="VL1069" s="871"/>
      <c r="VM1069" s="871"/>
      <c r="VN1069" s="871"/>
      <c r="VO1069" s="871"/>
      <c r="VP1069" s="871"/>
      <c r="VQ1069" s="871"/>
      <c r="VR1069" s="871"/>
      <c r="VS1069" s="871"/>
      <c r="VT1069" s="871"/>
      <c r="VU1069" s="871"/>
      <c r="VV1069" s="871"/>
      <c r="VW1069" s="871"/>
      <c r="VX1069" s="871"/>
      <c r="VY1069" s="871"/>
      <c r="VZ1069" s="871"/>
      <c r="WA1069" s="871"/>
      <c r="WB1069" s="871"/>
      <c r="WC1069" s="871"/>
      <c r="WD1069" s="871"/>
      <c r="WE1069" s="871"/>
      <c r="WF1069" s="871"/>
      <c r="WG1069" s="871"/>
      <c r="WH1069" s="871"/>
      <c r="WI1069" s="871"/>
      <c r="WJ1069" s="871"/>
      <c r="WK1069" s="871"/>
      <c r="WL1069" s="871"/>
      <c r="WM1069" s="871"/>
      <c r="WN1069" s="871"/>
      <c r="WO1069" s="871"/>
      <c r="WP1069" s="871"/>
      <c r="WQ1069" s="871"/>
      <c r="WR1069" s="871"/>
      <c r="WS1069" s="871"/>
      <c r="WT1069" s="871"/>
      <c r="WU1069" s="871"/>
      <c r="WV1069" s="871"/>
      <c r="WW1069" s="871"/>
      <c r="WX1069" s="871"/>
      <c r="WY1069" s="871"/>
      <c r="WZ1069" s="871"/>
      <c r="XA1069" s="871"/>
      <c r="XB1069" s="871"/>
      <c r="XC1069" s="871"/>
      <c r="XD1069" s="871"/>
      <c r="XE1069" s="871"/>
      <c r="XF1069" s="871"/>
      <c r="XG1069" s="871"/>
      <c r="XH1069" s="871"/>
      <c r="XI1069" s="871"/>
      <c r="XJ1069" s="871"/>
      <c r="XK1069" s="871"/>
      <c r="XL1069" s="871"/>
      <c r="XM1069" s="871"/>
      <c r="XN1069" s="871"/>
      <c r="XO1069" s="871"/>
      <c r="XP1069" s="871"/>
      <c r="XQ1069" s="871"/>
      <c r="XR1069" s="871"/>
      <c r="XS1069" s="871"/>
      <c r="XT1069" s="871"/>
      <c r="XU1069" s="871"/>
      <c r="XV1069" s="871"/>
      <c r="XW1069" s="871"/>
      <c r="XX1069" s="871"/>
      <c r="XY1069" s="871"/>
      <c r="XZ1069" s="871"/>
      <c r="YA1069" s="871"/>
      <c r="YB1069" s="871"/>
      <c r="YC1069" s="871"/>
      <c r="YD1069" s="871"/>
      <c r="YE1069" s="871"/>
      <c r="YF1069" s="871"/>
      <c r="YG1069" s="871"/>
      <c r="YH1069" s="871"/>
      <c r="YI1069" s="871"/>
      <c r="YJ1069" s="871"/>
      <c r="YK1069" s="871"/>
      <c r="YL1069" s="871"/>
      <c r="YM1069" s="871"/>
      <c r="YN1069" s="871"/>
      <c r="YO1069" s="871"/>
      <c r="YP1069" s="871"/>
      <c r="YQ1069" s="871"/>
      <c r="YR1069" s="871"/>
      <c r="YS1069" s="871"/>
      <c r="YT1069" s="871"/>
      <c r="YU1069" s="871"/>
      <c r="YV1069" s="871"/>
      <c r="YW1069" s="871"/>
      <c r="YX1069" s="871"/>
      <c r="YY1069" s="871"/>
      <c r="YZ1069" s="871"/>
      <c r="ZA1069" s="871"/>
      <c r="ZB1069" s="871"/>
      <c r="ZC1069" s="871"/>
      <c r="ZD1069" s="871"/>
      <c r="ZE1069" s="871"/>
      <c r="ZF1069" s="871"/>
      <c r="ZG1069" s="871"/>
      <c r="ZH1069" s="871"/>
      <c r="ZI1069" s="871"/>
      <c r="ZJ1069" s="871"/>
      <c r="ZK1069" s="871"/>
      <c r="ZL1069" s="871"/>
      <c r="ZM1069" s="871"/>
      <c r="ZN1069" s="871"/>
      <c r="ZO1069" s="871"/>
      <c r="ZP1069" s="871"/>
      <c r="ZQ1069" s="871"/>
      <c r="ZR1069" s="871"/>
      <c r="ZS1069" s="871"/>
      <c r="ZT1069" s="871"/>
      <c r="ZU1069" s="871"/>
      <c r="ZV1069" s="871"/>
      <c r="ZW1069" s="871"/>
      <c r="ZX1069" s="871"/>
      <c r="ZY1069" s="871"/>
      <c r="ZZ1069" s="871"/>
      <c r="AAA1069" s="871"/>
      <c r="AAB1069" s="871"/>
      <c r="AAC1069" s="871"/>
      <c r="AAD1069" s="871"/>
      <c r="AAE1069" s="871"/>
      <c r="AAF1069" s="871"/>
      <c r="AAG1069" s="871"/>
      <c r="AAH1069" s="871"/>
      <c r="AAI1069" s="871"/>
      <c r="AAJ1069" s="871"/>
      <c r="AAK1069" s="871"/>
      <c r="AAL1069" s="871"/>
      <c r="AAM1069" s="871"/>
      <c r="AAN1069" s="871"/>
      <c r="AAO1069" s="871"/>
      <c r="AAP1069" s="871"/>
      <c r="AAQ1069" s="871"/>
      <c r="AAR1069" s="871"/>
      <c r="AAS1069" s="871"/>
      <c r="AAT1069" s="871"/>
      <c r="AAU1069" s="871"/>
      <c r="AAV1069" s="871"/>
      <c r="AAW1069" s="871"/>
      <c r="AAX1069" s="871"/>
      <c r="AAY1069" s="871"/>
      <c r="AAZ1069" s="871"/>
      <c r="ABA1069" s="871"/>
      <c r="ABB1069" s="871"/>
      <c r="ABC1069" s="871"/>
      <c r="ABD1069" s="871"/>
      <c r="ABE1069" s="871"/>
      <c r="ABF1069" s="871"/>
      <c r="ABG1069" s="871"/>
      <c r="ABH1069" s="871"/>
      <c r="ABI1069" s="871"/>
      <c r="ABJ1069" s="871"/>
      <c r="ABK1069" s="871"/>
      <c r="ABL1069" s="871"/>
      <c r="ABM1069" s="871"/>
      <c r="ABN1069" s="871"/>
      <c r="ABO1069" s="871"/>
      <c r="ABP1069" s="871"/>
      <c r="ABQ1069" s="871"/>
      <c r="ABR1069" s="871"/>
      <c r="ABS1069" s="871"/>
      <c r="ABT1069" s="871"/>
      <c r="ABU1069" s="871"/>
      <c r="ABV1069" s="871"/>
      <c r="ABW1069" s="871"/>
      <c r="ABX1069" s="871"/>
      <c r="ABY1069" s="871"/>
      <c r="ABZ1069" s="871"/>
      <c r="ACA1069" s="871"/>
      <c r="ACB1069" s="871"/>
      <c r="ACC1069" s="871"/>
      <c r="ACD1069" s="871"/>
      <c r="ACE1069" s="871"/>
      <c r="ACF1069" s="871"/>
      <c r="ACG1069" s="871"/>
      <c r="ACH1069" s="871"/>
      <c r="ACI1069" s="871"/>
      <c r="ACJ1069" s="871"/>
      <c r="ACK1069" s="871"/>
      <c r="ACL1069" s="871"/>
      <c r="ACM1069" s="871"/>
      <c r="ACN1069" s="871"/>
      <c r="ACO1069" s="871"/>
      <c r="ACP1069" s="871"/>
      <c r="ACQ1069" s="871"/>
      <c r="ACR1069" s="871"/>
      <c r="ACS1069" s="871"/>
      <c r="ACT1069" s="871"/>
      <c r="ACU1069" s="871"/>
      <c r="ACV1069" s="871"/>
      <c r="ACW1069" s="871"/>
      <c r="ACX1069" s="871"/>
      <c r="ACY1069" s="871"/>
      <c r="ACZ1069" s="871"/>
      <c r="ADA1069" s="871"/>
      <c r="ADB1069" s="871"/>
      <c r="ADC1069" s="871"/>
      <c r="ADD1069" s="871"/>
      <c r="ADE1069" s="871"/>
      <c r="ADF1069" s="871"/>
      <c r="ADG1069" s="871"/>
      <c r="ADH1069" s="871"/>
      <c r="ADI1069" s="871"/>
      <c r="ADJ1069" s="871"/>
      <c r="ADK1069" s="871"/>
      <c r="ADL1069" s="871"/>
      <c r="ADM1069" s="871"/>
      <c r="ADN1069" s="871"/>
      <c r="ADO1069" s="871"/>
      <c r="ADP1069" s="871"/>
      <c r="ADQ1069" s="871"/>
      <c r="ADR1069" s="871"/>
      <c r="ADS1069" s="871"/>
      <c r="ADT1069" s="871"/>
      <c r="ADU1069" s="871"/>
      <c r="ADV1069" s="871"/>
      <c r="ADW1069" s="871"/>
      <c r="ADX1069" s="871"/>
      <c r="ADY1069" s="871"/>
      <c r="ADZ1069" s="871"/>
      <c r="AEA1069" s="871"/>
      <c r="AEB1069" s="871"/>
      <c r="AEC1069" s="871"/>
      <c r="AED1069" s="871"/>
      <c r="AEE1069" s="871"/>
      <c r="AEF1069" s="871"/>
      <c r="AEG1069" s="871"/>
      <c r="AEH1069" s="871"/>
      <c r="AEI1069" s="871"/>
      <c r="AEJ1069" s="871"/>
      <c r="AEK1069" s="871"/>
      <c r="AEL1069" s="871"/>
      <c r="AEM1069" s="871"/>
      <c r="AEN1069" s="871"/>
      <c r="AEO1069" s="871"/>
      <c r="AEP1069" s="871"/>
      <c r="AEQ1069" s="871"/>
      <c r="AER1069" s="871"/>
      <c r="AES1069" s="871"/>
      <c r="AET1069" s="871"/>
      <c r="AEU1069" s="871"/>
      <c r="AEV1069" s="871"/>
      <c r="AEW1069" s="871"/>
      <c r="AEX1069" s="871"/>
      <c r="AEY1069" s="871"/>
      <c r="AEZ1069" s="871"/>
      <c r="AFA1069" s="871"/>
      <c r="AFB1069" s="871"/>
      <c r="AFC1069" s="871"/>
      <c r="AFD1069" s="871"/>
      <c r="AFE1069" s="871"/>
      <c r="AFF1069" s="871"/>
      <c r="AFG1069" s="871"/>
      <c r="AFH1069" s="871"/>
      <c r="AFI1069" s="871"/>
      <c r="AFJ1069" s="871"/>
      <c r="AFK1069" s="871"/>
      <c r="AFL1069" s="871"/>
      <c r="AFM1069" s="871"/>
      <c r="AFN1069" s="871"/>
      <c r="AFO1069" s="871"/>
      <c r="AFP1069" s="871"/>
      <c r="AFQ1069" s="871"/>
      <c r="AFR1069" s="871"/>
      <c r="AFS1069" s="871"/>
      <c r="AFT1069" s="871"/>
      <c r="AFU1069" s="871"/>
      <c r="AFV1069" s="871"/>
      <c r="AFW1069" s="871"/>
      <c r="AFX1069" s="871"/>
      <c r="AFY1069" s="871"/>
      <c r="AFZ1069" s="871"/>
      <c r="AGA1069" s="871"/>
      <c r="AGB1069" s="871"/>
      <c r="AGC1069" s="871"/>
      <c r="AGD1069" s="871"/>
      <c r="AGE1069" s="871"/>
      <c r="AGF1069" s="871"/>
      <c r="AGG1069" s="871"/>
      <c r="AGH1069" s="871"/>
      <c r="AGI1069" s="871"/>
      <c r="AGJ1069" s="871"/>
      <c r="AGK1069" s="871"/>
      <c r="AGL1069" s="871"/>
      <c r="AGM1069" s="871"/>
      <c r="AGN1069" s="871"/>
      <c r="AGO1069" s="871"/>
      <c r="AGP1069" s="871"/>
      <c r="AGQ1069" s="871"/>
      <c r="AGR1069" s="871"/>
      <c r="AGS1069" s="871"/>
      <c r="AGT1069" s="871"/>
      <c r="AGU1069" s="871"/>
      <c r="AGV1069" s="871"/>
      <c r="AGW1069" s="871"/>
      <c r="AGX1069" s="871"/>
      <c r="AGY1069" s="871"/>
      <c r="AGZ1069" s="871"/>
      <c r="AHA1069" s="871"/>
      <c r="AHB1069" s="871"/>
      <c r="AHC1069" s="871"/>
      <c r="AHD1069" s="871"/>
      <c r="AHE1069" s="871"/>
      <c r="AHF1069" s="871"/>
      <c r="AHG1069" s="871"/>
      <c r="AHH1069" s="871"/>
      <c r="AHI1069" s="871"/>
      <c r="AHJ1069" s="871"/>
      <c r="AHK1069" s="871"/>
      <c r="AHL1069" s="871"/>
      <c r="AHM1069" s="871"/>
      <c r="AHN1069" s="871"/>
      <c r="AHO1069" s="871"/>
      <c r="AHP1069" s="871"/>
      <c r="AHQ1069" s="871"/>
      <c r="AHR1069" s="871"/>
      <c r="AHS1069" s="871"/>
      <c r="AHT1069" s="871"/>
      <c r="AHU1069" s="871"/>
      <c r="AHV1069" s="871"/>
      <c r="AHW1069" s="871"/>
      <c r="AHX1069" s="871"/>
      <c r="AHY1069" s="871"/>
      <c r="AHZ1069" s="871"/>
      <c r="AIA1069" s="871"/>
      <c r="AIB1069" s="871"/>
      <c r="AIC1069" s="871"/>
      <c r="AID1069" s="871"/>
      <c r="AIE1069" s="871"/>
      <c r="AIF1069" s="871"/>
      <c r="AIG1069" s="871"/>
      <c r="AIH1069" s="871"/>
      <c r="AII1069" s="871"/>
      <c r="AIJ1069" s="871"/>
      <c r="AIK1069" s="871"/>
      <c r="AIL1069" s="871"/>
      <c r="AIM1069" s="871"/>
      <c r="AIN1069" s="871"/>
      <c r="AIO1069" s="871"/>
      <c r="AIP1069" s="871"/>
      <c r="AIQ1069" s="871"/>
      <c r="AIR1069" s="871"/>
      <c r="AIS1069" s="871"/>
      <c r="AIT1069" s="871"/>
      <c r="AIU1069" s="871"/>
      <c r="AIV1069" s="871"/>
      <c r="AIW1069" s="871"/>
      <c r="AIX1069" s="871"/>
      <c r="AIY1069" s="871"/>
      <c r="AIZ1069" s="871"/>
      <c r="AJA1069" s="871"/>
      <c r="AJB1069" s="871"/>
      <c r="AJC1069" s="871"/>
      <c r="AJD1069" s="871"/>
      <c r="AJE1069" s="871"/>
      <c r="AJF1069" s="871"/>
      <c r="AJG1069" s="871"/>
      <c r="AJH1069" s="871"/>
      <c r="AJI1069" s="871"/>
      <c r="AJJ1069" s="871"/>
      <c r="AJK1069" s="871"/>
      <c r="AJL1069" s="871"/>
      <c r="AJM1069" s="871"/>
      <c r="AJN1069" s="871"/>
      <c r="AJO1069" s="871"/>
      <c r="AJP1069" s="871"/>
      <c r="AJQ1069" s="871"/>
      <c r="AJR1069" s="871"/>
      <c r="AJS1069" s="871"/>
      <c r="AJT1069" s="871"/>
      <c r="AJU1069" s="871"/>
      <c r="AJV1069" s="871"/>
      <c r="AJW1069" s="871"/>
      <c r="AJX1069" s="871"/>
      <c r="AJY1069" s="871"/>
      <c r="AJZ1069" s="871"/>
      <c r="AKA1069" s="871"/>
      <c r="AKB1069" s="871"/>
      <c r="AKC1069" s="871"/>
      <c r="AKD1069" s="871"/>
      <c r="AKE1069" s="871"/>
      <c r="AKF1069" s="871"/>
      <c r="AKG1069" s="871"/>
      <c r="AKH1069" s="871"/>
      <c r="AKI1069" s="871"/>
      <c r="AKJ1069" s="871"/>
      <c r="AKK1069" s="871"/>
      <c r="AKL1069" s="871"/>
      <c r="AKM1069" s="871"/>
      <c r="AKN1069" s="871"/>
      <c r="AKO1069" s="871"/>
      <c r="AKP1069" s="871"/>
      <c r="AKQ1069" s="871"/>
      <c r="AKR1069" s="871"/>
      <c r="AKS1069" s="871"/>
      <c r="AKT1069" s="871"/>
      <c r="AKU1069" s="871"/>
      <c r="AKV1069" s="871"/>
      <c r="AKW1069" s="871"/>
      <c r="AKX1069" s="871"/>
      <c r="AKY1069" s="871"/>
      <c r="AKZ1069" s="871"/>
      <c r="ALA1069" s="871"/>
      <c r="ALB1069" s="871"/>
      <c r="ALC1069" s="871"/>
      <c r="ALD1069" s="871"/>
      <c r="ALE1069" s="871"/>
      <c r="ALF1069" s="871"/>
      <c r="ALG1069" s="871"/>
      <c r="ALH1069" s="871"/>
      <c r="ALI1069" s="871"/>
      <c r="ALJ1069" s="871"/>
      <c r="ALK1069" s="871"/>
      <c r="ALL1069" s="871"/>
      <c r="ALM1069" s="871"/>
      <c r="ALN1069" s="871"/>
      <c r="ALO1069" s="871"/>
      <c r="ALP1069" s="871"/>
      <c r="ALQ1069" s="871"/>
      <c r="ALR1069" s="871"/>
      <c r="ALS1069" s="871"/>
      <c r="ALT1069" s="871"/>
      <c r="ALU1069" s="871"/>
      <c r="ALV1069" s="871"/>
      <c r="ALW1069" s="871"/>
      <c r="ALX1069" s="871"/>
      <c r="ALY1069" s="871"/>
      <c r="ALZ1069" s="871"/>
      <c r="AMA1069" s="871"/>
      <c r="AMB1069" s="871"/>
      <c r="AMC1069" s="871"/>
      <c r="AMD1069" s="871"/>
      <c r="AME1069" s="871"/>
      <c r="AMF1069" s="871"/>
      <c r="AMG1069" s="871"/>
      <c r="AMH1069" s="871"/>
      <c r="AMI1069" s="871"/>
      <c r="AMJ1069" s="871"/>
      <c r="AMK1069" s="871"/>
    </row>
    <row r="1070" spans="1:1025" ht="15.75" customHeight="1">
      <c r="A1070" s="1135"/>
      <c r="B1070" s="933"/>
      <c r="C1070" s="942"/>
      <c r="D1070" s="942"/>
      <c r="E1070" s="983"/>
      <c r="F1070" s="945"/>
      <c r="G1070" s="942"/>
      <c r="H1070" s="946"/>
      <c r="I1070" s="942"/>
      <c r="J1070" s="942"/>
      <c r="K1070" s="907"/>
      <c r="L1070" s="899"/>
      <c r="M1070" s="899"/>
      <c r="N1070" s="899"/>
      <c r="O1070" s="948"/>
      <c r="P1070" s="899"/>
      <c r="Q1070" s="917"/>
      <c r="R1070" s="871"/>
      <c r="S1070" s="871"/>
      <c r="T1070" s="871"/>
      <c r="U1070" s="871"/>
      <c r="V1070" s="871"/>
      <c r="W1070" s="871"/>
      <c r="X1070" s="871"/>
      <c r="Y1070" s="871"/>
      <c r="Z1070" s="871"/>
      <c r="AA1070" s="871"/>
      <c r="AB1070" s="871"/>
      <c r="AC1070" s="871"/>
      <c r="AD1070" s="871"/>
      <c r="AE1070" s="871"/>
      <c r="AF1070" s="871"/>
      <c r="AG1070" s="871"/>
      <c r="AH1070" s="871"/>
      <c r="AI1070" s="871"/>
      <c r="AJ1070" s="871"/>
      <c r="AK1070" s="871"/>
      <c r="AL1070" s="871"/>
      <c r="AM1070" s="871"/>
      <c r="AN1070" s="871"/>
      <c r="AO1070" s="871"/>
      <c r="AP1070" s="871"/>
      <c r="AQ1070" s="871"/>
      <c r="AR1070" s="871"/>
      <c r="AS1070" s="871"/>
      <c r="AT1070" s="871"/>
      <c r="AU1070" s="871"/>
      <c r="AV1070" s="871"/>
      <c r="AW1070" s="871"/>
      <c r="AX1070" s="871"/>
      <c r="AY1070" s="871"/>
      <c r="AZ1070" s="871"/>
      <c r="BA1070" s="871"/>
      <c r="BB1070" s="871"/>
      <c r="BC1070" s="871"/>
      <c r="BD1070" s="871"/>
      <c r="BE1070" s="871"/>
      <c r="BF1070" s="871"/>
      <c r="BG1070" s="871"/>
      <c r="BH1070" s="871"/>
      <c r="BI1070" s="871"/>
      <c r="BJ1070" s="871"/>
      <c r="BK1070" s="871"/>
      <c r="BL1070" s="871"/>
      <c r="BM1070" s="871"/>
      <c r="BN1070" s="871"/>
      <c r="BO1070" s="871"/>
      <c r="BP1070" s="871"/>
      <c r="BQ1070" s="871"/>
      <c r="BR1070" s="871"/>
      <c r="BS1070" s="871"/>
      <c r="BT1070" s="871"/>
      <c r="BU1070" s="871"/>
      <c r="BV1070" s="871"/>
      <c r="BW1070" s="871"/>
      <c r="BX1070" s="871"/>
      <c r="BY1070" s="871"/>
      <c r="BZ1070" s="871"/>
      <c r="CA1070" s="871"/>
      <c r="CB1070" s="871"/>
      <c r="CC1070" s="871"/>
      <c r="CD1070" s="871"/>
      <c r="CE1070" s="871"/>
      <c r="CF1070" s="871"/>
      <c r="CG1070" s="871"/>
      <c r="CH1070" s="871"/>
      <c r="CI1070" s="871"/>
      <c r="CJ1070" s="871"/>
      <c r="CK1070" s="871"/>
      <c r="CL1070" s="871"/>
      <c r="CM1070" s="871"/>
      <c r="CN1070" s="871"/>
      <c r="CO1070" s="871"/>
      <c r="CP1070" s="871"/>
      <c r="CQ1070" s="871"/>
      <c r="CR1070" s="871"/>
      <c r="CS1070" s="871"/>
      <c r="CT1070" s="871"/>
      <c r="CU1070" s="871"/>
      <c r="CV1070" s="871"/>
      <c r="CW1070" s="871"/>
      <c r="CX1070" s="871"/>
      <c r="CY1070" s="871"/>
      <c r="CZ1070" s="871"/>
      <c r="DA1070" s="871"/>
      <c r="DB1070" s="871"/>
      <c r="DC1070" s="871"/>
      <c r="DD1070" s="871"/>
      <c r="DE1070" s="871"/>
      <c r="DF1070" s="871"/>
      <c r="DG1070" s="871"/>
      <c r="DH1070" s="871"/>
      <c r="DI1070" s="871"/>
      <c r="DJ1070" s="871"/>
      <c r="DK1070" s="871"/>
      <c r="DL1070" s="871"/>
      <c r="DM1070" s="871"/>
      <c r="DN1070" s="871"/>
      <c r="DO1070" s="871"/>
      <c r="DP1070" s="871"/>
      <c r="DQ1070" s="871"/>
      <c r="DR1070" s="871"/>
      <c r="DS1070" s="871"/>
      <c r="DT1070" s="871"/>
      <c r="DU1070" s="871"/>
      <c r="DV1070" s="871"/>
      <c r="DW1070" s="871"/>
      <c r="DX1070" s="871"/>
      <c r="DY1070" s="871"/>
      <c r="DZ1070" s="871"/>
      <c r="EA1070" s="871"/>
      <c r="EB1070" s="871"/>
      <c r="EC1070" s="871"/>
      <c r="ED1070" s="871"/>
      <c r="EE1070" s="871"/>
      <c r="EF1070" s="871"/>
      <c r="EG1070" s="871"/>
      <c r="EH1070" s="871"/>
      <c r="EI1070" s="871"/>
      <c r="EJ1070" s="871"/>
      <c r="EK1070" s="871"/>
      <c r="EL1070" s="871"/>
      <c r="EM1070" s="871"/>
      <c r="EN1070" s="871"/>
      <c r="EO1070" s="871"/>
      <c r="EP1070" s="871"/>
      <c r="EQ1070" s="871"/>
      <c r="ER1070" s="871"/>
      <c r="ES1070" s="871"/>
      <c r="ET1070" s="871"/>
      <c r="EU1070" s="871"/>
      <c r="EV1070" s="871"/>
      <c r="EW1070" s="871"/>
      <c r="EX1070" s="871"/>
      <c r="EY1070" s="871"/>
      <c r="EZ1070" s="871"/>
      <c r="FA1070" s="871"/>
      <c r="FB1070" s="871"/>
      <c r="FC1070" s="871"/>
      <c r="FD1070" s="871"/>
      <c r="FE1070" s="871"/>
      <c r="FF1070" s="871"/>
      <c r="FG1070" s="871"/>
      <c r="FH1070" s="871"/>
      <c r="FI1070" s="871"/>
      <c r="FJ1070" s="871"/>
      <c r="FK1070" s="871"/>
      <c r="FL1070" s="871"/>
      <c r="FM1070" s="871"/>
      <c r="FN1070" s="871"/>
      <c r="FO1070" s="871"/>
      <c r="FP1070" s="871"/>
      <c r="FQ1070" s="871"/>
      <c r="FR1070" s="871"/>
      <c r="FS1070" s="871"/>
      <c r="FT1070" s="871"/>
      <c r="FU1070" s="871"/>
      <c r="FV1070" s="871"/>
      <c r="FW1070" s="871"/>
      <c r="FX1070" s="871"/>
      <c r="FY1070" s="871"/>
      <c r="FZ1070" s="871"/>
      <c r="GA1070" s="871"/>
      <c r="GB1070" s="871"/>
      <c r="GC1070" s="871"/>
      <c r="GD1070" s="871"/>
      <c r="GE1070" s="871"/>
      <c r="GF1070" s="871"/>
      <c r="GG1070" s="871"/>
      <c r="GH1070" s="871"/>
      <c r="GI1070" s="871"/>
      <c r="GJ1070" s="871"/>
      <c r="GK1070" s="871"/>
      <c r="GL1070" s="871"/>
      <c r="GM1070" s="871"/>
      <c r="GN1070" s="871"/>
      <c r="GO1070" s="871"/>
      <c r="GP1070" s="871"/>
      <c r="GQ1070" s="871"/>
      <c r="GR1070" s="871"/>
      <c r="GS1070" s="871"/>
      <c r="GT1070" s="871"/>
      <c r="GU1070" s="871"/>
      <c r="GV1070" s="871"/>
      <c r="GW1070" s="871"/>
      <c r="GX1070" s="871"/>
      <c r="GY1070" s="871"/>
      <c r="GZ1070" s="871"/>
      <c r="HA1070" s="871"/>
      <c r="HB1070" s="871"/>
      <c r="HC1070" s="871"/>
      <c r="HD1070" s="871"/>
      <c r="HE1070" s="871"/>
      <c r="HF1070" s="871"/>
      <c r="HG1070" s="871"/>
      <c r="HH1070" s="871"/>
      <c r="HI1070" s="871"/>
      <c r="HJ1070" s="871"/>
      <c r="HK1070" s="871"/>
      <c r="HL1070" s="871"/>
      <c r="HM1070" s="871"/>
      <c r="HN1070" s="871"/>
      <c r="HO1070" s="871"/>
      <c r="HP1070" s="871"/>
      <c r="HQ1070" s="871"/>
      <c r="HR1070" s="871"/>
      <c r="HS1070" s="871"/>
      <c r="HT1070" s="871"/>
      <c r="HU1070" s="871"/>
      <c r="HV1070" s="871"/>
      <c r="HW1070" s="871"/>
      <c r="HX1070" s="871"/>
      <c r="HY1070" s="871"/>
      <c r="HZ1070" s="871"/>
      <c r="IA1070" s="871"/>
      <c r="IB1070" s="871"/>
      <c r="IC1070" s="871"/>
      <c r="ID1070" s="871"/>
      <c r="IE1070" s="871"/>
      <c r="IF1070" s="871"/>
      <c r="IG1070" s="871"/>
      <c r="IH1070" s="871"/>
      <c r="II1070" s="871"/>
      <c r="IJ1070" s="871"/>
      <c r="IK1070" s="871"/>
      <c r="IL1070" s="871"/>
      <c r="IM1070" s="871"/>
      <c r="IN1070" s="871"/>
      <c r="IO1070" s="871"/>
      <c r="IP1070" s="871"/>
      <c r="IQ1070" s="871"/>
      <c r="IR1070" s="871"/>
      <c r="IS1070" s="871"/>
      <c r="IT1070" s="871"/>
      <c r="IU1070" s="871"/>
      <c r="IV1070" s="871"/>
      <c r="IW1070" s="871"/>
      <c r="IX1070" s="871"/>
      <c r="IY1070" s="871"/>
      <c r="IZ1070" s="871"/>
      <c r="JA1070" s="871"/>
      <c r="JB1070" s="871"/>
      <c r="JC1070" s="871"/>
      <c r="JD1070" s="871"/>
      <c r="JE1070" s="871"/>
      <c r="JF1070" s="871"/>
      <c r="JG1070" s="871"/>
      <c r="JH1070" s="871"/>
      <c r="JI1070" s="871"/>
      <c r="JJ1070" s="871"/>
      <c r="JK1070" s="871"/>
      <c r="JL1070" s="871"/>
      <c r="JM1070" s="871"/>
      <c r="JN1070" s="871"/>
      <c r="JO1070" s="871"/>
      <c r="JP1070" s="871"/>
      <c r="JQ1070" s="871"/>
      <c r="JR1070" s="871"/>
      <c r="JS1070" s="871"/>
      <c r="JT1070" s="871"/>
      <c r="JU1070" s="871"/>
      <c r="JV1070" s="871"/>
      <c r="JW1070" s="871"/>
      <c r="JX1070" s="871"/>
      <c r="JY1070" s="871"/>
      <c r="JZ1070" s="871"/>
      <c r="KA1070" s="871"/>
      <c r="KB1070" s="871"/>
      <c r="KC1070" s="871"/>
      <c r="KD1070" s="871"/>
      <c r="KE1070" s="871"/>
      <c r="KF1070" s="871"/>
      <c r="KG1070" s="871"/>
      <c r="KH1070" s="871"/>
      <c r="KI1070" s="871"/>
      <c r="KJ1070" s="871"/>
      <c r="KK1070" s="871"/>
      <c r="KL1070" s="871"/>
      <c r="KM1070" s="871"/>
      <c r="KN1070" s="871"/>
      <c r="KO1070" s="871"/>
      <c r="KP1070" s="871"/>
      <c r="KQ1070" s="871"/>
      <c r="KR1070" s="871"/>
      <c r="KS1070" s="871"/>
      <c r="KT1070" s="871"/>
      <c r="KU1070" s="871"/>
      <c r="KV1070" s="871"/>
      <c r="KW1070" s="871"/>
      <c r="KX1070" s="871"/>
      <c r="KY1070" s="871"/>
      <c r="KZ1070" s="871"/>
      <c r="LA1070" s="871"/>
      <c r="LB1070" s="871"/>
      <c r="LC1070" s="871"/>
      <c r="LD1070" s="871"/>
      <c r="LE1070" s="871"/>
      <c r="LF1070" s="871"/>
      <c r="LG1070" s="871"/>
      <c r="LH1070" s="871"/>
      <c r="LI1070" s="871"/>
      <c r="LJ1070" s="871"/>
      <c r="LK1070" s="871"/>
      <c r="LL1070" s="871"/>
      <c r="LM1070" s="871"/>
      <c r="LN1070" s="871"/>
      <c r="LO1070" s="871"/>
      <c r="LP1070" s="871"/>
      <c r="LQ1070" s="871"/>
      <c r="LR1070" s="871"/>
      <c r="LS1070" s="871"/>
      <c r="LT1070" s="871"/>
      <c r="LU1070" s="871"/>
      <c r="LV1070" s="871"/>
      <c r="LW1070" s="871"/>
      <c r="LX1070" s="871"/>
      <c r="LY1070" s="871"/>
      <c r="LZ1070" s="871"/>
      <c r="MA1070" s="871"/>
      <c r="MB1070" s="871"/>
      <c r="MC1070" s="871"/>
      <c r="MD1070" s="871"/>
      <c r="ME1070" s="871"/>
      <c r="MF1070" s="871"/>
      <c r="MG1070" s="871"/>
      <c r="MH1070" s="871"/>
      <c r="MI1070" s="871"/>
      <c r="MJ1070" s="871"/>
      <c r="MK1070" s="871"/>
      <c r="ML1070" s="871"/>
      <c r="MM1070" s="871"/>
      <c r="MN1070" s="871"/>
      <c r="MO1070" s="871"/>
      <c r="MP1070" s="871"/>
      <c r="MQ1070" s="871"/>
      <c r="MR1070" s="871"/>
      <c r="MS1070" s="871"/>
      <c r="MT1070" s="871"/>
      <c r="MU1070" s="871"/>
      <c r="MV1070" s="871"/>
      <c r="MW1070" s="871"/>
      <c r="MX1070" s="871"/>
      <c r="MY1070" s="871"/>
      <c r="MZ1070" s="871"/>
      <c r="NA1070" s="871"/>
      <c r="NB1070" s="871"/>
      <c r="NC1070" s="871"/>
      <c r="ND1070" s="871"/>
      <c r="NE1070" s="871"/>
      <c r="NF1070" s="871"/>
      <c r="NG1070" s="871"/>
      <c r="NH1070" s="871"/>
      <c r="NI1070" s="871"/>
      <c r="NJ1070" s="871"/>
      <c r="NK1070" s="871"/>
      <c r="NL1070" s="871"/>
      <c r="NM1070" s="871"/>
      <c r="NN1070" s="871"/>
      <c r="NO1070" s="871"/>
      <c r="NP1070" s="871"/>
      <c r="NQ1070" s="871"/>
      <c r="NR1070" s="871"/>
      <c r="NS1070" s="871"/>
      <c r="NT1070" s="871"/>
      <c r="NU1070" s="871"/>
      <c r="NV1070" s="871"/>
      <c r="NW1070" s="871"/>
      <c r="NX1070" s="871"/>
      <c r="NY1070" s="871"/>
      <c r="NZ1070" s="871"/>
      <c r="OA1070" s="871"/>
      <c r="OB1070" s="871"/>
      <c r="OC1070" s="871"/>
      <c r="OD1070" s="871"/>
      <c r="OE1070" s="871"/>
      <c r="OF1070" s="871"/>
      <c r="OG1070" s="871"/>
      <c r="OH1070" s="871"/>
      <c r="OI1070" s="871"/>
      <c r="OJ1070" s="871"/>
      <c r="OK1070" s="871"/>
      <c r="OL1070" s="871"/>
      <c r="OM1070" s="871"/>
      <c r="ON1070" s="871"/>
      <c r="OO1070" s="871"/>
      <c r="OP1070" s="871"/>
      <c r="OQ1070" s="871"/>
      <c r="OR1070" s="871"/>
      <c r="OS1070" s="871"/>
      <c r="OT1070" s="871"/>
      <c r="OU1070" s="871"/>
      <c r="OV1070" s="871"/>
      <c r="OW1070" s="871"/>
      <c r="OX1070" s="871"/>
      <c r="OY1070" s="871"/>
      <c r="OZ1070" s="871"/>
      <c r="PA1070" s="871"/>
      <c r="PB1070" s="871"/>
      <c r="PC1070" s="871"/>
      <c r="PD1070" s="871"/>
      <c r="PE1070" s="871"/>
      <c r="PF1070" s="871"/>
      <c r="PG1070" s="871"/>
      <c r="PH1070" s="871"/>
      <c r="PI1070" s="871"/>
      <c r="PJ1070" s="871"/>
      <c r="PK1070" s="871"/>
      <c r="PL1070" s="871"/>
      <c r="PM1070" s="871"/>
      <c r="PN1070" s="871"/>
      <c r="PO1070" s="871"/>
      <c r="PP1070" s="871"/>
      <c r="PQ1070" s="871"/>
      <c r="PR1070" s="871"/>
      <c r="PS1070" s="871"/>
      <c r="PT1070" s="871"/>
      <c r="PU1070" s="871"/>
      <c r="PV1070" s="871"/>
      <c r="PW1070" s="871"/>
      <c r="PX1070" s="871"/>
      <c r="PY1070" s="871"/>
      <c r="PZ1070" s="871"/>
      <c r="QA1070" s="871"/>
      <c r="QB1070" s="871"/>
      <c r="QC1070" s="871"/>
      <c r="QD1070" s="871"/>
      <c r="QE1070" s="871"/>
      <c r="QF1070" s="871"/>
      <c r="QG1070" s="871"/>
      <c r="QH1070" s="871"/>
      <c r="QI1070" s="871"/>
      <c r="QJ1070" s="871"/>
      <c r="QK1070" s="871"/>
      <c r="QL1070" s="871"/>
      <c r="QM1070" s="871"/>
      <c r="QN1070" s="871"/>
      <c r="QO1070" s="871"/>
      <c r="QP1070" s="871"/>
      <c r="QQ1070" s="871"/>
      <c r="QR1070" s="871"/>
      <c r="QS1070" s="871"/>
      <c r="QT1070" s="871"/>
      <c r="QU1070" s="871"/>
      <c r="QV1070" s="871"/>
      <c r="QW1070" s="871"/>
      <c r="QX1070" s="871"/>
      <c r="QY1070" s="871"/>
      <c r="QZ1070" s="871"/>
      <c r="RA1070" s="871"/>
      <c r="RB1070" s="871"/>
      <c r="RC1070" s="871"/>
      <c r="RD1070" s="871"/>
      <c r="RE1070" s="871"/>
      <c r="RF1070" s="871"/>
      <c r="RG1070" s="871"/>
      <c r="RH1070" s="871"/>
      <c r="RI1070" s="871"/>
      <c r="RJ1070" s="871"/>
      <c r="RK1070" s="871"/>
      <c r="RL1070" s="871"/>
      <c r="RM1070" s="871"/>
      <c r="RN1070" s="871"/>
      <c r="RO1070" s="871"/>
      <c r="RP1070" s="871"/>
      <c r="RQ1070" s="871"/>
      <c r="RR1070" s="871"/>
      <c r="RS1070" s="871"/>
      <c r="RT1070" s="871"/>
      <c r="RU1070" s="871"/>
      <c r="RV1070" s="871"/>
      <c r="RW1070" s="871"/>
      <c r="RX1070" s="871"/>
      <c r="RY1070" s="871"/>
      <c r="RZ1070" s="871"/>
      <c r="SA1070" s="871"/>
      <c r="SB1070" s="871"/>
      <c r="SC1070" s="871"/>
      <c r="SD1070" s="871"/>
      <c r="SE1070" s="871"/>
      <c r="SF1070" s="871"/>
      <c r="SG1070" s="871"/>
      <c r="SH1070" s="871"/>
      <c r="SI1070" s="871"/>
      <c r="SJ1070" s="871"/>
      <c r="SK1070" s="871"/>
      <c r="SL1070" s="871"/>
      <c r="SM1070" s="871"/>
      <c r="SN1070" s="871"/>
      <c r="SO1070" s="871"/>
      <c r="SP1070" s="871"/>
      <c r="SQ1070" s="871"/>
      <c r="SR1070" s="871"/>
      <c r="SS1070" s="871"/>
      <c r="ST1070" s="871"/>
      <c r="SU1070" s="871"/>
      <c r="SV1070" s="871"/>
      <c r="SW1070" s="871"/>
      <c r="SX1070" s="871"/>
      <c r="SY1070" s="871"/>
      <c r="SZ1070" s="871"/>
      <c r="TA1070" s="871"/>
      <c r="TB1070" s="871"/>
      <c r="TC1070" s="871"/>
      <c r="TD1070" s="871"/>
      <c r="TE1070" s="871"/>
      <c r="TF1070" s="871"/>
      <c r="TG1070" s="871"/>
      <c r="TH1070" s="871"/>
      <c r="TI1070" s="871"/>
      <c r="TJ1070" s="871"/>
      <c r="TK1070" s="871"/>
      <c r="TL1070" s="871"/>
      <c r="TM1070" s="871"/>
      <c r="TN1070" s="871"/>
      <c r="TO1070" s="871"/>
      <c r="TP1070" s="871"/>
      <c r="TQ1070" s="871"/>
      <c r="TR1070" s="871"/>
      <c r="TS1070" s="871"/>
      <c r="TT1070" s="871"/>
      <c r="TU1070" s="871"/>
      <c r="TV1070" s="871"/>
      <c r="TW1070" s="871"/>
      <c r="TX1070" s="871"/>
      <c r="TY1070" s="871"/>
      <c r="TZ1070" s="871"/>
      <c r="UA1070" s="871"/>
      <c r="UB1070" s="871"/>
      <c r="UC1070" s="871"/>
      <c r="UD1070" s="871"/>
      <c r="UE1070" s="871"/>
      <c r="UF1070" s="871"/>
      <c r="UG1070" s="871"/>
      <c r="UH1070" s="871"/>
      <c r="UI1070" s="871"/>
      <c r="UJ1070" s="871"/>
      <c r="UK1070" s="871"/>
      <c r="UL1070" s="871"/>
      <c r="UM1070" s="871"/>
      <c r="UN1070" s="871"/>
      <c r="UO1070" s="871"/>
      <c r="UP1070" s="871"/>
      <c r="UQ1070" s="871"/>
      <c r="UR1070" s="871"/>
      <c r="US1070" s="871"/>
      <c r="UT1070" s="871"/>
      <c r="UU1070" s="871"/>
      <c r="UV1070" s="871"/>
      <c r="UW1070" s="871"/>
      <c r="UX1070" s="871"/>
      <c r="UY1070" s="871"/>
      <c r="UZ1070" s="871"/>
      <c r="VA1070" s="871"/>
      <c r="VB1070" s="871"/>
      <c r="VC1070" s="871"/>
      <c r="VD1070" s="871"/>
      <c r="VE1070" s="871"/>
      <c r="VF1070" s="871"/>
      <c r="VG1070" s="871"/>
      <c r="VH1070" s="871"/>
      <c r="VI1070" s="871"/>
      <c r="VJ1070" s="871"/>
      <c r="VK1070" s="871"/>
      <c r="VL1070" s="871"/>
      <c r="VM1070" s="871"/>
      <c r="VN1070" s="871"/>
      <c r="VO1070" s="871"/>
      <c r="VP1070" s="871"/>
      <c r="VQ1070" s="871"/>
      <c r="VR1070" s="871"/>
      <c r="VS1070" s="871"/>
      <c r="VT1070" s="871"/>
      <c r="VU1070" s="871"/>
      <c r="VV1070" s="871"/>
      <c r="VW1070" s="871"/>
      <c r="VX1070" s="871"/>
      <c r="VY1070" s="871"/>
      <c r="VZ1070" s="871"/>
      <c r="WA1070" s="871"/>
      <c r="WB1070" s="871"/>
      <c r="WC1070" s="871"/>
      <c r="WD1070" s="871"/>
      <c r="WE1070" s="871"/>
      <c r="WF1070" s="871"/>
      <c r="WG1070" s="871"/>
      <c r="WH1070" s="871"/>
      <c r="WI1070" s="871"/>
      <c r="WJ1070" s="871"/>
      <c r="WK1070" s="871"/>
      <c r="WL1070" s="871"/>
      <c r="WM1070" s="871"/>
      <c r="WN1070" s="871"/>
      <c r="WO1070" s="871"/>
      <c r="WP1070" s="871"/>
      <c r="WQ1070" s="871"/>
      <c r="WR1070" s="871"/>
      <c r="WS1070" s="871"/>
      <c r="WT1070" s="871"/>
      <c r="WU1070" s="871"/>
      <c r="WV1070" s="871"/>
      <c r="WW1070" s="871"/>
      <c r="WX1070" s="871"/>
      <c r="WY1070" s="871"/>
      <c r="WZ1070" s="871"/>
      <c r="XA1070" s="871"/>
      <c r="XB1070" s="871"/>
      <c r="XC1070" s="871"/>
      <c r="XD1070" s="871"/>
      <c r="XE1070" s="871"/>
      <c r="XF1070" s="871"/>
      <c r="XG1070" s="871"/>
      <c r="XH1070" s="871"/>
      <c r="XI1070" s="871"/>
      <c r="XJ1070" s="871"/>
      <c r="XK1070" s="871"/>
      <c r="XL1070" s="871"/>
      <c r="XM1070" s="871"/>
      <c r="XN1070" s="871"/>
      <c r="XO1070" s="871"/>
      <c r="XP1070" s="871"/>
      <c r="XQ1070" s="871"/>
      <c r="XR1070" s="871"/>
      <c r="XS1070" s="871"/>
      <c r="XT1070" s="871"/>
      <c r="XU1070" s="871"/>
      <c r="XV1070" s="871"/>
      <c r="XW1070" s="871"/>
      <c r="XX1070" s="871"/>
      <c r="XY1070" s="871"/>
      <c r="XZ1070" s="871"/>
      <c r="YA1070" s="871"/>
      <c r="YB1070" s="871"/>
      <c r="YC1070" s="871"/>
      <c r="YD1070" s="871"/>
      <c r="YE1070" s="871"/>
      <c r="YF1070" s="871"/>
      <c r="YG1070" s="871"/>
      <c r="YH1070" s="871"/>
      <c r="YI1070" s="871"/>
      <c r="YJ1070" s="871"/>
      <c r="YK1070" s="871"/>
      <c r="YL1070" s="871"/>
      <c r="YM1070" s="871"/>
      <c r="YN1070" s="871"/>
      <c r="YO1070" s="871"/>
      <c r="YP1070" s="871"/>
      <c r="YQ1070" s="871"/>
      <c r="YR1070" s="871"/>
      <c r="YS1070" s="871"/>
      <c r="YT1070" s="871"/>
      <c r="YU1070" s="871"/>
      <c r="YV1070" s="871"/>
      <c r="YW1070" s="871"/>
      <c r="YX1070" s="871"/>
      <c r="YY1070" s="871"/>
      <c r="YZ1070" s="871"/>
      <c r="ZA1070" s="871"/>
      <c r="ZB1070" s="871"/>
      <c r="ZC1070" s="871"/>
      <c r="ZD1070" s="871"/>
      <c r="ZE1070" s="871"/>
      <c r="ZF1070" s="871"/>
      <c r="ZG1070" s="871"/>
      <c r="ZH1070" s="871"/>
      <c r="ZI1070" s="871"/>
      <c r="ZJ1070" s="871"/>
      <c r="ZK1070" s="871"/>
      <c r="ZL1070" s="871"/>
      <c r="ZM1070" s="871"/>
      <c r="ZN1070" s="871"/>
      <c r="ZO1070" s="871"/>
      <c r="ZP1070" s="871"/>
      <c r="ZQ1070" s="871"/>
      <c r="ZR1070" s="871"/>
      <c r="ZS1070" s="871"/>
      <c r="ZT1070" s="871"/>
      <c r="ZU1070" s="871"/>
      <c r="ZV1070" s="871"/>
      <c r="ZW1070" s="871"/>
      <c r="ZX1070" s="871"/>
      <c r="ZY1070" s="871"/>
      <c r="ZZ1070" s="871"/>
      <c r="AAA1070" s="871"/>
      <c r="AAB1070" s="871"/>
      <c r="AAC1070" s="871"/>
      <c r="AAD1070" s="871"/>
      <c r="AAE1070" s="871"/>
      <c r="AAF1070" s="871"/>
      <c r="AAG1070" s="871"/>
      <c r="AAH1070" s="871"/>
      <c r="AAI1070" s="871"/>
      <c r="AAJ1070" s="871"/>
      <c r="AAK1070" s="871"/>
      <c r="AAL1070" s="871"/>
      <c r="AAM1070" s="871"/>
      <c r="AAN1070" s="871"/>
      <c r="AAO1070" s="871"/>
      <c r="AAP1070" s="871"/>
      <c r="AAQ1070" s="871"/>
      <c r="AAR1070" s="871"/>
      <c r="AAS1070" s="871"/>
      <c r="AAT1070" s="871"/>
      <c r="AAU1070" s="871"/>
      <c r="AAV1070" s="871"/>
      <c r="AAW1070" s="871"/>
      <c r="AAX1070" s="871"/>
      <c r="AAY1070" s="871"/>
      <c r="AAZ1070" s="871"/>
      <c r="ABA1070" s="871"/>
      <c r="ABB1070" s="871"/>
      <c r="ABC1070" s="871"/>
      <c r="ABD1070" s="871"/>
      <c r="ABE1070" s="871"/>
      <c r="ABF1070" s="871"/>
      <c r="ABG1070" s="871"/>
      <c r="ABH1070" s="871"/>
      <c r="ABI1070" s="871"/>
      <c r="ABJ1070" s="871"/>
      <c r="ABK1070" s="871"/>
      <c r="ABL1070" s="871"/>
      <c r="ABM1070" s="871"/>
      <c r="ABN1070" s="871"/>
      <c r="ABO1070" s="871"/>
      <c r="ABP1070" s="871"/>
      <c r="ABQ1070" s="871"/>
      <c r="ABR1070" s="871"/>
      <c r="ABS1070" s="871"/>
      <c r="ABT1070" s="871"/>
      <c r="ABU1070" s="871"/>
      <c r="ABV1070" s="871"/>
      <c r="ABW1070" s="871"/>
      <c r="ABX1070" s="871"/>
      <c r="ABY1070" s="871"/>
      <c r="ABZ1070" s="871"/>
      <c r="ACA1070" s="871"/>
      <c r="ACB1070" s="871"/>
      <c r="ACC1070" s="871"/>
      <c r="ACD1070" s="871"/>
      <c r="ACE1070" s="871"/>
      <c r="ACF1070" s="871"/>
      <c r="ACG1070" s="871"/>
      <c r="ACH1070" s="871"/>
      <c r="ACI1070" s="871"/>
      <c r="ACJ1070" s="871"/>
      <c r="ACK1070" s="871"/>
      <c r="ACL1070" s="871"/>
      <c r="ACM1070" s="871"/>
      <c r="ACN1070" s="871"/>
      <c r="ACO1070" s="871"/>
      <c r="ACP1070" s="871"/>
      <c r="ACQ1070" s="871"/>
      <c r="ACR1070" s="871"/>
      <c r="ACS1070" s="871"/>
      <c r="ACT1070" s="871"/>
      <c r="ACU1070" s="871"/>
      <c r="ACV1070" s="871"/>
      <c r="ACW1070" s="871"/>
      <c r="ACX1070" s="871"/>
      <c r="ACY1070" s="871"/>
      <c r="ACZ1070" s="871"/>
      <c r="ADA1070" s="871"/>
      <c r="ADB1070" s="871"/>
      <c r="ADC1070" s="871"/>
      <c r="ADD1070" s="871"/>
      <c r="ADE1070" s="871"/>
      <c r="ADF1070" s="871"/>
      <c r="ADG1070" s="871"/>
      <c r="ADH1070" s="871"/>
      <c r="ADI1070" s="871"/>
      <c r="ADJ1070" s="871"/>
      <c r="ADK1070" s="871"/>
      <c r="ADL1070" s="871"/>
      <c r="ADM1070" s="871"/>
      <c r="ADN1070" s="871"/>
      <c r="ADO1070" s="871"/>
      <c r="ADP1070" s="871"/>
      <c r="ADQ1070" s="871"/>
      <c r="ADR1070" s="871"/>
      <c r="ADS1070" s="871"/>
      <c r="ADT1070" s="871"/>
      <c r="ADU1070" s="871"/>
      <c r="ADV1070" s="871"/>
      <c r="ADW1070" s="871"/>
      <c r="ADX1070" s="871"/>
      <c r="ADY1070" s="871"/>
      <c r="ADZ1070" s="871"/>
      <c r="AEA1070" s="871"/>
      <c r="AEB1070" s="871"/>
      <c r="AEC1070" s="871"/>
      <c r="AED1070" s="871"/>
      <c r="AEE1070" s="871"/>
      <c r="AEF1070" s="871"/>
      <c r="AEG1070" s="871"/>
      <c r="AEH1070" s="871"/>
      <c r="AEI1070" s="871"/>
      <c r="AEJ1070" s="871"/>
      <c r="AEK1070" s="871"/>
      <c r="AEL1070" s="871"/>
      <c r="AEM1070" s="871"/>
      <c r="AEN1070" s="871"/>
      <c r="AEO1070" s="871"/>
      <c r="AEP1070" s="871"/>
      <c r="AEQ1070" s="871"/>
      <c r="AER1070" s="871"/>
      <c r="AES1070" s="871"/>
      <c r="AET1070" s="871"/>
      <c r="AEU1070" s="871"/>
      <c r="AEV1070" s="871"/>
      <c r="AEW1070" s="871"/>
      <c r="AEX1070" s="871"/>
      <c r="AEY1070" s="871"/>
      <c r="AEZ1070" s="871"/>
      <c r="AFA1070" s="871"/>
      <c r="AFB1070" s="871"/>
      <c r="AFC1070" s="871"/>
      <c r="AFD1070" s="871"/>
      <c r="AFE1070" s="871"/>
      <c r="AFF1070" s="871"/>
      <c r="AFG1070" s="871"/>
      <c r="AFH1070" s="871"/>
      <c r="AFI1070" s="871"/>
      <c r="AFJ1070" s="871"/>
      <c r="AFK1070" s="871"/>
      <c r="AFL1070" s="871"/>
      <c r="AFM1070" s="871"/>
      <c r="AFN1070" s="871"/>
      <c r="AFO1070" s="871"/>
      <c r="AFP1070" s="871"/>
      <c r="AFQ1070" s="871"/>
      <c r="AFR1070" s="871"/>
      <c r="AFS1070" s="871"/>
      <c r="AFT1070" s="871"/>
      <c r="AFU1070" s="871"/>
      <c r="AFV1070" s="871"/>
      <c r="AFW1070" s="871"/>
      <c r="AFX1070" s="871"/>
      <c r="AFY1070" s="871"/>
      <c r="AFZ1070" s="871"/>
      <c r="AGA1070" s="871"/>
      <c r="AGB1070" s="871"/>
      <c r="AGC1070" s="871"/>
      <c r="AGD1070" s="871"/>
      <c r="AGE1070" s="871"/>
      <c r="AGF1070" s="871"/>
      <c r="AGG1070" s="871"/>
      <c r="AGH1070" s="871"/>
      <c r="AGI1070" s="871"/>
      <c r="AGJ1070" s="871"/>
      <c r="AGK1070" s="871"/>
      <c r="AGL1070" s="871"/>
      <c r="AGM1070" s="871"/>
      <c r="AGN1070" s="871"/>
      <c r="AGO1070" s="871"/>
      <c r="AGP1070" s="871"/>
      <c r="AGQ1070" s="871"/>
      <c r="AGR1070" s="871"/>
      <c r="AGS1070" s="871"/>
      <c r="AGT1070" s="871"/>
      <c r="AGU1070" s="871"/>
      <c r="AGV1070" s="871"/>
      <c r="AGW1070" s="871"/>
      <c r="AGX1070" s="871"/>
      <c r="AGY1070" s="871"/>
      <c r="AGZ1070" s="871"/>
      <c r="AHA1070" s="871"/>
      <c r="AHB1070" s="871"/>
      <c r="AHC1070" s="871"/>
      <c r="AHD1070" s="871"/>
      <c r="AHE1070" s="871"/>
      <c r="AHF1070" s="871"/>
      <c r="AHG1070" s="871"/>
      <c r="AHH1070" s="871"/>
      <c r="AHI1070" s="871"/>
      <c r="AHJ1070" s="871"/>
      <c r="AHK1070" s="871"/>
      <c r="AHL1070" s="871"/>
      <c r="AHM1070" s="871"/>
      <c r="AHN1070" s="871"/>
      <c r="AHO1070" s="871"/>
      <c r="AHP1070" s="871"/>
      <c r="AHQ1070" s="871"/>
      <c r="AHR1070" s="871"/>
      <c r="AHS1070" s="871"/>
      <c r="AHT1070" s="871"/>
      <c r="AHU1070" s="871"/>
      <c r="AHV1070" s="871"/>
      <c r="AHW1070" s="871"/>
      <c r="AHX1070" s="871"/>
      <c r="AHY1070" s="871"/>
      <c r="AHZ1070" s="871"/>
      <c r="AIA1070" s="871"/>
      <c r="AIB1070" s="871"/>
      <c r="AIC1070" s="871"/>
      <c r="AID1070" s="871"/>
      <c r="AIE1070" s="871"/>
      <c r="AIF1070" s="871"/>
      <c r="AIG1070" s="871"/>
      <c r="AIH1070" s="871"/>
      <c r="AII1070" s="871"/>
      <c r="AIJ1070" s="871"/>
      <c r="AIK1070" s="871"/>
      <c r="AIL1070" s="871"/>
      <c r="AIM1070" s="871"/>
      <c r="AIN1070" s="871"/>
      <c r="AIO1070" s="871"/>
      <c r="AIP1070" s="871"/>
      <c r="AIQ1070" s="871"/>
      <c r="AIR1070" s="871"/>
      <c r="AIS1070" s="871"/>
      <c r="AIT1070" s="871"/>
      <c r="AIU1070" s="871"/>
      <c r="AIV1070" s="871"/>
      <c r="AIW1070" s="871"/>
      <c r="AIX1070" s="871"/>
      <c r="AIY1070" s="871"/>
      <c r="AIZ1070" s="871"/>
      <c r="AJA1070" s="871"/>
      <c r="AJB1070" s="871"/>
      <c r="AJC1070" s="871"/>
      <c r="AJD1070" s="871"/>
      <c r="AJE1070" s="871"/>
      <c r="AJF1070" s="871"/>
      <c r="AJG1070" s="871"/>
      <c r="AJH1070" s="871"/>
      <c r="AJI1070" s="871"/>
      <c r="AJJ1070" s="871"/>
      <c r="AJK1070" s="871"/>
      <c r="AJL1070" s="871"/>
      <c r="AJM1070" s="871"/>
      <c r="AJN1070" s="871"/>
      <c r="AJO1070" s="871"/>
      <c r="AJP1070" s="871"/>
      <c r="AJQ1070" s="871"/>
      <c r="AJR1070" s="871"/>
      <c r="AJS1070" s="871"/>
      <c r="AJT1070" s="871"/>
      <c r="AJU1070" s="871"/>
      <c r="AJV1070" s="871"/>
      <c r="AJW1070" s="871"/>
      <c r="AJX1070" s="871"/>
      <c r="AJY1070" s="871"/>
      <c r="AJZ1070" s="871"/>
      <c r="AKA1070" s="871"/>
      <c r="AKB1070" s="871"/>
      <c r="AKC1070" s="871"/>
      <c r="AKD1070" s="871"/>
      <c r="AKE1070" s="871"/>
      <c r="AKF1070" s="871"/>
      <c r="AKG1070" s="871"/>
      <c r="AKH1070" s="871"/>
      <c r="AKI1070" s="871"/>
      <c r="AKJ1070" s="871"/>
      <c r="AKK1070" s="871"/>
      <c r="AKL1070" s="871"/>
      <c r="AKM1070" s="871"/>
      <c r="AKN1070" s="871"/>
      <c r="AKO1070" s="871"/>
      <c r="AKP1070" s="871"/>
      <c r="AKQ1070" s="871"/>
      <c r="AKR1070" s="871"/>
      <c r="AKS1070" s="871"/>
      <c r="AKT1070" s="871"/>
      <c r="AKU1070" s="871"/>
      <c r="AKV1070" s="871"/>
      <c r="AKW1070" s="871"/>
      <c r="AKX1070" s="871"/>
      <c r="AKY1070" s="871"/>
      <c r="AKZ1070" s="871"/>
      <c r="ALA1070" s="871"/>
      <c r="ALB1070" s="871"/>
      <c r="ALC1070" s="871"/>
      <c r="ALD1070" s="871"/>
      <c r="ALE1070" s="871"/>
      <c r="ALF1070" s="871"/>
      <c r="ALG1070" s="871"/>
      <c r="ALH1070" s="871"/>
      <c r="ALI1070" s="871"/>
      <c r="ALJ1070" s="871"/>
      <c r="ALK1070" s="871"/>
      <c r="ALL1070" s="871"/>
      <c r="ALM1070" s="871"/>
      <c r="ALN1070" s="871"/>
      <c r="ALO1070" s="871"/>
      <c r="ALP1070" s="871"/>
      <c r="ALQ1070" s="871"/>
      <c r="ALR1070" s="871"/>
      <c r="ALS1070" s="871"/>
      <c r="ALT1070" s="871"/>
      <c r="ALU1070" s="871"/>
      <c r="ALV1070" s="871"/>
      <c r="ALW1070" s="871"/>
      <c r="ALX1070" s="871"/>
      <c r="ALY1070" s="871"/>
      <c r="ALZ1070" s="871"/>
      <c r="AMA1070" s="871"/>
      <c r="AMB1070" s="871"/>
      <c r="AMC1070" s="871"/>
      <c r="AMD1070" s="871"/>
      <c r="AME1070" s="871"/>
      <c r="AMF1070" s="871"/>
      <c r="AMG1070" s="871"/>
      <c r="AMH1070" s="871"/>
      <c r="AMI1070" s="871"/>
      <c r="AMJ1070" s="871"/>
      <c r="AMK1070" s="871"/>
    </row>
    <row r="1071" spans="1:1025" ht="15.75" customHeight="1">
      <c r="A1071" s="1135"/>
      <c r="B1071" s="993"/>
      <c r="C1071" s="996"/>
      <c r="D1071" s="942"/>
      <c r="E1071" s="983"/>
      <c r="F1071" s="945"/>
      <c r="G1071" s="942"/>
      <c r="H1071" s="946"/>
      <c r="I1071" s="942"/>
      <c r="J1071" s="942"/>
      <c r="K1071" s="907"/>
      <c r="L1071" s="899"/>
      <c r="M1071" s="899"/>
      <c r="N1071" s="899"/>
      <c r="O1071" s="948"/>
      <c r="P1071" s="899"/>
      <c r="Q1071" s="917"/>
      <c r="R1071" s="871"/>
      <c r="S1071" s="871"/>
      <c r="T1071" s="871"/>
      <c r="U1071" s="871"/>
      <c r="V1071" s="871"/>
      <c r="W1071" s="871"/>
      <c r="X1071" s="871"/>
      <c r="Y1071" s="871"/>
      <c r="Z1071" s="871"/>
      <c r="AA1071" s="871"/>
      <c r="AB1071" s="871"/>
      <c r="AC1071" s="871"/>
      <c r="AD1071" s="871"/>
      <c r="AE1071" s="871"/>
      <c r="AF1071" s="871"/>
      <c r="AG1071" s="871"/>
      <c r="AH1071" s="871"/>
      <c r="AI1071" s="871"/>
      <c r="AJ1071" s="871"/>
      <c r="AK1071" s="871"/>
      <c r="AL1071" s="871"/>
      <c r="AM1071" s="871"/>
      <c r="AN1071" s="871"/>
      <c r="AO1071" s="871"/>
      <c r="AP1071" s="871"/>
      <c r="AQ1071" s="871"/>
      <c r="AR1071" s="871"/>
      <c r="AS1071" s="871"/>
      <c r="AT1071" s="871"/>
      <c r="AU1071" s="871"/>
      <c r="AV1071" s="871"/>
      <c r="AW1071" s="871"/>
      <c r="AX1071" s="871"/>
      <c r="AY1071" s="871"/>
      <c r="AZ1071" s="871"/>
      <c r="BA1071" s="871"/>
      <c r="BB1071" s="871"/>
      <c r="BC1071" s="871"/>
      <c r="BD1071" s="871"/>
      <c r="BE1071" s="871"/>
      <c r="BF1071" s="871"/>
      <c r="BG1071" s="871"/>
      <c r="BH1071" s="871"/>
      <c r="BI1071" s="871"/>
      <c r="BJ1071" s="871"/>
      <c r="BK1071" s="871"/>
      <c r="BL1071" s="871"/>
      <c r="BM1071" s="871"/>
      <c r="BN1071" s="871"/>
      <c r="BO1071" s="871"/>
      <c r="BP1071" s="871"/>
      <c r="BQ1071" s="871"/>
      <c r="BR1071" s="871"/>
      <c r="BS1071" s="871"/>
      <c r="BT1071" s="871"/>
      <c r="BU1071" s="871"/>
      <c r="BV1071" s="871"/>
      <c r="BW1071" s="871"/>
      <c r="BX1071" s="871"/>
      <c r="BY1071" s="871"/>
      <c r="BZ1071" s="871"/>
      <c r="CA1071" s="871"/>
      <c r="CB1071" s="871"/>
      <c r="CC1071" s="871"/>
      <c r="CD1071" s="871"/>
      <c r="CE1071" s="871"/>
      <c r="CF1071" s="871"/>
      <c r="CG1071" s="871"/>
      <c r="CH1071" s="871"/>
      <c r="CI1071" s="871"/>
      <c r="CJ1071" s="871"/>
      <c r="CK1071" s="871"/>
      <c r="CL1071" s="871"/>
      <c r="CM1071" s="871"/>
      <c r="CN1071" s="871"/>
      <c r="CO1071" s="871"/>
      <c r="CP1071" s="871"/>
      <c r="CQ1071" s="871"/>
      <c r="CR1071" s="871"/>
      <c r="CS1071" s="871"/>
      <c r="CT1071" s="871"/>
      <c r="CU1071" s="871"/>
      <c r="CV1071" s="871"/>
      <c r="CW1071" s="871"/>
      <c r="CX1071" s="871"/>
      <c r="CY1071" s="871"/>
      <c r="CZ1071" s="871"/>
      <c r="DA1071" s="871"/>
      <c r="DB1071" s="871"/>
      <c r="DC1071" s="871"/>
      <c r="DD1071" s="871"/>
      <c r="DE1071" s="871"/>
      <c r="DF1071" s="871"/>
      <c r="DG1071" s="871"/>
      <c r="DH1071" s="871"/>
      <c r="DI1071" s="871"/>
      <c r="DJ1071" s="871"/>
      <c r="DK1071" s="871"/>
      <c r="DL1071" s="871"/>
      <c r="DM1071" s="871"/>
      <c r="DN1071" s="871"/>
      <c r="DO1071" s="871"/>
      <c r="DP1071" s="871"/>
      <c r="DQ1071" s="871"/>
      <c r="DR1071" s="871"/>
      <c r="DS1071" s="871"/>
      <c r="DT1071" s="871"/>
      <c r="DU1071" s="871"/>
      <c r="DV1071" s="871"/>
      <c r="DW1071" s="871"/>
      <c r="DX1071" s="871"/>
      <c r="DY1071" s="871"/>
      <c r="DZ1071" s="871"/>
      <c r="EA1071" s="871"/>
      <c r="EB1071" s="871"/>
      <c r="EC1071" s="871"/>
      <c r="ED1071" s="871"/>
      <c r="EE1071" s="871"/>
      <c r="EF1071" s="871"/>
      <c r="EG1071" s="871"/>
      <c r="EH1071" s="871"/>
      <c r="EI1071" s="871"/>
      <c r="EJ1071" s="871"/>
      <c r="EK1071" s="871"/>
      <c r="EL1071" s="871"/>
      <c r="EM1071" s="871"/>
      <c r="EN1071" s="871"/>
      <c r="EO1071" s="871"/>
      <c r="EP1071" s="871"/>
      <c r="EQ1071" s="871"/>
      <c r="ER1071" s="871"/>
      <c r="ES1071" s="871"/>
      <c r="ET1071" s="871"/>
      <c r="EU1071" s="871"/>
      <c r="EV1071" s="871"/>
      <c r="EW1071" s="871"/>
      <c r="EX1071" s="871"/>
      <c r="EY1071" s="871"/>
      <c r="EZ1071" s="871"/>
      <c r="FA1071" s="871"/>
      <c r="FB1071" s="871"/>
      <c r="FC1071" s="871"/>
      <c r="FD1071" s="871"/>
      <c r="FE1071" s="871"/>
      <c r="FF1071" s="871"/>
      <c r="FG1071" s="871"/>
      <c r="FH1071" s="871"/>
      <c r="FI1071" s="871"/>
      <c r="FJ1071" s="871"/>
      <c r="FK1071" s="871"/>
      <c r="FL1071" s="871"/>
      <c r="FM1071" s="871"/>
      <c r="FN1071" s="871"/>
      <c r="FO1071" s="871"/>
      <c r="FP1071" s="871"/>
      <c r="FQ1071" s="871"/>
      <c r="FR1071" s="871"/>
      <c r="FS1071" s="871"/>
      <c r="FT1071" s="871"/>
      <c r="FU1071" s="871"/>
      <c r="FV1071" s="871"/>
      <c r="FW1071" s="871"/>
      <c r="FX1071" s="871"/>
      <c r="FY1071" s="871"/>
      <c r="FZ1071" s="871"/>
      <c r="GA1071" s="871"/>
      <c r="GB1071" s="871"/>
      <c r="GC1071" s="871"/>
      <c r="GD1071" s="871"/>
      <c r="GE1071" s="871"/>
      <c r="GF1071" s="871"/>
      <c r="GG1071" s="871"/>
      <c r="GH1071" s="871"/>
      <c r="GI1071" s="871"/>
      <c r="GJ1071" s="871"/>
      <c r="GK1071" s="871"/>
      <c r="GL1071" s="871"/>
      <c r="GM1071" s="871"/>
      <c r="GN1071" s="871"/>
      <c r="GO1071" s="871"/>
      <c r="GP1071" s="871"/>
      <c r="GQ1071" s="871"/>
      <c r="GR1071" s="871"/>
      <c r="GS1071" s="871"/>
      <c r="GT1071" s="871"/>
      <c r="GU1071" s="871"/>
      <c r="GV1071" s="871"/>
      <c r="GW1071" s="871"/>
      <c r="GX1071" s="871"/>
      <c r="GY1071" s="871"/>
      <c r="GZ1071" s="871"/>
      <c r="HA1071" s="871"/>
      <c r="HB1071" s="871"/>
      <c r="HC1071" s="871"/>
      <c r="HD1071" s="871"/>
      <c r="HE1071" s="871"/>
      <c r="HF1071" s="871"/>
      <c r="HG1071" s="871"/>
      <c r="HH1071" s="871"/>
      <c r="HI1071" s="871"/>
      <c r="HJ1071" s="871"/>
      <c r="HK1071" s="871"/>
      <c r="HL1071" s="871"/>
      <c r="HM1071" s="871"/>
      <c r="HN1071" s="871"/>
      <c r="HO1071" s="871"/>
      <c r="HP1071" s="871"/>
      <c r="HQ1071" s="871"/>
      <c r="HR1071" s="871"/>
      <c r="HS1071" s="871"/>
      <c r="HT1071" s="871"/>
      <c r="HU1071" s="871"/>
      <c r="HV1071" s="871"/>
      <c r="HW1071" s="871"/>
      <c r="HX1071" s="871"/>
      <c r="HY1071" s="871"/>
      <c r="HZ1071" s="871"/>
      <c r="IA1071" s="871"/>
      <c r="IB1071" s="871"/>
      <c r="IC1071" s="871"/>
      <c r="ID1071" s="871"/>
      <c r="IE1071" s="871"/>
      <c r="IF1071" s="871"/>
      <c r="IG1071" s="871"/>
      <c r="IH1071" s="871"/>
      <c r="II1071" s="871"/>
      <c r="IJ1071" s="871"/>
      <c r="IK1071" s="871"/>
      <c r="IL1071" s="871"/>
      <c r="IM1071" s="871"/>
      <c r="IN1071" s="871"/>
      <c r="IO1071" s="871"/>
      <c r="IP1071" s="871"/>
      <c r="IQ1071" s="871"/>
      <c r="IR1071" s="871"/>
      <c r="IS1071" s="871"/>
      <c r="IT1071" s="871"/>
      <c r="IU1071" s="871"/>
      <c r="IV1071" s="871"/>
      <c r="IW1071" s="871"/>
      <c r="IX1071" s="871"/>
      <c r="IY1071" s="871"/>
      <c r="IZ1071" s="871"/>
      <c r="JA1071" s="871"/>
      <c r="JB1071" s="871"/>
      <c r="JC1071" s="871"/>
      <c r="JD1071" s="871"/>
      <c r="JE1071" s="871"/>
      <c r="JF1071" s="871"/>
      <c r="JG1071" s="871"/>
      <c r="JH1071" s="871"/>
      <c r="JI1071" s="871"/>
      <c r="JJ1071" s="871"/>
      <c r="JK1071" s="871"/>
      <c r="JL1071" s="871"/>
      <c r="JM1071" s="871"/>
      <c r="JN1071" s="871"/>
      <c r="JO1071" s="871"/>
      <c r="JP1071" s="871"/>
      <c r="JQ1071" s="871"/>
      <c r="JR1071" s="871"/>
      <c r="JS1071" s="871"/>
      <c r="JT1071" s="871"/>
      <c r="JU1071" s="871"/>
      <c r="JV1071" s="871"/>
      <c r="JW1071" s="871"/>
      <c r="JX1071" s="871"/>
      <c r="JY1071" s="871"/>
      <c r="JZ1071" s="871"/>
      <c r="KA1071" s="871"/>
      <c r="KB1071" s="871"/>
      <c r="KC1071" s="871"/>
      <c r="KD1071" s="871"/>
      <c r="KE1071" s="871"/>
      <c r="KF1071" s="871"/>
      <c r="KG1071" s="871"/>
      <c r="KH1071" s="871"/>
      <c r="KI1071" s="871"/>
      <c r="KJ1071" s="871"/>
      <c r="KK1071" s="871"/>
      <c r="KL1071" s="871"/>
      <c r="KM1071" s="871"/>
      <c r="KN1071" s="871"/>
      <c r="KO1071" s="871"/>
      <c r="KP1071" s="871"/>
      <c r="KQ1071" s="871"/>
      <c r="KR1071" s="871"/>
      <c r="KS1071" s="871"/>
      <c r="KT1071" s="871"/>
      <c r="KU1071" s="871"/>
      <c r="KV1071" s="871"/>
      <c r="KW1071" s="871"/>
      <c r="KX1071" s="871"/>
      <c r="KY1071" s="871"/>
      <c r="KZ1071" s="871"/>
      <c r="LA1071" s="871"/>
      <c r="LB1071" s="871"/>
      <c r="LC1071" s="871"/>
      <c r="LD1071" s="871"/>
      <c r="LE1071" s="871"/>
      <c r="LF1071" s="871"/>
      <c r="LG1071" s="871"/>
      <c r="LH1071" s="871"/>
      <c r="LI1071" s="871"/>
      <c r="LJ1071" s="871"/>
      <c r="LK1071" s="871"/>
      <c r="LL1071" s="871"/>
      <c r="LM1071" s="871"/>
      <c r="LN1071" s="871"/>
      <c r="LO1071" s="871"/>
      <c r="LP1071" s="871"/>
      <c r="LQ1071" s="871"/>
      <c r="LR1071" s="871"/>
      <c r="LS1071" s="871"/>
      <c r="LT1071" s="871"/>
      <c r="LU1071" s="871"/>
      <c r="LV1071" s="871"/>
      <c r="LW1071" s="871"/>
      <c r="LX1071" s="871"/>
      <c r="LY1071" s="871"/>
      <c r="LZ1071" s="871"/>
      <c r="MA1071" s="871"/>
      <c r="MB1071" s="871"/>
      <c r="MC1071" s="871"/>
      <c r="MD1071" s="871"/>
      <c r="ME1071" s="871"/>
      <c r="MF1071" s="871"/>
      <c r="MG1071" s="871"/>
      <c r="MH1071" s="871"/>
      <c r="MI1071" s="871"/>
      <c r="MJ1071" s="871"/>
      <c r="MK1071" s="871"/>
      <c r="ML1071" s="871"/>
      <c r="MM1071" s="871"/>
      <c r="MN1071" s="871"/>
      <c r="MO1071" s="871"/>
      <c r="MP1071" s="871"/>
      <c r="MQ1071" s="871"/>
      <c r="MR1071" s="871"/>
      <c r="MS1071" s="871"/>
      <c r="MT1071" s="871"/>
      <c r="MU1071" s="871"/>
      <c r="MV1071" s="871"/>
      <c r="MW1071" s="871"/>
      <c r="MX1071" s="871"/>
      <c r="MY1071" s="871"/>
      <c r="MZ1071" s="871"/>
      <c r="NA1071" s="871"/>
      <c r="NB1071" s="871"/>
      <c r="NC1071" s="871"/>
      <c r="ND1071" s="871"/>
      <c r="NE1071" s="871"/>
      <c r="NF1071" s="871"/>
      <c r="NG1071" s="871"/>
      <c r="NH1071" s="871"/>
      <c r="NI1071" s="871"/>
      <c r="NJ1071" s="871"/>
      <c r="NK1071" s="871"/>
      <c r="NL1071" s="871"/>
      <c r="NM1071" s="871"/>
      <c r="NN1071" s="871"/>
      <c r="NO1071" s="871"/>
      <c r="NP1071" s="871"/>
      <c r="NQ1071" s="871"/>
      <c r="NR1071" s="871"/>
      <c r="NS1071" s="871"/>
      <c r="NT1071" s="871"/>
      <c r="NU1071" s="871"/>
      <c r="NV1071" s="871"/>
      <c r="NW1071" s="871"/>
      <c r="NX1071" s="871"/>
      <c r="NY1071" s="871"/>
      <c r="NZ1071" s="871"/>
      <c r="OA1071" s="871"/>
      <c r="OB1071" s="871"/>
      <c r="OC1071" s="871"/>
      <c r="OD1071" s="871"/>
      <c r="OE1071" s="871"/>
      <c r="OF1071" s="871"/>
      <c r="OG1071" s="871"/>
      <c r="OH1071" s="871"/>
      <c r="OI1071" s="871"/>
      <c r="OJ1071" s="871"/>
      <c r="OK1071" s="871"/>
      <c r="OL1071" s="871"/>
      <c r="OM1071" s="871"/>
      <c r="ON1071" s="871"/>
      <c r="OO1071" s="871"/>
      <c r="OP1071" s="871"/>
      <c r="OQ1071" s="871"/>
      <c r="OR1071" s="871"/>
      <c r="OS1071" s="871"/>
      <c r="OT1071" s="871"/>
      <c r="OU1071" s="871"/>
      <c r="OV1071" s="871"/>
      <c r="OW1071" s="871"/>
      <c r="OX1071" s="871"/>
      <c r="OY1071" s="871"/>
      <c r="OZ1071" s="871"/>
      <c r="PA1071" s="871"/>
      <c r="PB1071" s="871"/>
      <c r="PC1071" s="871"/>
      <c r="PD1071" s="871"/>
      <c r="PE1071" s="871"/>
      <c r="PF1071" s="871"/>
      <c r="PG1071" s="871"/>
      <c r="PH1071" s="871"/>
      <c r="PI1071" s="871"/>
      <c r="PJ1071" s="871"/>
      <c r="PK1071" s="871"/>
      <c r="PL1071" s="871"/>
      <c r="PM1071" s="871"/>
      <c r="PN1071" s="871"/>
      <c r="PO1071" s="871"/>
      <c r="PP1071" s="871"/>
      <c r="PQ1071" s="871"/>
      <c r="PR1071" s="871"/>
      <c r="PS1071" s="871"/>
      <c r="PT1071" s="871"/>
      <c r="PU1071" s="871"/>
      <c r="PV1071" s="871"/>
      <c r="PW1071" s="871"/>
      <c r="PX1071" s="871"/>
      <c r="PY1071" s="871"/>
      <c r="PZ1071" s="871"/>
      <c r="QA1071" s="871"/>
      <c r="QB1071" s="871"/>
      <c r="QC1071" s="871"/>
      <c r="QD1071" s="871"/>
      <c r="QE1071" s="871"/>
      <c r="QF1071" s="871"/>
      <c r="QG1071" s="871"/>
      <c r="QH1071" s="871"/>
      <c r="QI1071" s="871"/>
      <c r="QJ1071" s="871"/>
      <c r="QK1071" s="871"/>
      <c r="QL1071" s="871"/>
      <c r="QM1071" s="871"/>
      <c r="QN1071" s="871"/>
      <c r="QO1071" s="871"/>
      <c r="QP1071" s="871"/>
      <c r="QQ1071" s="871"/>
      <c r="QR1071" s="871"/>
      <c r="QS1071" s="871"/>
      <c r="QT1071" s="871"/>
      <c r="QU1071" s="871"/>
      <c r="QV1071" s="871"/>
      <c r="QW1071" s="871"/>
      <c r="QX1071" s="871"/>
      <c r="QY1071" s="871"/>
      <c r="QZ1071" s="871"/>
      <c r="RA1071" s="871"/>
      <c r="RB1071" s="871"/>
      <c r="RC1071" s="871"/>
      <c r="RD1071" s="871"/>
      <c r="RE1071" s="871"/>
      <c r="RF1071" s="871"/>
      <c r="RG1071" s="871"/>
      <c r="RH1071" s="871"/>
      <c r="RI1071" s="871"/>
      <c r="RJ1071" s="871"/>
      <c r="RK1071" s="871"/>
      <c r="RL1071" s="871"/>
      <c r="RM1071" s="871"/>
      <c r="RN1071" s="871"/>
      <c r="RO1071" s="871"/>
      <c r="RP1071" s="871"/>
      <c r="RQ1071" s="871"/>
      <c r="RR1071" s="871"/>
      <c r="RS1071" s="871"/>
      <c r="RT1071" s="871"/>
      <c r="RU1071" s="871"/>
      <c r="RV1071" s="871"/>
      <c r="RW1071" s="871"/>
      <c r="RX1071" s="871"/>
      <c r="RY1071" s="871"/>
      <c r="RZ1071" s="871"/>
      <c r="SA1071" s="871"/>
      <c r="SB1071" s="871"/>
      <c r="SC1071" s="871"/>
      <c r="SD1071" s="871"/>
      <c r="SE1071" s="871"/>
      <c r="SF1071" s="871"/>
      <c r="SG1071" s="871"/>
      <c r="SH1071" s="871"/>
      <c r="SI1071" s="871"/>
      <c r="SJ1071" s="871"/>
      <c r="SK1071" s="871"/>
      <c r="SL1071" s="871"/>
      <c r="SM1071" s="871"/>
      <c r="SN1071" s="871"/>
      <c r="SO1071" s="871"/>
      <c r="SP1071" s="871"/>
      <c r="SQ1071" s="871"/>
      <c r="SR1071" s="871"/>
      <c r="SS1071" s="871"/>
      <c r="ST1071" s="871"/>
      <c r="SU1071" s="871"/>
      <c r="SV1071" s="871"/>
      <c r="SW1071" s="871"/>
      <c r="SX1071" s="871"/>
      <c r="SY1071" s="871"/>
      <c r="SZ1071" s="871"/>
      <c r="TA1071" s="871"/>
      <c r="TB1071" s="871"/>
      <c r="TC1071" s="871"/>
      <c r="TD1071" s="871"/>
      <c r="TE1071" s="871"/>
      <c r="TF1071" s="871"/>
      <c r="TG1071" s="871"/>
      <c r="TH1071" s="871"/>
      <c r="TI1071" s="871"/>
      <c r="TJ1071" s="871"/>
      <c r="TK1071" s="871"/>
      <c r="TL1071" s="871"/>
      <c r="TM1071" s="871"/>
      <c r="TN1071" s="871"/>
      <c r="TO1071" s="871"/>
      <c r="TP1071" s="871"/>
      <c r="TQ1071" s="871"/>
      <c r="TR1071" s="871"/>
      <c r="TS1071" s="871"/>
      <c r="TT1071" s="871"/>
      <c r="TU1071" s="871"/>
      <c r="TV1071" s="871"/>
      <c r="TW1071" s="871"/>
      <c r="TX1071" s="871"/>
      <c r="TY1071" s="871"/>
      <c r="TZ1071" s="871"/>
      <c r="UA1071" s="871"/>
      <c r="UB1071" s="871"/>
      <c r="UC1071" s="871"/>
      <c r="UD1071" s="871"/>
      <c r="UE1071" s="871"/>
      <c r="UF1071" s="871"/>
      <c r="UG1071" s="871"/>
      <c r="UH1071" s="871"/>
      <c r="UI1071" s="871"/>
      <c r="UJ1071" s="871"/>
      <c r="UK1071" s="871"/>
      <c r="UL1071" s="871"/>
      <c r="UM1071" s="871"/>
      <c r="UN1071" s="871"/>
      <c r="UO1071" s="871"/>
      <c r="UP1071" s="871"/>
      <c r="UQ1071" s="871"/>
      <c r="UR1071" s="871"/>
      <c r="US1071" s="871"/>
      <c r="UT1071" s="871"/>
      <c r="UU1071" s="871"/>
      <c r="UV1071" s="871"/>
      <c r="UW1071" s="871"/>
      <c r="UX1071" s="871"/>
      <c r="UY1071" s="871"/>
      <c r="UZ1071" s="871"/>
      <c r="VA1071" s="871"/>
      <c r="VB1071" s="871"/>
      <c r="VC1071" s="871"/>
      <c r="VD1071" s="871"/>
      <c r="VE1071" s="871"/>
      <c r="VF1071" s="871"/>
      <c r="VG1071" s="871"/>
      <c r="VH1071" s="871"/>
      <c r="VI1071" s="871"/>
      <c r="VJ1071" s="871"/>
      <c r="VK1071" s="871"/>
      <c r="VL1071" s="871"/>
      <c r="VM1071" s="871"/>
      <c r="VN1071" s="871"/>
      <c r="VO1071" s="871"/>
      <c r="VP1071" s="871"/>
      <c r="VQ1071" s="871"/>
      <c r="VR1071" s="871"/>
      <c r="VS1071" s="871"/>
      <c r="VT1071" s="871"/>
      <c r="VU1071" s="871"/>
      <c r="VV1071" s="871"/>
      <c r="VW1071" s="871"/>
      <c r="VX1071" s="871"/>
      <c r="VY1071" s="871"/>
      <c r="VZ1071" s="871"/>
      <c r="WA1071" s="871"/>
      <c r="WB1071" s="871"/>
      <c r="WC1071" s="871"/>
      <c r="WD1071" s="871"/>
      <c r="WE1071" s="871"/>
      <c r="WF1071" s="871"/>
      <c r="WG1071" s="871"/>
      <c r="WH1071" s="871"/>
      <c r="WI1071" s="871"/>
      <c r="WJ1071" s="871"/>
      <c r="WK1071" s="871"/>
      <c r="WL1071" s="871"/>
      <c r="WM1071" s="871"/>
      <c r="WN1071" s="871"/>
      <c r="WO1071" s="871"/>
      <c r="WP1071" s="871"/>
      <c r="WQ1071" s="871"/>
      <c r="WR1071" s="871"/>
      <c r="WS1071" s="871"/>
      <c r="WT1071" s="871"/>
      <c r="WU1071" s="871"/>
      <c r="WV1071" s="871"/>
      <c r="WW1071" s="871"/>
      <c r="WX1071" s="871"/>
      <c r="WY1071" s="871"/>
      <c r="WZ1071" s="871"/>
      <c r="XA1071" s="871"/>
      <c r="XB1071" s="871"/>
      <c r="XC1071" s="871"/>
      <c r="XD1071" s="871"/>
      <c r="XE1071" s="871"/>
      <c r="XF1071" s="871"/>
      <c r="XG1071" s="871"/>
      <c r="XH1071" s="871"/>
      <c r="XI1071" s="871"/>
      <c r="XJ1071" s="871"/>
      <c r="XK1071" s="871"/>
      <c r="XL1071" s="871"/>
      <c r="XM1071" s="871"/>
      <c r="XN1071" s="871"/>
      <c r="XO1071" s="871"/>
      <c r="XP1071" s="871"/>
      <c r="XQ1071" s="871"/>
      <c r="XR1071" s="871"/>
      <c r="XS1071" s="871"/>
      <c r="XT1071" s="871"/>
      <c r="XU1071" s="871"/>
      <c r="XV1071" s="871"/>
      <c r="XW1071" s="871"/>
      <c r="XX1071" s="871"/>
      <c r="XY1071" s="871"/>
      <c r="XZ1071" s="871"/>
      <c r="YA1071" s="871"/>
      <c r="YB1071" s="871"/>
      <c r="YC1071" s="871"/>
      <c r="YD1071" s="871"/>
      <c r="YE1071" s="871"/>
      <c r="YF1071" s="871"/>
      <c r="YG1071" s="871"/>
      <c r="YH1071" s="871"/>
      <c r="YI1071" s="871"/>
      <c r="YJ1071" s="871"/>
      <c r="YK1071" s="871"/>
      <c r="YL1071" s="871"/>
      <c r="YM1071" s="871"/>
      <c r="YN1071" s="871"/>
      <c r="YO1071" s="871"/>
      <c r="YP1071" s="871"/>
      <c r="YQ1071" s="871"/>
      <c r="YR1071" s="871"/>
      <c r="YS1071" s="871"/>
      <c r="YT1071" s="871"/>
      <c r="YU1071" s="871"/>
      <c r="YV1071" s="871"/>
      <c r="YW1071" s="871"/>
      <c r="YX1071" s="871"/>
      <c r="YY1071" s="871"/>
      <c r="YZ1071" s="871"/>
      <c r="ZA1071" s="871"/>
      <c r="ZB1071" s="871"/>
      <c r="ZC1071" s="871"/>
      <c r="ZD1071" s="871"/>
      <c r="ZE1071" s="871"/>
      <c r="ZF1071" s="871"/>
      <c r="ZG1071" s="871"/>
      <c r="ZH1071" s="871"/>
      <c r="ZI1071" s="871"/>
      <c r="ZJ1071" s="871"/>
      <c r="ZK1071" s="871"/>
      <c r="ZL1071" s="871"/>
      <c r="ZM1071" s="871"/>
      <c r="ZN1071" s="871"/>
      <c r="ZO1071" s="871"/>
      <c r="ZP1071" s="871"/>
      <c r="ZQ1071" s="871"/>
      <c r="ZR1071" s="871"/>
      <c r="ZS1071" s="871"/>
      <c r="ZT1071" s="871"/>
      <c r="ZU1071" s="871"/>
      <c r="ZV1071" s="871"/>
      <c r="ZW1071" s="871"/>
      <c r="ZX1071" s="871"/>
      <c r="ZY1071" s="871"/>
      <c r="ZZ1071" s="871"/>
      <c r="AAA1071" s="871"/>
      <c r="AAB1071" s="871"/>
      <c r="AAC1071" s="871"/>
      <c r="AAD1071" s="871"/>
      <c r="AAE1071" s="871"/>
      <c r="AAF1071" s="871"/>
      <c r="AAG1071" s="871"/>
      <c r="AAH1071" s="871"/>
      <c r="AAI1071" s="871"/>
      <c r="AAJ1071" s="871"/>
      <c r="AAK1071" s="871"/>
      <c r="AAL1071" s="871"/>
      <c r="AAM1071" s="871"/>
      <c r="AAN1071" s="871"/>
      <c r="AAO1071" s="871"/>
      <c r="AAP1071" s="871"/>
      <c r="AAQ1071" s="871"/>
      <c r="AAR1071" s="871"/>
      <c r="AAS1071" s="871"/>
      <c r="AAT1071" s="871"/>
      <c r="AAU1071" s="871"/>
      <c r="AAV1071" s="871"/>
      <c r="AAW1071" s="871"/>
      <c r="AAX1071" s="871"/>
      <c r="AAY1071" s="871"/>
      <c r="AAZ1071" s="871"/>
      <c r="ABA1071" s="871"/>
      <c r="ABB1071" s="871"/>
      <c r="ABC1071" s="871"/>
      <c r="ABD1071" s="871"/>
      <c r="ABE1071" s="871"/>
      <c r="ABF1071" s="871"/>
      <c r="ABG1071" s="871"/>
      <c r="ABH1071" s="871"/>
      <c r="ABI1071" s="871"/>
      <c r="ABJ1071" s="871"/>
      <c r="ABK1071" s="871"/>
      <c r="ABL1071" s="871"/>
      <c r="ABM1071" s="871"/>
      <c r="ABN1071" s="871"/>
      <c r="ABO1071" s="871"/>
      <c r="ABP1071" s="871"/>
      <c r="ABQ1071" s="871"/>
      <c r="ABR1071" s="871"/>
      <c r="ABS1071" s="871"/>
      <c r="ABT1071" s="871"/>
      <c r="ABU1071" s="871"/>
      <c r="ABV1071" s="871"/>
      <c r="ABW1071" s="871"/>
      <c r="ABX1071" s="871"/>
      <c r="ABY1071" s="871"/>
      <c r="ABZ1071" s="871"/>
      <c r="ACA1071" s="871"/>
      <c r="ACB1071" s="871"/>
      <c r="ACC1071" s="871"/>
      <c r="ACD1071" s="871"/>
      <c r="ACE1071" s="871"/>
      <c r="ACF1071" s="871"/>
      <c r="ACG1071" s="871"/>
      <c r="ACH1071" s="871"/>
      <c r="ACI1071" s="871"/>
      <c r="ACJ1071" s="871"/>
      <c r="ACK1071" s="871"/>
      <c r="ACL1071" s="871"/>
      <c r="ACM1071" s="871"/>
      <c r="ACN1071" s="871"/>
      <c r="ACO1071" s="871"/>
      <c r="ACP1071" s="871"/>
      <c r="ACQ1071" s="871"/>
      <c r="ACR1071" s="871"/>
      <c r="ACS1071" s="871"/>
      <c r="ACT1071" s="871"/>
      <c r="ACU1071" s="871"/>
      <c r="ACV1071" s="871"/>
      <c r="ACW1071" s="871"/>
      <c r="ACX1071" s="871"/>
      <c r="ACY1071" s="871"/>
      <c r="ACZ1071" s="871"/>
      <c r="ADA1071" s="871"/>
      <c r="ADB1071" s="871"/>
      <c r="ADC1071" s="871"/>
      <c r="ADD1071" s="871"/>
      <c r="ADE1071" s="871"/>
      <c r="ADF1071" s="871"/>
      <c r="ADG1071" s="871"/>
      <c r="ADH1071" s="871"/>
      <c r="ADI1071" s="871"/>
      <c r="ADJ1071" s="871"/>
      <c r="ADK1071" s="871"/>
      <c r="ADL1071" s="871"/>
      <c r="ADM1071" s="871"/>
      <c r="ADN1071" s="871"/>
      <c r="ADO1071" s="871"/>
      <c r="ADP1071" s="871"/>
      <c r="ADQ1071" s="871"/>
      <c r="ADR1071" s="871"/>
      <c r="ADS1071" s="871"/>
      <c r="ADT1071" s="871"/>
      <c r="ADU1071" s="871"/>
      <c r="ADV1071" s="871"/>
      <c r="ADW1071" s="871"/>
      <c r="ADX1071" s="871"/>
      <c r="ADY1071" s="871"/>
      <c r="ADZ1071" s="871"/>
      <c r="AEA1071" s="871"/>
      <c r="AEB1071" s="871"/>
      <c r="AEC1071" s="871"/>
      <c r="AED1071" s="871"/>
      <c r="AEE1071" s="871"/>
      <c r="AEF1071" s="871"/>
      <c r="AEG1071" s="871"/>
      <c r="AEH1071" s="871"/>
      <c r="AEI1071" s="871"/>
      <c r="AEJ1071" s="871"/>
      <c r="AEK1071" s="871"/>
      <c r="AEL1071" s="871"/>
      <c r="AEM1071" s="871"/>
      <c r="AEN1071" s="871"/>
      <c r="AEO1071" s="871"/>
      <c r="AEP1071" s="871"/>
      <c r="AEQ1071" s="871"/>
      <c r="AER1071" s="871"/>
      <c r="AES1071" s="871"/>
      <c r="AET1071" s="871"/>
      <c r="AEU1071" s="871"/>
      <c r="AEV1071" s="871"/>
      <c r="AEW1071" s="871"/>
      <c r="AEX1071" s="871"/>
      <c r="AEY1071" s="871"/>
      <c r="AEZ1071" s="871"/>
      <c r="AFA1071" s="871"/>
      <c r="AFB1071" s="871"/>
      <c r="AFC1071" s="871"/>
      <c r="AFD1071" s="871"/>
      <c r="AFE1071" s="871"/>
      <c r="AFF1071" s="871"/>
      <c r="AFG1071" s="871"/>
      <c r="AFH1071" s="871"/>
      <c r="AFI1071" s="871"/>
      <c r="AFJ1071" s="871"/>
      <c r="AFK1071" s="871"/>
      <c r="AFL1071" s="871"/>
      <c r="AFM1071" s="871"/>
      <c r="AFN1071" s="871"/>
      <c r="AFO1071" s="871"/>
      <c r="AFP1071" s="871"/>
      <c r="AFQ1071" s="871"/>
      <c r="AFR1071" s="871"/>
      <c r="AFS1071" s="871"/>
      <c r="AFT1071" s="871"/>
      <c r="AFU1071" s="871"/>
      <c r="AFV1071" s="871"/>
      <c r="AFW1071" s="871"/>
      <c r="AFX1071" s="871"/>
      <c r="AFY1071" s="871"/>
      <c r="AFZ1071" s="871"/>
      <c r="AGA1071" s="871"/>
      <c r="AGB1071" s="871"/>
      <c r="AGC1071" s="871"/>
      <c r="AGD1071" s="871"/>
      <c r="AGE1071" s="871"/>
      <c r="AGF1071" s="871"/>
      <c r="AGG1071" s="871"/>
      <c r="AGH1071" s="871"/>
      <c r="AGI1071" s="871"/>
      <c r="AGJ1071" s="871"/>
      <c r="AGK1071" s="871"/>
      <c r="AGL1071" s="871"/>
      <c r="AGM1071" s="871"/>
      <c r="AGN1071" s="871"/>
      <c r="AGO1071" s="871"/>
      <c r="AGP1071" s="871"/>
      <c r="AGQ1071" s="871"/>
      <c r="AGR1071" s="871"/>
      <c r="AGS1071" s="871"/>
      <c r="AGT1071" s="871"/>
      <c r="AGU1071" s="871"/>
      <c r="AGV1071" s="871"/>
      <c r="AGW1071" s="871"/>
      <c r="AGX1071" s="871"/>
      <c r="AGY1071" s="871"/>
      <c r="AGZ1071" s="871"/>
      <c r="AHA1071" s="871"/>
      <c r="AHB1071" s="871"/>
      <c r="AHC1071" s="871"/>
      <c r="AHD1071" s="871"/>
      <c r="AHE1071" s="871"/>
      <c r="AHF1071" s="871"/>
      <c r="AHG1071" s="871"/>
      <c r="AHH1071" s="871"/>
      <c r="AHI1071" s="871"/>
      <c r="AHJ1071" s="871"/>
      <c r="AHK1071" s="871"/>
      <c r="AHL1071" s="871"/>
      <c r="AHM1071" s="871"/>
      <c r="AHN1071" s="871"/>
      <c r="AHO1071" s="871"/>
      <c r="AHP1071" s="871"/>
      <c r="AHQ1071" s="871"/>
      <c r="AHR1071" s="871"/>
      <c r="AHS1071" s="871"/>
      <c r="AHT1071" s="871"/>
      <c r="AHU1071" s="871"/>
      <c r="AHV1071" s="871"/>
      <c r="AHW1071" s="871"/>
      <c r="AHX1071" s="871"/>
      <c r="AHY1071" s="871"/>
      <c r="AHZ1071" s="871"/>
      <c r="AIA1071" s="871"/>
      <c r="AIB1071" s="871"/>
      <c r="AIC1071" s="871"/>
      <c r="AID1071" s="871"/>
      <c r="AIE1071" s="871"/>
      <c r="AIF1071" s="871"/>
      <c r="AIG1071" s="871"/>
      <c r="AIH1071" s="871"/>
      <c r="AII1071" s="871"/>
      <c r="AIJ1071" s="871"/>
      <c r="AIK1071" s="871"/>
      <c r="AIL1071" s="871"/>
      <c r="AIM1071" s="871"/>
      <c r="AIN1071" s="871"/>
      <c r="AIO1071" s="871"/>
      <c r="AIP1071" s="871"/>
      <c r="AIQ1071" s="871"/>
      <c r="AIR1071" s="871"/>
      <c r="AIS1071" s="871"/>
      <c r="AIT1071" s="871"/>
      <c r="AIU1071" s="871"/>
      <c r="AIV1071" s="871"/>
      <c r="AIW1071" s="871"/>
      <c r="AIX1071" s="871"/>
      <c r="AIY1071" s="871"/>
      <c r="AIZ1071" s="871"/>
      <c r="AJA1071" s="871"/>
      <c r="AJB1071" s="871"/>
      <c r="AJC1071" s="871"/>
      <c r="AJD1071" s="871"/>
      <c r="AJE1071" s="871"/>
      <c r="AJF1071" s="871"/>
      <c r="AJG1071" s="871"/>
      <c r="AJH1071" s="871"/>
      <c r="AJI1071" s="871"/>
      <c r="AJJ1071" s="871"/>
      <c r="AJK1071" s="871"/>
      <c r="AJL1071" s="871"/>
      <c r="AJM1071" s="871"/>
      <c r="AJN1071" s="871"/>
      <c r="AJO1071" s="871"/>
      <c r="AJP1071" s="871"/>
      <c r="AJQ1071" s="871"/>
      <c r="AJR1071" s="871"/>
      <c r="AJS1071" s="871"/>
      <c r="AJT1071" s="871"/>
      <c r="AJU1071" s="871"/>
      <c r="AJV1071" s="871"/>
      <c r="AJW1071" s="871"/>
      <c r="AJX1071" s="871"/>
      <c r="AJY1071" s="871"/>
      <c r="AJZ1071" s="871"/>
      <c r="AKA1071" s="871"/>
      <c r="AKB1071" s="871"/>
      <c r="AKC1071" s="871"/>
      <c r="AKD1071" s="871"/>
      <c r="AKE1071" s="871"/>
      <c r="AKF1071" s="871"/>
      <c r="AKG1071" s="871"/>
      <c r="AKH1071" s="871"/>
      <c r="AKI1071" s="871"/>
      <c r="AKJ1071" s="871"/>
      <c r="AKK1071" s="871"/>
      <c r="AKL1071" s="871"/>
      <c r="AKM1071" s="871"/>
      <c r="AKN1071" s="871"/>
      <c r="AKO1071" s="871"/>
      <c r="AKP1071" s="871"/>
      <c r="AKQ1071" s="871"/>
      <c r="AKR1071" s="871"/>
      <c r="AKS1071" s="871"/>
      <c r="AKT1071" s="871"/>
      <c r="AKU1071" s="871"/>
      <c r="AKV1071" s="871"/>
      <c r="AKW1071" s="871"/>
      <c r="AKX1071" s="871"/>
      <c r="AKY1071" s="871"/>
      <c r="AKZ1071" s="871"/>
      <c r="ALA1071" s="871"/>
      <c r="ALB1071" s="871"/>
      <c r="ALC1071" s="871"/>
      <c r="ALD1071" s="871"/>
      <c r="ALE1071" s="871"/>
      <c r="ALF1071" s="871"/>
      <c r="ALG1071" s="871"/>
      <c r="ALH1071" s="871"/>
      <c r="ALI1071" s="871"/>
      <c r="ALJ1071" s="871"/>
      <c r="ALK1071" s="871"/>
      <c r="ALL1071" s="871"/>
      <c r="ALM1071" s="871"/>
      <c r="ALN1071" s="871"/>
      <c r="ALO1071" s="871"/>
      <c r="ALP1071" s="871"/>
      <c r="ALQ1071" s="871"/>
      <c r="ALR1071" s="871"/>
      <c r="ALS1071" s="871"/>
      <c r="ALT1071" s="871"/>
      <c r="ALU1071" s="871"/>
      <c r="ALV1071" s="871"/>
      <c r="ALW1071" s="871"/>
      <c r="ALX1071" s="871"/>
      <c r="ALY1071" s="871"/>
      <c r="ALZ1071" s="871"/>
      <c r="AMA1071" s="871"/>
      <c r="AMB1071" s="871"/>
      <c r="AMC1071" s="871"/>
      <c r="AMD1071" s="871"/>
      <c r="AME1071" s="871"/>
      <c r="AMF1071" s="871"/>
      <c r="AMG1071" s="871"/>
      <c r="AMH1071" s="871"/>
      <c r="AMI1071" s="871"/>
      <c r="AMJ1071" s="871"/>
      <c r="AMK1071" s="871"/>
    </row>
    <row r="1072" spans="1:1025" ht="15.75" customHeight="1">
      <c r="A1072" s="1135"/>
      <c r="B1072" s="877"/>
      <c r="C1072" s="874"/>
      <c r="D1072" s="874"/>
      <c r="E1072" s="952"/>
      <c r="F1072" s="874"/>
      <c r="G1072" s="874"/>
      <c r="H1072" s="875"/>
      <c r="I1072" s="874"/>
      <c r="J1072" s="874"/>
      <c r="K1072" s="899"/>
      <c r="L1072" s="907"/>
      <c r="M1072" s="885"/>
      <c r="N1072" s="911"/>
      <c r="O1072" s="885"/>
      <c r="P1072" s="891"/>
      <c r="Q1072" s="898"/>
      <c r="R1072" s="871"/>
      <c r="S1072" s="871"/>
      <c r="T1072" s="871"/>
      <c r="U1072" s="871"/>
      <c r="V1072" s="871"/>
      <c r="W1072" s="871"/>
      <c r="X1072" s="871"/>
      <c r="Y1072" s="871"/>
      <c r="Z1072" s="871"/>
      <c r="AA1072" s="871"/>
      <c r="AB1072" s="871"/>
      <c r="AC1072" s="871"/>
      <c r="AD1072" s="871"/>
      <c r="AE1072" s="871"/>
      <c r="AF1072" s="871"/>
      <c r="AG1072" s="871"/>
      <c r="AH1072" s="871"/>
      <c r="AI1072" s="871"/>
      <c r="AJ1072" s="871"/>
      <c r="AK1072" s="871"/>
      <c r="AL1072" s="871"/>
      <c r="AM1072" s="871"/>
      <c r="AN1072" s="871"/>
      <c r="AO1072" s="871"/>
      <c r="AP1072" s="871"/>
      <c r="AQ1072" s="871"/>
      <c r="AR1072" s="871"/>
      <c r="AS1072" s="871"/>
      <c r="AT1072" s="871"/>
      <c r="AU1072" s="871"/>
      <c r="AV1072" s="871"/>
      <c r="AW1072" s="871"/>
      <c r="AX1072" s="871"/>
      <c r="AY1072" s="871"/>
      <c r="AZ1072" s="871"/>
      <c r="BA1072" s="871"/>
      <c r="BB1072" s="871"/>
      <c r="BC1072" s="871"/>
      <c r="BD1072" s="871"/>
      <c r="BE1072" s="871"/>
      <c r="BF1072" s="871"/>
      <c r="BG1072" s="871"/>
      <c r="BH1072" s="871"/>
      <c r="BI1072" s="871"/>
      <c r="BJ1072" s="871"/>
      <c r="BK1072" s="871"/>
      <c r="BL1072" s="871"/>
      <c r="BM1072" s="871"/>
      <c r="BN1072" s="871"/>
      <c r="BO1072" s="871"/>
      <c r="BP1072" s="871"/>
      <c r="BQ1072" s="871"/>
      <c r="BR1072" s="871"/>
      <c r="BS1072" s="871"/>
      <c r="BT1072" s="871"/>
      <c r="BU1072" s="871"/>
      <c r="BV1072" s="871"/>
      <c r="BW1072" s="871"/>
      <c r="BX1072" s="871"/>
      <c r="BY1072" s="871"/>
      <c r="BZ1072" s="871"/>
      <c r="CA1072" s="871"/>
      <c r="CB1072" s="871"/>
      <c r="CC1072" s="871"/>
      <c r="CD1072" s="871"/>
      <c r="CE1072" s="871"/>
      <c r="CF1072" s="871"/>
      <c r="CG1072" s="871"/>
      <c r="CH1072" s="871"/>
      <c r="CI1072" s="871"/>
      <c r="CJ1072" s="871"/>
      <c r="CK1072" s="871"/>
      <c r="CL1072" s="871"/>
      <c r="CM1072" s="871"/>
      <c r="CN1072" s="871"/>
      <c r="CO1072" s="871"/>
      <c r="CP1072" s="871"/>
      <c r="CQ1072" s="871"/>
      <c r="CR1072" s="871"/>
      <c r="CS1072" s="871"/>
      <c r="CT1072" s="871"/>
      <c r="CU1072" s="871"/>
      <c r="CV1072" s="871"/>
      <c r="CW1072" s="871"/>
      <c r="CX1072" s="871"/>
      <c r="CY1072" s="871"/>
      <c r="CZ1072" s="871"/>
      <c r="DA1072" s="871"/>
      <c r="DB1072" s="871"/>
      <c r="DC1072" s="871"/>
      <c r="DD1072" s="871"/>
      <c r="DE1072" s="871"/>
      <c r="DF1072" s="871"/>
      <c r="DG1072" s="871"/>
      <c r="DH1072" s="871"/>
      <c r="DI1072" s="871"/>
      <c r="DJ1072" s="871"/>
      <c r="DK1072" s="871"/>
      <c r="DL1072" s="871"/>
      <c r="DM1072" s="871"/>
      <c r="DN1072" s="871"/>
      <c r="DO1072" s="871"/>
      <c r="DP1072" s="871"/>
      <c r="DQ1072" s="871"/>
      <c r="DR1072" s="871"/>
      <c r="DS1072" s="871"/>
      <c r="DT1072" s="871"/>
      <c r="DU1072" s="871"/>
      <c r="DV1072" s="871"/>
      <c r="DW1072" s="871"/>
      <c r="DX1072" s="871"/>
      <c r="DY1072" s="871"/>
      <c r="DZ1072" s="871"/>
      <c r="EA1072" s="871"/>
      <c r="EB1072" s="871"/>
      <c r="EC1072" s="871"/>
      <c r="ED1072" s="871"/>
      <c r="EE1072" s="871"/>
      <c r="EF1072" s="871"/>
      <c r="EG1072" s="871"/>
      <c r="EH1072" s="871"/>
      <c r="EI1072" s="871"/>
      <c r="EJ1072" s="871"/>
      <c r="EK1072" s="871"/>
      <c r="EL1072" s="871"/>
      <c r="EM1072" s="871"/>
      <c r="EN1072" s="871"/>
      <c r="EO1072" s="871"/>
      <c r="EP1072" s="871"/>
      <c r="EQ1072" s="871"/>
      <c r="ER1072" s="871"/>
      <c r="ES1072" s="871"/>
      <c r="ET1072" s="871"/>
      <c r="EU1072" s="871"/>
      <c r="EV1072" s="871"/>
      <c r="EW1072" s="871"/>
      <c r="EX1072" s="871"/>
      <c r="EY1072" s="871"/>
      <c r="EZ1072" s="871"/>
      <c r="FA1072" s="871"/>
      <c r="FB1072" s="871"/>
      <c r="FC1072" s="871"/>
      <c r="FD1072" s="871"/>
      <c r="FE1072" s="871"/>
      <c r="FF1072" s="871"/>
      <c r="FG1072" s="871"/>
      <c r="FH1072" s="871"/>
      <c r="FI1072" s="871"/>
      <c r="FJ1072" s="871"/>
      <c r="FK1072" s="871"/>
      <c r="FL1072" s="871"/>
      <c r="FM1072" s="871"/>
      <c r="FN1072" s="871"/>
      <c r="FO1072" s="871"/>
      <c r="FP1072" s="871"/>
      <c r="FQ1072" s="871"/>
      <c r="FR1072" s="871"/>
      <c r="FS1072" s="871"/>
      <c r="FT1072" s="871"/>
      <c r="FU1072" s="871"/>
      <c r="FV1072" s="871"/>
      <c r="FW1072" s="871"/>
      <c r="FX1072" s="871"/>
      <c r="FY1072" s="871"/>
      <c r="FZ1072" s="871"/>
      <c r="GA1072" s="871"/>
      <c r="GB1072" s="871"/>
      <c r="GC1072" s="871"/>
      <c r="GD1072" s="871"/>
      <c r="GE1072" s="871"/>
      <c r="GF1072" s="871"/>
      <c r="GG1072" s="871"/>
      <c r="GH1072" s="871"/>
      <c r="GI1072" s="871"/>
      <c r="GJ1072" s="871"/>
      <c r="GK1072" s="871"/>
      <c r="GL1072" s="871"/>
      <c r="GM1072" s="871"/>
      <c r="GN1072" s="871"/>
      <c r="GO1072" s="871"/>
      <c r="GP1072" s="871"/>
      <c r="GQ1072" s="871"/>
      <c r="GR1072" s="871"/>
      <c r="GS1072" s="871"/>
      <c r="GT1072" s="871"/>
      <c r="GU1072" s="871"/>
      <c r="GV1072" s="871"/>
      <c r="GW1072" s="871"/>
      <c r="GX1072" s="871"/>
      <c r="GY1072" s="871"/>
      <c r="GZ1072" s="871"/>
      <c r="HA1072" s="871"/>
      <c r="HB1072" s="871"/>
      <c r="HC1072" s="871"/>
      <c r="HD1072" s="871"/>
      <c r="HE1072" s="871"/>
      <c r="HF1072" s="871"/>
      <c r="HG1072" s="871"/>
      <c r="HH1072" s="871"/>
      <c r="HI1072" s="871"/>
      <c r="HJ1072" s="871"/>
      <c r="HK1072" s="871"/>
      <c r="HL1072" s="871"/>
      <c r="HM1072" s="871"/>
      <c r="HN1072" s="871"/>
      <c r="HO1072" s="871"/>
      <c r="HP1072" s="871"/>
      <c r="HQ1072" s="871"/>
      <c r="HR1072" s="871"/>
      <c r="HS1072" s="871"/>
      <c r="HT1072" s="871"/>
      <c r="HU1072" s="871"/>
      <c r="HV1072" s="871"/>
      <c r="HW1072" s="871"/>
      <c r="HX1072" s="871"/>
      <c r="HY1072" s="871"/>
      <c r="HZ1072" s="871"/>
      <c r="IA1072" s="871"/>
      <c r="IB1072" s="871"/>
      <c r="IC1072" s="871"/>
      <c r="ID1072" s="871"/>
      <c r="IE1072" s="871"/>
      <c r="IF1072" s="871"/>
      <c r="IG1072" s="871"/>
      <c r="IH1072" s="871"/>
      <c r="II1072" s="871"/>
      <c r="IJ1072" s="871"/>
      <c r="IK1072" s="871"/>
      <c r="IL1072" s="871"/>
      <c r="IM1072" s="871"/>
      <c r="IN1072" s="871"/>
      <c r="IO1072" s="871"/>
      <c r="IP1072" s="871"/>
      <c r="IQ1072" s="871"/>
      <c r="IR1072" s="871"/>
      <c r="IS1072" s="871"/>
      <c r="IT1072" s="871"/>
      <c r="IU1072" s="871"/>
      <c r="IV1072" s="871"/>
      <c r="IW1072" s="871"/>
      <c r="IX1072" s="871"/>
      <c r="IY1072" s="871"/>
      <c r="IZ1072" s="871"/>
      <c r="JA1072" s="871"/>
      <c r="JB1072" s="871"/>
      <c r="JC1072" s="871"/>
      <c r="JD1072" s="871"/>
      <c r="JE1072" s="871"/>
      <c r="JF1072" s="871"/>
      <c r="JG1072" s="871"/>
      <c r="JH1072" s="871"/>
      <c r="JI1072" s="871"/>
      <c r="JJ1072" s="871"/>
      <c r="JK1072" s="871"/>
      <c r="JL1072" s="871"/>
      <c r="JM1072" s="871"/>
      <c r="JN1072" s="871"/>
      <c r="JO1072" s="871"/>
      <c r="JP1072" s="871"/>
      <c r="JQ1072" s="871"/>
      <c r="JR1072" s="871"/>
      <c r="JS1072" s="871"/>
      <c r="JT1072" s="871"/>
      <c r="JU1072" s="871"/>
      <c r="JV1072" s="871"/>
      <c r="JW1072" s="871"/>
      <c r="JX1072" s="871"/>
      <c r="JY1072" s="871"/>
      <c r="JZ1072" s="871"/>
      <c r="KA1072" s="871"/>
      <c r="KB1072" s="871"/>
      <c r="KC1072" s="871"/>
      <c r="KD1072" s="871"/>
      <c r="KE1072" s="871"/>
      <c r="KF1072" s="871"/>
      <c r="KG1072" s="871"/>
      <c r="KH1072" s="871"/>
      <c r="KI1072" s="871"/>
      <c r="KJ1072" s="871"/>
      <c r="KK1072" s="871"/>
      <c r="KL1072" s="871"/>
      <c r="KM1072" s="871"/>
      <c r="KN1072" s="871"/>
      <c r="KO1072" s="871"/>
      <c r="KP1072" s="871"/>
      <c r="KQ1072" s="871"/>
      <c r="KR1072" s="871"/>
      <c r="KS1072" s="871"/>
      <c r="KT1072" s="871"/>
      <c r="KU1072" s="871"/>
      <c r="KV1072" s="871"/>
      <c r="KW1072" s="871"/>
      <c r="KX1072" s="871"/>
      <c r="KY1072" s="871"/>
      <c r="KZ1072" s="871"/>
      <c r="LA1072" s="871"/>
      <c r="LB1072" s="871"/>
      <c r="LC1072" s="871"/>
      <c r="LD1072" s="871"/>
      <c r="LE1072" s="871"/>
      <c r="LF1072" s="871"/>
      <c r="LG1072" s="871"/>
      <c r="LH1072" s="871"/>
      <c r="LI1072" s="871"/>
      <c r="LJ1072" s="871"/>
      <c r="LK1072" s="871"/>
      <c r="LL1072" s="871"/>
      <c r="LM1072" s="871"/>
      <c r="LN1072" s="871"/>
      <c r="LO1072" s="871"/>
      <c r="LP1072" s="871"/>
      <c r="LQ1072" s="871"/>
      <c r="LR1072" s="871"/>
      <c r="LS1072" s="871"/>
      <c r="LT1072" s="871"/>
      <c r="LU1072" s="871"/>
      <c r="LV1072" s="871"/>
      <c r="LW1072" s="871"/>
      <c r="LX1072" s="871"/>
      <c r="LY1072" s="871"/>
      <c r="LZ1072" s="871"/>
      <c r="MA1072" s="871"/>
      <c r="MB1072" s="871"/>
      <c r="MC1072" s="871"/>
      <c r="MD1072" s="871"/>
      <c r="ME1072" s="871"/>
      <c r="MF1072" s="871"/>
      <c r="MG1072" s="871"/>
      <c r="MH1072" s="871"/>
      <c r="MI1072" s="871"/>
      <c r="MJ1072" s="871"/>
      <c r="MK1072" s="871"/>
      <c r="ML1072" s="871"/>
      <c r="MM1072" s="871"/>
      <c r="MN1072" s="871"/>
      <c r="MO1072" s="871"/>
      <c r="MP1072" s="871"/>
      <c r="MQ1072" s="871"/>
      <c r="MR1072" s="871"/>
      <c r="MS1072" s="871"/>
      <c r="MT1072" s="871"/>
      <c r="MU1072" s="871"/>
      <c r="MV1072" s="871"/>
      <c r="MW1072" s="871"/>
      <c r="MX1072" s="871"/>
      <c r="MY1072" s="871"/>
      <c r="MZ1072" s="871"/>
      <c r="NA1072" s="871"/>
      <c r="NB1072" s="871"/>
      <c r="NC1072" s="871"/>
      <c r="ND1072" s="871"/>
      <c r="NE1072" s="871"/>
      <c r="NF1072" s="871"/>
      <c r="NG1072" s="871"/>
      <c r="NH1072" s="871"/>
      <c r="NI1072" s="871"/>
      <c r="NJ1072" s="871"/>
      <c r="NK1072" s="871"/>
      <c r="NL1072" s="871"/>
      <c r="NM1072" s="871"/>
      <c r="NN1072" s="871"/>
      <c r="NO1072" s="871"/>
      <c r="NP1072" s="871"/>
      <c r="NQ1072" s="871"/>
      <c r="NR1072" s="871"/>
      <c r="NS1072" s="871"/>
      <c r="NT1072" s="871"/>
      <c r="NU1072" s="871"/>
      <c r="NV1072" s="871"/>
      <c r="NW1072" s="871"/>
      <c r="NX1072" s="871"/>
      <c r="NY1072" s="871"/>
      <c r="NZ1072" s="871"/>
      <c r="OA1072" s="871"/>
      <c r="OB1072" s="871"/>
      <c r="OC1072" s="871"/>
      <c r="OD1072" s="871"/>
      <c r="OE1072" s="871"/>
      <c r="OF1072" s="871"/>
      <c r="OG1072" s="871"/>
      <c r="OH1072" s="871"/>
      <c r="OI1072" s="871"/>
      <c r="OJ1072" s="871"/>
      <c r="OK1072" s="871"/>
      <c r="OL1072" s="871"/>
      <c r="OM1072" s="871"/>
      <c r="ON1072" s="871"/>
      <c r="OO1072" s="871"/>
      <c r="OP1072" s="871"/>
      <c r="OQ1072" s="871"/>
      <c r="OR1072" s="871"/>
      <c r="OS1072" s="871"/>
      <c r="OT1072" s="871"/>
      <c r="OU1072" s="871"/>
      <c r="OV1072" s="871"/>
      <c r="OW1072" s="871"/>
      <c r="OX1072" s="871"/>
      <c r="OY1072" s="871"/>
      <c r="OZ1072" s="871"/>
      <c r="PA1072" s="871"/>
      <c r="PB1072" s="871"/>
      <c r="PC1072" s="871"/>
      <c r="PD1072" s="871"/>
      <c r="PE1072" s="871"/>
      <c r="PF1072" s="871"/>
      <c r="PG1072" s="871"/>
      <c r="PH1072" s="871"/>
      <c r="PI1072" s="871"/>
      <c r="PJ1072" s="871"/>
      <c r="PK1072" s="871"/>
      <c r="PL1072" s="871"/>
      <c r="PM1072" s="871"/>
      <c r="PN1072" s="871"/>
      <c r="PO1072" s="871"/>
      <c r="PP1072" s="871"/>
      <c r="PQ1072" s="871"/>
      <c r="PR1072" s="871"/>
      <c r="PS1072" s="871"/>
      <c r="PT1072" s="871"/>
      <c r="PU1072" s="871"/>
      <c r="PV1072" s="871"/>
      <c r="PW1072" s="871"/>
      <c r="PX1072" s="871"/>
      <c r="PY1072" s="871"/>
      <c r="PZ1072" s="871"/>
      <c r="QA1072" s="871"/>
      <c r="QB1072" s="871"/>
      <c r="QC1072" s="871"/>
      <c r="QD1072" s="871"/>
      <c r="QE1072" s="871"/>
      <c r="QF1072" s="871"/>
      <c r="QG1072" s="871"/>
      <c r="QH1072" s="871"/>
      <c r="QI1072" s="871"/>
      <c r="QJ1072" s="871"/>
      <c r="QK1072" s="871"/>
      <c r="QL1072" s="871"/>
      <c r="QM1072" s="871"/>
      <c r="QN1072" s="871"/>
      <c r="QO1072" s="871"/>
      <c r="QP1072" s="871"/>
      <c r="QQ1072" s="871"/>
      <c r="QR1072" s="871"/>
      <c r="QS1072" s="871"/>
      <c r="QT1072" s="871"/>
      <c r="QU1072" s="871"/>
      <c r="QV1072" s="871"/>
      <c r="QW1072" s="871"/>
      <c r="QX1072" s="871"/>
      <c r="QY1072" s="871"/>
      <c r="QZ1072" s="871"/>
      <c r="RA1072" s="871"/>
      <c r="RB1072" s="871"/>
      <c r="RC1072" s="871"/>
      <c r="RD1072" s="871"/>
      <c r="RE1072" s="871"/>
      <c r="RF1072" s="871"/>
      <c r="RG1072" s="871"/>
      <c r="RH1072" s="871"/>
      <c r="RI1072" s="871"/>
      <c r="RJ1072" s="871"/>
      <c r="RK1072" s="871"/>
      <c r="RL1072" s="871"/>
      <c r="RM1072" s="871"/>
      <c r="RN1072" s="871"/>
      <c r="RO1072" s="871"/>
      <c r="RP1072" s="871"/>
      <c r="RQ1072" s="871"/>
      <c r="RR1072" s="871"/>
      <c r="RS1072" s="871"/>
      <c r="RT1072" s="871"/>
      <c r="RU1072" s="871"/>
      <c r="RV1072" s="871"/>
      <c r="RW1072" s="871"/>
      <c r="RX1072" s="871"/>
      <c r="RY1072" s="871"/>
      <c r="RZ1072" s="871"/>
      <c r="SA1072" s="871"/>
      <c r="SB1072" s="871"/>
      <c r="SC1072" s="871"/>
      <c r="SD1072" s="871"/>
      <c r="SE1072" s="871"/>
      <c r="SF1072" s="871"/>
      <c r="SG1072" s="871"/>
      <c r="SH1072" s="871"/>
      <c r="SI1072" s="871"/>
      <c r="SJ1072" s="871"/>
      <c r="SK1072" s="871"/>
      <c r="SL1072" s="871"/>
      <c r="SM1072" s="871"/>
      <c r="SN1072" s="871"/>
      <c r="SO1072" s="871"/>
      <c r="SP1072" s="871"/>
      <c r="SQ1072" s="871"/>
      <c r="SR1072" s="871"/>
      <c r="SS1072" s="871"/>
      <c r="ST1072" s="871"/>
      <c r="SU1072" s="871"/>
      <c r="SV1072" s="871"/>
      <c r="SW1072" s="871"/>
      <c r="SX1072" s="871"/>
      <c r="SY1072" s="871"/>
      <c r="SZ1072" s="871"/>
      <c r="TA1072" s="871"/>
      <c r="TB1072" s="871"/>
      <c r="TC1072" s="871"/>
      <c r="TD1072" s="871"/>
      <c r="TE1072" s="871"/>
      <c r="TF1072" s="871"/>
      <c r="TG1072" s="871"/>
      <c r="TH1072" s="871"/>
      <c r="TI1072" s="871"/>
      <c r="TJ1072" s="871"/>
      <c r="TK1072" s="871"/>
      <c r="TL1072" s="871"/>
      <c r="TM1072" s="871"/>
      <c r="TN1072" s="871"/>
      <c r="TO1072" s="871"/>
      <c r="TP1072" s="871"/>
      <c r="TQ1072" s="871"/>
      <c r="TR1072" s="871"/>
      <c r="TS1072" s="871"/>
      <c r="TT1072" s="871"/>
      <c r="TU1072" s="871"/>
      <c r="TV1072" s="871"/>
      <c r="TW1072" s="871"/>
      <c r="TX1072" s="871"/>
      <c r="TY1072" s="871"/>
      <c r="TZ1072" s="871"/>
      <c r="UA1072" s="871"/>
      <c r="UB1072" s="871"/>
      <c r="UC1072" s="871"/>
      <c r="UD1072" s="871"/>
      <c r="UE1072" s="871"/>
      <c r="UF1072" s="871"/>
      <c r="UG1072" s="871"/>
      <c r="UH1072" s="871"/>
      <c r="UI1072" s="871"/>
      <c r="UJ1072" s="871"/>
      <c r="UK1072" s="871"/>
      <c r="UL1072" s="871"/>
      <c r="UM1072" s="871"/>
      <c r="UN1072" s="871"/>
      <c r="UO1072" s="871"/>
      <c r="UP1072" s="871"/>
      <c r="UQ1072" s="871"/>
      <c r="UR1072" s="871"/>
      <c r="US1072" s="871"/>
      <c r="UT1072" s="871"/>
      <c r="UU1072" s="871"/>
      <c r="UV1072" s="871"/>
      <c r="UW1072" s="871"/>
      <c r="UX1072" s="871"/>
      <c r="UY1072" s="871"/>
      <c r="UZ1072" s="871"/>
      <c r="VA1072" s="871"/>
      <c r="VB1072" s="871"/>
      <c r="VC1072" s="871"/>
      <c r="VD1072" s="871"/>
      <c r="VE1072" s="871"/>
      <c r="VF1072" s="871"/>
      <c r="VG1072" s="871"/>
      <c r="VH1072" s="871"/>
      <c r="VI1072" s="871"/>
      <c r="VJ1072" s="871"/>
      <c r="VK1072" s="871"/>
      <c r="VL1072" s="871"/>
      <c r="VM1072" s="871"/>
      <c r="VN1072" s="871"/>
      <c r="VO1072" s="871"/>
      <c r="VP1072" s="871"/>
      <c r="VQ1072" s="871"/>
      <c r="VR1072" s="871"/>
      <c r="VS1072" s="871"/>
      <c r="VT1072" s="871"/>
      <c r="VU1072" s="871"/>
      <c r="VV1072" s="871"/>
      <c r="VW1072" s="871"/>
      <c r="VX1072" s="871"/>
      <c r="VY1072" s="871"/>
      <c r="VZ1072" s="871"/>
      <c r="WA1072" s="871"/>
      <c r="WB1072" s="871"/>
      <c r="WC1072" s="871"/>
      <c r="WD1072" s="871"/>
      <c r="WE1072" s="871"/>
      <c r="WF1072" s="871"/>
      <c r="WG1072" s="871"/>
      <c r="WH1072" s="871"/>
      <c r="WI1072" s="871"/>
      <c r="WJ1072" s="871"/>
      <c r="WK1072" s="871"/>
      <c r="WL1072" s="871"/>
      <c r="WM1072" s="871"/>
      <c r="WN1072" s="871"/>
      <c r="WO1072" s="871"/>
      <c r="WP1072" s="871"/>
      <c r="WQ1072" s="871"/>
      <c r="WR1072" s="871"/>
      <c r="WS1072" s="871"/>
      <c r="WT1072" s="871"/>
      <c r="WU1072" s="871"/>
      <c r="WV1072" s="871"/>
      <c r="WW1072" s="871"/>
      <c r="WX1072" s="871"/>
      <c r="WY1072" s="871"/>
      <c r="WZ1072" s="871"/>
      <c r="XA1072" s="871"/>
      <c r="XB1072" s="871"/>
      <c r="XC1072" s="871"/>
      <c r="XD1072" s="871"/>
      <c r="XE1072" s="871"/>
      <c r="XF1072" s="871"/>
      <c r="XG1072" s="871"/>
      <c r="XH1072" s="871"/>
      <c r="XI1072" s="871"/>
      <c r="XJ1072" s="871"/>
      <c r="XK1072" s="871"/>
      <c r="XL1072" s="871"/>
      <c r="XM1072" s="871"/>
      <c r="XN1072" s="871"/>
      <c r="XO1072" s="871"/>
      <c r="XP1072" s="871"/>
      <c r="XQ1072" s="871"/>
      <c r="XR1072" s="871"/>
      <c r="XS1072" s="871"/>
      <c r="XT1072" s="871"/>
      <c r="XU1072" s="871"/>
      <c r="XV1072" s="871"/>
      <c r="XW1072" s="871"/>
      <c r="XX1072" s="871"/>
      <c r="XY1072" s="871"/>
      <c r="XZ1072" s="871"/>
      <c r="YA1072" s="871"/>
      <c r="YB1072" s="871"/>
      <c r="YC1072" s="871"/>
      <c r="YD1072" s="871"/>
      <c r="YE1072" s="871"/>
      <c r="YF1072" s="871"/>
      <c r="YG1072" s="871"/>
      <c r="YH1072" s="871"/>
      <c r="YI1072" s="871"/>
      <c r="YJ1072" s="871"/>
      <c r="YK1072" s="871"/>
      <c r="YL1072" s="871"/>
      <c r="YM1072" s="871"/>
      <c r="YN1072" s="871"/>
      <c r="YO1072" s="871"/>
      <c r="YP1072" s="871"/>
      <c r="YQ1072" s="871"/>
      <c r="YR1072" s="871"/>
      <c r="YS1072" s="871"/>
      <c r="YT1072" s="871"/>
      <c r="YU1072" s="871"/>
      <c r="YV1072" s="871"/>
      <c r="YW1072" s="871"/>
      <c r="YX1072" s="871"/>
      <c r="YY1072" s="871"/>
      <c r="YZ1072" s="871"/>
      <c r="ZA1072" s="871"/>
      <c r="ZB1072" s="871"/>
      <c r="ZC1072" s="871"/>
      <c r="ZD1072" s="871"/>
      <c r="ZE1072" s="871"/>
      <c r="ZF1072" s="871"/>
      <c r="ZG1072" s="871"/>
      <c r="ZH1072" s="871"/>
      <c r="ZI1072" s="871"/>
      <c r="ZJ1072" s="871"/>
      <c r="ZK1072" s="871"/>
      <c r="ZL1072" s="871"/>
      <c r="ZM1072" s="871"/>
      <c r="ZN1072" s="871"/>
      <c r="ZO1072" s="871"/>
      <c r="ZP1072" s="871"/>
      <c r="ZQ1072" s="871"/>
      <c r="ZR1072" s="871"/>
      <c r="ZS1072" s="871"/>
      <c r="ZT1072" s="871"/>
      <c r="ZU1072" s="871"/>
      <c r="ZV1072" s="871"/>
      <c r="ZW1072" s="871"/>
      <c r="ZX1072" s="871"/>
      <c r="ZY1072" s="871"/>
      <c r="ZZ1072" s="871"/>
      <c r="AAA1072" s="871"/>
      <c r="AAB1072" s="871"/>
      <c r="AAC1072" s="871"/>
      <c r="AAD1072" s="871"/>
      <c r="AAE1072" s="871"/>
      <c r="AAF1072" s="871"/>
      <c r="AAG1072" s="871"/>
      <c r="AAH1072" s="871"/>
      <c r="AAI1072" s="871"/>
      <c r="AAJ1072" s="871"/>
      <c r="AAK1072" s="871"/>
      <c r="AAL1072" s="871"/>
      <c r="AAM1072" s="871"/>
      <c r="AAN1072" s="871"/>
      <c r="AAO1072" s="871"/>
      <c r="AAP1072" s="871"/>
      <c r="AAQ1072" s="871"/>
      <c r="AAR1072" s="871"/>
      <c r="AAS1072" s="871"/>
      <c r="AAT1072" s="871"/>
      <c r="AAU1072" s="871"/>
      <c r="AAV1072" s="871"/>
      <c r="AAW1072" s="871"/>
      <c r="AAX1072" s="871"/>
      <c r="AAY1072" s="871"/>
      <c r="AAZ1072" s="871"/>
      <c r="ABA1072" s="871"/>
      <c r="ABB1072" s="871"/>
      <c r="ABC1072" s="871"/>
      <c r="ABD1072" s="871"/>
      <c r="ABE1072" s="871"/>
      <c r="ABF1072" s="871"/>
      <c r="ABG1072" s="871"/>
      <c r="ABH1072" s="871"/>
      <c r="ABI1072" s="871"/>
      <c r="ABJ1072" s="871"/>
      <c r="ABK1072" s="871"/>
      <c r="ABL1072" s="871"/>
      <c r="ABM1072" s="871"/>
      <c r="ABN1072" s="871"/>
      <c r="ABO1072" s="871"/>
      <c r="ABP1072" s="871"/>
      <c r="ABQ1072" s="871"/>
      <c r="ABR1072" s="871"/>
      <c r="ABS1072" s="871"/>
      <c r="ABT1072" s="871"/>
      <c r="ABU1072" s="871"/>
      <c r="ABV1072" s="871"/>
      <c r="ABW1072" s="871"/>
      <c r="ABX1072" s="871"/>
      <c r="ABY1072" s="871"/>
      <c r="ABZ1072" s="871"/>
      <c r="ACA1072" s="871"/>
      <c r="ACB1072" s="871"/>
      <c r="ACC1072" s="871"/>
      <c r="ACD1072" s="871"/>
      <c r="ACE1072" s="871"/>
      <c r="ACF1072" s="871"/>
      <c r="ACG1072" s="871"/>
      <c r="ACH1072" s="871"/>
      <c r="ACI1072" s="871"/>
      <c r="ACJ1072" s="871"/>
      <c r="ACK1072" s="871"/>
      <c r="ACL1072" s="871"/>
      <c r="ACM1072" s="871"/>
      <c r="ACN1072" s="871"/>
      <c r="ACO1072" s="871"/>
      <c r="ACP1072" s="871"/>
      <c r="ACQ1072" s="871"/>
      <c r="ACR1072" s="871"/>
      <c r="ACS1072" s="871"/>
      <c r="ACT1072" s="871"/>
      <c r="ACU1072" s="871"/>
      <c r="ACV1072" s="871"/>
      <c r="ACW1072" s="871"/>
      <c r="ACX1072" s="871"/>
      <c r="ACY1072" s="871"/>
      <c r="ACZ1072" s="871"/>
      <c r="ADA1072" s="871"/>
      <c r="ADB1072" s="871"/>
      <c r="ADC1072" s="871"/>
      <c r="ADD1072" s="871"/>
      <c r="ADE1072" s="871"/>
      <c r="ADF1072" s="871"/>
      <c r="ADG1072" s="871"/>
      <c r="ADH1072" s="871"/>
      <c r="ADI1072" s="871"/>
      <c r="ADJ1072" s="871"/>
      <c r="ADK1072" s="871"/>
      <c r="ADL1072" s="871"/>
      <c r="ADM1072" s="871"/>
      <c r="ADN1072" s="871"/>
      <c r="ADO1072" s="871"/>
      <c r="ADP1072" s="871"/>
      <c r="ADQ1072" s="871"/>
      <c r="ADR1072" s="871"/>
      <c r="ADS1072" s="871"/>
      <c r="ADT1072" s="871"/>
      <c r="ADU1072" s="871"/>
      <c r="ADV1072" s="871"/>
      <c r="ADW1072" s="871"/>
      <c r="ADX1072" s="871"/>
      <c r="ADY1072" s="871"/>
      <c r="ADZ1072" s="871"/>
      <c r="AEA1072" s="871"/>
      <c r="AEB1072" s="871"/>
      <c r="AEC1072" s="871"/>
      <c r="AED1072" s="871"/>
      <c r="AEE1072" s="871"/>
      <c r="AEF1072" s="871"/>
      <c r="AEG1072" s="871"/>
      <c r="AEH1072" s="871"/>
      <c r="AEI1072" s="871"/>
      <c r="AEJ1072" s="871"/>
      <c r="AEK1072" s="871"/>
      <c r="AEL1072" s="871"/>
      <c r="AEM1072" s="871"/>
      <c r="AEN1072" s="871"/>
      <c r="AEO1072" s="871"/>
      <c r="AEP1072" s="871"/>
      <c r="AEQ1072" s="871"/>
      <c r="AER1072" s="871"/>
      <c r="AES1072" s="871"/>
      <c r="AET1072" s="871"/>
      <c r="AEU1072" s="871"/>
      <c r="AEV1072" s="871"/>
      <c r="AEW1072" s="871"/>
      <c r="AEX1072" s="871"/>
      <c r="AEY1072" s="871"/>
      <c r="AEZ1072" s="871"/>
      <c r="AFA1072" s="871"/>
      <c r="AFB1072" s="871"/>
      <c r="AFC1072" s="871"/>
      <c r="AFD1072" s="871"/>
      <c r="AFE1072" s="871"/>
      <c r="AFF1072" s="871"/>
      <c r="AFG1072" s="871"/>
      <c r="AFH1072" s="871"/>
      <c r="AFI1072" s="871"/>
      <c r="AFJ1072" s="871"/>
      <c r="AFK1072" s="871"/>
      <c r="AFL1072" s="871"/>
      <c r="AFM1072" s="871"/>
      <c r="AFN1072" s="871"/>
      <c r="AFO1072" s="871"/>
      <c r="AFP1072" s="871"/>
      <c r="AFQ1072" s="871"/>
      <c r="AFR1072" s="871"/>
      <c r="AFS1072" s="871"/>
      <c r="AFT1072" s="871"/>
      <c r="AFU1072" s="871"/>
      <c r="AFV1072" s="871"/>
      <c r="AFW1072" s="871"/>
      <c r="AFX1072" s="871"/>
      <c r="AFY1072" s="871"/>
      <c r="AFZ1072" s="871"/>
      <c r="AGA1072" s="871"/>
      <c r="AGB1072" s="871"/>
      <c r="AGC1072" s="871"/>
      <c r="AGD1072" s="871"/>
      <c r="AGE1072" s="871"/>
      <c r="AGF1072" s="871"/>
      <c r="AGG1072" s="871"/>
      <c r="AGH1072" s="871"/>
      <c r="AGI1072" s="871"/>
      <c r="AGJ1072" s="871"/>
      <c r="AGK1072" s="871"/>
      <c r="AGL1072" s="871"/>
      <c r="AGM1072" s="871"/>
      <c r="AGN1072" s="871"/>
      <c r="AGO1072" s="871"/>
      <c r="AGP1072" s="871"/>
      <c r="AGQ1072" s="871"/>
      <c r="AGR1072" s="871"/>
      <c r="AGS1072" s="871"/>
      <c r="AGT1072" s="871"/>
      <c r="AGU1072" s="871"/>
      <c r="AGV1072" s="871"/>
      <c r="AGW1072" s="871"/>
      <c r="AGX1072" s="871"/>
      <c r="AGY1072" s="871"/>
      <c r="AGZ1072" s="871"/>
      <c r="AHA1072" s="871"/>
      <c r="AHB1072" s="871"/>
      <c r="AHC1072" s="871"/>
      <c r="AHD1072" s="871"/>
      <c r="AHE1072" s="871"/>
      <c r="AHF1072" s="871"/>
      <c r="AHG1072" s="871"/>
      <c r="AHH1072" s="871"/>
      <c r="AHI1072" s="871"/>
      <c r="AHJ1072" s="871"/>
      <c r="AHK1072" s="871"/>
      <c r="AHL1072" s="871"/>
      <c r="AHM1072" s="871"/>
      <c r="AHN1072" s="871"/>
      <c r="AHO1072" s="871"/>
      <c r="AHP1072" s="871"/>
      <c r="AHQ1072" s="871"/>
      <c r="AHR1072" s="871"/>
      <c r="AHS1072" s="871"/>
      <c r="AHT1072" s="871"/>
      <c r="AHU1072" s="871"/>
      <c r="AHV1072" s="871"/>
      <c r="AHW1072" s="871"/>
      <c r="AHX1072" s="871"/>
      <c r="AHY1072" s="871"/>
      <c r="AHZ1072" s="871"/>
      <c r="AIA1072" s="871"/>
      <c r="AIB1072" s="871"/>
      <c r="AIC1072" s="871"/>
      <c r="AID1072" s="871"/>
      <c r="AIE1072" s="871"/>
      <c r="AIF1072" s="871"/>
      <c r="AIG1072" s="871"/>
      <c r="AIH1072" s="871"/>
      <c r="AII1072" s="871"/>
      <c r="AIJ1072" s="871"/>
      <c r="AIK1072" s="871"/>
      <c r="AIL1072" s="871"/>
      <c r="AIM1072" s="871"/>
      <c r="AIN1072" s="871"/>
      <c r="AIO1072" s="871"/>
      <c r="AIP1072" s="871"/>
      <c r="AIQ1072" s="871"/>
      <c r="AIR1072" s="871"/>
      <c r="AIS1072" s="871"/>
      <c r="AIT1072" s="871"/>
      <c r="AIU1072" s="871"/>
      <c r="AIV1072" s="871"/>
      <c r="AIW1072" s="871"/>
      <c r="AIX1072" s="871"/>
      <c r="AIY1072" s="871"/>
      <c r="AIZ1072" s="871"/>
      <c r="AJA1072" s="871"/>
      <c r="AJB1072" s="871"/>
      <c r="AJC1072" s="871"/>
      <c r="AJD1072" s="871"/>
      <c r="AJE1072" s="871"/>
      <c r="AJF1072" s="871"/>
      <c r="AJG1072" s="871"/>
      <c r="AJH1072" s="871"/>
      <c r="AJI1072" s="871"/>
      <c r="AJJ1072" s="871"/>
      <c r="AJK1072" s="871"/>
      <c r="AJL1072" s="871"/>
      <c r="AJM1072" s="871"/>
      <c r="AJN1072" s="871"/>
      <c r="AJO1072" s="871"/>
      <c r="AJP1072" s="871"/>
      <c r="AJQ1072" s="871"/>
      <c r="AJR1072" s="871"/>
      <c r="AJS1072" s="871"/>
      <c r="AJT1072" s="871"/>
      <c r="AJU1072" s="871"/>
      <c r="AJV1072" s="871"/>
      <c r="AJW1072" s="871"/>
      <c r="AJX1072" s="871"/>
      <c r="AJY1072" s="871"/>
      <c r="AJZ1072" s="871"/>
      <c r="AKA1072" s="871"/>
      <c r="AKB1072" s="871"/>
      <c r="AKC1072" s="871"/>
      <c r="AKD1072" s="871"/>
      <c r="AKE1072" s="871"/>
      <c r="AKF1072" s="871"/>
      <c r="AKG1072" s="871"/>
      <c r="AKH1072" s="871"/>
      <c r="AKI1072" s="871"/>
      <c r="AKJ1072" s="871"/>
      <c r="AKK1072" s="871"/>
      <c r="AKL1072" s="871"/>
      <c r="AKM1072" s="871"/>
      <c r="AKN1072" s="871"/>
      <c r="AKO1072" s="871"/>
      <c r="AKP1072" s="871"/>
      <c r="AKQ1072" s="871"/>
      <c r="AKR1072" s="871"/>
      <c r="AKS1072" s="871"/>
      <c r="AKT1072" s="871"/>
      <c r="AKU1072" s="871"/>
      <c r="AKV1072" s="871"/>
      <c r="AKW1072" s="871"/>
      <c r="AKX1072" s="871"/>
      <c r="AKY1072" s="871"/>
      <c r="AKZ1072" s="871"/>
      <c r="ALA1072" s="871"/>
      <c r="ALB1072" s="871"/>
      <c r="ALC1072" s="871"/>
      <c r="ALD1072" s="871"/>
      <c r="ALE1072" s="871"/>
      <c r="ALF1072" s="871"/>
      <c r="ALG1072" s="871"/>
      <c r="ALH1072" s="871"/>
      <c r="ALI1072" s="871"/>
      <c r="ALJ1072" s="871"/>
      <c r="ALK1072" s="871"/>
      <c r="ALL1072" s="871"/>
      <c r="ALM1072" s="871"/>
      <c r="ALN1072" s="871"/>
      <c r="ALO1072" s="871"/>
      <c r="ALP1072" s="871"/>
      <c r="ALQ1072" s="871"/>
      <c r="ALR1072" s="871"/>
      <c r="ALS1072" s="871"/>
      <c r="ALT1072" s="871"/>
      <c r="ALU1072" s="871"/>
      <c r="ALV1072" s="871"/>
      <c r="ALW1072" s="871"/>
      <c r="ALX1072" s="871"/>
      <c r="ALY1072" s="871"/>
      <c r="ALZ1072" s="871"/>
      <c r="AMA1072" s="871"/>
      <c r="AMB1072" s="871"/>
      <c r="AMC1072" s="871"/>
      <c r="AMD1072" s="871"/>
      <c r="AME1072" s="871"/>
      <c r="AMF1072" s="871"/>
      <c r="AMG1072" s="871"/>
      <c r="AMH1072" s="871"/>
      <c r="AMI1072" s="871"/>
      <c r="AMJ1072" s="871"/>
      <c r="AMK1072" s="871"/>
    </row>
    <row r="1073" spans="1:1025" ht="15.75" customHeight="1">
      <c r="A1073" s="1135"/>
      <c r="B1073" s="889"/>
      <c r="C1073" s="890"/>
      <c r="D1073" s="891" t="s">
        <v>26</v>
      </c>
      <c r="E1073" s="953">
        <f>SUM(E1061:E1072)</f>
        <v>0</v>
      </c>
      <c r="F1073" s="874" t="s">
        <v>26</v>
      </c>
      <c r="G1073" s="891" t="s">
        <v>534</v>
      </c>
      <c r="H1073" s="890"/>
      <c r="I1073" s="890"/>
      <c r="J1073" s="890"/>
      <c r="K1073" s="891" t="s">
        <v>27</v>
      </c>
      <c r="L1073" s="910"/>
      <c r="M1073" s="910"/>
      <c r="N1073" s="911"/>
      <c r="O1073" s="912" t="s">
        <v>506</v>
      </c>
      <c r="P1073" s="918" t="s">
        <v>534</v>
      </c>
      <c r="Q1073" s="898"/>
      <c r="R1073" s="871"/>
      <c r="S1073" s="871"/>
      <c r="T1073" s="871"/>
      <c r="U1073" s="871"/>
      <c r="V1073" s="871"/>
      <c r="W1073" s="871"/>
      <c r="X1073" s="871"/>
      <c r="Y1073" s="871"/>
      <c r="Z1073" s="871"/>
      <c r="AA1073" s="871"/>
      <c r="AB1073" s="871"/>
      <c r="AC1073" s="871"/>
      <c r="AD1073" s="871"/>
      <c r="AE1073" s="871"/>
      <c r="AF1073" s="871"/>
      <c r="AG1073" s="871"/>
      <c r="AH1073" s="871"/>
      <c r="AI1073" s="871"/>
      <c r="AJ1073" s="871"/>
      <c r="AK1073" s="871"/>
      <c r="AL1073" s="871"/>
      <c r="AM1073" s="871"/>
      <c r="AN1073" s="871"/>
      <c r="AO1073" s="871"/>
      <c r="AP1073" s="871"/>
      <c r="AQ1073" s="871"/>
      <c r="AR1073" s="871"/>
      <c r="AS1073" s="871"/>
      <c r="AT1073" s="871"/>
      <c r="AU1073" s="871"/>
      <c r="AV1073" s="871"/>
      <c r="AW1073" s="871"/>
      <c r="AX1073" s="871"/>
      <c r="AY1073" s="871"/>
      <c r="AZ1073" s="871"/>
      <c r="BA1073" s="871"/>
      <c r="BB1073" s="871"/>
      <c r="BC1073" s="871"/>
      <c r="BD1073" s="871"/>
      <c r="BE1073" s="871"/>
      <c r="BF1073" s="871"/>
      <c r="BG1073" s="871"/>
      <c r="BH1073" s="871"/>
      <c r="BI1073" s="871"/>
      <c r="BJ1073" s="871"/>
      <c r="BK1073" s="871"/>
      <c r="BL1073" s="871"/>
      <c r="BM1073" s="871"/>
      <c r="BN1073" s="871"/>
      <c r="BO1073" s="871"/>
      <c r="BP1073" s="871"/>
      <c r="BQ1073" s="871"/>
      <c r="BR1073" s="871"/>
      <c r="BS1073" s="871"/>
      <c r="BT1073" s="871"/>
      <c r="BU1073" s="871"/>
      <c r="BV1073" s="871"/>
      <c r="BW1073" s="871"/>
      <c r="BX1073" s="871"/>
      <c r="BY1073" s="871"/>
      <c r="BZ1073" s="871"/>
      <c r="CA1073" s="871"/>
      <c r="CB1073" s="871"/>
      <c r="CC1073" s="871"/>
      <c r="CD1073" s="871"/>
      <c r="CE1073" s="871"/>
      <c r="CF1073" s="871"/>
      <c r="CG1073" s="871"/>
      <c r="CH1073" s="871"/>
      <c r="CI1073" s="871"/>
      <c r="CJ1073" s="871"/>
      <c r="CK1073" s="871"/>
      <c r="CL1073" s="871"/>
      <c r="CM1073" s="871"/>
      <c r="CN1073" s="871"/>
      <c r="CO1073" s="871"/>
      <c r="CP1073" s="871"/>
      <c r="CQ1073" s="871"/>
      <c r="CR1073" s="871"/>
      <c r="CS1073" s="871"/>
      <c r="CT1073" s="871"/>
      <c r="CU1073" s="871"/>
      <c r="CV1073" s="871"/>
      <c r="CW1073" s="871"/>
      <c r="CX1073" s="871"/>
      <c r="CY1073" s="871"/>
      <c r="CZ1073" s="871"/>
      <c r="DA1073" s="871"/>
      <c r="DB1073" s="871"/>
      <c r="DC1073" s="871"/>
      <c r="DD1073" s="871"/>
      <c r="DE1073" s="871"/>
      <c r="DF1073" s="871"/>
      <c r="DG1073" s="871"/>
      <c r="DH1073" s="871"/>
      <c r="DI1073" s="871"/>
      <c r="DJ1073" s="871"/>
      <c r="DK1073" s="871"/>
      <c r="DL1073" s="871"/>
      <c r="DM1073" s="871"/>
      <c r="DN1073" s="871"/>
      <c r="DO1073" s="871"/>
      <c r="DP1073" s="871"/>
      <c r="DQ1073" s="871"/>
      <c r="DR1073" s="871"/>
      <c r="DS1073" s="871"/>
      <c r="DT1073" s="871"/>
      <c r="DU1073" s="871"/>
      <c r="DV1073" s="871"/>
      <c r="DW1073" s="871"/>
      <c r="DX1073" s="871"/>
      <c r="DY1073" s="871"/>
      <c r="DZ1073" s="871"/>
      <c r="EA1073" s="871"/>
      <c r="EB1073" s="871"/>
      <c r="EC1073" s="871"/>
      <c r="ED1073" s="871"/>
      <c r="EE1073" s="871"/>
      <c r="EF1073" s="871"/>
      <c r="EG1073" s="871"/>
      <c r="EH1073" s="871"/>
      <c r="EI1073" s="871"/>
      <c r="EJ1073" s="871"/>
      <c r="EK1073" s="871"/>
      <c r="EL1073" s="871"/>
      <c r="EM1073" s="871"/>
      <c r="EN1073" s="871"/>
      <c r="EO1073" s="871"/>
      <c r="EP1073" s="871"/>
      <c r="EQ1073" s="871"/>
      <c r="ER1073" s="871"/>
      <c r="ES1073" s="871"/>
      <c r="ET1073" s="871"/>
      <c r="EU1073" s="871"/>
      <c r="EV1073" s="871"/>
      <c r="EW1073" s="871"/>
      <c r="EX1073" s="871"/>
      <c r="EY1073" s="871"/>
      <c r="EZ1073" s="871"/>
      <c r="FA1073" s="871"/>
      <c r="FB1073" s="871"/>
      <c r="FC1073" s="871"/>
      <c r="FD1073" s="871"/>
      <c r="FE1073" s="871"/>
      <c r="FF1073" s="871"/>
      <c r="FG1073" s="871"/>
      <c r="FH1073" s="871"/>
      <c r="FI1073" s="871"/>
      <c r="FJ1073" s="871"/>
      <c r="FK1073" s="871"/>
      <c r="FL1073" s="871"/>
      <c r="FM1073" s="871"/>
      <c r="FN1073" s="871"/>
      <c r="FO1073" s="871"/>
      <c r="FP1073" s="871"/>
      <c r="FQ1073" s="871"/>
      <c r="FR1073" s="871"/>
      <c r="FS1073" s="871"/>
      <c r="FT1073" s="871"/>
      <c r="FU1073" s="871"/>
      <c r="FV1073" s="871"/>
      <c r="FW1073" s="871"/>
      <c r="FX1073" s="871"/>
      <c r="FY1073" s="871"/>
      <c r="FZ1073" s="871"/>
      <c r="GA1073" s="871"/>
      <c r="GB1073" s="871"/>
      <c r="GC1073" s="871"/>
      <c r="GD1073" s="871"/>
      <c r="GE1073" s="871"/>
      <c r="GF1073" s="871"/>
      <c r="GG1073" s="871"/>
      <c r="GH1073" s="871"/>
      <c r="GI1073" s="871"/>
      <c r="GJ1073" s="871"/>
      <c r="GK1073" s="871"/>
      <c r="GL1073" s="871"/>
      <c r="GM1073" s="871"/>
      <c r="GN1073" s="871"/>
      <c r="GO1073" s="871"/>
      <c r="GP1073" s="871"/>
      <c r="GQ1073" s="871"/>
      <c r="GR1073" s="871"/>
      <c r="GS1073" s="871"/>
      <c r="GT1073" s="871"/>
      <c r="GU1073" s="871"/>
      <c r="GV1073" s="871"/>
      <c r="GW1073" s="871"/>
      <c r="GX1073" s="871"/>
      <c r="GY1073" s="871"/>
      <c r="GZ1073" s="871"/>
      <c r="HA1073" s="871"/>
      <c r="HB1073" s="871"/>
      <c r="HC1073" s="871"/>
      <c r="HD1073" s="871"/>
      <c r="HE1073" s="871"/>
      <c r="HF1073" s="871"/>
      <c r="HG1073" s="871"/>
      <c r="HH1073" s="871"/>
      <c r="HI1073" s="871"/>
      <c r="HJ1073" s="871"/>
      <c r="HK1073" s="871"/>
      <c r="HL1073" s="871"/>
      <c r="HM1073" s="871"/>
      <c r="HN1073" s="871"/>
      <c r="HO1073" s="871"/>
      <c r="HP1073" s="871"/>
      <c r="HQ1073" s="871"/>
      <c r="HR1073" s="871"/>
      <c r="HS1073" s="871"/>
      <c r="HT1073" s="871"/>
      <c r="HU1073" s="871"/>
      <c r="HV1073" s="871"/>
      <c r="HW1073" s="871"/>
      <c r="HX1073" s="871"/>
      <c r="HY1073" s="871"/>
      <c r="HZ1073" s="871"/>
      <c r="IA1073" s="871"/>
      <c r="IB1073" s="871"/>
      <c r="IC1073" s="871"/>
      <c r="ID1073" s="871"/>
      <c r="IE1073" s="871"/>
      <c r="IF1073" s="871"/>
      <c r="IG1073" s="871"/>
      <c r="IH1073" s="871"/>
      <c r="II1073" s="871"/>
      <c r="IJ1073" s="871"/>
      <c r="IK1073" s="871"/>
      <c r="IL1073" s="871"/>
      <c r="IM1073" s="871"/>
      <c r="IN1073" s="871"/>
      <c r="IO1073" s="871"/>
      <c r="IP1073" s="871"/>
      <c r="IQ1073" s="871"/>
      <c r="IR1073" s="871"/>
      <c r="IS1073" s="871"/>
      <c r="IT1073" s="871"/>
      <c r="IU1073" s="871"/>
      <c r="IV1073" s="871"/>
      <c r="IW1073" s="871"/>
      <c r="IX1073" s="871"/>
      <c r="IY1073" s="871"/>
      <c r="IZ1073" s="871"/>
      <c r="JA1073" s="871"/>
      <c r="JB1073" s="871"/>
      <c r="JC1073" s="871"/>
      <c r="JD1073" s="871"/>
      <c r="JE1073" s="871"/>
      <c r="JF1073" s="871"/>
      <c r="JG1073" s="871"/>
      <c r="JH1073" s="871"/>
      <c r="JI1073" s="871"/>
      <c r="JJ1073" s="871"/>
      <c r="JK1073" s="871"/>
      <c r="JL1073" s="871"/>
      <c r="JM1073" s="871"/>
      <c r="JN1073" s="871"/>
      <c r="JO1073" s="871"/>
      <c r="JP1073" s="871"/>
      <c r="JQ1073" s="871"/>
      <c r="JR1073" s="871"/>
      <c r="JS1073" s="871"/>
      <c r="JT1073" s="871"/>
      <c r="JU1073" s="871"/>
      <c r="JV1073" s="871"/>
      <c r="JW1073" s="871"/>
      <c r="JX1073" s="871"/>
      <c r="JY1073" s="871"/>
      <c r="JZ1073" s="871"/>
      <c r="KA1073" s="871"/>
      <c r="KB1073" s="871"/>
      <c r="KC1073" s="871"/>
      <c r="KD1073" s="871"/>
      <c r="KE1073" s="871"/>
      <c r="KF1073" s="871"/>
      <c r="KG1073" s="871"/>
      <c r="KH1073" s="871"/>
      <c r="KI1073" s="871"/>
      <c r="KJ1073" s="871"/>
      <c r="KK1073" s="871"/>
      <c r="KL1073" s="871"/>
      <c r="KM1073" s="871"/>
      <c r="KN1073" s="871"/>
      <c r="KO1073" s="871"/>
      <c r="KP1073" s="871"/>
      <c r="KQ1073" s="871"/>
      <c r="KR1073" s="871"/>
      <c r="KS1073" s="871"/>
      <c r="KT1073" s="871"/>
      <c r="KU1073" s="871"/>
      <c r="KV1073" s="871"/>
      <c r="KW1073" s="871"/>
      <c r="KX1073" s="871"/>
      <c r="KY1073" s="871"/>
      <c r="KZ1073" s="871"/>
      <c r="LA1073" s="871"/>
      <c r="LB1073" s="871"/>
      <c r="LC1073" s="871"/>
      <c r="LD1073" s="871"/>
      <c r="LE1073" s="871"/>
      <c r="LF1073" s="871"/>
      <c r="LG1073" s="871"/>
      <c r="LH1073" s="871"/>
      <c r="LI1073" s="871"/>
      <c r="LJ1073" s="871"/>
      <c r="LK1073" s="871"/>
      <c r="LL1073" s="871"/>
      <c r="LM1073" s="871"/>
      <c r="LN1073" s="871"/>
      <c r="LO1073" s="871"/>
      <c r="LP1073" s="871"/>
      <c r="LQ1073" s="871"/>
      <c r="LR1073" s="871"/>
      <c r="LS1073" s="871"/>
      <c r="LT1073" s="871"/>
      <c r="LU1073" s="871"/>
      <c r="LV1073" s="871"/>
      <c r="LW1073" s="871"/>
      <c r="LX1073" s="871"/>
      <c r="LY1073" s="871"/>
      <c r="LZ1073" s="871"/>
      <c r="MA1073" s="871"/>
      <c r="MB1073" s="871"/>
      <c r="MC1073" s="871"/>
      <c r="MD1073" s="871"/>
      <c r="ME1073" s="871"/>
      <c r="MF1073" s="871"/>
      <c r="MG1073" s="871"/>
      <c r="MH1073" s="871"/>
      <c r="MI1073" s="871"/>
      <c r="MJ1073" s="871"/>
      <c r="MK1073" s="871"/>
      <c r="ML1073" s="871"/>
      <c r="MM1073" s="871"/>
      <c r="MN1073" s="871"/>
      <c r="MO1073" s="871"/>
      <c r="MP1073" s="871"/>
      <c r="MQ1073" s="871"/>
      <c r="MR1073" s="871"/>
      <c r="MS1073" s="871"/>
      <c r="MT1073" s="871"/>
      <c r="MU1073" s="871"/>
      <c r="MV1073" s="871"/>
      <c r="MW1073" s="871"/>
      <c r="MX1073" s="871"/>
      <c r="MY1073" s="871"/>
      <c r="MZ1073" s="871"/>
      <c r="NA1073" s="871"/>
      <c r="NB1073" s="871"/>
      <c r="NC1073" s="871"/>
      <c r="ND1073" s="871"/>
      <c r="NE1073" s="871"/>
      <c r="NF1073" s="871"/>
      <c r="NG1073" s="871"/>
      <c r="NH1073" s="871"/>
      <c r="NI1073" s="871"/>
      <c r="NJ1073" s="871"/>
      <c r="NK1073" s="871"/>
      <c r="NL1073" s="871"/>
      <c r="NM1073" s="871"/>
      <c r="NN1073" s="871"/>
      <c r="NO1073" s="871"/>
      <c r="NP1073" s="871"/>
      <c r="NQ1073" s="871"/>
      <c r="NR1073" s="871"/>
      <c r="NS1073" s="871"/>
      <c r="NT1073" s="871"/>
      <c r="NU1073" s="871"/>
      <c r="NV1073" s="871"/>
      <c r="NW1073" s="871"/>
      <c r="NX1073" s="871"/>
      <c r="NY1073" s="871"/>
      <c r="NZ1073" s="871"/>
      <c r="OA1073" s="871"/>
      <c r="OB1073" s="871"/>
      <c r="OC1073" s="871"/>
      <c r="OD1073" s="871"/>
      <c r="OE1073" s="871"/>
      <c r="OF1073" s="871"/>
      <c r="OG1073" s="871"/>
      <c r="OH1073" s="871"/>
      <c r="OI1073" s="871"/>
      <c r="OJ1073" s="871"/>
      <c r="OK1073" s="871"/>
      <c r="OL1073" s="871"/>
      <c r="OM1073" s="871"/>
      <c r="ON1073" s="871"/>
      <c r="OO1073" s="871"/>
      <c r="OP1073" s="871"/>
      <c r="OQ1073" s="871"/>
      <c r="OR1073" s="871"/>
      <c r="OS1073" s="871"/>
      <c r="OT1073" s="871"/>
      <c r="OU1073" s="871"/>
      <c r="OV1073" s="871"/>
      <c r="OW1073" s="871"/>
      <c r="OX1073" s="871"/>
      <c r="OY1073" s="871"/>
      <c r="OZ1073" s="871"/>
      <c r="PA1073" s="871"/>
      <c r="PB1073" s="871"/>
      <c r="PC1073" s="871"/>
      <c r="PD1073" s="871"/>
      <c r="PE1073" s="871"/>
      <c r="PF1073" s="871"/>
      <c r="PG1073" s="871"/>
      <c r="PH1073" s="871"/>
      <c r="PI1073" s="871"/>
      <c r="PJ1073" s="871"/>
      <c r="PK1073" s="871"/>
      <c r="PL1073" s="871"/>
      <c r="PM1073" s="871"/>
      <c r="PN1073" s="871"/>
      <c r="PO1073" s="871"/>
      <c r="PP1073" s="871"/>
      <c r="PQ1073" s="871"/>
      <c r="PR1073" s="871"/>
      <c r="PS1073" s="871"/>
      <c r="PT1073" s="871"/>
      <c r="PU1073" s="871"/>
      <c r="PV1073" s="871"/>
      <c r="PW1073" s="871"/>
      <c r="PX1073" s="871"/>
      <c r="PY1073" s="871"/>
      <c r="PZ1073" s="871"/>
      <c r="QA1073" s="871"/>
      <c r="QB1073" s="871"/>
      <c r="QC1073" s="871"/>
      <c r="QD1073" s="871"/>
      <c r="QE1073" s="871"/>
      <c r="QF1073" s="871"/>
      <c r="QG1073" s="871"/>
      <c r="QH1073" s="871"/>
      <c r="QI1073" s="871"/>
      <c r="QJ1073" s="871"/>
      <c r="QK1073" s="871"/>
      <c r="QL1073" s="871"/>
      <c r="QM1073" s="871"/>
      <c r="QN1073" s="871"/>
      <c r="QO1073" s="871"/>
      <c r="QP1073" s="871"/>
      <c r="QQ1073" s="871"/>
      <c r="QR1073" s="871"/>
      <c r="QS1073" s="871"/>
      <c r="QT1073" s="871"/>
      <c r="QU1073" s="871"/>
      <c r="QV1073" s="871"/>
      <c r="QW1073" s="871"/>
      <c r="QX1073" s="871"/>
      <c r="QY1073" s="871"/>
      <c r="QZ1073" s="871"/>
      <c r="RA1073" s="871"/>
      <c r="RB1073" s="871"/>
      <c r="RC1073" s="871"/>
      <c r="RD1073" s="871"/>
      <c r="RE1073" s="871"/>
      <c r="RF1073" s="871"/>
      <c r="RG1073" s="871"/>
      <c r="RH1073" s="871"/>
      <c r="RI1073" s="871"/>
      <c r="RJ1073" s="871"/>
      <c r="RK1073" s="871"/>
      <c r="RL1073" s="871"/>
      <c r="RM1073" s="871"/>
      <c r="RN1073" s="871"/>
      <c r="RO1073" s="871"/>
      <c r="RP1073" s="871"/>
      <c r="RQ1073" s="871"/>
      <c r="RR1073" s="871"/>
      <c r="RS1073" s="871"/>
      <c r="RT1073" s="871"/>
      <c r="RU1073" s="871"/>
      <c r="RV1073" s="871"/>
      <c r="RW1073" s="871"/>
      <c r="RX1073" s="871"/>
      <c r="RY1073" s="871"/>
      <c r="RZ1073" s="871"/>
      <c r="SA1073" s="871"/>
      <c r="SB1073" s="871"/>
      <c r="SC1073" s="871"/>
      <c r="SD1073" s="871"/>
      <c r="SE1073" s="871"/>
      <c r="SF1073" s="871"/>
      <c r="SG1073" s="871"/>
      <c r="SH1073" s="871"/>
      <c r="SI1073" s="871"/>
      <c r="SJ1073" s="871"/>
      <c r="SK1073" s="871"/>
      <c r="SL1073" s="871"/>
      <c r="SM1073" s="871"/>
      <c r="SN1073" s="871"/>
      <c r="SO1073" s="871"/>
      <c r="SP1073" s="871"/>
      <c r="SQ1073" s="871"/>
      <c r="SR1073" s="871"/>
      <c r="SS1073" s="871"/>
      <c r="ST1073" s="871"/>
      <c r="SU1073" s="871"/>
      <c r="SV1073" s="871"/>
      <c r="SW1073" s="871"/>
      <c r="SX1073" s="871"/>
      <c r="SY1073" s="871"/>
      <c r="SZ1073" s="871"/>
      <c r="TA1073" s="871"/>
      <c r="TB1073" s="871"/>
      <c r="TC1073" s="871"/>
      <c r="TD1073" s="871"/>
      <c r="TE1073" s="871"/>
      <c r="TF1073" s="871"/>
      <c r="TG1073" s="871"/>
      <c r="TH1073" s="871"/>
      <c r="TI1073" s="871"/>
      <c r="TJ1073" s="871"/>
      <c r="TK1073" s="871"/>
      <c r="TL1073" s="871"/>
      <c r="TM1073" s="871"/>
      <c r="TN1073" s="871"/>
      <c r="TO1073" s="871"/>
      <c r="TP1073" s="871"/>
      <c r="TQ1073" s="871"/>
      <c r="TR1073" s="871"/>
      <c r="TS1073" s="871"/>
      <c r="TT1073" s="871"/>
      <c r="TU1073" s="871"/>
      <c r="TV1073" s="871"/>
      <c r="TW1073" s="871"/>
      <c r="TX1073" s="871"/>
      <c r="TY1073" s="871"/>
      <c r="TZ1073" s="871"/>
      <c r="UA1073" s="871"/>
      <c r="UB1073" s="871"/>
      <c r="UC1073" s="871"/>
      <c r="UD1073" s="871"/>
      <c r="UE1073" s="871"/>
      <c r="UF1073" s="871"/>
      <c r="UG1073" s="871"/>
      <c r="UH1073" s="871"/>
      <c r="UI1073" s="871"/>
      <c r="UJ1073" s="871"/>
      <c r="UK1073" s="871"/>
      <c r="UL1073" s="871"/>
      <c r="UM1073" s="871"/>
      <c r="UN1073" s="871"/>
      <c r="UO1073" s="871"/>
      <c r="UP1073" s="871"/>
      <c r="UQ1073" s="871"/>
      <c r="UR1073" s="871"/>
      <c r="US1073" s="871"/>
      <c r="UT1073" s="871"/>
      <c r="UU1073" s="871"/>
      <c r="UV1073" s="871"/>
      <c r="UW1073" s="871"/>
      <c r="UX1073" s="871"/>
      <c r="UY1073" s="871"/>
      <c r="UZ1073" s="871"/>
      <c r="VA1073" s="871"/>
      <c r="VB1073" s="871"/>
      <c r="VC1073" s="871"/>
      <c r="VD1073" s="871"/>
      <c r="VE1073" s="871"/>
      <c r="VF1073" s="871"/>
      <c r="VG1073" s="871"/>
      <c r="VH1073" s="871"/>
      <c r="VI1073" s="871"/>
      <c r="VJ1073" s="871"/>
      <c r="VK1073" s="871"/>
      <c r="VL1073" s="871"/>
      <c r="VM1073" s="871"/>
      <c r="VN1073" s="871"/>
      <c r="VO1073" s="871"/>
      <c r="VP1073" s="871"/>
      <c r="VQ1073" s="871"/>
      <c r="VR1073" s="871"/>
      <c r="VS1073" s="871"/>
      <c r="VT1073" s="871"/>
      <c r="VU1073" s="871"/>
      <c r="VV1073" s="871"/>
      <c r="VW1073" s="871"/>
      <c r="VX1073" s="871"/>
      <c r="VY1073" s="871"/>
      <c r="VZ1073" s="871"/>
      <c r="WA1073" s="871"/>
      <c r="WB1073" s="871"/>
      <c r="WC1073" s="871"/>
      <c r="WD1073" s="871"/>
      <c r="WE1073" s="871"/>
      <c r="WF1073" s="871"/>
      <c r="WG1073" s="871"/>
      <c r="WH1073" s="871"/>
      <c r="WI1073" s="871"/>
      <c r="WJ1073" s="871"/>
      <c r="WK1073" s="871"/>
      <c r="WL1073" s="871"/>
      <c r="WM1073" s="871"/>
      <c r="WN1073" s="871"/>
      <c r="WO1073" s="871"/>
      <c r="WP1073" s="871"/>
      <c r="WQ1073" s="871"/>
      <c r="WR1073" s="871"/>
      <c r="WS1073" s="871"/>
      <c r="WT1073" s="871"/>
      <c r="WU1073" s="871"/>
      <c r="WV1073" s="871"/>
      <c r="WW1073" s="871"/>
      <c r="WX1073" s="871"/>
      <c r="WY1073" s="871"/>
      <c r="WZ1073" s="871"/>
      <c r="XA1073" s="871"/>
      <c r="XB1073" s="871"/>
      <c r="XC1073" s="871"/>
      <c r="XD1073" s="871"/>
      <c r="XE1073" s="871"/>
      <c r="XF1073" s="871"/>
      <c r="XG1073" s="871"/>
      <c r="XH1073" s="871"/>
      <c r="XI1073" s="871"/>
      <c r="XJ1073" s="871"/>
      <c r="XK1073" s="871"/>
      <c r="XL1073" s="871"/>
      <c r="XM1073" s="871"/>
      <c r="XN1073" s="871"/>
      <c r="XO1073" s="871"/>
      <c r="XP1073" s="871"/>
      <c r="XQ1073" s="871"/>
      <c r="XR1073" s="871"/>
      <c r="XS1073" s="871"/>
      <c r="XT1073" s="871"/>
      <c r="XU1073" s="871"/>
      <c r="XV1073" s="871"/>
      <c r="XW1073" s="871"/>
      <c r="XX1073" s="871"/>
      <c r="XY1073" s="871"/>
      <c r="XZ1073" s="871"/>
      <c r="YA1073" s="871"/>
      <c r="YB1073" s="871"/>
      <c r="YC1073" s="871"/>
      <c r="YD1073" s="871"/>
      <c r="YE1073" s="871"/>
      <c r="YF1073" s="871"/>
      <c r="YG1073" s="871"/>
      <c r="YH1073" s="871"/>
      <c r="YI1073" s="871"/>
      <c r="YJ1073" s="871"/>
      <c r="YK1073" s="871"/>
      <c r="YL1073" s="871"/>
      <c r="YM1073" s="871"/>
      <c r="YN1073" s="871"/>
      <c r="YO1073" s="871"/>
      <c r="YP1073" s="871"/>
      <c r="YQ1073" s="871"/>
      <c r="YR1073" s="871"/>
      <c r="YS1073" s="871"/>
      <c r="YT1073" s="871"/>
      <c r="YU1073" s="871"/>
      <c r="YV1073" s="871"/>
      <c r="YW1073" s="871"/>
      <c r="YX1073" s="871"/>
      <c r="YY1073" s="871"/>
      <c r="YZ1073" s="871"/>
      <c r="ZA1073" s="871"/>
      <c r="ZB1073" s="871"/>
      <c r="ZC1073" s="871"/>
      <c r="ZD1073" s="871"/>
      <c r="ZE1073" s="871"/>
      <c r="ZF1073" s="871"/>
      <c r="ZG1073" s="871"/>
      <c r="ZH1073" s="871"/>
      <c r="ZI1073" s="871"/>
      <c r="ZJ1073" s="871"/>
      <c r="ZK1073" s="871"/>
      <c r="ZL1073" s="871"/>
      <c r="ZM1073" s="871"/>
      <c r="ZN1073" s="871"/>
      <c r="ZO1073" s="871"/>
      <c r="ZP1073" s="871"/>
      <c r="ZQ1073" s="871"/>
      <c r="ZR1073" s="871"/>
      <c r="ZS1073" s="871"/>
      <c r="ZT1073" s="871"/>
      <c r="ZU1073" s="871"/>
      <c r="ZV1073" s="871"/>
      <c r="ZW1073" s="871"/>
      <c r="ZX1073" s="871"/>
      <c r="ZY1073" s="871"/>
      <c r="ZZ1073" s="871"/>
      <c r="AAA1073" s="871"/>
      <c r="AAB1073" s="871"/>
      <c r="AAC1073" s="871"/>
      <c r="AAD1073" s="871"/>
      <c r="AAE1073" s="871"/>
      <c r="AAF1073" s="871"/>
      <c r="AAG1073" s="871"/>
      <c r="AAH1073" s="871"/>
      <c r="AAI1073" s="871"/>
      <c r="AAJ1073" s="871"/>
      <c r="AAK1073" s="871"/>
      <c r="AAL1073" s="871"/>
      <c r="AAM1073" s="871"/>
      <c r="AAN1073" s="871"/>
      <c r="AAO1073" s="871"/>
      <c r="AAP1073" s="871"/>
      <c r="AAQ1073" s="871"/>
      <c r="AAR1073" s="871"/>
      <c r="AAS1073" s="871"/>
      <c r="AAT1073" s="871"/>
      <c r="AAU1073" s="871"/>
      <c r="AAV1073" s="871"/>
      <c r="AAW1073" s="871"/>
      <c r="AAX1073" s="871"/>
      <c r="AAY1073" s="871"/>
      <c r="AAZ1073" s="871"/>
      <c r="ABA1073" s="871"/>
      <c r="ABB1073" s="871"/>
      <c r="ABC1073" s="871"/>
      <c r="ABD1073" s="871"/>
      <c r="ABE1073" s="871"/>
      <c r="ABF1073" s="871"/>
      <c r="ABG1073" s="871"/>
      <c r="ABH1073" s="871"/>
      <c r="ABI1073" s="871"/>
      <c r="ABJ1073" s="871"/>
      <c r="ABK1073" s="871"/>
      <c r="ABL1073" s="871"/>
      <c r="ABM1073" s="871"/>
      <c r="ABN1073" s="871"/>
      <c r="ABO1073" s="871"/>
      <c r="ABP1073" s="871"/>
      <c r="ABQ1073" s="871"/>
      <c r="ABR1073" s="871"/>
      <c r="ABS1073" s="871"/>
      <c r="ABT1073" s="871"/>
      <c r="ABU1073" s="871"/>
      <c r="ABV1073" s="871"/>
      <c r="ABW1073" s="871"/>
      <c r="ABX1073" s="871"/>
      <c r="ABY1073" s="871"/>
      <c r="ABZ1073" s="871"/>
      <c r="ACA1073" s="871"/>
      <c r="ACB1073" s="871"/>
      <c r="ACC1073" s="871"/>
      <c r="ACD1073" s="871"/>
      <c r="ACE1073" s="871"/>
      <c r="ACF1073" s="871"/>
      <c r="ACG1073" s="871"/>
      <c r="ACH1073" s="871"/>
      <c r="ACI1073" s="871"/>
      <c r="ACJ1073" s="871"/>
      <c r="ACK1073" s="871"/>
      <c r="ACL1073" s="871"/>
      <c r="ACM1073" s="871"/>
      <c r="ACN1073" s="871"/>
      <c r="ACO1073" s="871"/>
      <c r="ACP1073" s="871"/>
      <c r="ACQ1073" s="871"/>
      <c r="ACR1073" s="871"/>
      <c r="ACS1073" s="871"/>
      <c r="ACT1073" s="871"/>
      <c r="ACU1073" s="871"/>
      <c r="ACV1073" s="871"/>
      <c r="ACW1073" s="871"/>
      <c r="ACX1073" s="871"/>
      <c r="ACY1073" s="871"/>
      <c r="ACZ1073" s="871"/>
      <c r="ADA1073" s="871"/>
      <c r="ADB1073" s="871"/>
      <c r="ADC1073" s="871"/>
      <c r="ADD1073" s="871"/>
      <c r="ADE1073" s="871"/>
      <c r="ADF1073" s="871"/>
      <c r="ADG1073" s="871"/>
      <c r="ADH1073" s="871"/>
      <c r="ADI1073" s="871"/>
      <c r="ADJ1073" s="871"/>
      <c r="ADK1073" s="871"/>
      <c r="ADL1073" s="871"/>
      <c r="ADM1073" s="871"/>
      <c r="ADN1073" s="871"/>
      <c r="ADO1073" s="871"/>
      <c r="ADP1073" s="871"/>
      <c r="ADQ1073" s="871"/>
      <c r="ADR1073" s="871"/>
      <c r="ADS1073" s="871"/>
      <c r="ADT1073" s="871"/>
      <c r="ADU1073" s="871"/>
      <c r="ADV1073" s="871"/>
      <c r="ADW1073" s="871"/>
      <c r="ADX1073" s="871"/>
      <c r="ADY1073" s="871"/>
      <c r="ADZ1073" s="871"/>
      <c r="AEA1073" s="871"/>
      <c r="AEB1073" s="871"/>
      <c r="AEC1073" s="871"/>
      <c r="AED1073" s="871"/>
      <c r="AEE1073" s="871"/>
      <c r="AEF1073" s="871"/>
      <c r="AEG1073" s="871"/>
      <c r="AEH1073" s="871"/>
      <c r="AEI1073" s="871"/>
      <c r="AEJ1073" s="871"/>
      <c r="AEK1073" s="871"/>
      <c r="AEL1073" s="871"/>
      <c r="AEM1073" s="871"/>
      <c r="AEN1073" s="871"/>
      <c r="AEO1073" s="871"/>
      <c r="AEP1073" s="871"/>
      <c r="AEQ1073" s="871"/>
      <c r="AER1073" s="871"/>
      <c r="AES1073" s="871"/>
      <c r="AET1073" s="871"/>
      <c r="AEU1073" s="871"/>
      <c r="AEV1073" s="871"/>
      <c r="AEW1073" s="871"/>
      <c r="AEX1073" s="871"/>
      <c r="AEY1073" s="871"/>
      <c r="AEZ1073" s="871"/>
      <c r="AFA1073" s="871"/>
      <c r="AFB1073" s="871"/>
      <c r="AFC1073" s="871"/>
      <c r="AFD1073" s="871"/>
      <c r="AFE1073" s="871"/>
      <c r="AFF1073" s="871"/>
      <c r="AFG1073" s="871"/>
      <c r="AFH1073" s="871"/>
      <c r="AFI1073" s="871"/>
      <c r="AFJ1073" s="871"/>
      <c r="AFK1073" s="871"/>
      <c r="AFL1073" s="871"/>
      <c r="AFM1073" s="871"/>
      <c r="AFN1073" s="871"/>
      <c r="AFO1073" s="871"/>
      <c r="AFP1073" s="871"/>
      <c r="AFQ1073" s="871"/>
      <c r="AFR1073" s="871"/>
      <c r="AFS1073" s="871"/>
      <c r="AFT1073" s="871"/>
      <c r="AFU1073" s="871"/>
      <c r="AFV1073" s="871"/>
      <c r="AFW1073" s="871"/>
      <c r="AFX1073" s="871"/>
      <c r="AFY1073" s="871"/>
      <c r="AFZ1073" s="871"/>
      <c r="AGA1073" s="871"/>
      <c r="AGB1073" s="871"/>
      <c r="AGC1073" s="871"/>
      <c r="AGD1073" s="871"/>
      <c r="AGE1073" s="871"/>
      <c r="AGF1073" s="871"/>
      <c r="AGG1073" s="871"/>
      <c r="AGH1073" s="871"/>
      <c r="AGI1073" s="871"/>
      <c r="AGJ1073" s="871"/>
      <c r="AGK1073" s="871"/>
      <c r="AGL1073" s="871"/>
      <c r="AGM1073" s="871"/>
      <c r="AGN1073" s="871"/>
      <c r="AGO1073" s="871"/>
      <c r="AGP1073" s="871"/>
      <c r="AGQ1073" s="871"/>
      <c r="AGR1073" s="871"/>
      <c r="AGS1073" s="871"/>
      <c r="AGT1073" s="871"/>
      <c r="AGU1073" s="871"/>
      <c r="AGV1073" s="871"/>
      <c r="AGW1073" s="871"/>
      <c r="AGX1073" s="871"/>
      <c r="AGY1073" s="871"/>
      <c r="AGZ1073" s="871"/>
      <c r="AHA1073" s="871"/>
      <c r="AHB1073" s="871"/>
      <c r="AHC1073" s="871"/>
      <c r="AHD1073" s="871"/>
      <c r="AHE1073" s="871"/>
      <c r="AHF1073" s="871"/>
      <c r="AHG1073" s="871"/>
      <c r="AHH1073" s="871"/>
      <c r="AHI1073" s="871"/>
      <c r="AHJ1073" s="871"/>
      <c r="AHK1073" s="871"/>
      <c r="AHL1073" s="871"/>
      <c r="AHM1073" s="871"/>
      <c r="AHN1073" s="871"/>
      <c r="AHO1073" s="871"/>
      <c r="AHP1073" s="871"/>
      <c r="AHQ1073" s="871"/>
      <c r="AHR1073" s="871"/>
      <c r="AHS1073" s="871"/>
      <c r="AHT1073" s="871"/>
      <c r="AHU1073" s="871"/>
      <c r="AHV1073" s="871"/>
      <c r="AHW1073" s="871"/>
      <c r="AHX1073" s="871"/>
      <c r="AHY1073" s="871"/>
      <c r="AHZ1073" s="871"/>
      <c r="AIA1073" s="871"/>
      <c r="AIB1073" s="871"/>
      <c r="AIC1073" s="871"/>
      <c r="AID1073" s="871"/>
      <c r="AIE1073" s="871"/>
      <c r="AIF1073" s="871"/>
      <c r="AIG1073" s="871"/>
      <c r="AIH1073" s="871"/>
      <c r="AII1073" s="871"/>
      <c r="AIJ1073" s="871"/>
      <c r="AIK1073" s="871"/>
      <c r="AIL1073" s="871"/>
      <c r="AIM1073" s="871"/>
      <c r="AIN1073" s="871"/>
      <c r="AIO1073" s="871"/>
      <c r="AIP1073" s="871"/>
      <c r="AIQ1073" s="871"/>
      <c r="AIR1073" s="871"/>
      <c r="AIS1073" s="871"/>
      <c r="AIT1073" s="871"/>
      <c r="AIU1073" s="871"/>
      <c r="AIV1073" s="871"/>
      <c r="AIW1073" s="871"/>
      <c r="AIX1073" s="871"/>
      <c r="AIY1073" s="871"/>
      <c r="AIZ1073" s="871"/>
      <c r="AJA1073" s="871"/>
      <c r="AJB1073" s="871"/>
      <c r="AJC1073" s="871"/>
      <c r="AJD1073" s="871"/>
      <c r="AJE1073" s="871"/>
      <c r="AJF1073" s="871"/>
      <c r="AJG1073" s="871"/>
      <c r="AJH1073" s="871"/>
      <c r="AJI1073" s="871"/>
      <c r="AJJ1073" s="871"/>
      <c r="AJK1073" s="871"/>
      <c r="AJL1073" s="871"/>
      <c r="AJM1073" s="871"/>
      <c r="AJN1073" s="871"/>
      <c r="AJO1073" s="871"/>
      <c r="AJP1073" s="871"/>
      <c r="AJQ1073" s="871"/>
      <c r="AJR1073" s="871"/>
      <c r="AJS1073" s="871"/>
      <c r="AJT1073" s="871"/>
      <c r="AJU1073" s="871"/>
      <c r="AJV1073" s="871"/>
      <c r="AJW1073" s="871"/>
      <c r="AJX1073" s="871"/>
      <c r="AJY1073" s="871"/>
      <c r="AJZ1073" s="871"/>
      <c r="AKA1073" s="871"/>
      <c r="AKB1073" s="871"/>
      <c r="AKC1073" s="871"/>
      <c r="AKD1073" s="871"/>
      <c r="AKE1073" s="871"/>
      <c r="AKF1073" s="871"/>
      <c r="AKG1073" s="871"/>
      <c r="AKH1073" s="871"/>
      <c r="AKI1073" s="871"/>
      <c r="AKJ1073" s="871"/>
      <c r="AKK1073" s="871"/>
      <c r="AKL1073" s="871"/>
      <c r="AKM1073" s="871"/>
      <c r="AKN1073" s="871"/>
      <c r="AKO1073" s="871"/>
      <c r="AKP1073" s="871"/>
      <c r="AKQ1073" s="871"/>
      <c r="AKR1073" s="871"/>
      <c r="AKS1073" s="871"/>
      <c r="AKT1073" s="871"/>
      <c r="AKU1073" s="871"/>
      <c r="AKV1073" s="871"/>
      <c r="AKW1073" s="871"/>
      <c r="AKX1073" s="871"/>
      <c r="AKY1073" s="871"/>
      <c r="AKZ1073" s="871"/>
      <c r="ALA1073" s="871"/>
      <c r="ALB1073" s="871"/>
      <c r="ALC1073" s="871"/>
      <c r="ALD1073" s="871"/>
      <c r="ALE1073" s="871"/>
      <c r="ALF1073" s="871"/>
      <c r="ALG1073" s="871"/>
      <c r="ALH1073" s="871"/>
      <c r="ALI1073" s="871"/>
      <c r="ALJ1073" s="871"/>
      <c r="ALK1073" s="871"/>
      <c r="ALL1073" s="871"/>
      <c r="ALM1073" s="871"/>
      <c r="ALN1073" s="871"/>
      <c r="ALO1073" s="871"/>
      <c r="ALP1073" s="871"/>
      <c r="ALQ1073" s="871"/>
      <c r="ALR1073" s="871"/>
      <c r="ALS1073" s="871"/>
      <c r="ALT1073" s="871"/>
      <c r="ALU1073" s="871"/>
      <c r="ALV1073" s="871"/>
      <c r="ALW1073" s="871"/>
      <c r="ALX1073" s="871"/>
      <c r="ALY1073" s="871"/>
      <c r="ALZ1073" s="871"/>
      <c r="AMA1073" s="871"/>
      <c r="AMB1073" s="871"/>
      <c r="AMC1073" s="871"/>
      <c r="AMD1073" s="871"/>
      <c r="AME1073" s="871"/>
      <c r="AMF1073" s="871"/>
      <c r="AMG1073" s="871"/>
      <c r="AMH1073" s="871"/>
      <c r="AMI1073" s="871"/>
      <c r="AMJ1073" s="871"/>
      <c r="AMK1073" s="871"/>
    </row>
    <row r="1074" spans="1:1025" ht="14.4">
      <c r="A1074" s="915"/>
      <c r="B1074" s="919"/>
      <c r="C1074" s="919"/>
      <c r="D1074" s="915"/>
      <c r="E1074" s="915"/>
      <c r="F1074" s="915"/>
      <c r="G1074" s="915"/>
      <c r="H1074" s="915"/>
      <c r="I1074" s="915"/>
      <c r="J1074" s="915"/>
      <c r="K1074" s="915"/>
      <c r="L1074" s="915"/>
      <c r="M1074" s="915"/>
      <c r="N1074" s="915"/>
      <c r="O1074" s="915"/>
      <c r="P1074" s="915"/>
      <c r="Q1074" s="898"/>
      <c r="R1074" s="871"/>
      <c r="S1074" s="871"/>
      <c r="T1074" s="871"/>
      <c r="U1074" s="871"/>
      <c r="V1074" s="871"/>
      <c r="W1074" s="871"/>
      <c r="X1074" s="871"/>
      <c r="Y1074" s="871"/>
      <c r="Z1074" s="871"/>
      <c r="AA1074" s="871"/>
      <c r="AB1074" s="871"/>
      <c r="AC1074" s="871"/>
      <c r="AD1074" s="871"/>
      <c r="AE1074" s="871"/>
      <c r="AF1074" s="871"/>
      <c r="AG1074" s="871"/>
      <c r="AH1074" s="871"/>
      <c r="AI1074" s="871"/>
      <c r="AJ1074" s="871"/>
      <c r="AK1074" s="871"/>
      <c r="AL1074" s="871"/>
      <c r="AM1074" s="871"/>
      <c r="AN1074" s="871"/>
      <c r="AO1074" s="871"/>
      <c r="AP1074" s="871"/>
      <c r="AQ1074" s="871"/>
      <c r="AR1074" s="871"/>
      <c r="AS1074" s="871"/>
      <c r="AT1074" s="871"/>
      <c r="AU1074" s="871"/>
      <c r="AV1074" s="871"/>
      <c r="AW1074" s="871"/>
      <c r="AX1074" s="871"/>
      <c r="AY1074" s="871"/>
      <c r="AZ1074" s="871"/>
      <c r="BA1074" s="871"/>
      <c r="BB1074" s="871"/>
      <c r="BC1074" s="871"/>
      <c r="BD1074" s="871"/>
      <c r="BE1074" s="871"/>
      <c r="BF1074" s="871"/>
      <c r="BG1074" s="871"/>
      <c r="BH1074" s="871"/>
      <c r="BI1074" s="871"/>
      <c r="BJ1074" s="871"/>
      <c r="BK1074" s="871"/>
      <c r="BL1074" s="871"/>
      <c r="BM1074" s="871"/>
      <c r="BN1074" s="871"/>
      <c r="BO1074" s="871"/>
      <c r="BP1074" s="871"/>
      <c r="BQ1074" s="871"/>
      <c r="BR1074" s="871"/>
      <c r="BS1074" s="871"/>
      <c r="BT1074" s="871"/>
      <c r="BU1074" s="871"/>
      <c r="BV1074" s="871"/>
      <c r="BW1074" s="871"/>
      <c r="BX1074" s="871"/>
      <c r="BY1074" s="871"/>
      <c r="BZ1074" s="871"/>
      <c r="CA1074" s="871"/>
      <c r="CB1074" s="871"/>
      <c r="CC1074" s="871"/>
      <c r="CD1074" s="871"/>
      <c r="CE1074" s="871"/>
      <c r="CF1074" s="871"/>
      <c r="CG1074" s="871"/>
      <c r="CH1074" s="871"/>
      <c r="CI1074" s="871"/>
      <c r="CJ1074" s="871"/>
      <c r="CK1074" s="871"/>
      <c r="CL1074" s="871"/>
      <c r="CM1074" s="871"/>
      <c r="CN1074" s="871"/>
      <c r="CO1074" s="871"/>
      <c r="CP1074" s="871"/>
      <c r="CQ1074" s="871"/>
      <c r="CR1074" s="871"/>
      <c r="CS1074" s="871"/>
      <c r="CT1074" s="871"/>
      <c r="CU1074" s="871"/>
      <c r="CV1074" s="871"/>
      <c r="CW1074" s="871"/>
      <c r="CX1074" s="871"/>
      <c r="CY1074" s="871"/>
      <c r="CZ1074" s="871"/>
      <c r="DA1074" s="871"/>
      <c r="DB1074" s="871"/>
      <c r="DC1074" s="871"/>
      <c r="DD1074" s="871"/>
      <c r="DE1074" s="871"/>
      <c r="DF1074" s="871"/>
      <c r="DG1074" s="871"/>
      <c r="DH1074" s="871"/>
      <c r="DI1074" s="871"/>
      <c r="DJ1074" s="871"/>
      <c r="DK1074" s="871"/>
      <c r="DL1074" s="871"/>
      <c r="DM1074" s="871"/>
      <c r="DN1074" s="871"/>
      <c r="DO1074" s="871"/>
      <c r="DP1074" s="871"/>
      <c r="DQ1074" s="871"/>
      <c r="DR1074" s="871"/>
      <c r="DS1074" s="871"/>
      <c r="DT1074" s="871"/>
      <c r="DU1074" s="871"/>
      <c r="DV1074" s="871"/>
      <c r="DW1074" s="871"/>
      <c r="DX1074" s="871"/>
      <c r="DY1074" s="871"/>
      <c r="DZ1074" s="871"/>
      <c r="EA1074" s="871"/>
      <c r="EB1074" s="871"/>
      <c r="EC1074" s="871"/>
      <c r="ED1074" s="871"/>
      <c r="EE1074" s="871"/>
      <c r="EF1074" s="871"/>
      <c r="EG1074" s="871"/>
      <c r="EH1074" s="871"/>
      <c r="EI1074" s="871"/>
      <c r="EJ1074" s="871"/>
      <c r="EK1074" s="871"/>
      <c r="EL1074" s="871"/>
      <c r="EM1074" s="871"/>
      <c r="EN1074" s="871"/>
      <c r="EO1074" s="871"/>
      <c r="EP1074" s="871"/>
      <c r="EQ1074" s="871"/>
      <c r="ER1074" s="871"/>
      <c r="ES1074" s="871"/>
      <c r="ET1074" s="871"/>
      <c r="EU1074" s="871"/>
      <c r="EV1074" s="871"/>
      <c r="EW1074" s="871"/>
      <c r="EX1074" s="871"/>
      <c r="EY1074" s="871"/>
      <c r="EZ1074" s="871"/>
      <c r="FA1074" s="871"/>
      <c r="FB1074" s="871"/>
      <c r="FC1074" s="871"/>
      <c r="FD1074" s="871"/>
      <c r="FE1074" s="871"/>
      <c r="FF1074" s="871"/>
      <c r="FG1074" s="871"/>
      <c r="FH1074" s="871"/>
      <c r="FI1074" s="871"/>
      <c r="FJ1074" s="871"/>
      <c r="FK1074" s="871"/>
      <c r="FL1074" s="871"/>
      <c r="FM1074" s="871"/>
      <c r="FN1074" s="871"/>
      <c r="FO1074" s="871"/>
      <c r="FP1074" s="871"/>
      <c r="FQ1074" s="871"/>
      <c r="FR1074" s="871"/>
      <c r="FS1074" s="871"/>
      <c r="FT1074" s="871"/>
      <c r="FU1074" s="871"/>
      <c r="FV1074" s="871"/>
      <c r="FW1074" s="871"/>
      <c r="FX1074" s="871"/>
      <c r="FY1074" s="871"/>
      <c r="FZ1074" s="871"/>
      <c r="GA1074" s="871"/>
      <c r="GB1074" s="871"/>
      <c r="GC1074" s="871"/>
      <c r="GD1074" s="871"/>
      <c r="GE1074" s="871"/>
      <c r="GF1074" s="871"/>
      <c r="GG1074" s="871"/>
      <c r="GH1074" s="871"/>
      <c r="GI1074" s="871"/>
      <c r="GJ1074" s="871"/>
      <c r="GK1074" s="871"/>
      <c r="GL1074" s="871"/>
      <c r="GM1074" s="871"/>
      <c r="GN1074" s="871"/>
      <c r="GO1074" s="871"/>
      <c r="GP1074" s="871"/>
      <c r="GQ1074" s="871"/>
      <c r="GR1074" s="871"/>
      <c r="GS1074" s="871"/>
      <c r="GT1074" s="871"/>
      <c r="GU1074" s="871"/>
      <c r="GV1074" s="871"/>
      <c r="GW1074" s="871"/>
      <c r="GX1074" s="871"/>
      <c r="GY1074" s="871"/>
      <c r="GZ1074" s="871"/>
      <c r="HA1074" s="871"/>
      <c r="HB1074" s="871"/>
      <c r="HC1074" s="871"/>
      <c r="HD1074" s="871"/>
      <c r="HE1074" s="871"/>
      <c r="HF1074" s="871"/>
      <c r="HG1074" s="871"/>
      <c r="HH1074" s="871"/>
      <c r="HI1074" s="871"/>
      <c r="HJ1074" s="871"/>
      <c r="HK1074" s="871"/>
      <c r="HL1074" s="871"/>
      <c r="HM1074" s="871"/>
      <c r="HN1074" s="871"/>
      <c r="HO1074" s="871"/>
      <c r="HP1074" s="871"/>
      <c r="HQ1074" s="871"/>
      <c r="HR1074" s="871"/>
      <c r="HS1074" s="871"/>
      <c r="HT1074" s="871"/>
      <c r="HU1074" s="871"/>
      <c r="HV1074" s="871"/>
      <c r="HW1074" s="871"/>
      <c r="HX1074" s="871"/>
      <c r="HY1074" s="871"/>
      <c r="HZ1074" s="871"/>
      <c r="IA1074" s="871"/>
      <c r="IB1074" s="871"/>
      <c r="IC1074" s="871"/>
      <c r="ID1074" s="871"/>
      <c r="IE1074" s="871"/>
      <c r="IF1074" s="871"/>
      <c r="IG1074" s="871"/>
      <c r="IH1074" s="871"/>
      <c r="II1074" s="871"/>
      <c r="IJ1074" s="871"/>
      <c r="IK1074" s="871"/>
      <c r="IL1074" s="871"/>
      <c r="IM1074" s="871"/>
      <c r="IN1074" s="871"/>
      <c r="IO1074" s="871"/>
      <c r="IP1074" s="871"/>
      <c r="IQ1074" s="871"/>
      <c r="IR1074" s="871"/>
      <c r="IS1074" s="871"/>
      <c r="IT1074" s="871"/>
      <c r="IU1074" s="871"/>
      <c r="IV1074" s="871"/>
      <c r="IW1074" s="871"/>
      <c r="IX1074" s="871"/>
      <c r="IY1074" s="871"/>
      <c r="IZ1074" s="871"/>
      <c r="JA1074" s="871"/>
      <c r="JB1074" s="871"/>
      <c r="JC1074" s="871"/>
      <c r="JD1074" s="871"/>
      <c r="JE1074" s="871"/>
      <c r="JF1074" s="871"/>
      <c r="JG1074" s="871"/>
      <c r="JH1074" s="871"/>
      <c r="JI1074" s="871"/>
      <c r="JJ1074" s="871"/>
      <c r="JK1074" s="871"/>
      <c r="JL1074" s="871"/>
      <c r="JM1074" s="871"/>
      <c r="JN1074" s="871"/>
      <c r="JO1074" s="871"/>
      <c r="JP1074" s="871"/>
      <c r="JQ1074" s="871"/>
      <c r="JR1074" s="871"/>
      <c r="JS1074" s="871"/>
      <c r="JT1074" s="871"/>
      <c r="JU1074" s="871"/>
      <c r="JV1074" s="871"/>
      <c r="JW1074" s="871"/>
      <c r="JX1074" s="871"/>
      <c r="JY1074" s="871"/>
      <c r="JZ1074" s="871"/>
      <c r="KA1074" s="871"/>
      <c r="KB1074" s="871"/>
      <c r="KC1074" s="871"/>
      <c r="KD1074" s="871"/>
      <c r="KE1074" s="871"/>
      <c r="KF1074" s="871"/>
      <c r="KG1074" s="871"/>
      <c r="KH1074" s="871"/>
      <c r="KI1074" s="871"/>
      <c r="KJ1074" s="871"/>
      <c r="KK1074" s="871"/>
      <c r="KL1074" s="871"/>
      <c r="KM1074" s="871"/>
      <c r="KN1074" s="871"/>
      <c r="KO1074" s="871"/>
      <c r="KP1074" s="871"/>
      <c r="KQ1074" s="871"/>
      <c r="KR1074" s="871"/>
      <c r="KS1074" s="871"/>
      <c r="KT1074" s="871"/>
      <c r="KU1074" s="871"/>
      <c r="KV1074" s="871"/>
      <c r="KW1074" s="871"/>
      <c r="KX1074" s="871"/>
      <c r="KY1074" s="871"/>
      <c r="KZ1074" s="871"/>
      <c r="LA1074" s="871"/>
      <c r="LB1074" s="871"/>
      <c r="LC1074" s="871"/>
      <c r="LD1074" s="871"/>
      <c r="LE1074" s="871"/>
      <c r="LF1074" s="871"/>
      <c r="LG1074" s="871"/>
      <c r="LH1074" s="871"/>
      <c r="LI1074" s="871"/>
      <c r="LJ1074" s="871"/>
      <c r="LK1074" s="871"/>
      <c r="LL1074" s="871"/>
      <c r="LM1074" s="871"/>
      <c r="LN1074" s="871"/>
      <c r="LO1074" s="871"/>
      <c r="LP1074" s="871"/>
      <c r="LQ1074" s="871"/>
      <c r="LR1074" s="871"/>
      <c r="LS1074" s="871"/>
      <c r="LT1074" s="871"/>
      <c r="LU1074" s="871"/>
      <c r="LV1074" s="871"/>
      <c r="LW1074" s="871"/>
      <c r="LX1074" s="871"/>
      <c r="LY1074" s="871"/>
      <c r="LZ1074" s="871"/>
      <c r="MA1074" s="871"/>
      <c r="MB1074" s="871"/>
      <c r="MC1074" s="871"/>
      <c r="MD1074" s="871"/>
      <c r="ME1074" s="871"/>
      <c r="MF1074" s="871"/>
      <c r="MG1074" s="871"/>
      <c r="MH1074" s="871"/>
      <c r="MI1074" s="871"/>
      <c r="MJ1074" s="871"/>
      <c r="MK1074" s="871"/>
      <c r="ML1074" s="871"/>
      <c r="MM1074" s="871"/>
      <c r="MN1074" s="871"/>
      <c r="MO1074" s="871"/>
      <c r="MP1074" s="871"/>
      <c r="MQ1074" s="871"/>
      <c r="MR1074" s="871"/>
      <c r="MS1074" s="871"/>
      <c r="MT1074" s="871"/>
      <c r="MU1074" s="871"/>
      <c r="MV1074" s="871"/>
      <c r="MW1074" s="871"/>
      <c r="MX1074" s="871"/>
      <c r="MY1074" s="871"/>
      <c r="MZ1074" s="871"/>
      <c r="NA1074" s="871"/>
      <c r="NB1074" s="871"/>
      <c r="NC1074" s="871"/>
      <c r="ND1074" s="871"/>
      <c r="NE1074" s="871"/>
      <c r="NF1074" s="871"/>
      <c r="NG1074" s="871"/>
      <c r="NH1074" s="871"/>
      <c r="NI1074" s="871"/>
      <c r="NJ1074" s="871"/>
      <c r="NK1074" s="871"/>
      <c r="NL1074" s="871"/>
      <c r="NM1074" s="871"/>
      <c r="NN1074" s="871"/>
      <c r="NO1074" s="871"/>
      <c r="NP1074" s="871"/>
      <c r="NQ1074" s="871"/>
      <c r="NR1074" s="871"/>
      <c r="NS1074" s="871"/>
      <c r="NT1074" s="871"/>
      <c r="NU1074" s="871"/>
      <c r="NV1074" s="871"/>
      <c r="NW1074" s="871"/>
      <c r="NX1074" s="871"/>
      <c r="NY1074" s="871"/>
      <c r="NZ1074" s="871"/>
      <c r="OA1074" s="871"/>
      <c r="OB1074" s="871"/>
      <c r="OC1074" s="871"/>
      <c r="OD1074" s="871"/>
      <c r="OE1074" s="871"/>
      <c r="OF1074" s="871"/>
      <c r="OG1074" s="871"/>
      <c r="OH1074" s="871"/>
      <c r="OI1074" s="871"/>
      <c r="OJ1074" s="871"/>
      <c r="OK1074" s="871"/>
      <c r="OL1074" s="871"/>
      <c r="OM1074" s="871"/>
      <c r="ON1074" s="871"/>
      <c r="OO1074" s="871"/>
      <c r="OP1074" s="871"/>
      <c r="OQ1074" s="871"/>
      <c r="OR1074" s="871"/>
      <c r="OS1074" s="871"/>
      <c r="OT1074" s="871"/>
      <c r="OU1074" s="871"/>
      <c r="OV1074" s="871"/>
      <c r="OW1074" s="871"/>
      <c r="OX1074" s="871"/>
      <c r="OY1074" s="871"/>
      <c r="OZ1074" s="871"/>
      <c r="PA1074" s="871"/>
      <c r="PB1074" s="871"/>
      <c r="PC1074" s="871"/>
      <c r="PD1074" s="871"/>
      <c r="PE1074" s="871"/>
      <c r="PF1074" s="871"/>
      <c r="PG1074" s="871"/>
      <c r="PH1074" s="871"/>
      <c r="PI1074" s="871"/>
      <c r="PJ1074" s="871"/>
      <c r="PK1074" s="871"/>
      <c r="PL1074" s="871"/>
      <c r="PM1074" s="871"/>
      <c r="PN1074" s="871"/>
      <c r="PO1074" s="871"/>
      <c r="PP1074" s="871"/>
      <c r="PQ1074" s="871"/>
      <c r="PR1074" s="871"/>
      <c r="PS1074" s="871"/>
      <c r="PT1074" s="871"/>
      <c r="PU1074" s="871"/>
      <c r="PV1074" s="871"/>
      <c r="PW1074" s="871"/>
      <c r="PX1074" s="871"/>
      <c r="PY1074" s="871"/>
      <c r="PZ1074" s="871"/>
      <c r="QA1074" s="871"/>
      <c r="QB1074" s="871"/>
      <c r="QC1074" s="871"/>
      <c r="QD1074" s="871"/>
      <c r="QE1074" s="871"/>
      <c r="QF1074" s="871"/>
      <c r="QG1074" s="871"/>
      <c r="QH1074" s="871"/>
      <c r="QI1074" s="871"/>
      <c r="QJ1074" s="871"/>
      <c r="QK1074" s="871"/>
      <c r="QL1074" s="871"/>
      <c r="QM1074" s="871"/>
      <c r="QN1074" s="871"/>
      <c r="QO1074" s="871"/>
      <c r="QP1074" s="871"/>
      <c r="QQ1074" s="871"/>
      <c r="QR1074" s="871"/>
      <c r="QS1074" s="871"/>
      <c r="QT1074" s="871"/>
      <c r="QU1074" s="871"/>
      <c r="QV1074" s="871"/>
      <c r="QW1074" s="871"/>
      <c r="QX1074" s="871"/>
      <c r="QY1074" s="871"/>
      <c r="QZ1074" s="871"/>
      <c r="RA1074" s="871"/>
      <c r="RB1074" s="871"/>
      <c r="RC1074" s="871"/>
      <c r="RD1074" s="871"/>
      <c r="RE1074" s="871"/>
      <c r="RF1074" s="871"/>
      <c r="RG1074" s="871"/>
      <c r="RH1074" s="871"/>
      <c r="RI1074" s="871"/>
      <c r="RJ1074" s="871"/>
      <c r="RK1074" s="871"/>
      <c r="RL1074" s="871"/>
      <c r="RM1074" s="871"/>
      <c r="RN1074" s="871"/>
      <c r="RO1074" s="871"/>
      <c r="RP1074" s="871"/>
      <c r="RQ1074" s="871"/>
      <c r="RR1074" s="871"/>
      <c r="RS1074" s="871"/>
      <c r="RT1074" s="871"/>
      <c r="RU1074" s="871"/>
      <c r="RV1074" s="871"/>
      <c r="RW1074" s="871"/>
      <c r="RX1074" s="871"/>
      <c r="RY1074" s="871"/>
      <c r="RZ1074" s="871"/>
      <c r="SA1074" s="871"/>
      <c r="SB1074" s="871"/>
      <c r="SC1074" s="871"/>
      <c r="SD1074" s="871"/>
      <c r="SE1074" s="871"/>
      <c r="SF1074" s="871"/>
      <c r="SG1074" s="871"/>
      <c r="SH1074" s="871"/>
      <c r="SI1074" s="871"/>
      <c r="SJ1074" s="871"/>
      <c r="SK1074" s="871"/>
      <c r="SL1074" s="871"/>
      <c r="SM1074" s="871"/>
      <c r="SN1074" s="871"/>
      <c r="SO1074" s="871"/>
      <c r="SP1074" s="871"/>
      <c r="SQ1074" s="871"/>
      <c r="SR1074" s="871"/>
      <c r="SS1074" s="871"/>
      <c r="ST1074" s="871"/>
      <c r="SU1074" s="871"/>
      <c r="SV1074" s="871"/>
      <c r="SW1074" s="871"/>
      <c r="SX1074" s="871"/>
      <c r="SY1074" s="871"/>
      <c r="SZ1074" s="871"/>
      <c r="TA1074" s="871"/>
      <c r="TB1074" s="871"/>
      <c r="TC1074" s="871"/>
      <c r="TD1074" s="871"/>
      <c r="TE1074" s="871"/>
      <c r="TF1074" s="871"/>
      <c r="TG1074" s="871"/>
      <c r="TH1074" s="871"/>
      <c r="TI1074" s="871"/>
      <c r="TJ1074" s="871"/>
      <c r="TK1074" s="871"/>
      <c r="TL1074" s="871"/>
      <c r="TM1074" s="871"/>
      <c r="TN1074" s="871"/>
      <c r="TO1074" s="871"/>
      <c r="TP1074" s="871"/>
      <c r="TQ1074" s="871"/>
      <c r="TR1074" s="871"/>
      <c r="TS1074" s="871"/>
      <c r="TT1074" s="871"/>
      <c r="TU1074" s="871"/>
      <c r="TV1074" s="871"/>
      <c r="TW1074" s="871"/>
      <c r="TX1074" s="871"/>
      <c r="TY1074" s="871"/>
      <c r="TZ1074" s="871"/>
      <c r="UA1074" s="871"/>
      <c r="UB1074" s="871"/>
      <c r="UC1074" s="871"/>
      <c r="UD1074" s="871"/>
      <c r="UE1074" s="871"/>
      <c r="UF1074" s="871"/>
      <c r="UG1074" s="871"/>
      <c r="UH1074" s="871"/>
      <c r="UI1074" s="871"/>
      <c r="UJ1074" s="871"/>
      <c r="UK1074" s="871"/>
      <c r="UL1074" s="871"/>
      <c r="UM1074" s="871"/>
      <c r="UN1074" s="871"/>
      <c r="UO1074" s="871"/>
      <c r="UP1074" s="871"/>
      <c r="UQ1074" s="871"/>
      <c r="UR1074" s="871"/>
      <c r="US1074" s="871"/>
      <c r="UT1074" s="871"/>
      <c r="UU1074" s="871"/>
      <c r="UV1074" s="871"/>
      <c r="UW1074" s="871"/>
      <c r="UX1074" s="871"/>
      <c r="UY1074" s="871"/>
      <c r="UZ1074" s="871"/>
      <c r="VA1074" s="871"/>
      <c r="VB1074" s="871"/>
      <c r="VC1074" s="871"/>
      <c r="VD1074" s="871"/>
      <c r="VE1074" s="871"/>
      <c r="VF1074" s="871"/>
      <c r="VG1074" s="871"/>
      <c r="VH1074" s="871"/>
      <c r="VI1074" s="871"/>
      <c r="VJ1074" s="871"/>
      <c r="VK1074" s="871"/>
      <c r="VL1074" s="871"/>
      <c r="VM1074" s="871"/>
      <c r="VN1074" s="871"/>
      <c r="VO1074" s="871"/>
      <c r="VP1074" s="871"/>
      <c r="VQ1074" s="871"/>
      <c r="VR1074" s="871"/>
      <c r="VS1074" s="871"/>
      <c r="VT1074" s="871"/>
      <c r="VU1074" s="871"/>
      <c r="VV1074" s="871"/>
      <c r="VW1074" s="871"/>
      <c r="VX1074" s="871"/>
      <c r="VY1074" s="871"/>
      <c r="VZ1074" s="871"/>
      <c r="WA1074" s="871"/>
      <c r="WB1074" s="871"/>
      <c r="WC1074" s="871"/>
      <c r="WD1074" s="871"/>
      <c r="WE1074" s="871"/>
      <c r="WF1074" s="871"/>
      <c r="WG1074" s="871"/>
      <c r="WH1074" s="871"/>
      <c r="WI1074" s="871"/>
      <c r="WJ1074" s="871"/>
      <c r="WK1074" s="871"/>
      <c r="WL1074" s="871"/>
      <c r="WM1074" s="871"/>
      <c r="WN1074" s="871"/>
      <c r="WO1074" s="871"/>
      <c r="WP1074" s="871"/>
      <c r="WQ1074" s="871"/>
      <c r="WR1074" s="871"/>
      <c r="WS1074" s="871"/>
      <c r="WT1074" s="871"/>
      <c r="WU1074" s="871"/>
      <c r="WV1074" s="871"/>
      <c r="WW1074" s="871"/>
      <c r="WX1074" s="871"/>
      <c r="WY1074" s="871"/>
      <c r="WZ1074" s="871"/>
      <c r="XA1074" s="871"/>
      <c r="XB1074" s="871"/>
      <c r="XC1074" s="871"/>
      <c r="XD1074" s="871"/>
      <c r="XE1074" s="871"/>
      <c r="XF1074" s="871"/>
      <c r="XG1074" s="871"/>
      <c r="XH1074" s="871"/>
      <c r="XI1074" s="871"/>
      <c r="XJ1074" s="871"/>
      <c r="XK1074" s="871"/>
      <c r="XL1074" s="871"/>
      <c r="XM1074" s="871"/>
      <c r="XN1074" s="871"/>
      <c r="XO1074" s="871"/>
      <c r="XP1074" s="871"/>
      <c r="XQ1074" s="871"/>
      <c r="XR1074" s="871"/>
      <c r="XS1074" s="871"/>
      <c r="XT1074" s="871"/>
      <c r="XU1074" s="871"/>
      <c r="XV1074" s="871"/>
      <c r="XW1074" s="871"/>
      <c r="XX1074" s="871"/>
      <c r="XY1074" s="871"/>
      <c r="XZ1074" s="871"/>
      <c r="YA1074" s="871"/>
      <c r="YB1074" s="871"/>
      <c r="YC1074" s="871"/>
      <c r="YD1074" s="871"/>
      <c r="YE1074" s="871"/>
      <c r="YF1074" s="871"/>
      <c r="YG1074" s="871"/>
      <c r="YH1074" s="871"/>
      <c r="YI1074" s="871"/>
      <c r="YJ1074" s="871"/>
      <c r="YK1074" s="871"/>
      <c r="YL1074" s="871"/>
      <c r="YM1074" s="871"/>
      <c r="YN1074" s="871"/>
      <c r="YO1074" s="871"/>
      <c r="YP1074" s="871"/>
      <c r="YQ1074" s="871"/>
      <c r="YR1074" s="871"/>
      <c r="YS1074" s="871"/>
      <c r="YT1074" s="871"/>
      <c r="YU1074" s="871"/>
      <c r="YV1074" s="871"/>
      <c r="YW1074" s="871"/>
      <c r="YX1074" s="871"/>
      <c r="YY1074" s="871"/>
      <c r="YZ1074" s="871"/>
      <c r="ZA1074" s="871"/>
      <c r="ZB1074" s="871"/>
      <c r="ZC1074" s="871"/>
      <c r="ZD1074" s="871"/>
      <c r="ZE1074" s="871"/>
      <c r="ZF1074" s="871"/>
      <c r="ZG1074" s="871"/>
      <c r="ZH1074" s="871"/>
      <c r="ZI1074" s="871"/>
      <c r="ZJ1074" s="871"/>
      <c r="ZK1074" s="871"/>
      <c r="ZL1074" s="871"/>
      <c r="ZM1074" s="871"/>
      <c r="ZN1074" s="871"/>
      <c r="ZO1074" s="871"/>
      <c r="ZP1074" s="871"/>
      <c r="ZQ1074" s="871"/>
      <c r="ZR1074" s="871"/>
      <c r="ZS1074" s="871"/>
      <c r="ZT1074" s="871"/>
      <c r="ZU1074" s="871"/>
      <c r="ZV1074" s="871"/>
      <c r="ZW1074" s="871"/>
      <c r="ZX1074" s="871"/>
      <c r="ZY1074" s="871"/>
      <c r="ZZ1074" s="871"/>
      <c r="AAA1074" s="871"/>
      <c r="AAB1074" s="871"/>
      <c r="AAC1074" s="871"/>
      <c r="AAD1074" s="871"/>
      <c r="AAE1074" s="871"/>
      <c r="AAF1074" s="871"/>
      <c r="AAG1074" s="871"/>
      <c r="AAH1074" s="871"/>
      <c r="AAI1074" s="871"/>
      <c r="AAJ1074" s="871"/>
      <c r="AAK1074" s="871"/>
      <c r="AAL1074" s="871"/>
      <c r="AAM1074" s="871"/>
      <c r="AAN1074" s="871"/>
      <c r="AAO1074" s="871"/>
      <c r="AAP1074" s="871"/>
      <c r="AAQ1074" s="871"/>
      <c r="AAR1074" s="871"/>
      <c r="AAS1074" s="871"/>
      <c r="AAT1074" s="871"/>
      <c r="AAU1074" s="871"/>
      <c r="AAV1074" s="871"/>
      <c r="AAW1074" s="871"/>
      <c r="AAX1074" s="871"/>
      <c r="AAY1074" s="871"/>
      <c r="AAZ1074" s="871"/>
      <c r="ABA1074" s="871"/>
      <c r="ABB1074" s="871"/>
      <c r="ABC1074" s="871"/>
      <c r="ABD1074" s="871"/>
      <c r="ABE1074" s="871"/>
      <c r="ABF1074" s="871"/>
      <c r="ABG1074" s="871"/>
      <c r="ABH1074" s="871"/>
      <c r="ABI1074" s="871"/>
      <c r="ABJ1074" s="871"/>
      <c r="ABK1074" s="871"/>
      <c r="ABL1074" s="871"/>
      <c r="ABM1074" s="871"/>
      <c r="ABN1074" s="871"/>
      <c r="ABO1074" s="871"/>
      <c r="ABP1074" s="871"/>
      <c r="ABQ1074" s="871"/>
      <c r="ABR1074" s="871"/>
      <c r="ABS1074" s="871"/>
      <c r="ABT1074" s="871"/>
      <c r="ABU1074" s="871"/>
      <c r="ABV1074" s="871"/>
      <c r="ABW1074" s="871"/>
      <c r="ABX1074" s="871"/>
      <c r="ABY1074" s="871"/>
      <c r="ABZ1074" s="871"/>
      <c r="ACA1074" s="871"/>
      <c r="ACB1074" s="871"/>
      <c r="ACC1074" s="871"/>
      <c r="ACD1074" s="871"/>
      <c r="ACE1074" s="871"/>
      <c r="ACF1074" s="871"/>
      <c r="ACG1074" s="871"/>
      <c r="ACH1074" s="871"/>
      <c r="ACI1074" s="871"/>
      <c r="ACJ1074" s="871"/>
      <c r="ACK1074" s="871"/>
      <c r="ACL1074" s="871"/>
      <c r="ACM1074" s="871"/>
      <c r="ACN1074" s="871"/>
      <c r="ACO1074" s="871"/>
      <c r="ACP1074" s="871"/>
      <c r="ACQ1074" s="871"/>
      <c r="ACR1074" s="871"/>
      <c r="ACS1074" s="871"/>
      <c r="ACT1074" s="871"/>
      <c r="ACU1074" s="871"/>
      <c r="ACV1074" s="871"/>
      <c r="ACW1074" s="871"/>
      <c r="ACX1074" s="871"/>
      <c r="ACY1074" s="871"/>
      <c r="ACZ1074" s="871"/>
      <c r="ADA1074" s="871"/>
      <c r="ADB1074" s="871"/>
      <c r="ADC1074" s="871"/>
      <c r="ADD1074" s="871"/>
      <c r="ADE1074" s="871"/>
      <c r="ADF1074" s="871"/>
      <c r="ADG1074" s="871"/>
      <c r="ADH1074" s="871"/>
      <c r="ADI1074" s="871"/>
      <c r="ADJ1074" s="871"/>
      <c r="ADK1074" s="871"/>
      <c r="ADL1074" s="871"/>
      <c r="ADM1074" s="871"/>
      <c r="ADN1074" s="871"/>
      <c r="ADO1074" s="871"/>
      <c r="ADP1074" s="871"/>
      <c r="ADQ1074" s="871"/>
      <c r="ADR1074" s="871"/>
      <c r="ADS1074" s="871"/>
      <c r="ADT1074" s="871"/>
      <c r="ADU1074" s="871"/>
      <c r="ADV1074" s="871"/>
      <c r="ADW1074" s="871"/>
      <c r="ADX1074" s="871"/>
      <c r="ADY1074" s="871"/>
      <c r="ADZ1074" s="871"/>
      <c r="AEA1074" s="871"/>
      <c r="AEB1074" s="871"/>
      <c r="AEC1074" s="871"/>
      <c r="AED1074" s="871"/>
      <c r="AEE1074" s="871"/>
      <c r="AEF1074" s="871"/>
      <c r="AEG1074" s="871"/>
      <c r="AEH1074" s="871"/>
      <c r="AEI1074" s="871"/>
      <c r="AEJ1074" s="871"/>
      <c r="AEK1074" s="871"/>
      <c r="AEL1074" s="871"/>
      <c r="AEM1074" s="871"/>
      <c r="AEN1074" s="871"/>
      <c r="AEO1074" s="871"/>
      <c r="AEP1074" s="871"/>
      <c r="AEQ1074" s="871"/>
      <c r="AER1074" s="871"/>
      <c r="AES1074" s="871"/>
      <c r="AET1074" s="871"/>
      <c r="AEU1074" s="871"/>
      <c r="AEV1074" s="871"/>
      <c r="AEW1074" s="871"/>
      <c r="AEX1074" s="871"/>
      <c r="AEY1074" s="871"/>
      <c r="AEZ1074" s="871"/>
      <c r="AFA1074" s="871"/>
      <c r="AFB1074" s="871"/>
      <c r="AFC1074" s="871"/>
      <c r="AFD1074" s="871"/>
      <c r="AFE1074" s="871"/>
      <c r="AFF1074" s="871"/>
      <c r="AFG1074" s="871"/>
      <c r="AFH1074" s="871"/>
      <c r="AFI1074" s="871"/>
      <c r="AFJ1074" s="871"/>
      <c r="AFK1074" s="871"/>
      <c r="AFL1074" s="871"/>
      <c r="AFM1074" s="871"/>
      <c r="AFN1074" s="871"/>
      <c r="AFO1074" s="871"/>
      <c r="AFP1074" s="871"/>
      <c r="AFQ1074" s="871"/>
      <c r="AFR1074" s="871"/>
      <c r="AFS1074" s="871"/>
      <c r="AFT1074" s="871"/>
      <c r="AFU1074" s="871"/>
      <c r="AFV1074" s="871"/>
      <c r="AFW1074" s="871"/>
      <c r="AFX1074" s="871"/>
      <c r="AFY1074" s="871"/>
      <c r="AFZ1074" s="871"/>
      <c r="AGA1074" s="871"/>
      <c r="AGB1074" s="871"/>
      <c r="AGC1074" s="871"/>
      <c r="AGD1074" s="871"/>
      <c r="AGE1074" s="871"/>
      <c r="AGF1074" s="871"/>
      <c r="AGG1074" s="871"/>
      <c r="AGH1074" s="871"/>
      <c r="AGI1074" s="871"/>
      <c r="AGJ1074" s="871"/>
      <c r="AGK1074" s="871"/>
      <c r="AGL1074" s="871"/>
      <c r="AGM1074" s="871"/>
      <c r="AGN1074" s="871"/>
      <c r="AGO1074" s="871"/>
      <c r="AGP1074" s="871"/>
      <c r="AGQ1074" s="871"/>
      <c r="AGR1074" s="871"/>
      <c r="AGS1074" s="871"/>
      <c r="AGT1074" s="871"/>
      <c r="AGU1074" s="871"/>
      <c r="AGV1074" s="871"/>
      <c r="AGW1074" s="871"/>
      <c r="AGX1074" s="871"/>
      <c r="AGY1074" s="871"/>
      <c r="AGZ1074" s="871"/>
      <c r="AHA1074" s="871"/>
      <c r="AHB1074" s="871"/>
      <c r="AHC1074" s="871"/>
      <c r="AHD1074" s="871"/>
      <c r="AHE1074" s="871"/>
      <c r="AHF1074" s="871"/>
      <c r="AHG1074" s="871"/>
      <c r="AHH1074" s="871"/>
      <c r="AHI1074" s="871"/>
      <c r="AHJ1074" s="871"/>
      <c r="AHK1074" s="871"/>
      <c r="AHL1074" s="871"/>
      <c r="AHM1074" s="871"/>
      <c r="AHN1074" s="871"/>
      <c r="AHO1074" s="871"/>
      <c r="AHP1074" s="871"/>
      <c r="AHQ1074" s="871"/>
      <c r="AHR1074" s="871"/>
      <c r="AHS1074" s="871"/>
      <c r="AHT1074" s="871"/>
      <c r="AHU1074" s="871"/>
      <c r="AHV1074" s="871"/>
      <c r="AHW1074" s="871"/>
      <c r="AHX1074" s="871"/>
      <c r="AHY1074" s="871"/>
      <c r="AHZ1074" s="871"/>
      <c r="AIA1074" s="871"/>
      <c r="AIB1074" s="871"/>
      <c r="AIC1074" s="871"/>
      <c r="AID1074" s="871"/>
      <c r="AIE1074" s="871"/>
      <c r="AIF1074" s="871"/>
      <c r="AIG1074" s="871"/>
      <c r="AIH1074" s="871"/>
      <c r="AII1074" s="871"/>
      <c r="AIJ1074" s="871"/>
      <c r="AIK1074" s="871"/>
      <c r="AIL1074" s="871"/>
      <c r="AIM1074" s="871"/>
      <c r="AIN1074" s="871"/>
      <c r="AIO1074" s="871"/>
      <c r="AIP1074" s="871"/>
      <c r="AIQ1074" s="871"/>
      <c r="AIR1074" s="871"/>
      <c r="AIS1074" s="871"/>
      <c r="AIT1074" s="871"/>
      <c r="AIU1074" s="871"/>
      <c r="AIV1074" s="871"/>
      <c r="AIW1074" s="871"/>
      <c r="AIX1074" s="871"/>
      <c r="AIY1074" s="871"/>
      <c r="AIZ1074" s="871"/>
      <c r="AJA1074" s="871"/>
      <c r="AJB1074" s="871"/>
      <c r="AJC1074" s="871"/>
      <c r="AJD1074" s="871"/>
      <c r="AJE1074" s="871"/>
      <c r="AJF1074" s="871"/>
      <c r="AJG1074" s="871"/>
      <c r="AJH1074" s="871"/>
      <c r="AJI1074" s="871"/>
      <c r="AJJ1074" s="871"/>
      <c r="AJK1074" s="871"/>
      <c r="AJL1074" s="871"/>
      <c r="AJM1074" s="871"/>
      <c r="AJN1074" s="871"/>
      <c r="AJO1074" s="871"/>
      <c r="AJP1074" s="871"/>
      <c r="AJQ1074" s="871"/>
      <c r="AJR1074" s="871"/>
      <c r="AJS1074" s="871"/>
      <c r="AJT1074" s="871"/>
      <c r="AJU1074" s="871"/>
      <c r="AJV1074" s="871"/>
      <c r="AJW1074" s="871"/>
      <c r="AJX1074" s="871"/>
      <c r="AJY1074" s="871"/>
      <c r="AJZ1074" s="871"/>
      <c r="AKA1074" s="871"/>
      <c r="AKB1074" s="871"/>
      <c r="AKC1074" s="871"/>
      <c r="AKD1074" s="871"/>
      <c r="AKE1074" s="871"/>
      <c r="AKF1074" s="871"/>
      <c r="AKG1074" s="871"/>
      <c r="AKH1074" s="871"/>
      <c r="AKI1074" s="871"/>
      <c r="AKJ1074" s="871"/>
      <c r="AKK1074" s="871"/>
      <c r="AKL1074" s="871"/>
      <c r="AKM1074" s="871"/>
      <c r="AKN1074" s="871"/>
      <c r="AKO1074" s="871"/>
      <c r="AKP1074" s="871"/>
      <c r="AKQ1074" s="871"/>
      <c r="AKR1074" s="871"/>
      <c r="AKS1074" s="871"/>
      <c r="AKT1074" s="871"/>
      <c r="AKU1074" s="871"/>
      <c r="AKV1074" s="871"/>
      <c r="AKW1074" s="871"/>
      <c r="AKX1074" s="871"/>
      <c r="AKY1074" s="871"/>
      <c r="AKZ1074" s="871"/>
      <c r="ALA1074" s="871"/>
      <c r="ALB1074" s="871"/>
      <c r="ALC1074" s="871"/>
      <c r="ALD1074" s="871"/>
      <c r="ALE1074" s="871"/>
      <c r="ALF1074" s="871"/>
      <c r="ALG1074" s="871"/>
      <c r="ALH1074" s="871"/>
      <c r="ALI1074" s="871"/>
      <c r="ALJ1074" s="871"/>
      <c r="ALK1074" s="871"/>
      <c r="ALL1074" s="871"/>
      <c r="ALM1074" s="871"/>
      <c r="ALN1074" s="871"/>
      <c r="ALO1074" s="871"/>
      <c r="ALP1074" s="871"/>
      <c r="ALQ1074" s="871"/>
      <c r="ALR1074" s="871"/>
      <c r="ALS1074" s="871"/>
      <c r="ALT1074" s="871"/>
      <c r="ALU1074" s="871"/>
      <c r="ALV1074" s="871"/>
      <c r="ALW1074" s="871"/>
      <c r="ALX1074" s="871"/>
      <c r="ALY1074" s="871"/>
      <c r="ALZ1074" s="871"/>
      <c r="AMA1074" s="871"/>
      <c r="AMB1074" s="871"/>
      <c r="AMC1074" s="871"/>
      <c r="AMD1074" s="871"/>
      <c r="AME1074" s="871"/>
      <c r="AMF1074" s="871"/>
      <c r="AMG1074" s="871"/>
      <c r="AMH1074" s="871"/>
      <c r="AMI1074" s="871"/>
      <c r="AMJ1074" s="871"/>
      <c r="AMK1074" s="871"/>
    </row>
    <row r="1075" spans="1:1025" ht="15.75" customHeight="1">
      <c r="A1075" s="1120" t="s">
        <v>429</v>
      </c>
      <c r="B1075" s="1121"/>
      <c r="C1075" s="1121"/>
      <c r="D1075" s="1121"/>
      <c r="E1075" s="1121"/>
      <c r="F1075" s="1121"/>
      <c r="G1075" s="1121"/>
      <c r="H1075" s="1121"/>
      <c r="I1075" s="1121"/>
      <c r="J1075" s="1121"/>
      <c r="K1075" s="1122" t="s">
        <v>2</v>
      </c>
      <c r="L1075" s="1123"/>
      <c r="M1075" s="1123"/>
      <c r="N1075" s="1123"/>
      <c r="O1075" s="1123"/>
      <c r="P1075" s="1124"/>
      <c r="Q1075" s="898"/>
      <c r="R1075" s="871"/>
      <c r="S1075" s="871"/>
      <c r="T1075" s="871"/>
      <c r="U1075" s="871"/>
      <c r="V1075" s="871"/>
      <c r="W1075" s="871"/>
      <c r="X1075" s="871"/>
      <c r="Y1075" s="871"/>
      <c r="Z1075" s="871"/>
      <c r="AA1075" s="871"/>
      <c r="AB1075" s="871"/>
      <c r="AC1075" s="871"/>
      <c r="AD1075" s="871"/>
      <c r="AE1075" s="871"/>
      <c r="AF1075" s="871"/>
      <c r="AG1075" s="871"/>
      <c r="AH1075" s="871"/>
      <c r="AI1075" s="871"/>
      <c r="AJ1075" s="871"/>
      <c r="AK1075" s="871"/>
      <c r="AL1075" s="871"/>
      <c r="AM1075" s="871"/>
      <c r="AN1075" s="871"/>
      <c r="AO1075" s="871"/>
      <c r="AP1075" s="871"/>
      <c r="AQ1075" s="871"/>
      <c r="AR1075" s="871"/>
      <c r="AS1075" s="871"/>
      <c r="AT1075" s="871"/>
      <c r="AU1075" s="871"/>
      <c r="AV1075" s="871"/>
      <c r="AW1075" s="871"/>
      <c r="AX1075" s="871"/>
      <c r="AY1075" s="871"/>
      <c r="AZ1075" s="871"/>
      <c r="BA1075" s="871"/>
      <c r="BB1075" s="871"/>
      <c r="BC1075" s="871"/>
      <c r="BD1075" s="871"/>
      <c r="BE1075" s="871"/>
      <c r="BF1075" s="871"/>
      <c r="BG1075" s="871"/>
      <c r="BH1075" s="871"/>
      <c r="BI1075" s="871"/>
      <c r="BJ1075" s="871"/>
      <c r="BK1075" s="871"/>
      <c r="BL1075" s="871"/>
      <c r="BM1075" s="871"/>
      <c r="BN1075" s="871"/>
      <c r="BO1075" s="871"/>
      <c r="BP1075" s="871"/>
      <c r="BQ1075" s="871"/>
      <c r="BR1075" s="871"/>
      <c r="BS1075" s="871"/>
      <c r="BT1075" s="871"/>
      <c r="BU1075" s="871"/>
      <c r="BV1075" s="871"/>
      <c r="BW1075" s="871"/>
      <c r="BX1075" s="871"/>
      <c r="BY1075" s="871"/>
      <c r="BZ1075" s="871"/>
      <c r="CA1075" s="871"/>
      <c r="CB1075" s="871"/>
      <c r="CC1075" s="871"/>
      <c r="CD1075" s="871"/>
      <c r="CE1075" s="871"/>
      <c r="CF1075" s="871"/>
      <c r="CG1075" s="871"/>
      <c r="CH1075" s="871"/>
      <c r="CI1075" s="871"/>
      <c r="CJ1075" s="871"/>
      <c r="CK1075" s="871"/>
      <c r="CL1075" s="871"/>
      <c r="CM1075" s="871"/>
      <c r="CN1075" s="871"/>
      <c r="CO1075" s="871"/>
      <c r="CP1075" s="871"/>
      <c r="CQ1075" s="871"/>
      <c r="CR1075" s="871"/>
      <c r="CS1075" s="871"/>
      <c r="CT1075" s="871"/>
      <c r="CU1075" s="871"/>
      <c r="CV1075" s="871"/>
      <c r="CW1075" s="871"/>
      <c r="CX1075" s="871"/>
      <c r="CY1075" s="871"/>
      <c r="CZ1075" s="871"/>
      <c r="DA1075" s="871"/>
      <c r="DB1075" s="871"/>
      <c r="DC1075" s="871"/>
      <c r="DD1075" s="871"/>
      <c r="DE1075" s="871"/>
      <c r="DF1075" s="871"/>
      <c r="DG1075" s="871"/>
      <c r="DH1075" s="871"/>
      <c r="DI1075" s="871"/>
      <c r="DJ1075" s="871"/>
      <c r="DK1075" s="871"/>
      <c r="DL1075" s="871"/>
      <c r="DM1075" s="871"/>
      <c r="DN1075" s="871"/>
      <c r="DO1075" s="871"/>
      <c r="DP1075" s="871"/>
      <c r="DQ1075" s="871"/>
      <c r="DR1075" s="871"/>
      <c r="DS1075" s="871"/>
      <c r="DT1075" s="871"/>
      <c r="DU1075" s="871"/>
      <c r="DV1075" s="871"/>
      <c r="DW1075" s="871"/>
      <c r="DX1075" s="871"/>
      <c r="DY1075" s="871"/>
      <c r="DZ1075" s="871"/>
      <c r="EA1075" s="871"/>
      <c r="EB1075" s="871"/>
      <c r="EC1075" s="871"/>
      <c r="ED1075" s="871"/>
      <c r="EE1075" s="871"/>
      <c r="EF1075" s="871"/>
      <c r="EG1075" s="871"/>
      <c r="EH1075" s="871"/>
      <c r="EI1075" s="871"/>
      <c r="EJ1075" s="871"/>
      <c r="EK1075" s="871"/>
      <c r="EL1075" s="871"/>
      <c r="EM1075" s="871"/>
      <c r="EN1075" s="871"/>
      <c r="EO1075" s="871"/>
      <c r="EP1075" s="871"/>
      <c r="EQ1075" s="871"/>
      <c r="ER1075" s="871"/>
      <c r="ES1075" s="871"/>
      <c r="ET1075" s="871"/>
      <c r="EU1075" s="871"/>
      <c r="EV1075" s="871"/>
      <c r="EW1075" s="871"/>
      <c r="EX1075" s="871"/>
      <c r="EY1075" s="871"/>
      <c r="EZ1075" s="871"/>
      <c r="FA1075" s="871"/>
      <c r="FB1075" s="871"/>
      <c r="FC1075" s="871"/>
      <c r="FD1075" s="871"/>
      <c r="FE1075" s="871"/>
      <c r="FF1075" s="871"/>
      <c r="FG1075" s="871"/>
      <c r="FH1075" s="871"/>
      <c r="FI1075" s="871"/>
      <c r="FJ1075" s="871"/>
      <c r="FK1075" s="871"/>
      <c r="FL1075" s="871"/>
      <c r="FM1075" s="871"/>
      <c r="FN1075" s="871"/>
      <c r="FO1075" s="871"/>
      <c r="FP1075" s="871"/>
      <c r="FQ1075" s="871"/>
      <c r="FR1075" s="871"/>
      <c r="FS1075" s="871"/>
      <c r="FT1075" s="871"/>
      <c r="FU1075" s="871"/>
      <c r="FV1075" s="871"/>
      <c r="FW1075" s="871"/>
      <c r="FX1075" s="871"/>
      <c r="FY1075" s="871"/>
      <c r="FZ1075" s="871"/>
      <c r="GA1075" s="871"/>
      <c r="GB1075" s="871"/>
      <c r="GC1075" s="871"/>
      <c r="GD1075" s="871"/>
      <c r="GE1075" s="871"/>
      <c r="GF1075" s="871"/>
      <c r="GG1075" s="871"/>
      <c r="GH1075" s="871"/>
      <c r="GI1075" s="871"/>
      <c r="GJ1075" s="871"/>
      <c r="GK1075" s="871"/>
      <c r="GL1075" s="871"/>
      <c r="GM1075" s="871"/>
      <c r="GN1075" s="871"/>
      <c r="GO1075" s="871"/>
      <c r="GP1075" s="871"/>
      <c r="GQ1075" s="871"/>
      <c r="GR1075" s="871"/>
      <c r="GS1075" s="871"/>
      <c r="GT1075" s="871"/>
      <c r="GU1075" s="871"/>
      <c r="GV1075" s="871"/>
      <c r="GW1075" s="871"/>
      <c r="GX1075" s="871"/>
      <c r="GY1075" s="871"/>
      <c r="GZ1075" s="871"/>
      <c r="HA1075" s="871"/>
      <c r="HB1075" s="871"/>
      <c r="HC1075" s="871"/>
      <c r="HD1075" s="871"/>
      <c r="HE1075" s="871"/>
      <c r="HF1075" s="871"/>
      <c r="HG1075" s="871"/>
      <c r="HH1075" s="871"/>
      <c r="HI1075" s="871"/>
      <c r="HJ1075" s="871"/>
      <c r="HK1075" s="871"/>
      <c r="HL1075" s="871"/>
      <c r="HM1075" s="871"/>
      <c r="HN1075" s="871"/>
      <c r="HO1075" s="871"/>
      <c r="HP1075" s="871"/>
      <c r="HQ1075" s="871"/>
      <c r="HR1075" s="871"/>
      <c r="HS1075" s="871"/>
      <c r="HT1075" s="871"/>
      <c r="HU1075" s="871"/>
      <c r="HV1075" s="871"/>
      <c r="HW1075" s="871"/>
      <c r="HX1075" s="871"/>
      <c r="HY1075" s="871"/>
      <c r="HZ1075" s="871"/>
      <c r="IA1075" s="871"/>
      <c r="IB1075" s="871"/>
      <c r="IC1075" s="871"/>
      <c r="ID1075" s="871"/>
      <c r="IE1075" s="871"/>
      <c r="IF1075" s="871"/>
      <c r="IG1075" s="871"/>
      <c r="IH1075" s="871"/>
      <c r="II1075" s="871"/>
      <c r="IJ1075" s="871"/>
      <c r="IK1075" s="871"/>
      <c r="IL1075" s="871"/>
      <c r="IM1075" s="871"/>
      <c r="IN1075" s="871"/>
      <c r="IO1075" s="871"/>
      <c r="IP1075" s="871"/>
      <c r="IQ1075" s="871"/>
      <c r="IR1075" s="871"/>
      <c r="IS1075" s="871"/>
      <c r="IT1075" s="871"/>
      <c r="IU1075" s="871"/>
      <c r="IV1075" s="871"/>
      <c r="IW1075" s="871"/>
      <c r="IX1075" s="871"/>
      <c r="IY1075" s="871"/>
      <c r="IZ1075" s="871"/>
      <c r="JA1075" s="871"/>
      <c r="JB1075" s="871"/>
      <c r="JC1075" s="871"/>
      <c r="JD1075" s="871"/>
      <c r="JE1075" s="871"/>
      <c r="JF1075" s="871"/>
      <c r="JG1075" s="871"/>
      <c r="JH1075" s="871"/>
      <c r="JI1075" s="871"/>
      <c r="JJ1075" s="871"/>
      <c r="JK1075" s="871"/>
      <c r="JL1075" s="871"/>
      <c r="JM1075" s="871"/>
      <c r="JN1075" s="871"/>
      <c r="JO1075" s="871"/>
      <c r="JP1075" s="871"/>
      <c r="JQ1075" s="871"/>
      <c r="JR1075" s="871"/>
      <c r="JS1075" s="871"/>
      <c r="JT1075" s="871"/>
      <c r="JU1075" s="871"/>
      <c r="JV1075" s="871"/>
      <c r="JW1075" s="871"/>
      <c r="JX1075" s="871"/>
      <c r="JY1075" s="871"/>
      <c r="JZ1075" s="871"/>
      <c r="KA1075" s="871"/>
      <c r="KB1075" s="871"/>
      <c r="KC1075" s="871"/>
      <c r="KD1075" s="871"/>
      <c r="KE1075" s="871"/>
      <c r="KF1075" s="871"/>
      <c r="KG1075" s="871"/>
      <c r="KH1075" s="871"/>
      <c r="KI1075" s="871"/>
      <c r="KJ1075" s="871"/>
      <c r="KK1075" s="871"/>
      <c r="KL1075" s="871"/>
      <c r="KM1075" s="871"/>
      <c r="KN1075" s="871"/>
      <c r="KO1075" s="871"/>
      <c r="KP1075" s="871"/>
      <c r="KQ1075" s="871"/>
      <c r="KR1075" s="871"/>
      <c r="KS1075" s="871"/>
      <c r="KT1075" s="871"/>
      <c r="KU1075" s="871"/>
      <c r="KV1075" s="871"/>
      <c r="KW1075" s="871"/>
      <c r="KX1075" s="871"/>
      <c r="KY1075" s="871"/>
      <c r="KZ1075" s="871"/>
      <c r="LA1075" s="871"/>
      <c r="LB1075" s="871"/>
      <c r="LC1075" s="871"/>
      <c r="LD1075" s="871"/>
      <c r="LE1075" s="871"/>
      <c r="LF1075" s="871"/>
      <c r="LG1075" s="871"/>
      <c r="LH1075" s="871"/>
      <c r="LI1075" s="871"/>
      <c r="LJ1075" s="871"/>
      <c r="LK1075" s="871"/>
      <c r="LL1075" s="871"/>
      <c r="LM1075" s="871"/>
      <c r="LN1075" s="871"/>
      <c r="LO1075" s="871"/>
      <c r="LP1075" s="871"/>
      <c r="LQ1075" s="871"/>
      <c r="LR1075" s="871"/>
      <c r="LS1075" s="871"/>
      <c r="LT1075" s="871"/>
      <c r="LU1075" s="871"/>
      <c r="LV1075" s="871"/>
      <c r="LW1075" s="871"/>
      <c r="LX1075" s="871"/>
      <c r="LY1075" s="871"/>
      <c r="LZ1075" s="871"/>
      <c r="MA1075" s="871"/>
      <c r="MB1075" s="871"/>
      <c r="MC1075" s="871"/>
      <c r="MD1075" s="871"/>
      <c r="ME1075" s="871"/>
      <c r="MF1075" s="871"/>
      <c r="MG1075" s="871"/>
      <c r="MH1075" s="871"/>
      <c r="MI1075" s="871"/>
      <c r="MJ1075" s="871"/>
      <c r="MK1075" s="871"/>
      <c r="ML1075" s="871"/>
      <c r="MM1075" s="871"/>
      <c r="MN1075" s="871"/>
      <c r="MO1075" s="871"/>
      <c r="MP1075" s="871"/>
      <c r="MQ1075" s="871"/>
      <c r="MR1075" s="871"/>
      <c r="MS1075" s="871"/>
      <c r="MT1075" s="871"/>
      <c r="MU1075" s="871"/>
      <c r="MV1075" s="871"/>
      <c r="MW1075" s="871"/>
      <c r="MX1075" s="871"/>
      <c r="MY1075" s="871"/>
      <c r="MZ1075" s="871"/>
      <c r="NA1075" s="871"/>
      <c r="NB1075" s="871"/>
      <c r="NC1075" s="871"/>
      <c r="ND1075" s="871"/>
      <c r="NE1075" s="871"/>
      <c r="NF1075" s="871"/>
      <c r="NG1075" s="871"/>
      <c r="NH1075" s="871"/>
      <c r="NI1075" s="871"/>
      <c r="NJ1075" s="871"/>
      <c r="NK1075" s="871"/>
      <c r="NL1075" s="871"/>
      <c r="NM1075" s="871"/>
      <c r="NN1075" s="871"/>
      <c r="NO1075" s="871"/>
      <c r="NP1075" s="871"/>
      <c r="NQ1075" s="871"/>
      <c r="NR1075" s="871"/>
      <c r="NS1075" s="871"/>
      <c r="NT1075" s="871"/>
      <c r="NU1075" s="871"/>
      <c r="NV1075" s="871"/>
      <c r="NW1075" s="871"/>
      <c r="NX1075" s="871"/>
      <c r="NY1075" s="871"/>
      <c r="NZ1075" s="871"/>
      <c r="OA1075" s="871"/>
      <c r="OB1075" s="871"/>
      <c r="OC1075" s="871"/>
      <c r="OD1075" s="871"/>
      <c r="OE1075" s="871"/>
      <c r="OF1075" s="871"/>
      <c r="OG1075" s="871"/>
      <c r="OH1075" s="871"/>
      <c r="OI1075" s="871"/>
      <c r="OJ1075" s="871"/>
      <c r="OK1075" s="871"/>
      <c r="OL1075" s="871"/>
      <c r="OM1075" s="871"/>
      <c r="ON1075" s="871"/>
      <c r="OO1075" s="871"/>
      <c r="OP1075" s="871"/>
      <c r="OQ1075" s="871"/>
      <c r="OR1075" s="871"/>
      <c r="OS1075" s="871"/>
      <c r="OT1075" s="871"/>
      <c r="OU1075" s="871"/>
      <c r="OV1075" s="871"/>
      <c r="OW1075" s="871"/>
      <c r="OX1075" s="871"/>
      <c r="OY1075" s="871"/>
      <c r="OZ1075" s="871"/>
      <c r="PA1075" s="871"/>
      <c r="PB1075" s="871"/>
      <c r="PC1075" s="871"/>
      <c r="PD1075" s="871"/>
      <c r="PE1075" s="871"/>
      <c r="PF1075" s="871"/>
      <c r="PG1075" s="871"/>
      <c r="PH1075" s="871"/>
      <c r="PI1075" s="871"/>
      <c r="PJ1075" s="871"/>
      <c r="PK1075" s="871"/>
      <c r="PL1075" s="871"/>
      <c r="PM1075" s="871"/>
      <c r="PN1075" s="871"/>
      <c r="PO1075" s="871"/>
      <c r="PP1075" s="871"/>
      <c r="PQ1075" s="871"/>
      <c r="PR1075" s="871"/>
      <c r="PS1075" s="871"/>
      <c r="PT1075" s="871"/>
      <c r="PU1075" s="871"/>
      <c r="PV1075" s="871"/>
      <c r="PW1075" s="871"/>
      <c r="PX1075" s="871"/>
      <c r="PY1075" s="871"/>
      <c r="PZ1075" s="871"/>
      <c r="QA1075" s="871"/>
      <c r="QB1075" s="871"/>
      <c r="QC1075" s="871"/>
      <c r="QD1075" s="871"/>
      <c r="QE1075" s="871"/>
      <c r="QF1075" s="871"/>
      <c r="QG1075" s="871"/>
      <c r="QH1075" s="871"/>
      <c r="QI1075" s="871"/>
      <c r="QJ1075" s="871"/>
      <c r="QK1075" s="871"/>
      <c r="QL1075" s="871"/>
      <c r="QM1075" s="871"/>
      <c r="QN1075" s="871"/>
      <c r="QO1075" s="871"/>
      <c r="QP1075" s="871"/>
      <c r="QQ1075" s="871"/>
      <c r="QR1075" s="871"/>
      <c r="QS1075" s="871"/>
      <c r="QT1075" s="871"/>
      <c r="QU1075" s="871"/>
      <c r="QV1075" s="871"/>
      <c r="QW1075" s="871"/>
      <c r="QX1075" s="871"/>
      <c r="QY1075" s="871"/>
      <c r="QZ1075" s="871"/>
      <c r="RA1075" s="871"/>
      <c r="RB1075" s="871"/>
      <c r="RC1075" s="871"/>
      <c r="RD1075" s="871"/>
      <c r="RE1075" s="871"/>
      <c r="RF1075" s="871"/>
      <c r="RG1075" s="871"/>
      <c r="RH1075" s="871"/>
      <c r="RI1075" s="871"/>
      <c r="RJ1075" s="871"/>
      <c r="RK1075" s="871"/>
      <c r="RL1075" s="871"/>
      <c r="RM1075" s="871"/>
      <c r="RN1075" s="871"/>
      <c r="RO1075" s="871"/>
      <c r="RP1075" s="871"/>
      <c r="RQ1075" s="871"/>
      <c r="RR1075" s="871"/>
      <c r="RS1075" s="871"/>
      <c r="RT1075" s="871"/>
      <c r="RU1075" s="871"/>
      <c r="RV1075" s="871"/>
      <c r="RW1075" s="871"/>
      <c r="RX1075" s="871"/>
      <c r="RY1075" s="871"/>
      <c r="RZ1075" s="871"/>
      <c r="SA1075" s="871"/>
      <c r="SB1075" s="871"/>
      <c r="SC1075" s="871"/>
      <c r="SD1075" s="871"/>
      <c r="SE1075" s="871"/>
      <c r="SF1075" s="871"/>
      <c r="SG1075" s="871"/>
      <c r="SH1075" s="871"/>
      <c r="SI1075" s="871"/>
      <c r="SJ1075" s="871"/>
      <c r="SK1075" s="871"/>
      <c r="SL1075" s="871"/>
      <c r="SM1075" s="871"/>
      <c r="SN1075" s="871"/>
      <c r="SO1075" s="871"/>
      <c r="SP1075" s="871"/>
      <c r="SQ1075" s="871"/>
      <c r="SR1075" s="871"/>
      <c r="SS1075" s="871"/>
      <c r="ST1075" s="871"/>
      <c r="SU1075" s="871"/>
      <c r="SV1075" s="871"/>
      <c r="SW1075" s="871"/>
      <c r="SX1075" s="871"/>
      <c r="SY1075" s="871"/>
      <c r="SZ1075" s="871"/>
      <c r="TA1075" s="871"/>
      <c r="TB1075" s="871"/>
      <c r="TC1075" s="871"/>
      <c r="TD1075" s="871"/>
      <c r="TE1075" s="871"/>
      <c r="TF1075" s="871"/>
      <c r="TG1075" s="871"/>
      <c r="TH1075" s="871"/>
      <c r="TI1075" s="871"/>
      <c r="TJ1075" s="871"/>
      <c r="TK1075" s="871"/>
      <c r="TL1075" s="871"/>
      <c r="TM1075" s="871"/>
      <c r="TN1075" s="871"/>
      <c r="TO1075" s="871"/>
      <c r="TP1075" s="871"/>
      <c r="TQ1075" s="871"/>
      <c r="TR1075" s="871"/>
      <c r="TS1075" s="871"/>
      <c r="TT1075" s="871"/>
      <c r="TU1075" s="871"/>
      <c r="TV1075" s="871"/>
      <c r="TW1075" s="871"/>
      <c r="TX1075" s="871"/>
      <c r="TY1075" s="871"/>
      <c r="TZ1075" s="871"/>
      <c r="UA1075" s="871"/>
      <c r="UB1075" s="871"/>
      <c r="UC1075" s="871"/>
      <c r="UD1075" s="871"/>
      <c r="UE1075" s="871"/>
      <c r="UF1075" s="871"/>
      <c r="UG1075" s="871"/>
      <c r="UH1075" s="871"/>
      <c r="UI1075" s="871"/>
      <c r="UJ1075" s="871"/>
      <c r="UK1075" s="871"/>
      <c r="UL1075" s="871"/>
      <c r="UM1075" s="871"/>
      <c r="UN1075" s="871"/>
      <c r="UO1075" s="871"/>
      <c r="UP1075" s="871"/>
      <c r="UQ1075" s="871"/>
      <c r="UR1075" s="871"/>
      <c r="US1075" s="871"/>
      <c r="UT1075" s="871"/>
      <c r="UU1075" s="871"/>
      <c r="UV1075" s="871"/>
      <c r="UW1075" s="871"/>
      <c r="UX1075" s="871"/>
      <c r="UY1075" s="871"/>
      <c r="UZ1075" s="871"/>
      <c r="VA1075" s="871"/>
      <c r="VB1075" s="871"/>
      <c r="VC1075" s="871"/>
      <c r="VD1075" s="871"/>
      <c r="VE1075" s="871"/>
      <c r="VF1075" s="871"/>
      <c r="VG1075" s="871"/>
      <c r="VH1075" s="871"/>
      <c r="VI1075" s="871"/>
      <c r="VJ1075" s="871"/>
      <c r="VK1075" s="871"/>
      <c r="VL1075" s="871"/>
      <c r="VM1075" s="871"/>
      <c r="VN1075" s="871"/>
      <c r="VO1075" s="871"/>
      <c r="VP1075" s="871"/>
      <c r="VQ1075" s="871"/>
      <c r="VR1075" s="871"/>
      <c r="VS1075" s="871"/>
      <c r="VT1075" s="871"/>
      <c r="VU1075" s="871"/>
      <c r="VV1075" s="871"/>
      <c r="VW1075" s="871"/>
      <c r="VX1075" s="871"/>
      <c r="VY1075" s="871"/>
      <c r="VZ1075" s="871"/>
      <c r="WA1075" s="871"/>
      <c r="WB1075" s="871"/>
      <c r="WC1075" s="871"/>
      <c r="WD1075" s="871"/>
      <c r="WE1075" s="871"/>
      <c r="WF1075" s="871"/>
      <c r="WG1075" s="871"/>
      <c r="WH1075" s="871"/>
      <c r="WI1075" s="871"/>
      <c r="WJ1075" s="871"/>
      <c r="WK1075" s="871"/>
      <c r="WL1075" s="871"/>
      <c r="WM1075" s="871"/>
      <c r="WN1075" s="871"/>
      <c r="WO1075" s="871"/>
      <c r="WP1075" s="871"/>
      <c r="WQ1075" s="871"/>
      <c r="WR1075" s="871"/>
      <c r="WS1075" s="871"/>
      <c r="WT1075" s="871"/>
      <c r="WU1075" s="871"/>
      <c r="WV1075" s="871"/>
      <c r="WW1075" s="871"/>
      <c r="WX1075" s="871"/>
      <c r="WY1075" s="871"/>
      <c r="WZ1075" s="871"/>
      <c r="XA1075" s="871"/>
      <c r="XB1075" s="871"/>
      <c r="XC1075" s="871"/>
      <c r="XD1075" s="871"/>
      <c r="XE1075" s="871"/>
      <c r="XF1075" s="871"/>
      <c r="XG1075" s="871"/>
      <c r="XH1075" s="871"/>
      <c r="XI1075" s="871"/>
      <c r="XJ1075" s="871"/>
      <c r="XK1075" s="871"/>
      <c r="XL1075" s="871"/>
      <c r="XM1075" s="871"/>
      <c r="XN1075" s="871"/>
      <c r="XO1075" s="871"/>
      <c r="XP1075" s="871"/>
      <c r="XQ1075" s="871"/>
      <c r="XR1075" s="871"/>
      <c r="XS1075" s="871"/>
      <c r="XT1075" s="871"/>
      <c r="XU1075" s="871"/>
      <c r="XV1075" s="871"/>
      <c r="XW1075" s="871"/>
      <c r="XX1075" s="871"/>
      <c r="XY1075" s="871"/>
      <c r="XZ1075" s="871"/>
      <c r="YA1075" s="871"/>
      <c r="YB1075" s="871"/>
      <c r="YC1075" s="871"/>
      <c r="YD1075" s="871"/>
      <c r="YE1075" s="871"/>
      <c r="YF1075" s="871"/>
      <c r="YG1075" s="871"/>
      <c r="YH1075" s="871"/>
      <c r="YI1075" s="871"/>
      <c r="YJ1075" s="871"/>
      <c r="YK1075" s="871"/>
      <c r="YL1075" s="871"/>
      <c r="YM1075" s="871"/>
      <c r="YN1075" s="871"/>
      <c r="YO1075" s="871"/>
      <c r="YP1075" s="871"/>
      <c r="YQ1075" s="871"/>
      <c r="YR1075" s="871"/>
      <c r="YS1075" s="871"/>
      <c r="YT1075" s="871"/>
      <c r="YU1075" s="871"/>
      <c r="YV1075" s="871"/>
      <c r="YW1075" s="871"/>
      <c r="YX1075" s="871"/>
      <c r="YY1075" s="871"/>
      <c r="YZ1075" s="871"/>
      <c r="ZA1075" s="871"/>
      <c r="ZB1075" s="871"/>
      <c r="ZC1075" s="871"/>
      <c r="ZD1075" s="871"/>
      <c r="ZE1075" s="871"/>
      <c r="ZF1075" s="871"/>
      <c r="ZG1075" s="871"/>
      <c r="ZH1075" s="871"/>
      <c r="ZI1075" s="871"/>
      <c r="ZJ1075" s="871"/>
      <c r="ZK1075" s="871"/>
      <c r="ZL1075" s="871"/>
      <c r="ZM1075" s="871"/>
      <c r="ZN1075" s="871"/>
      <c r="ZO1075" s="871"/>
      <c r="ZP1075" s="871"/>
      <c r="ZQ1075" s="871"/>
      <c r="ZR1075" s="871"/>
      <c r="ZS1075" s="871"/>
      <c r="ZT1075" s="871"/>
      <c r="ZU1075" s="871"/>
      <c r="ZV1075" s="871"/>
      <c r="ZW1075" s="871"/>
      <c r="ZX1075" s="871"/>
      <c r="ZY1075" s="871"/>
      <c r="ZZ1075" s="871"/>
      <c r="AAA1075" s="871"/>
      <c r="AAB1075" s="871"/>
      <c r="AAC1075" s="871"/>
      <c r="AAD1075" s="871"/>
      <c r="AAE1075" s="871"/>
      <c r="AAF1075" s="871"/>
      <c r="AAG1075" s="871"/>
      <c r="AAH1075" s="871"/>
      <c r="AAI1075" s="871"/>
      <c r="AAJ1075" s="871"/>
      <c r="AAK1075" s="871"/>
      <c r="AAL1075" s="871"/>
      <c r="AAM1075" s="871"/>
      <c r="AAN1075" s="871"/>
      <c r="AAO1075" s="871"/>
      <c r="AAP1075" s="871"/>
      <c r="AAQ1075" s="871"/>
      <c r="AAR1075" s="871"/>
      <c r="AAS1075" s="871"/>
      <c r="AAT1075" s="871"/>
      <c r="AAU1075" s="871"/>
      <c r="AAV1075" s="871"/>
      <c r="AAW1075" s="871"/>
      <c r="AAX1075" s="871"/>
      <c r="AAY1075" s="871"/>
      <c r="AAZ1075" s="871"/>
      <c r="ABA1075" s="871"/>
      <c r="ABB1075" s="871"/>
      <c r="ABC1075" s="871"/>
      <c r="ABD1075" s="871"/>
      <c r="ABE1075" s="871"/>
      <c r="ABF1075" s="871"/>
      <c r="ABG1075" s="871"/>
      <c r="ABH1075" s="871"/>
      <c r="ABI1075" s="871"/>
      <c r="ABJ1075" s="871"/>
      <c r="ABK1075" s="871"/>
      <c r="ABL1075" s="871"/>
      <c r="ABM1075" s="871"/>
      <c r="ABN1075" s="871"/>
      <c r="ABO1075" s="871"/>
      <c r="ABP1075" s="871"/>
      <c r="ABQ1075" s="871"/>
      <c r="ABR1075" s="871"/>
      <c r="ABS1075" s="871"/>
      <c r="ABT1075" s="871"/>
      <c r="ABU1075" s="871"/>
      <c r="ABV1075" s="871"/>
      <c r="ABW1075" s="871"/>
      <c r="ABX1075" s="871"/>
      <c r="ABY1075" s="871"/>
      <c r="ABZ1075" s="871"/>
      <c r="ACA1075" s="871"/>
      <c r="ACB1075" s="871"/>
      <c r="ACC1075" s="871"/>
      <c r="ACD1075" s="871"/>
      <c r="ACE1075" s="871"/>
      <c r="ACF1075" s="871"/>
      <c r="ACG1075" s="871"/>
      <c r="ACH1075" s="871"/>
      <c r="ACI1075" s="871"/>
      <c r="ACJ1075" s="871"/>
      <c r="ACK1075" s="871"/>
      <c r="ACL1075" s="871"/>
      <c r="ACM1075" s="871"/>
      <c r="ACN1075" s="871"/>
      <c r="ACO1075" s="871"/>
      <c r="ACP1075" s="871"/>
      <c r="ACQ1075" s="871"/>
      <c r="ACR1075" s="871"/>
      <c r="ACS1075" s="871"/>
      <c r="ACT1075" s="871"/>
      <c r="ACU1075" s="871"/>
      <c r="ACV1075" s="871"/>
      <c r="ACW1075" s="871"/>
      <c r="ACX1075" s="871"/>
      <c r="ACY1075" s="871"/>
      <c r="ACZ1075" s="871"/>
      <c r="ADA1075" s="871"/>
      <c r="ADB1075" s="871"/>
      <c r="ADC1075" s="871"/>
      <c r="ADD1075" s="871"/>
      <c r="ADE1075" s="871"/>
      <c r="ADF1075" s="871"/>
      <c r="ADG1075" s="871"/>
      <c r="ADH1075" s="871"/>
      <c r="ADI1075" s="871"/>
      <c r="ADJ1075" s="871"/>
      <c r="ADK1075" s="871"/>
      <c r="ADL1075" s="871"/>
      <c r="ADM1075" s="871"/>
      <c r="ADN1075" s="871"/>
      <c r="ADO1075" s="871"/>
      <c r="ADP1075" s="871"/>
      <c r="ADQ1075" s="871"/>
      <c r="ADR1075" s="871"/>
      <c r="ADS1075" s="871"/>
      <c r="ADT1075" s="871"/>
      <c r="ADU1075" s="871"/>
      <c r="ADV1075" s="871"/>
      <c r="ADW1075" s="871"/>
      <c r="ADX1075" s="871"/>
      <c r="ADY1075" s="871"/>
      <c r="ADZ1075" s="871"/>
      <c r="AEA1075" s="871"/>
      <c r="AEB1075" s="871"/>
      <c r="AEC1075" s="871"/>
      <c r="AED1075" s="871"/>
      <c r="AEE1075" s="871"/>
      <c r="AEF1075" s="871"/>
      <c r="AEG1075" s="871"/>
      <c r="AEH1075" s="871"/>
      <c r="AEI1075" s="871"/>
      <c r="AEJ1075" s="871"/>
      <c r="AEK1075" s="871"/>
      <c r="AEL1075" s="871"/>
      <c r="AEM1075" s="871"/>
      <c r="AEN1075" s="871"/>
      <c r="AEO1075" s="871"/>
      <c r="AEP1075" s="871"/>
      <c r="AEQ1075" s="871"/>
      <c r="AER1075" s="871"/>
      <c r="AES1075" s="871"/>
      <c r="AET1075" s="871"/>
      <c r="AEU1075" s="871"/>
      <c r="AEV1075" s="871"/>
      <c r="AEW1075" s="871"/>
      <c r="AEX1075" s="871"/>
      <c r="AEY1075" s="871"/>
      <c r="AEZ1075" s="871"/>
      <c r="AFA1075" s="871"/>
      <c r="AFB1075" s="871"/>
      <c r="AFC1075" s="871"/>
      <c r="AFD1075" s="871"/>
      <c r="AFE1075" s="871"/>
      <c r="AFF1075" s="871"/>
      <c r="AFG1075" s="871"/>
      <c r="AFH1075" s="871"/>
      <c r="AFI1075" s="871"/>
      <c r="AFJ1075" s="871"/>
      <c r="AFK1075" s="871"/>
      <c r="AFL1075" s="871"/>
      <c r="AFM1075" s="871"/>
      <c r="AFN1075" s="871"/>
      <c r="AFO1075" s="871"/>
      <c r="AFP1075" s="871"/>
      <c r="AFQ1075" s="871"/>
      <c r="AFR1075" s="871"/>
      <c r="AFS1075" s="871"/>
      <c r="AFT1075" s="871"/>
      <c r="AFU1075" s="871"/>
      <c r="AFV1075" s="871"/>
      <c r="AFW1075" s="871"/>
      <c r="AFX1075" s="871"/>
      <c r="AFY1075" s="871"/>
      <c r="AFZ1075" s="871"/>
      <c r="AGA1075" s="871"/>
      <c r="AGB1075" s="871"/>
      <c r="AGC1075" s="871"/>
      <c r="AGD1075" s="871"/>
      <c r="AGE1075" s="871"/>
      <c r="AGF1075" s="871"/>
      <c r="AGG1075" s="871"/>
      <c r="AGH1075" s="871"/>
      <c r="AGI1075" s="871"/>
      <c r="AGJ1075" s="871"/>
      <c r="AGK1075" s="871"/>
      <c r="AGL1075" s="871"/>
      <c r="AGM1075" s="871"/>
      <c r="AGN1075" s="871"/>
      <c r="AGO1075" s="871"/>
      <c r="AGP1075" s="871"/>
      <c r="AGQ1075" s="871"/>
      <c r="AGR1075" s="871"/>
      <c r="AGS1075" s="871"/>
      <c r="AGT1075" s="871"/>
      <c r="AGU1075" s="871"/>
      <c r="AGV1075" s="871"/>
      <c r="AGW1075" s="871"/>
      <c r="AGX1075" s="871"/>
      <c r="AGY1075" s="871"/>
      <c r="AGZ1075" s="871"/>
      <c r="AHA1075" s="871"/>
      <c r="AHB1075" s="871"/>
      <c r="AHC1075" s="871"/>
      <c r="AHD1075" s="871"/>
      <c r="AHE1075" s="871"/>
      <c r="AHF1075" s="871"/>
      <c r="AHG1075" s="871"/>
      <c r="AHH1075" s="871"/>
      <c r="AHI1075" s="871"/>
      <c r="AHJ1075" s="871"/>
      <c r="AHK1075" s="871"/>
      <c r="AHL1075" s="871"/>
      <c r="AHM1075" s="871"/>
      <c r="AHN1075" s="871"/>
      <c r="AHO1075" s="871"/>
      <c r="AHP1075" s="871"/>
      <c r="AHQ1075" s="871"/>
      <c r="AHR1075" s="871"/>
      <c r="AHS1075" s="871"/>
      <c r="AHT1075" s="871"/>
      <c r="AHU1075" s="871"/>
      <c r="AHV1075" s="871"/>
      <c r="AHW1075" s="871"/>
      <c r="AHX1075" s="871"/>
      <c r="AHY1075" s="871"/>
      <c r="AHZ1075" s="871"/>
      <c r="AIA1075" s="871"/>
      <c r="AIB1075" s="871"/>
      <c r="AIC1075" s="871"/>
      <c r="AID1075" s="871"/>
      <c r="AIE1075" s="871"/>
      <c r="AIF1075" s="871"/>
      <c r="AIG1075" s="871"/>
      <c r="AIH1075" s="871"/>
      <c r="AII1075" s="871"/>
      <c r="AIJ1075" s="871"/>
      <c r="AIK1075" s="871"/>
      <c r="AIL1075" s="871"/>
      <c r="AIM1075" s="871"/>
      <c r="AIN1075" s="871"/>
      <c r="AIO1075" s="871"/>
      <c r="AIP1075" s="871"/>
      <c r="AIQ1075" s="871"/>
      <c r="AIR1075" s="871"/>
      <c r="AIS1075" s="871"/>
      <c r="AIT1075" s="871"/>
      <c r="AIU1075" s="871"/>
      <c r="AIV1075" s="871"/>
      <c r="AIW1075" s="871"/>
      <c r="AIX1075" s="871"/>
      <c r="AIY1075" s="871"/>
      <c r="AIZ1075" s="871"/>
      <c r="AJA1075" s="871"/>
      <c r="AJB1075" s="871"/>
      <c r="AJC1075" s="871"/>
      <c r="AJD1075" s="871"/>
      <c r="AJE1075" s="871"/>
      <c r="AJF1075" s="871"/>
      <c r="AJG1075" s="871"/>
      <c r="AJH1075" s="871"/>
      <c r="AJI1075" s="871"/>
      <c r="AJJ1075" s="871"/>
      <c r="AJK1075" s="871"/>
      <c r="AJL1075" s="871"/>
      <c r="AJM1075" s="871"/>
      <c r="AJN1075" s="871"/>
      <c r="AJO1075" s="871"/>
      <c r="AJP1075" s="871"/>
      <c r="AJQ1075" s="871"/>
      <c r="AJR1075" s="871"/>
      <c r="AJS1075" s="871"/>
      <c r="AJT1075" s="871"/>
      <c r="AJU1075" s="871"/>
      <c r="AJV1075" s="871"/>
      <c r="AJW1075" s="871"/>
      <c r="AJX1075" s="871"/>
      <c r="AJY1075" s="871"/>
      <c r="AJZ1075" s="871"/>
      <c r="AKA1075" s="871"/>
      <c r="AKB1075" s="871"/>
      <c r="AKC1075" s="871"/>
      <c r="AKD1075" s="871"/>
      <c r="AKE1075" s="871"/>
      <c r="AKF1075" s="871"/>
      <c r="AKG1075" s="871"/>
      <c r="AKH1075" s="871"/>
      <c r="AKI1075" s="871"/>
      <c r="AKJ1075" s="871"/>
      <c r="AKK1075" s="871"/>
      <c r="AKL1075" s="871"/>
      <c r="AKM1075" s="871"/>
      <c r="AKN1075" s="871"/>
      <c r="AKO1075" s="871"/>
      <c r="AKP1075" s="871"/>
      <c r="AKQ1075" s="871"/>
      <c r="AKR1075" s="871"/>
      <c r="AKS1075" s="871"/>
      <c r="AKT1075" s="871"/>
      <c r="AKU1075" s="871"/>
      <c r="AKV1075" s="871"/>
      <c r="AKW1075" s="871"/>
      <c r="AKX1075" s="871"/>
      <c r="AKY1075" s="871"/>
      <c r="AKZ1075" s="871"/>
      <c r="ALA1075" s="871"/>
      <c r="ALB1075" s="871"/>
      <c r="ALC1075" s="871"/>
      <c r="ALD1075" s="871"/>
      <c r="ALE1075" s="871"/>
      <c r="ALF1075" s="871"/>
      <c r="ALG1075" s="871"/>
      <c r="ALH1075" s="871"/>
      <c r="ALI1075" s="871"/>
      <c r="ALJ1075" s="871"/>
      <c r="ALK1075" s="871"/>
      <c r="ALL1075" s="871"/>
      <c r="ALM1075" s="871"/>
      <c r="ALN1075" s="871"/>
      <c r="ALO1075" s="871"/>
      <c r="ALP1075" s="871"/>
      <c r="ALQ1075" s="871"/>
      <c r="ALR1075" s="871"/>
      <c r="ALS1075" s="871"/>
      <c r="ALT1075" s="871"/>
      <c r="ALU1075" s="871"/>
      <c r="ALV1075" s="871"/>
      <c r="ALW1075" s="871"/>
      <c r="ALX1075" s="871"/>
      <c r="ALY1075" s="871"/>
      <c r="ALZ1075" s="871"/>
      <c r="AMA1075" s="871"/>
      <c r="AMB1075" s="871"/>
      <c r="AMC1075" s="871"/>
      <c r="AMD1075" s="871"/>
      <c r="AME1075" s="871"/>
      <c r="AMF1075" s="871"/>
      <c r="AMG1075" s="871"/>
      <c r="AMH1075" s="871"/>
      <c r="AMI1075" s="871"/>
      <c r="AMJ1075" s="871"/>
      <c r="AMK1075" s="871"/>
    </row>
    <row r="1076" spans="1:1025" ht="28.8">
      <c r="A1076" s="874" t="s">
        <v>3</v>
      </c>
      <c r="B1076" s="874" t="s">
        <v>4</v>
      </c>
      <c r="C1076" s="874" t="s">
        <v>477</v>
      </c>
      <c r="D1076" s="874" t="s">
        <v>6</v>
      </c>
      <c r="E1076" s="874" t="s">
        <v>478</v>
      </c>
      <c r="F1076" s="874" t="s">
        <v>8</v>
      </c>
      <c r="G1076" s="874" t="s">
        <v>9</v>
      </c>
      <c r="H1076" s="875" t="s">
        <v>479</v>
      </c>
      <c r="I1076" s="874" t="s">
        <v>232</v>
      </c>
      <c r="J1076" s="874" t="s">
        <v>12</v>
      </c>
      <c r="K1076" s="899" t="s">
        <v>4</v>
      </c>
      <c r="L1076" s="874" t="s">
        <v>477</v>
      </c>
      <c r="M1076" s="899" t="s">
        <v>6</v>
      </c>
      <c r="N1076" s="899" t="s">
        <v>7</v>
      </c>
      <c r="O1076" s="899" t="s">
        <v>8</v>
      </c>
      <c r="P1076" s="899" t="s">
        <v>480</v>
      </c>
      <c r="Q1076" s="898"/>
      <c r="R1076" s="871"/>
      <c r="S1076" s="871"/>
      <c r="T1076" s="871"/>
      <c r="U1076" s="871"/>
      <c r="V1076" s="871"/>
      <c r="W1076" s="871"/>
      <c r="X1076" s="871"/>
      <c r="Y1076" s="871"/>
      <c r="Z1076" s="871"/>
      <c r="AA1076" s="871"/>
      <c r="AB1076" s="871"/>
      <c r="AC1076" s="871"/>
      <c r="AD1076" s="871"/>
      <c r="AE1076" s="871"/>
      <c r="AF1076" s="871"/>
      <c r="AG1076" s="871"/>
      <c r="AH1076" s="871"/>
      <c r="AI1076" s="871"/>
      <c r="AJ1076" s="871"/>
      <c r="AK1076" s="871"/>
      <c r="AL1076" s="871"/>
      <c r="AM1076" s="871"/>
      <c r="AN1076" s="871"/>
      <c r="AO1076" s="871"/>
      <c r="AP1076" s="871"/>
      <c r="AQ1076" s="871"/>
      <c r="AR1076" s="871"/>
      <c r="AS1076" s="871"/>
      <c r="AT1076" s="871"/>
      <c r="AU1076" s="871"/>
      <c r="AV1076" s="871"/>
      <c r="AW1076" s="871"/>
      <c r="AX1076" s="871"/>
      <c r="AY1076" s="871"/>
      <c r="AZ1076" s="871"/>
      <c r="BA1076" s="871"/>
      <c r="BB1076" s="871"/>
      <c r="BC1076" s="871"/>
      <c r="BD1076" s="871"/>
      <c r="BE1076" s="871"/>
      <c r="BF1076" s="871"/>
      <c r="BG1076" s="871"/>
      <c r="BH1076" s="871"/>
      <c r="BI1076" s="871"/>
      <c r="BJ1076" s="871"/>
      <c r="BK1076" s="871"/>
      <c r="BL1076" s="871"/>
      <c r="BM1076" s="871"/>
      <c r="BN1076" s="871"/>
      <c r="BO1076" s="871"/>
      <c r="BP1076" s="871"/>
      <c r="BQ1076" s="871"/>
      <c r="BR1076" s="871"/>
      <c r="BS1076" s="871"/>
      <c r="BT1076" s="871"/>
      <c r="BU1076" s="871"/>
      <c r="BV1076" s="871"/>
      <c r="BW1076" s="871"/>
      <c r="BX1076" s="871"/>
      <c r="BY1076" s="871"/>
      <c r="BZ1076" s="871"/>
      <c r="CA1076" s="871"/>
      <c r="CB1076" s="871"/>
      <c r="CC1076" s="871"/>
      <c r="CD1076" s="871"/>
      <c r="CE1076" s="871"/>
      <c r="CF1076" s="871"/>
      <c r="CG1076" s="871"/>
      <c r="CH1076" s="871"/>
      <c r="CI1076" s="871"/>
      <c r="CJ1076" s="871"/>
      <c r="CK1076" s="871"/>
      <c r="CL1076" s="871"/>
      <c r="CM1076" s="871"/>
      <c r="CN1076" s="871"/>
      <c r="CO1076" s="871"/>
      <c r="CP1076" s="871"/>
      <c r="CQ1076" s="871"/>
      <c r="CR1076" s="871"/>
      <c r="CS1076" s="871"/>
      <c r="CT1076" s="871"/>
      <c r="CU1076" s="871"/>
      <c r="CV1076" s="871"/>
      <c r="CW1076" s="871"/>
      <c r="CX1076" s="871"/>
      <c r="CY1076" s="871"/>
      <c r="CZ1076" s="871"/>
      <c r="DA1076" s="871"/>
      <c r="DB1076" s="871"/>
      <c r="DC1076" s="871"/>
      <c r="DD1076" s="871"/>
      <c r="DE1076" s="871"/>
      <c r="DF1076" s="871"/>
      <c r="DG1076" s="871"/>
      <c r="DH1076" s="871"/>
      <c r="DI1076" s="871"/>
      <c r="DJ1076" s="871"/>
      <c r="DK1076" s="871"/>
      <c r="DL1076" s="871"/>
      <c r="DM1076" s="871"/>
      <c r="DN1076" s="871"/>
      <c r="DO1076" s="871"/>
      <c r="DP1076" s="871"/>
      <c r="DQ1076" s="871"/>
      <c r="DR1076" s="871"/>
      <c r="DS1076" s="871"/>
      <c r="DT1076" s="871"/>
      <c r="DU1076" s="871"/>
      <c r="DV1076" s="871"/>
      <c r="DW1076" s="871"/>
      <c r="DX1076" s="871"/>
      <c r="DY1076" s="871"/>
      <c r="DZ1076" s="871"/>
      <c r="EA1076" s="871"/>
      <c r="EB1076" s="871"/>
      <c r="EC1076" s="871"/>
      <c r="ED1076" s="871"/>
      <c r="EE1076" s="871"/>
      <c r="EF1076" s="871"/>
      <c r="EG1076" s="871"/>
      <c r="EH1076" s="871"/>
      <c r="EI1076" s="871"/>
      <c r="EJ1076" s="871"/>
      <c r="EK1076" s="871"/>
      <c r="EL1076" s="871"/>
      <c r="EM1076" s="871"/>
      <c r="EN1076" s="871"/>
      <c r="EO1076" s="871"/>
      <c r="EP1076" s="871"/>
      <c r="EQ1076" s="871"/>
      <c r="ER1076" s="871"/>
      <c r="ES1076" s="871"/>
      <c r="ET1076" s="871"/>
      <c r="EU1076" s="871"/>
      <c r="EV1076" s="871"/>
      <c r="EW1076" s="871"/>
      <c r="EX1076" s="871"/>
      <c r="EY1076" s="871"/>
      <c r="EZ1076" s="871"/>
      <c r="FA1076" s="871"/>
      <c r="FB1076" s="871"/>
      <c r="FC1076" s="871"/>
      <c r="FD1076" s="871"/>
      <c r="FE1076" s="871"/>
      <c r="FF1076" s="871"/>
      <c r="FG1076" s="871"/>
      <c r="FH1076" s="871"/>
      <c r="FI1076" s="871"/>
      <c r="FJ1076" s="871"/>
      <c r="FK1076" s="871"/>
      <c r="FL1076" s="871"/>
      <c r="FM1076" s="871"/>
      <c r="FN1076" s="871"/>
      <c r="FO1076" s="871"/>
      <c r="FP1076" s="871"/>
      <c r="FQ1076" s="871"/>
      <c r="FR1076" s="871"/>
      <c r="FS1076" s="871"/>
      <c r="FT1076" s="871"/>
      <c r="FU1076" s="871"/>
      <c r="FV1076" s="871"/>
      <c r="FW1076" s="871"/>
      <c r="FX1076" s="871"/>
      <c r="FY1076" s="871"/>
      <c r="FZ1076" s="871"/>
      <c r="GA1076" s="871"/>
      <c r="GB1076" s="871"/>
      <c r="GC1076" s="871"/>
      <c r="GD1076" s="871"/>
      <c r="GE1076" s="871"/>
      <c r="GF1076" s="871"/>
      <c r="GG1076" s="871"/>
      <c r="GH1076" s="871"/>
      <c r="GI1076" s="871"/>
      <c r="GJ1076" s="871"/>
      <c r="GK1076" s="871"/>
      <c r="GL1076" s="871"/>
      <c r="GM1076" s="871"/>
      <c r="GN1076" s="871"/>
      <c r="GO1076" s="871"/>
      <c r="GP1076" s="871"/>
      <c r="GQ1076" s="871"/>
      <c r="GR1076" s="871"/>
      <c r="GS1076" s="871"/>
      <c r="GT1076" s="871"/>
      <c r="GU1076" s="871"/>
      <c r="GV1076" s="871"/>
      <c r="GW1076" s="871"/>
      <c r="GX1076" s="871"/>
      <c r="GY1076" s="871"/>
      <c r="GZ1076" s="871"/>
      <c r="HA1076" s="871"/>
      <c r="HB1076" s="871"/>
      <c r="HC1076" s="871"/>
      <c r="HD1076" s="871"/>
      <c r="HE1076" s="871"/>
      <c r="HF1076" s="871"/>
      <c r="HG1076" s="871"/>
      <c r="HH1076" s="871"/>
      <c r="HI1076" s="871"/>
      <c r="HJ1076" s="871"/>
      <c r="HK1076" s="871"/>
      <c r="HL1076" s="871"/>
      <c r="HM1076" s="871"/>
      <c r="HN1076" s="871"/>
      <c r="HO1076" s="871"/>
      <c r="HP1076" s="871"/>
      <c r="HQ1076" s="871"/>
      <c r="HR1076" s="871"/>
      <c r="HS1076" s="871"/>
      <c r="HT1076" s="871"/>
      <c r="HU1076" s="871"/>
      <c r="HV1076" s="871"/>
      <c r="HW1076" s="871"/>
      <c r="HX1076" s="871"/>
      <c r="HY1076" s="871"/>
      <c r="HZ1076" s="871"/>
      <c r="IA1076" s="871"/>
      <c r="IB1076" s="871"/>
      <c r="IC1076" s="871"/>
      <c r="ID1076" s="871"/>
      <c r="IE1076" s="871"/>
      <c r="IF1076" s="871"/>
      <c r="IG1076" s="871"/>
      <c r="IH1076" s="871"/>
      <c r="II1076" s="871"/>
      <c r="IJ1076" s="871"/>
      <c r="IK1076" s="871"/>
      <c r="IL1076" s="871"/>
      <c r="IM1076" s="871"/>
      <c r="IN1076" s="871"/>
      <c r="IO1076" s="871"/>
      <c r="IP1076" s="871"/>
      <c r="IQ1076" s="871"/>
      <c r="IR1076" s="871"/>
      <c r="IS1076" s="871"/>
      <c r="IT1076" s="871"/>
      <c r="IU1076" s="871"/>
      <c r="IV1076" s="871"/>
      <c r="IW1076" s="871"/>
      <c r="IX1076" s="871"/>
      <c r="IY1076" s="871"/>
      <c r="IZ1076" s="871"/>
      <c r="JA1076" s="871"/>
      <c r="JB1076" s="871"/>
      <c r="JC1076" s="871"/>
      <c r="JD1076" s="871"/>
      <c r="JE1076" s="871"/>
      <c r="JF1076" s="871"/>
      <c r="JG1076" s="871"/>
      <c r="JH1076" s="871"/>
      <c r="JI1076" s="871"/>
      <c r="JJ1076" s="871"/>
      <c r="JK1076" s="871"/>
      <c r="JL1076" s="871"/>
      <c r="JM1076" s="871"/>
      <c r="JN1076" s="871"/>
      <c r="JO1076" s="871"/>
      <c r="JP1076" s="871"/>
      <c r="JQ1076" s="871"/>
      <c r="JR1076" s="871"/>
      <c r="JS1076" s="871"/>
      <c r="JT1076" s="871"/>
      <c r="JU1076" s="871"/>
      <c r="JV1076" s="871"/>
      <c r="JW1076" s="871"/>
      <c r="JX1076" s="871"/>
      <c r="JY1076" s="871"/>
      <c r="JZ1076" s="871"/>
      <c r="KA1076" s="871"/>
      <c r="KB1076" s="871"/>
      <c r="KC1076" s="871"/>
      <c r="KD1076" s="871"/>
      <c r="KE1076" s="871"/>
      <c r="KF1076" s="871"/>
      <c r="KG1076" s="871"/>
      <c r="KH1076" s="871"/>
      <c r="KI1076" s="871"/>
      <c r="KJ1076" s="871"/>
      <c r="KK1076" s="871"/>
      <c r="KL1076" s="871"/>
      <c r="KM1076" s="871"/>
      <c r="KN1076" s="871"/>
      <c r="KO1076" s="871"/>
      <c r="KP1076" s="871"/>
      <c r="KQ1076" s="871"/>
      <c r="KR1076" s="871"/>
      <c r="KS1076" s="871"/>
      <c r="KT1076" s="871"/>
      <c r="KU1076" s="871"/>
      <c r="KV1076" s="871"/>
      <c r="KW1076" s="871"/>
      <c r="KX1076" s="871"/>
      <c r="KY1076" s="871"/>
      <c r="KZ1076" s="871"/>
      <c r="LA1076" s="871"/>
      <c r="LB1076" s="871"/>
      <c r="LC1076" s="871"/>
      <c r="LD1076" s="871"/>
      <c r="LE1076" s="871"/>
      <c r="LF1076" s="871"/>
      <c r="LG1076" s="871"/>
      <c r="LH1076" s="871"/>
      <c r="LI1076" s="871"/>
      <c r="LJ1076" s="871"/>
      <c r="LK1076" s="871"/>
      <c r="LL1076" s="871"/>
      <c r="LM1076" s="871"/>
      <c r="LN1076" s="871"/>
      <c r="LO1076" s="871"/>
      <c r="LP1076" s="871"/>
      <c r="LQ1076" s="871"/>
      <c r="LR1076" s="871"/>
      <c r="LS1076" s="871"/>
      <c r="LT1076" s="871"/>
      <c r="LU1076" s="871"/>
      <c r="LV1076" s="871"/>
      <c r="LW1076" s="871"/>
      <c r="LX1076" s="871"/>
      <c r="LY1076" s="871"/>
      <c r="LZ1076" s="871"/>
      <c r="MA1076" s="871"/>
      <c r="MB1076" s="871"/>
      <c r="MC1076" s="871"/>
      <c r="MD1076" s="871"/>
      <c r="ME1076" s="871"/>
      <c r="MF1076" s="871"/>
      <c r="MG1076" s="871"/>
      <c r="MH1076" s="871"/>
      <c r="MI1076" s="871"/>
      <c r="MJ1076" s="871"/>
      <c r="MK1076" s="871"/>
      <c r="ML1076" s="871"/>
      <c r="MM1076" s="871"/>
      <c r="MN1076" s="871"/>
      <c r="MO1076" s="871"/>
      <c r="MP1076" s="871"/>
      <c r="MQ1076" s="871"/>
      <c r="MR1076" s="871"/>
      <c r="MS1076" s="871"/>
      <c r="MT1076" s="871"/>
      <c r="MU1076" s="871"/>
      <c r="MV1076" s="871"/>
      <c r="MW1076" s="871"/>
      <c r="MX1076" s="871"/>
      <c r="MY1076" s="871"/>
      <c r="MZ1076" s="871"/>
      <c r="NA1076" s="871"/>
      <c r="NB1076" s="871"/>
      <c r="NC1076" s="871"/>
      <c r="ND1076" s="871"/>
      <c r="NE1076" s="871"/>
      <c r="NF1076" s="871"/>
      <c r="NG1076" s="871"/>
      <c r="NH1076" s="871"/>
      <c r="NI1076" s="871"/>
      <c r="NJ1076" s="871"/>
      <c r="NK1076" s="871"/>
      <c r="NL1076" s="871"/>
      <c r="NM1076" s="871"/>
      <c r="NN1076" s="871"/>
      <c r="NO1076" s="871"/>
      <c r="NP1076" s="871"/>
      <c r="NQ1076" s="871"/>
      <c r="NR1076" s="871"/>
      <c r="NS1076" s="871"/>
      <c r="NT1076" s="871"/>
      <c r="NU1076" s="871"/>
      <c r="NV1076" s="871"/>
      <c r="NW1076" s="871"/>
      <c r="NX1076" s="871"/>
      <c r="NY1076" s="871"/>
      <c r="NZ1076" s="871"/>
      <c r="OA1076" s="871"/>
      <c r="OB1076" s="871"/>
      <c r="OC1076" s="871"/>
      <c r="OD1076" s="871"/>
      <c r="OE1076" s="871"/>
      <c r="OF1076" s="871"/>
      <c r="OG1076" s="871"/>
      <c r="OH1076" s="871"/>
      <c r="OI1076" s="871"/>
      <c r="OJ1076" s="871"/>
      <c r="OK1076" s="871"/>
      <c r="OL1076" s="871"/>
      <c r="OM1076" s="871"/>
      <c r="ON1076" s="871"/>
      <c r="OO1076" s="871"/>
      <c r="OP1076" s="871"/>
      <c r="OQ1076" s="871"/>
      <c r="OR1076" s="871"/>
      <c r="OS1076" s="871"/>
      <c r="OT1076" s="871"/>
      <c r="OU1076" s="871"/>
      <c r="OV1076" s="871"/>
      <c r="OW1076" s="871"/>
      <c r="OX1076" s="871"/>
      <c r="OY1076" s="871"/>
      <c r="OZ1076" s="871"/>
      <c r="PA1076" s="871"/>
      <c r="PB1076" s="871"/>
      <c r="PC1076" s="871"/>
      <c r="PD1076" s="871"/>
      <c r="PE1076" s="871"/>
      <c r="PF1076" s="871"/>
      <c r="PG1076" s="871"/>
      <c r="PH1076" s="871"/>
      <c r="PI1076" s="871"/>
      <c r="PJ1076" s="871"/>
      <c r="PK1076" s="871"/>
      <c r="PL1076" s="871"/>
      <c r="PM1076" s="871"/>
      <c r="PN1076" s="871"/>
      <c r="PO1076" s="871"/>
      <c r="PP1076" s="871"/>
      <c r="PQ1076" s="871"/>
      <c r="PR1076" s="871"/>
      <c r="PS1076" s="871"/>
      <c r="PT1076" s="871"/>
      <c r="PU1076" s="871"/>
      <c r="PV1076" s="871"/>
      <c r="PW1076" s="871"/>
      <c r="PX1076" s="871"/>
      <c r="PY1076" s="871"/>
      <c r="PZ1076" s="871"/>
      <c r="QA1076" s="871"/>
      <c r="QB1076" s="871"/>
      <c r="QC1076" s="871"/>
      <c r="QD1076" s="871"/>
      <c r="QE1076" s="871"/>
      <c r="QF1076" s="871"/>
      <c r="QG1076" s="871"/>
      <c r="QH1076" s="871"/>
      <c r="QI1076" s="871"/>
      <c r="QJ1076" s="871"/>
      <c r="QK1076" s="871"/>
      <c r="QL1076" s="871"/>
      <c r="QM1076" s="871"/>
      <c r="QN1076" s="871"/>
      <c r="QO1076" s="871"/>
      <c r="QP1076" s="871"/>
      <c r="QQ1076" s="871"/>
      <c r="QR1076" s="871"/>
      <c r="QS1076" s="871"/>
      <c r="QT1076" s="871"/>
      <c r="QU1076" s="871"/>
      <c r="QV1076" s="871"/>
      <c r="QW1076" s="871"/>
      <c r="QX1076" s="871"/>
      <c r="QY1076" s="871"/>
      <c r="QZ1076" s="871"/>
      <c r="RA1076" s="871"/>
      <c r="RB1076" s="871"/>
      <c r="RC1076" s="871"/>
      <c r="RD1076" s="871"/>
      <c r="RE1076" s="871"/>
      <c r="RF1076" s="871"/>
      <c r="RG1076" s="871"/>
      <c r="RH1076" s="871"/>
      <c r="RI1076" s="871"/>
      <c r="RJ1076" s="871"/>
      <c r="RK1076" s="871"/>
      <c r="RL1076" s="871"/>
      <c r="RM1076" s="871"/>
      <c r="RN1076" s="871"/>
      <c r="RO1076" s="871"/>
      <c r="RP1076" s="871"/>
      <c r="RQ1076" s="871"/>
      <c r="RR1076" s="871"/>
      <c r="RS1076" s="871"/>
      <c r="RT1076" s="871"/>
      <c r="RU1076" s="871"/>
      <c r="RV1076" s="871"/>
      <c r="RW1076" s="871"/>
      <c r="RX1076" s="871"/>
      <c r="RY1076" s="871"/>
      <c r="RZ1076" s="871"/>
      <c r="SA1076" s="871"/>
      <c r="SB1076" s="871"/>
      <c r="SC1076" s="871"/>
      <c r="SD1076" s="871"/>
      <c r="SE1076" s="871"/>
      <c r="SF1076" s="871"/>
      <c r="SG1076" s="871"/>
      <c r="SH1076" s="871"/>
      <c r="SI1076" s="871"/>
      <c r="SJ1076" s="871"/>
      <c r="SK1076" s="871"/>
      <c r="SL1076" s="871"/>
      <c r="SM1076" s="871"/>
      <c r="SN1076" s="871"/>
      <c r="SO1076" s="871"/>
      <c r="SP1076" s="871"/>
      <c r="SQ1076" s="871"/>
      <c r="SR1076" s="871"/>
      <c r="SS1076" s="871"/>
      <c r="ST1076" s="871"/>
      <c r="SU1076" s="871"/>
      <c r="SV1076" s="871"/>
      <c r="SW1076" s="871"/>
      <c r="SX1076" s="871"/>
      <c r="SY1076" s="871"/>
      <c r="SZ1076" s="871"/>
      <c r="TA1076" s="871"/>
      <c r="TB1076" s="871"/>
      <c r="TC1076" s="871"/>
      <c r="TD1076" s="871"/>
      <c r="TE1076" s="871"/>
      <c r="TF1076" s="871"/>
      <c r="TG1076" s="871"/>
      <c r="TH1076" s="871"/>
      <c r="TI1076" s="871"/>
      <c r="TJ1076" s="871"/>
      <c r="TK1076" s="871"/>
      <c r="TL1076" s="871"/>
      <c r="TM1076" s="871"/>
      <c r="TN1076" s="871"/>
      <c r="TO1076" s="871"/>
      <c r="TP1076" s="871"/>
      <c r="TQ1076" s="871"/>
      <c r="TR1076" s="871"/>
      <c r="TS1076" s="871"/>
      <c r="TT1076" s="871"/>
      <c r="TU1076" s="871"/>
      <c r="TV1076" s="871"/>
      <c r="TW1076" s="871"/>
      <c r="TX1076" s="871"/>
      <c r="TY1076" s="871"/>
      <c r="TZ1076" s="871"/>
      <c r="UA1076" s="871"/>
      <c r="UB1076" s="871"/>
      <c r="UC1076" s="871"/>
      <c r="UD1076" s="871"/>
      <c r="UE1076" s="871"/>
      <c r="UF1076" s="871"/>
      <c r="UG1076" s="871"/>
      <c r="UH1076" s="871"/>
      <c r="UI1076" s="871"/>
      <c r="UJ1076" s="871"/>
      <c r="UK1076" s="871"/>
      <c r="UL1076" s="871"/>
      <c r="UM1076" s="871"/>
      <c r="UN1076" s="871"/>
      <c r="UO1076" s="871"/>
      <c r="UP1076" s="871"/>
      <c r="UQ1076" s="871"/>
      <c r="UR1076" s="871"/>
      <c r="US1076" s="871"/>
      <c r="UT1076" s="871"/>
      <c r="UU1076" s="871"/>
      <c r="UV1076" s="871"/>
      <c r="UW1076" s="871"/>
      <c r="UX1076" s="871"/>
      <c r="UY1076" s="871"/>
      <c r="UZ1076" s="871"/>
      <c r="VA1076" s="871"/>
      <c r="VB1076" s="871"/>
      <c r="VC1076" s="871"/>
      <c r="VD1076" s="871"/>
      <c r="VE1076" s="871"/>
      <c r="VF1076" s="871"/>
      <c r="VG1076" s="871"/>
      <c r="VH1076" s="871"/>
      <c r="VI1076" s="871"/>
      <c r="VJ1076" s="871"/>
      <c r="VK1076" s="871"/>
      <c r="VL1076" s="871"/>
      <c r="VM1076" s="871"/>
      <c r="VN1076" s="871"/>
      <c r="VO1076" s="871"/>
      <c r="VP1076" s="871"/>
      <c r="VQ1076" s="871"/>
      <c r="VR1076" s="871"/>
      <c r="VS1076" s="871"/>
      <c r="VT1076" s="871"/>
      <c r="VU1076" s="871"/>
      <c r="VV1076" s="871"/>
      <c r="VW1076" s="871"/>
      <c r="VX1076" s="871"/>
      <c r="VY1076" s="871"/>
      <c r="VZ1076" s="871"/>
      <c r="WA1076" s="871"/>
      <c r="WB1076" s="871"/>
      <c r="WC1076" s="871"/>
      <c r="WD1076" s="871"/>
      <c r="WE1076" s="871"/>
      <c r="WF1076" s="871"/>
      <c r="WG1076" s="871"/>
      <c r="WH1076" s="871"/>
      <c r="WI1076" s="871"/>
      <c r="WJ1076" s="871"/>
      <c r="WK1076" s="871"/>
      <c r="WL1076" s="871"/>
      <c r="WM1076" s="871"/>
      <c r="WN1076" s="871"/>
      <c r="WO1076" s="871"/>
      <c r="WP1076" s="871"/>
      <c r="WQ1076" s="871"/>
      <c r="WR1076" s="871"/>
      <c r="WS1076" s="871"/>
      <c r="WT1076" s="871"/>
      <c r="WU1076" s="871"/>
      <c r="WV1076" s="871"/>
      <c r="WW1076" s="871"/>
      <c r="WX1076" s="871"/>
      <c r="WY1076" s="871"/>
      <c r="WZ1076" s="871"/>
      <c r="XA1076" s="871"/>
      <c r="XB1076" s="871"/>
      <c r="XC1076" s="871"/>
      <c r="XD1076" s="871"/>
      <c r="XE1076" s="871"/>
      <c r="XF1076" s="871"/>
      <c r="XG1076" s="871"/>
      <c r="XH1076" s="871"/>
      <c r="XI1076" s="871"/>
      <c r="XJ1076" s="871"/>
      <c r="XK1076" s="871"/>
      <c r="XL1076" s="871"/>
      <c r="XM1076" s="871"/>
      <c r="XN1076" s="871"/>
      <c r="XO1076" s="871"/>
      <c r="XP1076" s="871"/>
      <c r="XQ1076" s="871"/>
      <c r="XR1076" s="871"/>
      <c r="XS1076" s="871"/>
      <c r="XT1076" s="871"/>
      <c r="XU1076" s="871"/>
      <c r="XV1076" s="871"/>
      <c r="XW1076" s="871"/>
      <c r="XX1076" s="871"/>
      <c r="XY1076" s="871"/>
      <c r="XZ1076" s="871"/>
      <c r="YA1076" s="871"/>
      <c r="YB1076" s="871"/>
      <c r="YC1076" s="871"/>
      <c r="YD1076" s="871"/>
      <c r="YE1076" s="871"/>
      <c r="YF1076" s="871"/>
      <c r="YG1076" s="871"/>
      <c r="YH1076" s="871"/>
      <c r="YI1076" s="871"/>
      <c r="YJ1076" s="871"/>
      <c r="YK1076" s="871"/>
      <c r="YL1076" s="871"/>
      <c r="YM1076" s="871"/>
      <c r="YN1076" s="871"/>
      <c r="YO1076" s="871"/>
      <c r="YP1076" s="871"/>
      <c r="YQ1076" s="871"/>
      <c r="YR1076" s="871"/>
      <c r="YS1076" s="871"/>
      <c r="YT1076" s="871"/>
      <c r="YU1076" s="871"/>
      <c r="YV1076" s="871"/>
      <c r="YW1076" s="871"/>
      <c r="YX1076" s="871"/>
      <c r="YY1076" s="871"/>
      <c r="YZ1076" s="871"/>
      <c r="ZA1076" s="871"/>
      <c r="ZB1076" s="871"/>
      <c r="ZC1076" s="871"/>
      <c r="ZD1076" s="871"/>
      <c r="ZE1076" s="871"/>
      <c r="ZF1076" s="871"/>
      <c r="ZG1076" s="871"/>
      <c r="ZH1076" s="871"/>
      <c r="ZI1076" s="871"/>
      <c r="ZJ1076" s="871"/>
      <c r="ZK1076" s="871"/>
      <c r="ZL1076" s="871"/>
      <c r="ZM1076" s="871"/>
      <c r="ZN1076" s="871"/>
      <c r="ZO1076" s="871"/>
      <c r="ZP1076" s="871"/>
      <c r="ZQ1076" s="871"/>
      <c r="ZR1076" s="871"/>
      <c r="ZS1076" s="871"/>
      <c r="ZT1076" s="871"/>
      <c r="ZU1076" s="871"/>
      <c r="ZV1076" s="871"/>
      <c r="ZW1076" s="871"/>
      <c r="ZX1076" s="871"/>
      <c r="ZY1076" s="871"/>
      <c r="ZZ1076" s="871"/>
      <c r="AAA1076" s="871"/>
      <c r="AAB1076" s="871"/>
      <c r="AAC1076" s="871"/>
      <c r="AAD1076" s="871"/>
      <c r="AAE1076" s="871"/>
      <c r="AAF1076" s="871"/>
      <c r="AAG1076" s="871"/>
      <c r="AAH1076" s="871"/>
      <c r="AAI1076" s="871"/>
      <c r="AAJ1076" s="871"/>
      <c r="AAK1076" s="871"/>
      <c r="AAL1076" s="871"/>
      <c r="AAM1076" s="871"/>
      <c r="AAN1076" s="871"/>
      <c r="AAO1076" s="871"/>
      <c r="AAP1076" s="871"/>
      <c r="AAQ1076" s="871"/>
      <c r="AAR1076" s="871"/>
      <c r="AAS1076" s="871"/>
      <c r="AAT1076" s="871"/>
      <c r="AAU1076" s="871"/>
      <c r="AAV1076" s="871"/>
      <c r="AAW1076" s="871"/>
      <c r="AAX1076" s="871"/>
      <c r="AAY1076" s="871"/>
      <c r="AAZ1076" s="871"/>
      <c r="ABA1076" s="871"/>
      <c r="ABB1076" s="871"/>
      <c r="ABC1076" s="871"/>
      <c r="ABD1076" s="871"/>
      <c r="ABE1076" s="871"/>
      <c r="ABF1076" s="871"/>
      <c r="ABG1076" s="871"/>
      <c r="ABH1076" s="871"/>
      <c r="ABI1076" s="871"/>
      <c r="ABJ1076" s="871"/>
      <c r="ABK1076" s="871"/>
      <c r="ABL1076" s="871"/>
      <c r="ABM1076" s="871"/>
      <c r="ABN1076" s="871"/>
      <c r="ABO1076" s="871"/>
      <c r="ABP1076" s="871"/>
      <c r="ABQ1076" s="871"/>
      <c r="ABR1076" s="871"/>
      <c r="ABS1076" s="871"/>
      <c r="ABT1076" s="871"/>
      <c r="ABU1076" s="871"/>
      <c r="ABV1076" s="871"/>
      <c r="ABW1076" s="871"/>
      <c r="ABX1076" s="871"/>
      <c r="ABY1076" s="871"/>
      <c r="ABZ1076" s="871"/>
      <c r="ACA1076" s="871"/>
      <c r="ACB1076" s="871"/>
      <c r="ACC1076" s="871"/>
      <c r="ACD1076" s="871"/>
      <c r="ACE1076" s="871"/>
      <c r="ACF1076" s="871"/>
      <c r="ACG1076" s="871"/>
      <c r="ACH1076" s="871"/>
      <c r="ACI1076" s="871"/>
      <c r="ACJ1076" s="871"/>
      <c r="ACK1076" s="871"/>
      <c r="ACL1076" s="871"/>
      <c r="ACM1076" s="871"/>
      <c r="ACN1076" s="871"/>
      <c r="ACO1076" s="871"/>
      <c r="ACP1076" s="871"/>
      <c r="ACQ1076" s="871"/>
      <c r="ACR1076" s="871"/>
      <c r="ACS1076" s="871"/>
      <c r="ACT1076" s="871"/>
      <c r="ACU1076" s="871"/>
      <c r="ACV1076" s="871"/>
      <c r="ACW1076" s="871"/>
      <c r="ACX1076" s="871"/>
      <c r="ACY1076" s="871"/>
      <c r="ACZ1076" s="871"/>
      <c r="ADA1076" s="871"/>
      <c r="ADB1076" s="871"/>
      <c r="ADC1076" s="871"/>
      <c r="ADD1076" s="871"/>
      <c r="ADE1076" s="871"/>
      <c r="ADF1076" s="871"/>
      <c r="ADG1076" s="871"/>
      <c r="ADH1076" s="871"/>
      <c r="ADI1076" s="871"/>
      <c r="ADJ1076" s="871"/>
      <c r="ADK1076" s="871"/>
      <c r="ADL1076" s="871"/>
      <c r="ADM1076" s="871"/>
      <c r="ADN1076" s="871"/>
      <c r="ADO1076" s="871"/>
      <c r="ADP1076" s="871"/>
      <c r="ADQ1076" s="871"/>
      <c r="ADR1076" s="871"/>
      <c r="ADS1076" s="871"/>
      <c r="ADT1076" s="871"/>
      <c r="ADU1076" s="871"/>
      <c r="ADV1076" s="871"/>
      <c r="ADW1076" s="871"/>
      <c r="ADX1076" s="871"/>
      <c r="ADY1076" s="871"/>
      <c r="ADZ1076" s="871"/>
      <c r="AEA1076" s="871"/>
      <c r="AEB1076" s="871"/>
      <c r="AEC1076" s="871"/>
      <c r="AED1076" s="871"/>
      <c r="AEE1076" s="871"/>
      <c r="AEF1076" s="871"/>
      <c r="AEG1076" s="871"/>
      <c r="AEH1076" s="871"/>
      <c r="AEI1076" s="871"/>
      <c r="AEJ1076" s="871"/>
      <c r="AEK1076" s="871"/>
      <c r="AEL1076" s="871"/>
      <c r="AEM1076" s="871"/>
      <c r="AEN1076" s="871"/>
      <c r="AEO1076" s="871"/>
      <c r="AEP1076" s="871"/>
      <c r="AEQ1076" s="871"/>
      <c r="AER1076" s="871"/>
      <c r="AES1076" s="871"/>
      <c r="AET1076" s="871"/>
      <c r="AEU1076" s="871"/>
      <c r="AEV1076" s="871"/>
      <c r="AEW1076" s="871"/>
      <c r="AEX1076" s="871"/>
      <c r="AEY1076" s="871"/>
      <c r="AEZ1076" s="871"/>
      <c r="AFA1076" s="871"/>
      <c r="AFB1076" s="871"/>
      <c r="AFC1076" s="871"/>
      <c r="AFD1076" s="871"/>
      <c r="AFE1076" s="871"/>
      <c r="AFF1076" s="871"/>
      <c r="AFG1076" s="871"/>
      <c r="AFH1076" s="871"/>
      <c r="AFI1076" s="871"/>
      <c r="AFJ1076" s="871"/>
      <c r="AFK1076" s="871"/>
      <c r="AFL1076" s="871"/>
      <c r="AFM1076" s="871"/>
      <c r="AFN1076" s="871"/>
      <c r="AFO1076" s="871"/>
      <c r="AFP1076" s="871"/>
      <c r="AFQ1076" s="871"/>
      <c r="AFR1076" s="871"/>
      <c r="AFS1076" s="871"/>
      <c r="AFT1076" s="871"/>
      <c r="AFU1076" s="871"/>
      <c r="AFV1076" s="871"/>
      <c r="AFW1076" s="871"/>
      <c r="AFX1076" s="871"/>
      <c r="AFY1076" s="871"/>
      <c r="AFZ1076" s="871"/>
      <c r="AGA1076" s="871"/>
      <c r="AGB1076" s="871"/>
      <c r="AGC1076" s="871"/>
      <c r="AGD1076" s="871"/>
      <c r="AGE1076" s="871"/>
      <c r="AGF1076" s="871"/>
      <c r="AGG1076" s="871"/>
      <c r="AGH1076" s="871"/>
      <c r="AGI1076" s="871"/>
      <c r="AGJ1076" s="871"/>
      <c r="AGK1076" s="871"/>
      <c r="AGL1076" s="871"/>
      <c r="AGM1076" s="871"/>
      <c r="AGN1076" s="871"/>
      <c r="AGO1076" s="871"/>
      <c r="AGP1076" s="871"/>
      <c r="AGQ1076" s="871"/>
      <c r="AGR1076" s="871"/>
      <c r="AGS1076" s="871"/>
      <c r="AGT1076" s="871"/>
      <c r="AGU1076" s="871"/>
      <c r="AGV1076" s="871"/>
      <c r="AGW1076" s="871"/>
      <c r="AGX1076" s="871"/>
      <c r="AGY1076" s="871"/>
      <c r="AGZ1076" s="871"/>
      <c r="AHA1076" s="871"/>
      <c r="AHB1076" s="871"/>
      <c r="AHC1076" s="871"/>
      <c r="AHD1076" s="871"/>
      <c r="AHE1076" s="871"/>
      <c r="AHF1076" s="871"/>
      <c r="AHG1076" s="871"/>
      <c r="AHH1076" s="871"/>
      <c r="AHI1076" s="871"/>
      <c r="AHJ1076" s="871"/>
      <c r="AHK1076" s="871"/>
      <c r="AHL1076" s="871"/>
      <c r="AHM1076" s="871"/>
      <c r="AHN1076" s="871"/>
      <c r="AHO1076" s="871"/>
      <c r="AHP1076" s="871"/>
      <c r="AHQ1076" s="871"/>
      <c r="AHR1076" s="871"/>
      <c r="AHS1076" s="871"/>
      <c r="AHT1076" s="871"/>
      <c r="AHU1076" s="871"/>
      <c r="AHV1076" s="871"/>
      <c r="AHW1076" s="871"/>
      <c r="AHX1076" s="871"/>
      <c r="AHY1076" s="871"/>
      <c r="AHZ1076" s="871"/>
      <c r="AIA1076" s="871"/>
      <c r="AIB1076" s="871"/>
      <c r="AIC1076" s="871"/>
      <c r="AID1076" s="871"/>
      <c r="AIE1076" s="871"/>
      <c r="AIF1076" s="871"/>
      <c r="AIG1076" s="871"/>
      <c r="AIH1076" s="871"/>
      <c r="AII1076" s="871"/>
      <c r="AIJ1076" s="871"/>
      <c r="AIK1076" s="871"/>
      <c r="AIL1076" s="871"/>
      <c r="AIM1076" s="871"/>
      <c r="AIN1076" s="871"/>
      <c r="AIO1076" s="871"/>
      <c r="AIP1076" s="871"/>
      <c r="AIQ1076" s="871"/>
      <c r="AIR1076" s="871"/>
      <c r="AIS1076" s="871"/>
      <c r="AIT1076" s="871"/>
      <c r="AIU1076" s="871"/>
      <c r="AIV1076" s="871"/>
      <c r="AIW1076" s="871"/>
      <c r="AIX1076" s="871"/>
      <c r="AIY1076" s="871"/>
      <c r="AIZ1076" s="871"/>
      <c r="AJA1076" s="871"/>
      <c r="AJB1076" s="871"/>
      <c r="AJC1076" s="871"/>
      <c r="AJD1076" s="871"/>
      <c r="AJE1076" s="871"/>
      <c r="AJF1076" s="871"/>
      <c r="AJG1076" s="871"/>
      <c r="AJH1076" s="871"/>
      <c r="AJI1076" s="871"/>
      <c r="AJJ1076" s="871"/>
      <c r="AJK1076" s="871"/>
      <c r="AJL1076" s="871"/>
      <c r="AJM1076" s="871"/>
      <c r="AJN1076" s="871"/>
      <c r="AJO1076" s="871"/>
      <c r="AJP1076" s="871"/>
      <c r="AJQ1076" s="871"/>
      <c r="AJR1076" s="871"/>
      <c r="AJS1076" s="871"/>
      <c r="AJT1076" s="871"/>
      <c r="AJU1076" s="871"/>
      <c r="AJV1076" s="871"/>
      <c r="AJW1076" s="871"/>
      <c r="AJX1076" s="871"/>
      <c r="AJY1076" s="871"/>
      <c r="AJZ1076" s="871"/>
      <c r="AKA1076" s="871"/>
      <c r="AKB1076" s="871"/>
      <c r="AKC1076" s="871"/>
      <c r="AKD1076" s="871"/>
      <c r="AKE1076" s="871"/>
      <c r="AKF1076" s="871"/>
      <c r="AKG1076" s="871"/>
      <c r="AKH1076" s="871"/>
      <c r="AKI1076" s="871"/>
      <c r="AKJ1076" s="871"/>
      <c r="AKK1076" s="871"/>
      <c r="AKL1076" s="871"/>
      <c r="AKM1076" s="871"/>
      <c r="AKN1076" s="871"/>
      <c r="AKO1076" s="871"/>
      <c r="AKP1076" s="871"/>
      <c r="AKQ1076" s="871"/>
      <c r="AKR1076" s="871"/>
      <c r="AKS1076" s="871"/>
      <c r="AKT1076" s="871"/>
      <c r="AKU1076" s="871"/>
      <c r="AKV1076" s="871"/>
      <c r="AKW1076" s="871"/>
      <c r="AKX1076" s="871"/>
      <c r="AKY1076" s="871"/>
      <c r="AKZ1076" s="871"/>
      <c r="ALA1076" s="871"/>
      <c r="ALB1076" s="871"/>
      <c r="ALC1076" s="871"/>
      <c r="ALD1076" s="871"/>
      <c r="ALE1076" s="871"/>
      <c r="ALF1076" s="871"/>
      <c r="ALG1076" s="871"/>
      <c r="ALH1076" s="871"/>
      <c r="ALI1076" s="871"/>
      <c r="ALJ1076" s="871"/>
      <c r="ALK1076" s="871"/>
      <c r="ALL1076" s="871"/>
      <c r="ALM1076" s="871"/>
      <c r="ALN1076" s="871"/>
      <c r="ALO1076" s="871"/>
      <c r="ALP1076" s="871"/>
      <c r="ALQ1076" s="871"/>
      <c r="ALR1076" s="871"/>
      <c r="ALS1076" s="871"/>
      <c r="ALT1076" s="871"/>
      <c r="ALU1076" s="871"/>
      <c r="ALV1076" s="871"/>
      <c r="ALW1076" s="871"/>
      <c r="ALX1076" s="871"/>
      <c r="ALY1076" s="871"/>
      <c r="ALZ1076" s="871"/>
      <c r="AMA1076" s="871"/>
      <c r="AMB1076" s="871"/>
      <c r="AMC1076" s="871"/>
      <c r="AMD1076" s="871"/>
      <c r="AME1076" s="871"/>
      <c r="AMF1076" s="871"/>
      <c r="AMG1076" s="871"/>
      <c r="AMH1076" s="871"/>
      <c r="AMI1076" s="871"/>
      <c r="AMJ1076" s="871"/>
      <c r="AMK1076" s="871"/>
    </row>
    <row r="1077" spans="1:1025" ht="15.75" customHeight="1">
      <c r="A1077" s="1125"/>
      <c r="B1077" s="971" t="s">
        <v>270</v>
      </c>
      <c r="C1077" s="969"/>
      <c r="D1077" s="973" t="s">
        <v>553</v>
      </c>
      <c r="E1077" s="957"/>
      <c r="F1077" s="933"/>
      <c r="G1077" s="942"/>
      <c r="H1077" s="946"/>
      <c r="I1077" s="946"/>
      <c r="J1077" s="947" t="s">
        <v>473</v>
      </c>
      <c r="K1077" s="874"/>
      <c r="L1077" s="878"/>
      <c r="M1077" s="874"/>
      <c r="N1077" s="879"/>
      <c r="O1077" s="878"/>
      <c r="P1077" s="879"/>
      <c r="Q1077" s="871"/>
      <c r="R1077" s="871"/>
      <c r="S1077" s="871"/>
      <c r="T1077" s="871"/>
      <c r="U1077" s="871"/>
      <c r="V1077" s="871"/>
      <c r="W1077" s="871"/>
      <c r="X1077" s="871"/>
      <c r="Y1077" s="871"/>
      <c r="Z1077" s="871"/>
      <c r="AA1077" s="871"/>
      <c r="AB1077" s="871"/>
      <c r="AC1077" s="871"/>
      <c r="AD1077" s="871"/>
      <c r="AE1077" s="871"/>
      <c r="AF1077" s="871"/>
      <c r="AG1077" s="871"/>
      <c r="AH1077" s="871"/>
      <c r="AI1077" s="871"/>
      <c r="AJ1077" s="871"/>
      <c r="AK1077" s="871"/>
      <c r="AL1077" s="871"/>
      <c r="AM1077" s="871"/>
      <c r="AN1077" s="871"/>
      <c r="AO1077" s="871"/>
      <c r="AP1077" s="871"/>
      <c r="AQ1077" s="871"/>
      <c r="AR1077" s="871"/>
      <c r="AS1077" s="871"/>
      <c r="AT1077" s="871"/>
      <c r="AU1077" s="871"/>
      <c r="AV1077" s="871"/>
      <c r="AW1077" s="871"/>
      <c r="AX1077" s="871"/>
      <c r="AY1077" s="871"/>
      <c r="AZ1077" s="871"/>
      <c r="BA1077" s="871"/>
      <c r="BB1077" s="871"/>
      <c r="BC1077" s="871"/>
      <c r="BD1077" s="871"/>
      <c r="BE1077" s="871"/>
      <c r="BF1077" s="871"/>
      <c r="BG1077" s="871"/>
      <c r="BH1077" s="871"/>
      <c r="BI1077" s="871"/>
      <c r="BJ1077" s="871"/>
      <c r="BK1077" s="871"/>
      <c r="BL1077" s="871"/>
      <c r="BM1077" s="871"/>
      <c r="BN1077" s="871"/>
      <c r="BO1077" s="871"/>
      <c r="BP1077" s="871"/>
      <c r="BQ1077" s="871"/>
      <c r="BR1077" s="871"/>
      <c r="BS1077" s="871"/>
      <c r="BT1077" s="871"/>
      <c r="BU1077" s="871"/>
      <c r="BV1077" s="871"/>
      <c r="BW1077" s="871"/>
      <c r="BX1077" s="871"/>
      <c r="BY1077" s="871"/>
      <c r="BZ1077" s="871"/>
      <c r="CA1077" s="871"/>
      <c r="CB1077" s="871"/>
      <c r="CC1077" s="871"/>
      <c r="CD1077" s="871"/>
      <c r="CE1077" s="871"/>
      <c r="CF1077" s="871"/>
      <c r="CG1077" s="871"/>
      <c r="CH1077" s="871"/>
      <c r="CI1077" s="871"/>
      <c r="CJ1077" s="871"/>
      <c r="CK1077" s="871"/>
      <c r="CL1077" s="871"/>
      <c r="CM1077" s="871"/>
      <c r="CN1077" s="871"/>
      <c r="CO1077" s="871"/>
      <c r="CP1077" s="871"/>
      <c r="CQ1077" s="871"/>
      <c r="CR1077" s="871"/>
      <c r="CS1077" s="871"/>
      <c r="CT1077" s="871"/>
      <c r="CU1077" s="871"/>
      <c r="CV1077" s="871"/>
      <c r="CW1077" s="871"/>
      <c r="CX1077" s="871"/>
      <c r="CY1077" s="871"/>
      <c r="CZ1077" s="871"/>
      <c r="DA1077" s="871"/>
      <c r="DB1077" s="871"/>
      <c r="DC1077" s="871"/>
      <c r="DD1077" s="871"/>
      <c r="DE1077" s="871"/>
      <c r="DF1077" s="871"/>
      <c r="DG1077" s="871"/>
      <c r="DH1077" s="871"/>
      <c r="DI1077" s="871"/>
      <c r="DJ1077" s="871"/>
      <c r="DK1077" s="871"/>
      <c r="DL1077" s="871"/>
      <c r="DM1077" s="871"/>
      <c r="DN1077" s="871"/>
      <c r="DO1077" s="871"/>
      <c r="DP1077" s="871"/>
      <c r="DQ1077" s="871"/>
      <c r="DR1077" s="871"/>
      <c r="DS1077" s="871"/>
      <c r="DT1077" s="871"/>
      <c r="DU1077" s="871"/>
      <c r="DV1077" s="871"/>
      <c r="DW1077" s="871"/>
      <c r="DX1077" s="871"/>
      <c r="DY1077" s="871"/>
      <c r="DZ1077" s="871"/>
      <c r="EA1077" s="871"/>
      <c r="EB1077" s="871"/>
      <c r="EC1077" s="871"/>
      <c r="ED1077" s="871"/>
      <c r="EE1077" s="871"/>
      <c r="EF1077" s="871"/>
      <c r="EG1077" s="871"/>
      <c r="EH1077" s="871"/>
      <c r="EI1077" s="871"/>
      <c r="EJ1077" s="871"/>
      <c r="EK1077" s="871"/>
      <c r="EL1077" s="871"/>
      <c r="EM1077" s="871"/>
      <c r="EN1077" s="871"/>
      <c r="EO1077" s="871"/>
      <c r="EP1077" s="871"/>
      <c r="EQ1077" s="871"/>
      <c r="ER1077" s="871"/>
      <c r="ES1077" s="871"/>
      <c r="ET1077" s="871"/>
      <c r="EU1077" s="871"/>
      <c r="EV1077" s="871"/>
      <c r="EW1077" s="871"/>
      <c r="EX1077" s="871"/>
      <c r="EY1077" s="871"/>
      <c r="EZ1077" s="871"/>
      <c r="FA1077" s="871"/>
      <c r="FB1077" s="871"/>
      <c r="FC1077" s="871"/>
      <c r="FD1077" s="871"/>
      <c r="FE1077" s="871"/>
      <c r="FF1077" s="871"/>
      <c r="FG1077" s="871"/>
      <c r="FH1077" s="871"/>
      <c r="FI1077" s="871"/>
      <c r="FJ1077" s="871"/>
      <c r="FK1077" s="871"/>
      <c r="FL1077" s="871"/>
      <c r="FM1077" s="871"/>
      <c r="FN1077" s="871"/>
      <c r="FO1077" s="871"/>
      <c r="FP1077" s="871"/>
      <c r="FQ1077" s="871"/>
      <c r="FR1077" s="871"/>
      <c r="FS1077" s="871"/>
      <c r="FT1077" s="871"/>
      <c r="FU1077" s="871"/>
      <c r="FV1077" s="871"/>
      <c r="FW1077" s="871"/>
      <c r="FX1077" s="871"/>
      <c r="FY1077" s="871"/>
      <c r="FZ1077" s="871"/>
      <c r="GA1077" s="871"/>
      <c r="GB1077" s="871"/>
      <c r="GC1077" s="871"/>
      <c r="GD1077" s="871"/>
      <c r="GE1077" s="871"/>
      <c r="GF1077" s="871"/>
      <c r="GG1077" s="871"/>
      <c r="GH1077" s="871"/>
      <c r="GI1077" s="871"/>
      <c r="GJ1077" s="871"/>
      <c r="GK1077" s="871"/>
      <c r="GL1077" s="871"/>
      <c r="GM1077" s="871"/>
      <c r="GN1077" s="871"/>
      <c r="GO1077" s="871"/>
      <c r="GP1077" s="871"/>
      <c r="GQ1077" s="871"/>
      <c r="GR1077" s="871"/>
      <c r="GS1077" s="871"/>
      <c r="GT1077" s="871"/>
      <c r="GU1077" s="871"/>
      <c r="GV1077" s="871"/>
      <c r="GW1077" s="871"/>
      <c r="GX1077" s="871"/>
      <c r="GY1077" s="871"/>
      <c r="GZ1077" s="871"/>
      <c r="HA1077" s="871"/>
      <c r="HB1077" s="871"/>
      <c r="HC1077" s="871"/>
      <c r="HD1077" s="871"/>
      <c r="HE1077" s="871"/>
      <c r="HF1077" s="871"/>
      <c r="HG1077" s="871"/>
      <c r="HH1077" s="871"/>
      <c r="HI1077" s="871"/>
      <c r="HJ1077" s="871"/>
      <c r="HK1077" s="871"/>
      <c r="HL1077" s="871"/>
      <c r="HM1077" s="871"/>
      <c r="HN1077" s="871"/>
      <c r="HO1077" s="871"/>
      <c r="HP1077" s="871"/>
      <c r="HQ1077" s="871"/>
      <c r="HR1077" s="871"/>
      <c r="HS1077" s="871"/>
      <c r="HT1077" s="871"/>
      <c r="HU1077" s="871"/>
      <c r="HV1077" s="871"/>
      <c r="HW1077" s="871"/>
      <c r="HX1077" s="871"/>
      <c r="HY1077" s="871"/>
      <c r="HZ1077" s="871"/>
      <c r="IA1077" s="871"/>
      <c r="IB1077" s="871"/>
      <c r="IC1077" s="871"/>
      <c r="ID1077" s="871"/>
      <c r="IE1077" s="871"/>
      <c r="IF1077" s="871"/>
      <c r="IG1077" s="871"/>
      <c r="IH1077" s="871"/>
      <c r="II1077" s="871"/>
      <c r="IJ1077" s="871"/>
      <c r="IK1077" s="871"/>
      <c r="IL1077" s="871"/>
      <c r="IM1077" s="871"/>
      <c r="IN1077" s="871"/>
      <c r="IO1077" s="871"/>
      <c r="IP1077" s="871"/>
      <c r="IQ1077" s="871"/>
      <c r="IR1077" s="871"/>
      <c r="IS1077" s="871"/>
      <c r="IT1077" s="871"/>
      <c r="IU1077" s="871"/>
      <c r="IV1077" s="871"/>
      <c r="IW1077" s="871"/>
      <c r="IX1077" s="871"/>
      <c r="IY1077" s="871"/>
      <c r="IZ1077" s="871"/>
      <c r="JA1077" s="871"/>
      <c r="JB1077" s="871"/>
      <c r="JC1077" s="871"/>
      <c r="JD1077" s="871"/>
      <c r="JE1077" s="871"/>
      <c r="JF1077" s="871"/>
      <c r="JG1077" s="871"/>
      <c r="JH1077" s="871"/>
      <c r="JI1077" s="871"/>
      <c r="JJ1077" s="871"/>
      <c r="JK1077" s="871"/>
      <c r="JL1077" s="871"/>
      <c r="JM1077" s="871"/>
      <c r="JN1077" s="871"/>
      <c r="JO1077" s="871"/>
      <c r="JP1077" s="871"/>
      <c r="JQ1077" s="871"/>
      <c r="JR1077" s="871"/>
      <c r="JS1077" s="871"/>
      <c r="JT1077" s="871"/>
      <c r="JU1077" s="871"/>
      <c r="JV1077" s="871"/>
      <c r="JW1077" s="871"/>
      <c r="JX1077" s="871"/>
      <c r="JY1077" s="871"/>
      <c r="JZ1077" s="871"/>
      <c r="KA1077" s="871"/>
      <c r="KB1077" s="871"/>
      <c r="KC1077" s="871"/>
      <c r="KD1077" s="871"/>
      <c r="KE1077" s="871"/>
      <c r="KF1077" s="871"/>
      <c r="KG1077" s="871"/>
      <c r="KH1077" s="871"/>
      <c r="KI1077" s="871"/>
      <c r="KJ1077" s="871"/>
      <c r="KK1077" s="871"/>
      <c r="KL1077" s="871"/>
      <c r="KM1077" s="871"/>
      <c r="KN1077" s="871"/>
      <c r="KO1077" s="871"/>
      <c r="KP1077" s="871"/>
      <c r="KQ1077" s="871"/>
      <c r="KR1077" s="871"/>
      <c r="KS1077" s="871"/>
      <c r="KT1077" s="871"/>
      <c r="KU1077" s="871"/>
      <c r="KV1077" s="871"/>
      <c r="KW1077" s="871"/>
      <c r="KX1077" s="871"/>
      <c r="KY1077" s="871"/>
      <c r="KZ1077" s="871"/>
      <c r="LA1077" s="871"/>
      <c r="LB1077" s="871"/>
      <c r="LC1077" s="871"/>
      <c r="LD1077" s="871"/>
      <c r="LE1077" s="871"/>
      <c r="LF1077" s="871"/>
      <c r="LG1077" s="871"/>
      <c r="LH1077" s="871"/>
      <c r="LI1077" s="871"/>
      <c r="LJ1077" s="871"/>
      <c r="LK1077" s="871"/>
      <c r="LL1077" s="871"/>
      <c r="LM1077" s="871"/>
      <c r="LN1077" s="871"/>
      <c r="LO1077" s="871"/>
      <c r="LP1077" s="871"/>
      <c r="LQ1077" s="871"/>
      <c r="LR1077" s="871"/>
      <c r="LS1077" s="871"/>
      <c r="LT1077" s="871"/>
      <c r="LU1077" s="871"/>
      <c r="LV1077" s="871"/>
      <c r="LW1077" s="871"/>
      <c r="LX1077" s="871"/>
      <c r="LY1077" s="871"/>
      <c r="LZ1077" s="871"/>
      <c r="MA1077" s="871"/>
      <c r="MB1077" s="871"/>
      <c r="MC1077" s="871"/>
      <c r="MD1077" s="871"/>
      <c r="ME1077" s="871"/>
      <c r="MF1077" s="871"/>
      <c r="MG1077" s="871"/>
      <c r="MH1077" s="871"/>
      <c r="MI1077" s="871"/>
      <c r="MJ1077" s="871"/>
      <c r="MK1077" s="871"/>
      <c r="ML1077" s="871"/>
      <c r="MM1077" s="871"/>
      <c r="MN1077" s="871"/>
      <c r="MO1077" s="871"/>
      <c r="MP1077" s="871"/>
      <c r="MQ1077" s="871"/>
      <c r="MR1077" s="871"/>
      <c r="MS1077" s="871"/>
      <c r="MT1077" s="871"/>
      <c r="MU1077" s="871"/>
      <c r="MV1077" s="871"/>
      <c r="MW1077" s="871"/>
      <c r="MX1077" s="871"/>
      <c r="MY1077" s="871"/>
      <c r="MZ1077" s="871"/>
      <c r="NA1077" s="871"/>
      <c r="NB1077" s="871"/>
      <c r="NC1077" s="871"/>
      <c r="ND1077" s="871"/>
      <c r="NE1077" s="871"/>
      <c r="NF1077" s="871"/>
      <c r="NG1077" s="871"/>
      <c r="NH1077" s="871"/>
      <c r="NI1077" s="871"/>
      <c r="NJ1077" s="871"/>
      <c r="NK1077" s="871"/>
      <c r="NL1077" s="871"/>
      <c r="NM1077" s="871"/>
      <c r="NN1077" s="871"/>
      <c r="NO1077" s="871"/>
      <c r="NP1077" s="871"/>
      <c r="NQ1077" s="871"/>
      <c r="NR1077" s="871"/>
      <c r="NS1077" s="871"/>
      <c r="NT1077" s="871"/>
      <c r="NU1077" s="871"/>
      <c r="NV1077" s="871"/>
      <c r="NW1077" s="871"/>
      <c r="NX1077" s="871"/>
      <c r="NY1077" s="871"/>
      <c r="NZ1077" s="871"/>
      <c r="OA1077" s="871"/>
      <c r="OB1077" s="871"/>
      <c r="OC1077" s="871"/>
      <c r="OD1077" s="871"/>
      <c r="OE1077" s="871"/>
      <c r="OF1077" s="871"/>
      <c r="OG1077" s="871"/>
      <c r="OH1077" s="871"/>
      <c r="OI1077" s="871"/>
      <c r="OJ1077" s="871"/>
      <c r="OK1077" s="871"/>
      <c r="OL1077" s="871"/>
      <c r="OM1077" s="871"/>
      <c r="ON1077" s="871"/>
      <c r="OO1077" s="871"/>
      <c r="OP1077" s="871"/>
      <c r="OQ1077" s="871"/>
      <c r="OR1077" s="871"/>
      <c r="OS1077" s="871"/>
      <c r="OT1077" s="871"/>
      <c r="OU1077" s="871"/>
      <c r="OV1077" s="871"/>
      <c r="OW1077" s="871"/>
      <c r="OX1077" s="871"/>
      <c r="OY1077" s="871"/>
      <c r="OZ1077" s="871"/>
      <c r="PA1077" s="871"/>
      <c r="PB1077" s="871"/>
      <c r="PC1077" s="871"/>
      <c r="PD1077" s="871"/>
      <c r="PE1077" s="871"/>
      <c r="PF1077" s="871"/>
      <c r="PG1077" s="871"/>
      <c r="PH1077" s="871"/>
      <c r="PI1077" s="871"/>
      <c r="PJ1077" s="871"/>
      <c r="PK1077" s="871"/>
      <c r="PL1077" s="871"/>
      <c r="PM1077" s="871"/>
      <c r="PN1077" s="871"/>
      <c r="PO1077" s="871"/>
      <c r="PP1077" s="871"/>
      <c r="PQ1077" s="871"/>
      <c r="PR1077" s="871"/>
      <c r="PS1077" s="871"/>
      <c r="PT1077" s="871"/>
      <c r="PU1077" s="871"/>
      <c r="PV1077" s="871"/>
      <c r="PW1077" s="871"/>
      <c r="PX1077" s="871"/>
      <c r="PY1077" s="871"/>
      <c r="PZ1077" s="871"/>
      <c r="QA1077" s="871"/>
      <c r="QB1077" s="871"/>
      <c r="QC1077" s="871"/>
      <c r="QD1077" s="871"/>
      <c r="QE1077" s="871"/>
      <c r="QF1077" s="871"/>
      <c r="QG1077" s="871"/>
      <c r="QH1077" s="871"/>
      <c r="QI1077" s="871"/>
      <c r="QJ1077" s="871"/>
      <c r="QK1077" s="871"/>
      <c r="QL1077" s="871"/>
      <c r="QM1077" s="871"/>
      <c r="QN1077" s="871"/>
      <c r="QO1077" s="871"/>
      <c r="QP1077" s="871"/>
      <c r="QQ1077" s="871"/>
      <c r="QR1077" s="871"/>
      <c r="QS1077" s="871"/>
      <c r="QT1077" s="871"/>
      <c r="QU1077" s="871"/>
      <c r="QV1077" s="871"/>
      <c r="QW1077" s="871"/>
      <c r="QX1077" s="871"/>
      <c r="QY1077" s="871"/>
      <c r="QZ1077" s="871"/>
      <c r="RA1077" s="871"/>
      <c r="RB1077" s="871"/>
      <c r="RC1077" s="871"/>
      <c r="RD1077" s="871"/>
      <c r="RE1077" s="871"/>
      <c r="RF1077" s="871"/>
      <c r="RG1077" s="871"/>
      <c r="RH1077" s="871"/>
      <c r="RI1077" s="871"/>
      <c r="RJ1077" s="871"/>
      <c r="RK1077" s="871"/>
      <c r="RL1077" s="871"/>
      <c r="RM1077" s="871"/>
      <c r="RN1077" s="871"/>
      <c r="RO1077" s="871"/>
      <c r="RP1077" s="871"/>
      <c r="RQ1077" s="871"/>
      <c r="RR1077" s="871"/>
      <c r="RS1077" s="871"/>
      <c r="RT1077" s="871"/>
      <c r="RU1077" s="871"/>
      <c r="RV1077" s="871"/>
      <c r="RW1077" s="871"/>
      <c r="RX1077" s="871"/>
      <c r="RY1077" s="871"/>
      <c r="RZ1077" s="871"/>
      <c r="SA1077" s="871"/>
      <c r="SB1077" s="871"/>
      <c r="SC1077" s="871"/>
      <c r="SD1077" s="871"/>
      <c r="SE1077" s="871"/>
      <c r="SF1077" s="871"/>
      <c r="SG1077" s="871"/>
      <c r="SH1077" s="871"/>
      <c r="SI1077" s="871"/>
      <c r="SJ1077" s="871"/>
      <c r="SK1077" s="871"/>
      <c r="SL1077" s="871"/>
      <c r="SM1077" s="871"/>
      <c r="SN1077" s="871"/>
      <c r="SO1077" s="871"/>
      <c r="SP1077" s="871"/>
      <c r="SQ1077" s="871"/>
      <c r="SR1077" s="871"/>
      <c r="SS1077" s="871"/>
      <c r="ST1077" s="871"/>
      <c r="SU1077" s="871"/>
      <c r="SV1077" s="871"/>
      <c r="SW1077" s="871"/>
      <c r="SX1077" s="871"/>
      <c r="SY1077" s="871"/>
      <c r="SZ1077" s="871"/>
      <c r="TA1077" s="871"/>
      <c r="TB1077" s="871"/>
      <c r="TC1077" s="871"/>
      <c r="TD1077" s="871"/>
      <c r="TE1077" s="871"/>
      <c r="TF1077" s="871"/>
      <c r="TG1077" s="871"/>
      <c r="TH1077" s="871"/>
      <c r="TI1077" s="871"/>
      <c r="TJ1077" s="871"/>
      <c r="TK1077" s="871"/>
      <c r="TL1077" s="871"/>
      <c r="TM1077" s="871"/>
      <c r="TN1077" s="871"/>
      <c r="TO1077" s="871"/>
      <c r="TP1077" s="871"/>
      <c r="TQ1077" s="871"/>
      <c r="TR1077" s="871"/>
      <c r="TS1077" s="871"/>
      <c r="TT1077" s="871"/>
      <c r="TU1077" s="871"/>
      <c r="TV1077" s="871"/>
      <c r="TW1077" s="871"/>
      <c r="TX1077" s="871"/>
      <c r="TY1077" s="871"/>
      <c r="TZ1077" s="871"/>
      <c r="UA1077" s="871"/>
      <c r="UB1077" s="871"/>
      <c r="UC1077" s="871"/>
      <c r="UD1077" s="871"/>
      <c r="UE1077" s="871"/>
      <c r="UF1077" s="871"/>
      <c r="UG1077" s="871"/>
      <c r="UH1077" s="871"/>
      <c r="UI1077" s="871"/>
      <c r="UJ1077" s="871"/>
      <c r="UK1077" s="871"/>
      <c r="UL1077" s="871"/>
      <c r="UM1077" s="871"/>
      <c r="UN1077" s="871"/>
      <c r="UO1077" s="871"/>
      <c r="UP1077" s="871"/>
      <c r="UQ1077" s="871"/>
      <c r="UR1077" s="871"/>
      <c r="US1077" s="871"/>
      <c r="UT1077" s="871"/>
      <c r="UU1077" s="871"/>
      <c r="UV1077" s="871"/>
      <c r="UW1077" s="871"/>
      <c r="UX1077" s="871"/>
      <c r="UY1077" s="871"/>
      <c r="UZ1077" s="871"/>
      <c r="VA1077" s="871"/>
      <c r="VB1077" s="871"/>
      <c r="VC1077" s="871"/>
      <c r="VD1077" s="871"/>
      <c r="VE1077" s="871"/>
      <c r="VF1077" s="871"/>
      <c r="VG1077" s="871"/>
      <c r="VH1077" s="871"/>
      <c r="VI1077" s="871"/>
      <c r="VJ1077" s="871"/>
      <c r="VK1077" s="871"/>
      <c r="VL1077" s="871"/>
      <c r="VM1077" s="871"/>
      <c r="VN1077" s="871"/>
      <c r="VO1077" s="871"/>
      <c r="VP1077" s="871"/>
      <c r="VQ1077" s="871"/>
      <c r="VR1077" s="871"/>
      <c r="VS1077" s="871"/>
      <c r="VT1077" s="871"/>
      <c r="VU1077" s="871"/>
      <c r="VV1077" s="871"/>
      <c r="VW1077" s="871"/>
      <c r="VX1077" s="871"/>
      <c r="VY1077" s="871"/>
      <c r="VZ1077" s="871"/>
      <c r="WA1077" s="871"/>
      <c r="WB1077" s="871"/>
      <c r="WC1077" s="871"/>
      <c r="WD1077" s="871"/>
      <c r="WE1077" s="871"/>
      <c r="WF1077" s="871"/>
      <c r="WG1077" s="871"/>
      <c r="WH1077" s="871"/>
      <c r="WI1077" s="871"/>
      <c r="WJ1077" s="871"/>
      <c r="WK1077" s="871"/>
      <c r="WL1077" s="871"/>
      <c r="WM1077" s="871"/>
      <c r="WN1077" s="871"/>
      <c r="WO1077" s="871"/>
      <c r="WP1077" s="871"/>
      <c r="WQ1077" s="871"/>
      <c r="WR1077" s="871"/>
      <c r="WS1077" s="871"/>
      <c r="WT1077" s="871"/>
      <c r="WU1077" s="871"/>
      <c r="WV1077" s="871"/>
      <c r="WW1077" s="871"/>
      <c r="WX1077" s="871"/>
      <c r="WY1077" s="871"/>
      <c r="WZ1077" s="871"/>
      <c r="XA1077" s="871"/>
      <c r="XB1077" s="871"/>
      <c r="XC1077" s="871"/>
      <c r="XD1077" s="871"/>
      <c r="XE1077" s="871"/>
      <c r="XF1077" s="871"/>
      <c r="XG1077" s="871"/>
      <c r="XH1077" s="871"/>
      <c r="XI1077" s="871"/>
      <c r="XJ1077" s="871"/>
      <c r="XK1077" s="871"/>
      <c r="XL1077" s="871"/>
      <c r="XM1077" s="871"/>
      <c r="XN1077" s="871"/>
      <c r="XO1077" s="871"/>
      <c r="XP1077" s="871"/>
      <c r="XQ1077" s="871"/>
      <c r="XR1077" s="871"/>
      <c r="XS1077" s="871"/>
      <c r="XT1077" s="871"/>
      <c r="XU1077" s="871"/>
      <c r="XV1077" s="871"/>
      <c r="XW1077" s="871"/>
      <c r="XX1077" s="871"/>
      <c r="XY1077" s="871"/>
      <c r="XZ1077" s="871"/>
      <c r="YA1077" s="871"/>
      <c r="YB1077" s="871"/>
      <c r="YC1077" s="871"/>
      <c r="YD1077" s="871"/>
      <c r="YE1077" s="871"/>
      <c r="YF1077" s="871"/>
      <c r="YG1077" s="871"/>
      <c r="YH1077" s="871"/>
      <c r="YI1077" s="871"/>
      <c r="YJ1077" s="871"/>
      <c r="YK1077" s="871"/>
      <c r="YL1077" s="871"/>
      <c r="YM1077" s="871"/>
      <c r="YN1077" s="871"/>
      <c r="YO1077" s="871"/>
      <c r="YP1077" s="871"/>
      <c r="YQ1077" s="871"/>
      <c r="YR1077" s="871"/>
      <c r="YS1077" s="871"/>
      <c r="YT1077" s="871"/>
      <c r="YU1077" s="871"/>
      <c r="YV1077" s="871"/>
      <c r="YW1077" s="871"/>
      <c r="YX1077" s="871"/>
      <c r="YY1077" s="871"/>
      <c r="YZ1077" s="871"/>
      <c r="ZA1077" s="871"/>
      <c r="ZB1077" s="871"/>
      <c r="ZC1077" s="871"/>
      <c r="ZD1077" s="871"/>
      <c r="ZE1077" s="871"/>
      <c r="ZF1077" s="871"/>
      <c r="ZG1077" s="871"/>
      <c r="ZH1077" s="871"/>
      <c r="ZI1077" s="871"/>
      <c r="ZJ1077" s="871"/>
      <c r="ZK1077" s="871"/>
      <c r="ZL1077" s="871"/>
      <c r="ZM1077" s="871"/>
      <c r="ZN1077" s="871"/>
      <c r="ZO1077" s="871"/>
      <c r="ZP1077" s="871"/>
      <c r="ZQ1077" s="871"/>
      <c r="ZR1077" s="871"/>
      <c r="ZS1077" s="871"/>
      <c r="ZT1077" s="871"/>
      <c r="ZU1077" s="871"/>
      <c r="ZV1077" s="871"/>
      <c r="ZW1077" s="871"/>
      <c r="ZX1077" s="871"/>
      <c r="ZY1077" s="871"/>
      <c r="ZZ1077" s="871"/>
      <c r="AAA1077" s="871"/>
      <c r="AAB1077" s="871"/>
      <c r="AAC1077" s="871"/>
      <c r="AAD1077" s="871"/>
      <c r="AAE1077" s="871"/>
      <c r="AAF1077" s="871"/>
      <c r="AAG1077" s="871"/>
      <c r="AAH1077" s="871"/>
      <c r="AAI1077" s="871"/>
      <c r="AAJ1077" s="871"/>
      <c r="AAK1077" s="871"/>
      <c r="AAL1077" s="871"/>
      <c r="AAM1077" s="871"/>
      <c r="AAN1077" s="871"/>
      <c r="AAO1077" s="871"/>
      <c r="AAP1077" s="871"/>
      <c r="AAQ1077" s="871"/>
      <c r="AAR1077" s="871"/>
      <c r="AAS1077" s="871"/>
      <c r="AAT1077" s="871"/>
      <c r="AAU1077" s="871"/>
      <c r="AAV1077" s="871"/>
      <c r="AAW1077" s="871"/>
      <c r="AAX1077" s="871"/>
      <c r="AAY1077" s="871"/>
      <c r="AAZ1077" s="871"/>
      <c r="ABA1077" s="871"/>
      <c r="ABB1077" s="871"/>
      <c r="ABC1077" s="871"/>
      <c r="ABD1077" s="871"/>
      <c r="ABE1077" s="871"/>
      <c r="ABF1077" s="871"/>
      <c r="ABG1077" s="871"/>
      <c r="ABH1077" s="871"/>
      <c r="ABI1077" s="871"/>
      <c r="ABJ1077" s="871"/>
      <c r="ABK1077" s="871"/>
      <c r="ABL1077" s="871"/>
      <c r="ABM1077" s="871"/>
      <c r="ABN1077" s="871"/>
      <c r="ABO1077" s="871"/>
      <c r="ABP1077" s="871"/>
      <c r="ABQ1077" s="871"/>
      <c r="ABR1077" s="871"/>
      <c r="ABS1077" s="871"/>
      <c r="ABT1077" s="871"/>
      <c r="ABU1077" s="871"/>
      <c r="ABV1077" s="871"/>
      <c r="ABW1077" s="871"/>
      <c r="ABX1077" s="871"/>
      <c r="ABY1077" s="871"/>
      <c r="ABZ1077" s="871"/>
      <c r="ACA1077" s="871"/>
      <c r="ACB1077" s="871"/>
      <c r="ACC1077" s="871"/>
      <c r="ACD1077" s="871"/>
      <c r="ACE1077" s="871"/>
      <c r="ACF1077" s="871"/>
      <c r="ACG1077" s="871"/>
      <c r="ACH1077" s="871"/>
      <c r="ACI1077" s="871"/>
      <c r="ACJ1077" s="871"/>
      <c r="ACK1077" s="871"/>
      <c r="ACL1077" s="871"/>
      <c r="ACM1077" s="871"/>
      <c r="ACN1077" s="871"/>
      <c r="ACO1077" s="871"/>
      <c r="ACP1077" s="871"/>
      <c r="ACQ1077" s="871"/>
      <c r="ACR1077" s="871"/>
      <c r="ACS1077" s="871"/>
      <c r="ACT1077" s="871"/>
      <c r="ACU1077" s="871"/>
      <c r="ACV1077" s="871"/>
      <c r="ACW1077" s="871"/>
      <c r="ACX1077" s="871"/>
      <c r="ACY1077" s="871"/>
      <c r="ACZ1077" s="871"/>
      <c r="ADA1077" s="871"/>
      <c r="ADB1077" s="871"/>
      <c r="ADC1077" s="871"/>
      <c r="ADD1077" s="871"/>
      <c r="ADE1077" s="871"/>
      <c r="ADF1077" s="871"/>
      <c r="ADG1077" s="871"/>
      <c r="ADH1077" s="871"/>
      <c r="ADI1077" s="871"/>
      <c r="ADJ1077" s="871"/>
      <c r="ADK1077" s="871"/>
      <c r="ADL1077" s="871"/>
      <c r="ADM1077" s="871"/>
      <c r="ADN1077" s="871"/>
      <c r="ADO1077" s="871"/>
      <c r="ADP1077" s="871"/>
      <c r="ADQ1077" s="871"/>
      <c r="ADR1077" s="871"/>
      <c r="ADS1077" s="871"/>
      <c r="ADT1077" s="871"/>
      <c r="ADU1077" s="871"/>
      <c r="ADV1077" s="871"/>
      <c r="ADW1077" s="871"/>
      <c r="ADX1077" s="871"/>
      <c r="ADY1077" s="871"/>
      <c r="ADZ1077" s="871"/>
      <c r="AEA1077" s="871"/>
      <c r="AEB1077" s="871"/>
      <c r="AEC1077" s="871"/>
      <c r="AED1077" s="871"/>
      <c r="AEE1077" s="871"/>
      <c r="AEF1077" s="871"/>
      <c r="AEG1077" s="871"/>
      <c r="AEH1077" s="871"/>
      <c r="AEI1077" s="871"/>
      <c r="AEJ1077" s="871"/>
      <c r="AEK1077" s="871"/>
      <c r="AEL1077" s="871"/>
      <c r="AEM1077" s="871"/>
      <c r="AEN1077" s="871"/>
      <c r="AEO1077" s="871"/>
      <c r="AEP1077" s="871"/>
      <c r="AEQ1077" s="871"/>
      <c r="AER1077" s="871"/>
      <c r="AES1077" s="871"/>
      <c r="AET1077" s="871"/>
      <c r="AEU1077" s="871"/>
      <c r="AEV1077" s="871"/>
      <c r="AEW1077" s="871"/>
      <c r="AEX1077" s="871"/>
      <c r="AEY1077" s="871"/>
      <c r="AEZ1077" s="871"/>
      <c r="AFA1077" s="871"/>
      <c r="AFB1077" s="871"/>
      <c r="AFC1077" s="871"/>
      <c r="AFD1077" s="871"/>
      <c r="AFE1077" s="871"/>
      <c r="AFF1077" s="871"/>
      <c r="AFG1077" s="871"/>
      <c r="AFH1077" s="871"/>
      <c r="AFI1077" s="871"/>
      <c r="AFJ1077" s="871"/>
      <c r="AFK1077" s="871"/>
      <c r="AFL1077" s="871"/>
      <c r="AFM1077" s="871"/>
      <c r="AFN1077" s="871"/>
      <c r="AFO1077" s="871"/>
      <c r="AFP1077" s="871"/>
      <c r="AFQ1077" s="871"/>
      <c r="AFR1077" s="871"/>
      <c r="AFS1077" s="871"/>
      <c r="AFT1077" s="871"/>
      <c r="AFU1077" s="871"/>
      <c r="AFV1077" s="871"/>
      <c r="AFW1077" s="871"/>
      <c r="AFX1077" s="871"/>
      <c r="AFY1077" s="871"/>
      <c r="AFZ1077" s="871"/>
      <c r="AGA1077" s="871"/>
      <c r="AGB1077" s="871"/>
      <c r="AGC1077" s="871"/>
      <c r="AGD1077" s="871"/>
      <c r="AGE1077" s="871"/>
      <c r="AGF1077" s="871"/>
      <c r="AGG1077" s="871"/>
      <c r="AGH1077" s="871"/>
      <c r="AGI1077" s="871"/>
      <c r="AGJ1077" s="871"/>
      <c r="AGK1077" s="871"/>
      <c r="AGL1077" s="871"/>
      <c r="AGM1077" s="871"/>
      <c r="AGN1077" s="871"/>
      <c r="AGO1077" s="871"/>
      <c r="AGP1077" s="871"/>
      <c r="AGQ1077" s="871"/>
      <c r="AGR1077" s="871"/>
      <c r="AGS1077" s="871"/>
      <c r="AGT1077" s="871"/>
      <c r="AGU1077" s="871"/>
      <c r="AGV1077" s="871"/>
      <c r="AGW1077" s="871"/>
      <c r="AGX1077" s="871"/>
      <c r="AGY1077" s="871"/>
      <c r="AGZ1077" s="871"/>
      <c r="AHA1077" s="871"/>
      <c r="AHB1077" s="871"/>
      <c r="AHC1077" s="871"/>
      <c r="AHD1077" s="871"/>
      <c r="AHE1077" s="871"/>
      <c r="AHF1077" s="871"/>
      <c r="AHG1077" s="871"/>
      <c r="AHH1077" s="871"/>
      <c r="AHI1077" s="871"/>
      <c r="AHJ1077" s="871"/>
      <c r="AHK1077" s="871"/>
      <c r="AHL1077" s="871"/>
      <c r="AHM1077" s="871"/>
      <c r="AHN1077" s="871"/>
      <c r="AHO1077" s="871"/>
      <c r="AHP1077" s="871"/>
      <c r="AHQ1077" s="871"/>
      <c r="AHR1077" s="871"/>
      <c r="AHS1077" s="871"/>
      <c r="AHT1077" s="871"/>
      <c r="AHU1077" s="871"/>
      <c r="AHV1077" s="871"/>
      <c r="AHW1077" s="871"/>
      <c r="AHX1077" s="871"/>
      <c r="AHY1077" s="871"/>
      <c r="AHZ1077" s="871"/>
      <c r="AIA1077" s="871"/>
      <c r="AIB1077" s="871"/>
      <c r="AIC1077" s="871"/>
      <c r="AID1077" s="871"/>
      <c r="AIE1077" s="871"/>
      <c r="AIF1077" s="871"/>
      <c r="AIG1077" s="871"/>
      <c r="AIH1077" s="871"/>
      <c r="AII1077" s="871"/>
      <c r="AIJ1077" s="871"/>
      <c r="AIK1077" s="871"/>
      <c r="AIL1077" s="871"/>
      <c r="AIM1077" s="871"/>
      <c r="AIN1077" s="871"/>
      <c r="AIO1077" s="871"/>
      <c r="AIP1077" s="871"/>
      <c r="AIQ1077" s="871"/>
      <c r="AIR1077" s="871"/>
      <c r="AIS1077" s="871"/>
      <c r="AIT1077" s="871"/>
      <c r="AIU1077" s="871"/>
      <c r="AIV1077" s="871"/>
      <c r="AIW1077" s="871"/>
      <c r="AIX1077" s="871"/>
      <c r="AIY1077" s="871"/>
      <c r="AIZ1077" s="871"/>
      <c r="AJA1077" s="871"/>
      <c r="AJB1077" s="871"/>
      <c r="AJC1077" s="871"/>
      <c r="AJD1077" s="871"/>
      <c r="AJE1077" s="871"/>
      <c r="AJF1077" s="871"/>
      <c r="AJG1077" s="871"/>
      <c r="AJH1077" s="871"/>
      <c r="AJI1077" s="871"/>
      <c r="AJJ1077" s="871"/>
      <c r="AJK1077" s="871"/>
      <c r="AJL1077" s="871"/>
      <c r="AJM1077" s="871"/>
      <c r="AJN1077" s="871"/>
      <c r="AJO1077" s="871"/>
      <c r="AJP1077" s="871"/>
      <c r="AJQ1077" s="871"/>
      <c r="AJR1077" s="871"/>
      <c r="AJS1077" s="871"/>
      <c r="AJT1077" s="871"/>
      <c r="AJU1077" s="871"/>
      <c r="AJV1077" s="871"/>
      <c r="AJW1077" s="871"/>
      <c r="AJX1077" s="871"/>
      <c r="AJY1077" s="871"/>
      <c r="AJZ1077" s="871"/>
      <c r="AKA1077" s="871"/>
      <c r="AKB1077" s="871"/>
      <c r="AKC1077" s="871"/>
      <c r="AKD1077" s="871"/>
      <c r="AKE1077" s="871"/>
      <c r="AKF1077" s="871"/>
      <c r="AKG1077" s="871"/>
      <c r="AKH1077" s="871"/>
      <c r="AKI1077" s="871"/>
      <c r="AKJ1077" s="871"/>
      <c r="AKK1077" s="871"/>
      <c r="AKL1077" s="871"/>
      <c r="AKM1077" s="871"/>
      <c r="AKN1077" s="871"/>
      <c r="AKO1077" s="871"/>
      <c r="AKP1077" s="871"/>
      <c r="AKQ1077" s="871"/>
      <c r="AKR1077" s="871"/>
      <c r="AKS1077" s="871"/>
      <c r="AKT1077" s="871"/>
      <c r="AKU1077" s="871"/>
      <c r="AKV1077" s="871"/>
      <c r="AKW1077" s="871"/>
      <c r="AKX1077" s="871"/>
      <c r="AKY1077" s="871"/>
      <c r="AKZ1077" s="871"/>
      <c r="ALA1077" s="871"/>
      <c r="ALB1077" s="871"/>
      <c r="ALC1077" s="871"/>
      <c r="ALD1077" s="871"/>
      <c r="ALE1077" s="871"/>
      <c r="ALF1077" s="871"/>
      <c r="ALG1077" s="871"/>
      <c r="ALH1077" s="871"/>
      <c r="ALI1077" s="871"/>
      <c r="ALJ1077" s="871"/>
      <c r="ALK1077" s="871"/>
      <c r="ALL1077" s="871"/>
      <c r="ALM1077" s="871"/>
      <c r="ALN1077" s="871"/>
      <c r="ALO1077" s="871"/>
      <c r="ALP1077" s="871"/>
      <c r="ALQ1077" s="871"/>
      <c r="ALR1077" s="871"/>
      <c r="ALS1077" s="871"/>
      <c r="ALT1077" s="871"/>
      <c r="ALU1077" s="871"/>
      <c r="ALV1077" s="871"/>
      <c r="ALW1077" s="871"/>
      <c r="ALX1077" s="871"/>
      <c r="ALY1077" s="871"/>
      <c r="ALZ1077" s="871"/>
      <c r="AMA1077" s="871"/>
      <c r="AMB1077" s="871"/>
      <c r="AMC1077" s="871"/>
      <c r="AMD1077" s="871"/>
      <c r="AME1077" s="871"/>
      <c r="AMF1077" s="871"/>
      <c r="AMG1077" s="871"/>
      <c r="AMH1077" s="871"/>
      <c r="AMI1077" s="871"/>
      <c r="AMJ1077" s="871"/>
      <c r="AMK1077" s="871"/>
    </row>
    <row r="1078" spans="1:1025" ht="15.75" customHeight="1">
      <c r="A1078" s="1126"/>
      <c r="B1078" s="1103" t="s">
        <v>270</v>
      </c>
      <c r="C1078" s="969"/>
      <c r="D1078" s="958" t="s">
        <v>554</v>
      </c>
      <c r="E1078" s="957"/>
      <c r="F1078" s="939"/>
      <c r="G1078" s="983"/>
      <c r="H1078" s="946"/>
      <c r="I1078" s="942"/>
      <c r="J1078" s="942" t="s">
        <v>473</v>
      </c>
      <c r="K1078" s="907"/>
      <c r="L1078" s="899"/>
      <c r="M1078" s="899"/>
      <c r="N1078" s="899"/>
      <c r="O1078" s="948"/>
      <c r="P1078" s="899"/>
      <c r="Q1078" s="917"/>
      <c r="R1078" s="871"/>
      <c r="S1078" s="871"/>
      <c r="T1078" s="871"/>
      <c r="U1078" s="871"/>
      <c r="V1078" s="871"/>
      <c r="W1078" s="871"/>
      <c r="X1078" s="871"/>
      <c r="Y1078" s="871"/>
      <c r="Z1078" s="871"/>
      <c r="AA1078" s="871"/>
      <c r="AB1078" s="871"/>
      <c r="AC1078" s="871"/>
      <c r="AD1078" s="871"/>
      <c r="AE1078" s="871"/>
      <c r="AF1078" s="871"/>
      <c r="AG1078" s="871"/>
      <c r="AH1078" s="871"/>
      <c r="AI1078" s="871"/>
      <c r="AJ1078" s="871"/>
      <c r="AK1078" s="871"/>
      <c r="AL1078" s="871"/>
      <c r="AM1078" s="871"/>
      <c r="AN1078" s="871"/>
      <c r="AO1078" s="871"/>
      <c r="AP1078" s="871"/>
      <c r="AQ1078" s="871"/>
      <c r="AR1078" s="871"/>
      <c r="AS1078" s="871"/>
      <c r="AT1078" s="871"/>
      <c r="AU1078" s="871"/>
      <c r="AV1078" s="871"/>
      <c r="AW1078" s="871"/>
      <c r="AX1078" s="871"/>
      <c r="AY1078" s="871"/>
      <c r="AZ1078" s="871"/>
      <c r="BA1078" s="871"/>
      <c r="BB1078" s="871"/>
      <c r="BC1078" s="871"/>
      <c r="BD1078" s="871"/>
      <c r="BE1078" s="871"/>
      <c r="BF1078" s="871"/>
      <c r="BG1078" s="871"/>
      <c r="BH1078" s="871"/>
      <c r="BI1078" s="871"/>
      <c r="BJ1078" s="871"/>
      <c r="BK1078" s="871"/>
      <c r="BL1078" s="871"/>
      <c r="BM1078" s="871"/>
      <c r="BN1078" s="871"/>
      <c r="BO1078" s="871"/>
      <c r="BP1078" s="871"/>
      <c r="BQ1078" s="871"/>
      <c r="BR1078" s="871"/>
      <c r="BS1078" s="871"/>
      <c r="BT1078" s="871"/>
      <c r="BU1078" s="871"/>
      <c r="BV1078" s="871"/>
      <c r="BW1078" s="871"/>
      <c r="BX1078" s="871"/>
      <c r="BY1078" s="871"/>
      <c r="BZ1078" s="871"/>
      <c r="CA1078" s="871"/>
      <c r="CB1078" s="871"/>
      <c r="CC1078" s="871"/>
      <c r="CD1078" s="871"/>
      <c r="CE1078" s="871"/>
      <c r="CF1078" s="871"/>
      <c r="CG1078" s="871"/>
      <c r="CH1078" s="871"/>
      <c r="CI1078" s="871"/>
      <c r="CJ1078" s="871"/>
      <c r="CK1078" s="871"/>
      <c r="CL1078" s="871"/>
      <c r="CM1078" s="871"/>
      <c r="CN1078" s="871"/>
      <c r="CO1078" s="871"/>
      <c r="CP1078" s="871"/>
      <c r="CQ1078" s="871"/>
      <c r="CR1078" s="871"/>
      <c r="CS1078" s="871"/>
      <c r="CT1078" s="871"/>
      <c r="CU1078" s="871"/>
      <c r="CV1078" s="871"/>
      <c r="CW1078" s="871"/>
      <c r="CX1078" s="871"/>
      <c r="CY1078" s="871"/>
      <c r="CZ1078" s="871"/>
      <c r="DA1078" s="871"/>
      <c r="DB1078" s="871"/>
      <c r="DC1078" s="871"/>
      <c r="DD1078" s="871"/>
      <c r="DE1078" s="871"/>
      <c r="DF1078" s="871"/>
      <c r="DG1078" s="871"/>
      <c r="DH1078" s="871"/>
      <c r="DI1078" s="871"/>
      <c r="DJ1078" s="871"/>
      <c r="DK1078" s="871"/>
      <c r="DL1078" s="871"/>
      <c r="DM1078" s="871"/>
      <c r="DN1078" s="871"/>
      <c r="DO1078" s="871"/>
      <c r="DP1078" s="871"/>
      <c r="DQ1078" s="871"/>
      <c r="DR1078" s="871"/>
      <c r="DS1078" s="871"/>
      <c r="DT1078" s="871"/>
      <c r="DU1078" s="871"/>
      <c r="DV1078" s="871"/>
      <c r="DW1078" s="871"/>
      <c r="DX1078" s="871"/>
      <c r="DY1078" s="871"/>
      <c r="DZ1078" s="871"/>
      <c r="EA1078" s="871"/>
      <c r="EB1078" s="871"/>
      <c r="EC1078" s="871"/>
      <c r="ED1078" s="871"/>
      <c r="EE1078" s="871"/>
      <c r="EF1078" s="871"/>
      <c r="EG1078" s="871"/>
      <c r="EH1078" s="871"/>
      <c r="EI1078" s="871"/>
      <c r="EJ1078" s="871"/>
      <c r="EK1078" s="871"/>
      <c r="EL1078" s="871"/>
      <c r="EM1078" s="871"/>
      <c r="EN1078" s="871"/>
      <c r="EO1078" s="871"/>
      <c r="EP1078" s="871"/>
      <c r="EQ1078" s="871"/>
      <c r="ER1078" s="871"/>
      <c r="ES1078" s="871"/>
      <c r="ET1078" s="871"/>
      <c r="EU1078" s="871"/>
      <c r="EV1078" s="871"/>
      <c r="EW1078" s="871"/>
      <c r="EX1078" s="871"/>
      <c r="EY1078" s="871"/>
      <c r="EZ1078" s="871"/>
      <c r="FA1078" s="871"/>
      <c r="FB1078" s="871"/>
      <c r="FC1078" s="871"/>
      <c r="FD1078" s="871"/>
      <c r="FE1078" s="871"/>
      <c r="FF1078" s="871"/>
      <c r="FG1078" s="871"/>
      <c r="FH1078" s="871"/>
      <c r="FI1078" s="871"/>
      <c r="FJ1078" s="871"/>
      <c r="FK1078" s="871"/>
      <c r="FL1078" s="871"/>
      <c r="FM1078" s="871"/>
      <c r="FN1078" s="871"/>
      <c r="FO1078" s="871"/>
      <c r="FP1078" s="871"/>
      <c r="FQ1078" s="871"/>
      <c r="FR1078" s="871"/>
      <c r="FS1078" s="871"/>
      <c r="FT1078" s="871"/>
      <c r="FU1078" s="871"/>
      <c r="FV1078" s="871"/>
      <c r="FW1078" s="871"/>
      <c r="FX1078" s="871"/>
      <c r="FY1078" s="871"/>
      <c r="FZ1078" s="871"/>
      <c r="GA1078" s="871"/>
      <c r="GB1078" s="871"/>
      <c r="GC1078" s="871"/>
      <c r="GD1078" s="871"/>
      <c r="GE1078" s="871"/>
      <c r="GF1078" s="871"/>
      <c r="GG1078" s="871"/>
      <c r="GH1078" s="871"/>
      <c r="GI1078" s="871"/>
      <c r="GJ1078" s="871"/>
      <c r="GK1078" s="871"/>
      <c r="GL1078" s="871"/>
      <c r="GM1078" s="871"/>
      <c r="GN1078" s="871"/>
      <c r="GO1078" s="871"/>
      <c r="GP1078" s="871"/>
      <c r="GQ1078" s="871"/>
      <c r="GR1078" s="871"/>
      <c r="GS1078" s="871"/>
      <c r="GT1078" s="871"/>
      <c r="GU1078" s="871"/>
      <c r="GV1078" s="871"/>
      <c r="GW1078" s="871"/>
      <c r="GX1078" s="871"/>
      <c r="GY1078" s="871"/>
      <c r="GZ1078" s="871"/>
      <c r="HA1078" s="871"/>
      <c r="HB1078" s="871"/>
      <c r="HC1078" s="871"/>
      <c r="HD1078" s="871"/>
      <c r="HE1078" s="871"/>
      <c r="HF1078" s="871"/>
      <c r="HG1078" s="871"/>
      <c r="HH1078" s="871"/>
      <c r="HI1078" s="871"/>
      <c r="HJ1078" s="871"/>
      <c r="HK1078" s="871"/>
      <c r="HL1078" s="871"/>
      <c r="HM1078" s="871"/>
      <c r="HN1078" s="871"/>
      <c r="HO1078" s="871"/>
      <c r="HP1078" s="871"/>
      <c r="HQ1078" s="871"/>
      <c r="HR1078" s="871"/>
      <c r="HS1078" s="871"/>
      <c r="HT1078" s="871"/>
      <c r="HU1078" s="871"/>
      <c r="HV1078" s="871"/>
      <c r="HW1078" s="871"/>
      <c r="HX1078" s="871"/>
      <c r="HY1078" s="871"/>
      <c r="HZ1078" s="871"/>
      <c r="IA1078" s="871"/>
      <c r="IB1078" s="871"/>
      <c r="IC1078" s="871"/>
      <c r="ID1078" s="871"/>
      <c r="IE1078" s="871"/>
      <c r="IF1078" s="871"/>
      <c r="IG1078" s="871"/>
      <c r="IH1078" s="871"/>
      <c r="II1078" s="871"/>
      <c r="IJ1078" s="871"/>
      <c r="IK1078" s="871"/>
      <c r="IL1078" s="871"/>
      <c r="IM1078" s="871"/>
      <c r="IN1078" s="871"/>
      <c r="IO1078" s="871"/>
      <c r="IP1078" s="871"/>
      <c r="IQ1078" s="871"/>
      <c r="IR1078" s="871"/>
      <c r="IS1078" s="871"/>
      <c r="IT1078" s="871"/>
      <c r="IU1078" s="871"/>
      <c r="IV1078" s="871"/>
      <c r="IW1078" s="871"/>
      <c r="IX1078" s="871"/>
      <c r="IY1078" s="871"/>
      <c r="IZ1078" s="871"/>
      <c r="JA1078" s="871"/>
      <c r="JB1078" s="871"/>
      <c r="JC1078" s="871"/>
      <c r="JD1078" s="871"/>
      <c r="JE1078" s="871"/>
      <c r="JF1078" s="871"/>
      <c r="JG1078" s="871"/>
      <c r="JH1078" s="871"/>
      <c r="JI1078" s="871"/>
      <c r="JJ1078" s="871"/>
      <c r="JK1078" s="871"/>
      <c r="JL1078" s="871"/>
      <c r="JM1078" s="871"/>
      <c r="JN1078" s="871"/>
      <c r="JO1078" s="871"/>
      <c r="JP1078" s="871"/>
      <c r="JQ1078" s="871"/>
      <c r="JR1078" s="871"/>
      <c r="JS1078" s="871"/>
      <c r="JT1078" s="871"/>
      <c r="JU1078" s="871"/>
      <c r="JV1078" s="871"/>
      <c r="JW1078" s="871"/>
      <c r="JX1078" s="871"/>
      <c r="JY1078" s="871"/>
      <c r="JZ1078" s="871"/>
      <c r="KA1078" s="871"/>
      <c r="KB1078" s="871"/>
      <c r="KC1078" s="871"/>
      <c r="KD1078" s="871"/>
      <c r="KE1078" s="871"/>
      <c r="KF1078" s="871"/>
      <c r="KG1078" s="871"/>
      <c r="KH1078" s="871"/>
      <c r="KI1078" s="871"/>
      <c r="KJ1078" s="871"/>
      <c r="KK1078" s="871"/>
      <c r="KL1078" s="871"/>
      <c r="KM1078" s="871"/>
      <c r="KN1078" s="871"/>
      <c r="KO1078" s="871"/>
      <c r="KP1078" s="871"/>
      <c r="KQ1078" s="871"/>
      <c r="KR1078" s="871"/>
      <c r="KS1078" s="871"/>
      <c r="KT1078" s="871"/>
      <c r="KU1078" s="871"/>
      <c r="KV1078" s="871"/>
      <c r="KW1078" s="871"/>
      <c r="KX1078" s="871"/>
      <c r="KY1078" s="871"/>
      <c r="KZ1078" s="871"/>
      <c r="LA1078" s="871"/>
      <c r="LB1078" s="871"/>
      <c r="LC1078" s="871"/>
      <c r="LD1078" s="871"/>
      <c r="LE1078" s="871"/>
      <c r="LF1078" s="871"/>
      <c r="LG1078" s="871"/>
      <c r="LH1078" s="871"/>
      <c r="LI1078" s="871"/>
      <c r="LJ1078" s="871"/>
      <c r="LK1078" s="871"/>
      <c r="LL1078" s="871"/>
      <c r="LM1078" s="871"/>
      <c r="LN1078" s="871"/>
      <c r="LO1078" s="871"/>
      <c r="LP1078" s="871"/>
      <c r="LQ1078" s="871"/>
      <c r="LR1078" s="871"/>
      <c r="LS1078" s="871"/>
      <c r="LT1078" s="871"/>
      <c r="LU1078" s="871"/>
      <c r="LV1078" s="871"/>
      <c r="LW1078" s="871"/>
      <c r="LX1078" s="871"/>
      <c r="LY1078" s="871"/>
      <c r="LZ1078" s="871"/>
      <c r="MA1078" s="871"/>
      <c r="MB1078" s="871"/>
      <c r="MC1078" s="871"/>
      <c r="MD1078" s="871"/>
      <c r="ME1078" s="871"/>
      <c r="MF1078" s="871"/>
      <c r="MG1078" s="871"/>
      <c r="MH1078" s="871"/>
      <c r="MI1078" s="871"/>
      <c r="MJ1078" s="871"/>
      <c r="MK1078" s="871"/>
      <c r="ML1078" s="871"/>
      <c r="MM1078" s="871"/>
      <c r="MN1078" s="871"/>
      <c r="MO1078" s="871"/>
      <c r="MP1078" s="871"/>
      <c r="MQ1078" s="871"/>
      <c r="MR1078" s="871"/>
      <c r="MS1078" s="871"/>
      <c r="MT1078" s="871"/>
      <c r="MU1078" s="871"/>
      <c r="MV1078" s="871"/>
      <c r="MW1078" s="871"/>
      <c r="MX1078" s="871"/>
      <c r="MY1078" s="871"/>
      <c r="MZ1078" s="871"/>
      <c r="NA1078" s="871"/>
      <c r="NB1078" s="871"/>
      <c r="NC1078" s="871"/>
      <c r="ND1078" s="871"/>
      <c r="NE1078" s="871"/>
      <c r="NF1078" s="871"/>
      <c r="NG1078" s="871"/>
      <c r="NH1078" s="871"/>
      <c r="NI1078" s="871"/>
      <c r="NJ1078" s="871"/>
      <c r="NK1078" s="871"/>
      <c r="NL1078" s="871"/>
      <c r="NM1078" s="871"/>
      <c r="NN1078" s="871"/>
      <c r="NO1078" s="871"/>
      <c r="NP1078" s="871"/>
      <c r="NQ1078" s="871"/>
      <c r="NR1078" s="871"/>
      <c r="NS1078" s="871"/>
      <c r="NT1078" s="871"/>
      <c r="NU1078" s="871"/>
      <c r="NV1078" s="871"/>
      <c r="NW1078" s="871"/>
      <c r="NX1078" s="871"/>
      <c r="NY1078" s="871"/>
      <c r="NZ1078" s="871"/>
      <c r="OA1078" s="871"/>
      <c r="OB1078" s="871"/>
      <c r="OC1078" s="871"/>
      <c r="OD1078" s="871"/>
      <c r="OE1078" s="871"/>
      <c r="OF1078" s="871"/>
      <c r="OG1078" s="871"/>
      <c r="OH1078" s="871"/>
      <c r="OI1078" s="871"/>
      <c r="OJ1078" s="871"/>
      <c r="OK1078" s="871"/>
      <c r="OL1078" s="871"/>
      <c r="OM1078" s="871"/>
      <c r="ON1078" s="871"/>
      <c r="OO1078" s="871"/>
      <c r="OP1078" s="871"/>
      <c r="OQ1078" s="871"/>
      <c r="OR1078" s="871"/>
      <c r="OS1078" s="871"/>
      <c r="OT1078" s="871"/>
      <c r="OU1078" s="871"/>
      <c r="OV1078" s="871"/>
      <c r="OW1078" s="871"/>
      <c r="OX1078" s="871"/>
      <c r="OY1078" s="871"/>
      <c r="OZ1078" s="871"/>
      <c r="PA1078" s="871"/>
      <c r="PB1078" s="871"/>
      <c r="PC1078" s="871"/>
      <c r="PD1078" s="871"/>
      <c r="PE1078" s="871"/>
      <c r="PF1078" s="871"/>
      <c r="PG1078" s="871"/>
      <c r="PH1078" s="871"/>
      <c r="PI1078" s="871"/>
      <c r="PJ1078" s="871"/>
      <c r="PK1078" s="871"/>
      <c r="PL1078" s="871"/>
      <c r="PM1078" s="871"/>
      <c r="PN1078" s="871"/>
      <c r="PO1078" s="871"/>
      <c r="PP1078" s="871"/>
      <c r="PQ1078" s="871"/>
      <c r="PR1078" s="871"/>
      <c r="PS1078" s="871"/>
      <c r="PT1078" s="871"/>
      <c r="PU1078" s="871"/>
      <c r="PV1078" s="871"/>
      <c r="PW1078" s="871"/>
      <c r="PX1078" s="871"/>
      <c r="PY1078" s="871"/>
      <c r="PZ1078" s="871"/>
      <c r="QA1078" s="871"/>
      <c r="QB1078" s="871"/>
      <c r="QC1078" s="871"/>
      <c r="QD1078" s="871"/>
      <c r="QE1078" s="871"/>
      <c r="QF1078" s="871"/>
      <c r="QG1078" s="871"/>
      <c r="QH1078" s="871"/>
      <c r="QI1078" s="871"/>
      <c r="QJ1078" s="871"/>
      <c r="QK1078" s="871"/>
      <c r="QL1078" s="871"/>
      <c r="QM1078" s="871"/>
      <c r="QN1078" s="871"/>
      <c r="QO1078" s="871"/>
      <c r="QP1078" s="871"/>
      <c r="QQ1078" s="871"/>
      <c r="QR1078" s="871"/>
      <c r="QS1078" s="871"/>
      <c r="QT1078" s="871"/>
      <c r="QU1078" s="871"/>
      <c r="QV1078" s="871"/>
      <c r="QW1078" s="871"/>
      <c r="QX1078" s="871"/>
      <c r="QY1078" s="871"/>
      <c r="QZ1078" s="871"/>
      <c r="RA1078" s="871"/>
      <c r="RB1078" s="871"/>
      <c r="RC1078" s="871"/>
      <c r="RD1078" s="871"/>
      <c r="RE1078" s="871"/>
      <c r="RF1078" s="871"/>
      <c r="RG1078" s="871"/>
      <c r="RH1078" s="871"/>
      <c r="RI1078" s="871"/>
      <c r="RJ1078" s="871"/>
      <c r="RK1078" s="871"/>
      <c r="RL1078" s="871"/>
      <c r="RM1078" s="871"/>
      <c r="RN1078" s="871"/>
      <c r="RO1078" s="871"/>
      <c r="RP1078" s="871"/>
      <c r="RQ1078" s="871"/>
      <c r="RR1078" s="871"/>
      <c r="RS1078" s="871"/>
      <c r="RT1078" s="871"/>
      <c r="RU1078" s="871"/>
      <c r="RV1078" s="871"/>
      <c r="RW1078" s="871"/>
      <c r="RX1078" s="871"/>
      <c r="RY1078" s="871"/>
      <c r="RZ1078" s="871"/>
      <c r="SA1078" s="871"/>
      <c r="SB1078" s="871"/>
      <c r="SC1078" s="871"/>
      <c r="SD1078" s="871"/>
      <c r="SE1078" s="871"/>
      <c r="SF1078" s="871"/>
      <c r="SG1078" s="871"/>
      <c r="SH1078" s="871"/>
      <c r="SI1078" s="871"/>
      <c r="SJ1078" s="871"/>
      <c r="SK1078" s="871"/>
      <c r="SL1078" s="871"/>
      <c r="SM1078" s="871"/>
      <c r="SN1078" s="871"/>
      <c r="SO1078" s="871"/>
      <c r="SP1078" s="871"/>
      <c r="SQ1078" s="871"/>
      <c r="SR1078" s="871"/>
      <c r="SS1078" s="871"/>
      <c r="ST1078" s="871"/>
      <c r="SU1078" s="871"/>
      <c r="SV1078" s="871"/>
      <c r="SW1078" s="871"/>
      <c r="SX1078" s="871"/>
      <c r="SY1078" s="871"/>
      <c r="SZ1078" s="871"/>
      <c r="TA1078" s="871"/>
      <c r="TB1078" s="871"/>
      <c r="TC1078" s="871"/>
      <c r="TD1078" s="871"/>
      <c r="TE1078" s="871"/>
      <c r="TF1078" s="871"/>
      <c r="TG1078" s="871"/>
      <c r="TH1078" s="871"/>
      <c r="TI1078" s="871"/>
      <c r="TJ1078" s="871"/>
      <c r="TK1078" s="871"/>
      <c r="TL1078" s="871"/>
      <c r="TM1078" s="871"/>
      <c r="TN1078" s="871"/>
      <c r="TO1078" s="871"/>
      <c r="TP1078" s="871"/>
      <c r="TQ1078" s="871"/>
      <c r="TR1078" s="871"/>
      <c r="TS1078" s="871"/>
      <c r="TT1078" s="871"/>
      <c r="TU1078" s="871"/>
      <c r="TV1078" s="871"/>
      <c r="TW1078" s="871"/>
      <c r="TX1078" s="871"/>
      <c r="TY1078" s="871"/>
      <c r="TZ1078" s="871"/>
      <c r="UA1078" s="871"/>
      <c r="UB1078" s="871"/>
      <c r="UC1078" s="871"/>
      <c r="UD1078" s="871"/>
      <c r="UE1078" s="871"/>
      <c r="UF1078" s="871"/>
      <c r="UG1078" s="871"/>
      <c r="UH1078" s="871"/>
      <c r="UI1078" s="871"/>
      <c r="UJ1078" s="871"/>
      <c r="UK1078" s="871"/>
      <c r="UL1078" s="871"/>
      <c r="UM1078" s="871"/>
      <c r="UN1078" s="871"/>
      <c r="UO1078" s="871"/>
      <c r="UP1078" s="871"/>
      <c r="UQ1078" s="871"/>
      <c r="UR1078" s="871"/>
      <c r="US1078" s="871"/>
      <c r="UT1078" s="871"/>
      <c r="UU1078" s="871"/>
      <c r="UV1078" s="871"/>
      <c r="UW1078" s="871"/>
      <c r="UX1078" s="871"/>
      <c r="UY1078" s="871"/>
      <c r="UZ1078" s="871"/>
      <c r="VA1078" s="871"/>
      <c r="VB1078" s="871"/>
      <c r="VC1078" s="871"/>
      <c r="VD1078" s="871"/>
      <c r="VE1078" s="871"/>
      <c r="VF1078" s="871"/>
      <c r="VG1078" s="871"/>
      <c r="VH1078" s="871"/>
      <c r="VI1078" s="871"/>
      <c r="VJ1078" s="871"/>
      <c r="VK1078" s="871"/>
      <c r="VL1078" s="871"/>
      <c r="VM1078" s="871"/>
      <c r="VN1078" s="871"/>
      <c r="VO1078" s="871"/>
      <c r="VP1078" s="871"/>
      <c r="VQ1078" s="871"/>
      <c r="VR1078" s="871"/>
      <c r="VS1078" s="871"/>
      <c r="VT1078" s="871"/>
      <c r="VU1078" s="871"/>
      <c r="VV1078" s="871"/>
      <c r="VW1078" s="871"/>
      <c r="VX1078" s="871"/>
      <c r="VY1078" s="871"/>
      <c r="VZ1078" s="871"/>
      <c r="WA1078" s="871"/>
      <c r="WB1078" s="871"/>
      <c r="WC1078" s="871"/>
      <c r="WD1078" s="871"/>
      <c r="WE1078" s="871"/>
      <c r="WF1078" s="871"/>
      <c r="WG1078" s="871"/>
      <c r="WH1078" s="871"/>
      <c r="WI1078" s="871"/>
      <c r="WJ1078" s="871"/>
      <c r="WK1078" s="871"/>
      <c r="WL1078" s="871"/>
      <c r="WM1078" s="871"/>
      <c r="WN1078" s="871"/>
      <c r="WO1078" s="871"/>
      <c r="WP1078" s="871"/>
      <c r="WQ1078" s="871"/>
      <c r="WR1078" s="871"/>
      <c r="WS1078" s="871"/>
      <c r="WT1078" s="871"/>
      <c r="WU1078" s="871"/>
      <c r="WV1078" s="871"/>
      <c r="WW1078" s="871"/>
      <c r="WX1078" s="871"/>
      <c r="WY1078" s="871"/>
      <c r="WZ1078" s="871"/>
      <c r="XA1078" s="871"/>
      <c r="XB1078" s="871"/>
      <c r="XC1078" s="871"/>
      <c r="XD1078" s="871"/>
      <c r="XE1078" s="871"/>
      <c r="XF1078" s="871"/>
      <c r="XG1078" s="871"/>
      <c r="XH1078" s="871"/>
      <c r="XI1078" s="871"/>
      <c r="XJ1078" s="871"/>
      <c r="XK1078" s="871"/>
      <c r="XL1078" s="871"/>
      <c r="XM1078" s="871"/>
      <c r="XN1078" s="871"/>
      <c r="XO1078" s="871"/>
      <c r="XP1078" s="871"/>
      <c r="XQ1078" s="871"/>
      <c r="XR1078" s="871"/>
      <c r="XS1078" s="871"/>
      <c r="XT1078" s="871"/>
      <c r="XU1078" s="871"/>
      <c r="XV1078" s="871"/>
      <c r="XW1078" s="871"/>
      <c r="XX1078" s="871"/>
      <c r="XY1078" s="871"/>
      <c r="XZ1078" s="871"/>
      <c r="YA1078" s="871"/>
      <c r="YB1078" s="871"/>
      <c r="YC1078" s="871"/>
      <c r="YD1078" s="871"/>
      <c r="YE1078" s="871"/>
      <c r="YF1078" s="871"/>
      <c r="YG1078" s="871"/>
      <c r="YH1078" s="871"/>
      <c r="YI1078" s="871"/>
      <c r="YJ1078" s="871"/>
      <c r="YK1078" s="871"/>
      <c r="YL1078" s="871"/>
      <c r="YM1078" s="871"/>
      <c r="YN1078" s="871"/>
      <c r="YO1078" s="871"/>
      <c r="YP1078" s="871"/>
      <c r="YQ1078" s="871"/>
      <c r="YR1078" s="871"/>
      <c r="YS1078" s="871"/>
      <c r="YT1078" s="871"/>
      <c r="YU1078" s="871"/>
      <c r="YV1078" s="871"/>
      <c r="YW1078" s="871"/>
      <c r="YX1078" s="871"/>
      <c r="YY1078" s="871"/>
      <c r="YZ1078" s="871"/>
      <c r="ZA1078" s="871"/>
      <c r="ZB1078" s="871"/>
      <c r="ZC1078" s="871"/>
      <c r="ZD1078" s="871"/>
      <c r="ZE1078" s="871"/>
      <c r="ZF1078" s="871"/>
      <c r="ZG1078" s="871"/>
      <c r="ZH1078" s="871"/>
      <c r="ZI1078" s="871"/>
      <c r="ZJ1078" s="871"/>
      <c r="ZK1078" s="871"/>
      <c r="ZL1078" s="871"/>
      <c r="ZM1078" s="871"/>
      <c r="ZN1078" s="871"/>
      <c r="ZO1078" s="871"/>
      <c r="ZP1078" s="871"/>
      <c r="ZQ1078" s="871"/>
      <c r="ZR1078" s="871"/>
      <c r="ZS1078" s="871"/>
      <c r="ZT1078" s="871"/>
      <c r="ZU1078" s="871"/>
      <c r="ZV1078" s="871"/>
      <c r="ZW1078" s="871"/>
      <c r="ZX1078" s="871"/>
      <c r="ZY1078" s="871"/>
      <c r="ZZ1078" s="871"/>
      <c r="AAA1078" s="871"/>
      <c r="AAB1078" s="871"/>
      <c r="AAC1078" s="871"/>
      <c r="AAD1078" s="871"/>
      <c r="AAE1078" s="871"/>
      <c r="AAF1078" s="871"/>
      <c r="AAG1078" s="871"/>
      <c r="AAH1078" s="871"/>
      <c r="AAI1078" s="871"/>
      <c r="AAJ1078" s="871"/>
      <c r="AAK1078" s="871"/>
      <c r="AAL1078" s="871"/>
      <c r="AAM1078" s="871"/>
      <c r="AAN1078" s="871"/>
      <c r="AAO1078" s="871"/>
      <c r="AAP1078" s="871"/>
      <c r="AAQ1078" s="871"/>
      <c r="AAR1078" s="871"/>
      <c r="AAS1078" s="871"/>
      <c r="AAT1078" s="871"/>
      <c r="AAU1078" s="871"/>
      <c r="AAV1078" s="871"/>
      <c r="AAW1078" s="871"/>
      <c r="AAX1078" s="871"/>
      <c r="AAY1078" s="871"/>
      <c r="AAZ1078" s="871"/>
      <c r="ABA1078" s="871"/>
      <c r="ABB1078" s="871"/>
      <c r="ABC1078" s="871"/>
      <c r="ABD1078" s="871"/>
      <c r="ABE1078" s="871"/>
      <c r="ABF1078" s="871"/>
      <c r="ABG1078" s="871"/>
      <c r="ABH1078" s="871"/>
      <c r="ABI1078" s="871"/>
      <c r="ABJ1078" s="871"/>
      <c r="ABK1078" s="871"/>
      <c r="ABL1078" s="871"/>
      <c r="ABM1078" s="871"/>
      <c r="ABN1078" s="871"/>
      <c r="ABO1078" s="871"/>
      <c r="ABP1078" s="871"/>
      <c r="ABQ1078" s="871"/>
      <c r="ABR1078" s="871"/>
      <c r="ABS1078" s="871"/>
      <c r="ABT1078" s="871"/>
      <c r="ABU1078" s="871"/>
      <c r="ABV1078" s="871"/>
      <c r="ABW1078" s="871"/>
      <c r="ABX1078" s="871"/>
      <c r="ABY1078" s="871"/>
      <c r="ABZ1078" s="871"/>
      <c r="ACA1078" s="871"/>
      <c r="ACB1078" s="871"/>
      <c r="ACC1078" s="871"/>
      <c r="ACD1078" s="871"/>
      <c r="ACE1078" s="871"/>
      <c r="ACF1078" s="871"/>
      <c r="ACG1078" s="871"/>
      <c r="ACH1078" s="871"/>
      <c r="ACI1078" s="871"/>
      <c r="ACJ1078" s="871"/>
      <c r="ACK1078" s="871"/>
      <c r="ACL1078" s="871"/>
      <c r="ACM1078" s="871"/>
      <c r="ACN1078" s="871"/>
      <c r="ACO1078" s="871"/>
      <c r="ACP1078" s="871"/>
      <c r="ACQ1078" s="871"/>
      <c r="ACR1078" s="871"/>
      <c r="ACS1078" s="871"/>
      <c r="ACT1078" s="871"/>
      <c r="ACU1078" s="871"/>
      <c r="ACV1078" s="871"/>
      <c r="ACW1078" s="871"/>
      <c r="ACX1078" s="871"/>
      <c r="ACY1078" s="871"/>
      <c r="ACZ1078" s="871"/>
      <c r="ADA1078" s="871"/>
      <c r="ADB1078" s="871"/>
      <c r="ADC1078" s="871"/>
      <c r="ADD1078" s="871"/>
      <c r="ADE1078" s="871"/>
      <c r="ADF1078" s="871"/>
      <c r="ADG1078" s="871"/>
      <c r="ADH1078" s="871"/>
      <c r="ADI1078" s="871"/>
      <c r="ADJ1078" s="871"/>
      <c r="ADK1078" s="871"/>
      <c r="ADL1078" s="871"/>
      <c r="ADM1078" s="871"/>
      <c r="ADN1078" s="871"/>
      <c r="ADO1078" s="871"/>
      <c r="ADP1078" s="871"/>
      <c r="ADQ1078" s="871"/>
      <c r="ADR1078" s="871"/>
      <c r="ADS1078" s="871"/>
      <c r="ADT1078" s="871"/>
      <c r="ADU1078" s="871"/>
      <c r="ADV1078" s="871"/>
      <c r="ADW1078" s="871"/>
      <c r="ADX1078" s="871"/>
      <c r="ADY1078" s="871"/>
      <c r="ADZ1078" s="871"/>
      <c r="AEA1078" s="871"/>
      <c r="AEB1078" s="871"/>
      <c r="AEC1078" s="871"/>
      <c r="AED1078" s="871"/>
      <c r="AEE1078" s="871"/>
      <c r="AEF1078" s="871"/>
      <c r="AEG1078" s="871"/>
      <c r="AEH1078" s="871"/>
      <c r="AEI1078" s="871"/>
      <c r="AEJ1078" s="871"/>
      <c r="AEK1078" s="871"/>
      <c r="AEL1078" s="871"/>
      <c r="AEM1078" s="871"/>
      <c r="AEN1078" s="871"/>
      <c r="AEO1078" s="871"/>
      <c r="AEP1078" s="871"/>
      <c r="AEQ1078" s="871"/>
      <c r="AER1078" s="871"/>
      <c r="AES1078" s="871"/>
      <c r="AET1078" s="871"/>
      <c r="AEU1078" s="871"/>
      <c r="AEV1078" s="871"/>
      <c r="AEW1078" s="871"/>
      <c r="AEX1078" s="871"/>
      <c r="AEY1078" s="871"/>
      <c r="AEZ1078" s="871"/>
      <c r="AFA1078" s="871"/>
      <c r="AFB1078" s="871"/>
      <c r="AFC1078" s="871"/>
      <c r="AFD1078" s="871"/>
      <c r="AFE1078" s="871"/>
      <c r="AFF1078" s="871"/>
      <c r="AFG1078" s="871"/>
      <c r="AFH1078" s="871"/>
      <c r="AFI1078" s="871"/>
      <c r="AFJ1078" s="871"/>
      <c r="AFK1078" s="871"/>
      <c r="AFL1078" s="871"/>
      <c r="AFM1078" s="871"/>
      <c r="AFN1078" s="871"/>
      <c r="AFO1078" s="871"/>
      <c r="AFP1078" s="871"/>
      <c r="AFQ1078" s="871"/>
      <c r="AFR1078" s="871"/>
      <c r="AFS1078" s="871"/>
      <c r="AFT1078" s="871"/>
      <c r="AFU1078" s="871"/>
      <c r="AFV1078" s="871"/>
      <c r="AFW1078" s="871"/>
      <c r="AFX1078" s="871"/>
      <c r="AFY1078" s="871"/>
      <c r="AFZ1078" s="871"/>
      <c r="AGA1078" s="871"/>
      <c r="AGB1078" s="871"/>
      <c r="AGC1078" s="871"/>
      <c r="AGD1078" s="871"/>
      <c r="AGE1078" s="871"/>
      <c r="AGF1078" s="871"/>
      <c r="AGG1078" s="871"/>
      <c r="AGH1078" s="871"/>
      <c r="AGI1078" s="871"/>
      <c r="AGJ1078" s="871"/>
      <c r="AGK1078" s="871"/>
      <c r="AGL1078" s="871"/>
      <c r="AGM1078" s="871"/>
      <c r="AGN1078" s="871"/>
      <c r="AGO1078" s="871"/>
      <c r="AGP1078" s="871"/>
      <c r="AGQ1078" s="871"/>
      <c r="AGR1078" s="871"/>
      <c r="AGS1078" s="871"/>
      <c r="AGT1078" s="871"/>
      <c r="AGU1078" s="871"/>
      <c r="AGV1078" s="871"/>
      <c r="AGW1078" s="871"/>
      <c r="AGX1078" s="871"/>
      <c r="AGY1078" s="871"/>
      <c r="AGZ1078" s="871"/>
      <c r="AHA1078" s="871"/>
      <c r="AHB1078" s="871"/>
      <c r="AHC1078" s="871"/>
      <c r="AHD1078" s="871"/>
      <c r="AHE1078" s="871"/>
      <c r="AHF1078" s="871"/>
      <c r="AHG1078" s="871"/>
      <c r="AHH1078" s="871"/>
      <c r="AHI1078" s="871"/>
      <c r="AHJ1078" s="871"/>
      <c r="AHK1078" s="871"/>
      <c r="AHL1078" s="871"/>
      <c r="AHM1078" s="871"/>
      <c r="AHN1078" s="871"/>
      <c r="AHO1078" s="871"/>
      <c r="AHP1078" s="871"/>
      <c r="AHQ1078" s="871"/>
      <c r="AHR1078" s="871"/>
      <c r="AHS1078" s="871"/>
      <c r="AHT1078" s="871"/>
      <c r="AHU1078" s="871"/>
      <c r="AHV1078" s="871"/>
      <c r="AHW1078" s="871"/>
      <c r="AHX1078" s="871"/>
      <c r="AHY1078" s="871"/>
      <c r="AHZ1078" s="871"/>
      <c r="AIA1078" s="871"/>
      <c r="AIB1078" s="871"/>
      <c r="AIC1078" s="871"/>
      <c r="AID1078" s="871"/>
      <c r="AIE1078" s="871"/>
      <c r="AIF1078" s="871"/>
      <c r="AIG1078" s="871"/>
      <c r="AIH1078" s="871"/>
      <c r="AII1078" s="871"/>
      <c r="AIJ1078" s="871"/>
      <c r="AIK1078" s="871"/>
      <c r="AIL1078" s="871"/>
      <c r="AIM1078" s="871"/>
      <c r="AIN1078" s="871"/>
      <c r="AIO1078" s="871"/>
      <c r="AIP1078" s="871"/>
      <c r="AIQ1078" s="871"/>
      <c r="AIR1078" s="871"/>
      <c r="AIS1078" s="871"/>
      <c r="AIT1078" s="871"/>
      <c r="AIU1078" s="871"/>
      <c r="AIV1078" s="871"/>
      <c r="AIW1078" s="871"/>
      <c r="AIX1078" s="871"/>
      <c r="AIY1078" s="871"/>
      <c r="AIZ1078" s="871"/>
      <c r="AJA1078" s="871"/>
      <c r="AJB1078" s="871"/>
      <c r="AJC1078" s="871"/>
      <c r="AJD1078" s="871"/>
      <c r="AJE1078" s="871"/>
      <c r="AJF1078" s="871"/>
      <c r="AJG1078" s="871"/>
      <c r="AJH1078" s="871"/>
      <c r="AJI1078" s="871"/>
      <c r="AJJ1078" s="871"/>
      <c r="AJK1078" s="871"/>
      <c r="AJL1078" s="871"/>
      <c r="AJM1078" s="871"/>
      <c r="AJN1078" s="871"/>
      <c r="AJO1078" s="871"/>
      <c r="AJP1078" s="871"/>
      <c r="AJQ1078" s="871"/>
      <c r="AJR1078" s="871"/>
      <c r="AJS1078" s="871"/>
      <c r="AJT1078" s="871"/>
      <c r="AJU1078" s="871"/>
      <c r="AJV1078" s="871"/>
      <c r="AJW1078" s="871"/>
      <c r="AJX1078" s="871"/>
      <c r="AJY1078" s="871"/>
      <c r="AJZ1078" s="871"/>
      <c r="AKA1078" s="871"/>
      <c r="AKB1078" s="871"/>
      <c r="AKC1078" s="871"/>
      <c r="AKD1078" s="871"/>
      <c r="AKE1078" s="871"/>
      <c r="AKF1078" s="871"/>
      <c r="AKG1078" s="871"/>
      <c r="AKH1078" s="871"/>
      <c r="AKI1078" s="871"/>
      <c r="AKJ1078" s="871"/>
      <c r="AKK1078" s="871"/>
      <c r="AKL1078" s="871"/>
      <c r="AKM1078" s="871"/>
      <c r="AKN1078" s="871"/>
      <c r="AKO1078" s="871"/>
      <c r="AKP1078" s="871"/>
      <c r="AKQ1078" s="871"/>
      <c r="AKR1078" s="871"/>
      <c r="AKS1078" s="871"/>
      <c r="AKT1078" s="871"/>
      <c r="AKU1078" s="871"/>
      <c r="AKV1078" s="871"/>
      <c r="AKW1078" s="871"/>
      <c r="AKX1078" s="871"/>
      <c r="AKY1078" s="871"/>
      <c r="AKZ1078" s="871"/>
      <c r="ALA1078" s="871"/>
      <c r="ALB1078" s="871"/>
      <c r="ALC1078" s="871"/>
      <c r="ALD1078" s="871"/>
      <c r="ALE1078" s="871"/>
      <c r="ALF1078" s="871"/>
      <c r="ALG1078" s="871"/>
      <c r="ALH1078" s="871"/>
      <c r="ALI1078" s="871"/>
      <c r="ALJ1078" s="871"/>
      <c r="ALK1078" s="871"/>
      <c r="ALL1078" s="871"/>
      <c r="ALM1078" s="871"/>
      <c r="ALN1078" s="871"/>
      <c r="ALO1078" s="871"/>
      <c r="ALP1078" s="871"/>
      <c r="ALQ1078" s="871"/>
      <c r="ALR1078" s="871"/>
      <c r="ALS1078" s="871"/>
      <c r="ALT1078" s="871"/>
      <c r="ALU1078" s="871"/>
      <c r="ALV1078" s="871"/>
      <c r="ALW1078" s="871"/>
      <c r="ALX1078" s="871"/>
      <c r="ALY1078" s="871"/>
      <c r="ALZ1078" s="871"/>
      <c r="AMA1078" s="871"/>
      <c r="AMB1078" s="871"/>
      <c r="AMC1078" s="871"/>
      <c r="AMD1078" s="871"/>
      <c r="AME1078" s="871"/>
      <c r="AMF1078" s="871"/>
      <c r="AMG1078" s="871"/>
      <c r="AMH1078" s="871"/>
      <c r="AMI1078" s="871"/>
      <c r="AMJ1078" s="871"/>
      <c r="AMK1078" s="871"/>
    </row>
    <row r="1079" spans="1:1025" ht="15.75" customHeight="1">
      <c r="A1079" s="1126"/>
      <c r="B1079" s="971" t="s">
        <v>555</v>
      </c>
      <c r="C1079" s="958"/>
      <c r="D1079" s="958" t="s">
        <v>556</v>
      </c>
      <c r="E1079" s="957"/>
      <c r="F1079" s="939"/>
      <c r="G1079" s="983"/>
      <c r="H1079" s="946"/>
      <c r="I1079" s="942"/>
      <c r="J1079" s="942" t="s">
        <v>473</v>
      </c>
      <c r="K1079" s="944"/>
      <c r="L1079" s="944"/>
      <c r="M1079" s="899"/>
      <c r="N1079" s="899"/>
      <c r="O1079" s="903"/>
      <c r="P1079" s="899"/>
      <c r="Q1079" s="898"/>
      <c r="R1079" s="871"/>
      <c r="S1079" s="871"/>
      <c r="T1079" s="871"/>
      <c r="U1079" s="871"/>
      <c r="V1079" s="871"/>
      <c r="W1079" s="871"/>
      <c r="X1079" s="871"/>
      <c r="Y1079" s="871"/>
      <c r="Z1079" s="871"/>
      <c r="AA1079" s="871"/>
      <c r="AB1079" s="871"/>
      <c r="AC1079" s="871"/>
      <c r="AD1079" s="871"/>
      <c r="AE1079" s="871"/>
      <c r="AF1079" s="871"/>
      <c r="AG1079" s="871"/>
      <c r="AH1079" s="871"/>
      <c r="AI1079" s="871"/>
      <c r="AJ1079" s="871"/>
      <c r="AK1079" s="871"/>
      <c r="AL1079" s="871"/>
      <c r="AM1079" s="871"/>
      <c r="AN1079" s="871"/>
      <c r="AO1079" s="871"/>
      <c r="AP1079" s="871"/>
      <c r="AQ1079" s="871"/>
      <c r="AR1079" s="871"/>
      <c r="AS1079" s="871"/>
      <c r="AT1079" s="871"/>
      <c r="AU1079" s="871"/>
      <c r="AV1079" s="871"/>
      <c r="AW1079" s="871"/>
      <c r="AX1079" s="871"/>
      <c r="AY1079" s="871"/>
      <c r="AZ1079" s="871"/>
      <c r="BA1079" s="871"/>
      <c r="BB1079" s="871"/>
      <c r="BC1079" s="871"/>
      <c r="BD1079" s="871"/>
      <c r="BE1079" s="871"/>
      <c r="BF1079" s="871"/>
      <c r="BG1079" s="871"/>
      <c r="BH1079" s="871"/>
      <c r="BI1079" s="871"/>
      <c r="BJ1079" s="871"/>
      <c r="BK1079" s="871"/>
      <c r="BL1079" s="871"/>
      <c r="BM1079" s="871"/>
      <c r="BN1079" s="871"/>
      <c r="BO1079" s="871"/>
      <c r="BP1079" s="871"/>
      <c r="BQ1079" s="871"/>
      <c r="BR1079" s="871"/>
      <c r="BS1079" s="871"/>
      <c r="BT1079" s="871"/>
      <c r="BU1079" s="871"/>
      <c r="BV1079" s="871"/>
      <c r="BW1079" s="871"/>
      <c r="BX1079" s="871"/>
      <c r="BY1079" s="871"/>
      <c r="BZ1079" s="871"/>
      <c r="CA1079" s="871"/>
      <c r="CB1079" s="871"/>
      <c r="CC1079" s="871"/>
      <c r="CD1079" s="871"/>
      <c r="CE1079" s="871"/>
      <c r="CF1079" s="871"/>
      <c r="CG1079" s="871"/>
      <c r="CH1079" s="871"/>
      <c r="CI1079" s="871"/>
      <c r="CJ1079" s="871"/>
      <c r="CK1079" s="871"/>
      <c r="CL1079" s="871"/>
      <c r="CM1079" s="871"/>
      <c r="CN1079" s="871"/>
      <c r="CO1079" s="871"/>
      <c r="CP1079" s="871"/>
      <c r="CQ1079" s="871"/>
      <c r="CR1079" s="871"/>
      <c r="CS1079" s="871"/>
      <c r="CT1079" s="871"/>
      <c r="CU1079" s="871"/>
      <c r="CV1079" s="871"/>
      <c r="CW1079" s="871"/>
      <c r="CX1079" s="871"/>
      <c r="CY1079" s="871"/>
      <c r="CZ1079" s="871"/>
      <c r="DA1079" s="871"/>
      <c r="DB1079" s="871"/>
      <c r="DC1079" s="871"/>
      <c r="DD1079" s="871"/>
      <c r="DE1079" s="871"/>
      <c r="DF1079" s="871"/>
      <c r="DG1079" s="871"/>
      <c r="DH1079" s="871"/>
      <c r="DI1079" s="871"/>
      <c r="DJ1079" s="871"/>
      <c r="DK1079" s="871"/>
      <c r="DL1079" s="871"/>
      <c r="DM1079" s="871"/>
      <c r="DN1079" s="871"/>
      <c r="DO1079" s="871"/>
      <c r="DP1079" s="871"/>
      <c r="DQ1079" s="871"/>
      <c r="DR1079" s="871"/>
      <c r="DS1079" s="871"/>
      <c r="DT1079" s="871"/>
      <c r="DU1079" s="871"/>
      <c r="DV1079" s="871"/>
      <c r="DW1079" s="871"/>
      <c r="DX1079" s="871"/>
      <c r="DY1079" s="871"/>
      <c r="DZ1079" s="871"/>
      <c r="EA1079" s="871"/>
      <c r="EB1079" s="871"/>
      <c r="EC1079" s="871"/>
      <c r="ED1079" s="871"/>
      <c r="EE1079" s="871"/>
      <c r="EF1079" s="871"/>
      <c r="EG1079" s="871"/>
      <c r="EH1079" s="871"/>
      <c r="EI1079" s="871"/>
      <c r="EJ1079" s="871"/>
      <c r="EK1079" s="871"/>
      <c r="EL1079" s="871"/>
      <c r="EM1079" s="871"/>
      <c r="EN1079" s="871"/>
      <c r="EO1079" s="871"/>
      <c r="EP1079" s="871"/>
      <c r="EQ1079" s="871"/>
      <c r="ER1079" s="871"/>
      <c r="ES1079" s="871"/>
      <c r="ET1079" s="871"/>
      <c r="EU1079" s="871"/>
      <c r="EV1079" s="871"/>
      <c r="EW1079" s="871"/>
      <c r="EX1079" s="871"/>
      <c r="EY1079" s="871"/>
      <c r="EZ1079" s="871"/>
      <c r="FA1079" s="871"/>
      <c r="FB1079" s="871"/>
      <c r="FC1079" s="871"/>
      <c r="FD1079" s="871"/>
      <c r="FE1079" s="871"/>
      <c r="FF1079" s="871"/>
      <c r="FG1079" s="871"/>
      <c r="FH1079" s="871"/>
      <c r="FI1079" s="871"/>
      <c r="FJ1079" s="871"/>
      <c r="FK1079" s="871"/>
      <c r="FL1079" s="871"/>
      <c r="FM1079" s="871"/>
      <c r="FN1079" s="871"/>
      <c r="FO1079" s="871"/>
      <c r="FP1079" s="871"/>
      <c r="FQ1079" s="871"/>
      <c r="FR1079" s="871"/>
      <c r="FS1079" s="871"/>
      <c r="FT1079" s="871"/>
      <c r="FU1079" s="871"/>
      <c r="FV1079" s="871"/>
      <c r="FW1079" s="871"/>
      <c r="FX1079" s="871"/>
      <c r="FY1079" s="871"/>
      <c r="FZ1079" s="871"/>
      <c r="GA1079" s="871"/>
      <c r="GB1079" s="871"/>
      <c r="GC1079" s="871"/>
      <c r="GD1079" s="871"/>
      <c r="GE1079" s="871"/>
      <c r="GF1079" s="871"/>
      <c r="GG1079" s="871"/>
      <c r="GH1079" s="871"/>
      <c r="GI1079" s="871"/>
      <c r="GJ1079" s="871"/>
      <c r="GK1079" s="871"/>
      <c r="GL1079" s="871"/>
      <c r="GM1079" s="871"/>
      <c r="GN1079" s="871"/>
      <c r="GO1079" s="871"/>
      <c r="GP1079" s="871"/>
      <c r="GQ1079" s="871"/>
      <c r="GR1079" s="871"/>
      <c r="GS1079" s="871"/>
      <c r="GT1079" s="871"/>
      <c r="GU1079" s="871"/>
      <c r="GV1079" s="871"/>
      <c r="GW1079" s="871"/>
      <c r="GX1079" s="871"/>
      <c r="GY1079" s="871"/>
      <c r="GZ1079" s="871"/>
      <c r="HA1079" s="871"/>
      <c r="HB1079" s="871"/>
      <c r="HC1079" s="871"/>
      <c r="HD1079" s="871"/>
      <c r="HE1079" s="871"/>
      <c r="HF1079" s="871"/>
      <c r="HG1079" s="871"/>
      <c r="HH1079" s="871"/>
      <c r="HI1079" s="871"/>
      <c r="HJ1079" s="871"/>
      <c r="HK1079" s="871"/>
      <c r="HL1079" s="871"/>
      <c r="HM1079" s="871"/>
      <c r="HN1079" s="871"/>
      <c r="HO1079" s="871"/>
      <c r="HP1079" s="871"/>
      <c r="HQ1079" s="871"/>
      <c r="HR1079" s="871"/>
      <c r="HS1079" s="871"/>
      <c r="HT1079" s="871"/>
      <c r="HU1079" s="871"/>
      <c r="HV1079" s="871"/>
      <c r="HW1079" s="871"/>
      <c r="HX1079" s="871"/>
      <c r="HY1079" s="871"/>
      <c r="HZ1079" s="871"/>
      <c r="IA1079" s="871"/>
      <c r="IB1079" s="871"/>
      <c r="IC1079" s="871"/>
      <c r="ID1079" s="871"/>
      <c r="IE1079" s="871"/>
      <c r="IF1079" s="871"/>
      <c r="IG1079" s="871"/>
      <c r="IH1079" s="871"/>
      <c r="II1079" s="871"/>
      <c r="IJ1079" s="871"/>
      <c r="IK1079" s="871"/>
      <c r="IL1079" s="871"/>
      <c r="IM1079" s="871"/>
      <c r="IN1079" s="871"/>
      <c r="IO1079" s="871"/>
      <c r="IP1079" s="871"/>
      <c r="IQ1079" s="871"/>
      <c r="IR1079" s="871"/>
      <c r="IS1079" s="871"/>
      <c r="IT1079" s="871"/>
      <c r="IU1079" s="871"/>
      <c r="IV1079" s="871"/>
      <c r="IW1079" s="871"/>
      <c r="IX1079" s="871"/>
      <c r="IY1079" s="871"/>
      <c r="IZ1079" s="871"/>
      <c r="JA1079" s="871"/>
      <c r="JB1079" s="871"/>
      <c r="JC1079" s="871"/>
      <c r="JD1079" s="871"/>
      <c r="JE1079" s="871"/>
      <c r="JF1079" s="871"/>
      <c r="JG1079" s="871"/>
      <c r="JH1079" s="871"/>
      <c r="JI1079" s="871"/>
      <c r="JJ1079" s="871"/>
      <c r="JK1079" s="871"/>
      <c r="JL1079" s="871"/>
      <c r="JM1079" s="871"/>
      <c r="JN1079" s="871"/>
      <c r="JO1079" s="871"/>
      <c r="JP1079" s="871"/>
      <c r="JQ1079" s="871"/>
      <c r="JR1079" s="871"/>
      <c r="JS1079" s="871"/>
      <c r="JT1079" s="871"/>
      <c r="JU1079" s="871"/>
      <c r="JV1079" s="871"/>
      <c r="JW1079" s="871"/>
      <c r="JX1079" s="871"/>
      <c r="JY1079" s="871"/>
      <c r="JZ1079" s="871"/>
      <c r="KA1079" s="871"/>
      <c r="KB1079" s="871"/>
      <c r="KC1079" s="871"/>
      <c r="KD1079" s="871"/>
      <c r="KE1079" s="871"/>
      <c r="KF1079" s="871"/>
      <c r="KG1079" s="871"/>
      <c r="KH1079" s="871"/>
      <c r="KI1079" s="871"/>
      <c r="KJ1079" s="871"/>
      <c r="KK1079" s="871"/>
      <c r="KL1079" s="871"/>
      <c r="KM1079" s="871"/>
      <c r="KN1079" s="871"/>
      <c r="KO1079" s="871"/>
      <c r="KP1079" s="871"/>
      <c r="KQ1079" s="871"/>
      <c r="KR1079" s="871"/>
      <c r="KS1079" s="871"/>
      <c r="KT1079" s="871"/>
      <c r="KU1079" s="871"/>
      <c r="KV1079" s="871"/>
      <c r="KW1079" s="871"/>
      <c r="KX1079" s="871"/>
      <c r="KY1079" s="871"/>
      <c r="KZ1079" s="871"/>
      <c r="LA1079" s="871"/>
      <c r="LB1079" s="871"/>
      <c r="LC1079" s="871"/>
      <c r="LD1079" s="871"/>
      <c r="LE1079" s="871"/>
      <c r="LF1079" s="871"/>
      <c r="LG1079" s="871"/>
      <c r="LH1079" s="871"/>
      <c r="LI1079" s="871"/>
      <c r="LJ1079" s="871"/>
      <c r="LK1079" s="871"/>
      <c r="LL1079" s="871"/>
      <c r="LM1079" s="871"/>
      <c r="LN1079" s="871"/>
      <c r="LO1079" s="871"/>
      <c r="LP1079" s="871"/>
      <c r="LQ1079" s="871"/>
      <c r="LR1079" s="871"/>
      <c r="LS1079" s="871"/>
      <c r="LT1079" s="871"/>
      <c r="LU1079" s="871"/>
      <c r="LV1079" s="871"/>
      <c r="LW1079" s="871"/>
      <c r="LX1079" s="871"/>
      <c r="LY1079" s="871"/>
      <c r="LZ1079" s="871"/>
      <c r="MA1079" s="871"/>
      <c r="MB1079" s="871"/>
      <c r="MC1079" s="871"/>
      <c r="MD1079" s="871"/>
      <c r="ME1079" s="871"/>
      <c r="MF1079" s="871"/>
      <c r="MG1079" s="871"/>
      <c r="MH1079" s="871"/>
      <c r="MI1079" s="871"/>
      <c r="MJ1079" s="871"/>
      <c r="MK1079" s="871"/>
      <c r="ML1079" s="871"/>
      <c r="MM1079" s="871"/>
      <c r="MN1079" s="871"/>
      <c r="MO1079" s="871"/>
      <c r="MP1079" s="871"/>
      <c r="MQ1079" s="871"/>
      <c r="MR1079" s="871"/>
      <c r="MS1079" s="871"/>
      <c r="MT1079" s="871"/>
      <c r="MU1079" s="871"/>
      <c r="MV1079" s="871"/>
      <c r="MW1079" s="871"/>
      <c r="MX1079" s="871"/>
      <c r="MY1079" s="871"/>
      <c r="MZ1079" s="871"/>
      <c r="NA1079" s="871"/>
      <c r="NB1079" s="871"/>
      <c r="NC1079" s="871"/>
      <c r="ND1079" s="871"/>
      <c r="NE1079" s="871"/>
      <c r="NF1079" s="871"/>
      <c r="NG1079" s="871"/>
      <c r="NH1079" s="871"/>
      <c r="NI1079" s="871"/>
      <c r="NJ1079" s="871"/>
      <c r="NK1079" s="871"/>
      <c r="NL1079" s="871"/>
      <c r="NM1079" s="871"/>
      <c r="NN1079" s="871"/>
      <c r="NO1079" s="871"/>
      <c r="NP1079" s="871"/>
      <c r="NQ1079" s="871"/>
      <c r="NR1079" s="871"/>
      <c r="NS1079" s="871"/>
      <c r="NT1079" s="871"/>
      <c r="NU1079" s="871"/>
      <c r="NV1079" s="871"/>
      <c r="NW1079" s="871"/>
      <c r="NX1079" s="871"/>
      <c r="NY1079" s="871"/>
      <c r="NZ1079" s="871"/>
      <c r="OA1079" s="871"/>
      <c r="OB1079" s="871"/>
      <c r="OC1079" s="871"/>
      <c r="OD1079" s="871"/>
      <c r="OE1079" s="871"/>
      <c r="OF1079" s="871"/>
      <c r="OG1079" s="871"/>
      <c r="OH1079" s="871"/>
      <c r="OI1079" s="871"/>
      <c r="OJ1079" s="871"/>
      <c r="OK1079" s="871"/>
      <c r="OL1079" s="871"/>
      <c r="OM1079" s="871"/>
      <c r="ON1079" s="871"/>
      <c r="OO1079" s="871"/>
      <c r="OP1079" s="871"/>
      <c r="OQ1079" s="871"/>
      <c r="OR1079" s="871"/>
      <c r="OS1079" s="871"/>
      <c r="OT1079" s="871"/>
      <c r="OU1079" s="871"/>
      <c r="OV1079" s="871"/>
      <c r="OW1079" s="871"/>
      <c r="OX1079" s="871"/>
      <c r="OY1079" s="871"/>
      <c r="OZ1079" s="871"/>
      <c r="PA1079" s="871"/>
      <c r="PB1079" s="871"/>
      <c r="PC1079" s="871"/>
      <c r="PD1079" s="871"/>
      <c r="PE1079" s="871"/>
      <c r="PF1079" s="871"/>
      <c r="PG1079" s="871"/>
      <c r="PH1079" s="871"/>
      <c r="PI1079" s="871"/>
      <c r="PJ1079" s="871"/>
      <c r="PK1079" s="871"/>
      <c r="PL1079" s="871"/>
      <c r="PM1079" s="871"/>
      <c r="PN1079" s="871"/>
      <c r="PO1079" s="871"/>
      <c r="PP1079" s="871"/>
      <c r="PQ1079" s="871"/>
      <c r="PR1079" s="871"/>
      <c r="PS1079" s="871"/>
      <c r="PT1079" s="871"/>
      <c r="PU1079" s="871"/>
      <c r="PV1079" s="871"/>
      <c r="PW1079" s="871"/>
      <c r="PX1079" s="871"/>
      <c r="PY1079" s="871"/>
      <c r="PZ1079" s="871"/>
      <c r="QA1079" s="871"/>
      <c r="QB1079" s="871"/>
      <c r="QC1079" s="871"/>
      <c r="QD1079" s="871"/>
      <c r="QE1079" s="871"/>
      <c r="QF1079" s="871"/>
      <c r="QG1079" s="871"/>
      <c r="QH1079" s="871"/>
      <c r="QI1079" s="871"/>
      <c r="QJ1079" s="871"/>
      <c r="QK1079" s="871"/>
      <c r="QL1079" s="871"/>
      <c r="QM1079" s="871"/>
      <c r="QN1079" s="871"/>
      <c r="QO1079" s="871"/>
      <c r="QP1079" s="871"/>
      <c r="QQ1079" s="871"/>
      <c r="QR1079" s="871"/>
      <c r="QS1079" s="871"/>
      <c r="QT1079" s="871"/>
      <c r="QU1079" s="871"/>
      <c r="QV1079" s="871"/>
      <c r="QW1079" s="871"/>
      <c r="QX1079" s="871"/>
      <c r="QY1079" s="871"/>
      <c r="QZ1079" s="871"/>
      <c r="RA1079" s="871"/>
      <c r="RB1079" s="871"/>
      <c r="RC1079" s="871"/>
      <c r="RD1079" s="871"/>
      <c r="RE1079" s="871"/>
      <c r="RF1079" s="871"/>
      <c r="RG1079" s="871"/>
      <c r="RH1079" s="871"/>
      <c r="RI1079" s="871"/>
      <c r="RJ1079" s="871"/>
      <c r="RK1079" s="871"/>
      <c r="RL1079" s="871"/>
      <c r="RM1079" s="871"/>
      <c r="RN1079" s="871"/>
      <c r="RO1079" s="871"/>
      <c r="RP1079" s="871"/>
      <c r="RQ1079" s="871"/>
      <c r="RR1079" s="871"/>
      <c r="RS1079" s="871"/>
      <c r="RT1079" s="871"/>
      <c r="RU1079" s="871"/>
      <c r="RV1079" s="871"/>
      <c r="RW1079" s="871"/>
      <c r="RX1079" s="871"/>
      <c r="RY1079" s="871"/>
      <c r="RZ1079" s="871"/>
      <c r="SA1079" s="871"/>
      <c r="SB1079" s="871"/>
      <c r="SC1079" s="871"/>
      <c r="SD1079" s="871"/>
      <c r="SE1079" s="871"/>
      <c r="SF1079" s="871"/>
      <c r="SG1079" s="871"/>
      <c r="SH1079" s="871"/>
      <c r="SI1079" s="871"/>
      <c r="SJ1079" s="871"/>
      <c r="SK1079" s="871"/>
      <c r="SL1079" s="871"/>
      <c r="SM1079" s="871"/>
      <c r="SN1079" s="871"/>
      <c r="SO1079" s="871"/>
      <c r="SP1079" s="871"/>
      <c r="SQ1079" s="871"/>
      <c r="SR1079" s="871"/>
      <c r="SS1079" s="871"/>
      <c r="ST1079" s="871"/>
      <c r="SU1079" s="871"/>
      <c r="SV1079" s="871"/>
      <c r="SW1079" s="871"/>
      <c r="SX1079" s="871"/>
      <c r="SY1079" s="871"/>
      <c r="SZ1079" s="871"/>
      <c r="TA1079" s="871"/>
      <c r="TB1079" s="871"/>
      <c r="TC1079" s="871"/>
      <c r="TD1079" s="871"/>
      <c r="TE1079" s="871"/>
      <c r="TF1079" s="871"/>
      <c r="TG1079" s="871"/>
      <c r="TH1079" s="871"/>
      <c r="TI1079" s="871"/>
      <c r="TJ1079" s="871"/>
      <c r="TK1079" s="871"/>
      <c r="TL1079" s="871"/>
      <c r="TM1079" s="871"/>
      <c r="TN1079" s="871"/>
      <c r="TO1079" s="871"/>
      <c r="TP1079" s="871"/>
      <c r="TQ1079" s="871"/>
      <c r="TR1079" s="871"/>
      <c r="TS1079" s="871"/>
      <c r="TT1079" s="871"/>
      <c r="TU1079" s="871"/>
      <c r="TV1079" s="871"/>
      <c r="TW1079" s="871"/>
      <c r="TX1079" s="871"/>
      <c r="TY1079" s="871"/>
      <c r="TZ1079" s="871"/>
      <c r="UA1079" s="871"/>
      <c r="UB1079" s="871"/>
      <c r="UC1079" s="871"/>
      <c r="UD1079" s="871"/>
      <c r="UE1079" s="871"/>
      <c r="UF1079" s="871"/>
      <c r="UG1079" s="871"/>
      <c r="UH1079" s="871"/>
      <c r="UI1079" s="871"/>
      <c r="UJ1079" s="871"/>
      <c r="UK1079" s="871"/>
      <c r="UL1079" s="871"/>
      <c r="UM1079" s="871"/>
      <c r="UN1079" s="871"/>
      <c r="UO1079" s="871"/>
      <c r="UP1079" s="871"/>
      <c r="UQ1079" s="871"/>
      <c r="UR1079" s="871"/>
      <c r="US1079" s="871"/>
      <c r="UT1079" s="871"/>
      <c r="UU1079" s="871"/>
      <c r="UV1079" s="871"/>
      <c r="UW1079" s="871"/>
      <c r="UX1079" s="871"/>
      <c r="UY1079" s="871"/>
      <c r="UZ1079" s="871"/>
      <c r="VA1079" s="871"/>
      <c r="VB1079" s="871"/>
      <c r="VC1079" s="871"/>
      <c r="VD1079" s="871"/>
      <c r="VE1079" s="871"/>
      <c r="VF1079" s="871"/>
      <c r="VG1079" s="871"/>
      <c r="VH1079" s="871"/>
      <c r="VI1079" s="871"/>
      <c r="VJ1079" s="871"/>
      <c r="VK1079" s="871"/>
      <c r="VL1079" s="871"/>
      <c r="VM1079" s="871"/>
      <c r="VN1079" s="871"/>
      <c r="VO1079" s="871"/>
      <c r="VP1079" s="871"/>
      <c r="VQ1079" s="871"/>
      <c r="VR1079" s="871"/>
      <c r="VS1079" s="871"/>
      <c r="VT1079" s="871"/>
      <c r="VU1079" s="871"/>
      <c r="VV1079" s="871"/>
      <c r="VW1079" s="871"/>
      <c r="VX1079" s="871"/>
      <c r="VY1079" s="871"/>
      <c r="VZ1079" s="871"/>
      <c r="WA1079" s="871"/>
      <c r="WB1079" s="871"/>
      <c r="WC1079" s="871"/>
      <c r="WD1079" s="871"/>
      <c r="WE1079" s="871"/>
      <c r="WF1079" s="871"/>
      <c r="WG1079" s="871"/>
      <c r="WH1079" s="871"/>
      <c r="WI1079" s="871"/>
      <c r="WJ1079" s="871"/>
      <c r="WK1079" s="871"/>
      <c r="WL1079" s="871"/>
      <c r="WM1079" s="871"/>
      <c r="WN1079" s="871"/>
      <c r="WO1079" s="871"/>
      <c r="WP1079" s="871"/>
      <c r="WQ1079" s="871"/>
      <c r="WR1079" s="871"/>
      <c r="WS1079" s="871"/>
      <c r="WT1079" s="871"/>
      <c r="WU1079" s="871"/>
      <c r="WV1079" s="871"/>
      <c r="WW1079" s="871"/>
      <c r="WX1079" s="871"/>
      <c r="WY1079" s="871"/>
      <c r="WZ1079" s="871"/>
      <c r="XA1079" s="871"/>
      <c r="XB1079" s="871"/>
      <c r="XC1079" s="871"/>
      <c r="XD1079" s="871"/>
      <c r="XE1079" s="871"/>
      <c r="XF1079" s="871"/>
      <c r="XG1079" s="871"/>
      <c r="XH1079" s="871"/>
      <c r="XI1079" s="871"/>
      <c r="XJ1079" s="871"/>
      <c r="XK1079" s="871"/>
      <c r="XL1079" s="871"/>
      <c r="XM1079" s="871"/>
      <c r="XN1079" s="871"/>
      <c r="XO1079" s="871"/>
      <c r="XP1079" s="871"/>
      <c r="XQ1079" s="871"/>
      <c r="XR1079" s="871"/>
      <c r="XS1079" s="871"/>
      <c r="XT1079" s="871"/>
      <c r="XU1079" s="871"/>
      <c r="XV1079" s="871"/>
      <c r="XW1079" s="871"/>
      <c r="XX1079" s="871"/>
      <c r="XY1079" s="871"/>
      <c r="XZ1079" s="871"/>
      <c r="YA1079" s="871"/>
      <c r="YB1079" s="871"/>
      <c r="YC1079" s="871"/>
      <c r="YD1079" s="871"/>
      <c r="YE1079" s="871"/>
      <c r="YF1079" s="871"/>
      <c r="YG1079" s="871"/>
      <c r="YH1079" s="871"/>
      <c r="YI1079" s="871"/>
      <c r="YJ1079" s="871"/>
      <c r="YK1079" s="871"/>
      <c r="YL1079" s="871"/>
      <c r="YM1079" s="871"/>
      <c r="YN1079" s="871"/>
      <c r="YO1079" s="871"/>
      <c r="YP1079" s="871"/>
      <c r="YQ1079" s="871"/>
      <c r="YR1079" s="871"/>
      <c r="YS1079" s="871"/>
      <c r="YT1079" s="871"/>
      <c r="YU1079" s="871"/>
      <c r="YV1079" s="871"/>
      <c r="YW1079" s="871"/>
      <c r="YX1079" s="871"/>
      <c r="YY1079" s="871"/>
      <c r="YZ1079" s="871"/>
      <c r="ZA1079" s="871"/>
      <c r="ZB1079" s="871"/>
      <c r="ZC1079" s="871"/>
      <c r="ZD1079" s="871"/>
      <c r="ZE1079" s="871"/>
      <c r="ZF1079" s="871"/>
      <c r="ZG1079" s="871"/>
      <c r="ZH1079" s="871"/>
      <c r="ZI1079" s="871"/>
      <c r="ZJ1079" s="871"/>
      <c r="ZK1079" s="871"/>
      <c r="ZL1079" s="871"/>
      <c r="ZM1079" s="871"/>
      <c r="ZN1079" s="871"/>
      <c r="ZO1079" s="871"/>
      <c r="ZP1079" s="871"/>
      <c r="ZQ1079" s="871"/>
      <c r="ZR1079" s="871"/>
      <c r="ZS1079" s="871"/>
      <c r="ZT1079" s="871"/>
      <c r="ZU1079" s="871"/>
      <c r="ZV1079" s="871"/>
      <c r="ZW1079" s="871"/>
      <c r="ZX1079" s="871"/>
      <c r="ZY1079" s="871"/>
      <c r="ZZ1079" s="871"/>
      <c r="AAA1079" s="871"/>
      <c r="AAB1079" s="871"/>
      <c r="AAC1079" s="871"/>
      <c r="AAD1079" s="871"/>
      <c r="AAE1079" s="871"/>
      <c r="AAF1079" s="871"/>
      <c r="AAG1079" s="871"/>
      <c r="AAH1079" s="871"/>
      <c r="AAI1079" s="871"/>
      <c r="AAJ1079" s="871"/>
      <c r="AAK1079" s="871"/>
      <c r="AAL1079" s="871"/>
      <c r="AAM1079" s="871"/>
      <c r="AAN1079" s="871"/>
      <c r="AAO1079" s="871"/>
      <c r="AAP1079" s="871"/>
      <c r="AAQ1079" s="871"/>
      <c r="AAR1079" s="871"/>
      <c r="AAS1079" s="871"/>
      <c r="AAT1079" s="871"/>
      <c r="AAU1079" s="871"/>
      <c r="AAV1079" s="871"/>
      <c r="AAW1079" s="871"/>
      <c r="AAX1079" s="871"/>
      <c r="AAY1079" s="871"/>
      <c r="AAZ1079" s="871"/>
      <c r="ABA1079" s="871"/>
      <c r="ABB1079" s="871"/>
      <c r="ABC1079" s="871"/>
      <c r="ABD1079" s="871"/>
      <c r="ABE1079" s="871"/>
      <c r="ABF1079" s="871"/>
      <c r="ABG1079" s="871"/>
      <c r="ABH1079" s="871"/>
      <c r="ABI1079" s="871"/>
      <c r="ABJ1079" s="871"/>
      <c r="ABK1079" s="871"/>
      <c r="ABL1079" s="871"/>
      <c r="ABM1079" s="871"/>
      <c r="ABN1079" s="871"/>
      <c r="ABO1079" s="871"/>
      <c r="ABP1079" s="871"/>
      <c r="ABQ1079" s="871"/>
      <c r="ABR1079" s="871"/>
      <c r="ABS1079" s="871"/>
      <c r="ABT1079" s="871"/>
      <c r="ABU1079" s="871"/>
      <c r="ABV1079" s="871"/>
      <c r="ABW1079" s="871"/>
      <c r="ABX1079" s="871"/>
      <c r="ABY1079" s="871"/>
      <c r="ABZ1079" s="871"/>
      <c r="ACA1079" s="871"/>
      <c r="ACB1079" s="871"/>
      <c r="ACC1079" s="871"/>
      <c r="ACD1079" s="871"/>
      <c r="ACE1079" s="871"/>
      <c r="ACF1079" s="871"/>
      <c r="ACG1079" s="871"/>
      <c r="ACH1079" s="871"/>
      <c r="ACI1079" s="871"/>
      <c r="ACJ1079" s="871"/>
      <c r="ACK1079" s="871"/>
      <c r="ACL1079" s="871"/>
      <c r="ACM1079" s="871"/>
      <c r="ACN1079" s="871"/>
      <c r="ACO1079" s="871"/>
      <c r="ACP1079" s="871"/>
      <c r="ACQ1079" s="871"/>
      <c r="ACR1079" s="871"/>
      <c r="ACS1079" s="871"/>
      <c r="ACT1079" s="871"/>
      <c r="ACU1079" s="871"/>
      <c r="ACV1079" s="871"/>
      <c r="ACW1079" s="871"/>
      <c r="ACX1079" s="871"/>
      <c r="ACY1079" s="871"/>
      <c r="ACZ1079" s="871"/>
      <c r="ADA1079" s="871"/>
      <c r="ADB1079" s="871"/>
      <c r="ADC1079" s="871"/>
      <c r="ADD1079" s="871"/>
      <c r="ADE1079" s="871"/>
      <c r="ADF1079" s="871"/>
      <c r="ADG1079" s="871"/>
      <c r="ADH1079" s="871"/>
      <c r="ADI1079" s="871"/>
      <c r="ADJ1079" s="871"/>
      <c r="ADK1079" s="871"/>
      <c r="ADL1079" s="871"/>
      <c r="ADM1079" s="871"/>
      <c r="ADN1079" s="871"/>
      <c r="ADO1079" s="871"/>
      <c r="ADP1079" s="871"/>
      <c r="ADQ1079" s="871"/>
      <c r="ADR1079" s="871"/>
      <c r="ADS1079" s="871"/>
      <c r="ADT1079" s="871"/>
      <c r="ADU1079" s="871"/>
      <c r="ADV1079" s="871"/>
      <c r="ADW1079" s="871"/>
      <c r="ADX1079" s="871"/>
      <c r="ADY1079" s="871"/>
      <c r="ADZ1079" s="871"/>
      <c r="AEA1079" s="871"/>
      <c r="AEB1079" s="871"/>
      <c r="AEC1079" s="871"/>
      <c r="AED1079" s="871"/>
      <c r="AEE1079" s="871"/>
      <c r="AEF1079" s="871"/>
      <c r="AEG1079" s="871"/>
      <c r="AEH1079" s="871"/>
      <c r="AEI1079" s="871"/>
      <c r="AEJ1079" s="871"/>
      <c r="AEK1079" s="871"/>
      <c r="AEL1079" s="871"/>
      <c r="AEM1079" s="871"/>
      <c r="AEN1079" s="871"/>
      <c r="AEO1079" s="871"/>
      <c r="AEP1079" s="871"/>
      <c r="AEQ1079" s="871"/>
      <c r="AER1079" s="871"/>
      <c r="AES1079" s="871"/>
      <c r="AET1079" s="871"/>
      <c r="AEU1079" s="871"/>
      <c r="AEV1079" s="871"/>
      <c r="AEW1079" s="871"/>
      <c r="AEX1079" s="871"/>
      <c r="AEY1079" s="871"/>
      <c r="AEZ1079" s="871"/>
      <c r="AFA1079" s="871"/>
      <c r="AFB1079" s="871"/>
      <c r="AFC1079" s="871"/>
      <c r="AFD1079" s="871"/>
      <c r="AFE1079" s="871"/>
      <c r="AFF1079" s="871"/>
      <c r="AFG1079" s="871"/>
      <c r="AFH1079" s="871"/>
      <c r="AFI1079" s="871"/>
      <c r="AFJ1079" s="871"/>
      <c r="AFK1079" s="871"/>
      <c r="AFL1079" s="871"/>
      <c r="AFM1079" s="871"/>
      <c r="AFN1079" s="871"/>
      <c r="AFO1079" s="871"/>
      <c r="AFP1079" s="871"/>
      <c r="AFQ1079" s="871"/>
      <c r="AFR1079" s="871"/>
      <c r="AFS1079" s="871"/>
      <c r="AFT1079" s="871"/>
      <c r="AFU1079" s="871"/>
      <c r="AFV1079" s="871"/>
      <c r="AFW1079" s="871"/>
      <c r="AFX1079" s="871"/>
      <c r="AFY1079" s="871"/>
      <c r="AFZ1079" s="871"/>
      <c r="AGA1079" s="871"/>
      <c r="AGB1079" s="871"/>
      <c r="AGC1079" s="871"/>
      <c r="AGD1079" s="871"/>
      <c r="AGE1079" s="871"/>
      <c r="AGF1079" s="871"/>
      <c r="AGG1079" s="871"/>
      <c r="AGH1079" s="871"/>
      <c r="AGI1079" s="871"/>
      <c r="AGJ1079" s="871"/>
      <c r="AGK1079" s="871"/>
      <c r="AGL1079" s="871"/>
      <c r="AGM1079" s="871"/>
      <c r="AGN1079" s="871"/>
      <c r="AGO1079" s="871"/>
      <c r="AGP1079" s="871"/>
      <c r="AGQ1079" s="871"/>
      <c r="AGR1079" s="871"/>
      <c r="AGS1079" s="871"/>
      <c r="AGT1079" s="871"/>
      <c r="AGU1079" s="871"/>
      <c r="AGV1079" s="871"/>
      <c r="AGW1079" s="871"/>
      <c r="AGX1079" s="871"/>
      <c r="AGY1079" s="871"/>
      <c r="AGZ1079" s="871"/>
      <c r="AHA1079" s="871"/>
      <c r="AHB1079" s="871"/>
      <c r="AHC1079" s="871"/>
      <c r="AHD1079" s="871"/>
      <c r="AHE1079" s="871"/>
      <c r="AHF1079" s="871"/>
      <c r="AHG1079" s="871"/>
      <c r="AHH1079" s="871"/>
      <c r="AHI1079" s="871"/>
      <c r="AHJ1079" s="871"/>
      <c r="AHK1079" s="871"/>
      <c r="AHL1079" s="871"/>
      <c r="AHM1079" s="871"/>
      <c r="AHN1079" s="871"/>
      <c r="AHO1079" s="871"/>
      <c r="AHP1079" s="871"/>
      <c r="AHQ1079" s="871"/>
      <c r="AHR1079" s="871"/>
      <c r="AHS1079" s="871"/>
      <c r="AHT1079" s="871"/>
      <c r="AHU1079" s="871"/>
      <c r="AHV1079" s="871"/>
      <c r="AHW1079" s="871"/>
      <c r="AHX1079" s="871"/>
      <c r="AHY1079" s="871"/>
      <c r="AHZ1079" s="871"/>
      <c r="AIA1079" s="871"/>
      <c r="AIB1079" s="871"/>
      <c r="AIC1079" s="871"/>
      <c r="AID1079" s="871"/>
      <c r="AIE1079" s="871"/>
      <c r="AIF1079" s="871"/>
      <c r="AIG1079" s="871"/>
      <c r="AIH1079" s="871"/>
      <c r="AII1079" s="871"/>
      <c r="AIJ1079" s="871"/>
      <c r="AIK1079" s="871"/>
      <c r="AIL1079" s="871"/>
      <c r="AIM1079" s="871"/>
      <c r="AIN1079" s="871"/>
      <c r="AIO1079" s="871"/>
      <c r="AIP1079" s="871"/>
      <c r="AIQ1079" s="871"/>
      <c r="AIR1079" s="871"/>
      <c r="AIS1079" s="871"/>
      <c r="AIT1079" s="871"/>
      <c r="AIU1079" s="871"/>
      <c r="AIV1079" s="871"/>
      <c r="AIW1079" s="871"/>
      <c r="AIX1079" s="871"/>
      <c r="AIY1079" s="871"/>
      <c r="AIZ1079" s="871"/>
      <c r="AJA1079" s="871"/>
      <c r="AJB1079" s="871"/>
      <c r="AJC1079" s="871"/>
      <c r="AJD1079" s="871"/>
      <c r="AJE1079" s="871"/>
      <c r="AJF1079" s="871"/>
      <c r="AJG1079" s="871"/>
      <c r="AJH1079" s="871"/>
      <c r="AJI1079" s="871"/>
      <c r="AJJ1079" s="871"/>
      <c r="AJK1079" s="871"/>
      <c r="AJL1079" s="871"/>
      <c r="AJM1079" s="871"/>
      <c r="AJN1079" s="871"/>
      <c r="AJO1079" s="871"/>
      <c r="AJP1079" s="871"/>
      <c r="AJQ1079" s="871"/>
      <c r="AJR1079" s="871"/>
      <c r="AJS1079" s="871"/>
      <c r="AJT1079" s="871"/>
      <c r="AJU1079" s="871"/>
      <c r="AJV1079" s="871"/>
      <c r="AJW1079" s="871"/>
      <c r="AJX1079" s="871"/>
      <c r="AJY1079" s="871"/>
      <c r="AJZ1079" s="871"/>
      <c r="AKA1079" s="871"/>
      <c r="AKB1079" s="871"/>
      <c r="AKC1079" s="871"/>
      <c r="AKD1079" s="871"/>
      <c r="AKE1079" s="871"/>
      <c r="AKF1079" s="871"/>
      <c r="AKG1079" s="871"/>
      <c r="AKH1079" s="871"/>
      <c r="AKI1079" s="871"/>
      <c r="AKJ1079" s="871"/>
      <c r="AKK1079" s="871"/>
      <c r="AKL1079" s="871"/>
      <c r="AKM1079" s="871"/>
      <c r="AKN1079" s="871"/>
      <c r="AKO1079" s="871"/>
      <c r="AKP1079" s="871"/>
      <c r="AKQ1079" s="871"/>
      <c r="AKR1079" s="871"/>
      <c r="AKS1079" s="871"/>
      <c r="AKT1079" s="871"/>
      <c r="AKU1079" s="871"/>
      <c r="AKV1079" s="871"/>
      <c r="AKW1079" s="871"/>
      <c r="AKX1079" s="871"/>
      <c r="AKY1079" s="871"/>
      <c r="AKZ1079" s="871"/>
      <c r="ALA1079" s="871"/>
      <c r="ALB1079" s="871"/>
      <c r="ALC1079" s="871"/>
      <c r="ALD1079" s="871"/>
      <c r="ALE1079" s="871"/>
      <c r="ALF1079" s="871"/>
      <c r="ALG1079" s="871"/>
      <c r="ALH1079" s="871"/>
      <c r="ALI1079" s="871"/>
      <c r="ALJ1079" s="871"/>
      <c r="ALK1079" s="871"/>
      <c r="ALL1079" s="871"/>
      <c r="ALM1079" s="871"/>
      <c r="ALN1079" s="871"/>
      <c r="ALO1079" s="871"/>
      <c r="ALP1079" s="871"/>
      <c r="ALQ1079" s="871"/>
      <c r="ALR1079" s="871"/>
      <c r="ALS1079" s="871"/>
      <c r="ALT1079" s="871"/>
      <c r="ALU1079" s="871"/>
      <c r="ALV1079" s="871"/>
      <c r="ALW1079" s="871"/>
      <c r="ALX1079" s="871"/>
      <c r="ALY1079" s="871"/>
      <c r="ALZ1079" s="871"/>
      <c r="AMA1079" s="871"/>
      <c r="AMB1079" s="871"/>
      <c r="AMC1079" s="871"/>
      <c r="AMD1079" s="871"/>
      <c r="AME1079" s="871"/>
      <c r="AMF1079" s="871"/>
      <c r="AMG1079" s="871"/>
      <c r="AMH1079" s="871"/>
      <c r="AMI1079" s="871"/>
      <c r="AMJ1079" s="871"/>
      <c r="AMK1079" s="871"/>
    </row>
    <row r="1080" spans="1:1025" ht="15.75" customHeight="1">
      <c r="A1080" s="1126"/>
      <c r="B1080" s="1000"/>
      <c r="C1080" s="942"/>
      <c r="D1080" s="942"/>
      <c r="E1080" s="983"/>
      <c r="F1080" s="939"/>
      <c r="G1080" s="983"/>
      <c r="H1080" s="946"/>
      <c r="I1080" s="942"/>
      <c r="J1080" s="936"/>
      <c r="K1080" s="944"/>
      <c r="L1080" s="944"/>
      <c r="M1080" s="899"/>
      <c r="N1080" s="899"/>
      <c r="O1080" s="903"/>
      <c r="P1080" s="899"/>
      <c r="Q1080" s="898"/>
      <c r="R1080" s="871"/>
      <c r="S1080" s="871"/>
      <c r="T1080" s="871"/>
      <c r="U1080" s="871"/>
      <c r="V1080" s="871"/>
      <c r="W1080" s="871"/>
      <c r="X1080" s="871"/>
      <c r="Y1080" s="871"/>
      <c r="Z1080" s="871"/>
      <c r="AA1080" s="871"/>
      <c r="AB1080" s="871"/>
      <c r="AC1080" s="871"/>
      <c r="AD1080" s="871"/>
      <c r="AE1080" s="871"/>
      <c r="AF1080" s="871"/>
      <c r="AG1080" s="871"/>
      <c r="AH1080" s="871"/>
      <c r="AI1080" s="871"/>
      <c r="AJ1080" s="871"/>
      <c r="AK1080" s="871"/>
      <c r="AL1080" s="871"/>
      <c r="AM1080" s="871"/>
      <c r="AN1080" s="871"/>
      <c r="AO1080" s="871"/>
      <c r="AP1080" s="871"/>
      <c r="AQ1080" s="871"/>
      <c r="AR1080" s="871"/>
      <c r="AS1080" s="871"/>
      <c r="AT1080" s="871"/>
      <c r="AU1080" s="871"/>
      <c r="AV1080" s="871"/>
      <c r="AW1080" s="871"/>
      <c r="AX1080" s="871"/>
      <c r="AY1080" s="871"/>
      <c r="AZ1080" s="871"/>
      <c r="BA1080" s="871"/>
      <c r="BB1080" s="871"/>
      <c r="BC1080" s="871"/>
      <c r="BD1080" s="871"/>
      <c r="BE1080" s="871"/>
      <c r="BF1080" s="871"/>
      <c r="BG1080" s="871"/>
      <c r="BH1080" s="871"/>
      <c r="BI1080" s="871"/>
      <c r="BJ1080" s="871"/>
      <c r="BK1080" s="871"/>
      <c r="BL1080" s="871"/>
      <c r="BM1080" s="871"/>
      <c r="BN1080" s="871"/>
      <c r="BO1080" s="871"/>
      <c r="BP1080" s="871"/>
      <c r="BQ1080" s="871"/>
      <c r="BR1080" s="871"/>
      <c r="BS1080" s="871"/>
      <c r="BT1080" s="871"/>
      <c r="BU1080" s="871"/>
      <c r="BV1080" s="871"/>
      <c r="BW1080" s="871"/>
      <c r="BX1080" s="871"/>
      <c r="BY1080" s="871"/>
      <c r="BZ1080" s="871"/>
      <c r="CA1080" s="871"/>
      <c r="CB1080" s="871"/>
      <c r="CC1080" s="871"/>
      <c r="CD1080" s="871"/>
      <c r="CE1080" s="871"/>
      <c r="CF1080" s="871"/>
      <c r="CG1080" s="871"/>
      <c r="CH1080" s="871"/>
      <c r="CI1080" s="871"/>
      <c r="CJ1080" s="871"/>
      <c r="CK1080" s="871"/>
      <c r="CL1080" s="871"/>
      <c r="CM1080" s="871"/>
      <c r="CN1080" s="871"/>
      <c r="CO1080" s="871"/>
      <c r="CP1080" s="871"/>
      <c r="CQ1080" s="871"/>
      <c r="CR1080" s="871"/>
      <c r="CS1080" s="871"/>
      <c r="CT1080" s="871"/>
      <c r="CU1080" s="871"/>
      <c r="CV1080" s="871"/>
      <c r="CW1080" s="871"/>
      <c r="CX1080" s="871"/>
      <c r="CY1080" s="871"/>
      <c r="CZ1080" s="871"/>
      <c r="DA1080" s="871"/>
      <c r="DB1080" s="871"/>
      <c r="DC1080" s="871"/>
      <c r="DD1080" s="871"/>
      <c r="DE1080" s="871"/>
      <c r="DF1080" s="871"/>
      <c r="DG1080" s="871"/>
      <c r="DH1080" s="871"/>
      <c r="DI1080" s="871"/>
      <c r="DJ1080" s="871"/>
      <c r="DK1080" s="871"/>
      <c r="DL1080" s="871"/>
      <c r="DM1080" s="871"/>
      <c r="DN1080" s="871"/>
      <c r="DO1080" s="871"/>
      <c r="DP1080" s="871"/>
      <c r="DQ1080" s="871"/>
      <c r="DR1080" s="871"/>
      <c r="DS1080" s="871"/>
      <c r="DT1080" s="871"/>
      <c r="DU1080" s="871"/>
      <c r="DV1080" s="871"/>
      <c r="DW1080" s="871"/>
      <c r="DX1080" s="871"/>
      <c r="DY1080" s="871"/>
      <c r="DZ1080" s="871"/>
      <c r="EA1080" s="871"/>
      <c r="EB1080" s="871"/>
      <c r="EC1080" s="871"/>
      <c r="ED1080" s="871"/>
      <c r="EE1080" s="871"/>
      <c r="EF1080" s="871"/>
      <c r="EG1080" s="871"/>
      <c r="EH1080" s="871"/>
      <c r="EI1080" s="871"/>
      <c r="EJ1080" s="871"/>
      <c r="EK1080" s="871"/>
      <c r="EL1080" s="871"/>
      <c r="EM1080" s="871"/>
      <c r="EN1080" s="871"/>
      <c r="EO1080" s="871"/>
      <c r="EP1080" s="871"/>
      <c r="EQ1080" s="871"/>
      <c r="ER1080" s="871"/>
      <c r="ES1080" s="871"/>
      <c r="ET1080" s="871"/>
      <c r="EU1080" s="871"/>
      <c r="EV1080" s="871"/>
      <c r="EW1080" s="871"/>
      <c r="EX1080" s="871"/>
      <c r="EY1080" s="871"/>
      <c r="EZ1080" s="871"/>
      <c r="FA1080" s="871"/>
      <c r="FB1080" s="871"/>
      <c r="FC1080" s="871"/>
      <c r="FD1080" s="871"/>
      <c r="FE1080" s="871"/>
      <c r="FF1080" s="871"/>
      <c r="FG1080" s="871"/>
      <c r="FH1080" s="871"/>
      <c r="FI1080" s="871"/>
      <c r="FJ1080" s="871"/>
      <c r="FK1080" s="871"/>
      <c r="FL1080" s="871"/>
      <c r="FM1080" s="871"/>
      <c r="FN1080" s="871"/>
      <c r="FO1080" s="871"/>
      <c r="FP1080" s="871"/>
      <c r="FQ1080" s="871"/>
      <c r="FR1080" s="871"/>
      <c r="FS1080" s="871"/>
      <c r="FT1080" s="871"/>
      <c r="FU1080" s="871"/>
      <c r="FV1080" s="871"/>
      <c r="FW1080" s="871"/>
      <c r="FX1080" s="871"/>
      <c r="FY1080" s="871"/>
      <c r="FZ1080" s="871"/>
      <c r="GA1080" s="871"/>
      <c r="GB1080" s="871"/>
      <c r="GC1080" s="871"/>
      <c r="GD1080" s="871"/>
      <c r="GE1080" s="871"/>
      <c r="GF1080" s="871"/>
      <c r="GG1080" s="871"/>
      <c r="GH1080" s="871"/>
      <c r="GI1080" s="871"/>
      <c r="GJ1080" s="871"/>
      <c r="GK1080" s="871"/>
      <c r="GL1080" s="871"/>
      <c r="GM1080" s="871"/>
      <c r="GN1080" s="871"/>
      <c r="GO1080" s="871"/>
      <c r="GP1080" s="871"/>
      <c r="GQ1080" s="871"/>
      <c r="GR1080" s="871"/>
      <c r="GS1080" s="871"/>
      <c r="GT1080" s="871"/>
      <c r="GU1080" s="871"/>
      <c r="GV1080" s="871"/>
      <c r="GW1080" s="871"/>
      <c r="GX1080" s="871"/>
      <c r="GY1080" s="871"/>
      <c r="GZ1080" s="871"/>
      <c r="HA1080" s="871"/>
      <c r="HB1080" s="871"/>
      <c r="HC1080" s="871"/>
      <c r="HD1080" s="871"/>
      <c r="HE1080" s="871"/>
      <c r="HF1080" s="871"/>
      <c r="HG1080" s="871"/>
      <c r="HH1080" s="871"/>
      <c r="HI1080" s="871"/>
      <c r="HJ1080" s="871"/>
      <c r="HK1080" s="871"/>
      <c r="HL1080" s="871"/>
      <c r="HM1080" s="871"/>
      <c r="HN1080" s="871"/>
      <c r="HO1080" s="871"/>
      <c r="HP1080" s="871"/>
      <c r="HQ1080" s="871"/>
      <c r="HR1080" s="871"/>
      <c r="HS1080" s="871"/>
      <c r="HT1080" s="871"/>
      <c r="HU1080" s="871"/>
      <c r="HV1080" s="871"/>
      <c r="HW1080" s="871"/>
      <c r="HX1080" s="871"/>
      <c r="HY1080" s="871"/>
      <c r="HZ1080" s="871"/>
      <c r="IA1080" s="871"/>
      <c r="IB1080" s="871"/>
      <c r="IC1080" s="871"/>
      <c r="ID1080" s="871"/>
      <c r="IE1080" s="871"/>
      <c r="IF1080" s="871"/>
      <c r="IG1080" s="871"/>
      <c r="IH1080" s="871"/>
      <c r="II1080" s="871"/>
      <c r="IJ1080" s="871"/>
      <c r="IK1080" s="871"/>
      <c r="IL1080" s="871"/>
      <c r="IM1080" s="871"/>
      <c r="IN1080" s="871"/>
      <c r="IO1080" s="871"/>
      <c r="IP1080" s="871"/>
      <c r="IQ1080" s="871"/>
      <c r="IR1080" s="871"/>
      <c r="IS1080" s="871"/>
      <c r="IT1080" s="871"/>
      <c r="IU1080" s="871"/>
      <c r="IV1080" s="871"/>
      <c r="IW1080" s="871"/>
      <c r="IX1080" s="871"/>
      <c r="IY1080" s="871"/>
      <c r="IZ1080" s="871"/>
      <c r="JA1080" s="871"/>
      <c r="JB1080" s="871"/>
      <c r="JC1080" s="871"/>
      <c r="JD1080" s="871"/>
      <c r="JE1080" s="871"/>
      <c r="JF1080" s="871"/>
      <c r="JG1080" s="871"/>
      <c r="JH1080" s="871"/>
      <c r="JI1080" s="871"/>
      <c r="JJ1080" s="871"/>
      <c r="JK1080" s="871"/>
      <c r="JL1080" s="871"/>
      <c r="JM1080" s="871"/>
      <c r="JN1080" s="871"/>
      <c r="JO1080" s="871"/>
      <c r="JP1080" s="871"/>
      <c r="JQ1080" s="871"/>
      <c r="JR1080" s="871"/>
      <c r="JS1080" s="871"/>
      <c r="JT1080" s="871"/>
      <c r="JU1080" s="871"/>
      <c r="JV1080" s="871"/>
      <c r="JW1080" s="871"/>
      <c r="JX1080" s="871"/>
      <c r="JY1080" s="871"/>
      <c r="JZ1080" s="871"/>
      <c r="KA1080" s="871"/>
      <c r="KB1080" s="871"/>
      <c r="KC1080" s="871"/>
      <c r="KD1080" s="871"/>
      <c r="KE1080" s="871"/>
      <c r="KF1080" s="871"/>
      <c r="KG1080" s="871"/>
      <c r="KH1080" s="871"/>
      <c r="KI1080" s="871"/>
      <c r="KJ1080" s="871"/>
      <c r="KK1080" s="871"/>
      <c r="KL1080" s="871"/>
      <c r="KM1080" s="871"/>
      <c r="KN1080" s="871"/>
      <c r="KO1080" s="871"/>
      <c r="KP1080" s="871"/>
      <c r="KQ1080" s="871"/>
      <c r="KR1080" s="871"/>
      <c r="KS1080" s="871"/>
      <c r="KT1080" s="871"/>
      <c r="KU1080" s="871"/>
      <c r="KV1080" s="871"/>
      <c r="KW1080" s="871"/>
      <c r="KX1080" s="871"/>
      <c r="KY1080" s="871"/>
      <c r="KZ1080" s="871"/>
      <c r="LA1080" s="871"/>
      <c r="LB1080" s="871"/>
      <c r="LC1080" s="871"/>
      <c r="LD1080" s="871"/>
      <c r="LE1080" s="871"/>
      <c r="LF1080" s="871"/>
      <c r="LG1080" s="871"/>
      <c r="LH1080" s="871"/>
      <c r="LI1080" s="871"/>
      <c r="LJ1080" s="871"/>
      <c r="LK1080" s="871"/>
      <c r="LL1080" s="871"/>
      <c r="LM1080" s="871"/>
      <c r="LN1080" s="871"/>
      <c r="LO1080" s="871"/>
      <c r="LP1080" s="871"/>
      <c r="LQ1080" s="871"/>
      <c r="LR1080" s="871"/>
      <c r="LS1080" s="871"/>
      <c r="LT1080" s="871"/>
      <c r="LU1080" s="871"/>
      <c r="LV1080" s="871"/>
      <c r="LW1080" s="871"/>
      <c r="LX1080" s="871"/>
      <c r="LY1080" s="871"/>
      <c r="LZ1080" s="871"/>
      <c r="MA1080" s="871"/>
      <c r="MB1080" s="871"/>
      <c r="MC1080" s="871"/>
      <c r="MD1080" s="871"/>
      <c r="ME1080" s="871"/>
      <c r="MF1080" s="871"/>
      <c r="MG1080" s="871"/>
      <c r="MH1080" s="871"/>
      <c r="MI1080" s="871"/>
      <c r="MJ1080" s="871"/>
      <c r="MK1080" s="871"/>
      <c r="ML1080" s="871"/>
      <c r="MM1080" s="871"/>
      <c r="MN1080" s="871"/>
      <c r="MO1080" s="871"/>
      <c r="MP1080" s="871"/>
      <c r="MQ1080" s="871"/>
      <c r="MR1080" s="871"/>
      <c r="MS1080" s="871"/>
      <c r="MT1080" s="871"/>
      <c r="MU1080" s="871"/>
      <c r="MV1080" s="871"/>
      <c r="MW1080" s="871"/>
      <c r="MX1080" s="871"/>
      <c r="MY1080" s="871"/>
      <c r="MZ1080" s="871"/>
      <c r="NA1080" s="871"/>
      <c r="NB1080" s="871"/>
      <c r="NC1080" s="871"/>
      <c r="ND1080" s="871"/>
      <c r="NE1080" s="871"/>
      <c r="NF1080" s="871"/>
      <c r="NG1080" s="871"/>
      <c r="NH1080" s="871"/>
      <c r="NI1080" s="871"/>
      <c r="NJ1080" s="871"/>
      <c r="NK1080" s="871"/>
      <c r="NL1080" s="871"/>
      <c r="NM1080" s="871"/>
      <c r="NN1080" s="871"/>
      <c r="NO1080" s="871"/>
      <c r="NP1080" s="871"/>
      <c r="NQ1080" s="871"/>
      <c r="NR1080" s="871"/>
      <c r="NS1080" s="871"/>
      <c r="NT1080" s="871"/>
      <c r="NU1080" s="871"/>
      <c r="NV1080" s="871"/>
      <c r="NW1080" s="871"/>
      <c r="NX1080" s="871"/>
      <c r="NY1080" s="871"/>
      <c r="NZ1080" s="871"/>
      <c r="OA1080" s="871"/>
      <c r="OB1080" s="871"/>
      <c r="OC1080" s="871"/>
      <c r="OD1080" s="871"/>
      <c r="OE1080" s="871"/>
      <c r="OF1080" s="871"/>
      <c r="OG1080" s="871"/>
      <c r="OH1080" s="871"/>
      <c r="OI1080" s="871"/>
      <c r="OJ1080" s="871"/>
      <c r="OK1080" s="871"/>
      <c r="OL1080" s="871"/>
      <c r="OM1080" s="871"/>
      <c r="ON1080" s="871"/>
      <c r="OO1080" s="871"/>
      <c r="OP1080" s="871"/>
      <c r="OQ1080" s="871"/>
      <c r="OR1080" s="871"/>
      <c r="OS1080" s="871"/>
      <c r="OT1080" s="871"/>
      <c r="OU1080" s="871"/>
      <c r="OV1080" s="871"/>
      <c r="OW1080" s="871"/>
      <c r="OX1080" s="871"/>
      <c r="OY1080" s="871"/>
      <c r="OZ1080" s="871"/>
      <c r="PA1080" s="871"/>
      <c r="PB1080" s="871"/>
      <c r="PC1080" s="871"/>
      <c r="PD1080" s="871"/>
      <c r="PE1080" s="871"/>
      <c r="PF1080" s="871"/>
      <c r="PG1080" s="871"/>
      <c r="PH1080" s="871"/>
      <c r="PI1080" s="871"/>
      <c r="PJ1080" s="871"/>
      <c r="PK1080" s="871"/>
      <c r="PL1080" s="871"/>
      <c r="PM1080" s="871"/>
      <c r="PN1080" s="871"/>
      <c r="PO1080" s="871"/>
      <c r="PP1080" s="871"/>
      <c r="PQ1080" s="871"/>
      <c r="PR1080" s="871"/>
      <c r="PS1080" s="871"/>
      <c r="PT1080" s="871"/>
      <c r="PU1080" s="871"/>
      <c r="PV1080" s="871"/>
      <c r="PW1080" s="871"/>
      <c r="PX1080" s="871"/>
      <c r="PY1080" s="871"/>
      <c r="PZ1080" s="871"/>
      <c r="QA1080" s="871"/>
      <c r="QB1080" s="871"/>
      <c r="QC1080" s="871"/>
      <c r="QD1080" s="871"/>
      <c r="QE1080" s="871"/>
      <c r="QF1080" s="871"/>
      <c r="QG1080" s="871"/>
      <c r="QH1080" s="871"/>
      <c r="QI1080" s="871"/>
      <c r="QJ1080" s="871"/>
      <c r="QK1080" s="871"/>
      <c r="QL1080" s="871"/>
      <c r="QM1080" s="871"/>
      <c r="QN1080" s="871"/>
      <c r="QO1080" s="871"/>
      <c r="QP1080" s="871"/>
      <c r="QQ1080" s="871"/>
      <c r="QR1080" s="871"/>
      <c r="QS1080" s="871"/>
      <c r="QT1080" s="871"/>
      <c r="QU1080" s="871"/>
      <c r="QV1080" s="871"/>
      <c r="QW1080" s="871"/>
      <c r="QX1080" s="871"/>
      <c r="QY1080" s="871"/>
      <c r="QZ1080" s="871"/>
      <c r="RA1080" s="871"/>
      <c r="RB1080" s="871"/>
      <c r="RC1080" s="871"/>
      <c r="RD1080" s="871"/>
      <c r="RE1080" s="871"/>
      <c r="RF1080" s="871"/>
      <c r="RG1080" s="871"/>
      <c r="RH1080" s="871"/>
      <c r="RI1080" s="871"/>
      <c r="RJ1080" s="871"/>
      <c r="RK1080" s="871"/>
      <c r="RL1080" s="871"/>
      <c r="RM1080" s="871"/>
      <c r="RN1080" s="871"/>
      <c r="RO1080" s="871"/>
      <c r="RP1080" s="871"/>
      <c r="RQ1080" s="871"/>
      <c r="RR1080" s="871"/>
      <c r="RS1080" s="871"/>
      <c r="RT1080" s="871"/>
      <c r="RU1080" s="871"/>
      <c r="RV1080" s="871"/>
      <c r="RW1080" s="871"/>
      <c r="RX1080" s="871"/>
      <c r="RY1080" s="871"/>
      <c r="RZ1080" s="871"/>
      <c r="SA1080" s="871"/>
      <c r="SB1080" s="871"/>
      <c r="SC1080" s="871"/>
      <c r="SD1080" s="871"/>
      <c r="SE1080" s="871"/>
      <c r="SF1080" s="871"/>
      <c r="SG1080" s="871"/>
      <c r="SH1080" s="871"/>
      <c r="SI1080" s="871"/>
      <c r="SJ1080" s="871"/>
      <c r="SK1080" s="871"/>
      <c r="SL1080" s="871"/>
      <c r="SM1080" s="871"/>
      <c r="SN1080" s="871"/>
      <c r="SO1080" s="871"/>
      <c r="SP1080" s="871"/>
      <c r="SQ1080" s="871"/>
      <c r="SR1080" s="871"/>
      <c r="SS1080" s="871"/>
      <c r="ST1080" s="871"/>
      <c r="SU1080" s="871"/>
      <c r="SV1080" s="871"/>
      <c r="SW1080" s="871"/>
      <c r="SX1080" s="871"/>
      <c r="SY1080" s="871"/>
      <c r="SZ1080" s="871"/>
      <c r="TA1080" s="871"/>
      <c r="TB1080" s="871"/>
      <c r="TC1080" s="871"/>
      <c r="TD1080" s="871"/>
      <c r="TE1080" s="871"/>
      <c r="TF1080" s="871"/>
      <c r="TG1080" s="871"/>
      <c r="TH1080" s="871"/>
      <c r="TI1080" s="871"/>
      <c r="TJ1080" s="871"/>
      <c r="TK1080" s="871"/>
      <c r="TL1080" s="871"/>
      <c r="TM1080" s="871"/>
      <c r="TN1080" s="871"/>
      <c r="TO1080" s="871"/>
      <c r="TP1080" s="871"/>
      <c r="TQ1080" s="871"/>
      <c r="TR1080" s="871"/>
      <c r="TS1080" s="871"/>
      <c r="TT1080" s="871"/>
      <c r="TU1080" s="871"/>
      <c r="TV1080" s="871"/>
      <c r="TW1080" s="871"/>
      <c r="TX1080" s="871"/>
      <c r="TY1080" s="871"/>
      <c r="TZ1080" s="871"/>
      <c r="UA1080" s="871"/>
      <c r="UB1080" s="871"/>
      <c r="UC1080" s="871"/>
      <c r="UD1080" s="871"/>
      <c r="UE1080" s="871"/>
      <c r="UF1080" s="871"/>
      <c r="UG1080" s="871"/>
      <c r="UH1080" s="871"/>
      <c r="UI1080" s="871"/>
      <c r="UJ1080" s="871"/>
      <c r="UK1080" s="871"/>
      <c r="UL1080" s="871"/>
      <c r="UM1080" s="871"/>
      <c r="UN1080" s="871"/>
      <c r="UO1080" s="871"/>
      <c r="UP1080" s="871"/>
      <c r="UQ1080" s="871"/>
      <c r="UR1080" s="871"/>
      <c r="US1080" s="871"/>
      <c r="UT1080" s="871"/>
      <c r="UU1080" s="871"/>
      <c r="UV1080" s="871"/>
      <c r="UW1080" s="871"/>
      <c r="UX1080" s="871"/>
      <c r="UY1080" s="871"/>
      <c r="UZ1080" s="871"/>
      <c r="VA1080" s="871"/>
      <c r="VB1080" s="871"/>
      <c r="VC1080" s="871"/>
      <c r="VD1080" s="871"/>
      <c r="VE1080" s="871"/>
      <c r="VF1080" s="871"/>
      <c r="VG1080" s="871"/>
      <c r="VH1080" s="871"/>
      <c r="VI1080" s="871"/>
      <c r="VJ1080" s="871"/>
      <c r="VK1080" s="871"/>
      <c r="VL1080" s="871"/>
      <c r="VM1080" s="871"/>
      <c r="VN1080" s="871"/>
      <c r="VO1080" s="871"/>
      <c r="VP1080" s="871"/>
      <c r="VQ1080" s="871"/>
      <c r="VR1080" s="871"/>
      <c r="VS1080" s="871"/>
      <c r="VT1080" s="871"/>
      <c r="VU1080" s="871"/>
      <c r="VV1080" s="871"/>
      <c r="VW1080" s="871"/>
      <c r="VX1080" s="871"/>
      <c r="VY1080" s="871"/>
      <c r="VZ1080" s="871"/>
      <c r="WA1080" s="871"/>
      <c r="WB1080" s="871"/>
      <c r="WC1080" s="871"/>
      <c r="WD1080" s="871"/>
      <c r="WE1080" s="871"/>
      <c r="WF1080" s="871"/>
      <c r="WG1080" s="871"/>
      <c r="WH1080" s="871"/>
      <c r="WI1080" s="871"/>
      <c r="WJ1080" s="871"/>
      <c r="WK1080" s="871"/>
      <c r="WL1080" s="871"/>
      <c r="WM1080" s="871"/>
      <c r="WN1080" s="871"/>
      <c r="WO1080" s="871"/>
      <c r="WP1080" s="871"/>
      <c r="WQ1080" s="871"/>
      <c r="WR1080" s="871"/>
      <c r="WS1080" s="871"/>
      <c r="WT1080" s="871"/>
      <c r="WU1080" s="871"/>
      <c r="WV1080" s="871"/>
      <c r="WW1080" s="871"/>
      <c r="WX1080" s="871"/>
      <c r="WY1080" s="871"/>
      <c r="WZ1080" s="871"/>
      <c r="XA1080" s="871"/>
      <c r="XB1080" s="871"/>
      <c r="XC1080" s="871"/>
      <c r="XD1080" s="871"/>
      <c r="XE1080" s="871"/>
      <c r="XF1080" s="871"/>
      <c r="XG1080" s="871"/>
      <c r="XH1080" s="871"/>
      <c r="XI1080" s="871"/>
      <c r="XJ1080" s="871"/>
      <c r="XK1080" s="871"/>
      <c r="XL1080" s="871"/>
      <c r="XM1080" s="871"/>
      <c r="XN1080" s="871"/>
      <c r="XO1080" s="871"/>
      <c r="XP1080" s="871"/>
      <c r="XQ1080" s="871"/>
      <c r="XR1080" s="871"/>
      <c r="XS1080" s="871"/>
      <c r="XT1080" s="871"/>
      <c r="XU1080" s="871"/>
      <c r="XV1080" s="871"/>
      <c r="XW1080" s="871"/>
      <c r="XX1080" s="871"/>
      <c r="XY1080" s="871"/>
      <c r="XZ1080" s="871"/>
      <c r="YA1080" s="871"/>
      <c r="YB1080" s="871"/>
      <c r="YC1080" s="871"/>
      <c r="YD1080" s="871"/>
      <c r="YE1080" s="871"/>
      <c r="YF1080" s="871"/>
      <c r="YG1080" s="871"/>
      <c r="YH1080" s="871"/>
      <c r="YI1080" s="871"/>
      <c r="YJ1080" s="871"/>
      <c r="YK1080" s="871"/>
      <c r="YL1080" s="871"/>
      <c r="YM1080" s="871"/>
      <c r="YN1080" s="871"/>
      <c r="YO1080" s="871"/>
      <c r="YP1080" s="871"/>
      <c r="YQ1080" s="871"/>
      <c r="YR1080" s="871"/>
      <c r="YS1080" s="871"/>
      <c r="YT1080" s="871"/>
      <c r="YU1080" s="871"/>
      <c r="YV1080" s="871"/>
      <c r="YW1080" s="871"/>
      <c r="YX1080" s="871"/>
      <c r="YY1080" s="871"/>
      <c r="YZ1080" s="871"/>
      <c r="ZA1080" s="871"/>
      <c r="ZB1080" s="871"/>
      <c r="ZC1080" s="871"/>
      <c r="ZD1080" s="871"/>
      <c r="ZE1080" s="871"/>
      <c r="ZF1080" s="871"/>
      <c r="ZG1080" s="871"/>
      <c r="ZH1080" s="871"/>
      <c r="ZI1080" s="871"/>
      <c r="ZJ1080" s="871"/>
      <c r="ZK1080" s="871"/>
      <c r="ZL1080" s="871"/>
      <c r="ZM1080" s="871"/>
      <c r="ZN1080" s="871"/>
      <c r="ZO1080" s="871"/>
      <c r="ZP1080" s="871"/>
      <c r="ZQ1080" s="871"/>
      <c r="ZR1080" s="871"/>
      <c r="ZS1080" s="871"/>
      <c r="ZT1080" s="871"/>
      <c r="ZU1080" s="871"/>
      <c r="ZV1080" s="871"/>
      <c r="ZW1080" s="871"/>
      <c r="ZX1080" s="871"/>
      <c r="ZY1080" s="871"/>
      <c r="ZZ1080" s="871"/>
      <c r="AAA1080" s="871"/>
      <c r="AAB1080" s="871"/>
      <c r="AAC1080" s="871"/>
      <c r="AAD1080" s="871"/>
      <c r="AAE1080" s="871"/>
      <c r="AAF1080" s="871"/>
      <c r="AAG1080" s="871"/>
      <c r="AAH1080" s="871"/>
      <c r="AAI1080" s="871"/>
      <c r="AAJ1080" s="871"/>
      <c r="AAK1080" s="871"/>
      <c r="AAL1080" s="871"/>
      <c r="AAM1080" s="871"/>
      <c r="AAN1080" s="871"/>
      <c r="AAO1080" s="871"/>
      <c r="AAP1080" s="871"/>
      <c r="AAQ1080" s="871"/>
      <c r="AAR1080" s="871"/>
      <c r="AAS1080" s="871"/>
      <c r="AAT1080" s="871"/>
      <c r="AAU1080" s="871"/>
      <c r="AAV1080" s="871"/>
      <c r="AAW1080" s="871"/>
      <c r="AAX1080" s="871"/>
      <c r="AAY1080" s="871"/>
      <c r="AAZ1080" s="871"/>
      <c r="ABA1080" s="871"/>
      <c r="ABB1080" s="871"/>
      <c r="ABC1080" s="871"/>
      <c r="ABD1080" s="871"/>
      <c r="ABE1080" s="871"/>
      <c r="ABF1080" s="871"/>
      <c r="ABG1080" s="871"/>
      <c r="ABH1080" s="871"/>
      <c r="ABI1080" s="871"/>
      <c r="ABJ1080" s="871"/>
      <c r="ABK1080" s="871"/>
      <c r="ABL1080" s="871"/>
      <c r="ABM1080" s="871"/>
      <c r="ABN1080" s="871"/>
      <c r="ABO1080" s="871"/>
      <c r="ABP1080" s="871"/>
      <c r="ABQ1080" s="871"/>
      <c r="ABR1080" s="871"/>
      <c r="ABS1080" s="871"/>
      <c r="ABT1080" s="871"/>
      <c r="ABU1080" s="871"/>
      <c r="ABV1080" s="871"/>
      <c r="ABW1080" s="871"/>
      <c r="ABX1080" s="871"/>
      <c r="ABY1080" s="871"/>
      <c r="ABZ1080" s="871"/>
      <c r="ACA1080" s="871"/>
      <c r="ACB1080" s="871"/>
      <c r="ACC1080" s="871"/>
      <c r="ACD1080" s="871"/>
      <c r="ACE1080" s="871"/>
      <c r="ACF1080" s="871"/>
      <c r="ACG1080" s="871"/>
      <c r="ACH1080" s="871"/>
      <c r="ACI1080" s="871"/>
      <c r="ACJ1080" s="871"/>
      <c r="ACK1080" s="871"/>
      <c r="ACL1080" s="871"/>
      <c r="ACM1080" s="871"/>
      <c r="ACN1080" s="871"/>
      <c r="ACO1080" s="871"/>
      <c r="ACP1080" s="871"/>
      <c r="ACQ1080" s="871"/>
      <c r="ACR1080" s="871"/>
      <c r="ACS1080" s="871"/>
      <c r="ACT1080" s="871"/>
      <c r="ACU1080" s="871"/>
      <c r="ACV1080" s="871"/>
      <c r="ACW1080" s="871"/>
      <c r="ACX1080" s="871"/>
      <c r="ACY1080" s="871"/>
      <c r="ACZ1080" s="871"/>
      <c r="ADA1080" s="871"/>
      <c r="ADB1080" s="871"/>
      <c r="ADC1080" s="871"/>
      <c r="ADD1080" s="871"/>
      <c r="ADE1080" s="871"/>
      <c r="ADF1080" s="871"/>
      <c r="ADG1080" s="871"/>
      <c r="ADH1080" s="871"/>
      <c r="ADI1080" s="871"/>
      <c r="ADJ1080" s="871"/>
      <c r="ADK1080" s="871"/>
      <c r="ADL1080" s="871"/>
      <c r="ADM1080" s="871"/>
      <c r="ADN1080" s="871"/>
      <c r="ADO1080" s="871"/>
      <c r="ADP1080" s="871"/>
      <c r="ADQ1080" s="871"/>
      <c r="ADR1080" s="871"/>
      <c r="ADS1080" s="871"/>
      <c r="ADT1080" s="871"/>
      <c r="ADU1080" s="871"/>
      <c r="ADV1080" s="871"/>
      <c r="ADW1080" s="871"/>
      <c r="ADX1080" s="871"/>
      <c r="ADY1080" s="871"/>
      <c r="ADZ1080" s="871"/>
      <c r="AEA1080" s="871"/>
      <c r="AEB1080" s="871"/>
      <c r="AEC1080" s="871"/>
      <c r="AED1080" s="871"/>
      <c r="AEE1080" s="871"/>
      <c r="AEF1080" s="871"/>
      <c r="AEG1080" s="871"/>
      <c r="AEH1080" s="871"/>
      <c r="AEI1080" s="871"/>
      <c r="AEJ1080" s="871"/>
      <c r="AEK1080" s="871"/>
      <c r="AEL1080" s="871"/>
      <c r="AEM1080" s="871"/>
      <c r="AEN1080" s="871"/>
      <c r="AEO1080" s="871"/>
      <c r="AEP1080" s="871"/>
      <c r="AEQ1080" s="871"/>
      <c r="AER1080" s="871"/>
      <c r="AES1080" s="871"/>
      <c r="AET1080" s="871"/>
      <c r="AEU1080" s="871"/>
      <c r="AEV1080" s="871"/>
      <c r="AEW1080" s="871"/>
      <c r="AEX1080" s="871"/>
      <c r="AEY1080" s="871"/>
      <c r="AEZ1080" s="871"/>
      <c r="AFA1080" s="871"/>
      <c r="AFB1080" s="871"/>
      <c r="AFC1080" s="871"/>
      <c r="AFD1080" s="871"/>
      <c r="AFE1080" s="871"/>
      <c r="AFF1080" s="871"/>
      <c r="AFG1080" s="871"/>
      <c r="AFH1080" s="871"/>
      <c r="AFI1080" s="871"/>
      <c r="AFJ1080" s="871"/>
      <c r="AFK1080" s="871"/>
      <c r="AFL1080" s="871"/>
      <c r="AFM1080" s="871"/>
      <c r="AFN1080" s="871"/>
      <c r="AFO1080" s="871"/>
      <c r="AFP1080" s="871"/>
      <c r="AFQ1080" s="871"/>
      <c r="AFR1080" s="871"/>
      <c r="AFS1080" s="871"/>
      <c r="AFT1080" s="871"/>
      <c r="AFU1080" s="871"/>
      <c r="AFV1080" s="871"/>
      <c r="AFW1080" s="871"/>
      <c r="AFX1080" s="871"/>
      <c r="AFY1080" s="871"/>
      <c r="AFZ1080" s="871"/>
      <c r="AGA1080" s="871"/>
      <c r="AGB1080" s="871"/>
      <c r="AGC1080" s="871"/>
      <c r="AGD1080" s="871"/>
      <c r="AGE1080" s="871"/>
      <c r="AGF1080" s="871"/>
      <c r="AGG1080" s="871"/>
      <c r="AGH1080" s="871"/>
      <c r="AGI1080" s="871"/>
      <c r="AGJ1080" s="871"/>
      <c r="AGK1080" s="871"/>
      <c r="AGL1080" s="871"/>
      <c r="AGM1080" s="871"/>
      <c r="AGN1080" s="871"/>
      <c r="AGO1080" s="871"/>
      <c r="AGP1080" s="871"/>
      <c r="AGQ1080" s="871"/>
      <c r="AGR1080" s="871"/>
      <c r="AGS1080" s="871"/>
      <c r="AGT1080" s="871"/>
      <c r="AGU1080" s="871"/>
      <c r="AGV1080" s="871"/>
      <c r="AGW1080" s="871"/>
      <c r="AGX1080" s="871"/>
      <c r="AGY1080" s="871"/>
      <c r="AGZ1080" s="871"/>
      <c r="AHA1080" s="871"/>
      <c r="AHB1080" s="871"/>
      <c r="AHC1080" s="871"/>
      <c r="AHD1080" s="871"/>
      <c r="AHE1080" s="871"/>
      <c r="AHF1080" s="871"/>
      <c r="AHG1080" s="871"/>
      <c r="AHH1080" s="871"/>
      <c r="AHI1080" s="871"/>
      <c r="AHJ1080" s="871"/>
      <c r="AHK1080" s="871"/>
      <c r="AHL1080" s="871"/>
      <c r="AHM1080" s="871"/>
      <c r="AHN1080" s="871"/>
      <c r="AHO1080" s="871"/>
      <c r="AHP1080" s="871"/>
      <c r="AHQ1080" s="871"/>
      <c r="AHR1080" s="871"/>
      <c r="AHS1080" s="871"/>
      <c r="AHT1080" s="871"/>
      <c r="AHU1080" s="871"/>
      <c r="AHV1080" s="871"/>
      <c r="AHW1080" s="871"/>
      <c r="AHX1080" s="871"/>
      <c r="AHY1080" s="871"/>
      <c r="AHZ1080" s="871"/>
      <c r="AIA1080" s="871"/>
      <c r="AIB1080" s="871"/>
      <c r="AIC1080" s="871"/>
      <c r="AID1080" s="871"/>
      <c r="AIE1080" s="871"/>
      <c r="AIF1080" s="871"/>
      <c r="AIG1080" s="871"/>
      <c r="AIH1080" s="871"/>
      <c r="AII1080" s="871"/>
      <c r="AIJ1080" s="871"/>
      <c r="AIK1080" s="871"/>
      <c r="AIL1080" s="871"/>
      <c r="AIM1080" s="871"/>
      <c r="AIN1080" s="871"/>
      <c r="AIO1080" s="871"/>
      <c r="AIP1080" s="871"/>
      <c r="AIQ1080" s="871"/>
      <c r="AIR1080" s="871"/>
      <c r="AIS1080" s="871"/>
      <c r="AIT1080" s="871"/>
      <c r="AIU1080" s="871"/>
      <c r="AIV1080" s="871"/>
      <c r="AIW1080" s="871"/>
      <c r="AIX1080" s="871"/>
      <c r="AIY1080" s="871"/>
      <c r="AIZ1080" s="871"/>
      <c r="AJA1080" s="871"/>
      <c r="AJB1080" s="871"/>
      <c r="AJC1080" s="871"/>
      <c r="AJD1080" s="871"/>
      <c r="AJE1080" s="871"/>
      <c r="AJF1080" s="871"/>
      <c r="AJG1080" s="871"/>
      <c r="AJH1080" s="871"/>
      <c r="AJI1080" s="871"/>
      <c r="AJJ1080" s="871"/>
      <c r="AJK1080" s="871"/>
      <c r="AJL1080" s="871"/>
      <c r="AJM1080" s="871"/>
      <c r="AJN1080" s="871"/>
      <c r="AJO1080" s="871"/>
      <c r="AJP1080" s="871"/>
      <c r="AJQ1080" s="871"/>
      <c r="AJR1080" s="871"/>
      <c r="AJS1080" s="871"/>
      <c r="AJT1080" s="871"/>
      <c r="AJU1080" s="871"/>
      <c r="AJV1080" s="871"/>
      <c r="AJW1080" s="871"/>
      <c r="AJX1080" s="871"/>
      <c r="AJY1080" s="871"/>
      <c r="AJZ1080" s="871"/>
      <c r="AKA1080" s="871"/>
      <c r="AKB1080" s="871"/>
      <c r="AKC1080" s="871"/>
      <c r="AKD1080" s="871"/>
      <c r="AKE1080" s="871"/>
      <c r="AKF1080" s="871"/>
      <c r="AKG1080" s="871"/>
      <c r="AKH1080" s="871"/>
      <c r="AKI1080" s="871"/>
      <c r="AKJ1080" s="871"/>
      <c r="AKK1080" s="871"/>
      <c r="AKL1080" s="871"/>
      <c r="AKM1080" s="871"/>
      <c r="AKN1080" s="871"/>
      <c r="AKO1080" s="871"/>
      <c r="AKP1080" s="871"/>
      <c r="AKQ1080" s="871"/>
      <c r="AKR1080" s="871"/>
      <c r="AKS1080" s="871"/>
      <c r="AKT1080" s="871"/>
      <c r="AKU1080" s="871"/>
      <c r="AKV1080" s="871"/>
      <c r="AKW1080" s="871"/>
      <c r="AKX1080" s="871"/>
      <c r="AKY1080" s="871"/>
      <c r="AKZ1080" s="871"/>
      <c r="ALA1080" s="871"/>
      <c r="ALB1080" s="871"/>
      <c r="ALC1080" s="871"/>
      <c r="ALD1080" s="871"/>
      <c r="ALE1080" s="871"/>
      <c r="ALF1080" s="871"/>
      <c r="ALG1080" s="871"/>
      <c r="ALH1080" s="871"/>
      <c r="ALI1080" s="871"/>
      <c r="ALJ1080" s="871"/>
      <c r="ALK1080" s="871"/>
      <c r="ALL1080" s="871"/>
      <c r="ALM1080" s="871"/>
      <c r="ALN1080" s="871"/>
      <c r="ALO1080" s="871"/>
      <c r="ALP1080" s="871"/>
      <c r="ALQ1080" s="871"/>
      <c r="ALR1080" s="871"/>
      <c r="ALS1080" s="871"/>
      <c r="ALT1080" s="871"/>
      <c r="ALU1080" s="871"/>
      <c r="ALV1080" s="871"/>
      <c r="ALW1080" s="871"/>
      <c r="ALX1080" s="871"/>
      <c r="ALY1080" s="871"/>
      <c r="ALZ1080" s="871"/>
      <c r="AMA1080" s="871"/>
      <c r="AMB1080" s="871"/>
      <c r="AMC1080" s="871"/>
      <c r="AMD1080" s="871"/>
      <c r="AME1080" s="871"/>
      <c r="AMF1080" s="871"/>
      <c r="AMG1080" s="871"/>
      <c r="AMH1080" s="871"/>
      <c r="AMI1080" s="871"/>
      <c r="AMJ1080" s="871"/>
      <c r="AMK1080" s="871"/>
    </row>
    <row r="1081" spans="1:1025" ht="15.75" customHeight="1">
      <c r="A1081" s="1126"/>
      <c r="B1081" s="1000"/>
      <c r="C1081" s="996"/>
      <c r="D1081" s="1001"/>
      <c r="E1081" s="983"/>
      <c r="F1081" s="933"/>
      <c r="G1081" s="942"/>
      <c r="H1081" s="946"/>
      <c r="I1081" s="946"/>
      <c r="J1081" s="947"/>
      <c r="K1081" s="874"/>
      <c r="L1081" s="878"/>
      <c r="M1081" s="874"/>
      <c r="N1081" s="879"/>
      <c r="O1081" s="878"/>
      <c r="P1081" s="879"/>
      <c r="Q1081" s="871"/>
      <c r="R1081" s="871"/>
      <c r="S1081" s="871"/>
      <c r="T1081" s="871"/>
      <c r="U1081" s="871"/>
      <c r="V1081" s="871"/>
      <c r="W1081" s="871"/>
      <c r="X1081" s="871"/>
      <c r="Y1081" s="871"/>
      <c r="Z1081" s="871"/>
      <c r="AA1081" s="871"/>
      <c r="AB1081" s="871"/>
      <c r="AC1081" s="871"/>
      <c r="AD1081" s="871"/>
      <c r="AE1081" s="871"/>
      <c r="AF1081" s="871"/>
      <c r="AG1081" s="871"/>
      <c r="AH1081" s="871"/>
      <c r="AI1081" s="871"/>
      <c r="AJ1081" s="871"/>
      <c r="AK1081" s="871"/>
      <c r="AL1081" s="871"/>
      <c r="AM1081" s="871"/>
      <c r="AN1081" s="871"/>
      <c r="AO1081" s="871"/>
      <c r="AP1081" s="871"/>
      <c r="AQ1081" s="871"/>
      <c r="AR1081" s="871"/>
      <c r="AS1081" s="871"/>
      <c r="AT1081" s="871"/>
      <c r="AU1081" s="871"/>
      <c r="AV1081" s="871"/>
      <c r="AW1081" s="871"/>
      <c r="AX1081" s="871"/>
      <c r="AY1081" s="871"/>
      <c r="AZ1081" s="871"/>
      <c r="BA1081" s="871"/>
      <c r="BB1081" s="871"/>
      <c r="BC1081" s="871"/>
      <c r="BD1081" s="871"/>
      <c r="BE1081" s="871"/>
      <c r="BF1081" s="871"/>
      <c r="BG1081" s="871"/>
      <c r="BH1081" s="871"/>
      <c r="BI1081" s="871"/>
      <c r="BJ1081" s="871"/>
      <c r="BK1081" s="871"/>
      <c r="BL1081" s="871"/>
      <c r="BM1081" s="871"/>
      <c r="BN1081" s="871"/>
      <c r="BO1081" s="871"/>
      <c r="BP1081" s="871"/>
      <c r="BQ1081" s="871"/>
      <c r="BR1081" s="871"/>
      <c r="BS1081" s="871"/>
      <c r="BT1081" s="871"/>
      <c r="BU1081" s="871"/>
      <c r="BV1081" s="871"/>
      <c r="BW1081" s="871"/>
      <c r="BX1081" s="871"/>
      <c r="BY1081" s="871"/>
      <c r="BZ1081" s="871"/>
      <c r="CA1081" s="871"/>
      <c r="CB1081" s="871"/>
      <c r="CC1081" s="871"/>
      <c r="CD1081" s="871"/>
      <c r="CE1081" s="871"/>
      <c r="CF1081" s="871"/>
      <c r="CG1081" s="871"/>
      <c r="CH1081" s="871"/>
      <c r="CI1081" s="871"/>
      <c r="CJ1081" s="871"/>
      <c r="CK1081" s="871"/>
      <c r="CL1081" s="871"/>
      <c r="CM1081" s="871"/>
      <c r="CN1081" s="871"/>
      <c r="CO1081" s="871"/>
      <c r="CP1081" s="871"/>
      <c r="CQ1081" s="871"/>
      <c r="CR1081" s="871"/>
      <c r="CS1081" s="871"/>
      <c r="CT1081" s="871"/>
      <c r="CU1081" s="871"/>
      <c r="CV1081" s="871"/>
      <c r="CW1081" s="871"/>
      <c r="CX1081" s="871"/>
      <c r="CY1081" s="871"/>
      <c r="CZ1081" s="871"/>
      <c r="DA1081" s="871"/>
      <c r="DB1081" s="871"/>
      <c r="DC1081" s="871"/>
      <c r="DD1081" s="871"/>
      <c r="DE1081" s="871"/>
      <c r="DF1081" s="871"/>
      <c r="DG1081" s="871"/>
      <c r="DH1081" s="871"/>
      <c r="DI1081" s="871"/>
      <c r="DJ1081" s="871"/>
      <c r="DK1081" s="871"/>
      <c r="DL1081" s="871"/>
      <c r="DM1081" s="871"/>
      <c r="DN1081" s="871"/>
      <c r="DO1081" s="871"/>
      <c r="DP1081" s="871"/>
      <c r="DQ1081" s="871"/>
      <c r="DR1081" s="871"/>
      <c r="DS1081" s="871"/>
      <c r="DT1081" s="871"/>
      <c r="DU1081" s="871"/>
      <c r="DV1081" s="871"/>
      <c r="DW1081" s="871"/>
      <c r="DX1081" s="871"/>
      <c r="DY1081" s="871"/>
      <c r="DZ1081" s="871"/>
      <c r="EA1081" s="871"/>
      <c r="EB1081" s="871"/>
      <c r="EC1081" s="871"/>
      <c r="ED1081" s="871"/>
      <c r="EE1081" s="871"/>
      <c r="EF1081" s="871"/>
      <c r="EG1081" s="871"/>
      <c r="EH1081" s="871"/>
      <c r="EI1081" s="871"/>
      <c r="EJ1081" s="871"/>
      <c r="EK1081" s="871"/>
      <c r="EL1081" s="871"/>
      <c r="EM1081" s="871"/>
      <c r="EN1081" s="871"/>
      <c r="EO1081" s="871"/>
      <c r="EP1081" s="871"/>
      <c r="EQ1081" s="871"/>
      <c r="ER1081" s="871"/>
      <c r="ES1081" s="871"/>
      <c r="ET1081" s="871"/>
      <c r="EU1081" s="871"/>
      <c r="EV1081" s="871"/>
      <c r="EW1081" s="871"/>
      <c r="EX1081" s="871"/>
      <c r="EY1081" s="871"/>
      <c r="EZ1081" s="871"/>
      <c r="FA1081" s="871"/>
      <c r="FB1081" s="871"/>
      <c r="FC1081" s="871"/>
      <c r="FD1081" s="871"/>
      <c r="FE1081" s="871"/>
      <c r="FF1081" s="871"/>
      <c r="FG1081" s="871"/>
      <c r="FH1081" s="871"/>
      <c r="FI1081" s="871"/>
      <c r="FJ1081" s="871"/>
      <c r="FK1081" s="871"/>
      <c r="FL1081" s="871"/>
      <c r="FM1081" s="871"/>
      <c r="FN1081" s="871"/>
      <c r="FO1081" s="871"/>
      <c r="FP1081" s="871"/>
      <c r="FQ1081" s="871"/>
      <c r="FR1081" s="871"/>
      <c r="FS1081" s="871"/>
      <c r="FT1081" s="871"/>
      <c r="FU1081" s="871"/>
      <c r="FV1081" s="871"/>
      <c r="FW1081" s="871"/>
      <c r="FX1081" s="871"/>
      <c r="FY1081" s="871"/>
      <c r="FZ1081" s="871"/>
      <c r="GA1081" s="871"/>
      <c r="GB1081" s="871"/>
      <c r="GC1081" s="871"/>
      <c r="GD1081" s="871"/>
      <c r="GE1081" s="871"/>
      <c r="GF1081" s="871"/>
      <c r="GG1081" s="871"/>
      <c r="GH1081" s="871"/>
      <c r="GI1081" s="871"/>
      <c r="GJ1081" s="871"/>
      <c r="GK1081" s="871"/>
      <c r="GL1081" s="871"/>
      <c r="GM1081" s="871"/>
      <c r="GN1081" s="871"/>
      <c r="GO1081" s="871"/>
      <c r="GP1081" s="871"/>
      <c r="GQ1081" s="871"/>
      <c r="GR1081" s="871"/>
      <c r="GS1081" s="871"/>
      <c r="GT1081" s="871"/>
      <c r="GU1081" s="871"/>
      <c r="GV1081" s="871"/>
      <c r="GW1081" s="871"/>
      <c r="GX1081" s="871"/>
      <c r="GY1081" s="871"/>
      <c r="GZ1081" s="871"/>
      <c r="HA1081" s="871"/>
      <c r="HB1081" s="871"/>
      <c r="HC1081" s="871"/>
      <c r="HD1081" s="871"/>
      <c r="HE1081" s="871"/>
      <c r="HF1081" s="871"/>
      <c r="HG1081" s="871"/>
      <c r="HH1081" s="871"/>
      <c r="HI1081" s="871"/>
      <c r="HJ1081" s="871"/>
      <c r="HK1081" s="871"/>
      <c r="HL1081" s="871"/>
      <c r="HM1081" s="871"/>
      <c r="HN1081" s="871"/>
      <c r="HO1081" s="871"/>
      <c r="HP1081" s="871"/>
      <c r="HQ1081" s="871"/>
      <c r="HR1081" s="871"/>
      <c r="HS1081" s="871"/>
      <c r="HT1081" s="871"/>
      <c r="HU1081" s="871"/>
      <c r="HV1081" s="871"/>
      <c r="HW1081" s="871"/>
      <c r="HX1081" s="871"/>
      <c r="HY1081" s="871"/>
      <c r="HZ1081" s="871"/>
      <c r="IA1081" s="871"/>
      <c r="IB1081" s="871"/>
      <c r="IC1081" s="871"/>
      <c r="ID1081" s="871"/>
      <c r="IE1081" s="871"/>
      <c r="IF1081" s="871"/>
      <c r="IG1081" s="871"/>
      <c r="IH1081" s="871"/>
      <c r="II1081" s="871"/>
      <c r="IJ1081" s="871"/>
      <c r="IK1081" s="871"/>
      <c r="IL1081" s="871"/>
      <c r="IM1081" s="871"/>
      <c r="IN1081" s="871"/>
      <c r="IO1081" s="871"/>
      <c r="IP1081" s="871"/>
      <c r="IQ1081" s="871"/>
      <c r="IR1081" s="871"/>
      <c r="IS1081" s="871"/>
      <c r="IT1081" s="871"/>
      <c r="IU1081" s="871"/>
      <c r="IV1081" s="871"/>
      <c r="IW1081" s="871"/>
      <c r="IX1081" s="871"/>
      <c r="IY1081" s="871"/>
      <c r="IZ1081" s="871"/>
      <c r="JA1081" s="871"/>
      <c r="JB1081" s="871"/>
      <c r="JC1081" s="871"/>
      <c r="JD1081" s="871"/>
      <c r="JE1081" s="871"/>
      <c r="JF1081" s="871"/>
      <c r="JG1081" s="871"/>
      <c r="JH1081" s="871"/>
      <c r="JI1081" s="871"/>
      <c r="JJ1081" s="871"/>
      <c r="JK1081" s="871"/>
      <c r="JL1081" s="871"/>
      <c r="JM1081" s="871"/>
      <c r="JN1081" s="871"/>
      <c r="JO1081" s="871"/>
      <c r="JP1081" s="871"/>
      <c r="JQ1081" s="871"/>
      <c r="JR1081" s="871"/>
      <c r="JS1081" s="871"/>
      <c r="JT1081" s="871"/>
      <c r="JU1081" s="871"/>
      <c r="JV1081" s="871"/>
      <c r="JW1081" s="871"/>
      <c r="JX1081" s="871"/>
      <c r="JY1081" s="871"/>
      <c r="JZ1081" s="871"/>
      <c r="KA1081" s="871"/>
      <c r="KB1081" s="871"/>
      <c r="KC1081" s="871"/>
      <c r="KD1081" s="871"/>
      <c r="KE1081" s="871"/>
      <c r="KF1081" s="871"/>
      <c r="KG1081" s="871"/>
      <c r="KH1081" s="871"/>
      <c r="KI1081" s="871"/>
      <c r="KJ1081" s="871"/>
      <c r="KK1081" s="871"/>
      <c r="KL1081" s="871"/>
      <c r="KM1081" s="871"/>
      <c r="KN1081" s="871"/>
      <c r="KO1081" s="871"/>
      <c r="KP1081" s="871"/>
      <c r="KQ1081" s="871"/>
      <c r="KR1081" s="871"/>
      <c r="KS1081" s="871"/>
      <c r="KT1081" s="871"/>
      <c r="KU1081" s="871"/>
      <c r="KV1081" s="871"/>
      <c r="KW1081" s="871"/>
      <c r="KX1081" s="871"/>
      <c r="KY1081" s="871"/>
      <c r="KZ1081" s="871"/>
      <c r="LA1081" s="871"/>
      <c r="LB1081" s="871"/>
      <c r="LC1081" s="871"/>
      <c r="LD1081" s="871"/>
      <c r="LE1081" s="871"/>
      <c r="LF1081" s="871"/>
      <c r="LG1081" s="871"/>
      <c r="LH1081" s="871"/>
      <c r="LI1081" s="871"/>
      <c r="LJ1081" s="871"/>
      <c r="LK1081" s="871"/>
      <c r="LL1081" s="871"/>
      <c r="LM1081" s="871"/>
      <c r="LN1081" s="871"/>
      <c r="LO1081" s="871"/>
      <c r="LP1081" s="871"/>
      <c r="LQ1081" s="871"/>
      <c r="LR1081" s="871"/>
      <c r="LS1081" s="871"/>
      <c r="LT1081" s="871"/>
      <c r="LU1081" s="871"/>
      <c r="LV1081" s="871"/>
      <c r="LW1081" s="871"/>
      <c r="LX1081" s="871"/>
      <c r="LY1081" s="871"/>
      <c r="LZ1081" s="871"/>
      <c r="MA1081" s="871"/>
      <c r="MB1081" s="871"/>
      <c r="MC1081" s="871"/>
      <c r="MD1081" s="871"/>
      <c r="ME1081" s="871"/>
      <c r="MF1081" s="871"/>
      <c r="MG1081" s="871"/>
      <c r="MH1081" s="871"/>
      <c r="MI1081" s="871"/>
      <c r="MJ1081" s="871"/>
      <c r="MK1081" s="871"/>
      <c r="ML1081" s="871"/>
      <c r="MM1081" s="871"/>
      <c r="MN1081" s="871"/>
      <c r="MO1081" s="871"/>
      <c r="MP1081" s="871"/>
      <c r="MQ1081" s="871"/>
      <c r="MR1081" s="871"/>
      <c r="MS1081" s="871"/>
      <c r="MT1081" s="871"/>
      <c r="MU1081" s="871"/>
      <c r="MV1081" s="871"/>
      <c r="MW1081" s="871"/>
      <c r="MX1081" s="871"/>
      <c r="MY1081" s="871"/>
      <c r="MZ1081" s="871"/>
      <c r="NA1081" s="871"/>
      <c r="NB1081" s="871"/>
      <c r="NC1081" s="871"/>
      <c r="ND1081" s="871"/>
      <c r="NE1081" s="871"/>
      <c r="NF1081" s="871"/>
      <c r="NG1081" s="871"/>
      <c r="NH1081" s="871"/>
      <c r="NI1081" s="871"/>
      <c r="NJ1081" s="871"/>
      <c r="NK1081" s="871"/>
      <c r="NL1081" s="871"/>
      <c r="NM1081" s="871"/>
      <c r="NN1081" s="871"/>
      <c r="NO1081" s="871"/>
      <c r="NP1081" s="871"/>
      <c r="NQ1081" s="871"/>
      <c r="NR1081" s="871"/>
      <c r="NS1081" s="871"/>
      <c r="NT1081" s="871"/>
      <c r="NU1081" s="871"/>
      <c r="NV1081" s="871"/>
      <c r="NW1081" s="871"/>
      <c r="NX1081" s="871"/>
      <c r="NY1081" s="871"/>
      <c r="NZ1081" s="871"/>
      <c r="OA1081" s="871"/>
      <c r="OB1081" s="871"/>
      <c r="OC1081" s="871"/>
      <c r="OD1081" s="871"/>
      <c r="OE1081" s="871"/>
      <c r="OF1081" s="871"/>
      <c r="OG1081" s="871"/>
      <c r="OH1081" s="871"/>
      <c r="OI1081" s="871"/>
      <c r="OJ1081" s="871"/>
      <c r="OK1081" s="871"/>
      <c r="OL1081" s="871"/>
      <c r="OM1081" s="871"/>
      <c r="ON1081" s="871"/>
      <c r="OO1081" s="871"/>
      <c r="OP1081" s="871"/>
      <c r="OQ1081" s="871"/>
      <c r="OR1081" s="871"/>
      <c r="OS1081" s="871"/>
      <c r="OT1081" s="871"/>
      <c r="OU1081" s="871"/>
      <c r="OV1081" s="871"/>
      <c r="OW1081" s="871"/>
      <c r="OX1081" s="871"/>
      <c r="OY1081" s="871"/>
      <c r="OZ1081" s="871"/>
      <c r="PA1081" s="871"/>
      <c r="PB1081" s="871"/>
      <c r="PC1081" s="871"/>
      <c r="PD1081" s="871"/>
      <c r="PE1081" s="871"/>
      <c r="PF1081" s="871"/>
      <c r="PG1081" s="871"/>
      <c r="PH1081" s="871"/>
      <c r="PI1081" s="871"/>
      <c r="PJ1081" s="871"/>
      <c r="PK1081" s="871"/>
      <c r="PL1081" s="871"/>
      <c r="PM1081" s="871"/>
      <c r="PN1081" s="871"/>
      <c r="PO1081" s="871"/>
      <c r="PP1081" s="871"/>
      <c r="PQ1081" s="871"/>
      <c r="PR1081" s="871"/>
      <c r="PS1081" s="871"/>
      <c r="PT1081" s="871"/>
      <c r="PU1081" s="871"/>
      <c r="PV1081" s="871"/>
      <c r="PW1081" s="871"/>
      <c r="PX1081" s="871"/>
      <c r="PY1081" s="871"/>
      <c r="PZ1081" s="871"/>
      <c r="QA1081" s="871"/>
      <c r="QB1081" s="871"/>
      <c r="QC1081" s="871"/>
      <c r="QD1081" s="871"/>
      <c r="QE1081" s="871"/>
      <c r="QF1081" s="871"/>
      <c r="QG1081" s="871"/>
      <c r="QH1081" s="871"/>
      <c r="QI1081" s="871"/>
      <c r="QJ1081" s="871"/>
      <c r="QK1081" s="871"/>
      <c r="QL1081" s="871"/>
      <c r="QM1081" s="871"/>
      <c r="QN1081" s="871"/>
      <c r="QO1081" s="871"/>
      <c r="QP1081" s="871"/>
      <c r="QQ1081" s="871"/>
      <c r="QR1081" s="871"/>
      <c r="QS1081" s="871"/>
      <c r="QT1081" s="871"/>
      <c r="QU1081" s="871"/>
      <c r="QV1081" s="871"/>
      <c r="QW1081" s="871"/>
      <c r="QX1081" s="871"/>
      <c r="QY1081" s="871"/>
      <c r="QZ1081" s="871"/>
      <c r="RA1081" s="871"/>
      <c r="RB1081" s="871"/>
      <c r="RC1081" s="871"/>
      <c r="RD1081" s="871"/>
      <c r="RE1081" s="871"/>
      <c r="RF1081" s="871"/>
      <c r="RG1081" s="871"/>
      <c r="RH1081" s="871"/>
      <c r="RI1081" s="871"/>
      <c r="RJ1081" s="871"/>
      <c r="RK1081" s="871"/>
      <c r="RL1081" s="871"/>
      <c r="RM1081" s="871"/>
      <c r="RN1081" s="871"/>
      <c r="RO1081" s="871"/>
      <c r="RP1081" s="871"/>
      <c r="RQ1081" s="871"/>
      <c r="RR1081" s="871"/>
      <c r="RS1081" s="871"/>
      <c r="RT1081" s="871"/>
      <c r="RU1081" s="871"/>
      <c r="RV1081" s="871"/>
      <c r="RW1081" s="871"/>
      <c r="RX1081" s="871"/>
      <c r="RY1081" s="871"/>
      <c r="RZ1081" s="871"/>
      <c r="SA1081" s="871"/>
      <c r="SB1081" s="871"/>
      <c r="SC1081" s="871"/>
      <c r="SD1081" s="871"/>
      <c r="SE1081" s="871"/>
      <c r="SF1081" s="871"/>
      <c r="SG1081" s="871"/>
      <c r="SH1081" s="871"/>
      <c r="SI1081" s="871"/>
      <c r="SJ1081" s="871"/>
      <c r="SK1081" s="871"/>
      <c r="SL1081" s="871"/>
      <c r="SM1081" s="871"/>
      <c r="SN1081" s="871"/>
      <c r="SO1081" s="871"/>
      <c r="SP1081" s="871"/>
      <c r="SQ1081" s="871"/>
      <c r="SR1081" s="871"/>
      <c r="SS1081" s="871"/>
      <c r="ST1081" s="871"/>
      <c r="SU1081" s="871"/>
      <c r="SV1081" s="871"/>
      <c r="SW1081" s="871"/>
      <c r="SX1081" s="871"/>
      <c r="SY1081" s="871"/>
      <c r="SZ1081" s="871"/>
      <c r="TA1081" s="871"/>
      <c r="TB1081" s="871"/>
      <c r="TC1081" s="871"/>
      <c r="TD1081" s="871"/>
      <c r="TE1081" s="871"/>
      <c r="TF1081" s="871"/>
      <c r="TG1081" s="871"/>
      <c r="TH1081" s="871"/>
      <c r="TI1081" s="871"/>
      <c r="TJ1081" s="871"/>
      <c r="TK1081" s="871"/>
      <c r="TL1081" s="871"/>
      <c r="TM1081" s="871"/>
      <c r="TN1081" s="871"/>
      <c r="TO1081" s="871"/>
      <c r="TP1081" s="871"/>
      <c r="TQ1081" s="871"/>
      <c r="TR1081" s="871"/>
      <c r="TS1081" s="871"/>
      <c r="TT1081" s="871"/>
      <c r="TU1081" s="871"/>
      <c r="TV1081" s="871"/>
      <c r="TW1081" s="871"/>
      <c r="TX1081" s="871"/>
      <c r="TY1081" s="871"/>
      <c r="TZ1081" s="871"/>
      <c r="UA1081" s="871"/>
      <c r="UB1081" s="871"/>
      <c r="UC1081" s="871"/>
      <c r="UD1081" s="871"/>
      <c r="UE1081" s="871"/>
      <c r="UF1081" s="871"/>
      <c r="UG1081" s="871"/>
      <c r="UH1081" s="871"/>
      <c r="UI1081" s="871"/>
      <c r="UJ1081" s="871"/>
      <c r="UK1081" s="871"/>
      <c r="UL1081" s="871"/>
      <c r="UM1081" s="871"/>
      <c r="UN1081" s="871"/>
      <c r="UO1081" s="871"/>
      <c r="UP1081" s="871"/>
      <c r="UQ1081" s="871"/>
      <c r="UR1081" s="871"/>
      <c r="US1081" s="871"/>
      <c r="UT1081" s="871"/>
      <c r="UU1081" s="871"/>
      <c r="UV1081" s="871"/>
      <c r="UW1081" s="871"/>
      <c r="UX1081" s="871"/>
      <c r="UY1081" s="871"/>
      <c r="UZ1081" s="871"/>
      <c r="VA1081" s="871"/>
      <c r="VB1081" s="871"/>
      <c r="VC1081" s="871"/>
      <c r="VD1081" s="871"/>
      <c r="VE1081" s="871"/>
      <c r="VF1081" s="871"/>
      <c r="VG1081" s="871"/>
      <c r="VH1081" s="871"/>
      <c r="VI1081" s="871"/>
      <c r="VJ1081" s="871"/>
      <c r="VK1081" s="871"/>
      <c r="VL1081" s="871"/>
      <c r="VM1081" s="871"/>
      <c r="VN1081" s="871"/>
      <c r="VO1081" s="871"/>
      <c r="VP1081" s="871"/>
      <c r="VQ1081" s="871"/>
      <c r="VR1081" s="871"/>
      <c r="VS1081" s="871"/>
      <c r="VT1081" s="871"/>
      <c r="VU1081" s="871"/>
      <c r="VV1081" s="871"/>
      <c r="VW1081" s="871"/>
      <c r="VX1081" s="871"/>
      <c r="VY1081" s="871"/>
      <c r="VZ1081" s="871"/>
      <c r="WA1081" s="871"/>
      <c r="WB1081" s="871"/>
      <c r="WC1081" s="871"/>
      <c r="WD1081" s="871"/>
      <c r="WE1081" s="871"/>
      <c r="WF1081" s="871"/>
      <c r="WG1081" s="871"/>
      <c r="WH1081" s="871"/>
      <c r="WI1081" s="871"/>
      <c r="WJ1081" s="871"/>
      <c r="WK1081" s="871"/>
      <c r="WL1081" s="871"/>
      <c r="WM1081" s="871"/>
      <c r="WN1081" s="871"/>
      <c r="WO1081" s="871"/>
      <c r="WP1081" s="871"/>
      <c r="WQ1081" s="871"/>
      <c r="WR1081" s="871"/>
      <c r="WS1081" s="871"/>
      <c r="WT1081" s="871"/>
      <c r="WU1081" s="871"/>
      <c r="WV1081" s="871"/>
      <c r="WW1081" s="871"/>
      <c r="WX1081" s="871"/>
      <c r="WY1081" s="871"/>
      <c r="WZ1081" s="871"/>
      <c r="XA1081" s="871"/>
      <c r="XB1081" s="871"/>
      <c r="XC1081" s="871"/>
      <c r="XD1081" s="871"/>
      <c r="XE1081" s="871"/>
      <c r="XF1081" s="871"/>
      <c r="XG1081" s="871"/>
      <c r="XH1081" s="871"/>
      <c r="XI1081" s="871"/>
      <c r="XJ1081" s="871"/>
      <c r="XK1081" s="871"/>
      <c r="XL1081" s="871"/>
      <c r="XM1081" s="871"/>
      <c r="XN1081" s="871"/>
      <c r="XO1081" s="871"/>
      <c r="XP1081" s="871"/>
      <c r="XQ1081" s="871"/>
      <c r="XR1081" s="871"/>
      <c r="XS1081" s="871"/>
      <c r="XT1081" s="871"/>
      <c r="XU1081" s="871"/>
      <c r="XV1081" s="871"/>
      <c r="XW1081" s="871"/>
      <c r="XX1081" s="871"/>
      <c r="XY1081" s="871"/>
      <c r="XZ1081" s="871"/>
      <c r="YA1081" s="871"/>
      <c r="YB1081" s="871"/>
      <c r="YC1081" s="871"/>
      <c r="YD1081" s="871"/>
      <c r="YE1081" s="871"/>
      <c r="YF1081" s="871"/>
      <c r="YG1081" s="871"/>
      <c r="YH1081" s="871"/>
      <c r="YI1081" s="871"/>
      <c r="YJ1081" s="871"/>
      <c r="YK1081" s="871"/>
      <c r="YL1081" s="871"/>
      <c r="YM1081" s="871"/>
      <c r="YN1081" s="871"/>
      <c r="YO1081" s="871"/>
      <c r="YP1081" s="871"/>
      <c r="YQ1081" s="871"/>
      <c r="YR1081" s="871"/>
      <c r="YS1081" s="871"/>
      <c r="YT1081" s="871"/>
      <c r="YU1081" s="871"/>
      <c r="YV1081" s="871"/>
      <c r="YW1081" s="871"/>
      <c r="YX1081" s="871"/>
      <c r="YY1081" s="871"/>
      <c r="YZ1081" s="871"/>
      <c r="ZA1081" s="871"/>
      <c r="ZB1081" s="871"/>
      <c r="ZC1081" s="871"/>
      <c r="ZD1081" s="871"/>
      <c r="ZE1081" s="871"/>
      <c r="ZF1081" s="871"/>
      <c r="ZG1081" s="871"/>
      <c r="ZH1081" s="871"/>
      <c r="ZI1081" s="871"/>
      <c r="ZJ1081" s="871"/>
      <c r="ZK1081" s="871"/>
      <c r="ZL1081" s="871"/>
      <c r="ZM1081" s="871"/>
      <c r="ZN1081" s="871"/>
      <c r="ZO1081" s="871"/>
      <c r="ZP1081" s="871"/>
      <c r="ZQ1081" s="871"/>
      <c r="ZR1081" s="871"/>
      <c r="ZS1081" s="871"/>
      <c r="ZT1081" s="871"/>
      <c r="ZU1081" s="871"/>
      <c r="ZV1081" s="871"/>
      <c r="ZW1081" s="871"/>
      <c r="ZX1081" s="871"/>
      <c r="ZY1081" s="871"/>
      <c r="ZZ1081" s="871"/>
      <c r="AAA1081" s="871"/>
      <c r="AAB1081" s="871"/>
      <c r="AAC1081" s="871"/>
      <c r="AAD1081" s="871"/>
      <c r="AAE1081" s="871"/>
      <c r="AAF1081" s="871"/>
      <c r="AAG1081" s="871"/>
      <c r="AAH1081" s="871"/>
      <c r="AAI1081" s="871"/>
      <c r="AAJ1081" s="871"/>
      <c r="AAK1081" s="871"/>
      <c r="AAL1081" s="871"/>
      <c r="AAM1081" s="871"/>
      <c r="AAN1081" s="871"/>
      <c r="AAO1081" s="871"/>
      <c r="AAP1081" s="871"/>
      <c r="AAQ1081" s="871"/>
      <c r="AAR1081" s="871"/>
      <c r="AAS1081" s="871"/>
      <c r="AAT1081" s="871"/>
      <c r="AAU1081" s="871"/>
      <c r="AAV1081" s="871"/>
      <c r="AAW1081" s="871"/>
      <c r="AAX1081" s="871"/>
      <c r="AAY1081" s="871"/>
      <c r="AAZ1081" s="871"/>
      <c r="ABA1081" s="871"/>
      <c r="ABB1081" s="871"/>
      <c r="ABC1081" s="871"/>
      <c r="ABD1081" s="871"/>
      <c r="ABE1081" s="871"/>
      <c r="ABF1081" s="871"/>
      <c r="ABG1081" s="871"/>
      <c r="ABH1081" s="871"/>
      <c r="ABI1081" s="871"/>
      <c r="ABJ1081" s="871"/>
      <c r="ABK1081" s="871"/>
      <c r="ABL1081" s="871"/>
      <c r="ABM1081" s="871"/>
      <c r="ABN1081" s="871"/>
      <c r="ABO1081" s="871"/>
      <c r="ABP1081" s="871"/>
      <c r="ABQ1081" s="871"/>
      <c r="ABR1081" s="871"/>
      <c r="ABS1081" s="871"/>
      <c r="ABT1081" s="871"/>
      <c r="ABU1081" s="871"/>
      <c r="ABV1081" s="871"/>
      <c r="ABW1081" s="871"/>
      <c r="ABX1081" s="871"/>
      <c r="ABY1081" s="871"/>
      <c r="ABZ1081" s="871"/>
      <c r="ACA1081" s="871"/>
      <c r="ACB1081" s="871"/>
      <c r="ACC1081" s="871"/>
      <c r="ACD1081" s="871"/>
      <c r="ACE1081" s="871"/>
      <c r="ACF1081" s="871"/>
      <c r="ACG1081" s="871"/>
      <c r="ACH1081" s="871"/>
      <c r="ACI1081" s="871"/>
      <c r="ACJ1081" s="871"/>
      <c r="ACK1081" s="871"/>
      <c r="ACL1081" s="871"/>
      <c r="ACM1081" s="871"/>
      <c r="ACN1081" s="871"/>
      <c r="ACO1081" s="871"/>
      <c r="ACP1081" s="871"/>
      <c r="ACQ1081" s="871"/>
      <c r="ACR1081" s="871"/>
      <c r="ACS1081" s="871"/>
      <c r="ACT1081" s="871"/>
      <c r="ACU1081" s="871"/>
      <c r="ACV1081" s="871"/>
      <c r="ACW1081" s="871"/>
      <c r="ACX1081" s="871"/>
      <c r="ACY1081" s="871"/>
      <c r="ACZ1081" s="871"/>
      <c r="ADA1081" s="871"/>
      <c r="ADB1081" s="871"/>
      <c r="ADC1081" s="871"/>
      <c r="ADD1081" s="871"/>
      <c r="ADE1081" s="871"/>
      <c r="ADF1081" s="871"/>
      <c r="ADG1081" s="871"/>
      <c r="ADH1081" s="871"/>
      <c r="ADI1081" s="871"/>
      <c r="ADJ1081" s="871"/>
      <c r="ADK1081" s="871"/>
      <c r="ADL1081" s="871"/>
      <c r="ADM1081" s="871"/>
      <c r="ADN1081" s="871"/>
      <c r="ADO1081" s="871"/>
      <c r="ADP1081" s="871"/>
      <c r="ADQ1081" s="871"/>
      <c r="ADR1081" s="871"/>
      <c r="ADS1081" s="871"/>
      <c r="ADT1081" s="871"/>
      <c r="ADU1081" s="871"/>
      <c r="ADV1081" s="871"/>
      <c r="ADW1081" s="871"/>
      <c r="ADX1081" s="871"/>
      <c r="ADY1081" s="871"/>
      <c r="ADZ1081" s="871"/>
      <c r="AEA1081" s="871"/>
      <c r="AEB1081" s="871"/>
      <c r="AEC1081" s="871"/>
      <c r="AED1081" s="871"/>
      <c r="AEE1081" s="871"/>
      <c r="AEF1081" s="871"/>
      <c r="AEG1081" s="871"/>
      <c r="AEH1081" s="871"/>
      <c r="AEI1081" s="871"/>
      <c r="AEJ1081" s="871"/>
      <c r="AEK1081" s="871"/>
      <c r="AEL1081" s="871"/>
      <c r="AEM1081" s="871"/>
      <c r="AEN1081" s="871"/>
      <c r="AEO1081" s="871"/>
      <c r="AEP1081" s="871"/>
      <c r="AEQ1081" s="871"/>
      <c r="AER1081" s="871"/>
      <c r="AES1081" s="871"/>
      <c r="AET1081" s="871"/>
      <c r="AEU1081" s="871"/>
      <c r="AEV1081" s="871"/>
      <c r="AEW1081" s="871"/>
      <c r="AEX1081" s="871"/>
      <c r="AEY1081" s="871"/>
      <c r="AEZ1081" s="871"/>
      <c r="AFA1081" s="871"/>
      <c r="AFB1081" s="871"/>
      <c r="AFC1081" s="871"/>
      <c r="AFD1081" s="871"/>
      <c r="AFE1081" s="871"/>
      <c r="AFF1081" s="871"/>
      <c r="AFG1081" s="871"/>
      <c r="AFH1081" s="871"/>
      <c r="AFI1081" s="871"/>
      <c r="AFJ1081" s="871"/>
      <c r="AFK1081" s="871"/>
      <c r="AFL1081" s="871"/>
      <c r="AFM1081" s="871"/>
      <c r="AFN1081" s="871"/>
      <c r="AFO1081" s="871"/>
      <c r="AFP1081" s="871"/>
      <c r="AFQ1081" s="871"/>
      <c r="AFR1081" s="871"/>
      <c r="AFS1081" s="871"/>
      <c r="AFT1081" s="871"/>
      <c r="AFU1081" s="871"/>
      <c r="AFV1081" s="871"/>
      <c r="AFW1081" s="871"/>
      <c r="AFX1081" s="871"/>
      <c r="AFY1081" s="871"/>
      <c r="AFZ1081" s="871"/>
      <c r="AGA1081" s="871"/>
      <c r="AGB1081" s="871"/>
      <c r="AGC1081" s="871"/>
      <c r="AGD1081" s="871"/>
      <c r="AGE1081" s="871"/>
      <c r="AGF1081" s="871"/>
      <c r="AGG1081" s="871"/>
      <c r="AGH1081" s="871"/>
      <c r="AGI1081" s="871"/>
      <c r="AGJ1081" s="871"/>
      <c r="AGK1081" s="871"/>
      <c r="AGL1081" s="871"/>
      <c r="AGM1081" s="871"/>
      <c r="AGN1081" s="871"/>
      <c r="AGO1081" s="871"/>
      <c r="AGP1081" s="871"/>
      <c r="AGQ1081" s="871"/>
      <c r="AGR1081" s="871"/>
      <c r="AGS1081" s="871"/>
      <c r="AGT1081" s="871"/>
      <c r="AGU1081" s="871"/>
      <c r="AGV1081" s="871"/>
      <c r="AGW1081" s="871"/>
      <c r="AGX1081" s="871"/>
      <c r="AGY1081" s="871"/>
      <c r="AGZ1081" s="871"/>
      <c r="AHA1081" s="871"/>
      <c r="AHB1081" s="871"/>
      <c r="AHC1081" s="871"/>
      <c r="AHD1081" s="871"/>
      <c r="AHE1081" s="871"/>
      <c r="AHF1081" s="871"/>
      <c r="AHG1081" s="871"/>
      <c r="AHH1081" s="871"/>
      <c r="AHI1081" s="871"/>
      <c r="AHJ1081" s="871"/>
      <c r="AHK1081" s="871"/>
      <c r="AHL1081" s="871"/>
      <c r="AHM1081" s="871"/>
      <c r="AHN1081" s="871"/>
      <c r="AHO1081" s="871"/>
      <c r="AHP1081" s="871"/>
      <c r="AHQ1081" s="871"/>
      <c r="AHR1081" s="871"/>
      <c r="AHS1081" s="871"/>
      <c r="AHT1081" s="871"/>
      <c r="AHU1081" s="871"/>
      <c r="AHV1081" s="871"/>
      <c r="AHW1081" s="871"/>
      <c r="AHX1081" s="871"/>
      <c r="AHY1081" s="871"/>
      <c r="AHZ1081" s="871"/>
      <c r="AIA1081" s="871"/>
      <c r="AIB1081" s="871"/>
      <c r="AIC1081" s="871"/>
      <c r="AID1081" s="871"/>
      <c r="AIE1081" s="871"/>
      <c r="AIF1081" s="871"/>
      <c r="AIG1081" s="871"/>
      <c r="AIH1081" s="871"/>
      <c r="AII1081" s="871"/>
      <c r="AIJ1081" s="871"/>
      <c r="AIK1081" s="871"/>
      <c r="AIL1081" s="871"/>
      <c r="AIM1081" s="871"/>
      <c r="AIN1081" s="871"/>
      <c r="AIO1081" s="871"/>
      <c r="AIP1081" s="871"/>
      <c r="AIQ1081" s="871"/>
      <c r="AIR1081" s="871"/>
      <c r="AIS1081" s="871"/>
      <c r="AIT1081" s="871"/>
      <c r="AIU1081" s="871"/>
      <c r="AIV1081" s="871"/>
      <c r="AIW1081" s="871"/>
      <c r="AIX1081" s="871"/>
      <c r="AIY1081" s="871"/>
      <c r="AIZ1081" s="871"/>
      <c r="AJA1081" s="871"/>
      <c r="AJB1081" s="871"/>
      <c r="AJC1081" s="871"/>
      <c r="AJD1081" s="871"/>
      <c r="AJE1081" s="871"/>
      <c r="AJF1081" s="871"/>
      <c r="AJG1081" s="871"/>
      <c r="AJH1081" s="871"/>
      <c r="AJI1081" s="871"/>
      <c r="AJJ1081" s="871"/>
      <c r="AJK1081" s="871"/>
      <c r="AJL1081" s="871"/>
      <c r="AJM1081" s="871"/>
      <c r="AJN1081" s="871"/>
      <c r="AJO1081" s="871"/>
      <c r="AJP1081" s="871"/>
      <c r="AJQ1081" s="871"/>
      <c r="AJR1081" s="871"/>
      <c r="AJS1081" s="871"/>
      <c r="AJT1081" s="871"/>
      <c r="AJU1081" s="871"/>
      <c r="AJV1081" s="871"/>
      <c r="AJW1081" s="871"/>
      <c r="AJX1081" s="871"/>
      <c r="AJY1081" s="871"/>
      <c r="AJZ1081" s="871"/>
      <c r="AKA1081" s="871"/>
      <c r="AKB1081" s="871"/>
      <c r="AKC1081" s="871"/>
      <c r="AKD1081" s="871"/>
      <c r="AKE1081" s="871"/>
      <c r="AKF1081" s="871"/>
      <c r="AKG1081" s="871"/>
      <c r="AKH1081" s="871"/>
      <c r="AKI1081" s="871"/>
      <c r="AKJ1081" s="871"/>
      <c r="AKK1081" s="871"/>
      <c r="AKL1081" s="871"/>
      <c r="AKM1081" s="871"/>
      <c r="AKN1081" s="871"/>
      <c r="AKO1081" s="871"/>
      <c r="AKP1081" s="871"/>
      <c r="AKQ1081" s="871"/>
      <c r="AKR1081" s="871"/>
      <c r="AKS1081" s="871"/>
      <c r="AKT1081" s="871"/>
      <c r="AKU1081" s="871"/>
      <c r="AKV1081" s="871"/>
      <c r="AKW1081" s="871"/>
      <c r="AKX1081" s="871"/>
      <c r="AKY1081" s="871"/>
      <c r="AKZ1081" s="871"/>
      <c r="ALA1081" s="871"/>
      <c r="ALB1081" s="871"/>
      <c r="ALC1081" s="871"/>
      <c r="ALD1081" s="871"/>
      <c r="ALE1081" s="871"/>
      <c r="ALF1081" s="871"/>
      <c r="ALG1081" s="871"/>
      <c r="ALH1081" s="871"/>
      <c r="ALI1081" s="871"/>
      <c r="ALJ1081" s="871"/>
      <c r="ALK1081" s="871"/>
      <c r="ALL1081" s="871"/>
      <c r="ALM1081" s="871"/>
      <c r="ALN1081" s="871"/>
      <c r="ALO1081" s="871"/>
      <c r="ALP1081" s="871"/>
      <c r="ALQ1081" s="871"/>
      <c r="ALR1081" s="871"/>
      <c r="ALS1081" s="871"/>
      <c r="ALT1081" s="871"/>
      <c r="ALU1081" s="871"/>
      <c r="ALV1081" s="871"/>
      <c r="ALW1081" s="871"/>
      <c r="ALX1081" s="871"/>
      <c r="ALY1081" s="871"/>
      <c r="ALZ1081" s="871"/>
      <c r="AMA1081" s="871"/>
      <c r="AMB1081" s="871"/>
      <c r="AMC1081" s="871"/>
      <c r="AMD1081" s="871"/>
      <c r="AME1081" s="871"/>
      <c r="AMF1081" s="871"/>
      <c r="AMG1081" s="871"/>
      <c r="AMH1081" s="871"/>
      <c r="AMI1081" s="871"/>
      <c r="AMJ1081" s="871"/>
      <c r="AMK1081" s="871"/>
    </row>
    <row r="1082" spans="1:1025" ht="15.75" customHeight="1">
      <c r="A1082" s="1126"/>
      <c r="B1082" s="112"/>
      <c r="C1082" s="112"/>
      <c r="D1082" s="112"/>
      <c r="E1082" s="990"/>
      <c r="F1082" s="920"/>
      <c r="G1082" s="920"/>
      <c r="H1082" s="920"/>
      <c r="I1082" s="920"/>
      <c r="J1082" s="920"/>
      <c r="K1082" s="874"/>
      <c r="L1082" s="874"/>
      <c r="M1082" s="874" t="s">
        <v>26</v>
      </c>
      <c r="N1082" s="891" t="s">
        <v>534</v>
      </c>
      <c r="O1082" s="874" t="s">
        <v>26</v>
      </c>
      <c r="P1082" s="891"/>
      <c r="Q1082" s="898"/>
      <c r="R1082" s="871"/>
      <c r="S1082" s="871"/>
      <c r="T1082" s="871"/>
      <c r="U1082" s="871"/>
      <c r="V1082" s="871"/>
      <c r="W1082" s="871"/>
      <c r="X1082" s="871"/>
      <c r="Y1082" s="871"/>
      <c r="Z1082" s="871"/>
      <c r="AA1082" s="871"/>
      <c r="AB1082" s="871"/>
      <c r="AC1082" s="871"/>
      <c r="AD1082" s="871"/>
      <c r="AE1082" s="871"/>
      <c r="AF1082" s="871"/>
      <c r="AG1082" s="871"/>
      <c r="AH1082" s="871"/>
      <c r="AI1082" s="871"/>
      <c r="AJ1082" s="871"/>
      <c r="AK1082" s="871"/>
      <c r="AL1082" s="871"/>
      <c r="AM1082" s="871"/>
      <c r="AN1082" s="871"/>
      <c r="AO1082" s="871"/>
      <c r="AP1082" s="871"/>
      <c r="AQ1082" s="871"/>
      <c r="AR1082" s="871"/>
      <c r="AS1082" s="871"/>
      <c r="AT1082" s="871"/>
      <c r="AU1082" s="871"/>
      <c r="AV1082" s="871"/>
      <c r="AW1082" s="871"/>
      <c r="AX1082" s="871"/>
      <c r="AY1082" s="871"/>
      <c r="AZ1082" s="871"/>
      <c r="BA1082" s="871"/>
      <c r="BB1082" s="871"/>
      <c r="BC1082" s="871"/>
      <c r="BD1082" s="871"/>
      <c r="BE1082" s="871"/>
      <c r="BF1082" s="871"/>
      <c r="BG1082" s="871"/>
      <c r="BH1082" s="871"/>
      <c r="BI1082" s="871"/>
      <c r="BJ1082" s="871"/>
      <c r="BK1082" s="871"/>
      <c r="BL1082" s="871"/>
      <c r="BM1082" s="871"/>
      <c r="BN1082" s="871"/>
      <c r="BO1082" s="871"/>
      <c r="BP1082" s="871"/>
      <c r="BQ1082" s="871"/>
      <c r="BR1082" s="871"/>
      <c r="BS1082" s="871"/>
      <c r="BT1082" s="871"/>
      <c r="BU1082" s="871"/>
      <c r="BV1082" s="871"/>
      <c r="BW1082" s="871"/>
      <c r="BX1082" s="871"/>
      <c r="BY1082" s="871"/>
      <c r="BZ1082" s="871"/>
      <c r="CA1082" s="871"/>
      <c r="CB1082" s="871"/>
      <c r="CC1082" s="871"/>
      <c r="CD1082" s="871"/>
      <c r="CE1082" s="871"/>
      <c r="CF1082" s="871"/>
      <c r="CG1082" s="871"/>
      <c r="CH1082" s="871"/>
      <c r="CI1082" s="871"/>
      <c r="CJ1082" s="871"/>
      <c r="CK1082" s="871"/>
      <c r="CL1082" s="871"/>
      <c r="CM1082" s="871"/>
      <c r="CN1082" s="871"/>
      <c r="CO1082" s="871"/>
      <c r="CP1082" s="871"/>
      <c r="CQ1082" s="871"/>
      <c r="CR1082" s="871"/>
      <c r="CS1082" s="871"/>
      <c r="CT1082" s="871"/>
      <c r="CU1082" s="871"/>
      <c r="CV1082" s="871"/>
      <c r="CW1082" s="871"/>
      <c r="CX1082" s="871"/>
      <c r="CY1082" s="871"/>
      <c r="CZ1082" s="871"/>
      <c r="DA1082" s="871"/>
      <c r="DB1082" s="871"/>
      <c r="DC1082" s="871"/>
      <c r="DD1082" s="871"/>
      <c r="DE1082" s="871"/>
      <c r="DF1082" s="871"/>
      <c r="DG1082" s="871"/>
      <c r="DH1082" s="871"/>
      <c r="DI1082" s="871"/>
      <c r="DJ1082" s="871"/>
      <c r="DK1082" s="871"/>
      <c r="DL1082" s="871"/>
      <c r="DM1082" s="871"/>
      <c r="DN1082" s="871"/>
      <c r="DO1082" s="871"/>
      <c r="DP1082" s="871"/>
      <c r="DQ1082" s="871"/>
      <c r="DR1082" s="871"/>
      <c r="DS1082" s="871"/>
      <c r="DT1082" s="871"/>
      <c r="DU1082" s="871"/>
      <c r="DV1082" s="871"/>
      <c r="DW1082" s="871"/>
      <c r="DX1082" s="871"/>
      <c r="DY1082" s="871"/>
      <c r="DZ1082" s="871"/>
      <c r="EA1082" s="871"/>
      <c r="EB1082" s="871"/>
      <c r="EC1082" s="871"/>
      <c r="ED1082" s="871"/>
      <c r="EE1082" s="871"/>
      <c r="EF1082" s="871"/>
      <c r="EG1082" s="871"/>
      <c r="EH1082" s="871"/>
      <c r="EI1082" s="871"/>
      <c r="EJ1082" s="871"/>
      <c r="EK1082" s="871"/>
      <c r="EL1082" s="871"/>
      <c r="EM1082" s="871"/>
      <c r="EN1082" s="871"/>
      <c r="EO1082" s="871"/>
      <c r="EP1082" s="871"/>
      <c r="EQ1082" s="871"/>
      <c r="ER1082" s="871"/>
      <c r="ES1082" s="871"/>
      <c r="ET1082" s="871"/>
      <c r="EU1082" s="871"/>
      <c r="EV1082" s="871"/>
      <c r="EW1082" s="871"/>
      <c r="EX1082" s="871"/>
      <c r="EY1082" s="871"/>
      <c r="EZ1082" s="871"/>
      <c r="FA1082" s="871"/>
      <c r="FB1082" s="871"/>
      <c r="FC1082" s="871"/>
      <c r="FD1082" s="871"/>
      <c r="FE1082" s="871"/>
      <c r="FF1082" s="871"/>
      <c r="FG1082" s="871"/>
      <c r="FH1082" s="871"/>
      <c r="FI1082" s="871"/>
      <c r="FJ1082" s="871"/>
      <c r="FK1082" s="871"/>
      <c r="FL1082" s="871"/>
      <c r="FM1082" s="871"/>
      <c r="FN1082" s="871"/>
      <c r="FO1082" s="871"/>
      <c r="FP1082" s="871"/>
      <c r="FQ1082" s="871"/>
      <c r="FR1082" s="871"/>
      <c r="FS1082" s="871"/>
      <c r="FT1082" s="871"/>
      <c r="FU1082" s="871"/>
      <c r="FV1082" s="871"/>
      <c r="FW1082" s="871"/>
      <c r="FX1082" s="871"/>
      <c r="FY1082" s="871"/>
      <c r="FZ1082" s="871"/>
      <c r="GA1082" s="871"/>
      <c r="GB1082" s="871"/>
      <c r="GC1082" s="871"/>
      <c r="GD1082" s="871"/>
      <c r="GE1082" s="871"/>
      <c r="GF1082" s="871"/>
      <c r="GG1082" s="871"/>
      <c r="GH1082" s="871"/>
      <c r="GI1082" s="871"/>
      <c r="GJ1082" s="871"/>
      <c r="GK1082" s="871"/>
      <c r="GL1082" s="871"/>
      <c r="GM1082" s="871"/>
      <c r="GN1082" s="871"/>
      <c r="GO1082" s="871"/>
      <c r="GP1082" s="871"/>
      <c r="GQ1082" s="871"/>
      <c r="GR1082" s="871"/>
      <c r="GS1082" s="871"/>
      <c r="GT1082" s="871"/>
      <c r="GU1082" s="871"/>
      <c r="GV1082" s="871"/>
      <c r="GW1082" s="871"/>
      <c r="GX1082" s="871"/>
      <c r="GY1082" s="871"/>
      <c r="GZ1082" s="871"/>
      <c r="HA1082" s="871"/>
      <c r="HB1082" s="871"/>
      <c r="HC1082" s="871"/>
      <c r="HD1082" s="871"/>
      <c r="HE1082" s="871"/>
      <c r="HF1082" s="871"/>
      <c r="HG1082" s="871"/>
      <c r="HH1082" s="871"/>
      <c r="HI1082" s="871"/>
      <c r="HJ1082" s="871"/>
      <c r="HK1082" s="871"/>
      <c r="HL1082" s="871"/>
      <c r="HM1082" s="871"/>
      <c r="HN1082" s="871"/>
      <c r="HO1082" s="871"/>
      <c r="HP1082" s="871"/>
      <c r="HQ1082" s="871"/>
      <c r="HR1082" s="871"/>
      <c r="HS1082" s="871"/>
      <c r="HT1082" s="871"/>
      <c r="HU1082" s="871"/>
      <c r="HV1082" s="871"/>
      <c r="HW1082" s="871"/>
      <c r="HX1082" s="871"/>
      <c r="HY1082" s="871"/>
      <c r="HZ1082" s="871"/>
      <c r="IA1082" s="871"/>
      <c r="IB1082" s="871"/>
      <c r="IC1082" s="871"/>
      <c r="ID1082" s="871"/>
      <c r="IE1082" s="871"/>
      <c r="IF1082" s="871"/>
      <c r="IG1082" s="871"/>
      <c r="IH1082" s="871"/>
      <c r="II1082" s="871"/>
      <c r="IJ1082" s="871"/>
      <c r="IK1082" s="871"/>
      <c r="IL1082" s="871"/>
      <c r="IM1082" s="871"/>
      <c r="IN1082" s="871"/>
      <c r="IO1082" s="871"/>
      <c r="IP1082" s="871"/>
      <c r="IQ1082" s="871"/>
      <c r="IR1082" s="871"/>
      <c r="IS1082" s="871"/>
      <c r="IT1082" s="871"/>
      <c r="IU1082" s="871"/>
      <c r="IV1082" s="871"/>
      <c r="IW1082" s="871"/>
      <c r="IX1082" s="871"/>
      <c r="IY1082" s="871"/>
      <c r="IZ1082" s="871"/>
      <c r="JA1082" s="871"/>
      <c r="JB1082" s="871"/>
      <c r="JC1082" s="871"/>
      <c r="JD1082" s="871"/>
      <c r="JE1082" s="871"/>
      <c r="JF1082" s="871"/>
      <c r="JG1082" s="871"/>
      <c r="JH1082" s="871"/>
      <c r="JI1082" s="871"/>
      <c r="JJ1082" s="871"/>
      <c r="JK1082" s="871"/>
      <c r="JL1082" s="871"/>
      <c r="JM1082" s="871"/>
      <c r="JN1082" s="871"/>
      <c r="JO1082" s="871"/>
      <c r="JP1082" s="871"/>
      <c r="JQ1082" s="871"/>
      <c r="JR1082" s="871"/>
      <c r="JS1082" s="871"/>
      <c r="JT1082" s="871"/>
      <c r="JU1082" s="871"/>
      <c r="JV1082" s="871"/>
      <c r="JW1082" s="871"/>
      <c r="JX1082" s="871"/>
      <c r="JY1082" s="871"/>
      <c r="JZ1082" s="871"/>
      <c r="KA1082" s="871"/>
      <c r="KB1082" s="871"/>
      <c r="KC1082" s="871"/>
      <c r="KD1082" s="871"/>
      <c r="KE1082" s="871"/>
      <c r="KF1082" s="871"/>
      <c r="KG1082" s="871"/>
      <c r="KH1082" s="871"/>
      <c r="KI1082" s="871"/>
      <c r="KJ1082" s="871"/>
      <c r="KK1082" s="871"/>
      <c r="KL1082" s="871"/>
      <c r="KM1082" s="871"/>
      <c r="KN1082" s="871"/>
      <c r="KO1082" s="871"/>
      <c r="KP1082" s="871"/>
      <c r="KQ1082" s="871"/>
      <c r="KR1082" s="871"/>
      <c r="KS1082" s="871"/>
      <c r="KT1082" s="871"/>
      <c r="KU1082" s="871"/>
      <c r="KV1082" s="871"/>
      <c r="KW1082" s="871"/>
      <c r="KX1082" s="871"/>
      <c r="KY1082" s="871"/>
      <c r="KZ1082" s="871"/>
      <c r="LA1082" s="871"/>
      <c r="LB1082" s="871"/>
      <c r="LC1082" s="871"/>
      <c r="LD1082" s="871"/>
      <c r="LE1082" s="871"/>
      <c r="LF1082" s="871"/>
      <c r="LG1082" s="871"/>
      <c r="LH1082" s="871"/>
      <c r="LI1082" s="871"/>
      <c r="LJ1082" s="871"/>
      <c r="LK1082" s="871"/>
      <c r="LL1082" s="871"/>
      <c r="LM1082" s="871"/>
      <c r="LN1082" s="871"/>
      <c r="LO1082" s="871"/>
      <c r="LP1082" s="871"/>
      <c r="LQ1082" s="871"/>
      <c r="LR1082" s="871"/>
      <c r="LS1082" s="871"/>
      <c r="LT1082" s="871"/>
      <c r="LU1082" s="871"/>
      <c r="LV1082" s="871"/>
      <c r="LW1082" s="871"/>
      <c r="LX1082" s="871"/>
      <c r="LY1082" s="871"/>
      <c r="LZ1082" s="871"/>
      <c r="MA1082" s="871"/>
      <c r="MB1082" s="871"/>
      <c r="MC1082" s="871"/>
      <c r="MD1082" s="871"/>
      <c r="ME1082" s="871"/>
      <c r="MF1082" s="871"/>
      <c r="MG1082" s="871"/>
      <c r="MH1082" s="871"/>
      <c r="MI1082" s="871"/>
      <c r="MJ1082" s="871"/>
      <c r="MK1082" s="871"/>
      <c r="ML1082" s="871"/>
      <c r="MM1082" s="871"/>
      <c r="MN1082" s="871"/>
      <c r="MO1082" s="871"/>
      <c r="MP1082" s="871"/>
      <c r="MQ1082" s="871"/>
      <c r="MR1082" s="871"/>
      <c r="MS1082" s="871"/>
      <c r="MT1082" s="871"/>
      <c r="MU1082" s="871"/>
      <c r="MV1082" s="871"/>
      <c r="MW1082" s="871"/>
      <c r="MX1082" s="871"/>
      <c r="MY1082" s="871"/>
      <c r="MZ1082" s="871"/>
      <c r="NA1082" s="871"/>
      <c r="NB1082" s="871"/>
      <c r="NC1082" s="871"/>
      <c r="ND1082" s="871"/>
      <c r="NE1082" s="871"/>
      <c r="NF1082" s="871"/>
      <c r="NG1082" s="871"/>
      <c r="NH1082" s="871"/>
      <c r="NI1082" s="871"/>
      <c r="NJ1082" s="871"/>
      <c r="NK1082" s="871"/>
      <c r="NL1082" s="871"/>
      <c r="NM1082" s="871"/>
      <c r="NN1082" s="871"/>
      <c r="NO1082" s="871"/>
      <c r="NP1082" s="871"/>
      <c r="NQ1082" s="871"/>
      <c r="NR1082" s="871"/>
      <c r="NS1082" s="871"/>
      <c r="NT1082" s="871"/>
      <c r="NU1082" s="871"/>
      <c r="NV1082" s="871"/>
      <c r="NW1082" s="871"/>
      <c r="NX1082" s="871"/>
      <c r="NY1082" s="871"/>
      <c r="NZ1082" s="871"/>
      <c r="OA1082" s="871"/>
      <c r="OB1082" s="871"/>
      <c r="OC1082" s="871"/>
      <c r="OD1082" s="871"/>
      <c r="OE1082" s="871"/>
      <c r="OF1082" s="871"/>
      <c r="OG1082" s="871"/>
      <c r="OH1082" s="871"/>
      <c r="OI1082" s="871"/>
      <c r="OJ1082" s="871"/>
      <c r="OK1082" s="871"/>
      <c r="OL1082" s="871"/>
      <c r="OM1082" s="871"/>
      <c r="ON1082" s="871"/>
      <c r="OO1082" s="871"/>
      <c r="OP1082" s="871"/>
      <c r="OQ1082" s="871"/>
      <c r="OR1082" s="871"/>
      <c r="OS1082" s="871"/>
      <c r="OT1082" s="871"/>
      <c r="OU1082" s="871"/>
      <c r="OV1082" s="871"/>
      <c r="OW1082" s="871"/>
      <c r="OX1082" s="871"/>
      <c r="OY1082" s="871"/>
      <c r="OZ1082" s="871"/>
      <c r="PA1082" s="871"/>
      <c r="PB1082" s="871"/>
      <c r="PC1082" s="871"/>
      <c r="PD1082" s="871"/>
      <c r="PE1082" s="871"/>
      <c r="PF1082" s="871"/>
      <c r="PG1082" s="871"/>
      <c r="PH1082" s="871"/>
      <c r="PI1082" s="871"/>
      <c r="PJ1082" s="871"/>
      <c r="PK1082" s="871"/>
      <c r="PL1082" s="871"/>
      <c r="PM1082" s="871"/>
      <c r="PN1082" s="871"/>
      <c r="PO1082" s="871"/>
      <c r="PP1082" s="871"/>
      <c r="PQ1082" s="871"/>
      <c r="PR1082" s="871"/>
      <c r="PS1082" s="871"/>
      <c r="PT1082" s="871"/>
      <c r="PU1082" s="871"/>
      <c r="PV1082" s="871"/>
      <c r="PW1082" s="871"/>
      <c r="PX1082" s="871"/>
      <c r="PY1082" s="871"/>
      <c r="PZ1082" s="871"/>
      <c r="QA1082" s="871"/>
      <c r="QB1082" s="871"/>
      <c r="QC1082" s="871"/>
      <c r="QD1082" s="871"/>
      <c r="QE1082" s="871"/>
      <c r="QF1082" s="871"/>
      <c r="QG1082" s="871"/>
      <c r="QH1082" s="871"/>
      <c r="QI1082" s="871"/>
      <c r="QJ1082" s="871"/>
      <c r="QK1082" s="871"/>
      <c r="QL1082" s="871"/>
      <c r="QM1082" s="871"/>
      <c r="QN1082" s="871"/>
      <c r="QO1082" s="871"/>
      <c r="QP1082" s="871"/>
      <c r="QQ1082" s="871"/>
      <c r="QR1082" s="871"/>
      <c r="QS1082" s="871"/>
      <c r="QT1082" s="871"/>
      <c r="QU1082" s="871"/>
      <c r="QV1082" s="871"/>
      <c r="QW1082" s="871"/>
      <c r="QX1082" s="871"/>
      <c r="QY1082" s="871"/>
      <c r="QZ1082" s="871"/>
      <c r="RA1082" s="871"/>
      <c r="RB1082" s="871"/>
      <c r="RC1082" s="871"/>
      <c r="RD1082" s="871"/>
      <c r="RE1082" s="871"/>
      <c r="RF1082" s="871"/>
      <c r="RG1082" s="871"/>
      <c r="RH1082" s="871"/>
      <c r="RI1082" s="871"/>
      <c r="RJ1082" s="871"/>
      <c r="RK1082" s="871"/>
      <c r="RL1082" s="871"/>
      <c r="RM1082" s="871"/>
      <c r="RN1082" s="871"/>
      <c r="RO1082" s="871"/>
      <c r="RP1082" s="871"/>
      <c r="RQ1082" s="871"/>
      <c r="RR1082" s="871"/>
      <c r="RS1082" s="871"/>
      <c r="RT1082" s="871"/>
      <c r="RU1082" s="871"/>
      <c r="RV1082" s="871"/>
      <c r="RW1082" s="871"/>
      <c r="RX1082" s="871"/>
      <c r="RY1082" s="871"/>
      <c r="RZ1082" s="871"/>
      <c r="SA1082" s="871"/>
      <c r="SB1082" s="871"/>
      <c r="SC1082" s="871"/>
      <c r="SD1082" s="871"/>
      <c r="SE1082" s="871"/>
      <c r="SF1082" s="871"/>
      <c r="SG1082" s="871"/>
      <c r="SH1082" s="871"/>
      <c r="SI1082" s="871"/>
      <c r="SJ1082" s="871"/>
      <c r="SK1082" s="871"/>
      <c r="SL1082" s="871"/>
      <c r="SM1082" s="871"/>
      <c r="SN1082" s="871"/>
      <c r="SO1082" s="871"/>
      <c r="SP1082" s="871"/>
      <c r="SQ1082" s="871"/>
      <c r="SR1082" s="871"/>
      <c r="SS1082" s="871"/>
      <c r="ST1082" s="871"/>
      <c r="SU1082" s="871"/>
      <c r="SV1082" s="871"/>
      <c r="SW1082" s="871"/>
      <c r="SX1082" s="871"/>
      <c r="SY1082" s="871"/>
      <c r="SZ1082" s="871"/>
      <c r="TA1082" s="871"/>
      <c r="TB1082" s="871"/>
      <c r="TC1082" s="871"/>
      <c r="TD1082" s="871"/>
      <c r="TE1082" s="871"/>
      <c r="TF1082" s="871"/>
      <c r="TG1082" s="871"/>
      <c r="TH1082" s="871"/>
      <c r="TI1082" s="871"/>
      <c r="TJ1082" s="871"/>
      <c r="TK1082" s="871"/>
      <c r="TL1082" s="871"/>
      <c r="TM1082" s="871"/>
      <c r="TN1082" s="871"/>
      <c r="TO1082" s="871"/>
      <c r="TP1082" s="871"/>
      <c r="TQ1082" s="871"/>
      <c r="TR1082" s="871"/>
      <c r="TS1082" s="871"/>
      <c r="TT1082" s="871"/>
      <c r="TU1082" s="871"/>
      <c r="TV1082" s="871"/>
      <c r="TW1082" s="871"/>
      <c r="TX1082" s="871"/>
      <c r="TY1082" s="871"/>
      <c r="TZ1082" s="871"/>
      <c r="UA1082" s="871"/>
      <c r="UB1082" s="871"/>
      <c r="UC1082" s="871"/>
      <c r="UD1082" s="871"/>
      <c r="UE1082" s="871"/>
      <c r="UF1082" s="871"/>
      <c r="UG1082" s="871"/>
      <c r="UH1082" s="871"/>
      <c r="UI1082" s="871"/>
      <c r="UJ1082" s="871"/>
      <c r="UK1082" s="871"/>
      <c r="UL1082" s="871"/>
      <c r="UM1082" s="871"/>
      <c r="UN1082" s="871"/>
      <c r="UO1082" s="871"/>
      <c r="UP1082" s="871"/>
      <c r="UQ1082" s="871"/>
      <c r="UR1082" s="871"/>
      <c r="US1082" s="871"/>
      <c r="UT1082" s="871"/>
      <c r="UU1082" s="871"/>
      <c r="UV1082" s="871"/>
      <c r="UW1082" s="871"/>
      <c r="UX1082" s="871"/>
      <c r="UY1082" s="871"/>
      <c r="UZ1082" s="871"/>
      <c r="VA1082" s="871"/>
      <c r="VB1082" s="871"/>
      <c r="VC1082" s="871"/>
      <c r="VD1082" s="871"/>
      <c r="VE1082" s="871"/>
      <c r="VF1082" s="871"/>
      <c r="VG1082" s="871"/>
      <c r="VH1082" s="871"/>
      <c r="VI1082" s="871"/>
      <c r="VJ1082" s="871"/>
      <c r="VK1082" s="871"/>
      <c r="VL1082" s="871"/>
      <c r="VM1082" s="871"/>
      <c r="VN1082" s="871"/>
      <c r="VO1082" s="871"/>
      <c r="VP1082" s="871"/>
      <c r="VQ1082" s="871"/>
      <c r="VR1082" s="871"/>
      <c r="VS1082" s="871"/>
      <c r="VT1082" s="871"/>
      <c r="VU1082" s="871"/>
      <c r="VV1082" s="871"/>
      <c r="VW1082" s="871"/>
      <c r="VX1082" s="871"/>
      <c r="VY1082" s="871"/>
      <c r="VZ1082" s="871"/>
      <c r="WA1082" s="871"/>
      <c r="WB1082" s="871"/>
      <c r="WC1082" s="871"/>
      <c r="WD1082" s="871"/>
      <c r="WE1082" s="871"/>
      <c r="WF1082" s="871"/>
      <c r="WG1082" s="871"/>
      <c r="WH1082" s="871"/>
      <c r="WI1082" s="871"/>
      <c r="WJ1082" s="871"/>
      <c r="WK1082" s="871"/>
      <c r="WL1082" s="871"/>
      <c r="WM1082" s="871"/>
      <c r="WN1082" s="871"/>
      <c r="WO1082" s="871"/>
      <c r="WP1082" s="871"/>
      <c r="WQ1082" s="871"/>
      <c r="WR1082" s="871"/>
      <c r="WS1082" s="871"/>
      <c r="WT1082" s="871"/>
      <c r="WU1082" s="871"/>
      <c r="WV1082" s="871"/>
      <c r="WW1082" s="871"/>
      <c r="WX1082" s="871"/>
      <c r="WY1082" s="871"/>
      <c r="WZ1082" s="871"/>
      <c r="XA1082" s="871"/>
      <c r="XB1082" s="871"/>
      <c r="XC1082" s="871"/>
      <c r="XD1082" s="871"/>
      <c r="XE1082" s="871"/>
      <c r="XF1082" s="871"/>
      <c r="XG1082" s="871"/>
      <c r="XH1082" s="871"/>
      <c r="XI1082" s="871"/>
      <c r="XJ1082" s="871"/>
      <c r="XK1082" s="871"/>
      <c r="XL1082" s="871"/>
      <c r="XM1082" s="871"/>
      <c r="XN1082" s="871"/>
      <c r="XO1082" s="871"/>
      <c r="XP1082" s="871"/>
      <c r="XQ1082" s="871"/>
      <c r="XR1082" s="871"/>
      <c r="XS1082" s="871"/>
      <c r="XT1082" s="871"/>
      <c r="XU1082" s="871"/>
      <c r="XV1082" s="871"/>
      <c r="XW1082" s="871"/>
      <c r="XX1082" s="871"/>
      <c r="XY1082" s="871"/>
      <c r="XZ1082" s="871"/>
      <c r="YA1082" s="871"/>
      <c r="YB1082" s="871"/>
      <c r="YC1082" s="871"/>
      <c r="YD1082" s="871"/>
      <c r="YE1082" s="871"/>
      <c r="YF1082" s="871"/>
      <c r="YG1082" s="871"/>
      <c r="YH1082" s="871"/>
      <c r="YI1082" s="871"/>
      <c r="YJ1082" s="871"/>
      <c r="YK1082" s="871"/>
      <c r="YL1082" s="871"/>
      <c r="YM1082" s="871"/>
      <c r="YN1082" s="871"/>
      <c r="YO1082" s="871"/>
      <c r="YP1082" s="871"/>
      <c r="YQ1082" s="871"/>
      <c r="YR1082" s="871"/>
      <c r="YS1082" s="871"/>
      <c r="YT1082" s="871"/>
      <c r="YU1082" s="871"/>
      <c r="YV1082" s="871"/>
      <c r="YW1082" s="871"/>
      <c r="YX1082" s="871"/>
      <c r="YY1082" s="871"/>
      <c r="YZ1082" s="871"/>
      <c r="ZA1082" s="871"/>
      <c r="ZB1082" s="871"/>
      <c r="ZC1082" s="871"/>
      <c r="ZD1082" s="871"/>
      <c r="ZE1082" s="871"/>
      <c r="ZF1082" s="871"/>
      <c r="ZG1082" s="871"/>
      <c r="ZH1082" s="871"/>
      <c r="ZI1082" s="871"/>
      <c r="ZJ1082" s="871"/>
      <c r="ZK1082" s="871"/>
      <c r="ZL1082" s="871"/>
      <c r="ZM1082" s="871"/>
      <c r="ZN1082" s="871"/>
      <c r="ZO1082" s="871"/>
      <c r="ZP1082" s="871"/>
      <c r="ZQ1082" s="871"/>
      <c r="ZR1082" s="871"/>
      <c r="ZS1082" s="871"/>
      <c r="ZT1082" s="871"/>
      <c r="ZU1082" s="871"/>
      <c r="ZV1082" s="871"/>
      <c r="ZW1082" s="871"/>
      <c r="ZX1082" s="871"/>
      <c r="ZY1082" s="871"/>
      <c r="ZZ1082" s="871"/>
      <c r="AAA1082" s="871"/>
      <c r="AAB1082" s="871"/>
      <c r="AAC1082" s="871"/>
      <c r="AAD1082" s="871"/>
      <c r="AAE1082" s="871"/>
      <c r="AAF1082" s="871"/>
      <c r="AAG1082" s="871"/>
      <c r="AAH1082" s="871"/>
      <c r="AAI1082" s="871"/>
      <c r="AAJ1082" s="871"/>
      <c r="AAK1082" s="871"/>
      <c r="AAL1082" s="871"/>
      <c r="AAM1082" s="871"/>
      <c r="AAN1082" s="871"/>
      <c r="AAO1082" s="871"/>
      <c r="AAP1082" s="871"/>
      <c r="AAQ1082" s="871"/>
      <c r="AAR1082" s="871"/>
      <c r="AAS1082" s="871"/>
      <c r="AAT1082" s="871"/>
      <c r="AAU1082" s="871"/>
      <c r="AAV1082" s="871"/>
      <c r="AAW1082" s="871"/>
      <c r="AAX1082" s="871"/>
      <c r="AAY1082" s="871"/>
      <c r="AAZ1082" s="871"/>
      <c r="ABA1082" s="871"/>
      <c r="ABB1082" s="871"/>
      <c r="ABC1082" s="871"/>
      <c r="ABD1082" s="871"/>
      <c r="ABE1082" s="871"/>
      <c r="ABF1082" s="871"/>
      <c r="ABG1082" s="871"/>
      <c r="ABH1082" s="871"/>
      <c r="ABI1082" s="871"/>
      <c r="ABJ1082" s="871"/>
      <c r="ABK1082" s="871"/>
      <c r="ABL1082" s="871"/>
      <c r="ABM1082" s="871"/>
      <c r="ABN1082" s="871"/>
      <c r="ABO1082" s="871"/>
      <c r="ABP1082" s="871"/>
      <c r="ABQ1082" s="871"/>
      <c r="ABR1082" s="871"/>
      <c r="ABS1082" s="871"/>
      <c r="ABT1082" s="871"/>
      <c r="ABU1082" s="871"/>
      <c r="ABV1082" s="871"/>
      <c r="ABW1082" s="871"/>
      <c r="ABX1082" s="871"/>
      <c r="ABY1082" s="871"/>
      <c r="ABZ1082" s="871"/>
      <c r="ACA1082" s="871"/>
      <c r="ACB1082" s="871"/>
      <c r="ACC1082" s="871"/>
      <c r="ACD1082" s="871"/>
      <c r="ACE1082" s="871"/>
      <c r="ACF1082" s="871"/>
      <c r="ACG1082" s="871"/>
      <c r="ACH1082" s="871"/>
      <c r="ACI1082" s="871"/>
      <c r="ACJ1082" s="871"/>
      <c r="ACK1082" s="871"/>
      <c r="ACL1082" s="871"/>
      <c r="ACM1082" s="871"/>
      <c r="ACN1082" s="871"/>
      <c r="ACO1082" s="871"/>
      <c r="ACP1082" s="871"/>
      <c r="ACQ1082" s="871"/>
      <c r="ACR1082" s="871"/>
      <c r="ACS1082" s="871"/>
      <c r="ACT1082" s="871"/>
      <c r="ACU1082" s="871"/>
      <c r="ACV1082" s="871"/>
      <c r="ACW1082" s="871"/>
      <c r="ACX1082" s="871"/>
      <c r="ACY1082" s="871"/>
      <c r="ACZ1082" s="871"/>
      <c r="ADA1082" s="871"/>
      <c r="ADB1082" s="871"/>
      <c r="ADC1082" s="871"/>
      <c r="ADD1082" s="871"/>
      <c r="ADE1082" s="871"/>
      <c r="ADF1082" s="871"/>
      <c r="ADG1082" s="871"/>
      <c r="ADH1082" s="871"/>
      <c r="ADI1082" s="871"/>
      <c r="ADJ1082" s="871"/>
      <c r="ADK1082" s="871"/>
      <c r="ADL1082" s="871"/>
      <c r="ADM1082" s="871"/>
      <c r="ADN1082" s="871"/>
      <c r="ADO1082" s="871"/>
      <c r="ADP1082" s="871"/>
      <c r="ADQ1082" s="871"/>
      <c r="ADR1082" s="871"/>
      <c r="ADS1082" s="871"/>
      <c r="ADT1082" s="871"/>
      <c r="ADU1082" s="871"/>
      <c r="ADV1082" s="871"/>
      <c r="ADW1082" s="871"/>
      <c r="ADX1082" s="871"/>
      <c r="ADY1082" s="871"/>
      <c r="ADZ1082" s="871"/>
      <c r="AEA1082" s="871"/>
      <c r="AEB1082" s="871"/>
      <c r="AEC1082" s="871"/>
      <c r="AED1082" s="871"/>
      <c r="AEE1082" s="871"/>
      <c r="AEF1082" s="871"/>
      <c r="AEG1082" s="871"/>
      <c r="AEH1082" s="871"/>
      <c r="AEI1082" s="871"/>
      <c r="AEJ1082" s="871"/>
      <c r="AEK1082" s="871"/>
      <c r="AEL1082" s="871"/>
      <c r="AEM1082" s="871"/>
      <c r="AEN1082" s="871"/>
      <c r="AEO1082" s="871"/>
      <c r="AEP1082" s="871"/>
      <c r="AEQ1082" s="871"/>
      <c r="AER1082" s="871"/>
      <c r="AES1082" s="871"/>
      <c r="AET1082" s="871"/>
      <c r="AEU1082" s="871"/>
      <c r="AEV1082" s="871"/>
      <c r="AEW1082" s="871"/>
      <c r="AEX1082" s="871"/>
      <c r="AEY1082" s="871"/>
      <c r="AEZ1082" s="871"/>
      <c r="AFA1082" s="871"/>
      <c r="AFB1082" s="871"/>
      <c r="AFC1082" s="871"/>
      <c r="AFD1082" s="871"/>
      <c r="AFE1082" s="871"/>
      <c r="AFF1082" s="871"/>
      <c r="AFG1082" s="871"/>
      <c r="AFH1082" s="871"/>
      <c r="AFI1082" s="871"/>
      <c r="AFJ1082" s="871"/>
      <c r="AFK1082" s="871"/>
      <c r="AFL1082" s="871"/>
      <c r="AFM1082" s="871"/>
      <c r="AFN1082" s="871"/>
      <c r="AFO1082" s="871"/>
      <c r="AFP1082" s="871"/>
      <c r="AFQ1082" s="871"/>
      <c r="AFR1082" s="871"/>
      <c r="AFS1082" s="871"/>
      <c r="AFT1082" s="871"/>
      <c r="AFU1082" s="871"/>
      <c r="AFV1082" s="871"/>
      <c r="AFW1082" s="871"/>
      <c r="AFX1082" s="871"/>
      <c r="AFY1082" s="871"/>
      <c r="AFZ1082" s="871"/>
      <c r="AGA1082" s="871"/>
      <c r="AGB1082" s="871"/>
      <c r="AGC1082" s="871"/>
      <c r="AGD1082" s="871"/>
      <c r="AGE1082" s="871"/>
      <c r="AGF1082" s="871"/>
      <c r="AGG1082" s="871"/>
      <c r="AGH1082" s="871"/>
      <c r="AGI1082" s="871"/>
      <c r="AGJ1082" s="871"/>
      <c r="AGK1082" s="871"/>
      <c r="AGL1082" s="871"/>
      <c r="AGM1082" s="871"/>
      <c r="AGN1082" s="871"/>
      <c r="AGO1082" s="871"/>
      <c r="AGP1082" s="871"/>
      <c r="AGQ1082" s="871"/>
      <c r="AGR1082" s="871"/>
      <c r="AGS1082" s="871"/>
      <c r="AGT1082" s="871"/>
      <c r="AGU1082" s="871"/>
      <c r="AGV1082" s="871"/>
      <c r="AGW1082" s="871"/>
      <c r="AGX1082" s="871"/>
      <c r="AGY1082" s="871"/>
      <c r="AGZ1082" s="871"/>
      <c r="AHA1082" s="871"/>
      <c r="AHB1082" s="871"/>
      <c r="AHC1082" s="871"/>
      <c r="AHD1082" s="871"/>
      <c r="AHE1082" s="871"/>
      <c r="AHF1082" s="871"/>
      <c r="AHG1082" s="871"/>
      <c r="AHH1082" s="871"/>
      <c r="AHI1082" s="871"/>
      <c r="AHJ1082" s="871"/>
      <c r="AHK1082" s="871"/>
      <c r="AHL1082" s="871"/>
      <c r="AHM1082" s="871"/>
      <c r="AHN1082" s="871"/>
      <c r="AHO1082" s="871"/>
      <c r="AHP1082" s="871"/>
      <c r="AHQ1082" s="871"/>
      <c r="AHR1082" s="871"/>
      <c r="AHS1082" s="871"/>
      <c r="AHT1082" s="871"/>
      <c r="AHU1082" s="871"/>
      <c r="AHV1082" s="871"/>
      <c r="AHW1082" s="871"/>
      <c r="AHX1082" s="871"/>
      <c r="AHY1082" s="871"/>
      <c r="AHZ1082" s="871"/>
      <c r="AIA1082" s="871"/>
      <c r="AIB1082" s="871"/>
      <c r="AIC1082" s="871"/>
      <c r="AID1082" s="871"/>
      <c r="AIE1082" s="871"/>
      <c r="AIF1082" s="871"/>
      <c r="AIG1082" s="871"/>
      <c r="AIH1082" s="871"/>
      <c r="AII1082" s="871"/>
      <c r="AIJ1082" s="871"/>
      <c r="AIK1082" s="871"/>
      <c r="AIL1082" s="871"/>
      <c r="AIM1082" s="871"/>
      <c r="AIN1082" s="871"/>
      <c r="AIO1082" s="871"/>
      <c r="AIP1082" s="871"/>
      <c r="AIQ1082" s="871"/>
      <c r="AIR1082" s="871"/>
      <c r="AIS1082" s="871"/>
      <c r="AIT1082" s="871"/>
      <c r="AIU1082" s="871"/>
      <c r="AIV1082" s="871"/>
      <c r="AIW1082" s="871"/>
      <c r="AIX1082" s="871"/>
      <c r="AIY1082" s="871"/>
      <c r="AIZ1082" s="871"/>
      <c r="AJA1082" s="871"/>
      <c r="AJB1082" s="871"/>
      <c r="AJC1082" s="871"/>
      <c r="AJD1082" s="871"/>
      <c r="AJE1082" s="871"/>
      <c r="AJF1082" s="871"/>
      <c r="AJG1082" s="871"/>
      <c r="AJH1082" s="871"/>
      <c r="AJI1082" s="871"/>
      <c r="AJJ1082" s="871"/>
      <c r="AJK1082" s="871"/>
      <c r="AJL1082" s="871"/>
      <c r="AJM1082" s="871"/>
      <c r="AJN1082" s="871"/>
      <c r="AJO1082" s="871"/>
      <c r="AJP1082" s="871"/>
      <c r="AJQ1082" s="871"/>
      <c r="AJR1082" s="871"/>
      <c r="AJS1082" s="871"/>
      <c r="AJT1082" s="871"/>
      <c r="AJU1082" s="871"/>
      <c r="AJV1082" s="871"/>
      <c r="AJW1082" s="871"/>
      <c r="AJX1082" s="871"/>
      <c r="AJY1082" s="871"/>
      <c r="AJZ1082" s="871"/>
      <c r="AKA1082" s="871"/>
      <c r="AKB1082" s="871"/>
      <c r="AKC1082" s="871"/>
      <c r="AKD1082" s="871"/>
      <c r="AKE1082" s="871"/>
      <c r="AKF1082" s="871"/>
      <c r="AKG1082" s="871"/>
      <c r="AKH1082" s="871"/>
      <c r="AKI1082" s="871"/>
      <c r="AKJ1082" s="871"/>
      <c r="AKK1082" s="871"/>
      <c r="AKL1082" s="871"/>
      <c r="AKM1082" s="871"/>
      <c r="AKN1082" s="871"/>
      <c r="AKO1082" s="871"/>
      <c r="AKP1082" s="871"/>
      <c r="AKQ1082" s="871"/>
      <c r="AKR1082" s="871"/>
      <c r="AKS1082" s="871"/>
      <c r="AKT1082" s="871"/>
      <c r="AKU1082" s="871"/>
      <c r="AKV1082" s="871"/>
      <c r="AKW1082" s="871"/>
      <c r="AKX1082" s="871"/>
      <c r="AKY1082" s="871"/>
      <c r="AKZ1082" s="871"/>
      <c r="ALA1082" s="871"/>
      <c r="ALB1082" s="871"/>
      <c r="ALC1082" s="871"/>
      <c r="ALD1082" s="871"/>
      <c r="ALE1082" s="871"/>
      <c r="ALF1082" s="871"/>
      <c r="ALG1082" s="871"/>
      <c r="ALH1082" s="871"/>
      <c r="ALI1082" s="871"/>
      <c r="ALJ1082" s="871"/>
      <c r="ALK1082" s="871"/>
      <c r="ALL1082" s="871"/>
      <c r="ALM1082" s="871"/>
      <c r="ALN1082" s="871"/>
      <c r="ALO1082" s="871"/>
      <c r="ALP1082" s="871"/>
      <c r="ALQ1082" s="871"/>
      <c r="ALR1082" s="871"/>
      <c r="ALS1082" s="871"/>
      <c r="ALT1082" s="871"/>
      <c r="ALU1082" s="871"/>
      <c r="ALV1082" s="871"/>
      <c r="ALW1082" s="871"/>
      <c r="ALX1082" s="871"/>
      <c r="ALY1082" s="871"/>
      <c r="ALZ1082" s="871"/>
      <c r="AMA1082" s="871"/>
      <c r="AMB1082" s="871"/>
      <c r="AMC1082" s="871"/>
      <c r="AMD1082" s="871"/>
      <c r="AME1082" s="871"/>
      <c r="AMF1082" s="871"/>
      <c r="AMG1082" s="871"/>
      <c r="AMH1082" s="871"/>
      <c r="AMI1082" s="871"/>
      <c r="AMJ1082" s="871"/>
      <c r="AMK1082" s="871"/>
    </row>
    <row r="1083" spans="1:1025" ht="15.75" customHeight="1">
      <c r="A1083" s="1127"/>
      <c r="B1083" s="890"/>
      <c r="C1083" s="890"/>
      <c r="D1083" s="891" t="s">
        <v>26</v>
      </c>
      <c r="E1083" s="953">
        <f>SUM(E1077:E1082)</f>
        <v>0</v>
      </c>
      <c r="F1083" s="874" t="s">
        <v>26</v>
      </c>
      <c r="G1083" s="953">
        <f>SUM(G1077:G1082)</f>
        <v>0</v>
      </c>
      <c r="H1083" s="890"/>
      <c r="I1083" s="890"/>
      <c r="J1083" s="890"/>
      <c r="K1083" s="891" t="s">
        <v>27</v>
      </c>
      <c r="L1083" s="910"/>
      <c r="M1083" s="910"/>
      <c r="N1083" s="911"/>
      <c r="O1083" s="918" t="s">
        <v>506</v>
      </c>
      <c r="P1083" s="912" t="s">
        <v>534</v>
      </c>
      <c r="Q1083" s="898"/>
      <c r="R1083" s="871"/>
      <c r="S1083" s="871"/>
      <c r="T1083" s="871"/>
      <c r="U1083" s="871"/>
      <c r="V1083" s="871"/>
      <c r="W1083" s="871"/>
      <c r="X1083" s="871"/>
      <c r="Y1083" s="871"/>
      <c r="Z1083" s="871"/>
      <c r="AA1083" s="871"/>
      <c r="AB1083" s="871"/>
      <c r="AC1083" s="871"/>
      <c r="AD1083" s="871"/>
      <c r="AE1083" s="871"/>
      <c r="AF1083" s="871"/>
      <c r="AG1083" s="871"/>
      <c r="AH1083" s="871"/>
      <c r="AI1083" s="871"/>
      <c r="AJ1083" s="871"/>
      <c r="AK1083" s="871"/>
      <c r="AL1083" s="871"/>
      <c r="AM1083" s="871"/>
      <c r="AN1083" s="871"/>
      <c r="AO1083" s="871"/>
      <c r="AP1083" s="871"/>
      <c r="AQ1083" s="871"/>
      <c r="AR1083" s="871"/>
      <c r="AS1083" s="871"/>
      <c r="AT1083" s="871"/>
      <c r="AU1083" s="871"/>
      <c r="AV1083" s="871"/>
      <c r="AW1083" s="871"/>
      <c r="AX1083" s="871"/>
      <c r="AY1083" s="871"/>
      <c r="AZ1083" s="871"/>
      <c r="BA1083" s="871"/>
      <c r="BB1083" s="871"/>
      <c r="BC1083" s="871"/>
      <c r="BD1083" s="871"/>
      <c r="BE1083" s="871"/>
      <c r="BF1083" s="871"/>
      <c r="BG1083" s="871"/>
      <c r="BH1083" s="871"/>
      <c r="BI1083" s="871"/>
      <c r="BJ1083" s="871"/>
      <c r="BK1083" s="871"/>
      <c r="BL1083" s="871"/>
      <c r="BM1083" s="871"/>
      <c r="BN1083" s="871"/>
      <c r="BO1083" s="871"/>
      <c r="BP1083" s="871"/>
      <c r="BQ1083" s="871"/>
      <c r="BR1083" s="871"/>
      <c r="BS1083" s="871"/>
      <c r="BT1083" s="871"/>
      <c r="BU1083" s="871"/>
      <c r="BV1083" s="871"/>
      <c r="BW1083" s="871"/>
      <c r="BX1083" s="871"/>
      <c r="BY1083" s="871"/>
      <c r="BZ1083" s="871"/>
      <c r="CA1083" s="871"/>
      <c r="CB1083" s="871"/>
      <c r="CC1083" s="871"/>
      <c r="CD1083" s="871"/>
      <c r="CE1083" s="871"/>
      <c r="CF1083" s="871"/>
      <c r="CG1083" s="871"/>
      <c r="CH1083" s="871"/>
      <c r="CI1083" s="871"/>
      <c r="CJ1083" s="871"/>
      <c r="CK1083" s="871"/>
      <c r="CL1083" s="871"/>
      <c r="CM1083" s="871"/>
      <c r="CN1083" s="871"/>
      <c r="CO1083" s="871"/>
      <c r="CP1083" s="871"/>
      <c r="CQ1083" s="871"/>
      <c r="CR1083" s="871"/>
      <c r="CS1083" s="871"/>
      <c r="CT1083" s="871"/>
      <c r="CU1083" s="871"/>
      <c r="CV1083" s="871"/>
      <c r="CW1083" s="871"/>
      <c r="CX1083" s="871"/>
      <c r="CY1083" s="871"/>
      <c r="CZ1083" s="871"/>
      <c r="DA1083" s="871"/>
      <c r="DB1083" s="871"/>
      <c r="DC1083" s="871"/>
      <c r="DD1083" s="871"/>
      <c r="DE1083" s="871"/>
      <c r="DF1083" s="871"/>
      <c r="DG1083" s="871"/>
      <c r="DH1083" s="871"/>
      <c r="DI1083" s="871"/>
      <c r="DJ1083" s="871"/>
      <c r="DK1083" s="871"/>
      <c r="DL1083" s="871"/>
      <c r="DM1083" s="871"/>
      <c r="DN1083" s="871"/>
      <c r="DO1083" s="871"/>
      <c r="DP1083" s="871"/>
      <c r="DQ1083" s="871"/>
      <c r="DR1083" s="871"/>
      <c r="DS1083" s="871"/>
      <c r="DT1083" s="871"/>
      <c r="DU1083" s="871"/>
      <c r="DV1083" s="871"/>
      <c r="DW1083" s="871"/>
      <c r="DX1083" s="871"/>
      <c r="DY1083" s="871"/>
      <c r="DZ1083" s="871"/>
      <c r="EA1083" s="871"/>
      <c r="EB1083" s="871"/>
      <c r="EC1083" s="871"/>
      <c r="ED1083" s="871"/>
      <c r="EE1083" s="871"/>
      <c r="EF1083" s="871"/>
      <c r="EG1083" s="871"/>
      <c r="EH1083" s="871"/>
      <c r="EI1083" s="871"/>
      <c r="EJ1083" s="871"/>
      <c r="EK1083" s="871"/>
      <c r="EL1083" s="871"/>
      <c r="EM1083" s="871"/>
      <c r="EN1083" s="871"/>
      <c r="EO1083" s="871"/>
      <c r="EP1083" s="871"/>
      <c r="EQ1083" s="871"/>
      <c r="ER1083" s="871"/>
      <c r="ES1083" s="871"/>
      <c r="ET1083" s="871"/>
      <c r="EU1083" s="871"/>
      <c r="EV1083" s="871"/>
      <c r="EW1083" s="871"/>
      <c r="EX1083" s="871"/>
      <c r="EY1083" s="871"/>
      <c r="EZ1083" s="871"/>
      <c r="FA1083" s="871"/>
      <c r="FB1083" s="871"/>
      <c r="FC1083" s="871"/>
      <c r="FD1083" s="871"/>
      <c r="FE1083" s="871"/>
      <c r="FF1083" s="871"/>
      <c r="FG1083" s="871"/>
      <c r="FH1083" s="871"/>
      <c r="FI1083" s="871"/>
      <c r="FJ1083" s="871"/>
      <c r="FK1083" s="871"/>
      <c r="FL1083" s="871"/>
      <c r="FM1083" s="871"/>
      <c r="FN1083" s="871"/>
      <c r="FO1083" s="871"/>
      <c r="FP1083" s="871"/>
      <c r="FQ1083" s="871"/>
      <c r="FR1083" s="871"/>
      <c r="FS1083" s="871"/>
      <c r="FT1083" s="871"/>
      <c r="FU1083" s="871"/>
      <c r="FV1083" s="871"/>
      <c r="FW1083" s="871"/>
      <c r="FX1083" s="871"/>
      <c r="FY1083" s="871"/>
      <c r="FZ1083" s="871"/>
      <c r="GA1083" s="871"/>
      <c r="GB1083" s="871"/>
      <c r="GC1083" s="871"/>
      <c r="GD1083" s="871"/>
      <c r="GE1083" s="871"/>
      <c r="GF1083" s="871"/>
      <c r="GG1083" s="871"/>
      <c r="GH1083" s="871"/>
      <c r="GI1083" s="871"/>
      <c r="GJ1083" s="871"/>
      <c r="GK1083" s="871"/>
      <c r="GL1083" s="871"/>
      <c r="GM1083" s="871"/>
      <c r="GN1083" s="871"/>
      <c r="GO1083" s="871"/>
      <c r="GP1083" s="871"/>
      <c r="GQ1083" s="871"/>
      <c r="GR1083" s="871"/>
      <c r="GS1083" s="871"/>
      <c r="GT1083" s="871"/>
      <c r="GU1083" s="871"/>
      <c r="GV1083" s="871"/>
      <c r="GW1083" s="871"/>
      <c r="GX1083" s="871"/>
      <c r="GY1083" s="871"/>
      <c r="GZ1083" s="871"/>
      <c r="HA1083" s="871"/>
      <c r="HB1083" s="871"/>
      <c r="HC1083" s="871"/>
      <c r="HD1083" s="871"/>
      <c r="HE1083" s="871"/>
      <c r="HF1083" s="871"/>
      <c r="HG1083" s="871"/>
      <c r="HH1083" s="871"/>
      <c r="HI1083" s="871"/>
      <c r="HJ1083" s="871"/>
      <c r="HK1083" s="871"/>
      <c r="HL1083" s="871"/>
      <c r="HM1083" s="871"/>
      <c r="HN1083" s="871"/>
      <c r="HO1083" s="871"/>
      <c r="HP1083" s="871"/>
      <c r="HQ1083" s="871"/>
      <c r="HR1083" s="871"/>
      <c r="HS1083" s="871"/>
      <c r="HT1083" s="871"/>
      <c r="HU1083" s="871"/>
      <c r="HV1083" s="871"/>
      <c r="HW1083" s="871"/>
      <c r="HX1083" s="871"/>
      <c r="HY1083" s="871"/>
      <c r="HZ1083" s="871"/>
      <c r="IA1083" s="871"/>
      <c r="IB1083" s="871"/>
      <c r="IC1083" s="871"/>
      <c r="ID1083" s="871"/>
      <c r="IE1083" s="871"/>
      <c r="IF1083" s="871"/>
      <c r="IG1083" s="871"/>
      <c r="IH1083" s="871"/>
      <c r="II1083" s="871"/>
      <c r="IJ1083" s="871"/>
      <c r="IK1083" s="871"/>
      <c r="IL1083" s="871"/>
      <c r="IM1083" s="871"/>
      <c r="IN1083" s="871"/>
      <c r="IO1083" s="871"/>
      <c r="IP1083" s="871"/>
      <c r="IQ1083" s="871"/>
      <c r="IR1083" s="871"/>
      <c r="IS1083" s="871"/>
      <c r="IT1083" s="871"/>
      <c r="IU1083" s="871"/>
      <c r="IV1083" s="871"/>
      <c r="IW1083" s="871"/>
      <c r="IX1083" s="871"/>
      <c r="IY1083" s="871"/>
      <c r="IZ1083" s="871"/>
      <c r="JA1083" s="871"/>
      <c r="JB1083" s="871"/>
      <c r="JC1083" s="871"/>
      <c r="JD1083" s="871"/>
      <c r="JE1083" s="871"/>
      <c r="JF1083" s="871"/>
      <c r="JG1083" s="871"/>
      <c r="JH1083" s="871"/>
      <c r="JI1083" s="871"/>
      <c r="JJ1083" s="871"/>
      <c r="JK1083" s="871"/>
      <c r="JL1083" s="871"/>
      <c r="JM1083" s="871"/>
      <c r="JN1083" s="871"/>
      <c r="JO1083" s="871"/>
      <c r="JP1083" s="871"/>
      <c r="JQ1083" s="871"/>
      <c r="JR1083" s="871"/>
      <c r="JS1083" s="871"/>
      <c r="JT1083" s="871"/>
      <c r="JU1083" s="871"/>
      <c r="JV1083" s="871"/>
      <c r="JW1083" s="871"/>
      <c r="JX1083" s="871"/>
      <c r="JY1083" s="871"/>
      <c r="JZ1083" s="871"/>
      <c r="KA1083" s="871"/>
      <c r="KB1083" s="871"/>
      <c r="KC1083" s="871"/>
      <c r="KD1083" s="871"/>
      <c r="KE1083" s="871"/>
      <c r="KF1083" s="871"/>
      <c r="KG1083" s="871"/>
      <c r="KH1083" s="871"/>
      <c r="KI1083" s="871"/>
      <c r="KJ1083" s="871"/>
      <c r="KK1083" s="871"/>
      <c r="KL1083" s="871"/>
      <c r="KM1083" s="871"/>
      <c r="KN1083" s="871"/>
      <c r="KO1083" s="871"/>
      <c r="KP1083" s="871"/>
      <c r="KQ1083" s="871"/>
      <c r="KR1083" s="871"/>
      <c r="KS1083" s="871"/>
      <c r="KT1083" s="871"/>
      <c r="KU1083" s="871"/>
      <c r="KV1083" s="871"/>
      <c r="KW1083" s="871"/>
      <c r="KX1083" s="871"/>
      <c r="KY1083" s="871"/>
      <c r="KZ1083" s="871"/>
      <c r="LA1083" s="871"/>
      <c r="LB1083" s="871"/>
      <c r="LC1083" s="871"/>
      <c r="LD1083" s="871"/>
      <c r="LE1083" s="871"/>
      <c r="LF1083" s="871"/>
      <c r="LG1083" s="871"/>
      <c r="LH1083" s="871"/>
      <c r="LI1083" s="871"/>
      <c r="LJ1083" s="871"/>
      <c r="LK1083" s="871"/>
      <c r="LL1083" s="871"/>
      <c r="LM1083" s="871"/>
      <c r="LN1083" s="871"/>
      <c r="LO1083" s="871"/>
      <c r="LP1083" s="871"/>
      <c r="LQ1083" s="871"/>
      <c r="LR1083" s="871"/>
      <c r="LS1083" s="871"/>
      <c r="LT1083" s="871"/>
      <c r="LU1083" s="871"/>
      <c r="LV1083" s="871"/>
      <c r="LW1083" s="871"/>
      <c r="LX1083" s="871"/>
      <c r="LY1083" s="871"/>
      <c r="LZ1083" s="871"/>
      <c r="MA1083" s="871"/>
      <c r="MB1083" s="871"/>
      <c r="MC1083" s="871"/>
      <c r="MD1083" s="871"/>
      <c r="ME1083" s="871"/>
      <c r="MF1083" s="871"/>
      <c r="MG1083" s="871"/>
      <c r="MH1083" s="871"/>
      <c r="MI1083" s="871"/>
      <c r="MJ1083" s="871"/>
      <c r="MK1083" s="871"/>
      <c r="ML1083" s="871"/>
      <c r="MM1083" s="871"/>
      <c r="MN1083" s="871"/>
      <c r="MO1083" s="871"/>
      <c r="MP1083" s="871"/>
      <c r="MQ1083" s="871"/>
      <c r="MR1083" s="871"/>
      <c r="MS1083" s="871"/>
      <c r="MT1083" s="871"/>
      <c r="MU1083" s="871"/>
      <c r="MV1083" s="871"/>
      <c r="MW1083" s="871"/>
      <c r="MX1083" s="871"/>
      <c r="MY1083" s="871"/>
      <c r="MZ1083" s="871"/>
      <c r="NA1083" s="871"/>
      <c r="NB1083" s="871"/>
      <c r="NC1083" s="871"/>
      <c r="ND1083" s="871"/>
      <c r="NE1083" s="871"/>
      <c r="NF1083" s="871"/>
      <c r="NG1083" s="871"/>
      <c r="NH1083" s="871"/>
      <c r="NI1083" s="871"/>
      <c r="NJ1083" s="871"/>
      <c r="NK1083" s="871"/>
      <c r="NL1083" s="871"/>
      <c r="NM1083" s="871"/>
      <c r="NN1083" s="871"/>
      <c r="NO1083" s="871"/>
      <c r="NP1083" s="871"/>
      <c r="NQ1083" s="871"/>
      <c r="NR1083" s="871"/>
      <c r="NS1083" s="871"/>
      <c r="NT1083" s="871"/>
      <c r="NU1083" s="871"/>
      <c r="NV1083" s="871"/>
      <c r="NW1083" s="871"/>
      <c r="NX1083" s="871"/>
      <c r="NY1083" s="871"/>
      <c r="NZ1083" s="871"/>
      <c r="OA1083" s="871"/>
      <c r="OB1083" s="871"/>
      <c r="OC1083" s="871"/>
      <c r="OD1083" s="871"/>
      <c r="OE1083" s="871"/>
      <c r="OF1083" s="871"/>
      <c r="OG1083" s="871"/>
      <c r="OH1083" s="871"/>
      <c r="OI1083" s="871"/>
      <c r="OJ1083" s="871"/>
      <c r="OK1083" s="871"/>
      <c r="OL1083" s="871"/>
      <c r="OM1083" s="871"/>
      <c r="ON1083" s="871"/>
      <c r="OO1083" s="871"/>
      <c r="OP1083" s="871"/>
      <c r="OQ1083" s="871"/>
      <c r="OR1083" s="871"/>
      <c r="OS1083" s="871"/>
      <c r="OT1083" s="871"/>
      <c r="OU1083" s="871"/>
      <c r="OV1083" s="871"/>
      <c r="OW1083" s="871"/>
      <c r="OX1083" s="871"/>
      <c r="OY1083" s="871"/>
      <c r="OZ1083" s="871"/>
      <c r="PA1083" s="871"/>
      <c r="PB1083" s="871"/>
      <c r="PC1083" s="871"/>
      <c r="PD1083" s="871"/>
      <c r="PE1083" s="871"/>
      <c r="PF1083" s="871"/>
      <c r="PG1083" s="871"/>
      <c r="PH1083" s="871"/>
      <c r="PI1083" s="871"/>
      <c r="PJ1083" s="871"/>
      <c r="PK1083" s="871"/>
      <c r="PL1083" s="871"/>
      <c r="PM1083" s="871"/>
      <c r="PN1083" s="871"/>
      <c r="PO1083" s="871"/>
      <c r="PP1083" s="871"/>
      <c r="PQ1083" s="871"/>
      <c r="PR1083" s="871"/>
      <c r="PS1083" s="871"/>
      <c r="PT1083" s="871"/>
      <c r="PU1083" s="871"/>
      <c r="PV1083" s="871"/>
      <c r="PW1083" s="871"/>
      <c r="PX1083" s="871"/>
      <c r="PY1083" s="871"/>
      <c r="PZ1083" s="871"/>
      <c r="QA1083" s="871"/>
      <c r="QB1083" s="871"/>
      <c r="QC1083" s="871"/>
      <c r="QD1083" s="871"/>
      <c r="QE1083" s="871"/>
      <c r="QF1083" s="871"/>
      <c r="QG1083" s="871"/>
      <c r="QH1083" s="871"/>
      <c r="QI1083" s="871"/>
      <c r="QJ1083" s="871"/>
      <c r="QK1083" s="871"/>
      <c r="QL1083" s="871"/>
      <c r="QM1083" s="871"/>
      <c r="QN1083" s="871"/>
      <c r="QO1083" s="871"/>
      <c r="QP1083" s="871"/>
      <c r="QQ1083" s="871"/>
      <c r="QR1083" s="871"/>
      <c r="QS1083" s="871"/>
      <c r="QT1083" s="871"/>
      <c r="QU1083" s="871"/>
      <c r="QV1083" s="871"/>
      <c r="QW1083" s="871"/>
      <c r="QX1083" s="871"/>
      <c r="QY1083" s="871"/>
      <c r="QZ1083" s="871"/>
      <c r="RA1083" s="871"/>
      <c r="RB1083" s="871"/>
      <c r="RC1083" s="871"/>
      <c r="RD1083" s="871"/>
      <c r="RE1083" s="871"/>
      <c r="RF1083" s="871"/>
      <c r="RG1083" s="871"/>
      <c r="RH1083" s="871"/>
      <c r="RI1083" s="871"/>
      <c r="RJ1083" s="871"/>
      <c r="RK1083" s="871"/>
      <c r="RL1083" s="871"/>
      <c r="RM1083" s="871"/>
      <c r="RN1083" s="871"/>
      <c r="RO1083" s="871"/>
      <c r="RP1083" s="871"/>
      <c r="RQ1083" s="871"/>
      <c r="RR1083" s="871"/>
      <c r="RS1083" s="871"/>
      <c r="RT1083" s="871"/>
      <c r="RU1083" s="871"/>
      <c r="RV1083" s="871"/>
      <c r="RW1083" s="871"/>
      <c r="RX1083" s="871"/>
      <c r="RY1083" s="871"/>
      <c r="RZ1083" s="871"/>
      <c r="SA1083" s="871"/>
      <c r="SB1083" s="871"/>
      <c r="SC1083" s="871"/>
      <c r="SD1083" s="871"/>
      <c r="SE1083" s="871"/>
      <c r="SF1083" s="871"/>
      <c r="SG1083" s="871"/>
      <c r="SH1083" s="871"/>
      <c r="SI1083" s="871"/>
      <c r="SJ1083" s="871"/>
      <c r="SK1083" s="871"/>
      <c r="SL1083" s="871"/>
      <c r="SM1083" s="871"/>
      <c r="SN1083" s="871"/>
      <c r="SO1083" s="871"/>
      <c r="SP1083" s="871"/>
      <c r="SQ1083" s="871"/>
      <c r="SR1083" s="871"/>
      <c r="SS1083" s="871"/>
      <c r="ST1083" s="871"/>
      <c r="SU1083" s="871"/>
      <c r="SV1083" s="871"/>
      <c r="SW1083" s="871"/>
      <c r="SX1083" s="871"/>
      <c r="SY1083" s="871"/>
      <c r="SZ1083" s="871"/>
      <c r="TA1083" s="871"/>
      <c r="TB1083" s="871"/>
      <c r="TC1083" s="871"/>
      <c r="TD1083" s="871"/>
      <c r="TE1083" s="871"/>
      <c r="TF1083" s="871"/>
      <c r="TG1083" s="871"/>
      <c r="TH1083" s="871"/>
      <c r="TI1083" s="871"/>
      <c r="TJ1083" s="871"/>
      <c r="TK1083" s="871"/>
      <c r="TL1083" s="871"/>
      <c r="TM1083" s="871"/>
      <c r="TN1083" s="871"/>
      <c r="TO1083" s="871"/>
      <c r="TP1083" s="871"/>
      <c r="TQ1083" s="871"/>
      <c r="TR1083" s="871"/>
      <c r="TS1083" s="871"/>
      <c r="TT1083" s="871"/>
      <c r="TU1083" s="871"/>
      <c r="TV1083" s="871"/>
      <c r="TW1083" s="871"/>
      <c r="TX1083" s="871"/>
      <c r="TY1083" s="871"/>
      <c r="TZ1083" s="871"/>
      <c r="UA1083" s="871"/>
      <c r="UB1083" s="871"/>
      <c r="UC1083" s="871"/>
      <c r="UD1083" s="871"/>
      <c r="UE1083" s="871"/>
      <c r="UF1083" s="871"/>
      <c r="UG1083" s="871"/>
      <c r="UH1083" s="871"/>
      <c r="UI1083" s="871"/>
      <c r="UJ1083" s="871"/>
      <c r="UK1083" s="871"/>
      <c r="UL1083" s="871"/>
      <c r="UM1083" s="871"/>
      <c r="UN1083" s="871"/>
      <c r="UO1083" s="871"/>
      <c r="UP1083" s="871"/>
      <c r="UQ1083" s="871"/>
      <c r="UR1083" s="871"/>
      <c r="US1083" s="871"/>
      <c r="UT1083" s="871"/>
      <c r="UU1083" s="871"/>
      <c r="UV1083" s="871"/>
      <c r="UW1083" s="871"/>
      <c r="UX1083" s="871"/>
      <c r="UY1083" s="871"/>
      <c r="UZ1083" s="871"/>
      <c r="VA1083" s="871"/>
      <c r="VB1083" s="871"/>
      <c r="VC1083" s="871"/>
      <c r="VD1083" s="871"/>
      <c r="VE1083" s="871"/>
      <c r="VF1083" s="871"/>
      <c r="VG1083" s="871"/>
      <c r="VH1083" s="871"/>
      <c r="VI1083" s="871"/>
      <c r="VJ1083" s="871"/>
      <c r="VK1083" s="871"/>
      <c r="VL1083" s="871"/>
      <c r="VM1083" s="871"/>
      <c r="VN1083" s="871"/>
      <c r="VO1083" s="871"/>
      <c r="VP1083" s="871"/>
      <c r="VQ1083" s="871"/>
      <c r="VR1083" s="871"/>
      <c r="VS1083" s="871"/>
      <c r="VT1083" s="871"/>
      <c r="VU1083" s="871"/>
      <c r="VV1083" s="871"/>
      <c r="VW1083" s="871"/>
      <c r="VX1083" s="871"/>
      <c r="VY1083" s="871"/>
      <c r="VZ1083" s="871"/>
      <c r="WA1083" s="871"/>
      <c r="WB1083" s="871"/>
      <c r="WC1083" s="871"/>
      <c r="WD1083" s="871"/>
      <c r="WE1083" s="871"/>
      <c r="WF1083" s="871"/>
      <c r="WG1083" s="871"/>
      <c r="WH1083" s="871"/>
      <c r="WI1083" s="871"/>
      <c r="WJ1083" s="871"/>
      <c r="WK1083" s="871"/>
      <c r="WL1083" s="871"/>
      <c r="WM1083" s="871"/>
      <c r="WN1083" s="871"/>
      <c r="WO1083" s="871"/>
      <c r="WP1083" s="871"/>
      <c r="WQ1083" s="871"/>
      <c r="WR1083" s="871"/>
      <c r="WS1083" s="871"/>
      <c r="WT1083" s="871"/>
      <c r="WU1083" s="871"/>
      <c r="WV1083" s="871"/>
      <c r="WW1083" s="871"/>
      <c r="WX1083" s="871"/>
      <c r="WY1083" s="871"/>
      <c r="WZ1083" s="871"/>
      <c r="XA1083" s="871"/>
      <c r="XB1083" s="871"/>
      <c r="XC1083" s="871"/>
      <c r="XD1083" s="871"/>
      <c r="XE1083" s="871"/>
      <c r="XF1083" s="871"/>
      <c r="XG1083" s="871"/>
      <c r="XH1083" s="871"/>
      <c r="XI1083" s="871"/>
      <c r="XJ1083" s="871"/>
      <c r="XK1083" s="871"/>
      <c r="XL1083" s="871"/>
      <c r="XM1083" s="871"/>
      <c r="XN1083" s="871"/>
      <c r="XO1083" s="871"/>
      <c r="XP1083" s="871"/>
      <c r="XQ1083" s="871"/>
      <c r="XR1083" s="871"/>
      <c r="XS1083" s="871"/>
      <c r="XT1083" s="871"/>
      <c r="XU1083" s="871"/>
      <c r="XV1083" s="871"/>
      <c r="XW1083" s="871"/>
      <c r="XX1083" s="871"/>
      <c r="XY1083" s="871"/>
      <c r="XZ1083" s="871"/>
      <c r="YA1083" s="871"/>
      <c r="YB1083" s="871"/>
      <c r="YC1083" s="871"/>
      <c r="YD1083" s="871"/>
      <c r="YE1083" s="871"/>
      <c r="YF1083" s="871"/>
      <c r="YG1083" s="871"/>
      <c r="YH1083" s="871"/>
      <c r="YI1083" s="871"/>
      <c r="YJ1083" s="871"/>
      <c r="YK1083" s="871"/>
      <c r="YL1083" s="871"/>
      <c r="YM1083" s="871"/>
      <c r="YN1083" s="871"/>
      <c r="YO1083" s="871"/>
      <c r="YP1083" s="871"/>
      <c r="YQ1083" s="871"/>
      <c r="YR1083" s="871"/>
      <c r="YS1083" s="871"/>
      <c r="YT1083" s="871"/>
      <c r="YU1083" s="871"/>
      <c r="YV1083" s="871"/>
      <c r="YW1083" s="871"/>
      <c r="YX1083" s="871"/>
      <c r="YY1083" s="871"/>
      <c r="YZ1083" s="871"/>
      <c r="ZA1083" s="871"/>
      <c r="ZB1083" s="871"/>
      <c r="ZC1083" s="871"/>
      <c r="ZD1083" s="871"/>
      <c r="ZE1083" s="871"/>
      <c r="ZF1083" s="871"/>
      <c r="ZG1083" s="871"/>
      <c r="ZH1083" s="871"/>
      <c r="ZI1083" s="871"/>
      <c r="ZJ1083" s="871"/>
      <c r="ZK1083" s="871"/>
      <c r="ZL1083" s="871"/>
      <c r="ZM1083" s="871"/>
      <c r="ZN1083" s="871"/>
      <c r="ZO1083" s="871"/>
      <c r="ZP1083" s="871"/>
      <c r="ZQ1083" s="871"/>
      <c r="ZR1083" s="871"/>
      <c r="ZS1083" s="871"/>
      <c r="ZT1083" s="871"/>
      <c r="ZU1083" s="871"/>
      <c r="ZV1083" s="871"/>
      <c r="ZW1083" s="871"/>
      <c r="ZX1083" s="871"/>
      <c r="ZY1083" s="871"/>
      <c r="ZZ1083" s="871"/>
      <c r="AAA1083" s="871"/>
      <c r="AAB1083" s="871"/>
      <c r="AAC1083" s="871"/>
      <c r="AAD1083" s="871"/>
      <c r="AAE1083" s="871"/>
      <c r="AAF1083" s="871"/>
      <c r="AAG1083" s="871"/>
      <c r="AAH1083" s="871"/>
      <c r="AAI1083" s="871"/>
      <c r="AAJ1083" s="871"/>
      <c r="AAK1083" s="871"/>
      <c r="AAL1083" s="871"/>
      <c r="AAM1083" s="871"/>
      <c r="AAN1083" s="871"/>
      <c r="AAO1083" s="871"/>
      <c r="AAP1083" s="871"/>
      <c r="AAQ1083" s="871"/>
      <c r="AAR1083" s="871"/>
      <c r="AAS1083" s="871"/>
      <c r="AAT1083" s="871"/>
      <c r="AAU1083" s="871"/>
      <c r="AAV1083" s="871"/>
      <c r="AAW1083" s="871"/>
      <c r="AAX1083" s="871"/>
      <c r="AAY1083" s="871"/>
      <c r="AAZ1083" s="871"/>
      <c r="ABA1083" s="871"/>
      <c r="ABB1083" s="871"/>
      <c r="ABC1083" s="871"/>
      <c r="ABD1083" s="871"/>
      <c r="ABE1083" s="871"/>
      <c r="ABF1083" s="871"/>
      <c r="ABG1083" s="871"/>
      <c r="ABH1083" s="871"/>
      <c r="ABI1083" s="871"/>
      <c r="ABJ1083" s="871"/>
      <c r="ABK1083" s="871"/>
      <c r="ABL1083" s="871"/>
      <c r="ABM1083" s="871"/>
      <c r="ABN1083" s="871"/>
      <c r="ABO1083" s="871"/>
      <c r="ABP1083" s="871"/>
      <c r="ABQ1083" s="871"/>
      <c r="ABR1083" s="871"/>
      <c r="ABS1083" s="871"/>
      <c r="ABT1083" s="871"/>
      <c r="ABU1083" s="871"/>
      <c r="ABV1083" s="871"/>
      <c r="ABW1083" s="871"/>
      <c r="ABX1083" s="871"/>
      <c r="ABY1083" s="871"/>
      <c r="ABZ1083" s="871"/>
      <c r="ACA1083" s="871"/>
      <c r="ACB1083" s="871"/>
      <c r="ACC1083" s="871"/>
      <c r="ACD1083" s="871"/>
      <c r="ACE1083" s="871"/>
      <c r="ACF1083" s="871"/>
      <c r="ACG1083" s="871"/>
      <c r="ACH1083" s="871"/>
      <c r="ACI1083" s="871"/>
      <c r="ACJ1083" s="871"/>
      <c r="ACK1083" s="871"/>
      <c r="ACL1083" s="871"/>
      <c r="ACM1083" s="871"/>
      <c r="ACN1083" s="871"/>
      <c r="ACO1083" s="871"/>
      <c r="ACP1083" s="871"/>
      <c r="ACQ1083" s="871"/>
      <c r="ACR1083" s="871"/>
      <c r="ACS1083" s="871"/>
      <c r="ACT1083" s="871"/>
      <c r="ACU1083" s="871"/>
      <c r="ACV1083" s="871"/>
      <c r="ACW1083" s="871"/>
      <c r="ACX1083" s="871"/>
      <c r="ACY1083" s="871"/>
      <c r="ACZ1083" s="871"/>
      <c r="ADA1083" s="871"/>
      <c r="ADB1083" s="871"/>
      <c r="ADC1083" s="871"/>
      <c r="ADD1083" s="871"/>
      <c r="ADE1083" s="871"/>
      <c r="ADF1083" s="871"/>
      <c r="ADG1083" s="871"/>
      <c r="ADH1083" s="871"/>
      <c r="ADI1083" s="871"/>
      <c r="ADJ1083" s="871"/>
      <c r="ADK1083" s="871"/>
      <c r="ADL1083" s="871"/>
      <c r="ADM1083" s="871"/>
      <c r="ADN1083" s="871"/>
      <c r="ADO1083" s="871"/>
      <c r="ADP1083" s="871"/>
      <c r="ADQ1083" s="871"/>
      <c r="ADR1083" s="871"/>
      <c r="ADS1083" s="871"/>
      <c r="ADT1083" s="871"/>
      <c r="ADU1083" s="871"/>
      <c r="ADV1083" s="871"/>
      <c r="ADW1083" s="871"/>
      <c r="ADX1083" s="871"/>
      <c r="ADY1083" s="871"/>
      <c r="ADZ1083" s="871"/>
      <c r="AEA1083" s="871"/>
      <c r="AEB1083" s="871"/>
      <c r="AEC1083" s="871"/>
      <c r="AED1083" s="871"/>
      <c r="AEE1083" s="871"/>
      <c r="AEF1083" s="871"/>
      <c r="AEG1083" s="871"/>
      <c r="AEH1083" s="871"/>
      <c r="AEI1083" s="871"/>
      <c r="AEJ1083" s="871"/>
      <c r="AEK1083" s="871"/>
      <c r="AEL1083" s="871"/>
      <c r="AEM1083" s="871"/>
      <c r="AEN1083" s="871"/>
      <c r="AEO1083" s="871"/>
      <c r="AEP1083" s="871"/>
      <c r="AEQ1083" s="871"/>
      <c r="AER1083" s="871"/>
      <c r="AES1083" s="871"/>
      <c r="AET1083" s="871"/>
      <c r="AEU1083" s="871"/>
      <c r="AEV1083" s="871"/>
      <c r="AEW1083" s="871"/>
      <c r="AEX1083" s="871"/>
      <c r="AEY1083" s="871"/>
      <c r="AEZ1083" s="871"/>
      <c r="AFA1083" s="871"/>
      <c r="AFB1083" s="871"/>
      <c r="AFC1083" s="871"/>
      <c r="AFD1083" s="871"/>
      <c r="AFE1083" s="871"/>
      <c r="AFF1083" s="871"/>
      <c r="AFG1083" s="871"/>
      <c r="AFH1083" s="871"/>
      <c r="AFI1083" s="871"/>
      <c r="AFJ1083" s="871"/>
      <c r="AFK1083" s="871"/>
      <c r="AFL1083" s="871"/>
      <c r="AFM1083" s="871"/>
      <c r="AFN1083" s="871"/>
      <c r="AFO1083" s="871"/>
      <c r="AFP1083" s="871"/>
      <c r="AFQ1083" s="871"/>
      <c r="AFR1083" s="871"/>
      <c r="AFS1083" s="871"/>
      <c r="AFT1083" s="871"/>
      <c r="AFU1083" s="871"/>
      <c r="AFV1083" s="871"/>
      <c r="AFW1083" s="871"/>
      <c r="AFX1083" s="871"/>
      <c r="AFY1083" s="871"/>
      <c r="AFZ1083" s="871"/>
      <c r="AGA1083" s="871"/>
      <c r="AGB1083" s="871"/>
      <c r="AGC1083" s="871"/>
      <c r="AGD1083" s="871"/>
      <c r="AGE1083" s="871"/>
      <c r="AGF1083" s="871"/>
      <c r="AGG1083" s="871"/>
      <c r="AGH1083" s="871"/>
      <c r="AGI1083" s="871"/>
      <c r="AGJ1083" s="871"/>
      <c r="AGK1083" s="871"/>
      <c r="AGL1083" s="871"/>
      <c r="AGM1083" s="871"/>
      <c r="AGN1083" s="871"/>
      <c r="AGO1083" s="871"/>
      <c r="AGP1083" s="871"/>
      <c r="AGQ1083" s="871"/>
      <c r="AGR1083" s="871"/>
      <c r="AGS1083" s="871"/>
      <c r="AGT1083" s="871"/>
      <c r="AGU1083" s="871"/>
      <c r="AGV1083" s="871"/>
      <c r="AGW1083" s="871"/>
      <c r="AGX1083" s="871"/>
      <c r="AGY1083" s="871"/>
      <c r="AGZ1083" s="871"/>
      <c r="AHA1083" s="871"/>
      <c r="AHB1083" s="871"/>
      <c r="AHC1083" s="871"/>
      <c r="AHD1083" s="871"/>
      <c r="AHE1083" s="871"/>
      <c r="AHF1083" s="871"/>
      <c r="AHG1083" s="871"/>
      <c r="AHH1083" s="871"/>
      <c r="AHI1083" s="871"/>
      <c r="AHJ1083" s="871"/>
      <c r="AHK1083" s="871"/>
      <c r="AHL1083" s="871"/>
      <c r="AHM1083" s="871"/>
      <c r="AHN1083" s="871"/>
      <c r="AHO1083" s="871"/>
      <c r="AHP1083" s="871"/>
      <c r="AHQ1083" s="871"/>
      <c r="AHR1083" s="871"/>
      <c r="AHS1083" s="871"/>
      <c r="AHT1083" s="871"/>
      <c r="AHU1083" s="871"/>
      <c r="AHV1083" s="871"/>
      <c r="AHW1083" s="871"/>
      <c r="AHX1083" s="871"/>
      <c r="AHY1083" s="871"/>
      <c r="AHZ1083" s="871"/>
      <c r="AIA1083" s="871"/>
      <c r="AIB1083" s="871"/>
      <c r="AIC1083" s="871"/>
      <c r="AID1083" s="871"/>
      <c r="AIE1083" s="871"/>
      <c r="AIF1083" s="871"/>
      <c r="AIG1083" s="871"/>
      <c r="AIH1083" s="871"/>
      <c r="AII1083" s="871"/>
      <c r="AIJ1083" s="871"/>
      <c r="AIK1083" s="871"/>
      <c r="AIL1083" s="871"/>
      <c r="AIM1083" s="871"/>
      <c r="AIN1083" s="871"/>
      <c r="AIO1083" s="871"/>
      <c r="AIP1083" s="871"/>
      <c r="AIQ1083" s="871"/>
      <c r="AIR1083" s="871"/>
      <c r="AIS1083" s="871"/>
      <c r="AIT1083" s="871"/>
      <c r="AIU1083" s="871"/>
      <c r="AIV1083" s="871"/>
      <c r="AIW1083" s="871"/>
      <c r="AIX1083" s="871"/>
      <c r="AIY1083" s="871"/>
      <c r="AIZ1083" s="871"/>
      <c r="AJA1083" s="871"/>
      <c r="AJB1083" s="871"/>
      <c r="AJC1083" s="871"/>
      <c r="AJD1083" s="871"/>
      <c r="AJE1083" s="871"/>
      <c r="AJF1083" s="871"/>
      <c r="AJG1083" s="871"/>
      <c r="AJH1083" s="871"/>
      <c r="AJI1083" s="871"/>
      <c r="AJJ1083" s="871"/>
      <c r="AJK1083" s="871"/>
      <c r="AJL1083" s="871"/>
      <c r="AJM1083" s="871"/>
      <c r="AJN1083" s="871"/>
      <c r="AJO1083" s="871"/>
      <c r="AJP1083" s="871"/>
      <c r="AJQ1083" s="871"/>
      <c r="AJR1083" s="871"/>
      <c r="AJS1083" s="871"/>
      <c r="AJT1083" s="871"/>
      <c r="AJU1083" s="871"/>
      <c r="AJV1083" s="871"/>
      <c r="AJW1083" s="871"/>
      <c r="AJX1083" s="871"/>
      <c r="AJY1083" s="871"/>
      <c r="AJZ1083" s="871"/>
      <c r="AKA1083" s="871"/>
      <c r="AKB1083" s="871"/>
      <c r="AKC1083" s="871"/>
      <c r="AKD1083" s="871"/>
      <c r="AKE1083" s="871"/>
      <c r="AKF1083" s="871"/>
      <c r="AKG1083" s="871"/>
      <c r="AKH1083" s="871"/>
      <c r="AKI1083" s="871"/>
      <c r="AKJ1083" s="871"/>
      <c r="AKK1083" s="871"/>
      <c r="AKL1083" s="871"/>
      <c r="AKM1083" s="871"/>
      <c r="AKN1083" s="871"/>
      <c r="AKO1083" s="871"/>
      <c r="AKP1083" s="871"/>
      <c r="AKQ1083" s="871"/>
      <c r="AKR1083" s="871"/>
      <c r="AKS1083" s="871"/>
      <c r="AKT1083" s="871"/>
      <c r="AKU1083" s="871"/>
      <c r="AKV1083" s="871"/>
      <c r="AKW1083" s="871"/>
      <c r="AKX1083" s="871"/>
      <c r="AKY1083" s="871"/>
      <c r="AKZ1083" s="871"/>
      <c r="ALA1083" s="871"/>
      <c r="ALB1083" s="871"/>
      <c r="ALC1083" s="871"/>
      <c r="ALD1083" s="871"/>
      <c r="ALE1083" s="871"/>
      <c r="ALF1083" s="871"/>
      <c r="ALG1083" s="871"/>
      <c r="ALH1083" s="871"/>
      <c r="ALI1083" s="871"/>
      <c r="ALJ1083" s="871"/>
      <c r="ALK1083" s="871"/>
      <c r="ALL1083" s="871"/>
      <c r="ALM1083" s="871"/>
      <c r="ALN1083" s="871"/>
      <c r="ALO1083" s="871"/>
      <c r="ALP1083" s="871"/>
      <c r="ALQ1083" s="871"/>
      <c r="ALR1083" s="871"/>
      <c r="ALS1083" s="871"/>
      <c r="ALT1083" s="871"/>
      <c r="ALU1083" s="871"/>
      <c r="ALV1083" s="871"/>
      <c r="ALW1083" s="871"/>
      <c r="ALX1083" s="871"/>
      <c r="ALY1083" s="871"/>
      <c r="ALZ1083" s="871"/>
      <c r="AMA1083" s="871"/>
      <c r="AMB1083" s="871"/>
      <c r="AMC1083" s="871"/>
      <c r="AMD1083" s="871"/>
      <c r="AME1083" s="871"/>
      <c r="AMF1083" s="871"/>
      <c r="AMG1083" s="871"/>
      <c r="AMH1083" s="871"/>
      <c r="AMI1083" s="871"/>
      <c r="AMJ1083" s="871"/>
      <c r="AMK1083" s="871"/>
    </row>
    <row r="1086" spans="1:1025" ht="15.75" customHeight="1">
      <c r="A1086" s="1120" t="s">
        <v>33</v>
      </c>
      <c r="B1086" s="1121"/>
      <c r="C1086" s="1121"/>
      <c r="D1086" s="1121"/>
      <c r="E1086" s="1121"/>
      <c r="F1086" s="1121"/>
      <c r="G1086" s="1121"/>
      <c r="H1086" s="1121"/>
      <c r="I1086" s="1121"/>
      <c r="J1086" s="1121"/>
      <c r="K1086" s="1128" t="s">
        <v>2</v>
      </c>
      <c r="L1086" s="1129"/>
      <c r="M1086" s="1129"/>
      <c r="N1086" s="1129"/>
      <c r="O1086" s="1129"/>
      <c r="P1086" s="1130"/>
      <c r="Q1086" s="871"/>
      <c r="R1086" s="871"/>
      <c r="S1086" s="871"/>
      <c r="T1086" s="871"/>
      <c r="U1086" s="871"/>
      <c r="V1086" s="871"/>
      <c r="W1086" s="871"/>
      <c r="X1086" s="871"/>
      <c r="Y1086" s="871"/>
      <c r="Z1086" s="871"/>
      <c r="AA1086" s="871"/>
      <c r="AB1086" s="871"/>
      <c r="AC1086" s="871"/>
      <c r="AD1086" s="871"/>
      <c r="AE1086" s="871"/>
      <c r="AF1086" s="871"/>
      <c r="AG1086" s="871"/>
      <c r="AH1086" s="871"/>
      <c r="AI1086" s="871"/>
      <c r="AJ1086" s="871"/>
      <c r="AK1086" s="871"/>
      <c r="AL1086" s="871"/>
      <c r="AM1086" s="871"/>
      <c r="AN1086" s="871"/>
      <c r="AO1086" s="871"/>
      <c r="AP1086" s="871"/>
      <c r="AQ1086" s="871"/>
      <c r="AR1086" s="871"/>
      <c r="AS1086" s="871"/>
      <c r="AT1086" s="871"/>
      <c r="AU1086" s="871"/>
      <c r="AV1086" s="871"/>
      <c r="AW1086" s="871"/>
      <c r="AX1086" s="871"/>
      <c r="AY1086" s="871"/>
      <c r="AZ1086" s="871"/>
      <c r="BA1086" s="871"/>
      <c r="BB1086" s="871"/>
      <c r="BC1086" s="871"/>
      <c r="BD1086" s="871"/>
      <c r="BE1086" s="871"/>
      <c r="BF1086" s="871"/>
      <c r="BG1086" s="871"/>
      <c r="BH1086" s="871"/>
      <c r="BI1086" s="871"/>
      <c r="BJ1086" s="871"/>
      <c r="BK1086" s="871"/>
      <c r="BL1086" s="871"/>
      <c r="BM1086" s="871"/>
      <c r="BN1086" s="871"/>
      <c r="BO1086" s="871"/>
      <c r="BP1086" s="871"/>
      <c r="BQ1086" s="871"/>
      <c r="BR1086" s="871"/>
      <c r="BS1086" s="871"/>
      <c r="BT1086" s="871"/>
      <c r="BU1086" s="871"/>
      <c r="BV1086" s="871"/>
      <c r="BW1086" s="871"/>
      <c r="BX1086" s="871"/>
      <c r="BY1086" s="871"/>
      <c r="BZ1086" s="871"/>
      <c r="CA1086" s="871"/>
      <c r="CB1086" s="871"/>
      <c r="CC1086" s="871"/>
      <c r="CD1086" s="871"/>
      <c r="CE1086" s="871"/>
      <c r="CF1086" s="871"/>
      <c r="CG1086" s="871"/>
      <c r="CH1086" s="871"/>
      <c r="CI1086" s="871"/>
      <c r="CJ1086" s="871"/>
      <c r="CK1086" s="871"/>
      <c r="CL1086" s="871"/>
      <c r="CM1086" s="871"/>
      <c r="CN1086" s="871"/>
      <c r="CO1086" s="871"/>
      <c r="CP1086" s="871"/>
      <c r="CQ1086" s="871"/>
      <c r="CR1086" s="871"/>
      <c r="CS1086" s="871"/>
      <c r="CT1086" s="871"/>
      <c r="CU1086" s="871"/>
      <c r="CV1086" s="871"/>
      <c r="CW1086" s="871"/>
      <c r="CX1086" s="871"/>
      <c r="CY1086" s="871"/>
      <c r="CZ1086" s="871"/>
      <c r="DA1086" s="871"/>
      <c r="DB1086" s="871"/>
      <c r="DC1086" s="871"/>
      <c r="DD1086" s="871"/>
      <c r="DE1086" s="871"/>
      <c r="DF1086" s="871"/>
      <c r="DG1086" s="871"/>
      <c r="DH1086" s="871"/>
      <c r="DI1086" s="871"/>
      <c r="DJ1086" s="871"/>
      <c r="DK1086" s="871"/>
      <c r="DL1086" s="871"/>
      <c r="DM1086" s="871"/>
      <c r="DN1086" s="871"/>
      <c r="DO1086" s="871"/>
      <c r="DP1086" s="871"/>
      <c r="DQ1086" s="871"/>
      <c r="DR1086" s="871"/>
      <c r="DS1086" s="871"/>
      <c r="DT1086" s="871"/>
      <c r="DU1086" s="871"/>
      <c r="DV1086" s="871"/>
      <c r="DW1086" s="871"/>
      <c r="DX1086" s="871"/>
      <c r="DY1086" s="871"/>
      <c r="DZ1086" s="871"/>
      <c r="EA1086" s="871"/>
      <c r="EB1086" s="871"/>
      <c r="EC1086" s="871"/>
      <c r="ED1086" s="871"/>
      <c r="EE1086" s="871"/>
      <c r="EF1086" s="871"/>
      <c r="EG1086" s="871"/>
      <c r="EH1086" s="871"/>
      <c r="EI1086" s="871"/>
      <c r="EJ1086" s="871"/>
      <c r="EK1086" s="871"/>
      <c r="EL1086" s="871"/>
      <c r="EM1086" s="871"/>
      <c r="EN1086" s="871"/>
      <c r="EO1086" s="871"/>
      <c r="EP1086" s="871"/>
      <c r="EQ1086" s="871"/>
      <c r="ER1086" s="871"/>
      <c r="ES1086" s="871"/>
      <c r="ET1086" s="871"/>
      <c r="EU1086" s="871"/>
      <c r="EV1086" s="871"/>
      <c r="EW1086" s="871"/>
      <c r="EX1086" s="871"/>
      <c r="EY1086" s="871"/>
      <c r="EZ1086" s="871"/>
      <c r="FA1086" s="871"/>
      <c r="FB1086" s="871"/>
      <c r="FC1086" s="871"/>
      <c r="FD1086" s="871"/>
      <c r="FE1086" s="871"/>
      <c r="FF1086" s="871"/>
      <c r="FG1086" s="871"/>
      <c r="FH1086" s="871"/>
      <c r="FI1086" s="871"/>
      <c r="FJ1086" s="871"/>
      <c r="FK1086" s="871"/>
      <c r="FL1086" s="871"/>
      <c r="FM1086" s="871"/>
      <c r="FN1086" s="871"/>
      <c r="FO1086" s="871"/>
      <c r="FP1086" s="871"/>
      <c r="FQ1086" s="871"/>
      <c r="FR1086" s="871"/>
      <c r="FS1086" s="871"/>
      <c r="FT1086" s="871"/>
      <c r="FU1086" s="871"/>
      <c r="FV1086" s="871"/>
      <c r="FW1086" s="871"/>
      <c r="FX1086" s="871"/>
      <c r="FY1086" s="871"/>
      <c r="FZ1086" s="871"/>
      <c r="GA1086" s="871"/>
      <c r="GB1086" s="871"/>
      <c r="GC1086" s="871"/>
      <c r="GD1086" s="871"/>
      <c r="GE1086" s="871"/>
      <c r="GF1086" s="871"/>
      <c r="GG1086" s="871"/>
      <c r="GH1086" s="871"/>
      <c r="GI1086" s="871"/>
      <c r="GJ1086" s="871"/>
      <c r="GK1086" s="871"/>
      <c r="GL1086" s="871"/>
      <c r="GM1086" s="871"/>
      <c r="GN1086" s="871"/>
      <c r="GO1086" s="871"/>
      <c r="GP1086" s="871"/>
      <c r="GQ1086" s="871"/>
      <c r="GR1086" s="871"/>
      <c r="GS1086" s="871"/>
      <c r="GT1086" s="871"/>
      <c r="GU1086" s="871"/>
      <c r="GV1086" s="871"/>
      <c r="GW1086" s="871"/>
      <c r="GX1086" s="871"/>
      <c r="GY1086" s="871"/>
      <c r="GZ1086" s="871"/>
      <c r="HA1086" s="871"/>
      <c r="HB1086" s="871"/>
      <c r="HC1086" s="871"/>
      <c r="HD1086" s="871"/>
      <c r="HE1086" s="871"/>
      <c r="HF1086" s="871"/>
      <c r="HG1086" s="871"/>
      <c r="HH1086" s="871"/>
      <c r="HI1086" s="871"/>
      <c r="HJ1086" s="871"/>
      <c r="HK1086" s="871"/>
      <c r="HL1086" s="871"/>
      <c r="HM1086" s="871"/>
      <c r="HN1086" s="871"/>
      <c r="HO1086" s="871"/>
      <c r="HP1086" s="871"/>
      <c r="HQ1086" s="871"/>
      <c r="HR1086" s="871"/>
      <c r="HS1086" s="871"/>
      <c r="HT1086" s="871"/>
      <c r="HU1086" s="871"/>
      <c r="HV1086" s="871"/>
      <c r="HW1086" s="871"/>
      <c r="HX1086" s="871"/>
      <c r="HY1086" s="871"/>
      <c r="HZ1086" s="871"/>
      <c r="IA1086" s="871"/>
      <c r="IB1086" s="871"/>
      <c r="IC1086" s="871"/>
      <c r="ID1086" s="871"/>
      <c r="IE1086" s="871"/>
      <c r="IF1086" s="871"/>
      <c r="IG1086" s="871"/>
      <c r="IH1086" s="871"/>
      <c r="II1086" s="871"/>
      <c r="IJ1086" s="871"/>
      <c r="IK1086" s="871"/>
      <c r="IL1086" s="871"/>
      <c r="IM1086" s="871"/>
      <c r="IN1086" s="871"/>
      <c r="IO1086" s="871"/>
      <c r="IP1086" s="871"/>
      <c r="IQ1086" s="871"/>
      <c r="IR1086" s="871"/>
      <c r="IS1086" s="871"/>
      <c r="IT1086" s="871"/>
      <c r="IU1086" s="871"/>
      <c r="IV1086" s="871"/>
      <c r="IW1086" s="871"/>
      <c r="IX1086" s="871"/>
      <c r="IY1086" s="871"/>
      <c r="IZ1086" s="871"/>
      <c r="JA1086" s="871"/>
      <c r="JB1086" s="871"/>
      <c r="JC1086" s="871"/>
      <c r="JD1086" s="871"/>
      <c r="JE1086" s="871"/>
      <c r="JF1086" s="871"/>
      <c r="JG1086" s="871"/>
      <c r="JH1086" s="871"/>
      <c r="JI1086" s="871"/>
      <c r="JJ1086" s="871"/>
      <c r="JK1086" s="871"/>
      <c r="JL1086" s="871"/>
      <c r="JM1086" s="871"/>
      <c r="JN1086" s="871"/>
      <c r="JO1086" s="871"/>
      <c r="JP1086" s="871"/>
      <c r="JQ1086" s="871"/>
      <c r="JR1086" s="871"/>
      <c r="JS1086" s="871"/>
      <c r="JT1086" s="871"/>
      <c r="JU1086" s="871"/>
      <c r="JV1086" s="871"/>
      <c r="JW1086" s="871"/>
      <c r="JX1086" s="871"/>
      <c r="JY1086" s="871"/>
      <c r="JZ1086" s="871"/>
      <c r="KA1086" s="871"/>
      <c r="KB1086" s="871"/>
      <c r="KC1086" s="871"/>
      <c r="KD1086" s="871"/>
      <c r="KE1086" s="871"/>
      <c r="KF1086" s="871"/>
      <c r="KG1086" s="871"/>
      <c r="KH1086" s="871"/>
      <c r="KI1086" s="871"/>
      <c r="KJ1086" s="871"/>
      <c r="KK1086" s="871"/>
      <c r="KL1086" s="871"/>
      <c r="KM1086" s="871"/>
      <c r="KN1086" s="871"/>
      <c r="KO1086" s="871"/>
      <c r="KP1086" s="871"/>
      <c r="KQ1086" s="871"/>
      <c r="KR1086" s="871"/>
      <c r="KS1086" s="871"/>
      <c r="KT1086" s="871"/>
      <c r="KU1086" s="871"/>
      <c r="KV1086" s="871"/>
      <c r="KW1086" s="871"/>
      <c r="KX1086" s="871"/>
      <c r="KY1086" s="871"/>
      <c r="KZ1086" s="871"/>
      <c r="LA1086" s="871"/>
      <c r="LB1086" s="871"/>
      <c r="LC1086" s="871"/>
      <c r="LD1086" s="871"/>
      <c r="LE1086" s="871"/>
      <c r="LF1086" s="871"/>
      <c r="LG1086" s="871"/>
      <c r="LH1086" s="871"/>
      <c r="LI1086" s="871"/>
      <c r="LJ1086" s="871"/>
      <c r="LK1086" s="871"/>
      <c r="LL1086" s="871"/>
      <c r="LM1086" s="871"/>
      <c r="LN1086" s="871"/>
      <c r="LO1086" s="871"/>
      <c r="LP1086" s="871"/>
      <c r="LQ1086" s="871"/>
      <c r="LR1086" s="871"/>
      <c r="LS1086" s="871"/>
      <c r="LT1086" s="871"/>
      <c r="LU1086" s="871"/>
      <c r="LV1086" s="871"/>
      <c r="LW1086" s="871"/>
      <c r="LX1086" s="871"/>
      <c r="LY1086" s="871"/>
      <c r="LZ1086" s="871"/>
      <c r="MA1086" s="871"/>
      <c r="MB1086" s="871"/>
      <c r="MC1086" s="871"/>
      <c r="MD1086" s="871"/>
      <c r="ME1086" s="871"/>
      <c r="MF1086" s="871"/>
      <c r="MG1086" s="871"/>
      <c r="MH1086" s="871"/>
      <c r="MI1086" s="871"/>
      <c r="MJ1086" s="871"/>
      <c r="MK1086" s="871"/>
      <c r="ML1086" s="871"/>
      <c r="MM1086" s="871"/>
      <c r="MN1086" s="871"/>
      <c r="MO1086" s="871"/>
      <c r="MP1086" s="871"/>
      <c r="MQ1086" s="871"/>
      <c r="MR1086" s="871"/>
      <c r="MS1086" s="871"/>
      <c r="MT1086" s="871"/>
      <c r="MU1086" s="871"/>
      <c r="MV1086" s="871"/>
      <c r="MW1086" s="871"/>
      <c r="MX1086" s="871"/>
      <c r="MY1086" s="871"/>
      <c r="MZ1086" s="871"/>
      <c r="NA1086" s="871"/>
      <c r="NB1086" s="871"/>
      <c r="NC1086" s="871"/>
      <c r="ND1086" s="871"/>
      <c r="NE1086" s="871"/>
      <c r="NF1086" s="871"/>
      <c r="NG1086" s="871"/>
      <c r="NH1086" s="871"/>
      <c r="NI1086" s="871"/>
      <c r="NJ1086" s="871"/>
      <c r="NK1086" s="871"/>
      <c r="NL1086" s="871"/>
      <c r="NM1086" s="871"/>
      <c r="NN1086" s="871"/>
      <c r="NO1086" s="871"/>
      <c r="NP1086" s="871"/>
      <c r="NQ1086" s="871"/>
      <c r="NR1086" s="871"/>
      <c r="NS1086" s="871"/>
      <c r="NT1086" s="871"/>
      <c r="NU1086" s="871"/>
      <c r="NV1086" s="871"/>
      <c r="NW1086" s="871"/>
      <c r="NX1086" s="871"/>
      <c r="NY1086" s="871"/>
      <c r="NZ1086" s="871"/>
      <c r="OA1086" s="871"/>
      <c r="OB1086" s="871"/>
      <c r="OC1086" s="871"/>
      <c r="OD1086" s="871"/>
      <c r="OE1086" s="871"/>
      <c r="OF1086" s="871"/>
      <c r="OG1086" s="871"/>
      <c r="OH1086" s="871"/>
      <c r="OI1086" s="871"/>
      <c r="OJ1086" s="871"/>
      <c r="OK1086" s="871"/>
      <c r="OL1086" s="871"/>
      <c r="OM1086" s="871"/>
      <c r="ON1086" s="871"/>
      <c r="OO1086" s="871"/>
      <c r="OP1086" s="871"/>
      <c r="OQ1086" s="871"/>
      <c r="OR1086" s="871"/>
      <c r="OS1086" s="871"/>
      <c r="OT1086" s="871"/>
      <c r="OU1086" s="871"/>
      <c r="OV1086" s="871"/>
      <c r="OW1086" s="871"/>
      <c r="OX1086" s="871"/>
      <c r="OY1086" s="871"/>
      <c r="OZ1086" s="871"/>
      <c r="PA1086" s="871"/>
      <c r="PB1086" s="871"/>
      <c r="PC1086" s="871"/>
      <c r="PD1086" s="871"/>
      <c r="PE1086" s="871"/>
      <c r="PF1086" s="871"/>
      <c r="PG1086" s="871"/>
      <c r="PH1086" s="871"/>
      <c r="PI1086" s="871"/>
      <c r="PJ1086" s="871"/>
      <c r="PK1086" s="871"/>
      <c r="PL1086" s="871"/>
      <c r="PM1086" s="871"/>
      <c r="PN1086" s="871"/>
      <c r="PO1086" s="871"/>
      <c r="PP1086" s="871"/>
      <c r="PQ1086" s="871"/>
      <c r="PR1086" s="871"/>
      <c r="PS1086" s="871"/>
      <c r="PT1086" s="871"/>
      <c r="PU1086" s="871"/>
      <c r="PV1086" s="871"/>
      <c r="PW1086" s="871"/>
      <c r="PX1086" s="871"/>
      <c r="PY1086" s="871"/>
      <c r="PZ1086" s="871"/>
      <c r="QA1086" s="871"/>
      <c r="QB1086" s="871"/>
      <c r="QC1086" s="871"/>
      <c r="QD1086" s="871"/>
      <c r="QE1086" s="871"/>
      <c r="QF1086" s="871"/>
      <c r="QG1086" s="871"/>
      <c r="QH1086" s="871"/>
      <c r="QI1086" s="871"/>
      <c r="QJ1086" s="871"/>
      <c r="QK1086" s="871"/>
      <c r="QL1086" s="871"/>
      <c r="QM1086" s="871"/>
      <c r="QN1086" s="871"/>
      <c r="QO1086" s="871"/>
      <c r="QP1086" s="871"/>
      <c r="QQ1086" s="871"/>
      <c r="QR1086" s="871"/>
      <c r="QS1086" s="871"/>
      <c r="QT1086" s="871"/>
      <c r="QU1086" s="871"/>
      <c r="QV1086" s="871"/>
      <c r="QW1086" s="871"/>
      <c r="QX1086" s="871"/>
      <c r="QY1086" s="871"/>
      <c r="QZ1086" s="871"/>
      <c r="RA1086" s="871"/>
      <c r="RB1086" s="871"/>
      <c r="RC1086" s="871"/>
      <c r="RD1086" s="871"/>
      <c r="RE1086" s="871"/>
      <c r="RF1086" s="871"/>
      <c r="RG1086" s="871"/>
      <c r="RH1086" s="871"/>
      <c r="RI1086" s="871"/>
      <c r="RJ1086" s="871"/>
      <c r="RK1086" s="871"/>
      <c r="RL1086" s="871"/>
      <c r="RM1086" s="871"/>
      <c r="RN1086" s="871"/>
      <c r="RO1086" s="871"/>
      <c r="RP1086" s="871"/>
      <c r="RQ1086" s="871"/>
      <c r="RR1086" s="871"/>
      <c r="RS1086" s="871"/>
      <c r="RT1086" s="871"/>
      <c r="RU1086" s="871"/>
      <c r="RV1086" s="871"/>
      <c r="RW1086" s="871"/>
      <c r="RX1086" s="871"/>
      <c r="RY1086" s="871"/>
      <c r="RZ1086" s="871"/>
      <c r="SA1086" s="871"/>
      <c r="SB1086" s="871"/>
      <c r="SC1086" s="871"/>
      <c r="SD1086" s="871"/>
      <c r="SE1086" s="871"/>
      <c r="SF1086" s="871"/>
      <c r="SG1086" s="871"/>
      <c r="SH1086" s="871"/>
      <c r="SI1086" s="871"/>
      <c r="SJ1086" s="871"/>
      <c r="SK1086" s="871"/>
      <c r="SL1086" s="871"/>
      <c r="SM1086" s="871"/>
      <c r="SN1086" s="871"/>
      <c r="SO1086" s="871"/>
      <c r="SP1086" s="871"/>
      <c r="SQ1086" s="871"/>
      <c r="SR1086" s="871"/>
      <c r="SS1086" s="871"/>
      <c r="ST1086" s="871"/>
      <c r="SU1086" s="871"/>
      <c r="SV1086" s="871"/>
      <c r="SW1086" s="871"/>
      <c r="SX1086" s="871"/>
      <c r="SY1086" s="871"/>
      <c r="SZ1086" s="871"/>
      <c r="TA1086" s="871"/>
      <c r="TB1086" s="871"/>
      <c r="TC1086" s="871"/>
      <c r="TD1086" s="871"/>
      <c r="TE1086" s="871"/>
      <c r="TF1086" s="871"/>
      <c r="TG1086" s="871"/>
      <c r="TH1086" s="871"/>
      <c r="TI1086" s="871"/>
      <c r="TJ1086" s="871"/>
      <c r="TK1086" s="871"/>
      <c r="TL1086" s="871"/>
      <c r="TM1086" s="871"/>
      <c r="TN1086" s="871"/>
      <c r="TO1086" s="871"/>
      <c r="TP1086" s="871"/>
      <c r="TQ1086" s="871"/>
      <c r="TR1086" s="871"/>
      <c r="TS1086" s="871"/>
      <c r="TT1086" s="871"/>
      <c r="TU1086" s="871"/>
      <c r="TV1086" s="871"/>
      <c r="TW1086" s="871"/>
      <c r="TX1086" s="871"/>
      <c r="TY1086" s="871"/>
      <c r="TZ1086" s="871"/>
      <c r="UA1086" s="871"/>
      <c r="UB1086" s="871"/>
      <c r="UC1086" s="871"/>
      <c r="UD1086" s="871"/>
      <c r="UE1086" s="871"/>
      <c r="UF1086" s="871"/>
      <c r="UG1086" s="871"/>
      <c r="UH1086" s="871"/>
      <c r="UI1086" s="871"/>
      <c r="UJ1086" s="871"/>
      <c r="UK1086" s="871"/>
      <c r="UL1086" s="871"/>
      <c r="UM1086" s="871"/>
      <c r="UN1086" s="871"/>
      <c r="UO1086" s="871"/>
      <c r="UP1086" s="871"/>
      <c r="UQ1086" s="871"/>
      <c r="UR1086" s="871"/>
      <c r="US1086" s="871"/>
      <c r="UT1086" s="871"/>
      <c r="UU1086" s="871"/>
      <c r="UV1086" s="871"/>
      <c r="UW1086" s="871"/>
      <c r="UX1086" s="871"/>
      <c r="UY1086" s="871"/>
      <c r="UZ1086" s="871"/>
      <c r="VA1086" s="871"/>
      <c r="VB1086" s="871"/>
      <c r="VC1086" s="871"/>
      <c r="VD1086" s="871"/>
      <c r="VE1086" s="871"/>
      <c r="VF1086" s="871"/>
      <c r="VG1086" s="871"/>
      <c r="VH1086" s="871"/>
      <c r="VI1086" s="871"/>
      <c r="VJ1086" s="871"/>
      <c r="VK1086" s="871"/>
      <c r="VL1086" s="871"/>
      <c r="VM1086" s="871"/>
      <c r="VN1086" s="871"/>
      <c r="VO1086" s="871"/>
      <c r="VP1086" s="871"/>
      <c r="VQ1086" s="871"/>
      <c r="VR1086" s="871"/>
      <c r="VS1086" s="871"/>
      <c r="VT1086" s="871"/>
      <c r="VU1086" s="871"/>
      <c r="VV1086" s="871"/>
      <c r="VW1086" s="871"/>
      <c r="VX1086" s="871"/>
      <c r="VY1086" s="871"/>
      <c r="VZ1086" s="871"/>
      <c r="WA1086" s="871"/>
      <c r="WB1086" s="871"/>
      <c r="WC1086" s="871"/>
      <c r="WD1086" s="871"/>
      <c r="WE1086" s="871"/>
      <c r="WF1086" s="871"/>
      <c r="WG1086" s="871"/>
      <c r="WH1086" s="871"/>
      <c r="WI1086" s="871"/>
      <c r="WJ1086" s="871"/>
      <c r="WK1086" s="871"/>
      <c r="WL1086" s="871"/>
      <c r="WM1086" s="871"/>
      <c r="WN1086" s="871"/>
      <c r="WO1086" s="871"/>
      <c r="WP1086" s="871"/>
      <c r="WQ1086" s="871"/>
      <c r="WR1086" s="871"/>
      <c r="WS1086" s="871"/>
      <c r="WT1086" s="871"/>
      <c r="WU1086" s="871"/>
      <c r="WV1086" s="871"/>
      <c r="WW1086" s="871"/>
      <c r="WX1086" s="871"/>
      <c r="WY1086" s="871"/>
      <c r="WZ1086" s="871"/>
      <c r="XA1086" s="871"/>
      <c r="XB1086" s="871"/>
      <c r="XC1086" s="871"/>
      <c r="XD1086" s="871"/>
      <c r="XE1086" s="871"/>
      <c r="XF1086" s="871"/>
      <c r="XG1086" s="871"/>
      <c r="XH1086" s="871"/>
      <c r="XI1086" s="871"/>
      <c r="XJ1086" s="871"/>
      <c r="XK1086" s="871"/>
      <c r="XL1086" s="871"/>
      <c r="XM1086" s="871"/>
      <c r="XN1086" s="871"/>
      <c r="XO1086" s="871"/>
      <c r="XP1086" s="871"/>
      <c r="XQ1086" s="871"/>
      <c r="XR1086" s="871"/>
      <c r="XS1086" s="871"/>
      <c r="XT1086" s="871"/>
      <c r="XU1086" s="871"/>
      <c r="XV1086" s="871"/>
      <c r="XW1086" s="871"/>
      <c r="XX1086" s="871"/>
      <c r="XY1086" s="871"/>
      <c r="XZ1086" s="871"/>
      <c r="YA1086" s="871"/>
      <c r="YB1086" s="871"/>
      <c r="YC1086" s="871"/>
      <c r="YD1086" s="871"/>
      <c r="YE1086" s="871"/>
      <c r="YF1086" s="871"/>
      <c r="YG1086" s="871"/>
      <c r="YH1086" s="871"/>
      <c r="YI1086" s="871"/>
      <c r="YJ1086" s="871"/>
      <c r="YK1086" s="871"/>
      <c r="YL1086" s="871"/>
      <c r="YM1086" s="871"/>
      <c r="YN1086" s="871"/>
      <c r="YO1086" s="871"/>
      <c r="YP1086" s="871"/>
      <c r="YQ1086" s="871"/>
      <c r="YR1086" s="871"/>
      <c r="YS1086" s="871"/>
      <c r="YT1086" s="871"/>
      <c r="YU1086" s="871"/>
      <c r="YV1086" s="871"/>
      <c r="YW1086" s="871"/>
      <c r="YX1086" s="871"/>
      <c r="YY1086" s="871"/>
      <c r="YZ1086" s="871"/>
      <c r="ZA1086" s="871"/>
      <c r="ZB1086" s="871"/>
      <c r="ZC1086" s="871"/>
      <c r="ZD1086" s="871"/>
      <c r="ZE1086" s="871"/>
      <c r="ZF1086" s="871"/>
      <c r="ZG1086" s="871"/>
      <c r="ZH1086" s="871"/>
      <c r="ZI1086" s="871"/>
      <c r="ZJ1086" s="871"/>
      <c r="ZK1086" s="871"/>
      <c r="ZL1086" s="871"/>
      <c r="ZM1086" s="871"/>
      <c r="ZN1086" s="871"/>
      <c r="ZO1086" s="871"/>
      <c r="ZP1086" s="871"/>
      <c r="ZQ1086" s="871"/>
      <c r="ZR1086" s="871"/>
      <c r="ZS1086" s="871"/>
      <c r="ZT1086" s="871"/>
      <c r="ZU1086" s="871"/>
      <c r="ZV1086" s="871"/>
      <c r="ZW1086" s="871"/>
      <c r="ZX1086" s="871"/>
      <c r="ZY1086" s="871"/>
      <c r="ZZ1086" s="871"/>
      <c r="AAA1086" s="871"/>
      <c r="AAB1086" s="871"/>
      <c r="AAC1086" s="871"/>
      <c r="AAD1086" s="871"/>
      <c r="AAE1086" s="871"/>
      <c r="AAF1086" s="871"/>
      <c r="AAG1086" s="871"/>
      <c r="AAH1086" s="871"/>
      <c r="AAI1086" s="871"/>
      <c r="AAJ1086" s="871"/>
      <c r="AAK1086" s="871"/>
      <c r="AAL1086" s="871"/>
      <c r="AAM1086" s="871"/>
      <c r="AAN1086" s="871"/>
      <c r="AAO1086" s="871"/>
      <c r="AAP1086" s="871"/>
      <c r="AAQ1086" s="871"/>
      <c r="AAR1086" s="871"/>
      <c r="AAS1086" s="871"/>
      <c r="AAT1086" s="871"/>
      <c r="AAU1086" s="871"/>
      <c r="AAV1086" s="871"/>
      <c r="AAW1086" s="871"/>
      <c r="AAX1086" s="871"/>
      <c r="AAY1086" s="871"/>
      <c r="AAZ1086" s="871"/>
      <c r="ABA1086" s="871"/>
      <c r="ABB1086" s="871"/>
      <c r="ABC1086" s="871"/>
      <c r="ABD1086" s="871"/>
      <c r="ABE1086" s="871"/>
      <c r="ABF1086" s="871"/>
      <c r="ABG1086" s="871"/>
      <c r="ABH1086" s="871"/>
      <c r="ABI1086" s="871"/>
      <c r="ABJ1086" s="871"/>
      <c r="ABK1086" s="871"/>
      <c r="ABL1086" s="871"/>
      <c r="ABM1086" s="871"/>
      <c r="ABN1086" s="871"/>
      <c r="ABO1086" s="871"/>
      <c r="ABP1086" s="871"/>
      <c r="ABQ1086" s="871"/>
      <c r="ABR1086" s="871"/>
      <c r="ABS1086" s="871"/>
      <c r="ABT1086" s="871"/>
      <c r="ABU1086" s="871"/>
      <c r="ABV1086" s="871"/>
      <c r="ABW1086" s="871"/>
      <c r="ABX1086" s="871"/>
      <c r="ABY1086" s="871"/>
      <c r="ABZ1086" s="871"/>
      <c r="ACA1086" s="871"/>
      <c r="ACB1086" s="871"/>
      <c r="ACC1086" s="871"/>
      <c r="ACD1086" s="871"/>
      <c r="ACE1086" s="871"/>
      <c r="ACF1086" s="871"/>
      <c r="ACG1086" s="871"/>
      <c r="ACH1086" s="871"/>
      <c r="ACI1086" s="871"/>
      <c r="ACJ1086" s="871"/>
      <c r="ACK1086" s="871"/>
      <c r="ACL1086" s="871"/>
      <c r="ACM1086" s="871"/>
      <c r="ACN1086" s="871"/>
      <c r="ACO1086" s="871"/>
      <c r="ACP1086" s="871"/>
      <c r="ACQ1086" s="871"/>
      <c r="ACR1086" s="871"/>
      <c r="ACS1086" s="871"/>
      <c r="ACT1086" s="871"/>
      <c r="ACU1086" s="871"/>
      <c r="ACV1086" s="871"/>
      <c r="ACW1086" s="871"/>
      <c r="ACX1086" s="871"/>
      <c r="ACY1086" s="871"/>
      <c r="ACZ1086" s="871"/>
      <c r="ADA1086" s="871"/>
      <c r="ADB1086" s="871"/>
      <c r="ADC1086" s="871"/>
      <c r="ADD1086" s="871"/>
      <c r="ADE1086" s="871"/>
      <c r="ADF1086" s="871"/>
      <c r="ADG1086" s="871"/>
      <c r="ADH1086" s="871"/>
      <c r="ADI1086" s="871"/>
      <c r="ADJ1086" s="871"/>
      <c r="ADK1086" s="871"/>
      <c r="ADL1086" s="871"/>
      <c r="ADM1086" s="871"/>
      <c r="ADN1086" s="871"/>
      <c r="ADO1086" s="871"/>
      <c r="ADP1086" s="871"/>
      <c r="ADQ1086" s="871"/>
      <c r="ADR1086" s="871"/>
      <c r="ADS1086" s="871"/>
      <c r="ADT1086" s="871"/>
      <c r="ADU1086" s="871"/>
      <c r="ADV1086" s="871"/>
      <c r="ADW1086" s="871"/>
      <c r="ADX1086" s="871"/>
      <c r="ADY1086" s="871"/>
      <c r="ADZ1086" s="871"/>
      <c r="AEA1086" s="871"/>
      <c r="AEB1086" s="871"/>
      <c r="AEC1086" s="871"/>
      <c r="AED1086" s="871"/>
      <c r="AEE1086" s="871"/>
      <c r="AEF1086" s="871"/>
      <c r="AEG1086" s="871"/>
      <c r="AEH1086" s="871"/>
      <c r="AEI1086" s="871"/>
      <c r="AEJ1086" s="871"/>
      <c r="AEK1086" s="871"/>
      <c r="AEL1086" s="871"/>
      <c r="AEM1086" s="871"/>
      <c r="AEN1086" s="871"/>
      <c r="AEO1086" s="871"/>
      <c r="AEP1086" s="871"/>
      <c r="AEQ1086" s="871"/>
      <c r="AER1086" s="871"/>
      <c r="AES1086" s="871"/>
      <c r="AET1086" s="871"/>
      <c r="AEU1086" s="871"/>
      <c r="AEV1086" s="871"/>
      <c r="AEW1086" s="871"/>
      <c r="AEX1086" s="871"/>
      <c r="AEY1086" s="871"/>
      <c r="AEZ1086" s="871"/>
      <c r="AFA1086" s="871"/>
      <c r="AFB1086" s="871"/>
      <c r="AFC1086" s="871"/>
      <c r="AFD1086" s="871"/>
      <c r="AFE1086" s="871"/>
      <c r="AFF1086" s="871"/>
      <c r="AFG1086" s="871"/>
      <c r="AFH1086" s="871"/>
      <c r="AFI1086" s="871"/>
      <c r="AFJ1086" s="871"/>
      <c r="AFK1086" s="871"/>
      <c r="AFL1086" s="871"/>
      <c r="AFM1086" s="871"/>
      <c r="AFN1086" s="871"/>
      <c r="AFO1086" s="871"/>
      <c r="AFP1086" s="871"/>
      <c r="AFQ1086" s="871"/>
      <c r="AFR1086" s="871"/>
      <c r="AFS1086" s="871"/>
      <c r="AFT1086" s="871"/>
      <c r="AFU1086" s="871"/>
      <c r="AFV1086" s="871"/>
      <c r="AFW1086" s="871"/>
      <c r="AFX1086" s="871"/>
      <c r="AFY1086" s="871"/>
      <c r="AFZ1086" s="871"/>
      <c r="AGA1086" s="871"/>
      <c r="AGB1086" s="871"/>
      <c r="AGC1086" s="871"/>
      <c r="AGD1086" s="871"/>
      <c r="AGE1086" s="871"/>
      <c r="AGF1086" s="871"/>
      <c r="AGG1086" s="871"/>
      <c r="AGH1086" s="871"/>
      <c r="AGI1086" s="871"/>
      <c r="AGJ1086" s="871"/>
      <c r="AGK1086" s="871"/>
      <c r="AGL1086" s="871"/>
      <c r="AGM1086" s="871"/>
      <c r="AGN1086" s="871"/>
      <c r="AGO1086" s="871"/>
      <c r="AGP1086" s="871"/>
      <c r="AGQ1086" s="871"/>
      <c r="AGR1086" s="871"/>
      <c r="AGS1086" s="871"/>
      <c r="AGT1086" s="871"/>
      <c r="AGU1086" s="871"/>
      <c r="AGV1086" s="871"/>
      <c r="AGW1086" s="871"/>
      <c r="AGX1086" s="871"/>
      <c r="AGY1086" s="871"/>
      <c r="AGZ1086" s="871"/>
      <c r="AHA1086" s="871"/>
      <c r="AHB1086" s="871"/>
      <c r="AHC1086" s="871"/>
      <c r="AHD1086" s="871"/>
      <c r="AHE1086" s="871"/>
      <c r="AHF1086" s="871"/>
      <c r="AHG1086" s="871"/>
      <c r="AHH1086" s="871"/>
      <c r="AHI1086" s="871"/>
      <c r="AHJ1086" s="871"/>
      <c r="AHK1086" s="871"/>
      <c r="AHL1086" s="871"/>
      <c r="AHM1086" s="871"/>
      <c r="AHN1086" s="871"/>
      <c r="AHO1086" s="871"/>
      <c r="AHP1086" s="871"/>
      <c r="AHQ1086" s="871"/>
      <c r="AHR1086" s="871"/>
      <c r="AHS1086" s="871"/>
      <c r="AHT1086" s="871"/>
      <c r="AHU1086" s="871"/>
      <c r="AHV1086" s="871"/>
      <c r="AHW1086" s="871"/>
      <c r="AHX1086" s="871"/>
      <c r="AHY1086" s="871"/>
      <c r="AHZ1086" s="871"/>
      <c r="AIA1086" s="871"/>
      <c r="AIB1086" s="871"/>
      <c r="AIC1086" s="871"/>
      <c r="AID1086" s="871"/>
      <c r="AIE1086" s="871"/>
      <c r="AIF1086" s="871"/>
      <c r="AIG1086" s="871"/>
      <c r="AIH1086" s="871"/>
      <c r="AII1086" s="871"/>
      <c r="AIJ1086" s="871"/>
      <c r="AIK1086" s="871"/>
      <c r="AIL1086" s="871"/>
      <c r="AIM1086" s="871"/>
      <c r="AIN1086" s="871"/>
      <c r="AIO1086" s="871"/>
      <c r="AIP1086" s="871"/>
      <c r="AIQ1086" s="871"/>
      <c r="AIR1086" s="871"/>
      <c r="AIS1086" s="871"/>
      <c r="AIT1086" s="871"/>
      <c r="AIU1086" s="871"/>
      <c r="AIV1086" s="871"/>
      <c r="AIW1086" s="871"/>
      <c r="AIX1086" s="871"/>
      <c r="AIY1086" s="871"/>
      <c r="AIZ1086" s="871"/>
      <c r="AJA1086" s="871"/>
      <c r="AJB1086" s="871"/>
      <c r="AJC1086" s="871"/>
      <c r="AJD1086" s="871"/>
      <c r="AJE1086" s="871"/>
      <c r="AJF1086" s="871"/>
      <c r="AJG1086" s="871"/>
      <c r="AJH1086" s="871"/>
      <c r="AJI1086" s="871"/>
      <c r="AJJ1086" s="871"/>
      <c r="AJK1086" s="871"/>
      <c r="AJL1086" s="871"/>
      <c r="AJM1086" s="871"/>
      <c r="AJN1086" s="871"/>
      <c r="AJO1086" s="871"/>
      <c r="AJP1086" s="871"/>
      <c r="AJQ1086" s="871"/>
      <c r="AJR1086" s="871"/>
      <c r="AJS1086" s="871"/>
      <c r="AJT1086" s="871"/>
      <c r="AJU1086" s="871"/>
      <c r="AJV1086" s="871"/>
      <c r="AJW1086" s="871"/>
      <c r="AJX1086" s="871"/>
      <c r="AJY1086" s="871"/>
      <c r="AJZ1086" s="871"/>
      <c r="AKA1086" s="871"/>
      <c r="AKB1086" s="871"/>
      <c r="AKC1086" s="871"/>
      <c r="AKD1086" s="871"/>
      <c r="AKE1086" s="871"/>
      <c r="AKF1086" s="871"/>
      <c r="AKG1086" s="871"/>
      <c r="AKH1086" s="871"/>
      <c r="AKI1086" s="871"/>
      <c r="AKJ1086" s="871"/>
      <c r="AKK1086" s="871"/>
      <c r="AKL1086" s="871"/>
      <c r="AKM1086" s="871"/>
      <c r="AKN1086" s="871"/>
      <c r="AKO1086" s="871"/>
      <c r="AKP1086" s="871"/>
      <c r="AKQ1086" s="871"/>
      <c r="AKR1086" s="871"/>
      <c r="AKS1086" s="871"/>
      <c r="AKT1086" s="871"/>
      <c r="AKU1086" s="871"/>
      <c r="AKV1086" s="871"/>
      <c r="AKW1086" s="871"/>
      <c r="AKX1086" s="871"/>
      <c r="AKY1086" s="871"/>
      <c r="AKZ1086" s="871"/>
      <c r="ALA1086" s="871"/>
      <c r="ALB1086" s="871"/>
      <c r="ALC1086" s="871"/>
      <c r="ALD1086" s="871"/>
      <c r="ALE1086" s="871"/>
      <c r="ALF1086" s="871"/>
      <c r="ALG1086" s="871"/>
      <c r="ALH1086" s="871"/>
      <c r="ALI1086" s="871"/>
      <c r="ALJ1086" s="871"/>
      <c r="ALK1086" s="871"/>
      <c r="ALL1086" s="871"/>
      <c r="ALM1086" s="871"/>
      <c r="ALN1086" s="871"/>
      <c r="ALO1086" s="871"/>
      <c r="ALP1086" s="871"/>
      <c r="ALQ1086" s="871"/>
      <c r="ALR1086" s="871"/>
      <c r="ALS1086" s="871"/>
      <c r="ALT1086" s="871"/>
      <c r="ALU1086" s="871"/>
      <c r="ALV1086" s="871"/>
      <c r="ALW1086" s="871"/>
      <c r="ALX1086" s="871"/>
      <c r="ALY1086" s="871"/>
      <c r="ALZ1086" s="871"/>
      <c r="AMA1086" s="871"/>
      <c r="AMB1086" s="871"/>
      <c r="AMC1086" s="871"/>
      <c r="AMD1086" s="871"/>
      <c r="AME1086" s="871"/>
      <c r="AMF1086" s="871"/>
      <c r="AMG1086" s="871"/>
      <c r="AMH1086" s="871"/>
      <c r="AMI1086" s="871"/>
      <c r="AMJ1086" s="871"/>
      <c r="AMK1086" s="871"/>
    </row>
    <row r="1087" spans="1:1025" ht="28.8">
      <c r="A1087" s="872" t="s">
        <v>3</v>
      </c>
      <c r="B1087" s="873" t="s">
        <v>4</v>
      </c>
      <c r="C1087" s="874" t="s">
        <v>477</v>
      </c>
      <c r="D1087" s="874" t="s">
        <v>6</v>
      </c>
      <c r="E1087" s="874" t="s">
        <v>478</v>
      </c>
      <c r="F1087" s="874" t="s">
        <v>8</v>
      </c>
      <c r="G1087" s="874" t="s">
        <v>9</v>
      </c>
      <c r="H1087" s="875" t="s">
        <v>479</v>
      </c>
      <c r="I1087" s="874" t="s">
        <v>232</v>
      </c>
      <c r="J1087" s="874" t="s">
        <v>12</v>
      </c>
      <c r="K1087" s="876" t="s">
        <v>4</v>
      </c>
      <c r="L1087" s="873" t="s">
        <v>477</v>
      </c>
      <c r="M1087" s="876" t="s">
        <v>6</v>
      </c>
      <c r="N1087" s="876" t="s">
        <v>7</v>
      </c>
      <c r="O1087" s="876" t="s">
        <v>8</v>
      </c>
      <c r="P1087" s="876" t="s">
        <v>480</v>
      </c>
      <c r="Q1087" s="871"/>
      <c r="R1087" s="871"/>
      <c r="S1087" s="871"/>
      <c r="T1087" s="871"/>
      <c r="U1087" s="871"/>
      <c r="V1087" s="871"/>
      <c r="W1087" s="871"/>
      <c r="X1087" s="871"/>
      <c r="Y1087" s="871"/>
      <c r="Z1087" s="871"/>
      <c r="AA1087" s="871"/>
      <c r="AB1087" s="871"/>
      <c r="AC1087" s="871"/>
      <c r="AD1087" s="871"/>
      <c r="AE1087" s="871"/>
      <c r="AF1087" s="871"/>
      <c r="AG1087" s="871"/>
      <c r="AH1087" s="871"/>
      <c r="AI1087" s="871"/>
      <c r="AJ1087" s="871"/>
      <c r="AK1087" s="871"/>
      <c r="AL1087" s="871"/>
      <c r="AM1087" s="871"/>
      <c r="AN1087" s="871"/>
      <c r="AO1087" s="871"/>
      <c r="AP1087" s="871"/>
      <c r="AQ1087" s="871"/>
      <c r="AR1087" s="871"/>
      <c r="AS1087" s="871"/>
      <c r="AT1087" s="871"/>
      <c r="AU1087" s="871"/>
      <c r="AV1087" s="871"/>
      <c r="AW1087" s="871"/>
      <c r="AX1087" s="871"/>
      <c r="AY1087" s="871"/>
      <c r="AZ1087" s="871"/>
      <c r="BA1087" s="871"/>
      <c r="BB1087" s="871"/>
      <c r="BC1087" s="871"/>
      <c r="BD1087" s="871"/>
      <c r="BE1087" s="871"/>
      <c r="BF1087" s="871"/>
      <c r="BG1087" s="871"/>
      <c r="BH1087" s="871"/>
      <c r="BI1087" s="871"/>
      <c r="BJ1087" s="871"/>
      <c r="BK1087" s="871"/>
      <c r="BL1087" s="871"/>
      <c r="BM1087" s="871"/>
      <c r="BN1087" s="871"/>
      <c r="BO1087" s="871"/>
      <c r="BP1087" s="871"/>
      <c r="BQ1087" s="871"/>
      <c r="BR1087" s="871"/>
      <c r="BS1087" s="871"/>
      <c r="BT1087" s="871"/>
      <c r="BU1087" s="871"/>
      <c r="BV1087" s="871"/>
      <c r="BW1087" s="871"/>
      <c r="BX1087" s="871"/>
      <c r="BY1087" s="871"/>
      <c r="BZ1087" s="871"/>
      <c r="CA1087" s="871"/>
      <c r="CB1087" s="871"/>
      <c r="CC1087" s="871"/>
      <c r="CD1087" s="871"/>
      <c r="CE1087" s="871"/>
      <c r="CF1087" s="871"/>
      <c r="CG1087" s="871"/>
      <c r="CH1087" s="871"/>
      <c r="CI1087" s="871"/>
      <c r="CJ1087" s="871"/>
      <c r="CK1087" s="871"/>
      <c r="CL1087" s="871"/>
      <c r="CM1087" s="871"/>
      <c r="CN1087" s="871"/>
      <c r="CO1087" s="871"/>
      <c r="CP1087" s="871"/>
      <c r="CQ1087" s="871"/>
      <c r="CR1087" s="871"/>
      <c r="CS1087" s="871"/>
      <c r="CT1087" s="871"/>
      <c r="CU1087" s="871"/>
      <c r="CV1087" s="871"/>
      <c r="CW1087" s="871"/>
      <c r="CX1087" s="871"/>
      <c r="CY1087" s="871"/>
      <c r="CZ1087" s="871"/>
      <c r="DA1087" s="871"/>
      <c r="DB1087" s="871"/>
      <c r="DC1087" s="871"/>
      <c r="DD1087" s="871"/>
      <c r="DE1087" s="871"/>
      <c r="DF1087" s="871"/>
      <c r="DG1087" s="871"/>
      <c r="DH1087" s="871"/>
      <c r="DI1087" s="871"/>
      <c r="DJ1087" s="871"/>
      <c r="DK1087" s="871"/>
      <c r="DL1087" s="871"/>
      <c r="DM1087" s="871"/>
      <c r="DN1087" s="871"/>
      <c r="DO1087" s="871"/>
      <c r="DP1087" s="871"/>
      <c r="DQ1087" s="871"/>
      <c r="DR1087" s="871"/>
      <c r="DS1087" s="871"/>
      <c r="DT1087" s="871"/>
      <c r="DU1087" s="871"/>
      <c r="DV1087" s="871"/>
      <c r="DW1087" s="871"/>
      <c r="DX1087" s="871"/>
      <c r="DY1087" s="871"/>
      <c r="DZ1087" s="871"/>
      <c r="EA1087" s="871"/>
      <c r="EB1087" s="871"/>
      <c r="EC1087" s="871"/>
      <c r="ED1087" s="871"/>
      <c r="EE1087" s="871"/>
      <c r="EF1087" s="871"/>
      <c r="EG1087" s="871"/>
      <c r="EH1087" s="871"/>
      <c r="EI1087" s="871"/>
      <c r="EJ1087" s="871"/>
      <c r="EK1087" s="871"/>
      <c r="EL1087" s="871"/>
      <c r="EM1087" s="871"/>
      <c r="EN1087" s="871"/>
      <c r="EO1087" s="871"/>
      <c r="EP1087" s="871"/>
      <c r="EQ1087" s="871"/>
      <c r="ER1087" s="871"/>
      <c r="ES1087" s="871"/>
      <c r="ET1087" s="871"/>
      <c r="EU1087" s="871"/>
      <c r="EV1087" s="871"/>
      <c r="EW1087" s="871"/>
      <c r="EX1087" s="871"/>
      <c r="EY1087" s="871"/>
      <c r="EZ1087" s="871"/>
      <c r="FA1087" s="871"/>
      <c r="FB1087" s="871"/>
      <c r="FC1087" s="871"/>
      <c r="FD1087" s="871"/>
      <c r="FE1087" s="871"/>
      <c r="FF1087" s="871"/>
      <c r="FG1087" s="871"/>
      <c r="FH1087" s="871"/>
      <c r="FI1087" s="871"/>
      <c r="FJ1087" s="871"/>
      <c r="FK1087" s="871"/>
      <c r="FL1087" s="871"/>
      <c r="FM1087" s="871"/>
      <c r="FN1087" s="871"/>
      <c r="FO1087" s="871"/>
      <c r="FP1087" s="871"/>
      <c r="FQ1087" s="871"/>
      <c r="FR1087" s="871"/>
      <c r="FS1087" s="871"/>
      <c r="FT1087" s="871"/>
      <c r="FU1087" s="871"/>
      <c r="FV1087" s="871"/>
      <c r="FW1087" s="871"/>
      <c r="FX1087" s="871"/>
      <c r="FY1087" s="871"/>
      <c r="FZ1087" s="871"/>
      <c r="GA1087" s="871"/>
      <c r="GB1087" s="871"/>
      <c r="GC1087" s="871"/>
      <c r="GD1087" s="871"/>
      <c r="GE1087" s="871"/>
      <c r="GF1087" s="871"/>
      <c r="GG1087" s="871"/>
      <c r="GH1087" s="871"/>
      <c r="GI1087" s="871"/>
      <c r="GJ1087" s="871"/>
      <c r="GK1087" s="871"/>
      <c r="GL1087" s="871"/>
      <c r="GM1087" s="871"/>
      <c r="GN1087" s="871"/>
      <c r="GO1087" s="871"/>
      <c r="GP1087" s="871"/>
      <c r="GQ1087" s="871"/>
      <c r="GR1087" s="871"/>
      <c r="GS1087" s="871"/>
      <c r="GT1087" s="871"/>
      <c r="GU1087" s="871"/>
      <c r="GV1087" s="871"/>
      <c r="GW1087" s="871"/>
      <c r="GX1087" s="871"/>
      <c r="GY1087" s="871"/>
      <c r="GZ1087" s="871"/>
      <c r="HA1087" s="871"/>
      <c r="HB1087" s="871"/>
      <c r="HC1087" s="871"/>
      <c r="HD1087" s="871"/>
      <c r="HE1087" s="871"/>
      <c r="HF1087" s="871"/>
      <c r="HG1087" s="871"/>
      <c r="HH1087" s="871"/>
      <c r="HI1087" s="871"/>
      <c r="HJ1087" s="871"/>
      <c r="HK1087" s="871"/>
      <c r="HL1087" s="871"/>
      <c r="HM1087" s="871"/>
      <c r="HN1087" s="871"/>
      <c r="HO1087" s="871"/>
      <c r="HP1087" s="871"/>
      <c r="HQ1087" s="871"/>
      <c r="HR1087" s="871"/>
      <c r="HS1087" s="871"/>
      <c r="HT1087" s="871"/>
      <c r="HU1087" s="871"/>
      <c r="HV1087" s="871"/>
      <c r="HW1087" s="871"/>
      <c r="HX1087" s="871"/>
      <c r="HY1087" s="871"/>
      <c r="HZ1087" s="871"/>
      <c r="IA1087" s="871"/>
      <c r="IB1087" s="871"/>
      <c r="IC1087" s="871"/>
      <c r="ID1087" s="871"/>
      <c r="IE1087" s="871"/>
      <c r="IF1087" s="871"/>
      <c r="IG1087" s="871"/>
      <c r="IH1087" s="871"/>
      <c r="II1087" s="871"/>
      <c r="IJ1087" s="871"/>
      <c r="IK1087" s="871"/>
      <c r="IL1087" s="871"/>
      <c r="IM1087" s="871"/>
      <c r="IN1087" s="871"/>
      <c r="IO1087" s="871"/>
      <c r="IP1087" s="871"/>
      <c r="IQ1087" s="871"/>
      <c r="IR1087" s="871"/>
      <c r="IS1087" s="871"/>
      <c r="IT1087" s="871"/>
      <c r="IU1087" s="871"/>
      <c r="IV1087" s="871"/>
      <c r="IW1087" s="871"/>
      <c r="IX1087" s="871"/>
      <c r="IY1087" s="871"/>
      <c r="IZ1087" s="871"/>
      <c r="JA1087" s="871"/>
      <c r="JB1087" s="871"/>
      <c r="JC1087" s="871"/>
      <c r="JD1087" s="871"/>
      <c r="JE1087" s="871"/>
      <c r="JF1087" s="871"/>
      <c r="JG1087" s="871"/>
      <c r="JH1087" s="871"/>
      <c r="JI1087" s="871"/>
      <c r="JJ1087" s="871"/>
      <c r="JK1087" s="871"/>
      <c r="JL1087" s="871"/>
      <c r="JM1087" s="871"/>
      <c r="JN1087" s="871"/>
      <c r="JO1087" s="871"/>
      <c r="JP1087" s="871"/>
      <c r="JQ1087" s="871"/>
      <c r="JR1087" s="871"/>
      <c r="JS1087" s="871"/>
      <c r="JT1087" s="871"/>
      <c r="JU1087" s="871"/>
      <c r="JV1087" s="871"/>
      <c r="JW1087" s="871"/>
      <c r="JX1087" s="871"/>
      <c r="JY1087" s="871"/>
      <c r="JZ1087" s="871"/>
      <c r="KA1087" s="871"/>
      <c r="KB1087" s="871"/>
      <c r="KC1087" s="871"/>
      <c r="KD1087" s="871"/>
      <c r="KE1087" s="871"/>
      <c r="KF1087" s="871"/>
      <c r="KG1087" s="871"/>
      <c r="KH1087" s="871"/>
      <c r="KI1087" s="871"/>
      <c r="KJ1087" s="871"/>
      <c r="KK1087" s="871"/>
      <c r="KL1087" s="871"/>
      <c r="KM1087" s="871"/>
      <c r="KN1087" s="871"/>
      <c r="KO1087" s="871"/>
      <c r="KP1087" s="871"/>
      <c r="KQ1087" s="871"/>
      <c r="KR1087" s="871"/>
      <c r="KS1087" s="871"/>
      <c r="KT1087" s="871"/>
      <c r="KU1087" s="871"/>
      <c r="KV1087" s="871"/>
      <c r="KW1087" s="871"/>
      <c r="KX1087" s="871"/>
      <c r="KY1087" s="871"/>
      <c r="KZ1087" s="871"/>
      <c r="LA1087" s="871"/>
      <c r="LB1087" s="871"/>
      <c r="LC1087" s="871"/>
      <c r="LD1087" s="871"/>
      <c r="LE1087" s="871"/>
      <c r="LF1087" s="871"/>
      <c r="LG1087" s="871"/>
      <c r="LH1087" s="871"/>
      <c r="LI1087" s="871"/>
      <c r="LJ1087" s="871"/>
      <c r="LK1087" s="871"/>
      <c r="LL1087" s="871"/>
      <c r="LM1087" s="871"/>
      <c r="LN1087" s="871"/>
      <c r="LO1087" s="871"/>
      <c r="LP1087" s="871"/>
      <c r="LQ1087" s="871"/>
      <c r="LR1087" s="871"/>
      <c r="LS1087" s="871"/>
      <c r="LT1087" s="871"/>
      <c r="LU1087" s="871"/>
      <c r="LV1087" s="871"/>
      <c r="LW1087" s="871"/>
      <c r="LX1087" s="871"/>
      <c r="LY1087" s="871"/>
      <c r="LZ1087" s="871"/>
      <c r="MA1087" s="871"/>
      <c r="MB1087" s="871"/>
      <c r="MC1087" s="871"/>
      <c r="MD1087" s="871"/>
      <c r="ME1087" s="871"/>
      <c r="MF1087" s="871"/>
      <c r="MG1087" s="871"/>
      <c r="MH1087" s="871"/>
      <c r="MI1087" s="871"/>
      <c r="MJ1087" s="871"/>
      <c r="MK1087" s="871"/>
      <c r="ML1087" s="871"/>
      <c r="MM1087" s="871"/>
      <c r="MN1087" s="871"/>
      <c r="MO1087" s="871"/>
      <c r="MP1087" s="871"/>
      <c r="MQ1087" s="871"/>
      <c r="MR1087" s="871"/>
      <c r="MS1087" s="871"/>
      <c r="MT1087" s="871"/>
      <c r="MU1087" s="871"/>
      <c r="MV1087" s="871"/>
      <c r="MW1087" s="871"/>
      <c r="MX1087" s="871"/>
      <c r="MY1087" s="871"/>
      <c r="MZ1087" s="871"/>
      <c r="NA1087" s="871"/>
      <c r="NB1087" s="871"/>
      <c r="NC1087" s="871"/>
      <c r="ND1087" s="871"/>
      <c r="NE1087" s="871"/>
      <c r="NF1087" s="871"/>
      <c r="NG1087" s="871"/>
      <c r="NH1087" s="871"/>
      <c r="NI1087" s="871"/>
      <c r="NJ1087" s="871"/>
      <c r="NK1087" s="871"/>
      <c r="NL1087" s="871"/>
      <c r="NM1087" s="871"/>
      <c r="NN1087" s="871"/>
      <c r="NO1087" s="871"/>
      <c r="NP1087" s="871"/>
      <c r="NQ1087" s="871"/>
      <c r="NR1087" s="871"/>
      <c r="NS1087" s="871"/>
      <c r="NT1087" s="871"/>
      <c r="NU1087" s="871"/>
      <c r="NV1087" s="871"/>
      <c r="NW1087" s="871"/>
      <c r="NX1087" s="871"/>
      <c r="NY1087" s="871"/>
      <c r="NZ1087" s="871"/>
      <c r="OA1087" s="871"/>
      <c r="OB1087" s="871"/>
      <c r="OC1087" s="871"/>
      <c r="OD1087" s="871"/>
      <c r="OE1087" s="871"/>
      <c r="OF1087" s="871"/>
      <c r="OG1087" s="871"/>
      <c r="OH1087" s="871"/>
      <c r="OI1087" s="871"/>
      <c r="OJ1087" s="871"/>
      <c r="OK1087" s="871"/>
      <c r="OL1087" s="871"/>
      <c r="OM1087" s="871"/>
      <c r="ON1087" s="871"/>
      <c r="OO1087" s="871"/>
      <c r="OP1087" s="871"/>
      <c r="OQ1087" s="871"/>
      <c r="OR1087" s="871"/>
      <c r="OS1087" s="871"/>
      <c r="OT1087" s="871"/>
      <c r="OU1087" s="871"/>
      <c r="OV1087" s="871"/>
      <c r="OW1087" s="871"/>
      <c r="OX1087" s="871"/>
      <c r="OY1087" s="871"/>
      <c r="OZ1087" s="871"/>
      <c r="PA1087" s="871"/>
      <c r="PB1087" s="871"/>
      <c r="PC1087" s="871"/>
      <c r="PD1087" s="871"/>
      <c r="PE1087" s="871"/>
      <c r="PF1087" s="871"/>
      <c r="PG1087" s="871"/>
      <c r="PH1087" s="871"/>
      <c r="PI1087" s="871"/>
      <c r="PJ1087" s="871"/>
      <c r="PK1087" s="871"/>
      <c r="PL1087" s="871"/>
      <c r="PM1087" s="871"/>
      <c r="PN1087" s="871"/>
      <c r="PO1087" s="871"/>
      <c r="PP1087" s="871"/>
      <c r="PQ1087" s="871"/>
      <c r="PR1087" s="871"/>
      <c r="PS1087" s="871"/>
      <c r="PT1087" s="871"/>
      <c r="PU1087" s="871"/>
      <c r="PV1087" s="871"/>
      <c r="PW1087" s="871"/>
      <c r="PX1087" s="871"/>
      <c r="PY1087" s="871"/>
      <c r="PZ1087" s="871"/>
      <c r="QA1087" s="871"/>
      <c r="QB1087" s="871"/>
      <c r="QC1087" s="871"/>
      <c r="QD1087" s="871"/>
      <c r="QE1087" s="871"/>
      <c r="QF1087" s="871"/>
      <c r="QG1087" s="871"/>
      <c r="QH1087" s="871"/>
      <c r="QI1087" s="871"/>
      <c r="QJ1087" s="871"/>
      <c r="QK1087" s="871"/>
      <c r="QL1087" s="871"/>
      <c r="QM1087" s="871"/>
      <c r="QN1087" s="871"/>
      <c r="QO1087" s="871"/>
      <c r="QP1087" s="871"/>
      <c r="QQ1087" s="871"/>
      <c r="QR1087" s="871"/>
      <c r="QS1087" s="871"/>
      <c r="QT1087" s="871"/>
      <c r="QU1087" s="871"/>
      <c r="QV1087" s="871"/>
      <c r="QW1087" s="871"/>
      <c r="QX1087" s="871"/>
      <c r="QY1087" s="871"/>
      <c r="QZ1087" s="871"/>
      <c r="RA1087" s="871"/>
      <c r="RB1087" s="871"/>
      <c r="RC1087" s="871"/>
      <c r="RD1087" s="871"/>
      <c r="RE1087" s="871"/>
      <c r="RF1087" s="871"/>
      <c r="RG1087" s="871"/>
      <c r="RH1087" s="871"/>
      <c r="RI1087" s="871"/>
      <c r="RJ1087" s="871"/>
      <c r="RK1087" s="871"/>
      <c r="RL1087" s="871"/>
      <c r="RM1087" s="871"/>
      <c r="RN1087" s="871"/>
      <c r="RO1087" s="871"/>
      <c r="RP1087" s="871"/>
      <c r="RQ1087" s="871"/>
      <c r="RR1087" s="871"/>
      <c r="RS1087" s="871"/>
      <c r="RT1087" s="871"/>
      <c r="RU1087" s="871"/>
      <c r="RV1087" s="871"/>
      <c r="RW1087" s="871"/>
      <c r="RX1087" s="871"/>
      <c r="RY1087" s="871"/>
      <c r="RZ1087" s="871"/>
      <c r="SA1087" s="871"/>
      <c r="SB1087" s="871"/>
      <c r="SC1087" s="871"/>
      <c r="SD1087" s="871"/>
      <c r="SE1087" s="871"/>
      <c r="SF1087" s="871"/>
      <c r="SG1087" s="871"/>
      <c r="SH1087" s="871"/>
      <c r="SI1087" s="871"/>
      <c r="SJ1087" s="871"/>
      <c r="SK1087" s="871"/>
      <c r="SL1087" s="871"/>
      <c r="SM1087" s="871"/>
      <c r="SN1087" s="871"/>
      <c r="SO1087" s="871"/>
      <c r="SP1087" s="871"/>
      <c r="SQ1087" s="871"/>
      <c r="SR1087" s="871"/>
      <c r="SS1087" s="871"/>
      <c r="ST1087" s="871"/>
      <c r="SU1087" s="871"/>
      <c r="SV1087" s="871"/>
      <c r="SW1087" s="871"/>
      <c r="SX1087" s="871"/>
      <c r="SY1087" s="871"/>
      <c r="SZ1087" s="871"/>
      <c r="TA1087" s="871"/>
      <c r="TB1087" s="871"/>
      <c r="TC1087" s="871"/>
      <c r="TD1087" s="871"/>
      <c r="TE1087" s="871"/>
      <c r="TF1087" s="871"/>
      <c r="TG1087" s="871"/>
      <c r="TH1087" s="871"/>
      <c r="TI1087" s="871"/>
      <c r="TJ1087" s="871"/>
      <c r="TK1087" s="871"/>
      <c r="TL1087" s="871"/>
      <c r="TM1087" s="871"/>
      <c r="TN1087" s="871"/>
      <c r="TO1087" s="871"/>
      <c r="TP1087" s="871"/>
      <c r="TQ1087" s="871"/>
      <c r="TR1087" s="871"/>
      <c r="TS1087" s="871"/>
      <c r="TT1087" s="871"/>
      <c r="TU1087" s="871"/>
      <c r="TV1087" s="871"/>
      <c r="TW1087" s="871"/>
      <c r="TX1087" s="871"/>
      <c r="TY1087" s="871"/>
      <c r="TZ1087" s="871"/>
      <c r="UA1087" s="871"/>
      <c r="UB1087" s="871"/>
      <c r="UC1087" s="871"/>
      <c r="UD1087" s="871"/>
      <c r="UE1087" s="871"/>
      <c r="UF1087" s="871"/>
      <c r="UG1087" s="871"/>
      <c r="UH1087" s="871"/>
      <c r="UI1087" s="871"/>
      <c r="UJ1087" s="871"/>
      <c r="UK1087" s="871"/>
      <c r="UL1087" s="871"/>
      <c r="UM1087" s="871"/>
      <c r="UN1087" s="871"/>
      <c r="UO1087" s="871"/>
      <c r="UP1087" s="871"/>
      <c r="UQ1087" s="871"/>
      <c r="UR1087" s="871"/>
      <c r="US1087" s="871"/>
      <c r="UT1087" s="871"/>
      <c r="UU1087" s="871"/>
      <c r="UV1087" s="871"/>
      <c r="UW1087" s="871"/>
      <c r="UX1087" s="871"/>
      <c r="UY1087" s="871"/>
      <c r="UZ1087" s="871"/>
      <c r="VA1087" s="871"/>
      <c r="VB1087" s="871"/>
      <c r="VC1087" s="871"/>
      <c r="VD1087" s="871"/>
      <c r="VE1087" s="871"/>
      <c r="VF1087" s="871"/>
      <c r="VG1087" s="871"/>
      <c r="VH1087" s="871"/>
      <c r="VI1087" s="871"/>
      <c r="VJ1087" s="871"/>
      <c r="VK1087" s="871"/>
      <c r="VL1087" s="871"/>
      <c r="VM1087" s="871"/>
      <c r="VN1087" s="871"/>
      <c r="VO1087" s="871"/>
      <c r="VP1087" s="871"/>
      <c r="VQ1087" s="871"/>
      <c r="VR1087" s="871"/>
      <c r="VS1087" s="871"/>
      <c r="VT1087" s="871"/>
      <c r="VU1087" s="871"/>
      <c r="VV1087" s="871"/>
      <c r="VW1087" s="871"/>
      <c r="VX1087" s="871"/>
      <c r="VY1087" s="871"/>
      <c r="VZ1087" s="871"/>
      <c r="WA1087" s="871"/>
      <c r="WB1087" s="871"/>
      <c r="WC1087" s="871"/>
      <c r="WD1087" s="871"/>
      <c r="WE1087" s="871"/>
      <c r="WF1087" s="871"/>
      <c r="WG1087" s="871"/>
      <c r="WH1087" s="871"/>
      <c r="WI1087" s="871"/>
      <c r="WJ1087" s="871"/>
      <c r="WK1087" s="871"/>
      <c r="WL1087" s="871"/>
      <c r="WM1087" s="871"/>
      <c r="WN1087" s="871"/>
      <c r="WO1087" s="871"/>
      <c r="WP1087" s="871"/>
      <c r="WQ1087" s="871"/>
      <c r="WR1087" s="871"/>
      <c r="WS1087" s="871"/>
      <c r="WT1087" s="871"/>
      <c r="WU1087" s="871"/>
      <c r="WV1087" s="871"/>
      <c r="WW1087" s="871"/>
      <c r="WX1087" s="871"/>
      <c r="WY1087" s="871"/>
      <c r="WZ1087" s="871"/>
      <c r="XA1087" s="871"/>
      <c r="XB1087" s="871"/>
      <c r="XC1087" s="871"/>
      <c r="XD1087" s="871"/>
      <c r="XE1087" s="871"/>
      <c r="XF1087" s="871"/>
      <c r="XG1087" s="871"/>
      <c r="XH1087" s="871"/>
      <c r="XI1087" s="871"/>
      <c r="XJ1087" s="871"/>
      <c r="XK1087" s="871"/>
      <c r="XL1087" s="871"/>
      <c r="XM1087" s="871"/>
      <c r="XN1087" s="871"/>
      <c r="XO1087" s="871"/>
      <c r="XP1087" s="871"/>
      <c r="XQ1087" s="871"/>
      <c r="XR1087" s="871"/>
      <c r="XS1087" s="871"/>
      <c r="XT1087" s="871"/>
      <c r="XU1087" s="871"/>
      <c r="XV1087" s="871"/>
      <c r="XW1087" s="871"/>
      <c r="XX1087" s="871"/>
      <c r="XY1087" s="871"/>
      <c r="XZ1087" s="871"/>
      <c r="YA1087" s="871"/>
      <c r="YB1087" s="871"/>
      <c r="YC1087" s="871"/>
      <c r="YD1087" s="871"/>
      <c r="YE1087" s="871"/>
      <c r="YF1087" s="871"/>
      <c r="YG1087" s="871"/>
      <c r="YH1087" s="871"/>
      <c r="YI1087" s="871"/>
      <c r="YJ1087" s="871"/>
      <c r="YK1087" s="871"/>
      <c r="YL1087" s="871"/>
      <c r="YM1087" s="871"/>
      <c r="YN1087" s="871"/>
      <c r="YO1087" s="871"/>
      <c r="YP1087" s="871"/>
      <c r="YQ1087" s="871"/>
      <c r="YR1087" s="871"/>
      <c r="YS1087" s="871"/>
      <c r="YT1087" s="871"/>
      <c r="YU1087" s="871"/>
      <c r="YV1087" s="871"/>
      <c r="YW1087" s="871"/>
      <c r="YX1087" s="871"/>
      <c r="YY1087" s="871"/>
      <c r="YZ1087" s="871"/>
      <c r="ZA1087" s="871"/>
      <c r="ZB1087" s="871"/>
      <c r="ZC1087" s="871"/>
      <c r="ZD1087" s="871"/>
      <c r="ZE1087" s="871"/>
      <c r="ZF1087" s="871"/>
      <c r="ZG1087" s="871"/>
      <c r="ZH1087" s="871"/>
      <c r="ZI1087" s="871"/>
      <c r="ZJ1087" s="871"/>
      <c r="ZK1087" s="871"/>
      <c r="ZL1087" s="871"/>
      <c r="ZM1087" s="871"/>
      <c r="ZN1087" s="871"/>
      <c r="ZO1087" s="871"/>
      <c r="ZP1087" s="871"/>
      <c r="ZQ1087" s="871"/>
      <c r="ZR1087" s="871"/>
      <c r="ZS1087" s="871"/>
      <c r="ZT1087" s="871"/>
      <c r="ZU1087" s="871"/>
      <c r="ZV1087" s="871"/>
      <c r="ZW1087" s="871"/>
      <c r="ZX1087" s="871"/>
      <c r="ZY1087" s="871"/>
      <c r="ZZ1087" s="871"/>
      <c r="AAA1087" s="871"/>
      <c r="AAB1087" s="871"/>
      <c r="AAC1087" s="871"/>
      <c r="AAD1087" s="871"/>
      <c r="AAE1087" s="871"/>
      <c r="AAF1087" s="871"/>
      <c r="AAG1087" s="871"/>
      <c r="AAH1087" s="871"/>
      <c r="AAI1087" s="871"/>
      <c r="AAJ1087" s="871"/>
      <c r="AAK1087" s="871"/>
      <c r="AAL1087" s="871"/>
      <c r="AAM1087" s="871"/>
      <c r="AAN1087" s="871"/>
      <c r="AAO1087" s="871"/>
      <c r="AAP1087" s="871"/>
      <c r="AAQ1087" s="871"/>
      <c r="AAR1087" s="871"/>
      <c r="AAS1087" s="871"/>
      <c r="AAT1087" s="871"/>
      <c r="AAU1087" s="871"/>
      <c r="AAV1087" s="871"/>
      <c r="AAW1087" s="871"/>
      <c r="AAX1087" s="871"/>
      <c r="AAY1087" s="871"/>
      <c r="AAZ1087" s="871"/>
      <c r="ABA1087" s="871"/>
      <c r="ABB1087" s="871"/>
      <c r="ABC1087" s="871"/>
      <c r="ABD1087" s="871"/>
      <c r="ABE1087" s="871"/>
      <c r="ABF1087" s="871"/>
      <c r="ABG1087" s="871"/>
      <c r="ABH1087" s="871"/>
      <c r="ABI1087" s="871"/>
      <c r="ABJ1087" s="871"/>
      <c r="ABK1087" s="871"/>
      <c r="ABL1087" s="871"/>
      <c r="ABM1087" s="871"/>
      <c r="ABN1087" s="871"/>
      <c r="ABO1087" s="871"/>
      <c r="ABP1087" s="871"/>
      <c r="ABQ1087" s="871"/>
      <c r="ABR1087" s="871"/>
      <c r="ABS1087" s="871"/>
      <c r="ABT1087" s="871"/>
      <c r="ABU1087" s="871"/>
      <c r="ABV1087" s="871"/>
      <c r="ABW1087" s="871"/>
      <c r="ABX1087" s="871"/>
      <c r="ABY1087" s="871"/>
      <c r="ABZ1087" s="871"/>
      <c r="ACA1087" s="871"/>
      <c r="ACB1087" s="871"/>
      <c r="ACC1087" s="871"/>
      <c r="ACD1087" s="871"/>
      <c r="ACE1087" s="871"/>
      <c r="ACF1087" s="871"/>
      <c r="ACG1087" s="871"/>
      <c r="ACH1087" s="871"/>
      <c r="ACI1087" s="871"/>
      <c r="ACJ1087" s="871"/>
      <c r="ACK1087" s="871"/>
      <c r="ACL1087" s="871"/>
      <c r="ACM1087" s="871"/>
      <c r="ACN1087" s="871"/>
      <c r="ACO1087" s="871"/>
      <c r="ACP1087" s="871"/>
      <c r="ACQ1087" s="871"/>
      <c r="ACR1087" s="871"/>
      <c r="ACS1087" s="871"/>
      <c r="ACT1087" s="871"/>
      <c r="ACU1087" s="871"/>
      <c r="ACV1087" s="871"/>
      <c r="ACW1087" s="871"/>
      <c r="ACX1087" s="871"/>
      <c r="ACY1087" s="871"/>
      <c r="ACZ1087" s="871"/>
      <c r="ADA1087" s="871"/>
      <c r="ADB1087" s="871"/>
      <c r="ADC1087" s="871"/>
      <c r="ADD1087" s="871"/>
      <c r="ADE1087" s="871"/>
      <c r="ADF1087" s="871"/>
      <c r="ADG1087" s="871"/>
      <c r="ADH1087" s="871"/>
      <c r="ADI1087" s="871"/>
      <c r="ADJ1087" s="871"/>
      <c r="ADK1087" s="871"/>
      <c r="ADL1087" s="871"/>
      <c r="ADM1087" s="871"/>
      <c r="ADN1087" s="871"/>
      <c r="ADO1087" s="871"/>
      <c r="ADP1087" s="871"/>
      <c r="ADQ1087" s="871"/>
      <c r="ADR1087" s="871"/>
      <c r="ADS1087" s="871"/>
      <c r="ADT1087" s="871"/>
      <c r="ADU1087" s="871"/>
      <c r="ADV1087" s="871"/>
      <c r="ADW1087" s="871"/>
      <c r="ADX1087" s="871"/>
      <c r="ADY1087" s="871"/>
      <c r="ADZ1087" s="871"/>
      <c r="AEA1087" s="871"/>
      <c r="AEB1087" s="871"/>
      <c r="AEC1087" s="871"/>
      <c r="AED1087" s="871"/>
      <c r="AEE1087" s="871"/>
      <c r="AEF1087" s="871"/>
      <c r="AEG1087" s="871"/>
      <c r="AEH1087" s="871"/>
      <c r="AEI1087" s="871"/>
      <c r="AEJ1087" s="871"/>
      <c r="AEK1087" s="871"/>
      <c r="AEL1087" s="871"/>
      <c r="AEM1087" s="871"/>
      <c r="AEN1087" s="871"/>
      <c r="AEO1087" s="871"/>
      <c r="AEP1087" s="871"/>
      <c r="AEQ1087" s="871"/>
      <c r="AER1087" s="871"/>
      <c r="AES1087" s="871"/>
      <c r="AET1087" s="871"/>
      <c r="AEU1087" s="871"/>
      <c r="AEV1087" s="871"/>
      <c r="AEW1087" s="871"/>
      <c r="AEX1087" s="871"/>
      <c r="AEY1087" s="871"/>
      <c r="AEZ1087" s="871"/>
      <c r="AFA1087" s="871"/>
      <c r="AFB1087" s="871"/>
      <c r="AFC1087" s="871"/>
      <c r="AFD1087" s="871"/>
      <c r="AFE1087" s="871"/>
      <c r="AFF1087" s="871"/>
      <c r="AFG1087" s="871"/>
      <c r="AFH1087" s="871"/>
      <c r="AFI1087" s="871"/>
      <c r="AFJ1087" s="871"/>
      <c r="AFK1087" s="871"/>
      <c r="AFL1087" s="871"/>
      <c r="AFM1087" s="871"/>
      <c r="AFN1087" s="871"/>
      <c r="AFO1087" s="871"/>
      <c r="AFP1087" s="871"/>
      <c r="AFQ1087" s="871"/>
      <c r="AFR1087" s="871"/>
      <c r="AFS1087" s="871"/>
      <c r="AFT1087" s="871"/>
      <c r="AFU1087" s="871"/>
      <c r="AFV1087" s="871"/>
      <c r="AFW1087" s="871"/>
      <c r="AFX1087" s="871"/>
      <c r="AFY1087" s="871"/>
      <c r="AFZ1087" s="871"/>
      <c r="AGA1087" s="871"/>
      <c r="AGB1087" s="871"/>
      <c r="AGC1087" s="871"/>
      <c r="AGD1087" s="871"/>
      <c r="AGE1087" s="871"/>
      <c r="AGF1087" s="871"/>
      <c r="AGG1087" s="871"/>
      <c r="AGH1087" s="871"/>
      <c r="AGI1087" s="871"/>
      <c r="AGJ1087" s="871"/>
      <c r="AGK1087" s="871"/>
      <c r="AGL1087" s="871"/>
      <c r="AGM1087" s="871"/>
      <c r="AGN1087" s="871"/>
      <c r="AGO1087" s="871"/>
      <c r="AGP1087" s="871"/>
      <c r="AGQ1087" s="871"/>
      <c r="AGR1087" s="871"/>
      <c r="AGS1087" s="871"/>
      <c r="AGT1087" s="871"/>
      <c r="AGU1087" s="871"/>
      <c r="AGV1087" s="871"/>
      <c r="AGW1087" s="871"/>
      <c r="AGX1087" s="871"/>
      <c r="AGY1087" s="871"/>
      <c r="AGZ1087" s="871"/>
      <c r="AHA1087" s="871"/>
      <c r="AHB1087" s="871"/>
      <c r="AHC1087" s="871"/>
      <c r="AHD1087" s="871"/>
      <c r="AHE1087" s="871"/>
      <c r="AHF1087" s="871"/>
      <c r="AHG1087" s="871"/>
      <c r="AHH1087" s="871"/>
      <c r="AHI1087" s="871"/>
      <c r="AHJ1087" s="871"/>
      <c r="AHK1087" s="871"/>
      <c r="AHL1087" s="871"/>
      <c r="AHM1087" s="871"/>
      <c r="AHN1087" s="871"/>
      <c r="AHO1087" s="871"/>
      <c r="AHP1087" s="871"/>
      <c r="AHQ1087" s="871"/>
      <c r="AHR1087" s="871"/>
      <c r="AHS1087" s="871"/>
      <c r="AHT1087" s="871"/>
      <c r="AHU1087" s="871"/>
      <c r="AHV1087" s="871"/>
      <c r="AHW1087" s="871"/>
      <c r="AHX1087" s="871"/>
      <c r="AHY1087" s="871"/>
      <c r="AHZ1087" s="871"/>
      <c r="AIA1087" s="871"/>
      <c r="AIB1087" s="871"/>
      <c r="AIC1087" s="871"/>
      <c r="AID1087" s="871"/>
      <c r="AIE1087" s="871"/>
      <c r="AIF1087" s="871"/>
      <c r="AIG1087" s="871"/>
      <c r="AIH1087" s="871"/>
      <c r="AII1087" s="871"/>
      <c r="AIJ1087" s="871"/>
      <c r="AIK1087" s="871"/>
      <c r="AIL1087" s="871"/>
      <c r="AIM1087" s="871"/>
      <c r="AIN1087" s="871"/>
      <c r="AIO1087" s="871"/>
      <c r="AIP1087" s="871"/>
      <c r="AIQ1087" s="871"/>
      <c r="AIR1087" s="871"/>
      <c r="AIS1087" s="871"/>
      <c r="AIT1087" s="871"/>
      <c r="AIU1087" s="871"/>
      <c r="AIV1087" s="871"/>
      <c r="AIW1087" s="871"/>
      <c r="AIX1087" s="871"/>
      <c r="AIY1087" s="871"/>
      <c r="AIZ1087" s="871"/>
      <c r="AJA1087" s="871"/>
      <c r="AJB1087" s="871"/>
      <c r="AJC1087" s="871"/>
      <c r="AJD1087" s="871"/>
      <c r="AJE1087" s="871"/>
      <c r="AJF1087" s="871"/>
      <c r="AJG1087" s="871"/>
      <c r="AJH1087" s="871"/>
      <c r="AJI1087" s="871"/>
      <c r="AJJ1087" s="871"/>
      <c r="AJK1087" s="871"/>
      <c r="AJL1087" s="871"/>
      <c r="AJM1087" s="871"/>
      <c r="AJN1087" s="871"/>
      <c r="AJO1087" s="871"/>
      <c r="AJP1087" s="871"/>
      <c r="AJQ1087" s="871"/>
      <c r="AJR1087" s="871"/>
      <c r="AJS1087" s="871"/>
      <c r="AJT1087" s="871"/>
      <c r="AJU1087" s="871"/>
      <c r="AJV1087" s="871"/>
      <c r="AJW1087" s="871"/>
      <c r="AJX1087" s="871"/>
      <c r="AJY1087" s="871"/>
      <c r="AJZ1087" s="871"/>
      <c r="AKA1087" s="871"/>
      <c r="AKB1087" s="871"/>
      <c r="AKC1087" s="871"/>
      <c r="AKD1087" s="871"/>
      <c r="AKE1087" s="871"/>
      <c r="AKF1087" s="871"/>
      <c r="AKG1087" s="871"/>
      <c r="AKH1087" s="871"/>
      <c r="AKI1087" s="871"/>
      <c r="AKJ1087" s="871"/>
      <c r="AKK1087" s="871"/>
      <c r="AKL1087" s="871"/>
      <c r="AKM1087" s="871"/>
      <c r="AKN1087" s="871"/>
      <c r="AKO1087" s="871"/>
      <c r="AKP1087" s="871"/>
      <c r="AKQ1087" s="871"/>
      <c r="AKR1087" s="871"/>
      <c r="AKS1087" s="871"/>
      <c r="AKT1087" s="871"/>
      <c r="AKU1087" s="871"/>
      <c r="AKV1087" s="871"/>
      <c r="AKW1087" s="871"/>
      <c r="AKX1087" s="871"/>
      <c r="AKY1087" s="871"/>
      <c r="AKZ1087" s="871"/>
      <c r="ALA1087" s="871"/>
      <c r="ALB1087" s="871"/>
      <c r="ALC1087" s="871"/>
      <c r="ALD1087" s="871"/>
      <c r="ALE1087" s="871"/>
      <c r="ALF1087" s="871"/>
      <c r="ALG1087" s="871"/>
      <c r="ALH1087" s="871"/>
      <c r="ALI1087" s="871"/>
      <c r="ALJ1087" s="871"/>
      <c r="ALK1087" s="871"/>
      <c r="ALL1087" s="871"/>
      <c r="ALM1087" s="871"/>
      <c r="ALN1087" s="871"/>
      <c r="ALO1087" s="871"/>
      <c r="ALP1087" s="871"/>
      <c r="ALQ1087" s="871"/>
      <c r="ALR1087" s="871"/>
      <c r="ALS1087" s="871"/>
      <c r="ALT1087" s="871"/>
      <c r="ALU1087" s="871"/>
      <c r="ALV1087" s="871"/>
      <c r="ALW1087" s="871"/>
      <c r="ALX1087" s="871"/>
      <c r="ALY1087" s="871"/>
      <c r="ALZ1087" s="871"/>
      <c r="AMA1087" s="871"/>
      <c r="AMB1087" s="871"/>
      <c r="AMC1087" s="871"/>
      <c r="AMD1087" s="871"/>
      <c r="AME1087" s="871"/>
      <c r="AMF1087" s="871"/>
      <c r="AMG1087" s="871"/>
      <c r="AMH1087" s="871"/>
      <c r="AMI1087" s="871"/>
      <c r="AMJ1087" s="871"/>
      <c r="AMK1087" s="871"/>
    </row>
    <row r="1088" spans="1:1025" ht="15.75" customHeight="1">
      <c r="A1088" s="1126"/>
      <c r="B1088" s="970">
        <v>15685</v>
      </c>
      <c r="C1088" s="954"/>
      <c r="D1088" s="954" t="s">
        <v>557</v>
      </c>
      <c r="E1088" s="955">
        <v>1250000</v>
      </c>
      <c r="F1088" s="942"/>
      <c r="G1088" s="942"/>
      <c r="H1088" s="946"/>
      <c r="I1088" s="942"/>
      <c r="J1088" s="942" t="s">
        <v>251</v>
      </c>
      <c r="K1088" s="944"/>
      <c r="L1088" s="944"/>
      <c r="M1088" s="899"/>
      <c r="N1088" s="899"/>
      <c r="O1088" s="903"/>
      <c r="P1088" s="899"/>
      <c r="Q1088" s="898"/>
      <c r="R1088" s="871"/>
      <c r="S1088" s="871"/>
      <c r="T1088" s="871"/>
      <c r="U1088" s="871"/>
      <c r="V1088" s="871"/>
      <c r="W1088" s="871"/>
      <c r="X1088" s="871"/>
      <c r="Y1088" s="871"/>
      <c r="Z1088" s="871"/>
      <c r="AA1088" s="871"/>
      <c r="AB1088" s="871"/>
      <c r="AC1088" s="871"/>
      <c r="AD1088" s="871"/>
      <c r="AE1088" s="871"/>
      <c r="AF1088" s="871"/>
      <c r="AG1088" s="871"/>
      <c r="AH1088" s="871"/>
      <c r="AI1088" s="871"/>
      <c r="AJ1088" s="871"/>
      <c r="AK1088" s="871"/>
      <c r="AL1088" s="871"/>
      <c r="AM1088" s="871"/>
      <c r="AN1088" s="871"/>
      <c r="AO1088" s="871"/>
      <c r="AP1088" s="871"/>
      <c r="AQ1088" s="871"/>
      <c r="AR1088" s="871"/>
      <c r="AS1088" s="871"/>
      <c r="AT1088" s="871"/>
      <c r="AU1088" s="871"/>
      <c r="AV1088" s="871"/>
      <c r="AW1088" s="871"/>
      <c r="AX1088" s="871"/>
      <c r="AY1088" s="871"/>
      <c r="AZ1088" s="871"/>
      <c r="BA1088" s="871"/>
      <c r="BB1088" s="871"/>
      <c r="BC1088" s="871"/>
      <c r="BD1088" s="871"/>
      <c r="BE1088" s="871"/>
      <c r="BF1088" s="871"/>
      <c r="BG1088" s="871"/>
      <c r="BH1088" s="871"/>
      <c r="BI1088" s="871"/>
      <c r="BJ1088" s="871"/>
      <c r="BK1088" s="871"/>
      <c r="BL1088" s="871"/>
      <c r="BM1088" s="871"/>
      <c r="BN1088" s="871"/>
      <c r="BO1088" s="871"/>
      <c r="BP1088" s="871"/>
      <c r="BQ1088" s="871"/>
      <c r="BR1088" s="871"/>
      <c r="BS1088" s="871"/>
      <c r="BT1088" s="871"/>
      <c r="BU1088" s="871"/>
      <c r="BV1088" s="871"/>
      <c r="BW1088" s="871"/>
      <c r="BX1088" s="871"/>
      <c r="BY1088" s="871"/>
      <c r="BZ1088" s="871"/>
      <c r="CA1088" s="871"/>
      <c r="CB1088" s="871"/>
      <c r="CC1088" s="871"/>
      <c r="CD1088" s="871"/>
      <c r="CE1088" s="871"/>
      <c r="CF1088" s="871"/>
      <c r="CG1088" s="871"/>
      <c r="CH1088" s="871"/>
      <c r="CI1088" s="871"/>
      <c r="CJ1088" s="871"/>
      <c r="CK1088" s="871"/>
      <c r="CL1088" s="871"/>
      <c r="CM1088" s="871"/>
      <c r="CN1088" s="871"/>
      <c r="CO1088" s="871"/>
      <c r="CP1088" s="871"/>
      <c r="CQ1088" s="871"/>
      <c r="CR1088" s="871"/>
      <c r="CS1088" s="871"/>
      <c r="CT1088" s="871"/>
      <c r="CU1088" s="871"/>
      <c r="CV1088" s="871"/>
      <c r="CW1088" s="871"/>
      <c r="CX1088" s="871"/>
      <c r="CY1088" s="871"/>
      <c r="CZ1088" s="871"/>
      <c r="DA1088" s="871"/>
      <c r="DB1088" s="871"/>
      <c r="DC1088" s="871"/>
      <c r="DD1088" s="871"/>
      <c r="DE1088" s="871"/>
      <c r="DF1088" s="871"/>
      <c r="DG1088" s="871"/>
      <c r="DH1088" s="871"/>
      <c r="DI1088" s="871"/>
      <c r="DJ1088" s="871"/>
      <c r="DK1088" s="871"/>
      <c r="DL1088" s="871"/>
      <c r="DM1088" s="871"/>
      <c r="DN1088" s="871"/>
      <c r="DO1088" s="871"/>
      <c r="DP1088" s="871"/>
      <c r="DQ1088" s="871"/>
      <c r="DR1088" s="871"/>
      <c r="DS1088" s="871"/>
      <c r="DT1088" s="871"/>
      <c r="DU1088" s="871"/>
      <c r="DV1088" s="871"/>
      <c r="DW1088" s="871"/>
      <c r="DX1088" s="871"/>
      <c r="DY1088" s="871"/>
      <c r="DZ1088" s="871"/>
      <c r="EA1088" s="871"/>
      <c r="EB1088" s="871"/>
      <c r="EC1088" s="871"/>
      <c r="ED1088" s="871"/>
      <c r="EE1088" s="871"/>
      <c r="EF1088" s="871"/>
      <c r="EG1088" s="871"/>
      <c r="EH1088" s="871"/>
      <c r="EI1088" s="871"/>
      <c r="EJ1088" s="871"/>
      <c r="EK1088" s="871"/>
      <c r="EL1088" s="871"/>
      <c r="EM1088" s="871"/>
      <c r="EN1088" s="871"/>
      <c r="EO1088" s="871"/>
      <c r="EP1088" s="871"/>
      <c r="EQ1088" s="871"/>
      <c r="ER1088" s="871"/>
      <c r="ES1088" s="871"/>
      <c r="ET1088" s="871"/>
      <c r="EU1088" s="871"/>
      <c r="EV1088" s="871"/>
      <c r="EW1088" s="871"/>
      <c r="EX1088" s="871"/>
      <c r="EY1088" s="871"/>
      <c r="EZ1088" s="871"/>
      <c r="FA1088" s="871"/>
      <c r="FB1088" s="871"/>
      <c r="FC1088" s="871"/>
      <c r="FD1088" s="871"/>
      <c r="FE1088" s="871"/>
      <c r="FF1088" s="871"/>
      <c r="FG1088" s="871"/>
      <c r="FH1088" s="871"/>
      <c r="FI1088" s="871"/>
      <c r="FJ1088" s="871"/>
      <c r="FK1088" s="871"/>
      <c r="FL1088" s="871"/>
      <c r="FM1088" s="871"/>
      <c r="FN1088" s="871"/>
      <c r="FO1088" s="871"/>
      <c r="FP1088" s="871"/>
      <c r="FQ1088" s="871"/>
      <c r="FR1088" s="871"/>
      <c r="FS1088" s="871"/>
      <c r="FT1088" s="871"/>
      <c r="FU1088" s="871"/>
      <c r="FV1088" s="871"/>
      <c r="FW1088" s="871"/>
      <c r="FX1088" s="871"/>
      <c r="FY1088" s="871"/>
      <c r="FZ1088" s="871"/>
      <c r="GA1088" s="871"/>
      <c r="GB1088" s="871"/>
      <c r="GC1088" s="871"/>
      <c r="GD1088" s="871"/>
      <c r="GE1088" s="871"/>
      <c r="GF1088" s="871"/>
      <c r="GG1088" s="871"/>
      <c r="GH1088" s="871"/>
      <c r="GI1088" s="871"/>
      <c r="GJ1088" s="871"/>
      <c r="GK1088" s="871"/>
      <c r="GL1088" s="871"/>
      <c r="GM1088" s="871"/>
      <c r="GN1088" s="871"/>
      <c r="GO1088" s="871"/>
      <c r="GP1088" s="871"/>
      <c r="GQ1088" s="871"/>
      <c r="GR1088" s="871"/>
      <c r="GS1088" s="871"/>
      <c r="GT1088" s="871"/>
      <c r="GU1088" s="871"/>
      <c r="GV1088" s="871"/>
      <c r="GW1088" s="871"/>
      <c r="GX1088" s="871"/>
      <c r="GY1088" s="871"/>
      <c r="GZ1088" s="871"/>
      <c r="HA1088" s="871"/>
      <c r="HB1088" s="871"/>
      <c r="HC1088" s="871"/>
      <c r="HD1088" s="871"/>
      <c r="HE1088" s="871"/>
      <c r="HF1088" s="871"/>
      <c r="HG1088" s="871"/>
      <c r="HH1088" s="871"/>
      <c r="HI1088" s="871"/>
      <c r="HJ1088" s="871"/>
      <c r="HK1088" s="871"/>
      <c r="HL1088" s="871"/>
      <c r="HM1088" s="871"/>
      <c r="HN1088" s="871"/>
      <c r="HO1088" s="871"/>
      <c r="HP1088" s="871"/>
      <c r="HQ1088" s="871"/>
      <c r="HR1088" s="871"/>
      <c r="HS1088" s="871"/>
      <c r="HT1088" s="871"/>
      <c r="HU1088" s="871"/>
      <c r="HV1088" s="871"/>
      <c r="HW1088" s="871"/>
      <c r="HX1088" s="871"/>
      <c r="HY1088" s="871"/>
      <c r="HZ1088" s="871"/>
      <c r="IA1088" s="871"/>
      <c r="IB1088" s="871"/>
      <c r="IC1088" s="871"/>
      <c r="ID1088" s="871"/>
      <c r="IE1088" s="871"/>
      <c r="IF1088" s="871"/>
      <c r="IG1088" s="871"/>
      <c r="IH1088" s="871"/>
      <c r="II1088" s="871"/>
      <c r="IJ1088" s="871"/>
      <c r="IK1088" s="871"/>
      <c r="IL1088" s="871"/>
      <c r="IM1088" s="871"/>
      <c r="IN1088" s="871"/>
      <c r="IO1088" s="871"/>
      <c r="IP1088" s="871"/>
      <c r="IQ1088" s="871"/>
      <c r="IR1088" s="871"/>
      <c r="IS1088" s="871"/>
      <c r="IT1088" s="871"/>
      <c r="IU1088" s="871"/>
      <c r="IV1088" s="871"/>
      <c r="IW1088" s="871"/>
      <c r="IX1088" s="871"/>
      <c r="IY1088" s="871"/>
      <c r="IZ1088" s="871"/>
      <c r="JA1088" s="871"/>
      <c r="JB1088" s="871"/>
      <c r="JC1088" s="871"/>
      <c r="JD1088" s="871"/>
      <c r="JE1088" s="871"/>
      <c r="JF1088" s="871"/>
      <c r="JG1088" s="871"/>
      <c r="JH1088" s="871"/>
      <c r="JI1088" s="871"/>
      <c r="JJ1088" s="871"/>
      <c r="JK1088" s="871"/>
      <c r="JL1088" s="871"/>
      <c r="JM1088" s="871"/>
      <c r="JN1088" s="871"/>
      <c r="JO1088" s="871"/>
      <c r="JP1088" s="871"/>
      <c r="JQ1088" s="871"/>
      <c r="JR1088" s="871"/>
      <c r="JS1088" s="871"/>
      <c r="JT1088" s="871"/>
      <c r="JU1088" s="871"/>
      <c r="JV1088" s="871"/>
      <c r="JW1088" s="871"/>
      <c r="JX1088" s="871"/>
      <c r="JY1088" s="871"/>
      <c r="JZ1088" s="871"/>
      <c r="KA1088" s="871"/>
      <c r="KB1088" s="871"/>
      <c r="KC1088" s="871"/>
      <c r="KD1088" s="871"/>
      <c r="KE1088" s="871"/>
      <c r="KF1088" s="871"/>
      <c r="KG1088" s="871"/>
      <c r="KH1088" s="871"/>
      <c r="KI1088" s="871"/>
      <c r="KJ1088" s="871"/>
      <c r="KK1088" s="871"/>
      <c r="KL1088" s="871"/>
      <c r="KM1088" s="871"/>
      <c r="KN1088" s="871"/>
      <c r="KO1088" s="871"/>
      <c r="KP1088" s="871"/>
      <c r="KQ1088" s="871"/>
      <c r="KR1088" s="871"/>
      <c r="KS1088" s="871"/>
      <c r="KT1088" s="871"/>
      <c r="KU1088" s="871"/>
      <c r="KV1088" s="871"/>
      <c r="KW1088" s="871"/>
      <c r="KX1088" s="871"/>
      <c r="KY1088" s="871"/>
      <c r="KZ1088" s="871"/>
      <c r="LA1088" s="871"/>
      <c r="LB1088" s="871"/>
      <c r="LC1088" s="871"/>
      <c r="LD1088" s="871"/>
      <c r="LE1088" s="871"/>
      <c r="LF1088" s="871"/>
      <c r="LG1088" s="871"/>
      <c r="LH1088" s="871"/>
      <c r="LI1088" s="871"/>
      <c r="LJ1088" s="871"/>
      <c r="LK1088" s="871"/>
      <c r="LL1088" s="871"/>
      <c r="LM1088" s="871"/>
      <c r="LN1088" s="871"/>
      <c r="LO1088" s="871"/>
      <c r="LP1088" s="871"/>
      <c r="LQ1088" s="871"/>
      <c r="LR1088" s="871"/>
      <c r="LS1088" s="871"/>
      <c r="LT1088" s="871"/>
      <c r="LU1088" s="871"/>
      <c r="LV1088" s="871"/>
      <c r="LW1088" s="871"/>
      <c r="LX1088" s="871"/>
      <c r="LY1088" s="871"/>
      <c r="LZ1088" s="871"/>
      <c r="MA1088" s="871"/>
      <c r="MB1088" s="871"/>
      <c r="MC1088" s="871"/>
      <c r="MD1088" s="871"/>
      <c r="ME1088" s="871"/>
      <c r="MF1088" s="871"/>
      <c r="MG1088" s="871"/>
      <c r="MH1088" s="871"/>
      <c r="MI1088" s="871"/>
      <c r="MJ1088" s="871"/>
      <c r="MK1088" s="871"/>
      <c r="ML1088" s="871"/>
      <c r="MM1088" s="871"/>
      <c r="MN1088" s="871"/>
      <c r="MO1088" s="871"/>
      <c r="MP1088" s="871"/>
      <c r="MQ1088" s="871"/>
      <c r="MR1088" s="871"/>
      <c r="MS1088" s="871"/>
      <c r="MT1088" s="871"/>
      <c r="MU1088" s="871"/>
      <c r="MV1088" s="871"/>
      <c r="MW1088" s="871"/>
      <c r="MX1088" s="871"/>
      <c r="MY1088" s="871"/>
      <c r="MZ1088" s="871"/>
      <c r="NA1088" s="871"/>
      <c r="NB1088" s="871"/>
      <c r="NC1088" s="871"/>
      <c r="ND1088" s="871"/>
      <c r="NE1088" s="871"/>
      <c r="NF1088" s="871"/>
      <c r="NG1088" s="871"/>
      <c r="NH1088" s="871"/>
      <c r="NI1088" s="871"/>
      <c r="NJ1088" s="871"/>
      <c r="NK1088" s="871"/>
      <c r="NL1088" s="871"/>
      <c r="NM1088" s="871"/>
      <c r="NN1088" s="871"/>
      <c r="NO1088" s="871"/>
      <c r="NP1088" s="871"/>
      <c r="NQ1088" s="871"/>
      <c r="NR1088" s="871"/>
      <c r="NS1088" s="871"/>
      <c r="NT1088" s="871"/>
      <c r="NU1088" s="871"/>
      <c r="NV1088" s="871"/>
      <c r="NW1088" s="871"/>
      <c r="NX1088" s="871"/>
      <c r="NY1088" s="871"/>
      <c r="NZ1088" s="871"/>
      <c r="OA1088" s="871"/>
      <c r="OB1088" s="871"/>
      <c r="OC1088" s="871"/>
      <c r="OD1088" s="871"/>
      <c r="OE1088" s="871"/>
      <c r="OF1088" s="871"/>
      <c r="OG1088" s="871"/>
      <c r="OH1088" s="871"/>
      <c r="OI1088" s="871"/>
      <c r="OJ1088" s="871"/>
      <c r="OK1088" s="871"/>
      <c r="OL1088" s="871"/>
      <c r="OM1088" s="871"/>
      <c r="ON1088" s="871"/>
      <c r="OO1088" s="871"/>
      <c r="OP1088" s="871"/>
      <c r="OQ1088" s="871"/>
      <c r="OR1088" s="871"/>
      <c r="OS1088" s="871"/>
      <c r="OT1088" s="871"/>
      <c r="OU1088" s="871"/>
      <c r="OV1088" s="871"/>
      <c r="OW1088" s="871"/>
      <c r="OX1088" s="871"/>
      <c r="OY1088" s="871"/>
      <c r="OZ1088" s="871"/>
      <c r="PA1088" s="871"/>
      <c r="PB1088" s="871"/>
      <c r="PC1088" s="871"/>
      <c r="PD1088" s="871"/>
      <c r="PE1088" s="871"/>
      <c r="PF1088" s="871"/>
      <c r="PG1088" s="871"/>
      <c r="PH1088" s="871"/>
      <c r="PI1088" s="871"/>
      <c r="PJ1088" s="871"/>
      <c r="PK1088" s="871"/>
      <c r="PL1088" s="871"/>
      <c r="PM1088" s="871"/>
      <c r="PN1088" s="871"/>
      <c r="PO1088" s="871"/>
      <c r="PP1088" s="871"/>
      <c r="PQ1088" s="871"/>
      <c r="PR1088" s="871"/>
      <c r="PS1088" s="871"/>
      <c r="PT1088" s="871"/>
      <c r="PU1088" s="871"/>
      <c r="PV1088" s="871"/>
      <c r="PW1088" s="871"/>
      <c r="PX1088" s="871"/>
      <c r="PY1088" s="871"/>
      <c r="PZ1088" s="871"/>
      <c r="QA1088" s="871"/>
      <c r="QB1088" s="871"/>
      <c r="QC1088" s="871"/>
      <c r="QD1088" s="871"/>
      <c r="QE1088" s="871"/>
      <c r="QF1088" s="871"/>
      <c r="QG1088" s="871"/>
      <c r="QH1088" s="871"/>
      <c r="QI1088" s="871"/>
      <c r="QJ1088" s="871"/>
      <c r="QK1088" s="871"/>
      <c r="QL1088" s="871"/>
      <c r="QM1088" s="871"/>
      <c r="QN1088" s="871"/>
      <c r="QO1088" s="871"/>
      <c r="QP1088" s="871"/>
      <c r="QQ1088" s="871"/>
      <c r="QR1088" s="871"/>
      <c r="QS1088" s="871"/>
      <c r="QT1088" s="871"/>
      <c r="QU1088" s="871"/>
      <c r="QV1088" s="871"/>
      <c r="QW1088" s="871"/>
      <c r="QX1088" s="871"/>
      <c r="QY1088" s="871"/>
      <c r="QZ1088" s="871"/>
      <c r="RA1088" s="871"/>
      <c r="RB1088" s="871"/>
      <c r="RC1088" s="871"/>
      <c r="RD1088" s="871"/>
      <c r="RE1088" s="871"/>
      <c r="RF1088" s="871"/>
      <c r="RG1088" s="871"/>
      <c r="RH1088" s="871"/>
      <c r="RI1088" s="871"/>
      <c r="RJ1088" s="871"/>
      <c r="RK1088" s="871"/>
      <c r="RL1088" s="871"/>
      <c r="RM1088" s="871"/>
      <c r="RN1088" s="871"/>
      <c r="RO1088" s="871"/>
      <c r="RP1088" s="871"/>
      <c r="RQ1088" s="871"/>
      <c r="RR1088" s="871"/>
      <c r="RS1088" s="871"/>
      <c r="RT1088" s="871"/>
      <c r="RU1088" s="871"/>
      <c r="RV1088" s="871"/>
      <c r="RW1088" s="871"/>
      <c r="RX1088" s="871"/>
      <c r="RY1088" s="871"/>
      <c r="RZ1088" s="871"/>
      <c r="SA1088" s="871"/>
      <c r="SB1088" s="871"/>
      <c r="SC1088" s="871"/>
      <c r="SD1088" s="871"/>
      <c r="SE1088" s="871"/>
      <c r="SF1088" s="871"/>
      <c r="SG1088" s="871"/>
      <c r="SH1088" s="871"/>
      <c r="SI1088" s="871"/>
      <c r="SJ1088" s="871"/>
      <c r="SK1088" s="871"/>
      <c r="SL1088" s="871"/>
      <c r="SM1088" s="871"/>
      <c r="SN1088" s="871"/>
      <c r="SO1088" s="871"/>
      <c r="SP1088" s="871"/>
      <c r="SQ1088" s="871"/>
      <c r="SR1088" s="871"/>
      <c r="SS1088" s="871"/>
      <c r="ST1088" s="871"/>
      <c r="SU1088" s="871"/>
      <c r="SV1088" s="871"/>
      <c r="SW1088" s="871"/>
      <c r="SX1088" s="871"/>
      <c r="SY1088" s="871"/>
      <c r="SZ1088" s="871"/>
      <c r="TA1088" s="871"/>
      <c r="TB1088" s="871"/>
      <c r="TC1088" s="871"/>
      <c r="TD1088" s="871"/>
      <c r="TE1088" s="871"/>
      <c r="TF1088" s="871"/>
      <c r="TG1088" s="871"/>
      <c r="TH1088" s="871"/>
      <c r="TI1088" s="871"/>
      <c r="TJ1088" s="871"/>
      <c r="TK1088" s="871"/>
      <c r="TL1088" s="871"/>
      <c r="TM1088" s="871"/>
      <c r="TN1088" s="871"/>
      <c r="TO1088" s="871"/>
      <c r="TP1088" s="871"/>
      <c r="TQ1088" s="871"/>
      <c r="TR1088" s="871"/>
      <c r="TS1088" s="871"/>
      <c r="TT1088" s="871"/>
      <c r="TU1088" s="871"/>
      <c r="TV1088" s="871"/>
      <c r="TW1088" s="871"/>
      <c r="TX1088" s="871"/>
      <c r="TY1088" s="871"/>
      <c r="TZ1088" s="871"/>
      <c r="UA1088" s="871"/>
      <c r="UB1088" s="871"/>
      <c r="UC1088" s="871"/>
      <c r="UD1088" s="871"/>
      <c r="UE1088" s="871"/>
      <c r="UF1088" s="871"/>
      <c r="UG1088" s="871"/>
      <c r="UH1088" s="871"/>
      <c r="UI1088" s="871"/>
      <c r="UJ1088" s="871"/>
      <c r="UK1088" s="871"/>
      <c r="UL1088" s="871"/>
      <c r="UM1088" s="871"/>
      <c r="UN1088" s="871"/>
      <c r="UO1088" s="871"/>
      <c r="UP1088" s="871"/>
      <c r="UQ1088" s="871"/>
      <c r="UR1088" s="871"/>
      <c r="US1088" s="871"/>
      <c r="UT1088" s="871"/>
      <c r="UU1088" s="871"/>
      <c r="UV1088" s="871"/>
      <c r="UW1088" s="871"/>
      <c r="UX1088" s="871"/>
      <c r="UY1088" s="871"/>
      <c r="UZ1088" s="871"/>
      <c r="VA1088" s="871"/>
      <c r="VB1088" s="871"/>
      <c r="VC1088" s="871"/>
      <c r="VD1088" s="871"/>
      <c r="VE1088" s="871"/>
      <c r="VF1088" s="871"/>
      <c r="VG1088" s="871"/>
      <c r="VH1088" s="871"/>
      <c r="VI1088" s="871"/>
      <c r="VJ1088" s="871"/>
      <c r="VK1088" s="871"/>
      <c r="VL1088" s="871"/>
      <c r="VM1088" s="871"/>
      <c r="VN1088" s="871"/>
      <c r="VO1088" s="871"/>
      <c r="VP1088" s="871"/>
      <c r="VQ1088" s="871"/>
      <c r="VR1088" s="871"/>
      <c r="VS1088" s="871"/>
      <c r="VT1088" s="871"/>
      <c r="VU1088" s="871"/>
      <c r="VV1088" s="871"/>
      <c r="VW1088" s="871"/>
      <c r="VX1088" s="871"/>
      <c r="VY1088" s="871"/>
      <c r="VZ1088" s="871"/>
      <c r="WA1088" s="871"/>
      <c r="WB1088" s="871"/>
      <c r="WC1088" s="871"/>
      <c r="WD1088" s="871"/>
      <c r="WE1088" s="871"/>
      <c r="WF1088" s="871"/>
      <c r="WG1088" s="871"/>
      <c r="WH1088" s="871"/>
      <c r="WI1088" s="871"/>
      <c r="WJ1088" s="871"/>
      <c r="WK1088" s="871"/>
      <c r="WL1088" s="871"/>
      <c r="WM1088" s="871"/>
      <c r="WN1088" s="871"/>
      <c r="WO1088" s="871"/>
      <c r="WP1088" s="871"/>
      <c r="WQ1088" s="871"/>
      <c r="WR1088" s="871"/>
      <c r="WS1088" s="871"/>
      <c r="WT1088" s="871"/>
      <c r="WU1088" s="871"/>
      <c r="WV1088" s="871"/>
      <c r="WW1088" s="871"/>
      <c r="WX1088" s="871"/>
      <c r="WY1088" s="871"/>
      <c r="WZ1088" s="871"/>
      <c r="XA1088" s="871"/>
      <c r="XB1088" s="871"/>
      <c r="XC1088" s="871"/>
      <c r="XD1088" s="871"/>
      <c r="XE1088" s="871"/>
      <c r="XF1088" s="871"/>
      <c r="XG1088" s="871"/>
      <c r="XH1088" s="871"/>
      <c r="XI1088" s="871"/>
      <c r="XJ1088" s="871"/>
      <c r="XK1088" s="871"/>
      <c r="XL1088" s="871"/>
      <c r="XM1088" s="871"/>
      <c r="XN1088" s="871"/>
      <c r="XO1088" s="871"/>
      <c r="XP1088" s="871"/>
      <c r="XQ1088" s="871"/>
      <c r="XR1088" s="871"/>
      <c r="XS1088" s="871"/>
      <c r="XT1088" s="871"/>
      <c r="XU1088" s="871"/>
      <c r="XV1088" s="871"/>
      <c r="XW1088" s="871"/>
      <c r="XX1088" s="871"/>
      <c r="XY1088" s="871"/>
      <c r="XZ1088" s="871"/>
      <c r="YA1088" s="871"/>
      <c r="YB1088" s="871"/>
      <c r="YC1088" s="871"/>
      <c r="YD1088" s="871"/>
      <c r="YE1088" s="871"/>
      <c r="YF1088" s="871"/>
      <c r="YG1088" s="871"/>
      <c r="YH1088" s="871"/>
      <c r="YI1088" s="871"/>
      <c r="YJ1088" s="871"/>
      <c r="YK1088" s="871"/>
      <c r="YL1088" s="871"/>
      <c r="YM1088" s="871"/>
      <c r="YN1088" s="871"/>
      <c r="YO1088" s="871"/>
      <c r="YP1088" s="871"/>
      <c r="YQ1088" s="871"/>
      <c r="YR1088" s="871"/>
      <c r="YS1088" s="871"/>
      <c r="YT1088" s="871"/>
      <c r="YU1088" s="871"/>
      <c r="YV1088" s="871"/>
      <c r="YW1088" s="871"/>
      <c r="YX1088" s="871"/>
      <c r="YY1088" s="871"/>
      <c r="YZ1088" s="871"/>
      <c r="ZA1088" s="871"/>
      <c r="ZB1088" s="871"/>
      <c r="ZC1088" s="871"/>
      <c r="ZD1088" s="871"/>
      <c r="ZE1088" s="871"/>
      <c r="ZF1088" s="871"/>
      <c r="ZG1088" s="871"/>
      <c r="ZH1088" s="871"/>
      <c r="ZI1088" s="871"/>
      <c r="ZJ1088" s="871"/>
      <c r="ZK1088" s="871"/>
      <c r="ZL1088" s="871"/>
      <c r="ZM1088" s="871"/>
      <c r="ZN1088" s="871"/>
      <c r="ZO1088" s="871"/>
      <c r="ZP1088" s="871"/>
      <c r="ZQ1088" s="871"/>
      <c r="ZR1088" s="871"/>
      <c r="ZS1088" s="871"/>
      <c r="ZT1088" s="871"/>
      <c r="ZU1088" s="871"/>
      <c r="ZV1088" s="871"/>
      <c r="ZW1088" s="871"/>
      <c r="ZX1088" s="871"/>
      <c r="ZY1088" s="871"/>
      <c r="ZZ1088" s="871"/>
      <c r="AAA1088" s="871"/>
      <c r="AAB1088" s="871"/>
      <c r="AAC1088" s="871"/>
      <c r="AAD1088" s="871"/>
      <c r="AAE1088" s="871"/>
      <c r="AAF1088" s="871"/>
      <c r="AAG1088" s="871"/>
      <c r="AAH1088" s="871"/>
      <c r="AAI1088" s="871"/>
      <c r="AAJ1088" s="871"/>
      <c r="AAK1088" s="871"/>
      <c r="AAL1088" s="871"/>
      <c r="AAM1088" s="871"/>
      <c r="AAN1088" s="871"/>
      <c r="AAO1088" s="871"/>
      <c r="AAP1088" s="871"/>
      <c r="AAQ1088" s="871"/>
      <c r="AAR1088" s="871"/>
      <c r="AAS1088" s="871"/>
      <c r="AAT1088" s="871"/>
      <c r="AAU1088" s="871"/>
      <c r="AAV1088" s="871"/>
      <c r="AAW1088" s="871"/>
      <c r="AAX1088" s="871"/>
      <c r="AAY1088" s="871"/>
      <c r="AAZ1088" s="871"/>
      <c r="ABA1088" s="871"/>
      <c r="ABB1088" s="871"/>
      <c r="ABC1088" s="871"/>
      <c r="ABD1088" s="871"/>
      <c r="ABE1088" s="871"/>
      <c r="ABF1088" s="871"/>
      <c r="ABG1088" s="871"/>
      <c r="ABH1088" s="871"/>
      <c r="ABI1088" s="871"/>
      <c r="ABJ1088" s="871"/>
      <c r="ABK1088" s="871"/>
      <c r="ABL1088" s="871"/>
      <c r="ABM1088" s="871"/>
      <c r="ABN1088" s="871"/>
      <c r="ABO1088" s="871"/>
      <c r="ABP1088" s="871"/>
      <c r="ABQ1088" s="871"/>
      <c r="ABR1088" s="871"/>
      <c r="ABS1088" s="871"/>
      <c r="ABT1088" s="871"/>
      <c r="ABU1088" s="871"/>
      <c r="ABV1088" s="871"/>
      <c r="ABW1088" s="871"/>
      <c r="ABX1088" s="871"/>
      <c r="ABY1088" s="871"/>
      <c r="ABZ1088" s="871"/>
      <c r="ACA1088" s="871"/>
      <c r="ACB1088" s="871"/>
      <c r="ACC1088" s="871"/>
      <c r="ACD1088" s="871"/>
      <c r="ACE1088" s="871"/>
      <c r="ACF1088" s="871"/>
      <c r="ACG1088" s="871"/>
      <c r="ACH1088" s="871"/>
      <c r="ACI1088" s="871"/>
      <c r="ACJ1088" s="871"/>
      <c r="ACK1088" s="871"/>
      <c r="ACL1088" s="871"/>
      <c r="ACM1088" s="871"/>
      <c r="ACN1088" s="871"/>
      <c r="ACO1088" s="871"/>
      <c r="ACP1088" s="871"/>
      <c r="ACQ1088" s="871"/>
      <c r="ACR1088" s="871"/>
      <c r="ACS1088" s="871"/>
      <c r="ACT1088" s="871"/>
      <c r="ACU1088" s="871"/>
      <c r="ACV1088" s="871"/>
      <c r="ACW1088" s="871"/>
      <c r="ACX1088" s="871"/>
      <c r="ACY1088" s="871"/>
      <c r="ACZ1088" s="871"/>
      <c r="ADA1088" s="871"/>
      <c r="ADB1088" s="871"/>
      <c r="ADC1088" s="871"/>
      <c r="ADD1088" s="871"/>
      <c r="ADE1088" s="871"/>
      <c r="ADF1088" s="871"/>
      <c r="ADG1088" s="871"/>
      <c r="ADH1088" s="871"/>
      <c r="ADI1088" s="871"/>
      <c r="ADJ1088" s="871"/>
      <c r="ADK1088" s="871"/>
      <c r="ADL1088" s="871"/>
      <c r="ADM1088" s="871"/>
      <c r="ADN1088" s="871"/>
      <c r="ADO1088" s="871"/>
      <c r="ADP1088" s="871"/>
      <c r="ADQ1088" s="871"/>
      <c r="ADR1088" s="871"/>
      <c r="ADS1088" s="871"/>
      <c r="ADT1088" s="871"/>
      <c r="ADU1088" s="871"/>
      <c r="ADV1088" s="871"/>
      <c r="ADW1088" s="871"/>
      <c r="ADX1088" s="871"/>
      <c r="ADY1088" s="871"/>
      <c r="ADZ1088" s="871"/>
      <c r="AEA1088" s="871"/>
      <c r="AEB1088" s="871"/>
      <c r="AEC1088" s="871"/>
      <c r="AED1088" s="871"/>
      <c r="AEE1088" s="871"/>
      <c r="AEF1088" s="871"/>
      <c r="AEG1088" s="871"/>
      <c r="AEH1088" s="871"/>
      <c r="AEI1088" s="871"/>
      <c r="AEJ1088" s="871"/>
      <c r="AEK1088" s="871"/>
      <c r="AEL1088" s="871"/>
      <c r="AEM1088" s="871"/>
      <c r="AEN1088" s="871"/>
      <c r="AEO1088" s="871"/>
      <c r="AEP1088" s="871"/>
      <c r="AEQ1088" s="871"/>
      <c r="AER1088" s="871"/>
      <c r="AES1088" s="871"/>
      <c r="AET1088" s="871"/>
      <c r="AEU1088" s="871"/>
      <c r="AEV1088" s="871"/>
      <c r="AEW1088" s="871"/>
      <c r="AEX1088" s="871"/>
      <c r="AEY1088" s="871"/>
      <c r="AEZ1088" s="871"/>
      <c r="AFA1088" s="871"/>
      <c r="AFB1088" s="871"/>
      <c r="AFC1088" s="871"/>
      <c r="AFD1088" s="871"/>
      <c r="AFE1088" s="871"/>
      <c r="AFF1088" s="871"/>
      <c r="AFG1088" s="871"/>
      <c r="AFH1088" s="871"/>
      <c r="AFI1088" s="871"/>
      <c r="AFJ1088" s="871"/>
      <c r="AFK1088" s="871"/>
      <c r="AFL1088" s="871"/>
      <c r="AFM1088" s="871"/>
      <c r="AFN1088" s="871"/>
      <c r="AFO1088" s="871"/>
      <c r="AFP1088" s="871"/>
      <c r="AFQ1088" s="871"/>
      <c r="AFR1088" s="871"/>
      <c r="AFS1088" s="871"/>
      <c r="AFT1088" s="871"/>
      <c r="AFU1088" s="871"/>
      <c r="AFV1088" s="871"/>
      <c r="AFW1088" s="871"/>
      <c r="AFX1088" s="871"/>
      <c r="AFY1088" s="871"/>
      <c r="AFZ1088" s="871"/>
      <c r="AGA1088" s="871"/>
      <c r="AGB1088" s="871"/>
      <c r="AGC1088" s="871"/>
      <c r="AGD1088" s="871"/>
      <c r="AGE1088" s="871"/>
      <c r="AGF1088" s="871"/>
      <c r="AGG1088" s="871"/>
      <c r="AGH1088" s="871"/>
      <c r="AGI1088" s="871"/>
      <c r="AGJ1088" s="871"/>
      <c r="AGK1088" s="871"/>
      <c r="AGL1088" s="871"/>
      <c r="AGM1088" s="871"/>
      <c r="AGN1088" s="871"/>
      <c r="AGO1088" s="871"/>
      <c r="AGP1088" s="871"/>
      <c r="AGQ1088" s="871"/>
      <c r="AGR1088" s="871"/>
      <c r="AGS1088" s="871"/>
      <c r="AGT1088" s="871"/>
      <c r="AGU1088" s="871"/>
      <c r="AGV1088" s="871"/>
      <c r="AGW1088" s="871"/>
      <c r="AGX1088" s="871"/>
      <c r="AGY1088" s="871"/>
      <c r="AGZ1088" s="871"/>
      <c r="AHA1088" s="871"/>
      <c r="AHB1088" s="871"/>
      <c r="AHC1088" s="871"/>
      <c r="AHD1088" s="871"/>
      <c r="AHE1088" s="871"/>
      <c r="AHF1088" s="871"/>
      <c r="AHG1088" s="871"/>
      <c r="AHH1088" s="871"/>
      <c r="AHI1088" s="871"/>
      <c r="AHJ1088" s="871"/>
      <c r="AHK1088" s="871"/>
      <c r="AHL1088" s="871"/>
      <c r="AHM1088" s="871"/>
      <c r="AHN1088" s="871"/>
      <c r="AHO1088" s="871"/>
      <c r="AHP1088" s="871"/>
      <c r="AHQ1088" s="871"/>
      <c r="AHR1088" s="871"/>
      <c r="AHS1088" s="871"/>
      <c r="AHT1088" s="871"/>
      <c r="AHU1088" s="871"/>
      <c r="AHV1088" s="871"/>
      <c r="AHW1088" s="871"/>
      <c r="AHX1088" s="871"/>
      <c r="AHY1088" s="871"/>
      <c r="AHZ1088" s="871"/>
      <c r="AIA1088" s="871"/>
      <c r="AIB1088" s="871"/>
      <c r="AIC1088" s="871"/>
      <c r="AID1088" s="871"/>
      <c r="AIE1088" s="871"/>
      <c r="AIF1088" s="871"/>
      <c r="AIG1088" s="871"/>
      <c r="AIH1088" s="871"/>
      <c r="AII1088" s="871"/>
      <c r="AIJ1088" s="871"/>
      <c r="AIK1088" s="871"/>
      <c r="AIL1088" s="871"/>
      <c r="AIM1088" s="871"/>
      <c r="AIN1088" s="871"/>
      <c r="AIO1088" s="871"/>
      <c r="AIP1088" s="871"/>
      <c r="AIQ1088" s="871"/>
      <c r="AIR1088" s="871"/>
      <c r="AIS1088" s="871"/>
      <c r="AIT1088" s="871"/>
      <c r="AIU1088" s="871"/>
      <c r="AIV1088" s="871"/>
      <c r="AIW1088" s="871"/>
      <c r="AIX1088" s="871"/>
      <c r="AIY1088" s="871"/>
      <c r="AIZ1088" s="871"/>
      <c r="AJA1088" s="871"/>
      <c r="AJB1088" s="871"/>
      <c r="AJC1088" s="871"/>
      <c r="AJD1088" s="871"/>
      <c r="AJE1088" s="871"/>
      <c r="AJF1088" s="871"/>
      <c r="AJG1088" s="871"/>
      <c r="AJH1088" s="871"/>
      <c r="AJI1088" s="871"/>
      <c r="AJJ1088" s="871"/>
      <c r="AJK1088" s="871"/>
      <c r="AJL1088" s="871"/>
      <c r="AJM1088" s="871"/>
      <c r="AJN1088" s="871"/>
      <c r="AJO1088" s="871"/>
      <c r="AJP1088" s="871"/>
      <c r="AJQ1088" s="871"/>
      <c r="AJR1088" s="871"/>
      <c r="AJS1088" s="871"/>
      <c r="AJT1088" s="871"/>
      <c r="AJU1088" s="871"/>
      <c r="AJV1088" s="871"/>
      <c r="AJW1088" s="871"/>
      <c r="AJX1088" s="871"/>
      <c r="AJY1088" s="871"/>
      <c r="AJZ1088" s="871"/>
      <c r="AKA1088" s="871"/>
      <c r="AKB1088" s="871"/>
      <c r="AKC1088" s="871"/>
      <c r="AKD1088" s="871"/>
      <c r="AKE1088" s="871"/>
      <c r="AKF1088" s="871"/>
      <c r="AKG1088" s="871"/>
      <c r="AKH1088" s="871"/>
      <c r="AKI1088" s="871"/>
      <c r="AKJ1088" s="871"/>
      <c r="AKK1088" s="871"/>
      <c r="AKL1088" s="871"/>
      <c r="AKM1088" s="871"/>
      <c r="AKN1088" s="871"/>
      <c r="AKO1088" s="871"/>
      <c r="AKP1088" s="871"/>
      <c r="AKQ1088" s="871"/>
      <c r="AKR1088" s="871"/>
      <c r="AKS1088" s="871"/>
      <c r="AKT1088" s="871"/>
      <c r="AKU1088" s="871"/>
      <c r="AKV1088" s="871"/>
      <c r="AKW1088" s="871"/>
      <c r="AKX1088" s="871"/>
      <c r="AKY1088" s="871"/>
      <c r="AKZ1088" s="871"/>
      <c r="ALA1088" s="871"/>
      <c r="ALB1088" s="871"/>
      <c r="ALC1088" s="871"/>
      <c r="ALD1088" s="871"/>
      <c r="ALE1088" s="871"/>
      <c r="ALF1088" s="871"/>
      <c r="ALG1088" s="871"/>
      <c r="ALH1088" s="871"/>
      <c r="ALI1088" s="871"/>
      <c r="ALJ1088" s="871"/>
      <c r="ALK1088" s="871"/>
      <c r="ALL1088" s="871"/>
      <c r="ALM1088" s="871"/>
      <c r="ALN1088" s="871"/>
      <c r="ALO1088" s="871"/>
      <c r="ALP1088" s="871"/>
      <c r="ALQ1088" s="871"/>
      <c r="ALR1088" s="871"/>
      <c r="ALS1088" s="871"/>
      <c r="ALT1088" s="871"/>
      <c r="ALU1088" s="871"/>
      <c r="ALV1088" s="871"/>
      <c r="ALW1088" s="871"/>
      <c r="ALX1088" s="871"/>
      <c r="ALY1088" s="871"/>
      <c r="ALZ1088" s="871"/>
      <c r="AMA1088" s="871"/>
      <c r="AMB1088" s="871"/>
      <c r="AMC1088" s="871"/>
      <c r="AMD1088" s="871"/>
      <c r="AME1088" s="871"/>
      <c r="AMF1088" s="871"/>
      <c r="AMG1088" s="871"/>
      <c r="AMH1088" s="871"/>
      <c r="AMI1088" s="871"/>
      <c r="AMJ1088" s="871"/>
      <c r="AMK1088" s="871"/>
    </row>
    <row r="1089" spans="1:1025" ht="15.75" customHeight="1">
      <c r="A1089" s="1126"/>
      <c r="B1089" s="958" t="s">
        <v>270</v>
      </c>
      <c r="C1089" s="958"/>
      <c r="D1089" s="958" t="s">
        <v>558</v>
      </c>
      <c r="E1089" s="957"/>
      <c r="F1089" s="942"/>
      <c r="G1089" s="942"/>
      <c r="H1089" s="946"/>
      <c r="I1089" s="942"/>
      <c r="J1089" s="942" t="s">
        <v>251</v>
      </c>
      <c r="K1089" s="944"/>
      <c r="L1089" s="944"/>
      <c r="M1089" s="899"/>
      <c r="N1089" s="899"/>
      <c r="O1089" s="903"/>
      <c r="P1089" s="899"/>
      <c r="Q1089" s="898"/>
      <c r="R1089" s="871"/>
      <c r="S1089" s="871"/>
      <c r="T1089" s="871"/>
      <c r="U1089" s="871"/>
      <c r="V1089" s="871"/>
      <c r="W1089" s="871"/>
      <c r="X1089" s="871"/>
      <c r="Y1089" s="871"/>
      <c r="Z1089" s="871"/>
      <c r="AA1089" s="871"/>
      <c r="AB1089" s="871"/>
      <c r="AC1089" s="871"/>
      <c r="AD1089" s="871"/>
      <c r="AE1089" s="871"/>
      <c r="AF1089" s="871"/>
      <c r="AG1089" s="871"/>
      <c r="AH1089" s="871"/>
      <c r="AI1089" s="871"/>
      <c r="AJ1089" s="871"/>
      <c r="AK1089" s="871"/>
      <c r="AL1089" s="871"/>
      <c r="AM1089" s="871"/>
      <c r="AN1089" s="871"/>
      <c r="AO1089" s="871"/>
      <c r="AP1089" s="871"/>
      <c r="AQ1089" s="871"/>
      <c r="AR1089" s="871"/>
      <c r="AS1089" s="871"/>
      <c r="AT1089" s="871"/>
      <c r="AU1089" s="871"/>
      <c r="AV1089" s="871"/>
      <c r="AW1089" s="871"/>
      <c r="AX1089" s="871"/>
      <c r="AY1089" s="871"/>
      <c r="AZ1089" s="871"/>
      <c r="BA1089" s="871"/>
      <c r="BB1089" s="871"/>
      <c r="BC1089" s="871"/>
      <c r="BD1089" s="871"/>
      <c r="BE1089" s="871"/>
      <c r="BF1089" s="871"/>
      <c r="BG1089" s="871"/>
      <c r="BH1089" s="871"/>
      <c r="BI1089" s="871"/>
      <c r="BJ1089" s="871"/>
      <c r="BK1089" s="871"/>
      <c r="BL1089" s="871"/>
      <c r="BM1089" s="871"/>
      <c r="BN1089" s="871"/>
      <c r="BO1089" s="871"/>
      <c r="BP1089" s="871"/>
      <c r="BQ1089" s="871"/>
      <c r="BR1089" s="871"/>
      <c r="BS1089" s="871"/>
      <c r="BT1089" s="871"/>
      <c r="BU1089" s="871"/>
      <c r="BV1089" s="871"/>
      <c r="BW1089" s="871"/>
      <c r="BX1089" s="871"/>
      <c r="BY1089" s="871"/>
      <c r="BZ1089" s="871"/>
      <c r="CA1089" s="871"/>
      <c r="CB1089" s="871"/>
      <c r="CC1089" s="871"/>
      <c r="CD1089" s="871"/>
      <c r="CE1089" s="871"/>
      <c r="CF1089" s="871"/>
      <c r="CG1089" s="871"/>
      <c r="CH1089" s="871"/>
      <c r="CI1089" s="871"/>
      <c r="CJ1089" s="871"/>
      <c r="CK1089" s="871"/>
      <c r="CL1089" s="871"/>
      <c r="CM1089" s="871"/>
      <c r="CN1089" s="871"/>
      <c r="CO1089" s="871"/>
      <c r="CP1089" s="871"/>
      <c r="CQ1089" s="871"/>
      <c r="CR1089" s="871"/>
      <c r="CS1089" s="871"/>
      <c r="CT1089" s="871"/>
      <c r="CU1089" s="871"/>
      <c r="CV1089" s="871"/>
      <c r="CW1089" s="871"/>
      <c r="CX1089" s="871"/>
      <c r="CY1089" s="871"/>
      <c r="CZ1089" s="871"/>
      <c r="DA1089" s="871"/>
      <c r="DB1089" s="871"/>
      <c r="DC1089" s="871"/>
      <c r="DD1089" s="871"/>
      <c r="DE1089" s="871"/>
      <c r="DF1089" s="871"/>
      <c r="DG1089" s="871"/>
      <c r="DH1089" s="871"/>
      <c r="DI1089" s="871"/>
      <c r="DJ1089" s="871"/>
      <c r="DK1089" s="871"/>
      <c r="DL1089" s="871"/>
      <c r="DM1089" s="871"/>
      <c r="DN1089" s="871"/>
      <c r="DO1089" s="871"/>
      <c r="DP1089" s="871"/>
      <c r="DQ1089" s="871"/>
      <c r="DR1089" s="871"/>
      <c r="DS1089" s="871"/>
      <c r="DT1089" s="871"/>
      <c r="DU1089" s="871"/>
      <c r="DV1089" s="871"/>
      <c r="DW1089" s="871"/>
      <c r="DX1089" s="871"/>
      <c r="DY1089" s="871"/>
      <c r="DZ1089" s="871"/>
      <c r="EA1089" s="871"/>
      <c r="EB1089" s="871"/>
      <c r="EC1089" s="871"/>
      <c r="ED1089" s="871"/>
      <c r="EE1089" s="871"/>
      <c r="EF1089" s="871"/>
      <c r="EG1089" s="871"/>
      <c r="EH1089" s="871"/>
      <c r="EI1089" s="871"/>
      <c r="EJ1089" s="871"/>
      <c r="EK1089" s="871"/>
      <c r="EL1089" s="871"/>
      <c r="EM1089" s="871"/>
      <c r="EN1089" s="871"/>
      <c r="EO1089" s="871"/>
      <c r="EP1089" s="871"/>
      <c r="EQ1089" s="871"/>
      <c r="ER1089" s="871"/>
      <c r="ES1089" s="871"/>
      <c r="ET1089" s="871"/>
      <c r="EU1089" s="871"/>
      <c r="EV1089" s="871"/>
      <c r="EW1089" s="871"/>
      <c r="EX1089" s="871"/>
      <c r="EY1089" s="871"/>
      <c r="EZ1089" s="871"/>
      <c r="FA1089" s="871"/>
      <c r="FB1089" s="871"/>
      <c r="FC1089" s="871"/>
      <c r="FD1089" s="871"/>
      <c r="FE1089" s="871"/>
      <c r="FF1089" s="871"/>
      <c r="FG1089" s="871"/>
      <c r="FH1089" s="871"/>
      <c r="FI1089" s="871"/>
      <c r="FJ1089" s="871"/>
      <c r="FK1089" s="871"/>
      <c r="FL1089" s="871"/>
      <c r="FM1089" s="871"/>
      <c r="FN1089" s="871"/>
      <c r="FO1089" s="871"/>
      <c r="FP1089" s="871"/>
      <c r="FQ1089" s="871"/>
      <c r="FR1089" s="871"/>
      <c r="FS1089" s="871"/>
      <c r="FT1089" s="871"/>
      <c r="FU1089" s="871"/>
      <c r="FV1089" s="871"/>
      <c r="FW1089" s="871"/>
      <c r="FX1089" s="871"/>
      <c r="FY1089" s="871"/>
      <c r="FZ1089" s="871"/>
      <c r="GA1089" s="871"/>
      <c r="GB1089" s="871"/>
      <c r="GC1089" s="871"/>
      <c r="GD1089" s="871"/>
      <c r="GE1089" s="871"/>
      <c r="GF1089" s="871"/>
      <c r="GG1089" s="871"/>
      <c r="GH1089" s="871"/>
      <c r="GI1089" s="871"/>
      <c r="GJ1089" s="871"/>
      <c r="GK1089" s="871"/>
      <c r="GL1089" s="871"/>
      <c r="GM1089" s="871"/>
      <c r="GN1089" s="871"/>
      <c r="GO1089" s="871"/>
      <c r="GP1089" s="871"/>
      <c r="GQ1089" s="871"/>
      <c r="GR1089" s="871"/>
      <c r="GS1089" s="871"/>
      <c r="GT1089" s="871"/>
      <c r="GU1089" s="871"/>
      <c r="GV1089" s="871"/>
      <c r="GW1089" s="871"/>
      <c r="GX1089" s="871"/>
      <c r="GY1089" s="871"/>
      <c r="GZ1089" s="871"/>
      <c r="HA1089" s="871"/>
      <c r="HB1089" s="871"/>
      <c r="HC1089" s="871"/>
      <c r="HD1089" s="871"/>
      <c r="HE1089" s="871"/>
      <c r="HF1089" s="871"/>
      <c r="HG1089" s="871"/>
      <c r="HH1089" s="871"/>
      <c r="HI1089" s="871"/>
      <c r="HJ1089" s="871"/>
      <c r="HK1089" s="871"/>
      <c r="HL1089" s="871"/>
      <c r="HM1089" s="871"/>
      <c r="HN1089" s="871"/>
      <c r="HO1089" s="871"/>
      <c r="HP1089" s="871"/>
      <c r="HQ1089" s="871"/>
      <c r="HR1089" s="871"/>
      <c r="HS1089" s="871"/>
      <c r="HT1089" s="871"/>
      <c r="HU1089" s="871"/>
      <c r="HV1089" s="871"/>
      <c r="HW1089" s="871"/>
      <c r="HX1089" s="871"/>
      <c r="HY1089" s="871"/>
      <c r="HZ1089" s="871"/>
      <c r="IA1089" s="871"/>
      <c r="IB1089" s="871"/>
      <c r="IC1089" s="871"/>
      <c r="ID1089" s="871"/>
      <c r="IE1089" s="871"/>
      <c r="IF1089" s="871"/>
      <c r="IG1089" s="871"/>
      <c r="IH1089" s="871"/>
      <c r="II1089" s="871"/>
      <c r="IJ1089" s="871"/>
      <c r="IK1089" s="871"/>
      <c r="IL1089" s="871"/>
      <c r="IM1089" s="871"/>
      <c r="IN1089" s="871"/>
      <c r="IO1089" s="871"/>
      <c r="IP1089" s="871"/>
      <c r="IQ1089" s="871"/>
      <c r="IR1089" s="871"/>
      <c r="IS1089" s="871"/>
      <c r="IT1089" s="871"/>
      <c r="IU1089" s="871"/>
      <c r="IV1089" s="871"/>
      <c r="IW1089" s="871"/>
      <c r="IX1089" s="871"/>
      <c r="IY1089" s="871"/>
      <c r="IZ1089" s="871"/>
      <c r="JA1089" s="871"/>
      <c r="JB1089" s="871"/>
      <c r="JC1089" s="871"/>
      <c r="JD1089" s="871"/>
      <c r="JE1089" s="871"/>
      <c r="JF1089" s="871"/>
      <c r="JG1089" s="871"/>
      <c r="JH1089" s="871"/>
      <c r="JI1089" s="871"/>
      <c r="JJ1089" s="871"/>
      <c r="JK1089" s="871"/>
      <c r="JL1089" s="871"/>
      <c r="JM1089" s="871"/>
      <c r="JN1089" s="871"/>
      <c r="JO1089" s="871"/>
      <c r="JP1089" s="871"/>
      <c r="JQ1089" s="871"/>
      <c r="JR1089" s="871"/>
      <c r="JS1089" s="871"/>
      <c r="JT1089" s="871"/>
      <c r="JU1089" s="871"/>
      <c r="JV1089" s="871"/>
      <c r="JW1089" s="871"/>
      <c r="JX1089" s="871"/>
      <c r="JY1089" s="871"/>
      <c r="JZ1089" s="871"/>
      <c r="KA1089" s="871"/>
      <c r="KB1089" s="871"/>
      <c r="KC1089" s="871"/>
      <c r="KD1089" s="871"/>
      <c r="KE1089" s="871"/>
      <c r="KF1089" s="871"/>
      <c r="KG1089" s="871"/>
      <c r="KH1089" s="871"/>
      <c r="KI1089" s="871"/>
      <c r="KJ1089" s="871"/>
      <c r="KK1089" s="871"/>
      <c r="KL1089" s="871"/>
      <c r="KM1089" s="871"/>
      <c r="KN1089" s="871"/>
      <c r="KO1089" s="871"/>
      <c r="KP1089" s="871"/>
      <c r="KQ1089" s="871"/>
      <c r="KR1089" s="871"/>
      <c r="KS1089" s="871"/>
      <c r="KT1089" s="871"/>
      <c r="KU1089" s="871"/>
      <c r="KV1089" s="871"/>
      <c r="KW1089" s="871"/>
      <c r="KX1089" s="871"/>
      <c r="KY1089" s="871"/>
      <c r="KZ1089" s="871"/>
      <c r="LA1089" s="871"/>
      <c r="LB1089" s="871"/>
      <c r="LC1089" s="871"/>
      <c r="LD1089" s="871"/>
      <c r="LE1089" s="871"/>
      <c r="LF1089" s="871"/>
      <c r="LG1089" s="871"/>
      <c r="LH1089" s="871"/>
      <c r="LI1089" s="871"/>
      <c r="LJ1089" s="871"/>
      <c r="LK1089" s="871"/>
      <c r="LL1089" s="871"/>
      <c r="LM1089" s="871"/>
      <c r="LN1089" s="871"/>
      <c r="LO1089" s="871"/>
      <c r="LP1089" s="871"/>
      <c r="LQ1089" s="871"/>
      <c r="LR1089" s="871"/>
      <c r="LS1089" s="871"/>
      <c r="LT1089" s="871"/>
      <c r="LU1089" s="871"/>
      <c r="LV1089" s="871"/>
      <c r="LW1089" s="871"/>
      <c r="LX1089" s="871"/>
      <c r="LY1089" s="871"/>
      <c r="LZ1089" s="871"/>
      <c r="MA1089" s="871"/>
      <c r="MB1089" s="871"/>
      <c r="MC1089" s="871"/>
      <c r="MD1089" s="871"/>
      <c r="ME1089" s="871"/>
      <c r="MF1089" s="871"/>
      <c r="MG1089" s="871"/>
      <c r="MH1089" s="871"/>
      <c r="MI1089" s="871"/>
      <c r="MJ1089" s="871"/>
      <c r="MK1089" s="871"/>
      <c r="ML1089" s="871"/>
      <c r="MM1089" s="871"/>
      <c r="MN1089" s="871"/>
      <c r="MO1089" s="871"/>
      <c r="MP1089" s="871"/>
      <c r="MQ1089" s="871"/>
      <c r="MR1089" s="871"/>
      <c r="MS1089" s="871"/>
      <c r="MT1089" s="871"/>
      <c r="MU1089" s="871"/>
      <c r="MV1089" s="871"/>
      <c r="MW1089" s="871"/>
      <c r="MX1089" s="871"/>
      <c r="MY1089" s="871"/>
      <c r="MZ1089" s="871"/>
      <c r="NA1089" s="871"/>
      <c r="NB1089" s="871"/>
      <c r="NC1089" s="871"/>
      <c r="ND1089" s="871"/>
      <c r="NE1089" s="871"/>
      <c r="NF1089" s="871"/>
      <c r="NG1089" s="871"/>
      <c r="NH1089" s="871"/>
      <c r="NI1089" s="871"/>
      <c r="NJ1089" s="871"/>
      <c r="NK1089" s="871"/>
      <c r="NL1089" s="871"/>
      <c r="NM1089" s="871"/>
      <c r="NN1089" s="871"/>
      <c r="NO1089" s="871"/>
      <c r="NP1089" s="871"/>
      <c r="NQ1089" s="871"/>
      <c r="NR1089" s="871"/>
      <c r="NS1089" s="871"/>
      <c r="NT1089" s="871"/>
      <c r="NU1089" s="871"/>
      <c r="NV1089" s="871"/>
      <c r="NW1089" s="871"/>
      <c r="NX1089" s="871"/>
      <c r="NY1089" s="871"/>
      <c r="NZ1089" s="871"/>
      <c r="OA1089" s="871"/>
      <c r="OB1089" s="871"/>
      <c r="OC1089" s="871"/>
      <c r="OD1089" s="871"/>
      <c r="OE1089" s="871"/>
      <c r="OF1089" s="871"/>
      <c r="OG1089" s="871"/>
      <c r="OH1089" s="871"/>
      <c r="OI1089" s="871"/>
      <c r="OJ1089" s="871"/>
      <c r="OK1089" s="871"/>
      <c r="OL1089" s="871"/>
      <c r="OM1089" s="871"/>
      <c r="ON1089" s="871"/>
      <c r="OO1089" s="871"/>
      <c r="OP1089" s="871"/>
      <c r="OQ1089" s="871"/>
      <c r="OR1089" s="871"/>
      <c r="OS1089" s="871"/>
      <c r="OT1089" s="871"/>
      <c r="OU1089" s="871"/>
      <c r="OV1089" s="871"/>
      <c r="OW1089" s="871"/>
      <c r="OX1089" s="871"/>
      <c r="OY1089" s="871"/>
      <c r="OZ1089" s="871"/>
      <c r="PA1089" s="871"/>
      <c r="PB1089" s="871"/>
      <c r="PC1089" s="871"/>
      <c r="PD1089" s="871"/>
      <c r="PE1089" s="871"/>
      <c r="PF1089" s="871"/>
      <c r="PG1089" s="871"/>
      <c r="PH1089" s="871"/>
      <c r="PI1089" s="871"/>
      <c r="PJ1089" s="871"/>
      <c r="PK1089" s="871"/>
      <c r="PL1089" s="871"/>
      <c r="PM1089" s="871"/>
      <c r="PN1089" s="871"/>
      <c r="PO1089" s="871"/>
      <c r="PP1089" s="871"/>
      <c r="PQ1089" s="871"/>
      <c r="PR1089" s="871"/>
      <c r="PS1089" s="871"/>
      <c r="PT1089" s="871"/>
      <c r="PU1089" s="871"/>
      <c r="PV1089" s="871"/>
      <c r="PW1089" s="871"/>
      <c r="PX1089" s="871"/>
      <c r="PY1089" s="871"/>
      <c r="PZ1089" s="871"/>
      <c r="QA1089" s="871"/>
      <c r="QB1089" s="871"/>
      <c r="QC1089" s="871"/>
      <c r="QD1089" s="871"/>
      <c r="QE1089" s="871"/>
      <c r="QF1089" s="871"/>
      <c r="QG1089" s="871"/>
      <c r="QH1089" s="871"/>
      <c r="QI1089" s="871"/>
      <c r="QJ1089" s="871"/>
      <c r="QK1089" s="871"/>
      <c r="QL1089" s="871"/>
      <c r="QM1089" s="871"/>
      <c r="QN1089" s="871"/>
      <c r="QO1089" s="871"/>
      <c r="QP1089" s="871"/>
      <c r="QQ1089" s="871"/>
      <c r="QR1089" s="871"/>
      <c r="QS1089" s="871"/>
      <c r="QT1089" s="871"/>
      <c r="QU1089" s="871"/>
      <c r="QV1089" s="871"/>
      <c r="QW1089" s="871"/>
      <c r="QX1089" s="871"/>
      <c r="QY1089" s="871"/>
      <c r="QZ1089" s="871"/>
      <c r="RA1089" s="871"/>
      <c r="RB1089" s="871"/>
      <c r="RC1089" s="871"/>
      <c r="RD1089" s="871"/>
      <c r="RE1089" s="871"/>
      <c r="RF1089" s="871"/>
      <c r="RG1089" s="871"/>
      <c r="RH1089" s="871"/>
      <c r="RI1089" s="871"/>
      <c r="RJ1089" s="871"/>
      <c r="RK1089" s="871"/>
      <c r="RL1089" s="871"/>
      <c r="RM1089" s="871"/>
      <c r="RN1089" s="871"/>
      <c r="RO1089" s="871"/>
      <c r="RP1089" s="871"/>
      <c r="RQ1089" s="871"/>
      <c r="RR1089" s="871"/>
      <c r="RS1089" s="871"/>
      <c r="RT1089" s="871"/>
      <c r="RU1089" s="871"/>
      <c r="RV1089" s="871"/>
      <c r="RW1089" s="871"/>
      <c r="RX1089" s="871"/>
      <c r="RY1089" s="871"/>
      <c r="RZ1089" s="871"/>
      <c r="SA1089" s="871"/>
      <c r="SB1089" s="871"/>
      <c r="SC1089" s="871"/>
      <c r="SD1089" s="871"/>
      <c r="SE1089" s="871"/>
      <c r="SF1089" s="871"/>
      <c r="SG1089" s="871"/>
      <c r="SH1089" s="871"/>
      <c r="SI1089" s="871"/>
      <c r="SJ1089" s="871"/>
      <c r="SK1089" s="871"/>
      <c r="SL1089" s="871"/>
      <c r="SM1089" s="871"/>
      <c r="SN1089" s="871"/>
      <c r="SO1089" s="871"/>
      <c r="SP1089" s="871"/>
      <c r="SQ1089" s="871"/>
      <c r="SR1089" s="871"/>
      <c r="SS1089" s="871"/>
      <c r="ST1089" s="871"/>
      <c r="SU1089" s="871"/>
      <c r="SV1089" s="871"/>
      <c r="SW1089" s="871"/>
      <c r="SX1089" s="871"/>
      <c r="SY1089" s="871"/>
      <c r="SZ1089" s="871"/>
      <c r="TA1089" s="871"/>
      <c r="TB1089" s="871"/>
      <c r="TC1089" s="871"/>
      <c r="TD1089" s="871"/>
      <c r="TE1089" s="871"/>
      <c r="TF1089" s="871"/>
      <c r="TG1089" s="871"/>
      <c r="TH1089" s="871"/>
      <c r="TI1089" s="871"/>
      <c r="TJ1089" s="871"/>
      <c r="TK1089" s="871"/>
      <c r="TL1089" s="871"/>
      <c r="TM1089" s="871"/>
      <c r="TN1089" s="871"/>
      <c r="TO1089" s="871"/>
      <c r="TP1089" s="871"/>
      <c r="TQ1089" s="871"/>
      <c r="TR1089" s="871"/>
      <c r="TS1089" s="871"/>
      <c r="TT1089" s="871"/>
      <c r="TU1089" s="871"/>
      <c r="TV1089" s="871"/>
      <c r="TW1089" s="871"/>
      <c r="TX1089" s="871"/>
      <c r="TY1089" s="871"/>
      <c r="TZ1089" s="871"/>
      <c r="UA1089" s="871"/>
      <c r="UB1089" s="871"/>
      <c r="UC1089" s="871"/>
      <c r="UD1089" s="871"/>
      <c r="UE1089" s="871"/>
      <c r="UF1089" s="871"/>
      <c r="UG1089" s="871"/>
      <c r="UH1089" s="871"/>
      <c r="UI1089" s="871"/>
      <c r="UJ1089" s="871"/>
      <c r="UK1089" s="871"/>
      <c r="UL1089" s="871"/>
      <c r="UM1089" s="871"/>
      <c r="UN1089" s="871"/>
      <c r="UO1089" s="871"/>
      <c r="UP1089" s="871"/>
      <c r="UQ1089" s="871"/>
      <c r="UR1089" s="871"/>
      <c r="US1089" s="871"/>
      <c r="UT1089" s="871"/>
      <c r="UU1089" s="871"/>
      <c r="UV1089" s="871"/>
      <c r="UW1089" s="871"/>
      <c r="UX1089" s="871"/>
      <c r="UY1089" s="871"/>
      <c r="UZ1089" s="871"/>
      <c r="VA1089" s="871"/>
      <c r="VB1089" s="871"/>
      <c r="VC1089" s="871"/>
      <c r="VD1089" s="871"/>
      <c r="VE1089" s="871"/>
      <c r="VF1089" s="871"/>
      <c r="VG1089" s="871"/>
      <c r="VH1089" s="871"/>
      <c r="VI1089" s="871"/>
      <c r="VJ1089" s="871"/>
      <c r="VK1089" s="871"/>
      <c r="VL1089" s="871"/>
      <c r="VM1089" s="871"/>
      <c r="VN1089" s="871"/>
      <c r="VO1089" s="871"/>
      <c r="VP1089" s="871"/>
      <c r="VQ1089" s="871"/>
      <c r="VR1089" s="871"/>
      <c r="VS1089" s="871"/>
      <c r="VT1089" s="871"/>
      <c r="VU1089" s="871"/>
      <c r="VV1089" s="871"/>
      <c r="VW1089" s="871"/>
      <c r="VX1089" s="871"/>
      <c r="VY1089" s="871"/>
      <c r="VZ1089" s="871"/>
      <c r="WA1089" s="871"/>
      <c r="WB1089" s="871"/>
      <c r="WC1089" s="871"/>
      <c r="WD1089" s="871"/>
      <c r="WE1089" s="871"/>
      <c r="WF1089" s="871"/>
      <c r="WG1089" s="871"/>
      <c r="WH1089" s="871"/>
      <c r="WI1089" s="871"/>
      <c r="WJ1089" s="871"/>
      <c r="WK1089" s="871"/>
      <c r="WL1089" s="871"/>
      <c r="WM1089" s="871"/>
      <c r="WN1089" s="871"/>
      <c r="WO1089" s="871"/>
      <c r="WP1089" s="871"/>
      <c r="WQ1089" s="871"/>
      <c r="WR1089" s="871"/>
      <c r="WS1089" s="871"/>
      <c r="WT1089" s="871"/>
      <c r="WU1089" s="871"/>
      <c r="WV1089" s="871"/>
      <c r="WW1089" s="871"/>
      <c r="WX1089" s="871"/>
      <c r="WY1089" s="871"/>
      <c r="WZ1089" s="871"/>
      <c r="XA1089" s="871"/>
      <c r="XB1089" s="871"/>
      <c r="XC1089" s="871"/>
      <c r="XD1089" s="871"/>
      <c r="XE1089" s="871"/>
      <c r="XF1089" s="871"/>
      <c r="XG1089" s="871"/>
      <c r="XH1089" s="871"/>
      <c r="XI1089" s="871"/>
      <c r="XJ1089" s="871"/>
      <c r="XK1089" s="871"/>
      <c r="XL1089" s="871"/>
      <c r="XM1089" s="871"/>
      <c r="XN1089" s="871"/>
      <c r="XO1089" s="871"/>
      <c r="XP1089" s="871"/>
      <c r="XQ1089" s="871"/>
      <c r="XR1089" s="871"/>
      <c r="XS1089" s="871"/>
      <c r="XT1089" s="871"/>
      <c r="XU1089" s="871"/>
      <c r="XV1089" s="871"/>
      <c r="XW1089" s="871"/>
      <c r="XX1089" s="871"/>
      <c r="XY1089" s="871"/>
      <c r="XZ1089" s="871"/>
      <c r="YA1089" s="871"/>
      <c r="YB1089" s="871"/>
      <c r="YC1089" s="871"/>
      <c r="YD1089" s="871"/>
      <c r="YE1089" s="871"/>
      <c r="YF1089" s="871"/>
      <c r="YG1089" s="871"/>
      <c r="YH1089" s="871"/>
      <c r="YI1089" s="871"/>
      <c r="YJ1089" s="871"/>
      <c r="YK1089" s="871"/>
      <c r="YL1089" s="871"/>
      <c r="YM1089" s="871"/>
      <c r="YN1089" s="871"/>
      <c r="YO1089" s="871"/>
      <c r="YP1089" s="871"/>
      <c r="YQ1089" s="871"/>
      <c r="YR1089" s="871"/>
      <c r="YS1089" s="871"/>
      <c r="YT1089" s="871"/>
      <c r="YU1089" s="871"/>
      <c r="YV1089" s="871"/>
      <c r="YW1089" s="871"/>
      <c r="YX1089" s="871"/>
      <c r="YY1089" s="871"/>
      <c r="YZ1089" s="871"/>
      <c r="ZA1089" s="871"/>
      <c r="ZB1089" s="871"/>
      <c r="ZC1089" s="871"/>
      <c r="ZD1089" s="871"/>
      <c r="ZE1089" s="871"/>
      <c r="ZF1089" s="871"/>
      <c r="ZG1089" s="871"/>
      <c r="ZH1089" s="871"/>
      <c r="ZI1089" s="871"/>
      <c r="ZJ1089" s="871"/>
      <c r="ZK1089" s="871"/>
      <c r="ZL1089" s="871"/>
      <c r="ZM1089" s="871"/>
      <c r="ZN1089" s="871"/>
      <c r="ZO1089" s="871"/>
      <c r="ZP1089" s="871"/>
      <c r="ZQ1089" s="871"/>
      <c r="ZR1089" s="871"/>
      <c r="ZS1089" s="871"/>
      <c r="ZT1089" s="871"/>
      <c r="ZU1089" s="871"/>
      <c r="ZV1089" s="871"/>
      <c r="ZW1089" s="871"/>
      <c r="ZX1089" s="871"/>
      <c r="ZY1089" s="871"/>
      <c r="ZZ1089" s="871"/>
      <c r="AAA1089" s="871"/>
      <c r="AAB1089" s="871"/>
      <c r="AAC1089" s="871"/>
      <c r="AAD1089" s="871"/>
      <c r="AAE1089" s="871"/>
      <c r="AAF1089" s="871"/>
      <c r="AAG1089" s="871"/>
      <c r="AAH1089" s="871"/>
      <c r="AAI1089" s="871"/>
      <c r="AAJ1089" s="871"/>
      <c r="AAK1089" s="871"/>
      <c r="AAL1089" s="871"/>
      <c r="AAM1089" s="871"/>
      <c r="AAN1089" s="871"/>
      <c r="AAO1089" s="871"/>
      <c r="AAP1089" s="871"/>
      <c r="AAQ1089" s="871"/>
      <c r="AAR1089" s="871"/>
      <c r="AAS1089" s="871"/>
      <c r="AAT1089" s="871"/>
      <c r="AAU1089" s="871"/>
      <c r="AAV1089" s="871"/>
      <c r="AAW1089" s="871"/>
      <c r="AAX1089" s="871"/>
      <c r="AAY1089" s="871"/>
      <c r="AAZ1089" s="871"/>
      <c r="ABA1089" s="871"/>
      <c r="ABB1089" s="871"/>
      <c r="ABC1089" s="871"/>
      <c r="ABD1089" s="871"/>
      <c r="ABE1089" s="871"/>
      <c r="ABF1089" s="871"/>
      <c r="ABG1089" s="871"/>
      <c r="ABH1089" s="871"/>
      <c r="ABI1089" s="871"/>
      <c r="ABJ1089" s="871"/>
      <c r="ABK1089" s="871"/>
      <c r="ABL1089" s="871"/>
      <c r="ABM1089" s="871"/>
      <c r="ABN1089" s="871"/>
      <c r="ABO1089" s="871"/>
      <c r="ABP1089" s="871"/>
      <c r="ABQ1089" s="871"/>
      <c r="ABR1089" s="871"/>
      <c r="ABS1089" s="871"/>
      <c r="ABT1089" s="871"/>
      <c r="ABU1089" s="871"/>
      <c r="ABV1089" s="871"/>
      <c r="ABW1089" s="871"/>
      <c r="ABX1089" s="871"/>
      <c r="ABY1089" s="871"/>
      <c r="ABZ1089" s="871"/>
      <c r="ACA1089" s="871"/>
      <c r="ACB1089" s="871"/>
      <c r="ACC1089" s="871"/>
      <c r="ACD1089" s="871"/>
      <c r="ACE1089" s="871"/>
      <c r="ACF1089" s="871"/>
      <c r="ACG1089" s="871"/>
      <c r="ACH1089" s="871"/>
      <c r="ACI1089" s="871"/>
      <c r="ACJ1089" s="871"/>
      <c r="ACK1089" s="871"/>
      <c r="ACL1089" s="871"/>
      <c r="ACM1089" s="871"/>
      <c r="ACN1089" s="871"/>
      <c r="ACO1089" s="871"/>
      <c r="ACP1089" s="871"/>
      <c r="ACQ1089" s="871"/>
      <c r="ACR1089" s="871"/>
      <c r="ACS1089" s="871"/>
      <c r="ACT1089" s="871"/>
      <c r="ACU1089" s="871"/>
      <c r="ACV1089" s="871"/>
      <c r="ACW1089" s="871"/>
      <c r="ACX1089" s="871"/>
      <c r="ACY1089" s="871"/>
      <c r="ACZ1089" s="871"/>
      <c r="ADA1089" s="871"/>
      <c r="ADB1089" s="871"/>
      <c r="ADC1089" s="871"/>
      <c r="ADD1089" s="871"/>
      <c r="ADE1089" s="871"/>
      <c r="ADF1089" s="871"/>
      <c r="ADG1089" s="871"/>
      <c r="ADH1089" s="871"/>
      <c r="ADI1089" s="871"/>
      <c r="ADJ1089" s="871"/>
      <c r="ADK1089" s="871"/>
      <c r="ADL1089" s="871"/>
      <c r="ADM1089" s="871"/>
      <c r="ADN1089" s="871"/>
      <c r="ADO1089" s="871"/>
      <c r="ADP1089" s="871"/>
      <c r="ADQ1089" s="871"/>
      <c r="ADR1089" s="871"/>
      <c r="ADS1089" s="871"/>
      <c r="ADT1089" s="871"/>
      <c r="ADU1089" s="871"/>
      <c r="ADV1089" s="871"/>
      <c r="ADW1089" s="871"/>
      <c r="ADX1089" s="871"/>
      <c r="ADY1089" s="871"/>
      <c r="ADZ1089" s="871"/>
      <c r="AEA1089" s="871"/>
      <c r="AEB1089" s="871"/>
      <c r="AEC1089" s="871"/>
      <c r="AED1089" s="871"/>
      <c r="AEE1089" s="871"/>
      <c r="AEF1089" s="871"/>
      <c r="AEG1089" s="871"/>
      <c r="AEH1089" s="871"/>
      <c r="AEI1089" s="871"/>
      <c r="AEJ1089" s="871"/>
      <c r="AEK1089" s="871"/>
      <c r="AEL1089" s="871"/>
      <c r="AEM1089" s="871"/>
      <c r="AEN1089" s="871"/>
      <c r="AEO1089" s="871"/>
      <c r="AEP1089" s="871"/>
      <c r="AEQ1089" s="871"/>
      <c r="AER1089" s="871"/>
      <c r="AES1089" s="871"/>
      <c r="AET1089" s="871"/>
      <c r="AEU1089" s="871"/>
      <c r="AEV1089" s="871"/>
      <c r="AEW1089" s="871"/>
      <c r="AEX1089" s="871"/>
      <c r="AEY1089" s="871"/>
      <c r="AEZ1089" s="871"/>
      <c r="AFA1089" s="871"/>
      <c r="AFB1089" s="871"/>
      <c r="AFC1089" s="871"/>
      <c r="AFD1089" s="871"/>
      <c r="AFE1089" s="871"/>
      <c r="AFF1089" s="871"/>
      <c r="AFG1089" s="871"/>
      <c r="AFH1089" s="871"/>
      <c r="AFI1089" s="871"/>
      <c r="AFJ1089" s="871"/>
      <c r="AFK1089" s="871"/>
      <c r="AFL1089" s="871"/>
      <c r="AFM1089" s="871"/>
      <c r="AFN1089" s="871"/>
      <c r="AFO1089" s="871"/>
      <c r="AFP1089" s="871"/>
      <c r="AFQ1089" s="871"/>
      <c r="AFR1089" s="871"/>
      <c r="AFS1089" s="871"/>
      <c r="AFT1089" s="871"/>
      <c r="AFU1089" s="871"/>
      <c r="AFV1089" s="871"/>
      <c r="AFW1089" s="871"/>
      <c r="AFX1089" s="871"/>
      <c r="AFY1089" s="871"/>
      <c r="AFZ1089" s="871"/>
      <c r="AGA1089" s="871"/>
      <c r="AGB1089" s="871"/>
      <c r="AGC1089" s="871"/>
      <c r="AGD1089" s="871"/>
      <c r="AGE1089" s="871"/>
      <c r="AGF1089" s="871"/>
      <c r="AGG1089" s="871"/>
      <c r="AGH1089" s="871"/>
      <c r="AGI1089" s="871"/>
      <c r="AGJ1089" s="871"/>
      <c r="AGK1089" s="871"/>
      <c r="AGL1089" s="871"/>
      <c r="AGM1089" s="871"/>
      <c r="AGN1089" s="871"/>
      <c r="AGO1089" s="871"/>
      <c r="AGP1089" s="871"/>
      <c r="AGQ1089" s="871"/>
      <c r="AGR1089" s="871"/>
      <c r="AGS1089" s="871"/>
      <c r="AGT1089" s="871"/>
      <c r="AGU1089" s="871"/>
      <c r="AGV1089" s="871"/>
      <c r="AGW1089" s="871"/>
      <c r="AGX1089" s="871"/>
      <c r="AGY1089" s="871"/>
      <c r="AGZ1089" s="871"/>
      <c r="AHA1089" s="871"/>
      <c r="AHB1089" s="871"/>
      <c r="AHC1089" s="871"/>
      <c r="AHD1089" s="871"/>
      <c r="AHE1089" s="871"/>
      <c r="AHF1089" s="871"/>
      <c r="AHG1089" s="871"/>
      <c r="AHH1089" s="871"/>
      <c r="AHI1089" s="871"/>
      <c r="AHJ1089" s="871"/>
      <c r="AHK1089" s="871"/>
      <c r="AHL1089" s="871"/>
      <c r="AHM1089" s="871"/>
      <c r="AHN1089" s="871"/>
      <c r="AHO1089" s="871"/>
      <c r="AHP1089" s="871"/>
      <c r="AHQ1089" s="871"/>
      <c r="AHR1089" s="871"/>
      <c r="AHS1089" s="871"/>
      <c r="AHT1089" s="871"/>
      <c r="AHU1089" s="871"/>
      <c r="AHV1089" s="871"/>
      <c r="AHW1089" s="871"/>
      <c r="AHX1089" s="871"/>
      <c r="AHY1089" s="871"/>
      <c r="AHZ1089" s="871"/>
      <c r="AIA1089" s="871"/>
      <c r="AIB1089" s="871"/>
      <c r="AIC1089" s="871"/>
      <c r="AID1089" s="871"/>
      <c r="AIE1089" s="871"/>
      <c r="AIF1089" s="871"/>
      <c r="AIG1089" s="871"/>
      <c r="AIH1089" s="871"/>
      <c r="AII1089" s="871"/>
      <c r="AIJ1089" s="871"/>
      <c r="AIK1089" s="871"/>
      <c r="AIL1089" s="871"/>
      <c r="AIM1089" s="871"/>
      <c r="AIN1089" s="871"/>
      <c r="AIO1089" s="871"/>
      <c r="AIP1089" s="871"/>
      <c r="AIQ1089" s="871"/>
      <c r="AIR1089" s="871"/>
      <c r="AIS1089" s="871"/>
      <c r="AIT1089" s="871"/>
      <c r="AIU1089" s="871"/>
      <c r="AIV1089" s="871"/>
      <c r="AIW1089" s="871"/>
      <c r="AIX1089" s="871"/>
      <c r="AIY1089" s="871"/>
      <c r="AIZ1089" s="871"/>
      <c r="AJA1089" s="871"/>
      <c r="AJB1089" s="871"/>
      <c r="AJC1089" s="871"/>
      <c r="AJD1089" s="871"/>
      <c r="AJE1089" s="871"/>
      <c r="AJF1089" s="871"/>
      <c r="AJG1089" s="871"/>
      <c r="AJH1089" s="871"/>
      <c r="AJI1089" s="871"/>
      <c r="AJJ1089" s="871"/>
      <c r="AJK1089" s="871"/>
      <c r="AJL1089" s="871"/>
      <c r="AJM1089" s="871"/>
      <c r="AJN1089" s="871"/>
      <c r="AJO1089" s="871"/>
      <c r="AJP1089" s="871"/>
      <c r="AJQ1089" s="871"/>
      <c r="AJR1089" s="871"/>
      <c r="AJS1089" s="871"/>
      <c r="AJT1089" s="871"/>
      <c r="AJU1089" s="871"/>
      <c r="AJV1089" s="871"/>
      <c r="AJW1089" s="871"/>
      <c r="AJX1089" s="871"/>
      <c r="AJY1089" s="871"/>
      <c r="AJZ1089" s="871"/>
      <c r="AKA1089" s="871"/>
      <c r="AKB1089" s="871"/>
      <c r="AKC1089" s="871"/>
      <c r="AKD1089" s="871"/>
      <c r="AKE1089" s="871"/>
      <c r="AKF1089" s="871"/>
      <c r="AKG1089" s="871"/>
      <c r="AKH1089" s="871"/>
      <c r="AKI1089" s="871"/>
      <c r="AKJ1089" s="871"/>
      <c r="AKK1089" s="871"/>
      <c r="AKL1089" s="871"/>
      <c r="AKM1089" s="871"/>
      <c r="AKN1089" s="871"/>
      <c r="AKO1089" s="871"/>
      <c r="AKP1089" s="871"/>
      <c r="AKQ1089" s="871"/>
      <c r="AKR1089" s="871"/>
      <c r="AKS1089" s="871"/>
      <c r="AKT1089" s="871"/>
      <c r="AKU1089" s="871"/>
      <c r="AKV1089" s="871"/>
      <c r="AKW1089" s="871"/>
      <c r="AKX1089" s="871"/>
      <c r="AKY1089" s="871"/>
      <c r="AKZ1089" s="871"/>
      <c r="ALA1089" s="871"/>
      <c r="ALB1089" s="871"/>
      <c r="ALC1089" s="871"/>
      <c r="ALD1089" s="871"/>
      <c r="ALE1089" s="871"/>
      <c r="ALF1089" s="871"/>
      <c r="ALG1089" s="871"/>
      <c r="ALH1089" s="871"/>
      <c r="ALI1089" s="871"/>
      <c r="ALJ1089" s="871"/>
      <c r="ALK1089" s="871"/>
      <c r="ALL1089" s="871"/>
      <c r="ALM1089" s="871"/>
      <c r="ALN1089" s="871"/>
      <c r="ALO1089" s="871"/>
      <c r="ALP1089" s="871"/>
      <c r="ALQ1089" s="871"/>
      <c r="ALR1089" s="871"/>
      <c r="ALS1089" s="871"/>
      <c r="ALT1089" s="871"/>
      <c r="ALU1089" s="871"/>
      <c r="ALV1089" s="871"/>
      <c r="ALW1089" s="871"/>
      <c r="ALX1089" s="871"/>
      <c r="ALY1089" s="871"/>
      <c r="ALZ1089" s="871"/>
      <c r="AMA1089" s="871"/>
      <c r="AMB1089" s="871"/>
      <c r="AMC1089" s="871"/>
      <c r="AMD1089" s="871"/>
      <c r="AME1089" s="871"/>
      <c r="AMF1089" s="871"/>
      <c r="AMG1089" s="871"/>
      <c r="AMH1089" s="871"/>
      <c r="AMI1089" s="871"/>
      <c r="AMJ1089" s="871"/>
      <c r="AMK1089" s="871"/>
    </row>
    <row r="1090" spans="1:1025" ht="15.75" customHeight="1">
      <c r="A1090" s="1126"/>
      <c r="B1090" s="942"/>
      <c r="C1090" s="942"/>
      <c r="D1090" s="942"/>
      <c r="E1090" s="983"/>
      <c r="F1090" s="942"/>
      <c r="G1090" s="942"/>
      <c r="H1090" s="946"/>
      <c r="I1090" s="942"/>
      <c r="J1090" s="942"/>
      <c r="K1090" s="944"/>
      <c r="L1090" s="944"/>
      <c r="M1090" s="899"/>
      <c r="N1090" s="899"/>
      <c r="O1090" s="903"/>
      <c r="P1090" s="899"/>
      <c r="Q1090" s="898"/>
      <c r="R1090" s="871"/>
      <c r="S1090" s="871"/>
      <c r="T1090" s="871"/>
      <c r="U1090" s="871"/>
      <c r="V1090" s="871"/>
      <c r="W1090" s="871"/>
      <c r="X1090" s="871"/>
      <c r="Y1090" s="871"/>
      <c r="Z1090" s="871"/>
      <c r="AA1090" s="871"/>
      <c r="AB1090" s="871"/>
      <c r="AC1090" s="871"/>
      <c r="AD1090" s="871"/>
      <c r="AE1090" s="871"/>
      <c r="AF1090" s="871"/>
      <c r="AG1090" s="871"/>
      <c r="AH1090" s="871"/>
      <c r="AI1090" s="871"/>
      <c r="AJ1090" s="871"/>
      <c r="AK1090" s="871"/>
      <c r="AL1090" s="871"/>
      <c r="AM1090" s="871"/>
      <c r="AN1090" s="871"/>
      <c r="AO1090" s="871"/>
      <c r="AP1090" s="871"/>
      <c r="AQ1090" s="871"/>
      <c r="AR1090" s="871"/>
      <c r="AS1090" s="871"/>
      <c r="AT1090" s="871"/>
      <c r="AU1090" s="871"/>
      <c r="AV1090" s="871"/>
      <c r="AW1090" s="871"/>
      <c r="AX1090" s="871"/>
      <c r="AY1090" s="871"/>
      <c r="AZ1090" s="871"/>
      <c r="BA1090" s="871"/>
      <c r="BB1090" s="871"/>
      <c r="BC1090" s="871"/>
      <c r="BD1090" s="871"/>
      <c r="BE1090" s="871"/>
      <c r="BF1090" s="871"/>
      <c r="BG1090" s="871"/>
      <c r="BH1090" s="871"/>
      <c r="BI1090" s="871"/>
      <c r="BJ1090" s="871"/>
      <c r="BK1090" s="871"/>
      <c r="BL1090" s="871"/>
      <c r="BM1090" s="871"/>
      <c r="BN1090" s="871"/>
      <c r="BO1090" s="871"/>
      <c r="BP1090" s="871"/>
      <c r="BQ1090" s="871"/>
      <c r="BR1090" s="871"/>
      <c r="BS1090" s="871"/>
      <c r="BT1090" s="871"/>
      <c r="BU1090" s="871"/>
      <c r="BV1090" s="871"/>
      <c r="BW1090" s="871"/>
      <c r="BX1090" s="871"/>
      <c r="BY1090" s="871"/>
      <c r="BZ1090" s="871"/>
      <c r="CA1090" s="871"/>
      <c r="CB1090" s="871"/>
      <c r="CC1090" s="871"/>
      <c r="CD1090" s="871"/>
      <c r="CE1090" s="871"/>
      <c r="CF1090" s="871"/>
      <c r="CG1090" s="871"/>
      <c r="CH1090" s="871"/>
      <c r="CI1090" s="871"/>
      <c r="CJ1090" s="871"/>
      <c r="CK1090" s="871"/>
      <c r="CL1090" s="871"/>
      <c r="CM1090" s="871"/>
      <c r="CN1090" s="871"/>
      <c r="CO1090" s="871"/>
      <c r="CP1090" s="871"/>
      <c r="CQ1090" s="871"/>
      <c r="CR1090" s="871"/>
      <c r="CS1090" s="871"/>
      <c r="CT1090" s="871"/>
      <c r="CU1090" s="871"/>
      <c r="CV1090" s="871"/>
      <c r="CW1090" s="871"/>
      <c r="CX1090" s="871"/>
      <c r="CY1090" s="871"/>
      <c r="CZ1090" s="871"/>
      <c r="DA1090" s="871"/>
      <c r="DB1090" s="871"/>
      <c r="DC1090" s="871"/>
      <c r="DD1090" s="871"/>
      <c r="DE1090" s="871"/>
      <c r="DF1090" s="871"/>
      <c r="DG1090" s="871"/>
      <c r="DH1090" s="871"/>
      <c r="DI1090" s="871"/>
      <c r="DJ1090" s="871"/>
      <c r="DK1090" s="871"/>
      <c r="DL1090" s="871"/>
      <c r="DM1090" s="871"/>
      <c r="DN1090" s="871"/>
      <c r="DO1090" s="871"/>
      <c r="DP1090" s="871"/>
      <c r="DQ1090" s="871"/>
      <c r="DR1090" s="871"/>
      <c r="DS1090" s="871"/>
      <c r="DT1090" s="871"/>
      <c r="DU1090" s="871"/>
      <c r="DV1090" s="871"/>
      <c r="DW1090" s="871"/>
      <c r="DX1090" s="871"/>
      <c r="DY1090" s="871"/>
      <c r="DZ1090" s="871"/>
      <c r="EA1090" s="871"/>
      <c r="EB1090" s="871"/>
      <c r="EC1090" s="871"/>
      <c r="ED1090" s="871"/>
      <c r="EE1090" s="871"/>
      <c r="EF1090" s="871"/>
      <c r="EG1090" s="871"/>
      <c r="EH1090" s="871"/>
      <c r="EI1090" s="871"/>
      <c r="EJ1090" s="871"/>
      <c r="EK1090" s="871"/>
      <c r="EL1090" s="871"/>
      <c r="EM1090" s="871"/>
      <c r="EN1090" s="871"/>
      <c r="EO1090" s="871"/>
      <c r="EP1090" s="871"/>
      <c r="EQ1090" s="871"/>
      <c r="ER1090" s="871"/>
      <c r="ES1090" s="871"/>
      <c r="ET1090" s="871"/>
      <c r="EU1090" s="871"/>
      <c r="EV1090" s="871"/>
      <c r="EW1090" s="871"/>
      <c r="EX1090" s="871"/>
      <c r="EY1090" s="871"/>
      <c r="EZ1090" s="871"/>
      <c r="FA1090" s="871"/>
      <c r="FB1090" s="871"/>
      <c r="FC1090" s="871"/>
      <c r="FD1090" s="871"/>
      <c r="FE1090" s="871"/>
      <c r="FF1090" s="871"/>
      <c r="FG1090" s="871"/>
      <c r="FH1090" s="871"/>
      <c r="FI1090" s="871"/>
      <c r="FJ1090" s="871"/>
      <c r="FK1090" s="871"/>
      <c r="FL1090" s="871"/>
      <c r="FM1090" s="871"/>
      <c r="FN1090" s="871"/>
      <c r="FO1090" s="871"/>
      <c r="FP1090" s="871"/>
      <c r="FQ1090" s="871"/>
      <c r="FR1090" s="871"/>
      <c r="FS1090" s="871"/>
      <c r="FT1090" s="871"/>
      <c r="FU1090" s="871"/>
      <c r="FV1090" s="871"/>
      <c r="FW1090" s="871"/>
      <c r="FX1090" s="871"/>
      <c r="FY1090" s="871"/>
      <c r="FZ1090" s="871"/>
      <c r="GA1090" s="871"/>
      <c r="GB1090" s="871"/>
      <c r="GC1090" s="871"/>
      <c r="GD1090" s="871"/>
      <c r="GE1090" s="871"/>
      <c r="GF1090" s="871"/>
      <c r="GG1090" s="871"/>
      <c r="GH1090" s="871"/>
      <c r="GI1090" s="871"/>
      <c r="GJ1090" s="871"/>
      <c r="GK1090" s="871"/>
      <c r="GL1090" s="871"/>
      <c r="GM1090" s="871"/>
      <c r="GN1090" s="871"/>
      <c r="GO1090" s="871"/>
      <c r="GP1090" s="871"/>
      <c r="GQ1090" s="871"/>
      <c r="GR1090" s="871"/>
      <c r="GS1090" s="871"/>
      <c r="GT1090" s="871"/>
      <c r="GU1090" s="871"/>
      <c r="GV1090" s="871"/>
      <c r="GW1090" s="871"/>
      <c r="GX1090" s="871"/>
      <c r="GY1090" s="871"/>
      <c r="GZ1090" s="871"/>
      <c r="HA1090" s="871"/>
      <c r="HB1090" s="871"/>
      <c r="HC1090" s="871"/>
      <c r="HD1090" s="871"/>
      <c r="HE1090" s="871"/>
      <c r="HF1090" s="871"/>
      <c r="HG1090" s="871"/>
      <c r="HH1090" s="871"/>
      <c r="HI1090" s="871"/>
      <c r="HJ1090" s="871"/>
      <c r="HK1090" s="871"/>
      <c r="HL1090" s="871"/>
      <c r="HM1090" s="871"/>
      <c r="HN1090" s="871"/>
      <c r="HO1090" s="871"/>
      <c r="HP1090" s="871"/>
      <c r="HQ1090" s="871"/>
      <c r="HR1090" s="871"/>
      <c r="HS1090" s="871"/>
      <c r="HT1090" s="871"/>
      <c r="HU1090" s="871"/>
      <c r="HV1090" s="871"/>
      <c r="HW1090" s="871"/>
      <c r="HX1090" s="871"/>
      <c r="HY1090" s="871"/>
      <c r="HZ1090" s="871"/>
      <c r="IA1090" s="871"/>
      <c r="IB1090" s="871"/>
      <c r="IC1090" s="871"/>
      <c r="ID1090" s="871"/>
      <c r="IE1090" s="871"/>
      <c r="IF1090" s="871"/>
      <c r="IG1090" s="871"/>
      <c r="IH1090" s="871"/>
      <c r="II1090" s="871"/>
      <c r="IJ1090" s="871"/>
      <c r="IK1090" s="871"/>
      <c r="IL1090" s="871"/>
      <c r="IM1090" s="871"/>
      <c r="IN1090" s="871"/>
      <c r="IO1090" s="871"/>
      <c r="IP1090" s="871"/>
      <c r="IQ1090" s="871"/>
      <c r="IR1090" s="871"/>
      <c r="IS1090" s="871"/>
      <c r="IT1090" s="871"/>
      <c r="IU1090" s="871"/>
      <c r="IV1090" s="871"/>
      <c r="IW1090" s="871"/>
      <c r="IX1090" s="871"/>
      <c r="IY1090" s="871"/>
      <c r="IZ1090" s="871"/>
      <c r="JA1090" s="871"/>
      <c r="JB1090" s="871"/>
      <c r="JC1090" s="871"/>
      <c r="JD1090" s="871"/>
      <c r="JE1090" s="871"/>
      <c r="JF1090" s="871"/>
      <c r="JG1090" s="871"/>
      <c r="JH1090" s="871"/>
      <c r="JI1090" s="871"/>
      <c r="JJ1090" s="871"/>
      <c r="JK1090" s="871"/>
      <c r="JL1090" s="871"/>
      <c r="JM1090" s="871"/>
      <c r="JN1090" s="871"/>
      <c r="JO1090" s="871"/>
      <c r="JP1090" s="871"/>
      <c r="JQ1090" s="871"/>
      <c r="JR1090" s="871"/>
      <c r="JS1090" s="871"/>
      <c r="JT1090" s="871"/>
      <c r="JU1090" s="871"/>
      <c r="JV1090" s="871"/>
      <c r="JW1090" s="871"/>
      <c r="JX1090" s="871"/>
      <c r="JY1090" s="871"/>
      <c r="JZ1090" s="871"/>
      <c r="KA1090" s="871"/>
      <c r="KB1090" s="871"/>
      <c r="KC1090" s="871"/>
      <c r="KD1090" s="871"/>
      <c r="KE1090" s="871"/>
      <c r="KF1090" s="871"/>
      <c r="KG1090" s="871"/>
      <c r="KH1090" s="871"/>
      <c r="KI1090" s="871"/>
      <c r="KJ1090" s="871"/>
      <c r="KK1090" s="871"/>
      <c r="KL1090" s="871"/>
      <c r="KM1090" s="871"/>
      <c r="KN1090" s="871"/>
      <c r="KO1090" s="871"/>
      <c r="KP1090" s="871"/>
      <c r="KQ1090" s="871"/>
      <c r="KR1090" s="871"/>
      <c r="KS1090" s="871"/>
      <c r="KT1090" s="871"/>
      <c r="KU1090" s="871"/>
      <c r="KV1090" s="871"/>
      <c r="KW1090" s="871"/>
      <c r="KX1090" s="871"/>
      <c r="KY1090" s="871"/>
      <c r="KZ1090" s="871"/>
      <c r="LA1090" s="871"/>
      <c r="LB1090" s="871"/>
      <c r="LC1090" s="871"/>
      <c r="LD1090" s="871"/>
      <c r="LE1090" s="871"/>
      <c r="LF1090" s="871"/>
      <c r="LG1090" s="871"/>
      <c r="LH1090" s="871"/>
      <c r="LI1090" s="871"/>
      <c r="LJ1090" s="871"/>
      <c r="LK1090" s="871"/>
      <c r="LL1090" s="871"/>
      <c r="LM1090" s="871"/>
      <c r="LN1090" s="871"/>
      <c r="LO1090" s="871"/>
      <c r="LP1090" s="871"/>
      <c r="LQ1090" s="871"/>
      <c r="LR1090" s="871"/>
      <c r="LS1090" s="871"/>
      <c r="LT1090" s="871"/>
      <c r="LU1090" s="871"/>
      <c r="LV1090" s="871"/>
      <c r="LW1090" s="871"/>
      <c r="LX1090" s="871"/>
      <c r="LY1090" s="871"/>
      <c r="LZ1090" s="871"/>
      <c r="MA1090" s="871"/>
      <c r="MB1090" s="871"/>
      <c r="MC1090" s="871"/>
      <c r="MD1090" s="871"/>
      <c r="ME1090" s="871"/>
      <c r="MF1090" s="871"/>
      <c r="MG1090" s="871"/>
      <c r="MH1090" s="871"/>
      <c r="MI1090" s="871"/>
      <c r="MJ1090" s="871"/>
      <c r="MK1090" s="871"/>
      <c r="ML1090" s="871"/>
      <c r="MM1090" s="871"/>
      <c r="MN1090" s="871"/>
      <c r="MO1090" s="871"/>
      <c r="MP1090" s="871"/>
      <c r="MQ1090" s="871"/>
      <c r="MR1090" s="871"/>
      <c r="MS1090" s="871"/>
      <c r="MT1090" s="871"/>
      <c r="MU1090" s="871"/>
      <c r="MV1090" s="871"/>
      <c r="MW1090" s="871"/>
      <c r="MX1090" s="871"/>
      <c r="MY1090" s="871"/>
      <c r="MZ1090" s="871"/>
      <c r="NA1090" s="871"/>
      <c r="NB1090" s="871"/>
      <c r="NC1090" s="871"/>
      <c r="ND1090" s="871"/>
      <c r="NE1090" s="871"/>
      <c r="NF1090" s="871"/>
      <c r="NG1090" s="871"/>
      <c r="NH1090" s="871"/>
      <c r="NI1090" s="871"/>
      <c r="NJ1090" s="871"/>
      <c r="NK1090" s="871"/>
      <c r="NL1090" s="871"/>
      <c r="NM1090" s="871"/>
      <c r="NN1090" s="871"/>
      <c r="NO1090" s="871"/>
      <c r="NP1090" s="871"/>
      <c r="NQ1090" s="871"/>
      <c r="NR1090" s="871"/>
      <c r="NS1090" s="871"/>
      <c r="NT1090" s="871"/>
      <c r="NU1090" s="871"/>
      <c r="NV1090" s="871"/>
      <c r="NW1090" s="871"/>
      <c r="NX1090" s="871"/>
      <c r="NY1090" s="871"/>
      <c r="NZ1090" s="871"/>
      <c r="OA1090" s="871"/>
      <c r="OB1090" s="871"/>
      <c r="OC1090" s="871"/>
      <c r="OD1090" s="871"/>
      <c r="OE1090" s="871"/>
      <c r="OF1090" s="871"/>
      <c r="OG1090" s="871"/>
      <c r="OH1090" s="871"/>
      <c r="OI1090" s="871"/>
      <c r="OJ1090" s="871"/>
      <c r="OK1090" s="871"/>
      <c r="OL1090" s="871"/>
      <c r="OM1090" s="871"/>
      <c r="ON1090" s="871"/>
      <c r="OO1090" s="871"/>
      <c r="OP1090" s="871"/>
      <c r="OQ1090" s="871"/>
      <c r="OR1090" s="871"/>
      <c r="OS1090" s="871"/>
      <c r="OT1090" s="871"/>
      <c r="OU1090" s="871"/>
      <c r="OV1090" s="871"/>
      <c r="OW1090" s="871"/>
      <c r="OX1090" s="871"/>
      <c r="OY1090" s="871"/>
      <c r="OZ1090" s="871"/>
      <c r="PA1090" s="871"/>
      <c r="PB1090" s="871"/>
      <c r="PC1090" s="871"/>
      <c r="PD1090" s="871"/>
      <c r="PE1090" s="871"/>
      <c r="PF1090" s="871"/>
      <c r="PG1090" s="871"/>
      <c r="PH1090" s="871"/>
      <c r="PI1090" s="871"/>
      <c r="PJ1090" s="871"/>
      <c r="PK1090" s="871"/>
      <c r="PL1090" s="871"/>
      <c r="PM1090" s="871"/>
      <c r="PN1090" s="871"/>
      <c r="PO1090" s="871"/>
      <c r="PP1090" s="871"/>
      <c r="PQ1090" s="871"/>
      <c r="PR1090" s="871"/>
      <c r="PS1090" s="871"/>
      <c r="PT1090" s="871"/>
      <c r="PU1090" s="871"/>
      <c r="PV1090" s="871"/>
      <c r="PW1090" s="871"/>
      <c r="PX1090" s="871"/>
      <c r="PY1090" s="871"/>
      <c r="PZ1090" s="871"/>
      <c r="QA1090" s="871"/>
      <c r="QB1090" s="871"/>
      <c r="QC1090" s="871"/>
      <c r="QD1090" s="871"/>
      <c r="QE1090" s="871"/>
      <c r="QF1090" s="871"/>
      <c r="QG1090" s="871"/>
      <c r="QH1090" s="871"/>
      <c r="QI1090" s="871"/>
      <c r="QJ1090" s="871"/>
      <c r="QK1090" s="871"/>
      <c r="QL1090" s="871"/>
      <c r="QM1090" s="871"/>
      <c r="QN1090" s="871"/>
      <c r="QO1090" s="871"/>
      <c r="QP1090" s="871"/>
      <c r="QQ1090" s="871"/>
      <c r="QR1090" s="871"/>
      <c r="QS1090" s="871"/>
      <c r="QT1090" s="871"/>
      <c r="QU1090" s="871"/>
      <c r="QV1090" s="871"/>
      <c r="QW1090" s="871"/>
      <c r="QX1090" s="871"/>
      <c r="QY1090" s="871"/>
      <c r="QZ1090" s="871"/>
      <c r="RA1090" s="871"/>
      <c r="RB1090" s="871"/>
      <c r="RC1090" s="871"/>
      <c r="RD1090" s="871"/>
      <c r="RE1090" s="871"/>
      <c r="RF1090" s="871"/>
      <c r="RG1090" s="871"/>
      <c r="RH1090" s="871"/>
      <c r="RI1090" s="871"/>
      <c r="RJ1090" s="871"/>
      <c r="RK1090" s="871"/>
      <c r="RL1090" s="871"/>
      <c r="RM1090" s="871"/>
      <c r="RN1090" s="871"/>
      <c r="RO1090" s="871"/>
      <c r="RP1090" s="871"/>
      <c r="RQ1090" s="871"/>
      <c r="RR1090" s="871"/>
      <c r="RS1090" s="871"/>
      <c r="RT1090" s="871"/>
      <c r="RU1090" s="871"/>
      <c r="RV1090" s="871"/>
      <c r="RW1090" s="871"/>
      <c r="RX1090" s="871"/>
      <c r="RY1090" s="871"/>
      <c r="RZ1090" s="871"/>
      <c r="SA1090" s="871"/>
      <c r="SB1090" s="871"/>
      <c r="SC1090" s="871"/>
      <c r="SD1090" s="871"/>
      <c r="SE1090" s="871"/>
      <c r="SF1090" s="871"/>
      <c r="SG1090" s="871"/>
      <c r="SH1090" s="871"/>
      <c r="SI1090" s="871"/>
      <c r="SJ1090" s="871"/>
      <c r="SK1090" s="871"/>
      <c r="SL1090" s="871"/>
      <c r="SM1090" s="871"/>
      <c r="SN1090" s="871"/>
      <c r="SO1090" s="871"/>
      <c r="SP1090" s="871"/>
      <c r="SQ1090" s="871"/>
      <c r="SR1090" s="871"/>
      <c r="SS1090" s="871"/>
      <c r="ST1090" s="871"/>
      <c r="SU1090" s="871"/>
      <c r="SV1090" s="871"/>
      <c r="SW1090" s="871"/>
      <c r="SX1090" s="871"/>
      <c r="SY1090" s="871"/>
      <c r="SZ1090" s="871"/>
      <c r="TA1090" s="871"/>
      <c r="TB1090" s="871"/>
      <c r="TC1090" s="871"/>
      <c r="TD1090" s="871"/>
      <c r="TE1090" s="871"/>
      <c r="TF1090" s="871"/>
      <c r="TG1090" s="871"/>
      <c r="TH1090" s="871"/>
      <c r="TI1090" s="871"/>
      <c r="TJ1090" s="871"/>
      <c r="TK1090" s="871"/>
      <c r="TL1090" s="871"/>
      <c r="TM1090" s="871"/>
      <c r="TN1090" s="871"/>
      <c r="TO1090" s="871"/>
      <c r="TP1090" s="871"/>
      <c r="TQ1090" s="871"/>
      <c r="TR1090" s="871"/>
      <c r="TS1090" s="871"/>
      <c r="TT1090" s="871"/>
      <c r="TU1090" s="871"/>
      <c r="TV1090" s="871"/>
      <c r="TW1090" s="871"/>
      <c r="TX1090" s="871"/>
      <c r="TY1090" s="871"/>
      <c r="TZ1090" s="871"/>
      <c r="UA1090" s="871"/>
      <c r="UB1090" s="871"/>
      <c r="UC1090" s="871"/>
      <c r="UD1090" s="871"/>
      <c r="UE1090" s="871"/>
      <c r="UF1090" s="871"/>
      <c r="UG1090" s="871"/>
      <c r="UH1090" s="871"/>
      <c r="UI1090" s="871"/>
      <c r="UJ1090" s="871"/>
      <c r="UK1090" s="871"/>
      <c r="UL1090" s="871"/>
      <c r="UM1090" s="871"/>
      <c r="UN1090" s="871"/>
      <c r="UO1090" s="871"/>
      <c r="UP1090" s="871"/>
      <c r="UQ1090" s="871"/>
      <c r="UR1090" s="871"/>
      <c r="US1090" s="871"/>
      <c r="UT1090" s="871"/>
      <c r="UU1090" s="871"/>
      <c r="UV1090" s="871"/>
      <c r="UW1090" s="871"/>
      <c r="UX1090" s="871"/>
      <c r="UY1090" s="871"/>
      <c r="UZ1090" s="871"/>
      <c r="VA1090" s="871"/>
      <c r="VB1090" s="871"/>
      <c r="VC1090" s="871"/>
      <c r="VD1090" s="871"/>
      <c r="VE1090" s="871"/>
      <c r="VF1090" s="871"/>
      <c r="VG1090" s="871"/>
      <c r="VH1090" s="871"/>
      <c r="VI1090" s="871"/>
      <c r="VJ1090" s="871"/>
      <c r="VK1090" s="871"/>
      <c r="VL1090" s="871"/>
      <c r="VM1090" s="871"/>
      <c r="VN1090" s="871"/>
      <c r="VO1090" s="871"/>
      <c r="VP1090" s="871"/>
      <c r="VQ1090" s="871"/>
      <c r="VR1090" s="871"/>
      <c r="VS1090" s="871"/>
      <c r="VT1090" s="871"/>
      <c r="VU1090" s="871"/>
      <c r="VV1090" s="871"/>
      <c r="VW1090" s="871"/>
      <c r="VX1090" s="871"/>
      <c r="VY1090" s="871"/>
      <c r="VZ1090" s="871"/>
      <c r="WA1090" s="871"/>
      <c r="WB1090" s="871"/>
      <c r="WC1090" s="871"/>
      <c r="WD1090" s="871"/>
      <c r="WE1090" s="871"/>
      <c r="WF1090" s="871"/>
      <c r="WG1090" s="871"/>
      <c r="WH1090" s="871"/>
      <c r="WI1090" s="871"/>
      <c r="WJ1090" s="871"/>
      <c r="WK1090" s="871"/>
      <c r="WL1090" s="871"/>
      <c r="WM1090" s="871"/>
      <c r="WN1090" s="871"/>
      <c r="WO1090" s="871"/>
      <c r="WP1090" s="871"/>
      <c r="WQ1090" s="871"/>
      <c r="WR1090" s="871"/>
      <c r="WS1090" s="871"/>
      <c r="WT1090" s="871"/>
      <c r="WU1090" s="871"/>
      <c r="WV1090" s="871"/>
      <c r="WW1090" s="871"/>
      <c r="WX1090" s="871"/>
      <c r="WY1090" s="871"/>
      <c r="WZ1090" s="871"/>
      <c r="XA1090" s="871"/>
      <c r="XB1090" s="871"/>
      <c r="XC1090" s="871"/>
      <c r="XD1090" s="871"/>
      <c r="XE1090" s="871"/>
      <c r="XF1090" s="871"/>
      <c r="XG1090" s="871"/>
      <c r="XH1090" s="871"/>
      <c r="XI1090" s="871"/>
      <c r="XJ1090" s="871"/>
      <c r="XK1090" s="871"/>
      <c r="XL1090" s="871"/>
      <c r="XM1090" s="871"/>
      <c r="XN1090" s="871"/>
      <c r="XO1090" s="871"/>
      <c r="XP1090" s="871"/>
      <c r="XQ1090" s="871"/>
      <c r="XR1090" s="871"/>
      <c r="XS1090" s="871"/>
      <c r="XT1090" s="871"/>
      <c r="XU1090" s="871"/>
      <c r="XV1090" s="871"/>
      <c r="XW1090" s="871"/>
      <c r="XX1090" s="871"/>
      <c r="XY1090" s="871"/>
      <c r="XZ1090" s="871"/>
      <c r="YA1090" s="871"/>
      <c r="YB1090" s="871"/>
      <c r="YC1090" s="871"/>
      <c r="YD1090" s="871"/>
      <c r="YE1090" s="871"/>
      <c r="YF1090" s="871"/>
      <c r="YG1090" s="871"/>
      <c r="YH1090" s="871"/>
      <c r="YI1090" s="871"/>
      <c r="YJ1090" s="871"/>
      <c r="YK1090" s="871"/>
      <c r="YL1090" s="871"/>
      <c r="YM1090" s="871"/>
      <c r="YN1090" s="871"/>
      <c r="YO1090" s="871"/>
      <c r="YP1090" s="871"/>
      <c r="YQ1090" s="871"/>
      <c r="YR1090" s="871"/>
      <c r="YS1090" s="871"/>
      <c r="YT1090" s="871"/>
      <c r="YU1090" s="871"/>
      <c r="YV1090" s="871"/>
      <c r="YW1090" s="871"/>
      <c r="YX1090" s="871"/>
      <c r="YY1090" s="871"/>
      <c r="YZ1090" s="871"/>
      <c r="ZA1090" s="871"/>
      <c r="ZB1090" s="871"/>
      <c r="ZC1090" s="871"/>
      <c r="ZD1090" s="871"/>
      <c r="ZE1090" s="871"/>
      <c r="ZF1090" s="871"/>
      <c r="ZG1090" s="871"/>
      <c r="ZH1090" s="871"/>
      <c r="ZI1090" s="871"/>
      <c r="ZJ1090" s="871"/>
      <c r="ZK1090" s="871"/>
      <c r="ZL1090" s="871"/>
      <c r="ZM1090" s="871"/>
      <c r="ZN1090" s="871"/>
      <c r="ZO1090" s="871"/>
      <c r="ZP1090" s="871"/>
      <c r="ZQ1090" s="871"/>
      <c r="ZR1090" s="871"/>
      <c r="ZS1090" s="871"/>
      <c r="ZT1090" s="871"/>
      <c r="ZU1090" s="871"/>
      <c r="ZV1090" s="871"/>
      <c r="ZW1090" s="871"/>
      <c r="ZX1090" s="871"/>
      <c r="ZY1090" s="871"/>
      <c r="ZZ1090" s="871"/>
      <c r="AAA1090" s="871"/>
      <c r="AAB1090" s="871"/>
      <c r="AAC1090" s="871"/>
      <c r="AAD1090" s="871"/>
      <c r="AAE1090" s="871"/>
      <c r="AAF1090" s="871"/>
      <c r="AAG1090" s="871"/>
      <c r="AAH1090" s="871"/>
      <c r="AAI1090" s="871"/>
      <c r="AAJ1090" s="871"/>
      <c r="AAK1090" s="871"/>
      <c r="AAL1090" s="871"/>
      <c r="AAM1090" s="871"/>
      <c r="AAN1090" s="871"/>
      <c r="AAO1090" s="871"/>
      <c r="AAP1090" s="871"/>
      <c r="AAQ1090" s="871"/>
      <c r="AAR1090" s="871"/>
      <c r="AAS1090" s="871"/>
      <c r="AAT1090" s="871"/>
      <c r="AAU1090" s="871"/>
      <c r="AAV1090" s="871"/>
      <c r="AAW1090" s="871"/>
      <c r="AAX1090" s="871"/>
      <c r="AAY1090" s="871"/>
      <c r="AAZ1090" s="871"/>
      <c r="ABA1090" s="871"/>
      <c r="ABB1090" s="871"/>
      <c r="ABC1090" s="871"/>
      <c r="ABD1090" s="871"/>
      <c r="ABE1090" s="871"/>
      <c r="ABF1090" s="871"/>
      <c r="ABG1090" s="871"/>
      <c r="ABH1090" s="871"/>
      <c r="ABI1090" s="871"/>
      <c r="ABJ1090" s="871"/>
      <c r="ABK1090" s="871"/>
      <c r="ABL1090" s="871"/>
      <c r="ABM1090" s="871"/>
      <c r="ABN1090" s="871"/>
      <c r="ABO1090" s="871"/>
      <c r="ABP1090" s="871"/>
      <c r="ABQ1090" s="871"/>
      <c r="ABR1090" s="871"/>
      <c r="ABS1090" s="871"/>
      <c r="ABT1090" s="871"/>
      <c r="ABU1090" s="871"/>
      <c r="ABV1090" s="871"/>
      <c r="ABW1090" s="871"/>
      <c r="ABX1090" s="871"/>
      <c r="ABY1090" s="871"/>
      <c r="ABZ1090" s="871"/>
      <c r="ACA1090" s="871"/>
      <c r="ACB1090" s="871"/>
      <c r="ACC1090" s="871"/>
      <c r="ACD1090" s="871"/>
      <c r="ACE1090" s="871"/>
      <c r="ACF1090" s="871"/>
      <c r="ACG1090" s="871"/>
      <c r="ACH1090" s="871"/>
      <c r="ACI1090" s="871"/>
      <c r="ACJ1090" s="871"/>
      <c r="ACK1090" s="871"/>
      <c r="ACL1090" s="871"/>
      <c r="ACM1090" s="871"/>
      <c r="ACN1090" s="871"/>
      <c r="ACO1090" s="871"/>
      <c r="ACP1090" s="871"/>
      <c r="ACQ1090" s="871"/>
      <c r="ACR1090" s="871"/>
      <c r="ACS1090" s="871"/>
      <c r="ACT1090" s="871"/>
      <c r="ACU1090" s="871"/>
      <c r="ACV1090" s="871"/>
      <c r="ACW1090" s="871"/>
      <c r="ACX1090" s="871"/>
      <c r="ACY1090" s="871"/>
      <c r="ACZ1090" s="871"/>
      <c r="ADA1090" s="871"/>
      <c r="ADB1090" s="871"/>
      <c r="ADC1090" s="871"/>
      <c r="ADD1090" s="871"/>
      <c r="ADE1090" s="871"/>
      <c r="ADF1090" s="871"/>
      <c r="ADG1090" s="871"/>
      <c r="ADH1090" s="871"/>
      <c r="ADI1090" s="871"/>
      <c r="ADJ1090" s="871"/>
      <c r="ADK1090" s="871"/>
      <c r="ADL1090" s="871"/>
      <c r="ADM1090" s="871"/>
      <c r="ADN1090" s="871"/>
      <c r="ADO1090" s="871"/>
      <c r="ADP1090" s="871"/>
      <c r="ADQ1090" s="871"/>
      <c r="ADR1090" s="871"/>
      <c r="ADS1090" s="871"/>
      <c r="ADT1090" s="871"/>
      <c r="ADU1090" s="871"/>
      <c r="ADV1090" s="871"/>
      <c r="ADW1090" s="871"/>
      <c r="ADX1090" s="871"/>
      <c r="ADY1090" s="871"/>
      <c r="ADZ1090" s="871"/>
      <c r="AEA1090" s="871"/>
      <c r="AEB1090" s="871"/>
      <c r="AEC1090" s="871"/>
      <c r="AED1090" s="871"/>
      <c r="AEE1090" s="871"/>
      <c r="AEF1090" s="871"/>
      <c r="AEG1090" s="871"/>
      <c r="AEH1090" s="871"/>
      <c r="AEI1090" s="871"/>
      <c r="AEJ1090" s="871"/>
      <c r="AEK1090" s="871"/>
      <c r="AEL1090" s="871"/>
      <c r="AEM1090" s="871"/>
      <c r="AEN1090" s="871"/>
      <c r="AEO1090" s="871"/>
      <c r="AEP1090" s="871"/>
      <c r="AEQ1090" s="871"/>
      <c r="AER1090" s="871"/>
      <c r="AES1090" s="871"/>
      <c r="AET1090" s="871"/>
      <c r="AEU1090" s="871"/>
      <c r="AEV1090" s="871"/>
      <c r="AEW1090" s="871"/>
      <c r="AEX1090" s="871"/>
      <c r="AEY1090" s="871"/>
      <c r="AEZ1090" s="871"/>
      <c r="AFA1090" s="871"/>
      <c r="AFB1090" s="871"/>
      <c r="AFC1090" s="871"/>
      <c r="AFD1090" s="871"/>
      <c r="AFE1090" s="871"/>
      <c r="AFF1090" s="871"/>
      <c r="AFG1090" s="871"/>
      <c r="AFH1090" s="871"/>
      <c r="AFI1090" s="871"/>
      <c r="AFJ1090" s="871"/>
      <c r="AFK1090" s="871"/>
      <c r="AFL1090" s="871"/>
      <c r="AFM1090" s="871"/>
      <c r="AFN1090" s="871"/>
      <c r="AFO1090" s="871"/>
      <c r="AFP1090" s="871"/>
      <c r="AFQ1090" s="871"/>
      <c r="AFR1090" s="871"/>
      <c r="AFS1090" s="871"/>
      <c r="AFT1090" s="871"/>
      <c r="AFU1090" s="871"/>
      <c r="AFV1090" s="871"/>
      <c r="AFW1090" s="871"/>
      <c r="AFX1090" s="871"/>
      <c r="AFY1090" s="871"/>
      <c r="AFZ1090" s="871"/>
      <c r="AGA1090" s="871"/>
      <c r="AGB1090" s="871"/>
      <c r="AGC1090" s="871"/>
      <c r="AGD1090" s="871"/>
      <c r="AGE1090" s="871"/>
      <c r="AGF1090" s="871"/>
      <c r="AGG1090" s="871"/>
      <c r="AGH1090" s="871"/>
      <c r="AGI1090" s="871"/>
      <c r="AGJ1090" s="871"/>
      <c r="AGK1090" s="871"/>
      <c r="AGL1090" s="871"/>
      <c r="AGM1090" s="871"/>
      <c r="AGN1090" s="871"/>
      <c r="AGO1090" s="871"/>
      <c r="AGP1090" s="871"/>
      <c r="AGQ1090" s="871"/>
      <c r="AGR1090" s="871"/>
      <c r="AGS1090" s="871"/>
      <c r="AGT1090" s="871"/>
      <c r="AGU1090" s="871"/>
      <c r="AGV1090" s="871"/>
      <c r="AGW1090" s="871"/>
      <c r="AGX1090" s="871"/>
      <c r="AGY1090" s="871"/>
      <c r="AGZ1090" s="871"/>
      <c r="AHA1090" s="871"/>
      <c r="AHB1090" s="871"/>
      <c r="AHC1090" s="871"/>
      <c r="AHD1090" s="871"/>
      <c r="AHE1090" s="871"/>
      <c r="AHF1090" s="871"/>
      <c r="AHG1090" s="871"/>
      <c r="AHH1090" s="871"/>
      <c r="AHI1090" s="871"/>
      <c r="AHJ1090" s="871"/>
      <c r="AHK1090" s="871"/>
      <c r="AHL1090" s="871"/>
      <c r="AHM1090" s="871"/>
      <c r="AHN1090" s="871"/>
      <c r="AHO1090" s="871"/>
      <c r="AHP1090" s="871"/>
      <c r="AHQ1090" s="871"/>
      <c r="AHR1090" s="871"/>
      <c r="AHS1090" s="871"/>
      <c r="AHT1090" s="871"/>
      <c r="AHU1090" s="871"/>
      <c r="AHV1090" s="871"/>
      <c r="AHW1090" s="871"/>
      <c r="AHX1090" s="871"/>
      <c r="AHY1090" s="871"/>
      <c r="AHZ1090" s="871"/>
      <c r="AIA1090" s="871"/>
      <c r="AIB1090" s="871"/>
      <c r="AIC1090" s="871"/>
      <c r="AID1090" s="871"/>
      <c r="AIE1090" s="871"/>
      <c r="AIF1090" s="871"/>
      <c r="AIG1090" s="871"/>
      <c r="AIH1090" s="871"/>
      <c r="AII1090" s="871"/>
      <c r="AIJ1090" s="871"/>
      <c r="AIK1090" s="871"/>
      <c r="AIL1090" s="871"/>
      <c r="AIM1090" s="871"/>
      <c r="AIN1090" s="871"/>
      <c r="AIO1090" s="871"/>
      <c r="AIP1090" s="871"/>
      <c r="AIQ1090" s="871"/>
      <c r="AIR1090" s="871"/>
      <c r="AIS1090" s="871"/>
      <c r="AIT1090" s="871"/>
      <c r="AIU1090" s="871"/>
      <c r="AIV1090" s="871"/>
      <c r="AIW1090" s="871"/>
      <c r="AIX1090" s="871"/>
      <c r="AIY1090" s="871"/>
      <c r="AIZ1090" s="871"/>
      <c r="AJA1090" s="871"/>
      <c r="AJB1090" s="871"/>
      <c r="AJC1090" s="871"/>
      <c r="AJD1090" s="871"/>
      <c r="AJE1090" s="871"/>
      <c r="AJF1090" s="871"/>
      <c r="AJG1090" s="871"/>
      <c r="AJH1090" s="871"/>
      <c r="AJI1090" s="871"/>
      <c r="AJJ1090" s="871"/>
      <c r="AJK1090" s="871"/>
      <c r="AJL1090" s="871"/>
      <c r="AJM1090" s="871"/>
      <c r="AJN1090" s="871"/>
      <c r="AJO1090" s="871"/>
      <c r="AJP1090" s="871"/>
      <c r="AJQ1090" s="871"/>
      <c r="AJR1090" s="871"/>
      <c r="AJS1090" s="871"/>
      <c r="AJT1090" s="871"/>
      <c r="AJU1090" s="871"/>
      <c r="AJV1090" s="871"/>
      <c r="AJW1090" s="871"/>
      <c r="AJX1090" s="871"/>
      <c r="AJY1090" s="871"/>
      <c r="AJZ1090" s="871"/>
      <c r="AKA1090" s="871"/>
      <c r="AKB1090" s="871"/>
      <c r="AKC1090" s="871"/>
      <c r="AKD1090" s="871"/>
      <c r="AKE1090" s="871"/>
      <c r="AKF1090" s="871"/>
      <c r="AKG1090" s="871"/>
      <c r="AKH1090" s="871"/>
      <c r="AKI1090" s="871"/>
      <c r="AKJ1090" s="871"/>
      <c r="AKK1090" s="871"/>
      <c r="AKL1090" s="871"/>
      <c r="AKM1090" s="871"/>
      <c r="AKN1090" s="871"/>
      <c r="AKO1090" s="871"/>
      <c r="AKP1090" s="871"/>
      <c r="AKQ1090" s="871"/>
      <c r="AKR1090" s="871"/>
      <c r="AKS1090" s="871"/>
      <c r="AKT1090" s="871"/>
      <c r="AKU1090" s="871"/>
      <c r="AKV1090" s="871"/>
      <c r="AKW1090" s="871"/>
      <c r="AKX1090" s="871"/>
      <c r="AKY1090" s="871"/>
      <c r="AKZ1090" s="871"/>
      <c r="ALA1090" s="871"/>
      <c r="ALB1090" s="871"/>
      <c r="ALC1090" s="871"/>
      <c r="ALD1090" s="871"/>
      <c r="ALE1090" s="871"/>
      <c r="ALF1090" s="871"/>
      <c r="ALG1090" s="871"/>
      <c r="ALH1090" s="871"/>
      <c r="ALI1090" s="871"/>
      <c r="ALJ1090" s="871"/>
      <c r="ALK1090" s="871"/>
      <c r="ALL1090" s="871"/>
      <c r="ALM1090" s="871"/>
      <c r="ALN1090" s="871"/>
      <c r="ALO1090" s="871"/>
      <c r="ALP1090" s="871"/>
      <c r="ALQ1090" s="871"/>
      <c r="ALR1090" s="871"/>
      <c r="ALS1090" s="871"/>
      <c r="ALT1090" s="871"/>
      <c r="ALU1090" s="871"/>
      <c r="ALV1090" s="871"/>
      <c r="ALW1090" s="871"/>
      <c r="ALX1090" s="871"/>
      <c r="ALY1090" s="871"/>
      <c r="ALZ1090" s="871"/>
      <c r="AMA1090" s="871"/>
      <c r="AMB1090" s="871"/>
      <c r="AMC1090" s="871"/>
      <c r="AMD1090" s="871"/>
      <c r="AME1090" s="871"/>
      <c r="AMF1090" s="871"/>
      <c r="AMG1090" s="871"/>
      <c r="AMH1090" s="871"/>
      <c r="AMI1090" s="871"/>
      <c r="AMJ1090" s="871"/>
      <c r="AMK1090" s="871"/>
    </row>
    <row r="1091" spans="1:1025" ht="15.75" customHeight="1">
      <c r="A1091" s="1126"/>
      <c r="B1091" s="933"/>
      <c r="C1091" s="943"/>
      <c r="D1091" s="940"/>
      <c r="E1091" s="983"/>
      <c r="F1091" s="943"/>
      <c r="G1091" s="942"/>
      <c r="H1091" s="946"/>
      <c r="I1091" s="946"/>
      <c r="J1091" s="946"/>
      <c r="K1091" s="882"/>
      <c r="L1091" s="883"/>
      <c r="M1091" s="884"/>
      <c r="N1091" s="882"/>
      <c r="O1091" s="882"/>
      <c r="P1091" s="882"/>
      <c r="Q1091" s="871"/>
      <c r="R1091" s="871"/>
      <c r="S1091" s="871"/>
      <c r="T1091" s="871"/>
      <c r="U1091" s="871"/>
      <c r="V1091" s="871"/>
      <c r="W1091" s="871"/>
      <c r="X1091" s="871"/>
      <c r="Y1091" s="871"/>
      <c r="Z1091" s="871"/>
      <c r="AA1091" s="871"/>
      <c r="AB1091" s="871"/>
      <c r="AC1091" s="871"/>
      <c r="AD1091" s="871"/>
      <c r="AE1091" s="871"/>
      <c r="AF1091" s="871"/>
      <c r="AG1091" s="871"/>
      <c r="AH1091" s="871"/>
      <c r="AI1091" s="871"/>
      <c r="AJ1091" s="871"/>
      <c r="AK1091" s="871"/>
      <c r="AL1091" s="871"/>
      <c r="AM1091" s="871"/>
      <c r="AN1091" s="871"/>
      <c r="AO1091" s="871"/>
      <c r="AP1091" s="871"/>
      <c r="AQ1091" s="871"/>
      <c r="AR1091" s="871"/>
      <c r="AS1091" s="871"/>
      <c r="AT1091" s="871"/>
      <c r="AU1091" s="871"/>
      <c r="AV1091" s="871"/>
      <c r="AW1091" s="871"/>
      <c r="AX1091" s="871"/>
      <c r="AY1091" s="871"/>
      <c r="AZ1091" s="871"/>
      <c r="BA1091" s="871"/>
      <c r="BB1091" s="871"/>
      <c r="BC1091" s="871"/>
      <c r="BD1091" s="871"/>
      <c r="BE1091" s="871"/>
      <c r="BF1091" s="871"/>
      <c r="BG1091" s="871"/>
      <c r="BH1091" s="871"/>
      <c r="BI1091" s="871"/>
      <c r="BJ1091" s="871"/>
      <c r="BK1091" s="871"/>
      <c r="BL1091" s="871"/>
      <c r="BM1091" s="871"/>
      <c r="BN1091" s="871"/>
      <c r="BO1091" s="871"/>
      <c r="BP1091" s="871"/>
      <c r="BQ1091" s="871"/>
      <c r="BR1091" s="871"/>
      <c r="BS1091" s="871"/>
      <c r="BT1091" s="871"/>
      <c r="BU1091" s="871"/>
      <c r="BV1091" s="871"/>
      <c r="BW1091" s="871"/>
      <c r="BX1091" s="871"/>
      <c r="BY1091" s="871"/>
      <c r="BZ1091" s="871"/>
      <c r="CA1091" s="871"/>
      <c r="CB1091" s="871"/>
      <c r="CC1091" s="871"/>
      <c r="CD1091" s="871"/>
      <c r="CE1091" s="871"/>
      <c r="CF1091" s="871"/>
      <c r="CG1091" s="871"/>
      <c r="CH1091" s="871"/>
      <c r="CI1091" s="871"/>
      <c r="CJ1091" s="871"/>
      <c r="CK1091" s="871"/>
      <c r="CL1091" s="871"/>
      <c r="CM1091" s="871"/>
      <c r="CN1091" s="871"/>
      <c r="CO1091" s="871"/>
      <c r="CP1091" s="871"/>
      <c r="CQ1091" s="871"/>
      <c r="CR1091" s="871"/>
      <c r="CS1091" s="871"/>
      <c r="CT1091" s="871"/>
      <c r="CU1091" s="871"/>
      <c r="CV1091" s="871"/>
      <c r="CW1091" s="871"/>
      <c r="CX1091" s="871"/>
      <c r="CY1091" s="871"/>
      <c r="CZ1091" s="871"/>
      <c r="DA1091" s="871"/>
      <c r="DB1091" s="871"/>
      <c r="DC1091" s="871"/>
      <c r="DD1091" s="871"/>
      <c r="DE1091" s="871"/>
      <c r="DF1091" s="871"/>
      <c r="DG1091" s="871"/>
      <c r="DH1091" s="871"/>
      <c r="DI1091" s="871"/>
      <c r="DJ1091" s="871"/>
      <c r="DK1091" s="871"/>
      <c r="DL1091" s="871"/>
      <c r="DM1091" s="871"/>
      <c r="DN1091" s="871"/>
      <c r="DO1091" s="871"/>
      <c r="DP1091" s="871"/>
      <c r="DQ1091" s="871"/>
      <c r="DR1091" s="871"/>
      <c r="DS1091" s="871"/>
      <c r="DT1091" s="871"/>
      <c r="DU1091" s="871"/>
      <c r="DV1091" s="871"/>
      <c r="DW1091" s="871"/>
      <c r="DX1091" s="871"/>
      <c r="DY1091" s="871"/>
      <c r="DZ1091" s="871"/>
      <c r="EA1091" s="871"/>
      <c r="EB1091" s="871"/>
      <c r="EC1091" s="871"/>
      <c r="ED1091" s="871"/>
      <c r="EE1091" s="871"/>
      <c r="EF1091" s="871"/>
      <c r="EG1091" s="871"/>
      <c r="EH1091" s="871"/>
      <c r="EI1091" s="871"/>
      <c r="EJ1091" s="871"/>
      <c r="EK1091" s="871"/>
      <c r="EL1091" s="871"/>
      <c r="EM1091" s="871"/>
      <c r="EN1091" s="871"/>
      <c r="EO1091" s="871"/>
      <c r="EP1091" s="871"/>
      <c r="EQ1091" s="871"/>
      <c r="ER1091" s="871"/>
      <c r="ES1091" s="871"/>
      <c r="ET1091" s="871"/>
      <c r="EU1091" s="871"/>
      <c r="EV1091" s="871"/>
      <c r="EW1091" s="871"/>
      <c r="EX1091" s="871"/>
      <c r="EY1091" s="871"/>
      <c r="EZ1091" s="871"/>
      <c r="FA1091" s="871"/>
      <c r="FB1091" s="871"/>
      <c r="FC1091" s="871"/>
      <c r="FD1091" s="871"/>
      <c r="FE1091" s="871"/>
      <c r="FF1091" s="871"/>
      <c r="FG1091" s="871"/>
      <c r="FH1091" s="871"/>
      <c r="FI1091" s="871"/>
      <c r="FJ1091" s="871"/>
      <c r="FK1091" s="871"/>
      <c r="FL1091" s="871"/>
      <c r="FM1091" s="871"/>
      <c r="FN1091" s="871"/>
      <c r="FO1091" s="871"/>
      <c r="FP1091" s="871"/>
      <c r="FQ1091" s="871"/>
      <c r="FR1091" s="871"/>
      <c r="FS1091" s="871"/>
      <c r="FT1091" s="871"/>
      <c r="FU1091" s="871"/>
      <c r="FV1091" s="871"/>
      <c r="FW1091" s="871"/>
      <c r="FX1091" s="871"/>
      <c r="FY1091" s="871"/>
      <c r="FZ1091" s="871"/>
      <c r="GA1091" s="871"/>
      <c r="GB1091" s="871"/>
      <c r="GC1091" s="871"/>
      <c r="GD1091" s="871"/>
      <c r="GE1091" s="871"/>
      <c r="GF1091" s="871"/>
      <c r="GG1091" s="871"/>
      <c r="GH1091" s="871"/>
      <c r="GI1091" s="871"/>
      <c r="GJ1091" s="871"/>
      <c r="GK1091" s="871"/>
      <c r="GL1091" s="871"/>
      <c r="GM1091" s="871"/>
      <c r="GN1091" s="871"/>
      <c r="GO1091" s="871"/>
      <c r="GP1091" s="871"/>
      <c r="GQ1091" s="871"/>
      <c r="GR1091" s="871"/>
      <c r="GS1091" s="871"/>
      <c r="GT1091" s="871"/>
      <c r="GU1091" s="871"/>
      <c r="GV1091" s="871"/>
      <c r="GW1091" s="871"/>
      <c r="GX1091" s="871"/>
      <c r="GY1091" s="871"/>
      <c r="GZ1091" s="871"/>
      <c r="HA1091" s="871"/>
      <c r="HB1091" s="871"/>
      <c r="HC1091" s="871"/>
      <c r="HD1091" s="871"/>
      <c r="HE1091" s="871"/>
      <c r="HF1091" s="871"/>
      <c r="HG1091" s="871"/>
      <c r="HH1091" s="871"/>
      <c r="HI1091" s="871"/>
      <c r="HJ1091" s="871"/>
      <c r="HK1091" s="871"/>
      <c r="HL1091" s="871"/>
      <c r="HM1091" s="871"/>
      <c r="HN1091" s="871"/>
      <c r="HO1091" s="871"/>
      <c r="HP1091" s="871"/>
      <c r="HQ1091" s="871"/>
      <c r="HR1091" s="871"/>
      <c r="HS1091" s="871"/>
      <c r="HT1091" s="871"/>
      <c r="HU1091" s="871"/>
      <c r="HV1091" s="871"/>
      <c r="HW1091" s="871"/>
      <c r="HX1091" s="871"/>
      <c r="HY1091" s="871"/>
      <c r="HZ1091" s="871"/>
      <c r="IA1091" s="871"/>
      <c r="IB1091" s="871"/>
      <c r="IC1091" s="871"/>
      <c r="ID1091" s="871"/>
      <c r="IE1091" s="871"/>
      <c r="IF1091" s="871"/>
      <c r="IG1091" s="871"/>
      <c r="IH1091" s="871"/>
      <c r="II1091" s="871"/>
      <c r="IJ1091" s="871"/>
      <c r="IK1091" s="871"/>
      <c r="IL1091" s="871"/>
      <c r="IM1091" s="871"/>
      <c r="IN1091" s="871"/>
      <c r="IO1091" s="871"/>
      <c r="IP1091" s="871"/>
      <c r="IQ1091" s="871"/>
      <c r="IR1091" s="871"/>
      <c r="IS1091" s="871"/>
      <c r="IT1091" s="871"/>
      <c r="IU1091" s="871"/>
      <c r="IV1091" s="871"/>
      <c r="IW1091" s="871"/>
      <c r="IX1091" s="871"/>
      <c r="IY1091" s="871"/>
      <c r="IZ1091" s="871"/>
      <c r="JA1091" s="871"/>
      <c r="JB1091" s="871"/>
      <c r="JC1091" s="871"/>
      <c r="JD1091" s="871"/>
      <c r="JE1091" s="871"/>
      <c r="JF1091" s="871"/>
      <c r="JG1091" s="871"/>
      <c r="JH1091" s="871"/>
      <c r="JI1091" s="871"/>
      <c r="JJ1091" s="871"/>
      <c r="JK1091" s="871"/>
      <c r="JL1091" s="871"/>
      <c r="JM1091" s="871"/>
      <c r="JN1091" s="871"/>
      <c r="JO1091" s="871"/>
      <c r="JP1091" s="871"/>
      <c r="JQ1091" s="871"/>
      <c r="JR1091" s="871"/>
      <c r="JS1091" s="871"/>
      <c r="JT1091" s="871"/>
      <c r="JU1091" s="871"/>
      <c r="JV1091" s="871"/>
      <c r="JW1091" s="871"/>
      <c r="JX1091" s="871"/>
      <c r="JY1091" s="871"/>
      <c r="JZ1091" s="871"/>
      <c r="KA1091" s="871"/>
      <c r="KB1091" s="871"/>
      <c r="KC1091" s="871"/>
      <c r="KD1091" s="871"/>
      <c r="KE1091" s="871"/>
      <c r="KF1091" s="871"/>
      <c r="KG1091" s="871"/>
      <c r="KH1091" s="871"/>
      <c r="KI1091" s="871"/>
      <c r="KJ1091" s="871"/>
      <c r="KK1091" s="871"/>
      <c r="KL1091" s="871"/>
      <c r="KM1091" s="871"/>
      <c r="KN1091" s="871"/>
      <c r="KO1091" s="871"/>
      <c r="KP1091" s="871"/>
      <c r="KQ1091" s="871"/>
      <c r="KR1091" s="871"/>
      <c r="KS1091" s="871"/>
      <c r="KT1091" s="871"/>
      <c r="KU1091" s="871"/>
      <c r="KV1091" s="871"/>
      <c r="KW1091" s="871"/>
      <c r="KX1091" s="871"/>
      <c r="KY1091" s="871"/>
      <c r="KZ1091" s="871"/>
      <c r="LA1091" s="871"/>
      <c r="LB1091" s="871"/>
      <c r="LC1091" s="871"/>
      <c r="LD1091" s="871"/>
      <c r="LE1091" s="871"/>
      <c r="LF1091" s="871"/>
      <c r="LG1091" s="871"/>
      <c r="LH1091" s="871"/>
      <c r="LI1091" s="871"/>
      <c r="LJ1091" s="871"/>
      <c r="LK1091" s="871"/>
      <c r="LL1091" s="871"/>
      <c r="LM1091" s="871"/>
      <c r="LN1091" s="871"/>
      <c r="LO1091" s="871"/>
      <c r="LP1091" s="871"/>
      <c r="LQ1091" s="871"/>
      <c r="LR1091" s="871"/>
      <c r="LS1091" s="871"/>
      <c r="LT1091" s="871"/>
      <c r="LU1091" s="871"/>
      <c r="LV1091" s="871"/>
      <c r="LW1091" s="871"/>
      <c r="LX1091" s="871"/>
      <c r="LY1091" s="871"/>
      <c r="LZ1091" s="871"/>
      <c r="MA1091" s="871"/>
      <c r="MB1091" s="871"/>
      <c r="MC1091" s="871"/>
      <c r="MD1091" s="871"/>
      <c r="ME1091" s="871"/>
      <c r="MF1091" s="871"/>
      <c r="MG1091" s="871"/>
      <c r="MH1091" s="871"/>
      <c r="MI1091" s="871"/>
      <c r="MJ1091" s="871"/>
      <c r="MK1091" s="871"/>
      <c r="ML1091" s="871"/>
      <c r="MM1091" s="871"/>
      <c r="MN1091" s="871"/>
      <c r="MO1091" s="871"/>
      <c r="MP1091" s="871"/>
      <c r="MQ1091" s="871"/>
      <c r="MR1091" s="871"/>
      <c r="MS1091" s="871"/>
      <c r="MT1091" s="871"/>
      <c r="MU1091" s="871"/>
      <c r="MV1091" s="871"/>
      <c r="MW1091" s="871"/>
      <c r="MX1091" s="871"/>
      <c r="MY1091" s="871"/>
      <c r="MZ1091" s="871"/>
      <c r="NA1091" s="871"/>
      <c r="NB1091" s="871"/>
      <c r="NC1091" s="871"/>
      <c r="ND1091" s="871"/>
      <c r="NE1091" s="871"/>
      <c r="NF1091" s="871"/>
      <c r="NG1091" s="871"/>
      <c r="NH1091" s="871"/>
      <c r="NI1091" s="871"/>
      <c r="NJ1091" s="871"/>
      <c r="NK1091" s="871"/>
      <c r="NL1091" s="871"/>
      <c r="NM1091" s="871"/>
      <c r="NN1091" s="871"/>
      <c r="NO1091" s="871"/>
      <c r="NP1091" s="871"/>
      <c r="NQ1091" s="871"/>
      <c r="NR1091" s="871"/>
      <c r="NS1091" s="871"/>
      <c r="NT1091" s="871"/>
      <c r="NU1091" s="871"/>
      <c r="NV1091" s="871"/>
      <c r="NW1091" s="871"/>
      <c r="NX1091" s="871"/>
      <c r="NY1091" s="871"/>
      <c r="NZ1091" s="871"/>
      <c r="OA1091" s="871"/>
      <c r="OB1091" s="871"/>
      <c r="OC1091" s="871"/>
      <c r="OD1091" s="871"/>
      <c r="OE1091" s="871"/>
      <c r="OF1091" s="871"/>
      <c r="OG1091" s="871"/>
      <c r="OH1091" s="871"/>
      <c r="OI1091" s="871"/>
      <c r="OJ1091" s="871"/>
      <c r="OK1091" s="871"/>
      <c r="OL1091" s="871"/>
      <c r="OM1091" s="871"/>
      <c r="ON1091" s="871"/>
      <c r="OO1091" s="871"/>
      <c r="OP1091" s="871"/>
      <c r="OQ1091" s="871"/>
      <c r="OR1091" s="871"/>
      <c r="OS1091" s="871"/>
      <c r="OT1091" s="871"/>
      <c r="OU1091" s="871"/>
      <c r="OV1091" s="871"/>
      <c r="OW1091" s="871"/>
      <c r="OX1091" s="871"/>
      <c r="OY1091" s="871"/>
      <c r="OZ1091" s="871"/>
      <c r="PA1091" s="871"/>
      <c r="PB1091" s="871"/>
      <c r="PC1091" s="871"/>
      <c r="PD1091" s="871"/>
      <c r="PE1091" s="871"/>
      <c r="PF1091" s="871"/>
      <c r="PG1091" s="871"/>
      <c r="PH1091" s="871"/>
      <c r="PI1091" s="871"/>
      <c r="PJ1091" s="871"/>
      <c r="PK1091" s="871"/>
      <c r="PL1091" s="871"/>
      <c r="PM1091" s="871"/>
      <c r="PN1091" s="871"/>
      <c r="PO1091" s="871"/>
      <c r="PP1091" s="871"/>
      <c r="PQ1091" s="871"/>
      <c r="PR1091" s="871"/>
      <c r="PS1091" s="871"/>
      <c r="PT1091" s="871"/>
      <c r="PU1091" s="871"/>
      <c r="PV1091" s="871"/>
      <c r="PW1091" s="871"/>
      <c r="PX1091" s="871"/>
      <c r="PY1091" s="871"/>
      <c r="PZ1091" s="871"/>
      <c r="QA1091" s="871"/>
      <c r="QB1091" s="871"/>
      <c r="QC1091" s="871"/>
      <c r="QD1091" s="871"/>
      <c r="QE1091" s="871"/>
      <c r="QF1091" s="871"/>
      <c r="QG1091" s="871"/>
      <c r="QH1091" s="871"/>
      <c r="QI1091" s="871"/>
      <c r="QJ1091" s="871"/>
      <c r="QK1091" s="871"/>
      <c r="QL1091" s="871"/>
      <c r="QM1091" s="871"/>
      <c r="QN1091" s="871"/>
      <c r="QO1091" s="871"/>
      <c r="QP1091" s="871"/>
      <c r="QQ1091" s="871"/>
      <c r="QR1091" s="871"/>
      <c r="QS1091" s="871"/>
      <c r="QT1091" s="871"/>
      <c r="QU1091" s="871"/>
      <c r="QV1091" s="871"/>
      <c r="QW1091" s="871"/>
      <c r="QX1091" s="871"/>
      <c r="QY1091" s="871"/>
      <c r="QZ1091" s="871"/>
      <c r="RA1091" s="871"/>
      <c r="RB1091" s="871"/>
      <c r="RC1091" s="871"/>
      <c r="RD1091" s="871"/>
      <c r="RE1091" s="871"/>
      <c r="RF1091" s="871"/>
      <c r="RG1091" s="871"/>
      <c r="RH1091" s="871"/>
      <c r="RI1091" s="871"/>
      <c r="RJ1091" s="871"/>
      <c r="RK1091" s="871"/>
      <c r="RL1091" s="871"/>
      <c r="RM1091" s="871"/>
      <c r="RN1091" s="871"/>
      <c r="RO1091" s="871"/>
      <c r="RP1091" s="871"/>
      <c r="RQ1091" s="871"/>
      <c r="RR1091" s="871"/>
      <c r="RS1091" s="871"/>
      <c r="RT1091" s="871"/>
      <c r="RU1091" s="871"/>
      <c r="RV1091" s="871"/>
      <c r="RW1091" s="871"/>
      <c r="RX1091" s="871"/>
      <c r="RY1091" s="871"/>
      <c r="RZ1091" s="871"/>
      <c r="SA1091" s="871"/>
      <c r="SB1091" s="871"/>
      <c r="SC1091" s="871"/>
      <c r="SD1091" s="871"/>
      <c r="SE1091" s="871"/>
      <c r="SF1091" s="871"/>
      <c r="SG1091" s="871"/>
      <c r="SH1091" s="871"/>
      <c r="SI1091" s="871"/>
      <c r="SJ1091" s="871"/>
      <c r="SK1091" s="871"/>
      <c r="SL1091" s="871"/>
      <c r="SM1091" s="871"/>
      <c r="SN1091" s="871"/>
      <c r="SO1091" s="871"/>
      <c r="SP1091" s="871"/>
      <c r="SQ1091" s="871"/>
      <c r="SR1091" s="871"/>
      <c r="SS1091" s="871"/>
      <c r="ST1091" s="871"/>
      <c r="SU1091" s="871"/>
      <c r="SV1091" s="871"/>
      <c r="SW1091" s="871"/>
      <c r="SX1091" s="871"/>
      <c r="SY1091" s="871"/>
      <c r="SZ1091" s="871"/>
      <c r="TA1091" s="871"/>
      <c r="TB1091" s="871"/>
      <c r="TC1091" s="871"/>
      <c r="TD1091" s="871"/>
      <c r="TE1091" s="871"/>
      <c r="TF1091" s="871"/>
      <c r="TG1091" s="871"/>
      <c r="TH1091" s="871"/>
      <c r="TI1091" s="871"/>
      <c r="TJ1091" s="871"/>
      <c r="TK1091" s="871"/>
      <c r="TL1091" s="871"/>
      <c r="TM1091" s="871"/>
      <c r="TN1091" s="871"/>
      <c r="TO1091" s="871"/>
      <c r="TP1091" s="871"/>
      <c r="TQ1091" s="871"/>
      <c r="TR1091" s="871"/>
      <c r="TS1091" s="871"/>
      <c r="TT1091" s="871"/>
      <c r="TU1091" s="871"/>
      <c r="TV1091" s="871"/>
      <c r="TW1091" s="871"/>
      <c r="TX1091" s="871"/>
      <c r="TY1091" s="871"/>
      <c r="TZ1091" s="871"/>
      <c r="UA1091" s="871"/>
      <c r="UB1091" s="871"/>
      <c r="UC1091" s="871"/>
      <c r="UD1091" s="871"/>
      <c r="UE1091" s="871"/>
      <c r="UF1091" s="871"/>
      <c r="UG1091" s="871"/>
      <c r="UH1091" s="871"/>
      <c r="UI1091" s="871"/>
      <c r="UJ1091" s="871"/>
      <c r="UK1091" s="871"/>
      <c r="UL1091" s="871"/>
      <c r="UM1091" s="871"/>
      <c r="UN1091" s="871"/>
      <c r="UO1091" s="871"/>
      <c r="UP1091" s="871"/>
      <c r="UQ1091" s="871"/>
      <c r="UR1091" s="871"/>
      <c r="US1091" s="871"/>
      <c r="UT1091" s="871"/>
      <c r="UU1091" s="871"/>
      <c r="UV1091" s="871"/>
      <c r="UW1091" s="871"/>
      <c r="UX1091" s="871"/>
      <c r="UY1091" s="871"/>
      <c r="UZ1091" s="871"/>
      <c r="VA1091" s="871"/>
      <c r="VB1091" s="871"/>
      <c r="VC1091" s="871"/>
      <c r="VD1091" s="871"/>
      <c r="VE1091" s="871"/>
      <c r="VF1091" s="871"/>
      <c r="VG1091" s="871"/>
      <c r="VH1091" s="871"/>
      <c r="VI1091" s="871"/>
      <c r="VJ1091" s="871"/>
      <c r="VK1091" s="871"/>
      <c r="VL1091" s="871"/>
      <c r="VM1091" s="871"/>
      <c r="VN1091" s="871"/>
      <c r="VO1091" s="871"/>
      <c r="VP1091" s="871"/>
      <c r="VQ1091" s="871"/>
      <c r="VR1091" s="871"/>
      <c r="VS1091" s="871"/>
      <c r="VT1091" s="871"/>
      <c r="VU1091" s="871"/>
      <c r="VV1091" s="871"/>
      <c r="VW1091" s="871"/>
      <c r="VX1091" s="871"/>
      <c r="VY1091" s="871"/>
      <c r="VZ1091" s="871"/>
      <c r="WA1091" s="871"/>
      <c r="WB1091" s="871"/>
      <c r="WC1091" s="871"/>
      <c r="WD1091" s="871"/>
      <c r="WE1091" s="871"/>
      <c r="WF1091" s="871"/>
      <c r="WG1091" s="871"/>
      <c r="WH1091" s="871"/>
      <c r="WI1091" s="871"/>
      <c r="WJ1091" s="871"/>
      <c r="WK1091" s="871"/>
      <c r="WL1091" s="871"/>
      <c r="WM1091" s="871"/>
      <c r="WN1091" s="871"/>
      <c r="WO1091" s="871"/>
      <c r="WP1091" s="871"/>
      <c r="WQ1091" s="871"/>
      <c r="WR1091" s="871"/>
      <c r="WS1091" s="871"/>
      <c r="WT1091" s="871"/>
      <c r="WU1091" s="871"/>
      <c r="WV1091" s="871"/>
      <c r="WW1091" s="871"/>
      <c r="WX1091" s="871"/>
      <c r="WY1091" s="871"/>
      <c r="WZ1091" s="871"/>
      <c r="XA1091" s="871"/>
      <c r="XB1091" s="871"/>
      <c r="XC1091" s="871"/>
      <c r="XD1091" s="871"/>
      <c r="XE1091" s="871"/>
      <c r="XF1091" s="871"/>
      <c r="XG1091" s="871"/>
      <c r="XH1091" s="871"/>
      <c r="XI1091" s="871"/>
      <c r="XJ1091" s="871"/>
      <c r="XK1091" s="871"/>
      <c r="XL1091" s="871"/>
      <c r="XM1091" s="871"/>
      <c r="XN1091" s="871"/>
      <c r="XO1091" s="871"/>
      <c r="XP1091" s="871"/>
      <c r="XQ1091" s="871"/>
      <c r="XR1091" s="871"/>
      <c r="XS1091" s="871"/>
      <c r="XT1091" s="871"/>
      <c r="XU1091" s="871"/>
      <c r="XV1091" s="871"/>
      <c r="XW1091" s="871"/>
      <c r="XX1091" s="871"/>
      <c r="XY1091" s="871"/>
      <c r="XZ1091" s="871"/>
      <c r="YA1091" s="871"/>
      <c r="YB1091" s="871"/>
      <c r="YC1091" s="871"/>
      <c r="YD1091" s="871"/>
      <c r="YE1091" s="871"/>
      <c r="YF1091" s="871"/>
      <c r="YG1091" s="871"/>
      <c r="YH1091" s="871"/>
      <c r="YI1091" s="871"/>
      <c r="YJ1091" s="871"/>
      <c r="YK1091" s="871"/>
      <c r="YL1091" s="871"/>
      <c r="YM1091" s="871"/>
      <c r="YN1091" s="871"/>
      <c r="YO1091" s="871"/>
      <c r="YP1091" s="871"/>
      <c r="YQ1091" s="871"/>
      <c r="YR1091" s="871"/>
      <c r="YS1091" s="871"/>
      <c r="YT1091" s="871"/>
      <c r="YU1091" s="871"/>
      <c r="YV1091" s="871"/>
      <c r="YW1091" s="871"/>
      <c r="YX1091" s="871"/>
      <c r="YY1091" s="871"/>
      <c r="YZ1091" s="871"/>
      <c r="ZA1091" s="871"/>
      <c r="ZB1091" s="871"/>
      <c r="ZC1091" s="871"/>
      <c r="ZD1091" s="871"/>
      <c r="ZE1091" s="871"/>
      <c r="ZF1091" s="871"/>
      <c r="ZG1091" s="871"/>
      <c r="ZH1091" s="871"/>
      <c r="ZI1091" s="871"/>
      <c r="ZJ1091" s="871"/>
      <c r="ZK1091" s="871"/>
      <c r="ZL1091" s="871"/>
      <c r="ZM1091" s="871"/>
      <c r="ZN1091" s="871"/>
      <c r="ZO1091" s="871"/>
      <c r="ZP1091" s="871"/>
      <c r="ZQ1091" s="871"/>
      <c r="ZR1091" s="871"/>
      <c r="ZS1091" s="871"/>
      <c r="ZT1091" s="871"/>
      <c r="ZU1091" s="871"/>
      <c r="ZV1091" s="871"/>
      <c r="ZW1091" s="871"/>
      <c r="ZX1091" s="871"/>
      <c r="ZY1091" s="871"/>
      <c r="ZZ1091" s="871"/>
      <c r="AAA1091" s="871"/>
      <c r="AAB1091" s="871"/>
      <c r="AAC1091" s="871"/>
      <c r="AAD1091" s="871"/>
      <c r="AAE1091" s="871"/>
      <c r="AAF1091" s="871"/>
      <c r="AAG1091" s="871"/>
      <c r="AAH1091" s="871"/>
      <c r="AAI1091" s="871"/>
      <c r="AAJ1091" s="871"/>
      <c r="AAK1091" s="871"/>
      <c r="AAL1091" s="871"/>
      <c r="AAM1091" s="871"/>
      <c r="AAN1091" s="871"/>
      <c r="AAO1091" s="871"/>
      <c r="AAP1091" s="871"/>
      <c r="AAQ1091" s="871"/>
      <c r="AAR1091" s="871"/>
      <c r="AAS1091" s="871"/>
      <c r="AAT1091" s="871"/>
      <c r="AAU1091" s="871"/>
      <c r="AAV1091" s="871"/>
      <c r="AAW1091" s="871"/>
      <c r="AAX1091" s="871"/>
      <c r="AAY1091" s="871"/>
      <c r="AAZ1091" s="871"/>
      <c r="ABA1091" s="871"/>
      <c r="ABB1091" s="871"/>
      <c r="ABC1091" s="871"/>
      <c r="ABD1091" s="871"/>
      <c r="ABE1091" s="871"/>
      <c r="ABF1091" s="871"/>
      <c r="ABG1091" s="871"/>
      <c r="ABH1091" s="871"/>
      <c r="ABI1091" s="871"/>
      <c r="ABJ1091" s="871"/>
      <c r="ABK1091" s="871"/>
      <c r="ABL1091" s="871"/>
      <c r="ABM1091" s="871"/>
      <c r="ABN1091" s="871"/>
      <c r="ABO1091" s="871"/>
      <c r="ABP1091" s="871"/>
      <c r="ABQ1091" s="871"/>
      <c r="ABR1091" s="871"/>
      <c r="ABS1091" s="871"/>
      <c r="ABT1091" s="871"/>
      <c r="ABU1091" s="871"/>
      <c r="ABV1091" s="871"/>
      <c r="ABW1091" s="871"/>
      <c r="ABX1091" s="871"/>
      <c r="ABY1091" s="871"/>
      <c r="ABZ1091" s="871"/>
      <c r="ACA1091" s="871"/>
      <c r="ACB1091" s="871"/>
      <c r="ACC1091" s="871"/>
      <c r="ACD1091" s="871"/>
      <c r="ACE1091" s="871"/>
      <c r="ACF1091" s="871"/>
      <c r="ACG1091" s="871"/>
      <c r="ACH1091" s="871"/>
      <c r="ACI1091" s="871"/>
      <c r="ACJ1091" s="871"/>
      <c r="ACK1091" s="871"/>
      <c r="ACL1091" s="871"/>
      <c r="ACM1091" s="871"/>
      <c r="ACN1091" s="871"/>
      <c r="ACO1091" s="871"/>
      <c r="ACP1091" s="871"/>
      <c r="ACQ1091" s="871"/>
      <c r="ACR1091" s="871"/>
      <c r="ACS1091" s="871"/>
      <c r="ACT1091" s="871"/>
      <c r="ACU1091" s="871"/>
      <c r="ACV1091" s="871"/>
      <c r="ACW1091" s="871"/>
      <c r="ACX1091" s="871"/>
      <c r="ACY1091" s="871"/>
      <c r="ACZ1091" s="871"/>
      <c r="ADA1091" s="871"/>
      <c r="ADB1091" s="871"/>
      <c r="ADC1091" s="871"/>
      <c r="ADD1091" s="871"/>
      <c r="ADE1091" s="871"/>
      <c r="ADF1091" s="871"/>
      <c r="ADG1091" s="871"/>
      <c r="ADH1091" s="871"/>
      <c r="ADI1091" s="871"/>
      <c r="ADJ1091" s="871"/>
      <c r="ADK1091" s="871"/>
      <c r="ADL1091" s="871"/>
      <c r="ADM1091" s="871"/>
      <c r="ADN1091" s="871"/>
      <c r="ADO1091" s="871"/>
      <c r="ADP1091" s="871"/>
      <c r="ADQ1091" s="871"/>
      <c r="ADR1091" s="871"/>
      <c r="ADS1091" s="871"/>
      <c r="ADT1091" s="871"/>
      <c r="ADU1091" s="871"/>
      <c r="ADV1091" s="871"/>
      <c r="ADW1091" s="871"/>
      <c r="ADX1091" s="871"/>
      <c r="ADY1091" s="871"/>
      <c r="ADZ1091" s="871"/>
      <c r="AEA1091" s="871"/>
      <c r="AEB1091" s="871"/>
      <c r="AEC1091" s="871"/>
      <c r="AED1091" s="871"/>
      <c r="AEE1091" s="871"/>
      <c r="AEF1091" s="871"/>
      <c r="AEG1091" s="871"/>
      <c r="AEH1091" s="871"/>
      <c r="AEI1091" s="871"/>
      <c r="AEJ1091" s="871"/>
      <c r="AEK1091" s="871"/>
      <c r="AEL1091" s="871"/>
      <c r="AEM1091" s="871"/>
      <c r="AEN1091" s="871"/>
      <c r="AEO1091" s="871"/>
      <c r="AEP1091" s="871"/>
      <c r="AEQ1091" s="871"/>
      <c r="AER1091" s="871"/>
      <c r="AES1091" s="871"/>
      <c r="AET1091" s="871"/>
      <c r="AEU1091" s="871"/>
      <c r="AEV1091" s="871"/>
      <c r="AEW1091" s="871"/>
      <c r="AEX1091" s="871"/>
      <c r="AEY1091" s="871"/>
      <c r="AEZ1091" s="871"/>
      <c r="AFA1091" s="871"/>
      <c r="AFB1091" s="871"/>
      <c r="AFC1091" s="871"/>
      <c r="AFD1091" s="871"/>
      <c r="AFE1091" s="871"/>
      <c r="AFF1091" s="871"/>
      <c r="AFG1091" s="871"/>
      <c r="AFH1091" s="871"/>
      <c r="AFI1091" s="871"/>
      <c r="AFJ1091" s="871"/>
      <c r="AFK1091" s="871"/>
      <c r="AFL1091" s="871"/>
      <c r="AFM1091" s="871"/>
      <c r="AFN1091" s="871"/>
      <c r="AFO1091" s="871"/>
      <c r="AFP1091" s="871"/>
      <c r="AFQ1091" s="871"/>
      <c r="AFR1091" s="871"/>
      <c r="AFS1091" s="871"/>
      <c r="AFT1091" s="871"/>
      <c r="AFU1091" s="871"/>
      <c r="AFV1091" s="871"/>
      <c r="AFW1091" s="871"/>
      <c r="AFX1091" s="871"/>
      <c r="AFY1091" s="871"/>
      <c r="AFZ1091" s="871"/>
      <c r="AGA1091" s="871"/>
      <c r="AGB1091" s="871"/>
      <c r="AGC1091" s="871"/>
      <c r="AGD1091" s="871"/>
      <c r="AGE1091" s="871"/>
      <c r="AGF1091" s="871"/>
      <c r="AGG1091" s="871"/>
      <c r="AGH1091" s="871"/>
      <c r="AGI1091" s="871"/>
      <c r="AGJ1091" s="871"/>
      <c r="AGK1091" s="871"/>
      <c r="AGL1091" s="871"/>
      <c r="AGM1091" s="871"/>
      <c r="AGN1091" s="871"/>
      <c r="AGO1091" s="871"/>
      <c r="AGP1091" s="871"/>
      <c r="AGQ1091" s="871"/>
      <c r="AGR1091" s="871"/>
      <c r="AGS1091" s="871"/>
      <c r="AGT1091" s="871"/>
      <c r="AGU1091" s="871"/>
      <c r="AGV1091" s="871"/>
      <c r="AGW1091" s="871"/>
      <c r="AGX1091" s="871"/>
      <c r="AGY1091" s="871"/>
      <c r="AGZ1091" s="871"/>
      <c r="AHA1091" s="871"/>
      <c r="AHB1091" s="871"/>
      <c r="AHC1091" s="871"/>
      <c r="AHD1091" s="871"/>
      <c r="AHE1091" s="871"/>
      <c r="AHF1091" s="871"/>
      <c r="AHG1091" s="871"/>
      <c r="AHH1091" s="871"/>
      <c r="AHI1091" s="871"/>
      <c r="AHJ1091" s="871"/>
      <c r="AHK1091" s="871"/>
      <c r="AHL1091" s="871"/>
      <c r="AHM1091" s="871"/>
      <c r="AHN1091" s="871"/>
      <c r="AHO1091" s="871"/>
      <c r="AHP1091" s="871"/>
      <c r="AHQ1091" s="871"/>
      <c r="AHR1091" s="871"/>
      <c r="AHS1091" s="871"/>
      <c r="AHT1091" s="871"/>
      <c r="AHU1091" s="871"/>
      <c r="AHV1091" s="871"/>
      <c r="AHW1091" s="871"/>
      <c r="AHX1091" s="871"/>
      <c r="AHY1091" s="871"/>
      <c r="AHZ1091" s="871"/>
      <c r="AIA1091" s="871"/>
      <c r="AIB1091" s="871"/>
      <c r="AIC1091" s="871"/>
      <c r="AID1091" s="871"/>
      <c r="AIE1091" s="871"/>
      <c r="AIF1091" s="871"/>
      <c r="AIG1091" s="871"/>
      <c r="AIH1091" s="871"/>
      <c r="AII1091" s="871"/>
      <c r="AIJ1091" s="871"/>
      <c r="AIK1091" s="871"/>
      <c r="AIL1091" s="871"/>
      <c r="AIM1091" s="871"/>
      <c r="AIN1091" s="871"/>
      <c r="AIO1091" s="871"/>
      <c r="AIP1091" s="871"/>
      <c r="AIQ1091" s="871"/>
      <c r="AIR1091" s="871"/>
      <c r="AIS1091" s="871"/>
      <c r="AIT1091" s="871"/>
      <c r="AIU1091" s="871"/>
      <c r="AIV1091" s="871"/>
      <c r="AIW1091" s="871"/>
      <c r="AIX1091" s="871"/>
      <c r="AIY1091" s="871"/>
      <c r="AIZ1091" s="871"/>
      <c r="AJA1091" s="871"/>
      <c r="AJB1091" s="871"/>
      <c r="AJC1091" s="871"/>
      <c r="AJD1091" s="871"/>
      <c r="AJE1091" s="871"/>
      <c r="AJF1091" s="871"/>
      <c r="AJG1091" s="871"/>
      <c r="AJH1091" s="871"/>
      <c r="AJI1091" s="871"/>
      <c r="AJJ1091" s="871"/>
      <c r="AJK1091" s="871"/>
      <c r="AJL1091" s="871"/>
      <c r="AJM1091" s="871"/>
      <c r="AJN1091" s="871"/>
      <c r="AJO1091" s="871"/>
      <c r="AJP1091" s="871"/>
      <c r="AJQ1091" s="871"/>
      <c r="AJR1091" s="871"/>
      <c r="AJS1091" s="871"/>
      <c r="AJT1091" s="871"/>
      <c r="AJU1091" s="871"/>
      <c r="AJV1091" s="871"/>
      <c r="AJW1091" s="871"/>
      <c r="AJX1091" s="871"/>
      <c r="AJY1091" s="871"/>
      <c r="AJZ1091" s="871"/>
      <c r="AKA1091" s="871"/>
      <c r="AKB1091" s="871"/>
      <c r="AKC1091" s="871"/>
      <c r="AKD1091" s="871"/>
      <c r="AKE1091" s="871"/>
      <c r="AKF1091" s="871"/>
      <c r="AKG1091" s="871"/>
      <c r="AKH1091" s="871"/>
      <c r="AKI1091" s="871"/>
      <c r="AKJ1091" s="871"/>
      <c r="AKK1091" s="871"/>
      <c r="AKL1091" s="871"/>
      <c r="AKM1091" s="871"/>
      <c r="AKN1091" s="871"/>
      <c r="AKO1091" s="871"/>
      <c r="AKP1091" s="871"/>
      <c r="AKQ1091" s="871"/>
      <c r="AKR1091" s="871"/>
      <c r="AKS1091" s="871"/>
      <c r="AKT1091" s="871"/>
      <c r="AKU1091" s="871"/>
      <c r="AKV1091" s="871"/>
      <c r="AKW1091" s="871"/>
      <c r="AKX1091" s="871"/>
      <c r="AKY1091" s="871"/>
      <c r="AKZ1091" s="871"/>
      <c r="ALA1091" s="871"/>
      <c r="ALB1091" s="871"/>
      <c r="ALC1091" s="871"/>
      <c r="ALD1091" s="871"/>
      <c r="ALE1091" s="871"/>
      <c r="ALF1091" s="871"/>
      <c r="ALG1091" s="871"/>
      <c r="ALH1091" s="871"/>
      <c r="ALI1091" s="871"/>
      <c r="ALJ1091" s="871"/>
      <c r="ALK1091" s="871"/>
      <c r="ALL1091" s="871"/>
      <c r="ALM1091" s="871"/>
      <c r="ALN1091" s="871"/>
      <c r="ALO1091" s="871"/>
      <c r="ALP1091" s="871"/>
      <c r="ALQ1091" s="871"/>
      <c r="ALR1091" s="871"/>
      <c r="ALS1091" s="871"/>
      <c r="ALT1091" s="871"/>
      <c r="ALU1091" s="871"/>
      <c r="ALV1091" s="871"/>
      <c r="ALW1091" s="871"/>
      <c r="ALX1091" s="871"/>
      <c r="ALY1091" s="871"/>
      <c r="ALZ1091" s="871"/>
      <c r="AMA1091" s="871"/>
      <c r="AMB1091" s="871"/>
      <c r="AMC1091" s="871"/>
      <c r="AMD1091" s="871"/>
      <c r="AME1091" s="871"/>
      <c r="AMF1091" s="871"/>
      <c r="AMG1091" s="871"/>
      <c r="AMH1091" s="871"/>
      <c r="AMI1091" s="871"/>
      <c r="AMJ1091" s="871"/>
      <c r="AMK1091" s="871"/>
    </row>
    <row r="1092" spans="1:1025" ht="15.75" customHeight="1">
      <c r="A1092" s="1126"/>
      <c r="B1092" s="933"/>
      <c r="C1092" s="933"/>
      <c r="D1092" s="936"/>
      <c r="E1092" s="983"/>
      <c r="F1092" s="933"/>
      <c r="G1092" s="942"/>
      <c r="H1092" s="946"/>
      <c r="I1092" s="946"/>
      <c r="J1092" s="946"/>
      <c r="K1092" s="882"/>
      <c r="L1092" s="883"/>
      <c r="M1092" s="884"/>
      <c r="N1092" s="882"/>
      <c r="O1092" s="882"/>
      <c r="P1092" s="882"/>
      <c r="Q1092" s="871"/>
      <c r="R1092" s="871"/>
      <c r="S1092" s="871"/>
      <c r="T1092" s="871"/>
      <c r="U1092" s="871"/>
      <c r="V1092" s="871"/>
      <c r="W1092" s="871"/>
      <c r="X1092" s="871"/>
      <c r="Y1092" s="871"/>
      <c r="Z1092" s="871"/>
      <c r="AA1092" s="871"/>
      <c r="AB1092" s="871"/>
      <c r="AC1092" s="871"/>
      <c r="AD1092" s="871"/>
      <c r="AE1092" s="871"/>
      <c r="AF1092" s="871"/>
      <c r="AG1092" s="871"/>
      <c r="AH1092" s="871"/>
      <c r="AI1092" s="871"/>
      <c r="AJ1092" s="871"/>
      <c r="AK1092" s="871"/>
      <c r="AL1092" s="871"/>
      <c r="AM1092" s="871"/>
      <c r="AN1092" s="871"/>
      <c r="AO1092" s="871"/>
      <c r="AP1092" s="871"/>
      <c r="AQ1092" s="871"/>
      <c r="AR1092" s="871"/>
      <c r="AS1092" s="871"/>
      <c r="AT1092" s="871"/>
      <c r="AU1092" s="871"/>
      <c r="AV1092" s="871"/>
      <c r="AW1092" s="871"/>
      <c r="AX1092" s="871"/>
      <c r="AY1092" s="871"/>
      <c r="AZ1092" s="871"/>
      <c r="BA1092" s="871"/>
      <c r="BB1092" s="871"/>
      <c r="BC1092" s="871"/>
      <c r="BD1092" s="871"/>
      <c r="BE1092" s="871"/>
      <c r="BF1092" s="871"/>
      <c r="BG1092" s="871"/>
      <c r="BH1092" s="871"/>
      <c r="BI1092" s="871"/>
      <c r="BJ1092" s="871"/>
      <c r="BK1092" s="871"/>
      <c r="BL1092" s="871"/>
      <c r="BM1092" s="871"/>
      <c r="BN1092" s="871"/>
      <c r="BO1092" s="871"/>
      <c r="BP1092" s="871"/>
      <c r="BQ1092" s="871"/>
      <c r="BR1092" s="871"/>
      <c r="BS1092" s="871"/>
      <c r="BT1092" s="871"/>
      <c r="BU1092" s="871"/>
      <c r="BV1092" s="871"/>
      <c r="BW1092" s="871"/>
      <c r="BX1092" s="871"/>
      <c r="BY1092" s="871"/>
      <c r="BZ1092" s="871"/>
      <c r="CA1092" s="871"/>
      <c r="CB1092" s="871"/>
      <c r="CC1092" s="871"/>
      <c r="CD1092" s="871"/>
      <c r="CE1092" s="871"/>
      <c r="CF1092" s="871"/>
      <c r="CG1092" s="871"/>
      <c r="CH1092" s="871"/>
      <c r="CI1092" s="871"/>
      <c r="CJ1092" s="871"/>
      <c r="CK1092" s="871"/>
      <c r="CL1092" s="871"/>
      <c r="CM1092" s="871"/>
      <c r="CN1092" s="871"/>
      <c r="CO1092" s="871"/>
      <c r="CP1092" s="871"/>
      <c r="CQ1092" s="871"/>
      <c r="CR1092" s="871"/>
      <c r="CS1092" s="871"/>
      <c r="CT1092" s="871"/>
      <c r="CU1092" s="871"/>
      <c r="CV1092" s="871"/>
      <c r="CW1092" s="871"/>
      <c r="CX1092" s="871"/>
      <c r="CY1092" s="871"/>
      <c r="CZ1092" s="871"/>
      <c r="DA1092" s="871"/>
      <c r="DB1092" s="871"/>
      <c r="DC1092" s="871"/>
      <c r="DD1092" s="871"/>
      <c r="DE1092" s="871"/>
      <c r="DF1092" s="871"/>
      <c r="DG1092" s="871"/>
      <c r="DH1092" s="871"/>
      <c r="DI1092" s="871"/>
      <c r="DJ1092" s="871"/>
      <c r="DK1092" s="871"/>
      <c r="DL1092" s="871"/>
      <c r="DM1092" s="871"/>
      <c r="DN1092" s="871"/>
      <c r="DO1092" s="871"/>
      <c r="DP1092" s="871"/>
      <c r="DQ1092" s="871"/>
      <c r="DR1092" s="871"/>
      <c r="DS1092" s="871"/>
      <c r="DT1092" s="871"/>
      <c r="DU1092" s="871"/>
      <c r="DV1092" s="871"/>
      <c r="DW1092" s="871"/>
      <c r="DX1092" s="871"/>
      <c r="DY1092" s="871"/>
      <c r="DZ1092" s="871"/>
      <c r="EA1092" s="871"/>
      <c r="EB1092" s="871"/>
      <c r="EC1092" s="871"/>
      <c r="ED1092" s="871"/>
      <c r="EE1092" s="871"/>
      <c r="EF1092" s="871"/>
      <c r="EG1092" s="871"/>
      <c r="EH1092" s="871"/>
      <c r="EI1092" s="871"/>
      <c r="EJ1092" s="871"/>
      <c r="EK1092" s="871"/>
      <c r="EL1092" s="871"/>
      <c r="EM1092" s="871"/>
      <c r="EN1092" s="871"/>
      <c r="EO1092" s="871"/>
      <c r="EP1092" s="871"/>
      <c r="EQ1092" s="871"/>
      <c r="ER1092" s="871"/>
      <c r="ES1092" s="871"/>
      <c r="ET1092" s="871"/>
      <c r="EU1092" s="871"/>
      <c r="EV1092" s="871"/>
      <c r="EW1092" s="871"/>
      <c r="EX1092" s="871"/>
      <c r="EY1092" s="871"/>
      <c r="EZ1092" s="871"/>
      <c r="FA1092" s="871"/>
      <c r="FB1092" s="871"/>
      <c r="FC1092" s="871"/>
      <c r="FD1092" s="871"/>
      <c r="FE1092" s="871"/>
      <c r="FF1092" s="871"/>
      <c r="FG1092" s="871"/>
      <c r="FH1092" s="871"/>
      <c r="FI1092" s="871"/>
      <c r="FJ1092" s="871"/>
      <c r="FK1092" s="871"/>
      <c r="FL1092" s="871"/>
      <c r="FM1092" s="871"/>
      <c r="FN1092" s="871"/>
      <c r="FO1092" s="871"/>
      <c r="FP1092" s="871"/>
      <c r="FQ1092" s="871"/>
      <c r="FR1092" s="871"/>
      <c r="FS1092" s="871"/>
      <c r="FT1092" s="871"/>
      <c r="FU1092" s="871"/>
      <c r="FV1092" s="871"/>
      <c r="FW1092" s="871"/>
      <c r="FX1092" s="871"/>
      <c r="FY1092" s="871"/>
      <c r="FZ1092" s="871"/>
      <c r="GA1092" s="871"/>
      <c r="GB1092" s="871"/>
      <c r="GC1092" s="871"/>
      <c r="GD1092" s="871"/>
      <c r="GE1092" s="871"/>
      <c r="GF1092" s="871"/>
      <c r="GG1092" s="871"/>
      <c r="GH1092" s="871"/>
      <c r="GI1092" s="871"/>
      <c r="GJ1092" s="871"/>
      <c r="GK1092" s="871"/>
      <c r="GL1092" s="871"/>
      <c r="GM1092" s="871"/>
      <c r="GN1092" s="871"/>
      <c r="GO1092" s="871"/>
      <c r="GP1092" s="871"/>
      <c r="GQ1092" s="871"/>
      <c r="GR1092" s="871"/>
      <c r="GS1092" s="871"/>
      <c r="GT1092" s="871"/>
      <c r="GU1092" s="871"/>
      <c r="GV1092" s="871"/>
      <c r="GW1092" s="871"/>
      <c r="GX1092" s="871"/>
      <c r="GY1092" s="871"/>
      <c r="GZ1092" s="871"/>
      <c r="HA1092" s="871"/>
      <c r="HB1092" s="871"/>
      <c r="HC1092" s="871"/>
      <c r="HD1092" s="871"/>
      <c r="HE1092" s="871"/>
      <c r="HF1092" s="871"/>
      <c r="HG1092" s="871"/>
      <c r="HH1092" s="871"/>
      <c r="HI1092" s="871"/>
      <c r="HJ1092" s="871"/>
      <c r="HK1092" s="871"/>
      <c r="HL1092" s="871"/>
      <c r="HM1092" s="871"/>
      <c r="HN1092" s="871"/>
      <c r="HO1092" s="871"/>
      <c r="HP1092" s="871"/>
      <c r="HQ1092" s="871"/>
      <c r="HR1092" s="871"/>
      <c r="HS1092" s="871"/>
      <c r="HT1092" s="871"/>
      <c r="HU1092" s="871"/>
      <c r="HV1092" s="871"/>
      <c r="HW1092" s="871"/>
      <c r="HX1092" s="871"/>
      <c r="HY1092" s="871"/>
      <c r="HZ1092" s="871"/>
      <c r="IA1092" s="871"/>
      <c r="IB1092" s="871"/>
      <c r="IC1092" s="871"/>
      <c r="ID1092" s="871"/>
      <c r="IE1092" s="871"/>
      <c r="IF1092" s="871"/>
      <c r="IG1092" s="871"/>
      <c r="IH1092" s="871"/>
      <c r="II1092" s="871"/>
      <c r="IJ1092" s="871"/>
      <c r="IK1092" s="871"/>
      <c r="IL1092" s="871"/>
      <c r="IM1092" s="871"/>
      <c r="IN1092" s="871"/>
      <c r="IO1092" s="871"/>
      <c r="IP1092" s="871"/>
      <c r="IQ1092" s="871"/>
      <c r="IR1092" s="871"/>
      <c r="IS1092" s="871"/>
      <c r="IT1092" s="871"/>
      <c r="IU1092" s="871"/>
      <c r="IV1092" s="871"/>
      <c r="IW1092" s="871"/>
      <c r="IX1092" s="871"/>
      <c r="IY1092" s="871"/>
      <c r="IZ1092" s="871"/>
      <c r="JA1092" s="871"/>
      <c r="JB1092" s="871"/>
      <c r="JC1092" s="871"/>
      <c r="JD1092" s="871"/>
      <c r="JE1092" s="871"/>
      <c r="JF1092" s="871"/>
      <c r="JG1092" s="871"/>
      <c r="JH1092" s="871"/>
      <c r="JI1092" s="871"/>
      <c r="JJ1092" s="871"/>
      <c r="JK1092" s="871"/>
      <c r="JL1092" s="871"/>
      <c r="JM1092" s="871"/>
      <c r="JN1092" s="871"/>
      <c r="JO1092" s="871"/>
      <c r="JP1092" s="871"/>
      <c r="JQ1092" s="871"/>
      <c r="JR1092" s="871"/>
      <c r="JS1092" s="871"/>
      <c r="JT1092" s="871"/>
      <c r="JU1092" s="871"/>
      <c r="JV1092" s="871"/>
      <c r="JW1092" s="871"/>
      <c r="JX1092" s="871"/>
      <c r="JY1092" s="871"/>
      <c r="JZ1092" s="871"/>
      <c r="KA1092" s="871"/>
      <c r="KB1092" s="871"/>
      <c r="KC1092" s="871"/>
      <c r="KD1092" s="871"/>
      <c r="KE1092" s="871"/>
      <c r="KF1092" s="871"/>
      <c r="KG1092" s="871"/>
      <c r="KH1092" s="871"/>
      <c r="KI1092" s="871"/>
      <c r="KJ1092" s="871"/>
      <c r="KK1092" s="871"/>
      <c r="KL1092" s="871"/>
      <c r="KM1092" s="871"/>
      <c r="KN1092" s="871"/>
      <c r="KO1092" s="871"/>
      <c r="KP1092" s="871"/>
      <c r="KQ1092" s="871"/>
      <c r="KR1092" s="871"/>
      <c r="KS1092" s="871"/>
      <c r="KT1092" s="871"/>
      <c r="KU1092" s="871"/>
      <c r="KV1092" s="871"/>
      <c r="KW1092" s="871"/>
      <c r="KX1092" s="871"/>
      <c r="KY1092" s="871"/>
      <c r="KZ1092" s="871"/>
      <c r="LA1092" s="871"/>
      <c r="LB1092" s="871"/>
      <c r="LC1092" s="871"/>
      <c r="LD1092" s="871"/>
      <c r="LE1092" s="871"/>
      <c r="LF1092" s="871"/>
      <c r="LG1092" s="871"/>
      <c r="LH1092" s="871"/>
      <c r="LI1092" s="871"/>
      <c r="LJ1092" s="871"/>
      <c r="LK1092" s="871"/>
      <c r="LL1092" s="871"/>
      <c r="LM1092" s="871"/>
      <c r="LN1092" s="871"/>
      <c r="LO1092" s="871"/>
      <c r="LP1092" s="871"/>
      <c r="LQ1092" s="871"/>
      <c r="LR1092" s="871"/>
      <c r="LS1092" s="871"/>
      <c r="LT1092" s="871"/>
      <c r="LU1092" s="871"/>
      <c r="LV1092" s="871"/>
      <c r="LW1092" s="871"/>
      <c r="LX1092" s="871"/>
      <c r="LY1092" s="871"/>
      <c r="LZ1092" s="871"/>
      <c r="MA1092" s="871"/>
      <c r="MB1092" s="871"/>
      <c r="MC1092" s="871"/>
      <c r="MD1092" s="871"/>
      <c r="ME1092" s="871"/>
      <c r="MF1092" s="871"/>
      <c r="MG1092" s="871"/>
      <c r="MH1092" s="871"/>
      <c r="MI1092" s="871"/>
      <c r="MJ1092" s="871"/>
      <c r="MK1092" s="871"/>
      <c r="ML1092" s="871"/>
      <c r="MM1092" s="871"/>
      <c r="MN1092" s="871"/>
      <c r="MO1092" s="871"/>
      <c r="MP1092" s="871"/>
      <c r="MQ1092" s="871"/>
      <c r="MR1092" s="871"/>
      <c r="MS1092" s="871"/>
      <c r="MT1092" s="871"/>
      <c r="MU1092" s="871"/>
      <c r="MV1092" s="871"/>
      <c r="MW1092" s="871"/>
      <c r="MX1092" s="871"/>
      <c r="MY1092" s="871"/>
      <c r="MZ1092" s="871"/>
      <c r="NA1092" s="871"/>
      <c r="NB1092" s="871"/>
      <c r="NC1092" s="871"/>
      <c r="ND1092" s="871"/>
      <c r="NE1092" s="871"/>
      <c r="NF1092" s="871"/>
      <c r="NG1092" s="871"/>
      <c r="NH1092" s="871"/>
      <c r="NI1092" s="871"/>
      <c r="NJ1092" s="871"/>
      <c r="NK1092" s="871"/>
      <c r="NL1092" s="871"/>
      <c r="NM1092" s="871"/>
      <c r="NN1092" s="871"/>
      <c r="NO1092" s="871"/>
      <c r="NP1092" s="871"/>
      <c r="NQ1092" s="871"/>
      <c r="NR1092" s="871"/>
      <c r="NS1092" s="871"/>
      <c r="NT1092" s="871"/>
      <c r="NU1092" s="871"/>
      <c r="NV1092" s="871"/>
      <c r="NW1092" s="871"/>
      <c r="NX1092" s="871"/>
      <c r="NY1092" s="871"/>
      <c r="NZ1092" s="871"/>
      <c r="OA1092" s="871"/>
      <c r="OB1092" s="871"/>
      <c r="OC1092" s="871"/>
      <c r="OD1092" s="871"/>
      <c r="OE1092" s="871"/>
      <c r="OF1092" s="871"/>
      <c r="OG1092" s="871"/>
      <c r="OH1092" s="871"/>
      <c r="OI1092" s="871"/>
      <c r="OJ1092" s="871"/>
      <c r="OK1092" s="871"/>
      <c r="OL1092" s="871"/>
      <c r="OM1092" s="871"/>
      <c r="ON1092" s="871"/>
      <c r="OO1092" s="871"/>
      <c r="OP1092" s="871"/>
      <c r="OQ1092" s="871"/>
      <c r="OR1092" s="871"/>
      <c r="OS1092" s="871"/>
      <c r="OT1092" s="871"/>
      <c r="OU1092" s="871"/>
      <c r="OV1092" s="871"/>
      <c r="OW1092" s="871"/>
      <c r="OX1092" s="871"/>
      <c r="OY1092" s="871"/>
      <c r="OZ1092" s="871"/>
      <c r="PA1092" s="871"/>
      <c r="PB1092" s="871"/>
      <c r="PC1092" s="871"/>
      <c r="PD1092" s="871"/>
      <c r="PE1092" s="871"/>
      <c r="PF1092" s="871"/>
      <c r="PG1092" s="871"/>
      <c r="PH1092" s="871"/>
      <c r="PI1092" s="871"/>
      <c r="PJ1092" s="871"/>
      <c r="PK1092" s="871"/>
      <c r="PL1092" s="871"/>
      <c r="PM1092" s="871"/>
      <c r="PN1092" s="871"/>
      <c r="PO1092" s="871"/>
      <c r="PP1092" s="871"/>
      <c r="PQ1092" s="871"/>
      <c r="PR1092" s="871"/>
      <c r="PS1092" s="871"/>
      <c r="PT1092" s="871"/>
      <c r="PU1092" s="871"/>
      <c r="PV1092" s="871"/>
      <c r="PW1092" s="871"/>
      <c r="PX1092" s="871"/>
      <c r="PY1092" s="871"/>
      <c r="PZ1092" s="871"/>
      <c r="QA1092" s="871"/>
      <c r="QB1092" s="871"/>
      <c r="QC1092" s="871"/>
      <c r="QD1092" s="871"/>
      <c r="QE1092" s="871"/>
      <c r="QF1092" s="871"/>
      <c r="QG1092" s="871"/>
      <c r="QH1092" s="871"/>
      <c r="QI1092" s="871"/>
      <c r="QJ1092" s="871"/>
      <c r="QK1092" s="871"/>
      <c r="QL1092" s="871"/>
      <c r="QM1092" s="871"/>
      <c r="QN1092" s="871"/>
      <c r="QO1092" s="871"/>
      <c r="QP1092" s="871"/>
      <c r="QQ1092" s="871"/>
      <c r="QR1092" s="871"/>
      <c r="QS1092" s="871"/>
      <c r="QT1092" s="871"/>
      <c r="QU1092" s="871"/>
      <c r="QV1092" s="871"/>
      <c r="QW1092" s="871"/>
      <c r="QX1092" s="871"/>
      <c r="QY1092" s="871"/>
      <c r="QZ1092" s="871"/>
      <c r="RA1092" s="871"/>
      <c r="RB1092" s="871"/>
      <c r="RC1092" s="871"/>
      <c r="RD1092" s="871"/>
      <c r="RE1092" s="871"/>
      <c r="RF1092" s="871"/>
      <c r="RG1092" s="871"/>
      <c r="RH1092" s="871"/>
      <c r="RI1092" s="871"/>
      <c r="RJ1092" s="871"/>
      <c r="RK1092" s="871"/>
      <c r="RL1092" s="871"/>
      <c r="RM1092" s="871"/>
      <c r="RN1092" s="871"/>
      <c r="RO1092" s="871"/>
      <c r="RP1092" s="871"/>
      <c r="RQ1092" s="871"/>
      <c r="RR1092" s="871"/>
      <c r="RS1092" s="871"/>
      <c r="RT1092" s="871"/>
      <c r="RU1092" s="871"/>
      <c r="RV1092" s="871"/>
      <c r="RW1092" s="871"/>
      <c r="RX1092" s="871"/>
      <c r="RY1092" s="871"/>
      <c r="RZ1092" s="871"/>
      <c r="SA1092" s="871"/>
      <c r="SB1092" s="871"/>
      <c r="SC1092" s="871"/>
      <c r="SD1092" s="871"/>
      <c r="SE1092" s="871"/>
      <c r="SF1092" s="871"/>
      <c r="SG1092" s="871"/>
      <c r="SH1092" s="871"/>
      <c r="SI1092" s="871"/>
      <c r="SJ1092" s="871"/>
      <c r="SK1092" s="871"/>
      <c r="SL1092" s="871"/>
      <c r="SM1092" s="871"/>
      <c r="SN1092" s="871"/>
      <c r="SO1092" s="871"/>
      <c r="SP1092" s="871"/>
      <c r="SQ1092" s="871"/>
      <c r="SR1092" s="871"/>
      <c r="SS1092" s="871"/>
      <c r="ST1092" s="871"/>
      <c r="SU1092" s="871"/>
      <c r="SV1092" s="871"/>
      <c r="SW1092" s="871"/>
      <c r="SX1092" s="871"/>
      <c r="SY1092" s="871"/>
      <c r="SZ1092" s="871"/>
      <c r="TA1092" s="871"/>
      <c r="TB1092" s="871"/>
      <c r="TC1092" s="871"/>
      <c r="TD1092" s="871"/>
      <c r="TE1092" s="871"/>
      <c r="TF1092" s="871"/>
      <c r="TG1092" s="871"/>
      <c r="TH1092" s="871"/>
      <c r="TI1092" s="871"/>
      <c r="TJ1092" s="871"/>
      <c r="TK1092" s="871"/>
      <c r="TL1092" s="871"/>
      <c r="TM1092" s="871"/>
      <c r="TN1092" s="871"/>
      <c r="TO1092" s="871"/>
      <c r="TP1092" s="871"/>
      <c r="TQ1092" s="871"/>
      <c r="TR1092" s="871"/>
      <c r="TS1092" s="871"/>
      <c r="TT1092" s="871"/>
      <c r="TU1092" s="871"/>
      <c r="TV1092" s="871"/>
      <c r="TW1092" s="871"/>
      <c r="TX1092" s="871"/>
      <c r="TY1092" s="871"/>
      <c r="TZ1092" s="871"/>
      <c r="UA1092" s="871"/>
      <c r="UB1092" s="871"/>
      <c r="UC1092" s="871"/>
      <c r="UD1092" s="871"/>
      <c r="UE1092" s="871"/>
      <c r="UF1092" s="871"/>
      <c r="UG1092" s="871"/>
      <c r="UH1092" s="871"/>
      <c r="UI1092" s="871"/>
      <c r="UJ1092" s="871"/>
      <c r="UK1092" s="871"/>
      <c r="UL1092" s="871"/>
      <c r="UM1092" s="871"/>
      <c r="UN1092" s="871"/>
      <c r="UO1092" s="871"/>
      <c r="UP1092" s="871"/>
      <c r="UQ1092" s="871"/>
      <c r="UR1092" s="871"/>
      <c r="US1092" s="871"/>
      <c r="UT1092" s="871"/>
      <c r="UU1092" s="871"/>
      <c r="UV1092" s="871"/>
      <c r="UW1092" s="871"/>
      <c r="UX1092" s="871"/>
      <c r="UY1092" s="871"/>
      <c r="UZ1092" s="871"/>
      <c r="VA1092" s="871"/>
      <c r="VB1092" s="871"/>
      <c r="VC1092" s="871"/>
      <c r="VD1092" s="871"/>
      <c r="VE1092" s="871"/>
      <c r="VF1092" s="871"/>
      <c r="VG1092" s="871"/>
      <c r="VH1092" s="871"/>
      <c r="VI1092" s="871"/>
      <c r="VJ1092" s="871"/>
      <c r="VK1092" s="871"/>
      <c r="VL1092" s="871"/>
      <c r="VM1092" s="871"/>
      <c r="VN1092" s="871"/>
      <c r="VO1092" s="871"/>
      <c r="VP1092" s="871"/>
      <c r="VQ1092" s="871"/>
      <c r="VR1092" s="871"/>
      <c r="VS1092" s="871"/>
      <c r="VT1092" s="871"/>
      <c r="VU1092" s="871"/>
      <c r="VV1092" s="871"/>
      <c r="VW1092" s="871"/>
      <c r="VX1092" s="871"/>
      <c r="VY1092" s="871"/>
      <c r="VZ1092" s="871"/>
      <c r="WA1092" s="871"/>
      <c r="WB1092" s="871"/>
      <c r="WC1092" s="871"/>
      <c r="WD1092" s="871"/>
      <c r="WE1092" s="871"/>
      <c r="WF1092" s="871"/>
      <c r="WG1092" s="871"/>
      <c r="WH1092" s="871"/>
      <c r="WI1092" s="871"/>
      <c r="WJ1092" s="871"/>
      <c r="WK1092" s="871"/>
      <c r="WL1092" s="871"/>
      <c r="WM1092" s="871"/>
      <c r="WN1092" s="871"/>
      <c r="WO1092" s="871"/>
      <c r="WP1092" s="871"/>
      <c r="WQ1092" s="871"/>
      <c r="WR1092" s="871"/>
      <c r="WS1092" s="871"/>
      <c r="WT1092" s="871"/>
      <c r="WU1092" s="871"/>
      <c r="WV1092" s="871"/>
      <c r="WW1092" s="871"/>
      <c r="WX1092" s="871"/>
      <c r="WY1092" s="871"/>
      <c r="WZ1092" s="871"/>
      <c r="XA1092" s="871"/>
      <c r="XB1092" s="871"/>
      <c r="XC1092" s="871"/>
      <c r="XD1092" s="871"/>
      <c r="XE1092" s="871"/>
      <c r="XF1092" s="871"/>
      <c r="XG1092" s="871"/>
      <c r="XH1092" s="871"/>
      <c r="XI1092" s="871"/>
      <c r="XJ1092" s="871"/>
      <c r="XK1092" s="871"/>
      <c r="XL1092" s="871"/>
      <c r="XM1092" s="871"/>
      <c r="XN1092" s="871"/>
      <c r="XO1092" s="871"/>
      <c r="XP1092" s="871"/>
      <c r="XQ1092" s="871"/>
      <c r="XR1092" s="871"/>
      <c r="XS1092" s="871"/>
      <c r="XT1092" s="871"/>
      <c r="XU1092" s="871"/>
      <c r="XV1092" s="871"/>
      <c r="XW1092" s="871"/>
      <c r="XX1092" s="871"/>
      <c r="XY1092" s="871"/>
      <c r="XZ1092" s="871"/>
      <c r="YA1092" s="871"/>
      <c r="YB1092" s="871"/>
      <c r="YC1092" s="871"/>
      <c r="YD1092" s="871"/>
      <c r="YE1092" s="871"/>
      <c r="YF1092" s="871"/>
      <c r="YG1092" s="871"/>
      <c r="YH1092" s="871"/>
      <c r="YI1092" s="871"/>
      <c r="YJ1092" s="871"/>
      <c r="YK1092" s="871"/>
      <c r="YL1092" s="871"/>
      <c r="YM1092" s="871"/>
      <c r="YN1092" s="871"/>
      <c r="YO1092" s="871"/>
      <c r="YP1092" s="871"/>
      <c r="YQ1092" s="871"/>
      <c r="YR1092" s="871"/>
      <c r="YS1092" s="871"/>
      <c r="YT1092" s="871"/>
      <c r="YU1092" s="871"/>
      <c r="YV1092" s="871"/>
      <c r="YW1092" s="871"/>
      <c r="YX1092" s="871"/>
      <c r="YY1092" s="871"/>
      <c r="YZ1092" s="871"/>
      <c r="ZA1092" s="871"/>
      <c r="ZB1092" s="871"/>
      <c r="ZC1092" s="871"/>
      <c r="ZD1092" s="871"/>
      <c r="ZE1092" s="871"/>
      <c r="ZF1092" s="871"/>
      <c r="ZG1092" s="871"/>
      <c r="ZH1092" s="871"/>
      <c r="ZI1092" s="871"/>
      <c r="ZJ1092" s="871"/>
      <c r="ZK1092" s="871"/>
      <c r="ZL1092" s="871"/>
      <c r="ZM1092" s="871"/>
      <c r="ZN1092" s="871"/>
      <c r="ZO1092" s="871"/>
      <c r="ZP1092" s="871"/>
      <c r="ZQ1092" s="871"/>
      <c r="ZR1092" s="871"/>
      <c r="ZS1092" s="871"/>
      <c r="ZT1092" s="871"/>
      <c r="ZU1092" s="871"/>
      <c r="ZV1092" s="871"/>
      <c r="ZW1092" s="871"/>
      <c r="ZX1092" s="871"/>
      <c r="ZY1092" s="871"/>
      <c r="ZZ1092" s="871"/>
      <c r="AAA1092" s="871"/>
      <c r="AAB1092" s="871"/>
      <c r="AAC1092" s="871"/>
      <c r="AAD1092" s="871"/>
      <c r="AAE1092" s="871"/>
      <c r="AAF1092" s="871"/>
      <c r="AAG1092" s="871"/>
      <c r="AAH1092" s="871"/>
      <c r="AAI1092" s="871"/>
      <c r="AAJ1092" s="871"/>
      <c r="AAK1092" s="871"/>
      <c r="AAL1092" s="871"/>
      <c r="AAM1092" s="871"/>
      <c r="AAN1092" s="871"/>
      <c r="AAO1092" s="871"/>
      <c r="AAP1092" s="871"/>
      <c r="AAQ1092" s="871"/>
      <c r="AAR1092" s="871"/>
      <c r="AAS1092" s="871"/>
      <c r="AAT1092" s="871"/>
      <c r="AAU1092" s="871"/>
      <c r="AAV1092" s="871"/>
      <c r="AAW1092" s="871"/>
      <c r="AAX1092" s="871"/>
      <c r="AAY1092" s="871"/>
      <c r="AAZ1092" s="871"/>
      <c r="ABA1092" s="871"/>
      <c r="ABB1092" s="871"/>
      <c r="ABC1092" s="871"/>
      <c r="ABD1092" s="871"/>
      <c r="ABE1092" s="871"/>
      <c r="ABF1092" s="871"/>
      <c r="ABG1092" s="871"/>
      <c r="ABH1092" s="871"/>
      <c r="ABI1092" s="871"/>
      <c r="ABJ1092" s="871"/>
      <c r="ABK1092" s="871"/>
      <c r="ABL1092" s="871"/>
      <c r="ABM1092" s="871"/>
      <c r="ABN1092" s="871"/>
      <c r="ABO1092" s="871"/>
      <c r="ABP1092" s="871"/>
      <c r="ABQ1092" s="871"/>
      <c r="ABR1092" s="871"/>
      <c r="ABS1092" s="871"/>
      <c r="ABT1092" s="871"/>
      <c r="ABU1092" s="871"/>
      <c r="ABV1092" s="871"/>
      <c r="ABW1092" s="871"/>
      <c r="ABX1092" s="871"/>
      <c r="ABY1092" s="871"/>
      <c r="ABZ1092" s="871"/>
      <c r="ACA1092" s="871"/>
      <c r="ACB1092" s="871"/>
      <c r="ACC1092" s="871"/>
      <c r="ACD1092" s="871"/>
      <c r="ACE1092" s="871"/>
      <c r="ACF1092" s="871"/>
      <c r="ACG1092" s="871"/>
      <c r="ACH1092" s="871"/>
      <c r="ACI1092" s="871"/>
      <c r="ACJ1092" s="871"/>
      <c r="ACK1092" s="871"/>
      <c r="ACL1092" s="871"/>
      <c r="ACM1092" s="871"/>
      <c r="ACN1092" s="871"/>
      <c r="ACO1092" s="871"/>
      <c r="ACP1092" s="871"/>
      <c r="ACQ1092" s="871"/>
      <c r="ACR1092" s="871"/>
      <c r="ACS1092" s="871"/>
      <c r="ACT1092" s="871"/>
      <c r="ACU1092" s="871"/>
      <c r="ACV1092" s="871"/>
      <c r="ACW1092" s="871"/>
      <c r="ACX1092" s="871"/>
      <c r="ACY1092" s="871"/>
      <c r="ACZ1092" s="871"/>
      <c r="ADA1092" s="871"/>
      <c r="ADB1092" s="871"/>
      <c r="ADC1092" s="871"/>
      <c r="ADD1092" s="871"/>
      <c r="ADE1092" s="871"/>
      <c r="ADF1092" s="871"/>
      <c r="ADG1092" s="871"/>
      <c r="ADH1092" s="871"/>
      <c r="ADI1092" s="871"/>
      <c r="ADJ1092" s="871"/>
      <c r="ADK1092" s="871"/>
      <c r="ADL1092" s="871"/>
      <c r="ADM1092" s="871"/>
      <c r="ADN1092" s="871"/>
      <c r="ADO1092" s="871"/>
      <c r="ADP1092" s="871"/>
      <c r="ADQ1092" s="871"/>
      <c r="ADR1092" s="871"/>
      <c r="ADS1092" s="871"/>
      <c r="ADT1092" s="871"/>
      <c r="ADU1092" s="871"/>
      <c r="ADV1092" s="871"/>
      <c r="ADW1092" s="871"/>
      <c r="ADX1092" s="871"/>
      <c r="ADY1092" s="871"/>
      <c r="ADZ1092" s="871"/>
      <c r="AEA1092" s="871"/>
      <c r="AEB1092" s="871"/>
      <c r="AEC1092" s="871"/>
      <c r="AED1092" s="871"/>
      <c r="AEE1092" s="871"/>
      <c r="AEF1092" s="871"/>
      <c r="AEG1092" s="871"/>
      <c r="AEH1092" s="871"/>
      <c r="AEI1092" s="871"/>
      <c r="AEJ1092" s="871"/>
      <c r="AEK1092" s="871"/>
      <c r="AEL1092" s="871"/>
      <c r="AEM1092" s="871"/>
      <c r="AEN1092" s="871"/>
      <c r="AEO1092" s="871"/>
      <c r="AEP1092" s="871"/>
      <c r="AEQ1092" s="871"/>
      <c r="AER1092" s="871"/>
      <c r="AES1092" s="871"/>
      <c r="AET1092" s="871"/>
      <c r="AEU1092" s="871"/>
      <c r="AEV1092" s="871"/>
      <c r="AEW1092" s="871"/>
      <c r="AEX1092" s="871"/>
      <c r="AEY1092" s="871"/>
      <c r="AEZ1092" s="871"/>
      <c r="AFA1092" s="871"/>
      <c r="AFB1092" s="871"/>
      <c r="AFC1092" s="871"/>
      <c r="AFD1092" s="871"/>
      <c r="AFE1092" s="871"/>
      <c r="AFF1092" s="871"/>
      <c r="AFG1092" s="871"/>
      <c r="AFH1092" s="871"/>
      <c r="AFI1092" s="871"/>
      <c r="AFJ1092" s="871"/>
      <c r="AFK1092" s="871"/>
      <c r="AFL1092" s="871"/>
      <c r="AFM1092" s="871"/>
      <c r="AFN1092" s="871"/>
      <c r="AFO1092" s="871"/>
      <c r="AFP1092" s="871"/>
      <c r="AFQ1092" s="871"/>
      <c r="AFR1092" s="871"/>
      <c r="AFS1092" s="871"/>
      <c r="AFT1092" s="871"/>
      <c r="AFU1092" s="871"/>
      <c r="AFV1092" s="871"/>
      <c r="AFW1092" s="871"/>
      <c r="AFX1092" s="871"/>
      <c r="AFY1092" s="871"/>
      <c r="AFZ1092" s="871"/>
      <c r="AGA1092" s="871"/>
      <c r="AGB1092" s="871"/>
      <c r="AGC1092" s="871"/>
      <c r="AGD1092" s="871"/>
      <c r="AGE1092" s="871"/>
      <c r="AGF1092" s="871"/>
      <c r="AGG1092" s="871"/>
      <c r="AGH1092" s="871"/>
      <c r="AGI1092" s="871"/>
      <c r="AGJ1092" s="871"/>
      <c r="AGK1092" s="871"/>
      <c r="AGL1092" s="871"/>
      <c r="AGM1092" s="871"/>
      <c r="AGN1092" s="871"/>
      <c r="AGO1092" s="871"/>
      <c r="AGP1092" s="871"/>
      <c r="AGQ1092" s="871"/>
      <c r="AGR1092" s="871"/>
      <c r="AGS1092" s="871"/>
      <c r="AGT1092" s="871"/>
      <c r="AGU1092" s="871"/>
      <c r="AGV1092" s="871"/>
      <c r="AGW1092" s="871"/>
      <c r="AGX1092" s="871"/>
      <c r="AGY1092" s="871"/>
      <c r="AGZ1092" s="871"/>
      <c r="AHA1092" s="871"/>
      <c r="AHB1092" s="871"/>
      <c r="AHC1092" s="871"/>
      <c r="AHD1092" s="871"/>
      <c r="AHE1092" s="871"/>
      <c r="AHF1092" s="871"/>
      <c r="AHG1092" s="871"/>
      <c r="AHH1092" s="871"/>
      <c r="AHI1092" s="871"/>
      <c r="AHJ1092" s="871"/>
      <c r="AHK1092" s="871"/>
      <c r="AHL1092" s="871"/>
      <c r="AHM1092" s="871"/>
      <c r="AHN1092" s="871"/>
      <c r="AHO1092" s="871"/>
      <c r="AHP1092" s="871"/>
      <c r="AHQ1092" s="871"/>
      <c r="AHR1092" s="871"/>
      <c r="AHS1092" s="871"/>
      <c r="AHT1092" s="871"/>
      <c r="AHU1092" s="871"/>
      <c r="AHV1092" s="871"/>
      <c r="AHW1092" s="871"/>
      <c r="AHX1092" s="871"/>
      <c r="AHY1092" s="871"/>
      <c r="AHZ1092" s="871"/>
      <c r="AIA1092" s="871"/>
      <c r="AIB1092" s="871"/>
      <c r="AIC1092" s="871"/>
      <c r="AID1092" s="871"/>
      <c r="AIE1092" s="871"/>
      <c r="AIF1092" s="871"/>
      <c r="AIG1092" s="871"/>
      <c r="AIH1092" s="871"/>
      <c r="AII1092" s="871"/>
      <c r="AIJ1092" s="871"/>
      <c r="AIK1092" s="871"/>
      <c r="AIL1092" s="871"/>
      <c r="AIM1092" s="871"/>
      <c r="AIN1092" s="871"/>
      <c r="AIO1092" s="871"/>
      <c r="AIP1092" s="871"/>
      <c r="AIQ1092" s="871"/>
      <c r="AIR1092" s="871"/>
      <c r="AIS1092" s="871"/>
      <c r="AIT1092" s="871"/>
      <c r="AIU1092" s="871"/>
      <c r="AIV1092" s="871"/>
      <c r="AIW1092" s="871"/>
      <c r="AIX1092" s="871"/>
      <c r="AIY1092" s="871"/>
      <c r="AIZ1092" s="871"/>
      <c r="AJA1092" s="871"/>
      <c r="AJB1092" s="871"/>
      <c r="AJC1092" s="871"/>
      <c r="AJD1092" s="871"/>
      <c r="AJE1092" s="871"/>
      <c r="AJF1092" s="871"/>
      <c r="AJG1092" s="871"/>
      <c r="AJH1092" s="871"/>
      <c r="AJI1092" s="871"/>
      <c r="AJJ1092" s="871"/>
      <c r="AJK1092" s="871"/>
      <c r="AJL1092" s="871"/>
      <c r="AJM1092" s="871"/>
      <c r="AJN1092" s="871"/>
      <c r="AJO1092" s="871"/>
      <c r="AJP1092" s="871"/>
      <c r="AJQ1092" s="871"/>
      <c r="AJR1092" s="871"/>
      <c r="AJS1092" s="871"/>
      <c r="AJT1092" s="871"/>
      <c r="AJU1092" s="871"/>
      <c r="AJV1092" s="871"/>
      <c r="AJW1092" s="871"/>
      <c r="AJX1092" s="871"/>
      <c r="AJY1092" s="871"/>
      <c r="AJZ1092" s="871"/>
      <c r="AKA1092" s="871"/>
      <c r="AKB1092" s="871"/>
      <c r="AKC1092" s="871"/>
      <c r="AKD1092" s="871"/>
      <c r="AKE1092" s="871"/>
      <c r="AKF1092" s="871"/>
      <c r="AKG1092" s="871"/>
      <c r="AKH1092" s="871"/>
      <c r="AKI1092" s="871"/>
      <c r="AKJ1092" s="871"/>
      <c r="AKK1092" s="871"/>
      <c r="AKL1092" s="871"/>
      <c r="AKM1092" s="871"/>
      <c r="AKN1092" s="871"/>
      <c r="AKO1092" s="871"/>
      <c r="AKP1092" s="871"/>
      <c r="AKQ1092" s="871"/>
      <c r="AKR1092" s="871"/>
      <c r="AKS1092" s="871"/>
      <c r="AKT1092" s="871"/>
      <c r="AKU1092" s="871"/>
      <c r="AKV1092" s="871"/>
      <c r="AKW1092" s="871"/>
      <c r="AKX1092" s="871"/>
      <c r="AKY1092" s="871"/>
      <c r="AKZ1092" s="871"/>
      <c r="ALA1092" s="871"/>
      <c r="ALB1092" s="871"/>
      <c r="ALC1092" s="871"/>
      <c r="ALD1092" s="871"/>
      <c r="ALE1092" s="871"/>
      <c r="ALF1092" s="871"/>
      <c r="ALG1092" s="871"/>
      <c r="ALH1092" s="871"/>
      <c r="ALI1092" s="871"/>
      <c r="ALJ1092" s="871"/>
      <c r="ALK1092" s="871"/>
      <c r="ALL1092" s="871"/>
      <c r="ALM1092" s="871"/>
      <c r="ALN1092" s="871"/>
      <c r="ALO1092" s="871"/>
      <c r="ALP1092" s="871"/>
      <c r="ALQ1092" s="871"/>
      <c r="ALR1092" s="871"/>
      <c r="ALS1092" s="871"/>
      <c r="ALT1092" s="871"/>
      <c r="ALU1092" s="871"/>
      <c r="ALV1092" s="871"/>
      <c r="ALW1092" s="871"/>
      <c r="ALX1092" s="871"/>
      <c r="ALY1092" s="871"/>
      <c r="ALZ1092" s="871"/>
      <c r="AMA1092" s="871"/>
      <c r="AMB1092" s="871"/>
      <c r="AMC1092" s="871"/>
      <c r="AMD1092" s="871"/>
      <c r="AME1092" s="871"/>
      <c r="AMF1092" s="871"/>
      <c r="AMG1092" s="871"/>
      <c r="AMH1092" s="871"/>
      <c r="AMI1092" s="871"/>
      <c r="AMJ1092" s="871"/>
      <c r="AMK1092" s="871"/>
    </row>
    <row r="1093" spans="1:1025" ht="15.75" customHeight="1">
      <c r="A1093" s="1126"/>
      <c r="B1093" s="884"/>
      <c r="C1093" s="874"/>
      <c r="D1093" s="874"/>
      <c r="E1093" s="952"/>
      <c r="F1093" s="888"/>
      <c r="G1093" s="888"/>
      <c r="H1093" s="875"/>
      <c r="I1093" s="875"/>
      <c r="J1093" s="875"/>
      <c r="K1093" s="882"/>
      <c r="L1093" s="883"/>
      <c r="M1093" s="874"/>
      <c r="N1093" s="874"/>
      <c r="O1093" s="885"/>
      <c r="P1093" s="874"/>
      <c r="Q1093" s="871"/>
      <c r="R1093" s="871"/>
      <c r="S1093" s="871"/>
      <c r="T1093" s="871"/>
      <c r="U1093" s="871"/>
      <c r="V1093" s="871"/>
      <c r="W1093" s="871"/>
      <c r="X1093" s="871"/>
      <c r="Y1093" s="871"/>
      <c r="Z1093" s="871"/>
      <c r="AA1093" s="871"/>
      <c r="AB1093" s="871"/>
      <c r="AC1093" s="871"/>
      <c r="AD1093" s="871"/>
      <c r="AE1093" s="871"/>
      <c r="AF1093" s="871"/>
      <c r="AG1093" s="871"/>
      <c r="AH1093" s="871"/>
      <c r="AI1093" s="871"/>
      <c r="AJ1093" s="871"/>
      <c r="AK1093" s="871"/>
      <c r="AL1093" s="871"/>
      <c r="AM1093" s="871"/>
      <c r="AN1093" s="871"/>
      <c r="AO1093" s="871"/>
      <c r="AP1093" s="871"/>
      <c r="AQ1093" s="871"/>
      <c r="AR1093" s="871"/>
      <c r="AS1093" s="871"/>
      <c r="AT1093" s="871"/>
      <c r="AU1093" s="871"/>
      <c r="AV1093" s="871"/>
      <c r="AW1093" s="871"/>
      <c r="AX1093" s="871"/>
      <c r="AY1093" s="871"/>
      <c r="AZ1093" s="871"/>
      <c r="BA1093" s="871"/>
      <c r="BB1093" s="871"/>
      <c r="BC1093" s="871"/>
      <c r="BD1093" s="871"/>
      <c r="BE1093" s="871"/>
      <c r="BF1093" s="871"/>
      <c r="BG1093" s="871"/>
      <c r="BH1093" s="871"/>
      <c r="BI1093" s="871"/>
      <c r="BJ1093" s="871"/>
      <c r="BK1093" s="871"/>
      <c r="BL1093" s="871"/>
      <c r="BM1093" s="871"/>
      <c r="BN1093" s="871"/>
      <c r="BO1093" s="871"/>
      <c r="BP1093" s="871"/>
      <c r="BQ1093" s="871"/>
      <c r="BR1093" s="871"/>
      <c r="BS1093" s="871"/>
      <c r="BT1093" s="871"/>
      <c r="BU1093" s="871"/>
      <c r="BV1093" s="871"/>
      <c r="BW1093" s="871"/>
      <c r="BX1093" s="871"/>
      <c r="BY1093" s="871"/>
      <c r="BZ1093" s="871"/>
      <c r="CA1093" s="871"/>
      <c r="CB1093" s="871"/>
      <c r="CC1093" s="871"/>
      <c r="CD1093" s="871"/>
      <c r="CE1093" s="871"/>
      <c r="CF1093" s="871"/>
      <c r="CG1093" s="871"/>
      <c r="CH1093" s="871"/>
      <c r="CI1093" s="871"/>
      <c r="CJ1093" s="871"/>
      <c r="CK1093" s="871"/>
      <c r="CL1093" s="871"/>
      <c r="CM1093" s="871"/>
      <c r="CN1093" s="871"/>
      <c r="CO1093" s="871"/>
      <c r="CP1093" s="871"/>
      <c r="CQ1093" s="871"/>
      <c r="CR1093" s="871"/>
      <c r="CS1093" s="871"/>
      <c r="CT1093" s="871"/>
      <c r="CU1093" s="871"/>
      <c r="CV1093" s="871"/>
      <c r="CW1093" s="871"/>
      <c r="CX1093" s="871"/>
      <c r="CY1093" s="871"/>
      <c r="CZ1093" s="871"/>
      <c r="DA1093" s="871"/>
      <c r="DB1093" s="871"/>
      <c r="DC1093" s="871"/>
      <c r="DD1093" s="871"/>
      <c r="DE1093" s="871"/>
      <c r="DF1093" s="871"/>
      <c r="DG1093" s="871"/>
      <c r="DH1093" s="871"/>
      <c r="DI1093" s="871"/>
      <c r="DJ1093" s="871"/>
      <c r="DK1093" s="871"/>
      <c r="DL1093" s="871"/>
      <c r="DM1093" s="871"/>
      <c r="DN1093" s="871"/>
      <c r="DO1093" s="871"/>
      <c r="DP1093" s="871"/>
      <c r="DQ1093" s="871"/>
      <c r="DR1093" s="871"/>
      <c r="DS1093" s="871"/>
      <c r="DT1093" s="871"/>
      <c r="DU1093" s="871"/>
      <c r="DV1093" s="871"/>
      <c r="DW1093" s="871"/>
      <c r="DX1093" s="871"/>
      <c r="DY1093" s="871"/>
      <c r="DZ1093" s="871"/>
      <c r="EA1093" s="871"/>
      <c r="EB1093" s="871"/>
      <c r="EC1093" s="871"/>
      <c r="ED1093" s="871"/>
      <c r="EE1093" s="871"/>
      <c r="EF1093" s="871"/>
      <c r="EG1093" s="871"/>
      <c r="EH1093" s="871"/>
      <c r="EI1093" s="871"/>
      <c r="EJ1093" s="871"/>
      <c r="EK1093" s="871"/>
      <c r="EL1093" s="871"/>
      <c r="EM1093" s="871"/>
      <c r="EN1093" s="871"/>
      <c r="EO1093" s="871"/>
      <c r="EP1093" s="871"/>
      <c r="EQ1093" s="871"/>
      <c r="ER1093" s="871"/>
      <c r="ES1093" s="871"/>
      <c r="ET1093" s="871"/>
      <c r="EU1093" s="871"/>
      <c r="EV1093" s="871"/>
      <c r="EW1093" s="871"/>
      <c r="EX1093" s="871"/>
      <c r="EY1093" s="871"/>
      <c r="EZ1093" s="871"/>
      <c r="FA1093" s="871"/>
      <c r="FB1093" s="871"/>
      <c r="FC1093" s="871"/>
      <c r="FD1093" s="871"/>
      <c r="FE1093" s="871"/>
      <c r="FF1093" s="871"/>
      <c r="FG1093" s="871"/>
      <c r="FH1093" s="871"/>
      <c r="FI1093" s="871"/>
      <c r="FJ1093" s="871"/>
      <c r="FK1093" s="871"/>
      <c r="FL1093" s="871"/>
      <c r="FM1093" s="871"/>
      <c r="FN1093" s="871"/>
      <c r="FO1093" s="871"/>
      <c r="FP1093" s="871"/>
      <c r="FQ1093" s="871"/>
      <c r="FR1093" s="871"/>
      <c r="FS1093" s="871"/>
      <c r="FT1093" s="871"/>
      <c r="FU1093" s="871"/>
      <c r="FV1093" s="871"/>
      <c r="FW1093" s="871"/>
      <c r="FX1093" s="871"/>
      <c r="FY1093" s="871"/>
      <c r="FZ1093" s="871"/>
      <c r="GA1093" s="871"/>
      <c r="GB1093" s="871"/>
      <c r="GC1093" s="871"/>
      <c r="GD1093" s="871"/>
      <c r="GE1093" s="871"/>
      <c r="GF1093" s="871"/>
      <c r="GG1093" s="871"/>
      <c r="GH1093" s="871"/>
      <c r="GI1093" s="871"/>
      <c r="GJ1093" s="871"/>
      <c r="GK1093" s="871"/>
      <c r="GL1093" s="871"/>
      <c r="GM1093" s="871"/>
      <c r="GN1093" s="871"/>
      <c r="GO1093" s="871"/>
      <c r="GP1093" s="871"/>
      <c r="GQ1093" s="871"/>
      <c r="GR1093" s="871"/>
      <c r="GS1093" s="871"/>
      <c r="GT1093" s="871"/>
      <c r="GU1093" s="871"/>
      <c r="GV1093" s="871"/>
      <c r="GW1093" s="871"/>
      <c r="GX1093" s="871"/>
      <c r="GY1093" s="871"/>
      <c r="GZ1093" s="871"/>
      <c r="HA1093" s="871"/>
      <c r="HB1093" s="871"/>
      <c r="HC1093" s="871"/>
      <c r="HD1093" s="871"/>
      <c r="HE1093" s="871"/>
      <c r="HF1093" s="871"/>
      <c r="HG1093" s="871"/>
      <c r="HH1093" s="871"/>
      <c r="HI1093" s="871"/>
      <c r="HJ1093" s="871"/>
      <c r="HK1093" s="871"/>
      <c r="HL1093" s="871"/>
      <c r="HM1093" s="871"/>
      <c r="HN1093" s="871"/>
      <c r="HO1093" s="871"/>
      <c r="HP1093" s="871"/>
      <c r="HQ1093" s="871"/>
      <c r="HR1093" s="871"/>
      <c r="HS1093" s="871"/>
      <c r="HT1093" s="871"/>
      <c r="HU1093" s="871"/>
      <c r="HV1093" s="871"/>
      <c r="HW1093" s="871"/>
      <c r="HX1093" s="871"/>
      <c r="HY1093" s="871"/>
      <c r="HZ1093" s="871"/>
      <c r="IA1093" s="871"/>
      <c r="IB1093" s="871"/>
      <c r="IC1093" s="871"/>
      <c r="ID1093" s="871"/>
      <c r="IE1093" s="871"/>
      <c r="IF1093" s="871"/>
      <c r="IG1093" s="871"/>
      <c r="IH1093" s="871"/>
      <c r="II1093" s="871"/>
      <c r="IJ1093" s="871"/>
      <c r="IK1093" s="871"/>
      <c r="IL1093" s="871"/>
      <c r="IM1093" s="871"/>
      <c r="IN1093" s="871"/>
      <c r="IO1093" s="871"/>
      <c r="IP1093" s="871"/>
      <c r="IQ1093" s="871"/>
      <c r="IR1093" s="871"/>
      <c r="IS1093" s="871"/>
      <c r="IT1093" s="871"/>
      <c r="IU1093" s="871"/>
      <c r="IV1093" s="871"/>
      <c r="IW1093" s="871"/>
      <c r="IX1093" s="871"/>
      <c r="IY1093" s="871"/>
      <c r="IZ1093" s="871"/>
      <c r="JA1093" s="871"/>
      <c r="JB1093" s="871"/>
      <c r="JC1093" s="871"/>
      <c r="JD1093" s="871"/>
      <c r="JE1093" s="871"/>
      <c r="JF1093" s="871"/>
      <c r="JG1093" s="871"/>
      <c r="JH1093" s="871"/>
      <c r="JI1093" s="871"/>
      <c r="JJ1093" s="871"/>
      <c r="JK1093" s="871"/>
      <c r="JL1093" s="871"/>
      <c r="JM1093" s="871"/>
      <c r="JN1093" s="871"/>
      <c r="JO1093" s="871"/>
      <c r="JP1093" s="871"/>
      <c r="JQ1093" s="871"/>
      <c r="JR1093" s="871"/>
      <c r="JS1093" s="871"/>
      <c r="JT1093" s="871"/>
      <c r="JU1093" s="871"/>
      <c r="JV1093" s="871"/>
      <c r="JW1093" s="871"/>
      <c r="JX1093" s="871"/>
      <c r="JY1093" s="871"/>
      <c r="JZ1093" s="871"/>
      <c r="KA1093" s="871"/>
      <c r="KB1093" s="871"/>
      <c r="KC1093" s="871"/>
      <c r="KD1093" s="871"/>
      <c r="KE1093" s="871"/>
      <c r="KF1093" s="871"/>
      <c r="KG1093" s="871"/>
      <c r="KH1093" s="871"/>
      <c r="KI1093" s="871"/>
      <c r="KJ1093" s="871"/>
      <c r="KK1093" s="871"/>
      <c r="KL1093" s="871"/>
      <c r="KM1093" s="871"/>
      <c r="KN1093" s="871"/>
      <c r="KO1093" s="871"/>
      <c r="KP1093" s="871"/>
      <c r="KQ1093" s="871"/>
      <c r="KR1093" s="871"/>
      <c r="KS1093" s="871"/>
      <c r="KT1093" s="871"/>
      <c r="KU1093" s="871"/>
      <c r="KV1093" s="871"/>
      <c r="KW1093" s="871"/>
      <c r="KX1093" s="871"/>
      <c r="KY1093" s="871"/>
      <c r="KZ1093" s="871"/>
      <c r="LA1093" s="871"/>
      <c r="LB1093" s="871"/>
      <c r="LC1093" s="871"/>
      <c r="LD1093" s="871"/>
      <c r="LE1093" s="871"/>
      <c r="LF1093" s="871"/>
      <c r="LG1093" s="871"/>
      <c r="LH1093" s="871"/>
      <c r="LI1093" s="871"/>
      <c r="LJ1093" s="871"/>
      <c r="LK1093" s="871"/>
      <c r="LL1093" s="871"/>
      <c r="LM1093" s="871"/>
      <c r="LN1093" s="871"/>
      <c r="LO1093" s="871"/>
      <c r="LP1093" s="871"/>
      <c r="LQ1093" s="871"/>
      <c r="LR1093" s="871"/>
      <c r="LS1093" s="871"/>
      <c r="LT1093" s="871"/>
      <c r="LU1093" s="871"/>
      <c r="LV1093" s="871"/>
      <c r="LW1093" s="871"/>
      <c r="LX1093" s="871"/>
      <c r="LY1093" s="871"/>
      <c r="LZ1093" s="871"/>
      <c r="MA1093" s="871"/>
      <c r="MB1093" s="871"/>
      <c r="MC1093" s="871"/>
      <c r="MD1093" s="871"/>
      <c r="ME1093" s="871"/>
      <c r="MF1093" s="871"/>
      <c r="MG1093" s="871"/>
      <c r="MH1093" s="871"/>
      <c r="MI1093" s="871"/>
      <c r="MJ1093" s="871"/>
      <c r="MK1093" s="871"/>
      <c r="ML1093" s="871"/>
      <c r="MM1093" s="871"/>
      <c r="MN1093" s="871"/>
      <c r="MO1093" s="871"/>
      <c r="MP1093" s="871"/>
      <c r="MQ1093" s="871"/>
      <c r="MR1093" s="871"/>
      <c r="MS1093" s="871"/>
      <c r="MT1093" s="871"/>
      <c r="MU1093" s="871"/>
      <c r="MV1093" s="871"/>
      <c r="MW1093" s="871"/>
      <c r="MX1093" s="871"/>
      <c r="MY1093" s="871"/>
      <c r="MZ1093" s="871"/>
      <c r="NA1093" s="871"/>
      <c r="NB1093" s="871"/>
      <c r="NC1093" s="871"/>
      <c r="ND1093" s="871"/>
      <c r="NE1093" s="871"/>
      <c r="NF1093" s="871"/>
      <c r="NG1093" s="871"/>
      <c r="NH1093" s="871"/>
      <c r="NI1093" s="871"/>
      <c r="NJ1093" s="871"/>
      <c r="NK1093" s="871"/>
      <c r="NL1093" s="871"/>
      <c r="NM1093" s="871"/>
      <c r="NN1093" s="871"/>
      <c r="NO1093" s="871"/>
      <c r="NP1093" s="871"/>
      <c r="NQ1093" s="871"/>
      <c r="NR1093" s="871"/>
      <c r="NS1093" s="871"/>
      <c r="NT1093" s="871"/>
      <c r="NU1093" s="871"/>
      <c r="NV1093" s="871"/>
      <c r="NW1093" s="871"/>
      <c r="NX1093" s="871"/>
      <c r="NY1093" s="871"/>
      <c r="NZ1093" s="871"/>
      <c r="OA1093" s="871"/>
      <c r="OB1093" s="871"/>
      <c r="OC1093" s="871"/>
      <c r="OD1093" s="871"/>
      <c r="OE1093" s="871"/>
      <c r="OF1093" s="871"/>
      <c r="OG1093" s="871"/>
      <c r="OH1093" s="871"/>
      <c r="OI1093" s="871"/>
      <c r="OJ1093" s="871"/>
      <c r="OK1093" s="871"/>
      <c r="OL1093" s="871"/>
      <c r="OM1093" s="871"/>
      <c r="ON1093" s="871"/>
      <c r="OO1093" s="871"/>
      <c r="OP1093" s="871"/>
      <c r="OQ1093" s="871"/>
      <c r="OR1093" s="871"/>
      <c r="OS1093" s="871"/>
      <c r="OT1093" s="871"/>
      <c r="OU1093" s="871"/>
      <c r="OV1093" s="871"/>
      <c r="OW1093" s="871"/>
      <c r="OX1093" s="871"/>
      <c r="OY1093" s="871"/>
      <c r="OZ1093" s="871"/>
      <c r="PA1093" s="871"/>
      <c r="PB1093" s="871"/>
      <c r="PC1093" s="871"/>
      <c r="PD1093" s="871"/>
      <c r="PE1093" s="871"/>
      <c r="PF1093" s="871"/>
      <c r="PG1093" s="871"/>
      <c r="PH1093" s="871"/>
      <c r="PI1093" s="871"/>
      <c r="PJ1093" s="871"/>
      <c r="PK1093" s="871"/>
      <c r="PL1093" s="871"/>
      <c r="PM1093" s="871"/>
      <c r="PN1093" s="871"/>
      <c r="PO1093" s="871"/>
      <c r="PP1093" s="871"/>
      <c r="PQ1093" s="871"/>
      <c r="PR1093" s="871"/>
      <c r="PS1093" s="871"/>
      <c r="PT1093" s="871"/>
      <c r="PU1093" s="871"/>
      <c r="PV1093" s="871"/>
      <c r="PW1093" s="871"/>
      <c r="PX1093" s="871"/>
      <c r="PY1093" s="871"/>
      <c r="PZ1093" s="871"/>
      <c r="QA1093" s="871"/>
      <c r="QB1093" s="871"/>
      <c r="QC1093" s="871"/>
      <c r="QD1093" s="871"/>
      <c r="QE1093" s="871"/>
      <c r="QF1093" s="871"/>
      <c r="QG1093" s="871"/>
      <c r="QH1093" s="871"/>
      <c r="QI1093" s="871"/>
      <c r="QJ1093" s="871"/>
      <c r="QK1093" s="871"/>
      <c r="QL1093" s="871"/>
      <c r="QM1093" s="871"/>
      <c r="QN1093" s="871"/>
      <c r="QO1093" s="871"/>
      <c r="QP1093" s="871"/>
      <c r="QQ1093" s="871"/>
      <c r="QR1093" s="871"/>
      <c r="QS1093" s="871"/>
      <c r="QT1093" s="871"/>
      <c r="QU1093" s="871"/>
      <c r="QV1093" s="871"/>
      <c r="QW1093" s="871"/>
      <c r="QX1093" s="871"/>
      <c r="QY1093" s="871"/>
      <c r="QZ1093" s="871"/>
      <c r="RA1093" s="871"/>
      <c r="RB1093" s="871"/>
      <c r="RC1093" s="871"/>
      <c r="RD1093" s="871"/>
      <c r="RE1093" s="871"/>
      <c r="RF1093" s="871"/>
      <c r="RG1093" s="871"/>
      <c r="RH1093" s="871"/>
      <c r="RI1093" s="871"/>
      <c r="RJ1093" s="871"/>
      <c r="RK1093" s="871"/>
      <c r="RL1093" s="871"/>
      <c r="RM1093" s="871"/>
      <c r="RN1093" s="871"/>
      <c r="RO1093" s="871"/>
      <c r="RP1093" s="871"/>
      <c r="RQ1093" s="871"/>
      <c r="RR1093" s="871"/>
      <c r="RS1093" s="871"/>
      <c r="RT1093" s="871"/>
      <c r="RU1093" s="871"/>
      <c r="RV1093" s="871"/>
      <c r="RW1093" s="871"/>
      <c r="RX1093" s="871"/>
      <c r="RY1093" s="871"/>
      <c r="RZ1093" s="871"/>
      <c r="SA1093" s="871"/>
      <c r="SB1093" s="871"/>
      <c r="SC1093" s="871"/>
      <c r="SD1093" s="871"/>
      <c r="SE1093" s="871"/>
      <c r="SF1093" s="871"/>
      <c r="SG1093" s="871"/>
      <c r="SH1093" s="871"/>
      <c r="SI1093" s="871"/>
      <c r="SJ1093" s="871"/>
      <c r="SK1093" s="871"/>
      <c r="SL1093" s="871"/>
      <c r="SM1093" s="871"/>
      <c r="SN1093" s="871"/>
      <c r="SO1093" s="871"/>
      <c r="SP1093" s="871"/>
      <c r="SQ1093" s="871"/>
      <c r="SR1093" s="871"/>
      <c r="SS1093" s="871"/>
      <c r="ST1093" s="871"/>
      <c r="SU1093" s="871"/>
      <c r="SV1093" s="871"/>
      <c r="SW1093" s="871"/>
      <c r="SX1093" s="871"/>
      <c r="SY1093" s="871"/>
      <c r="SZ1093" s="871"/>
      <c r="TA1093" s="871"/>
      <c r="TB1093" s="871"/>
      <c r="TC1093" s="871"/>
      <c r="TD1093" s="871"/>
      <c r="TE1093" s="871"/>
      <c r="TF1093" s="871"/>
      <c r="TG1093" s="871"/>
      <c r="TH1093" s="871"/>
      <c r="TI1093" s="871"/>
      <c r="TJ1093" s="871"/>
      <c r="TK1093" s="871"/>
      <c r="TL1093" s="871"/>
      <c r="TM1093" s="871"/>
      <c r="TN1093" s="871"/>
      <c r="TO1093" s="871"/>
      <c r="TP1093" s="871"/>
      <c r="TQ1093" s="871"/>
      <c r="TR1093" s="871"/>
      <c r="TS1093" s="871"/>
      <c r="TT1093" s="871"/>
      <c r="TU1093" s="871"/>
      <c r="TV1093" s="871"/>
      <c r="TW1093" s="871"/>
      <c r="TX1093" s="871"/>
      <c r="TY1093" s="871"/>
      <c r="TZ1093" s="871"/>
      <c r="UA1093" s="871"/>
      <c r="UB1093" s="871"/>
      <c r="UC1093" s="871"/>
      <c r="UD1093" s="871"/>
      <c r="UE1093" s="871"/>
      <c r="UF1093" s="871"/>
      <c r="UG1093" s="871"/>
      <c r="UH1093" s="871"/>
      <c r="UI1093" s="871"/>
      <c r="UJ1093" s="871"/>
      <c r="UK1093" s="871"/>
      <c r="UL1093" s="871"/>
      <c r="UM1093" s="871"/>
      <c r="UN1093" s="871"/>
      <c r="UO1093" s="871"/>
      <c r="UP1093" s="871"/>
      <c r="UQ1093" s="871"/>
      <c r="UR1093" s="871"/>
      <c r="US1093" s="871"/>
      <c r="UT1093" s="871"/>
      <c r="UU1093" s="871"/>
      <c r="UV1093" s="871"/>
      <c r="UW1093" s="871"/>
      <c r="UX1093" s="871"/>
      <c r="UY1093" s="871"/>
      <c r="UZ1093" s="871"/>
      <c r="VA1093" s="871"/>
      <c r="VB1093" s="871"/>
      <c r="VC1093" s="871"/>
      <c r="VD1093" s="871"/>
      <c r="VE1093" s="871"/>
      <c r="VF1093" s="871"/>
      <c r="VG1093" s="871"/>
      <c r="VH1093" s="871"/>
      <c r="VI1093" s="871"/>
      <c r="VJ1093" s="871"/>
      <c r="VK1093" s="871"/>
      <c r="VL1093" s="871"/>
      <c r="VM1093" s="871"/>
      <c r="VN1093" s="871"/>
      <c r="VO1093" s="871"/>
      <c r="VP1093" s="871"/>
      <c r="VQ1093" s="871"/>
      <c r="VR1093" s="871"/>
      <c r="VS1093" s="871"/>
      <c r="VT1093" s="871"/>
      <c r="VU1093" s="871"/>
      <c r="VV1093" s="871"/>
      <c r="VW1093" s="871"/>
      <c r="VX1093" s="871"/>
      <c r="VY1093" s="871"/>
      <c r="VZ1093" s="871"/>
      <c r="WA1093" s="871"/>
      <c r="WB1093" s="871"/>
      <c r="WC1093" s="871"/>
      <c r="WD1093" s="871"/>
      <c r="WE1093" s="871"/>
      <c r="WF1093" s="871"/>
      <c r="WG1093" s="871"/>
      <c r="WH1093" s="871"/>
      <c r="WI1093" s="871"/>
      <c r="WJ1093" s="871"/>
      <c r="WK1093" s="871"/>
      <c r="WL1093" s="871"/>
      <c r="WM1093" s="871"/>
      <c r="WN1093" s="871"/>
      <c r="WO1093" s="871"/>
      <c r="WP1093" s="871"/>
      <c r="WQ1093" s="871"/>
      <c r="WR1093" s="871"/>
      <c r="WS1093" s="871"/>
      <c r="WT1093" s="871"/>
      <c r="WU1093" s="871"/>
      <c r="WV1093" s="871"/>
      <c r="WW1093" s="871"/>
      <c r="WX1093" s="871"/>
      <c r="WY1093" s="871"/>
      <c r="WZ1093" s="871"/>
      <c r="XA1093" s="871"/>
      <c r="XB1093" s="871"/>
      <c r="XC1093" s="871"/>
      <c r="XD1093" s="871"/>
      <c r="XE1093" s="871"/>
      <c r="XF1093" s="871"/>
      <c r="XG1093" s="871"/>
      <c r="XH1093" s="871"/>
      <c r="XI1093" s="871"/>
      <c r="XJ1093" s="871"/>
      <c r="XK1093" s="871"/>
      <c r="XL1093" s="871"/>
      <c r="XM1093" s="871"/>
      <c r="XN1093" s="871"/>
      <c r="XO1093" s="871"/>
      <c r="XP1093" s="871"/>
      <c r="XQ1093" s="871"/>
      <c r="XR1093" s="871"/>
      <c r="XS1093" s="871"/>
      <c r="XT1093" s="871"/>
      <c r="XU1093" s="871"/>
      <c r="XV1093" s="871"/>
      <c r="XW1093" s="871"/>
      <c r="XX1093" s="871"/>
      <c r="XY1093" s="871"/>
      <c r="XZ1093" s="871"/>
      <c r="YA1093" s="871"/>
      <c r="YB1093" s="871"/>
      <c r="YC1093" s="871"/>
      <c r="YD1093" s="871"/>
      <c r="YE1093" s="871"/>
      <c r="YF1093" s="871"/>
      <c r="YG1093" s="871"/>
      <c r="YH1093" s="871"/>
      <c r="YI1093" s="871"/>
      <c r="YJ1093" s="871"/>
      <c r="YK1093" s="871"/>
      <c r="YL1093" s="871"/>
      <c r="YM1093" s="871"/>
      <c r="YN1093" s="871"/>
      <c r="YO1093" s="871"/>
      <c r="YP1093" s="871"/>
      <c r="YQ1093" s="871"/>
      <c r="YR1093" s="871"/>
      <c r="YS1093" s="871"/>
      <c r="YT1093" s="871"/>
      <c r="YU1093" s="871"/>
      <c r="YV1093" s="871"/>
      <c r="YW1093" s="871"/>
      <c r="YX1093" s="871"/>
      <c r="YY1093" s="871"/>
      <c r="YZ1093" s="871"/>
      <c r="ZA1093" s="871"/>
      <c r="ZB1093" s="871"/>
      <c r="ZC1093" s="871"/>
      <c r="ZD1093" s="871"/>
      <c r="ZE1093" s="871"/>
      <c r="ZF1093" s="871"/>
      <c r="ZG1093" s="871"/>
      <c r="ZH1093" s="871"/>
      <c r="ZI1093" s="871"/>
      <c r="ZJ1093" s="871"/>
      <c r="ZK1093" s="871"/>
      <c r="ZL1093" s="871"/>
      <c r="ZM1093" s="871"/>
      <c r="ZN1093" s="871"/>
      <c r="ZO1093" s="871"/>
      <c r="ZP1093" s="871"/>
      <c r="ZQ1093" s="871"/>
      <c r="ZR1093" s="871"/>
      <c r="ZS1093" s="871"/>
      <c r="ZT1093" s="871"/>
      <c r="ZU1093" s="871"/>
      <c r="ZV1093" s="871"/>
      <c r="ZW1093" s="871"/>
      <c r="ZX1093" s="871"/>
      <c r="ZY1093" s="871"/>
      <c r="ZZ1093" s="871"/>
      <c r="AAA1093" s="871"/>
      <c r="AAB1093" s="871"/>
      <c r="AAC1093" s="871"/>
      <c r="AAD1093" s="871"/>
      <c r="AAE1093" s="871"/>
      <c r="AAF1093" s="871"/>
      <c r="AAG1093" s="871"/>
      <c r="AAH1093" s="871"/>
      <c r="AAI1093" s="871"/>
      <c r="AAJ1093" s="871"/>
      <c r="AAK1093" s="871"/>
      <c r="AAL1093" s="871"/>
      <c r="AAM1093" s="871"/>
      <c r="AAN1093" s="871"/>
      <c r="AAO1093" s="871"/>
      <c r="AAP1093" s="871"/>
      <c r="AAQ1093" s="871"/>
      <c r="AAR1093" s="871"/>
      <c r="AAS1093" s="871"/>
      <c r="AAT1093" s="871"/>
      <c r="AAU1093" s="871"/>
      <c r="AAV1093" s="871"/>
      <c r="AAW1093" s="871"/>
      <c r="AAX1093" s="871"/>
      <c r="AAY1093" s="871"/>
      <c r="AAZ1093" s="871"/>
      <c r="ABA1093" s="871"/>
      <c r="ABB1093" s="871"/>
      <c r="ABC1093" s="871"/>
      <c r="ABD1093" s="871"/>
      <c r="ABE1093" s="871"/>
      <c r="ABF1093" s="871"/>
      <c r="ABG1093" s="871"/>
      <c r="ABH1093" s="871"/>
      <c r="ABI1093" s="871"/>
      <c r="ABJ1093" s="871"/>
      <c r="ABK1093" s="871"/>
      <c r="ABL1093" s="871"/>
      <c r="ABM1093" s="871"/>
      <c r="ABN1093" s="871"/>
      <c r="ABO1093" s="871"/>
      <c r="ABP1093" s="871"/>
      <c r="ABQ1093" s="871"/>
      <c r="ABR1093" s="871"/>
      <c r="ABS1093" s="871"/>
      <c r="ABT1093" s="871"/>
      <c r="ABU1093" s="871"/>
      <c r="ABV1093" s="871"/>
      <c r="ABW1093" s="871"/>
      <c r="ABX1093" s="871"/>
      <c r="ABY1093" s="871"/>
      <c r="ABZ1093" s="871"/>
      <c r="ACA1093" s="871"/>
      <c r="ACB1093" s="871"/>
      <c r="ACC1093" s="871"/>
      <c r="ACD1093" s="871"/>
      <c r="ACE1093" s="871"/>
      <c r="ACF1093" s="871"/>
      <c r="ACG1093" s="871"/>
      <c r="ACH1093" s="871"/>
      <c r="ACI1093" s="871"/>
      <c r="ACJ1093" s="871"/>
      <c r="ACK1093" s="871"/>
      <c r="ACL1093" s="871"/>
      <c r="ACM1093" s="871"/>
      <c r="ACN1093" s="871"/>
      <c r="ACO1093" s="871"/>
      <c r="ACP1093" s="871"/>
      <c r="ACQ1093" s="871"/>
      <c r="ACR1093" s="871"/>
      <c r="ACS1093" s="871"/>
      <c r="ACT1093" s="871"/>
      <c r="ACU1093" s="871"/>
      <c r="ACV1093" s="871"/>
      <c r="ACW1093" s="871"/>
      <c r="ACX1093" s="871"/>
      <c r="ACY1093" s="871"/>
      <c r="ACZ1093" s="871"/>
      <c r="ADA1093" s="871"/>
      <c r="ADB1093" s="871"/>
      <c r="ADC1093" s="871"/>
      <c r="ADD1093" s="871"/>
      <c r="ADE1093" s="871"/>
      <c r="ADF1093" s="871"/>
      <c r="ADG1093" s="871"/>
      <c r="ADH1093" s="871"/>
      <c r="ADI1093" s="871"/>
      <c r="ADJ1093" s="871"/>
      <c r="ADK1093" s="871"/>
      <c r="ADL1093" s="871"/>
      <c r="ADM1093" s="871"/>
      <c r="ADN1093" s="871"/>
      <c r="ADO1093" s="871"/>
      <c r="ADP1093" s="871"/>
      <c r="ADQ1093" s="871"/>
      <c r="ADR1093" s="871"/>
      <c r="ADS1093" s="871"/>
      <c r="ADT1093" s="871"/>
      <c r="ADU1093" s="871"/>
      <c r="ADV1093" s="871"/>
      <c r="ADW1093" s="871"/>
      <c r="ADX1093" s="871"/>
      <c r="ADY1093" s="871"/>
      <c r="ADZ1093" s="871"/>
      <c r="AEA1093" s="871"/>
      <c r="AEB1093" s="871"/>
      <c r="AEC1093" s="871"/>
      <c r="AED1093" s="871"/>
      <c r="AEE1093" s="871"/>
      <c r="AEF1093" s="871"/>
      <c r="AEG1093" s="871"/>
      <c r="AEH1093" s="871"/>
      <c r="AEI1093" s="871"/>
      <c r="AEJ1093" s="871"/>
      <c r="AEK1093" s="871"/>
      <c r="AEL1093" s="871"/>
      <c r="AEM1093" s="871"/>
      <c r="AEN1093" s="871"/>
      <c r="AEO1093" s="871"/>
      <c r="AEP1093" s="871"/>
      <c r="AEQ1093" s="871"/>
      <c r="AER1093" s="871"/>
      <c r="AES1093" s="871"/>
      <c r="AET1093" s="871"/>
      <c r="AEU1093" s="871"/>
      <c r="AEV1093" s="871"/>
      <c r="AEW1093" s="871"/>
      <c r="AEX1093" s="871"/>
      <c r="AEY1093" s="871"/>
      <c r="AEZ1093" s="871"/>
      <c r="AFA1093" s="871"/>
      <c r="AFB1093" s="871"/>
      <c r="AFC1093" s="871"/>
      <c r="AFD1093" s="871"/>
      <c r="AFE1093" s="871"/>
      <c r="AFF1093" s="871"/>
      <c r="AFG1093" s="871"/>
      <c r="AFH1093" s="871"/>
      <c r="AFI1093" s="871"/>
      <c r="AFJ1093" s="871"/>
      <c r="AFK1093" s="871"/>
      <c r="AFL1093" s="871"/>
      <c r="AFM1093" s="871"/>
      <c r="AFN1093" s="871"/>
      <c r="AFO1093" s="871"/>
      <c r="AFP1093" s="871"/>
      <c r="AFQ1093" s="871"/>
      <c r="AFR1093" s="871"/>
      <c r="AFS1093" s="871"/>
      <c r="AFT1093" s="871"/>
      <c r="AFU1093" s="871"/>
      <c r="AFV1093" s="871"/>
      <c r="AFW1093" s="871"/>
      <c r="AFX1093" s="871"/>
      <c r="AFY1093" s="871"/>
      <c r="AFZ1093" s="871"/>
      <c r="AGA1093" s="871"/>
      <c r="AGB1093" s="871"/>
      <c r="AGC1093" s="871"/>
      <c r="AGD1093" s="871"/>
      <c r="AGE1093" s="871"/>
      <c r="AGF1093" s="871"/>
      <c r="AGG1093" s="871"/>
      <c r="AGH1093" s="871"/>
      <c r="AGI1093" s="871"/>
      <c r="AGJ1093" s="871"/>
      <c r="AGK1093" s="871"/>
      <c r="AGL1093" s="871"/>
      <c r="AGM1093" s="871"/>
      <c r="AGN1093" s="871"/>
      <c r="AGO1093" s="871"/>
      <c r="AGP1093" s="871"/>
      <c r="AGQ1093" s="871"/>
      <c r="AGR1093" s="871"/>
      <c r="AGS1093" s="871"/>
      <c r="AGT1093" s="871"/>
      <c r="AGU1093" s="871"/>
      <c r="AGV1093" s="871"/>
      <c r="AGW1093" s="871"/>
      <c r="AGX1093" s="871"/>
      <c r="AGY1093" s="871"/>
      <c r="AGZ1093" s="871"/>
      <c r="AHA1093" s="871"/>
      <c r="AHB1093" s="871"/>
      <c r="AHC1093" s="871"/>
      <c r="AHD1093" s="871"/>
      <c r="AHE1093" s="871"/>
      <c r="AHF1093" s="871"/>
      <c r="AHG1093" s="871"/>
      <c r="AHH1093" s="871"/>
      <c r="AHI1093" s="871"/>
      <c r="AHJ1093" s="871"/>
      <c r="AHK1093" s="871"/>
      <c r="AHL1093" s="871"/>
      <c r="AHM1093" s="871"/>
      <c r="AHN1093" s="871"/>
      <c r="AHO1093" s="871"/>
      <c r="AHP1093" s="871"/>
      <c r="AHQ1093" s="871"/>
      <c r="AHR1093" s="871"/>
      <c r="AHS1093" s="871"/>
      <c r="AHT1093" s="871"/>
      <c r="AHU1093" s="871"/>
      <c r="AHV1093" s="871"/>
      <c r="AHW1093" s="871"/>
      <c r="AHX1093" s="871"/>
      <c r="AHY1093" s="871"/>
      <c r="AHZ1093" s="871"/>
      <c r="AIA1093" s="871"/>
      <c r="AIB1093" s="871"/>
      <c r="AIC1093" s="871"/>
      <c r="AID1093" s="871"/>
      <c r="AIE1093" s="871"/>
      <c r="AIF1093" s="871"/>
      <c r="AIG1093" s="871"/>
      <c r="AIH1093" s="871"/>
      <c r="AII1093" s="871"/>
      <c r="AIJ1093" s="871"/>
      <c r="AIK1093" s="871"/>
      <c r="AIL1093" s="871"/>
      <c r="AIM1093" s="871"/>
      <c r="AIN1093" s="871"/>
      <c r="AIO1093" s="871"/>
      <c r="AIP1093" s="871"/>
      <c r="AIQ1093" s="871"/>
      <c r="AIR1093" s="871"/>
      <c r="AIS1093" s="871"/>
      <c r="AIT1093" s="871"/>
      <c r="AIU1093" s="871"/>
      <c r="AIV1093" s="871"/>
      <c r="AIW1093" s="871"/>
      <c r="AIX1093" s="871"/>
      <c r="AIY1093" s="871"/>
      <c r="AIZ1093" s="871"/>
      <c r="AJA1093" s="871"/>
      <c r="AJB1093" s="871"/>
      <c r="AJC1093" s="871"/>
      <c r="AJD1093" s="871"/>
      <c r="AJE1093" s="871"/>
      <c r="AJF1093" s="871"/>
      <c r="AJG1093" s="871"/>
      <c r="AJH1093" s="871"/>
      <c r="AJI1093" s="871"/>
      <c r="AJJ1093" s="871"/>
      <c r="AJK1093" s="871"/>
      <c r="AJL1093" s="871"/>
      <c r="AJM1093" s="871"/>
      <c r="AJN1093" s="871"/>
      <c r="AJO1093" s="871"/>
      <c r="AJP1093" s="871"/>
      <c r="AJQ1093" s="871"/>
      <c r="AJR1093" s="871"/>
      <c r="AJS1093" s="871"/>
      <c r="AJT1093" s="871"/>
      <c r="AJU1093" s="871"/>
      <c r="AJV1093" s="871"/>
      <c r="AJW1093" s="871"/>
      <c r="AJX1093" s="871"/>
      <c r="AJY1093" s="871"/>
      <c r="AJZ1093" s="871"/>
      <c r="AKA1093" s="871"/>
      <c r="AKB1093" s="871"/>
      <c r="AKC1093" s="871"/>
      <c r="AKD1093" s="871"/>
      <c r="AKE1093" s="871"/>
      <c r="AKF1093" s="871"/>
      <c r="AKG1093" s="871"/>
      <c r="AKH1093" s="871"/>
      <c r="AKI1093" s="871"/>
      <c r="AKJ1093" s="871"/>
      <c r="AKK1093" s="871"/>
      <c r="AKL1093" s="871"/>
      <c r="AKM1093" s="871"/>
      <c r="AKN1093" s="871"/>
      <c r="AKO1093" s="871"/>
      <c r="AKP1093" s="871"/>
      <c r="AKQ1093" s="871"/>
      <c r="AKR1093" s="871"/>
      <c r="AKS1093" s="871"/>
      <c r="AKT1093" s="871"/>
      <c r="AKU1093" s="871"/>
      <c r="AKV1093" s="871"/>
      <c r="AKW1093" s="871"/>
      <c r="AKX1093" s="871"/>
      <c r="AKY1093" s="871"/>
      <c r="AKZ1093" s="871"/>
      <c r="ALA1093" s="871"/>
      <c r="ALB1093" s="871"/>
      <c r="ALC1093" s="871"/>
      <c r="ALD1093" s="871"/>
      <c r="ALE1093" s="871"/>
      <c r="ALF1093" s="871"/>
      <c r="ALG1093" s="871"/>
      <c r="ALH1093" s="871"/>
      <c r="ALI1093" s="871"/>
      <c r="ALJ1093" s="871"/>
      <c r="ALK1093" s="871"/>
      <c r="ALL1093" s="871"/>
      <c r="ALM1093" s="871"/>
      <c r="ALN1093" s="871"/>
      <c r="ALO1093" s="871"/>
      <c r="ALP1093" s="871"/>
      <c r="ALQ1093" s="871"/>
      <c r="ALR1093" s="871"/>
      <c r="ALS1093" s="871"/>
      <c r="ALT1093" s="871"/>
      <c r="ALU1093" s="871"/>
      <c r="ALV1093" s="871"/>
      <c r="ALW1093" s="871"/>
      <c r="ALX1093" s="871"/>
      <c r="ALY1093" s="871"/>
      <c r="ALZ1093" s="871"/>
      <c r="AMA1093" s="871"/>
      <c r="AMB1093" s="871"/>
      <c r="AMC1093" s="871"/>
      <c r="AMD1093" s="871"/>
      <c r="AME1093" s="871"/>
      <c r="AMF1093" s="871"/>
      <c r="AMG1093" s="871"/>
      <c r="AMH1093" s="871"/>
      <c r="AMI1093" s="871"/>
      <c r="AMJ1093" s="871"/>
      <c r="AMK1093" s="871"/>
    </row>
    <row r="1094" spans="1:1025" ht="15.75" customHeight="1">
      <c r="A1094" s="1127"/>
      <c r="B1094" s="889"/>
      <c r="C1094" s="890"/>
      <c r="D1094" s="891" t="s">
        <v>26</v>
      </c>
      <c r="E1094" s="953">
        <f>SUM(E1088:E1093)</f>
        <v>1250000</v>
      </c>
      <c r="F1094" s="874" t="s">
        <v>26</v>
      </c>
      <c r="G1094" s="874" t="s">
        <v>534</v>
      </c>
      <c r="H1094" s="890"/>
      <c r="I1094" s="890"/>
      <c r="J1094" s="890"/>
      <c r="K1094" s="892" t="s">
        <v>27</v>
      </c>
      <c r="L1094" s="893"/>
      <c r="M1094" s="893"/>
      <c r="N1094" s="894"/>
      <c r="O1094" s="895" t="s">
        <v>506</v>
      </c>
      <c r="P1094" s="896" t="s">
        <v>534</v>
      </c>
      <c r="Q1094" s="871"/>
      <c r="R1094" s="871"/>
      <c r="S1094" s="871"/>
      <c r="T1094" s="871"/>
      <c r="U1094" s="871"/>
      <c r="V1094" s="871"/>
      <c r="W1094" s="871"/>
      <c r="X1094" s="871"/>
      <c r="Y1094" s="871"/>
      <c r="Z1094" s="871"/>
      <c r="AA1094" s="871"/>
      <c r="AB1094" s="871"/>
      <c r="AC1094" s="871"/>
      <c r="AD1094" s="871"/>
      <c r="AE1094" s="871"/>
      <c r="AF1094" s="871"/>
      <c r="AG1094" s="871"/>
      <c r="AH1094" s="871"/>
      <c r="AI1094" s="871"/>
      <c r="AJ1094" s="871"/>
      <c r="AK1094" s="871"/>
      <c r="AL1094" s="871"/>
      <c r="AM1094" s="871"/>
      <c r="AN1094" s="871"/>
      <c r="AO1094" s="871"/>
      <c r="AP1094" s="871"/>
      <c r="AQ1094" s="871"/>
      <c r="AR1094" s="871"/>
      <c r="AS1094" s="871"/>
      <c r="AT1094" s="871"/>
      <c r="AU1094" s="871"/>
      <c r="AV1094" s="871"/>
      <c r="AW1094" s="871"/>
      <c r="AX1094" s="871"/>
      <c r="AY1094" s="871"/>
      <c r="AZ1094" s="871"/>
      <c r="BA1094" s="871"/>
      <c r="BB1094" s="871"/>
      <c r="BC1094" s="871"/>
      <c r="BD1094" s="871"/>
      <c r="BE1094" s="871"/>
      <c r="BF1094" s="871"/>
      <c r="BG1094" s="871"/>
      <c r="BH1094" s="871"/>
      <c r="BI1094" s="871"/>
      <c r="BJ1094" s="871"/>
      <c r="BK1094" s="871"/>
      <c r="BL1094" s="871"/>
      <c r="BM1094" s="871"/>
      <c r="BN1094" s="871"/>
      <c r="BO1094" s="871"/>
      <c r="BP1094" s="871"/>
      <c r="BQ1094" s="871"/>
      <c r="BR1094" s="871"/>
      <c r="BS1094" s="871"/>
      <c r="BT1094" s="871"/>
      <c r="BU1094" s="871"/>
      <c r="BV1094" s="871"/>
      <c r="BW1094" s="871"/>
      <c r="BX1094" s="871"/>
      <c r="BY1094" s="871"/>
      <c r="BZ1094" s="871"/>
      <c r="CA1094" s="871"/>
      <c r="CB1094" s="871"/>
      <c r="CC1094" s="871"/>
      <c r="CD1094" s="871"/>
      <c r="CE1094" s="871"/>
      <c r="CF1094" s="871"/>
      <c r="CG1094" s="871"/>
      <c r="CH1094" s="871"/>
      <c r="CI1094" s="871"/>
      <c r="CJ1094" s="871"/>
      <c r="CK1094" s="871"/>
      <c r="CL1094" s="871"/>
      <c r="CM1094" s="871"/>
      <c r="CN1094" s="871"/>
      <c r="CO1094" s="871"/>
      <c r="CP1094" s="871"/>
      <c r="CQ1094" s="871"/>
      <c r="CR1094" s="871"/>
      <c r="CS1094" s="871"/>
      <c r="CT1094" s="871"/>
      <c r="CU1094" s="871"/>
      <c r="CV1094" s="871"/>
      <c r="CW1094" s="871"/>
      <c r="CX1094" s="871"/>
      <c r="CY1094" s="871"/>
      <c r="CZ1094" s="871"/>
      <c r="DA1094" s="871"/>
      <c r="DB1094" s="871"/>
      <c r="DC1094" s="871"/>
      <c r="DD1094" s="871"/>
      <c r="DE1094" s="871"/>
      <c r="DF1094" s="871"/>
      <c r="DG1094" s="871"/>
      <c r="DH1094" s="871"/>
      <c r="DI1094" s="871"/>
      <c r="DJ1094" s="871"/>
      <c r="DK1094" s="871"/>
      <c r="DL1094" s="871"/>
      <c r="DM1094" s="871"/>
      <c r="DN1094" s="871"/>
      <c r="DO1094" s="871"/>
      <c r="DP1094" s="871"/>
      <c r="DQ1094" s="871"/>
      <c r="DR1094" s="871"/>
      <c r="DS1094" s="871"/>
      <c r="DT1094" s="871"/>
      <c r="DU1094" s="871"/>
      <c r="DV1094" s="871"/>
      <c r="DW1094" s="871"/>
      <c r="DX1094" s="871"/>
      <c r="DY1094" s="871"/>
      <c r="DZ1094" s="871"/>
      <c r="EA1094" s="871"/>
      <c r="EB1094" s="871"/>
      <c r="EC1094" s="871"/>
      <c r="ED1094" s="871"/>
      <c r="EE1094" s="871"/>
      <c r="EF1094" s="871"/>
      <c r="EG1094" s="871"/>
      <c r="EH1094" s="871"/>
      <c r="EI1094" s="871"/>
      <c r="EJ1094" s="871"/>
      <c r="EK1094" s="871"/>
      <c r="EL1094" s="871"/>
      <c r="EM1094" s="871"/>
      <c r="EN1094" s="871"/>
      <c r="EO1094" s="871"/>
      <c r="EP1094" s="871"/>
      <c r="EQ1094" s="871"/>
      <c r="ER1094" s="871"/>
      <c r="ES1094" s="871"/>
      <c r="ET1094" s="871"/>
      <c r="EU1094" s="871"/>
      <c r="EV1094" s="871"/>
      <c r="EW1094" s="871"/>
      <c r="EX1094" s="871"/>
      <c r="EY1094" s="871"/>
      <c r="EZ1094" s="871"/>
      <c r="FA1094" s="871"/>
      <c r="FB1094" s="871"/>
      <c r="FC1094" s="871"/>
      <c r="FD1094" s="871"/>
      <c r="FE1094" s="871"/>
      <c r="FF1094" s="871"/>
      <c r="FG1094" s="871"/>
      <c r="FH1094" s="871"/>
      <c r="FI1094" s="871"/>
      <c r="FJ1094" s="871"/>
      <c r="FK1094" s="871"/>
      <c r="FL1094" s="871"/>
      <c r="FM1094" s="871"/>
      <c r="FN1094" s="871"/>
      <c r="FO1094" s="871"/>
      <c r="FP1094" s="871"/>
      <c r="FQ1094" s="871"/>
      <c r="FR1094" s="871"/>
      <c r="FS1094" s="871"/>
      <c r="FT1094" s="871"/>
      <c r="FU1094" s="871"/>
      <c r="FV1094" s="871"/>
      <c r="FW1094" s="871"/>
      <c r="FX1094" s="871"/>
      <c r="FY1094" s="871"/>
      <c r="FZ1094" s="871"/>
      <c r="GA1094" s="871"/>
      <c r="GB1094" s="871"/>
      <c r="GC1094" s="871"/>
      <c r="GD1094" s="871"/>
      <c r="GE1094" s="871"/>
      <c r="GF1094" s="871"/>
      <c r="GG1094" s="871"/>
      <c r="GH1094" s="871"/>
      <c r="GI1094" s="871"/>
      <c r="GJ1094" s="871"/>
      <c r="GK1094" s="871"/>
      <c r="GL1094" s="871"/>
      <c r="GM1094" s="871"/>
      <c r="GN1094" s="871"/>
      <c r="GO1094" s="871"/>
      <c r="GP1094" s="871"/>
      <c r="GQ1094" s="871"/>
      <c r="GR1094" s="871"/>
      <c r="GS1094" s="871"/>
      <c r="GT1094" s="871"/>
      <c r="GU1094" s="871"/>
      <c r="GV1094" s="871"/>
      <c r="GW1094" s="871"/>
      <c r="GX1094" s="871"/>
      <c r="GY1094" s="871"/>
      <c r="GZ1094" s="871"/>
      <c r="HA1094" s="871"/>
      <c r="HB1094" s="871"/>
      <c r="HC1094" s="871"/>
      <c r="HD1094" s="871"/>
      <c r="HE1094" s="871"/>
      <c r="HF1094" s="871"/>
      <c r="HG1094" s="871"/>
      <c r="HH1094" s="871"/>
      <c r="HI1094" s="871"/>
      <c r="HJ1094" s="871"/>
      <c r="HK1094" s="871"/>
      <c r="HL1094" s="871"/>
      <c r="HM1094" s="871"/>
      <c r="HN1094" s="871"/>
      <c r="HO1094" s="871"/>
      <c r="HP1094" s="871"/>
      <c r="HQ1094" s="871"/>
      <c r="HR1094" s="871"/>
      <c r="HS1094" s="871"/>
      <c r="HT1094" s="871"/>
      <c r="HU1094" s="871"/>
      <c r="HV1094" s="871"/>
      <c r="HW1094" s="871"/>
      <c r="HX1094" s="871"/>
      <c r="HY1094" s="871"/>
      <c r="HZ1094" s="871"/>
      <c r="IA1094" s="871"/>
      <c r="IB1094" s="871"/>
      <c r="IC1094" s="871"/>
      <c r="ID1094" s="871"/>
      <c r="IE1094" s="871"/>
      <c r="IF1094" s="871"/>
      <c r="IG1094" s="871"/>
      <c r="IH1094" s="871"/>
      <c r="II1094" s="871"/>
      <c r="IJ1094" s="871"/>
      <c r="IK1094" s="871"/>
      <c r="IL1094" s="871"/>
      <c r="IM1094" s="871"/>
      <c r="IN1094" s="871"/>
      <c r="IO1094" s="871"/>
      <c r="IP1094" s="871"/>
      <c r="IQ1094" s="871"/>
      <c r="IR1094" s="871"/>
      <c r="IS1094" s="871"/>
      <c r="IT1094" s="871"/>
      <c r="IU1094" s="871"/>
      <c r="IV1094" s="871"/>
      <c r="IW1094" s="871"/>
      <c r="IX1094" s="871"/>
      <c r="IY1094" s="871"/>
      <c r="IZ1094" s="871"/>
      <c r="JA1094" s="871"/>
      <c r="JB1094" s="871"/>
      <c r="JC1094" s="871"/>
      <c r="JD1094" s="871"/>
      <c r="JE1094" s="871"/>
      <c r="JF1094" s="871"/>
      <c r="JG1094" s="871"/>
      <c r="JH1094" s="871"/>
      <c r="JI1094" s="871"/>
      <c r="JJ1094" s="871"/>
      <c r="JK1094" s="871"/>
      <c r="JL1094" s="871"/>
      <c r="JM1094" s="871"/>
      <c r="JN1094" s="871"/>
      <c r="JO1094" s="871"/>
      <c r="JP1094" s="871"/>
      <c r="JQ1094" s="871"/>
      <c r="JR1094" s="871"/>
      <c r="JS1094" s="871"/>
      <c r="JT1094" s="871"/>
      <c r="JU1094" s="871"/>
      <c r="JV1094" s="871"/>
      <c r="JW1094" s="871"/>
      <c r="JX1094" s="871"/>
      <c r="JY1094" s="871"/>
      <c r="JZ1094" s="871"/>
      <c r="KA1094" s="871"/>
      <c r="KB1094" s="871"/>
      <c r="KC1094" s="871"/>
      <c r="KD1094" s="871"/>
      <c r="KE1094" s="871"/>
      <c r="KF1094" s="871"/>
      <c r="KG1094" s="871"/>
      <c r="KH1094" s="871"/>
      <c r="KI1094" s="871"/>
      <c r="KJ1094" s="871"/>
      <c r="KK1094" s="871"/>
      <c r="KL1094" s="871"/>
      <c r="KM1094" s="871"/>
      <c r="KN1094" s="871"/>
      <c r="KO1094" s="871"/>
      <c r="KP1094" s="871"/>
      <c r="KQ1094" s="871"/>
      <c r="KR1094" s="871"/>
      <c r="KS1094" s="871"/>
      <c r="KT1094" s="871"/>
      <c r="KU1094" s="871"/>
      <c r="KV1094" s="871"/>
      <c r="KW1094" s="871"/>
      <c r="KX1094" s="871"/>
      <c r="KY1094" s="871"/>
      <c r="KZ1094" s="871"/>
      <c r="LA1094" s="871"/>
      <c r="LB1094" s="871"/>
      <c r="LC1094" s="871"/>
      <c r="LD1094" s="871"/>
      <c r="LE1094" s="871"/>
      <c r="LF1094" s="871"/>
      <c r="LG1094" s="871"/>
      <c r="LH1094" s="871"/>
      <c r="LI1094" s="871"/>
      <c r="LJ1094" s="871"/>
      <c r="LK1094" s="871"/>
      <c r="LL1094" s="871"/>
      <c r="LM1094" s="871"/>
      <c r="LN1094" s="871"/>
      <c r="LO1094" s="871"/>
      <c r="LP1094" s="871"/>
      <c r="LQ1094" s="871"/>
      <c r="LR1094" s="871"/>
      <c r="LS1094" s="871"/>
      <c r="LT1094" s="871"/>
      <c r="LU1094" s="871"/>
      <c r="LV1094" s="871"/>
      <c r="LW1094" s="871"/>
      <c r="LX1094" s="871"/>
      <c r="LY1094" s="871"/>
      <c r="LZ1094" s="871"/>
      <c r="MA1094" s="871"/>
      <c r="MB1094" s="871"/>
      <c r="MC1094" s="871"/>
      <c r="MD1094" s="871"/>
      <c r="ME1094" s="871"/>
      <c r="MF1094" s="871"/>
      <c r="MG1094" s="871"/>
      <c r="MH1094" s="871"/>
      <c r="MI1094" s="871"/>
      <c r="MJ1094" s="871"/>
      <c r="MK1094" s="871"/>
      <c r="ML1094" s="871"/>
      <c r="MM1094" s="871"/>
      <c r="MN1094" s="871"/>
      <c r="MO1094" s="871"/>
      <c r="MP1094" s="871"/>
      <c r="MQ1094" s="871"/>
      <c r="MR1094" s="871"/>
      <c r="MS1094" s="871"/>
      <c r="MT1094" s="871"/>
      <c r="MU1094" s="871"/>
      <c r="MV1094" s="871"/>
      <c r="MW1094" s="871"/>
      <c r="MX1094" s="871"/>
      <c r="MY1094" s="871"/>
      <c r="MZ1094" s="871"/>
      <c r="NA1094" s="871"/>
      <c r="NB1094" s="871"/>
      <c r="NC1094" s="871"/>
      <c r="ND1094" s="871"/>
      <c r="NE1094" s="871"/>
      <c r="NF1094" s="871"/>
      <c r="NG1094" s="871"/>
      <c r="NH1094" s="871"/>
      <c r="NI1094" s="871"/>
      <c r="NJ1094" s="871"/>
      <c r="NK1094" s="871"/>
      <c r="NL1094" s="871"/>
      <c r="NM1094" s="871"/>
      <c r="NN1094" s="871"/>
      <c r="NO1094" s="871"/>
      <c r="NP1094" s="871"/>
      <c r="NQ1094" s="871"/>
      <c r="NR1094" s="871"/>
      <c r="NS1094" s="871"/>
      <c r="NT1094" s="871"/>
      <c r="NU1094" s="871"/>
      <c r="NV1094" s="871"/>
      <c r="NW1094" s="871"/>
      <c r="NX1094" s="871"/>
      <c r="NY1094" s="871"/>
      <c r="NZ1094" s="871"/>
      <c r="OA1094" s="871"/>
      <c r="OB1094" s="871"/>
      <c r="OC1094" s="871"/>
      <c r="OD1094" s="871"/>
      <c r="OE1094" s="871"/>
      <c r="OF1094" s="871"/>
      <c r="OG1094" s="871"/>
      <c r="OH1094" s="871"/>
      <c r="OI1094" s="871"/>
      <c r="OJ1094" s="871"/>
      <c r="OK1094" s="871"/>
      <c r="OL1094" s="871"/>
      <c r="OM1094" s="871"/>
      <c r="ON1094" s="871"/>
      <c r="OO1094" s="871"/>
      <c r="OP1094" s="871"/>
      <c r="OQ1094" s="871"/>
      <c r="OR1094" s="871"/>
      <c r="OS1094" s="871"/>
      <c r="OT1094" s="871"/>
      <c r="OU1094" s="871"/>
      <c r="OV1094" s="871"/>
      <c r="OW1094" s="871"/>
      <c r="OX1094" s="871"/>
      <c r="OY1094" s="871"/>
      <c r="OZ1094" s="871"/>
      <c r="PA1094" s="871"/>
      <c r="PB1094" s="871"/>
      <c r="PC1094" s="871"/>
      <c r="PD1094" s="871"/>
      <c r="PE1094" s="871"/>
      <c r="PF1094" s="871"/>
      <c r="PG1094" s="871"/>
      <c r="PH1094" s="871"/>
      <c r="PI1094" s="871"/>
      <c r="PJ1094" s="871"/>
      <c r="PK1094" s="871"/>
      <c r="PL1094" s="871"/>
      <c r="PM1094" s="871"/>
      <c r="PN1094" s="871"/>
      <c r="PO1094" s="871"/>
      <c r="PP1094" s="871"/>
      <c r="PQ1094" s="871"/>
      <c r="PR1094" s="871"/>
      <c r="PS1094" s="871"/>
      <c r="PT1094" s="871"/>
      <c r="PU1094" s="871"/>
      <c r="PV1094" s="871"/>
      <c r="PW1094" s="871"/>
      <c r="PX1094" s="871"/>
      <c r="PY1094" s="871"/>
      <c r="PZ1094" s="871"/>
      <c r="QA1094" s="871"/>
      <c r="QB1094" s="871"/>
      <c r="QC1094" s="871"/>
      <c r="QD1094" s="871"/>
      <c r="QE1094" s="871"/>
      <c r="QF1094" s="871"/>
      <c r="QG1094" s="871"/>
      <c r="QH1094" s="871"/>
      <c r="QI1094" s="871"/>
      <c r="QJ1094" s="871"/>
      <c r="QK1094" s="871"/>
      <c r="QL1094" s="871"/>
      <c r="QM1094" s="871"/>
      <c r="QN1094" s="871"/>
      <c r="QO1094" s="871"/>
      <c r="QP1094" s="871"/>
      <c r="QQ1094" s="871"/>
      <c r="QR1094" s="871"/>
      <c r="QS1094" s="871"/>
      <c r="QT1094" s="871"/>
      <c r="QU1094" s="871"/>
      <c r="QV1094" s="871"/>
      <c r="QW1094" s="871"/>
      <c r="QX1094" s="871"/>
      <c r="QY1094" s="871"/>
      <c r="QZ1094" s="871"/>
      <c r="RA1094" s="871"/>
      <c r="RB1094" s="871"/>
      <c r="RC1094" s="871"/>
      <c r="RD1094" s="871"/>
      <c r="RE1094" s="871"/>
      <c r="RF1094" s="871"/>
      <c r="RG1094" s="871"/>
      <c r="RH1094" s="871"/>
      <c r="RI1094" s="871"/>
      <c r="RJ1094" s="871"/>
      <c r="RK1094" s="871"/>
      <c r="RL1094" s="871"/>
      <c r="RM1094" s="871"/>
      <c r="RN1094" s="871"/>
      <c r="RO1094" s="871"/>
      <c r="RP1094" s="871"/>
      <c r="RQ1094" s="871"/>
      <c r="RR1094" s="871"/>
      <c r="RS1094" s="871"/>
      <c r="RT1094" s="871"/>
      <c r="RU1094" s="871"/>
      <c r="RV1094" s="871"/>
      <c r="RW1094" s="871"/>
      <c r="RX1094" s="871"/>
      <c r="RY1094" s="871"/>
      <c r="RZ1094" s="871"/>
      <c r="SA1094" s="871"/>
      <c r="SB1094" s="871"/>
      <c r="SC1094" s="871"/>
      <c r="SD1094" s="871"/>
      <c r="SE1094" s="871"/>
      <c r="SF1094" s="871"/>
      <c r="SG1094" s="871"/>
      <c r="SH1094" s="871"/>
      <c r="SI1094" s="871"/>
      <c r="SJ1094" s="871"/>
      <c r="SK1094" s="871"/>
      <c r="SL1094" s="871"/>
      <c r="SM1094" s="871"/>
      <c r="SN1094" s="871"/>
      <c r="SO1094" s="871"/>
      <c r="SP1094" s="871"/>
      <c r="SQ1094" s="871"/>
      <c r="SR1094" s="871"/>
      <c r="SS1094" s="871"/>
      <c r="ST1094" s="871"/>
      <c r="SU1094" s="871"/>
      <c r="SV1094" s="871"/>
      <c r="SW1094" s="871"/>
      <c r="SX1094" s="871"/>
      <c r="SY1094" s="871"/>
      <c r="SZ1094" s="871"/>
      <c r="TA1094" s="871"/>
      <c r="TB1094" s="871"/>
      <c r="TC1094" s="871"/>
      <c r="TD1094" s="871"/>
      <c r="TE1094" s="871"/>
      <c r="TF1094" s="871"/>
      <c r="TG1094" s="871"/>
      <c r="TH1094" s="871"/>
      <c r="TI1094" s="871"/>
      <c r="TJ1094" s="871"/>
      <c r="TK1094" s="871"/>
      <c r="TL1094" s="871"/>
      <c r="TM1094" s="871"/>
      <c r="TN1094" s="871"/>
      <c r="TO1094" s="871"/>
      <c r="TP1094" s="871"/>
      <c r="TQ1094" s="871"/>
      <c r="TR1094" s="871"/>
      <c r="TS1094" s="871"/>
      <c r="TT1094" s="871"/>
      <c r="TU1094" s="871"/>
      <c r="TV1094" s="871"/>
      <c r="TW1094" s="871"/>
      <c r="TX1094" s="871"/>
      <c r="TY1094" s="871"/>
      <c r="TZ1094" s="871"/>
      <c r="UA1094" s="871"/>
      <c r="UB1094" s="871"/>
      <c r="UC1094" s="871"/>
      <c r="UD1094" s="871"/>
      <c r="UE1094" s="871"/>
      <c r="UF1094" s="871"/>
      <c r="UG1094" s="871"/>
      <c r="UH1094" s="871"/>
      <c r="UI1094" s="871"/>
      <c r="UJ1094" s="871"/>
      <c r="UK1094" s="871"/>
      <c r="UL1094" s="871"/>
      <c r="UM1094" s="871"/>
      <c r="UN1094" s="871"/>
      <c r="UO1094" s="871"/>
      <c r="UP1094" s="871"/>
      <c r="UQ1094" s="871"/>
      <c r="UR1094" s="871"/>
      <c r="US1094" s="871"/>
      <c r="UT1094" s="871"/>
      <c r="UU1094" s="871"/>
      <c r="UV1094" s="871"/>
      <c r="UW1094" s="871"/>
      <c r="UX1094" s="871"/>
      <c r="UY1094" s="871"/>
      <c r="UZ1094" s="871"/>
      <c r="VA1094" s="871"/>
      <c r="VB1094" s="871"/>
      <c r="VC1094" s="871"/>
      <c r="VD1094" s="871"/>
      <c r="VE1094" s="871"/>
      <c r="VF1094" s="871"/>
      <c r="VG1094" s="871"/>
      <c r="VH1094" s="871"/>
      <c r="VI1094" s="871"/>
      <c r="VJ1094" s="871"/>
      <c r="VK1094" s="871"/>
      <c r="VL1094" s="871"/>
      <c r="VM1094" s="871"/>
      <c r="VN1094" s="871"/>
      <c r="VO1094" s="871"/>
      <c r="VP1094" s="871"/>
      <c r="VQ1094" s="871"/>
      <c r="VR1094" s="871"/>
      <c r="VS1094" s="871"/>
      <c r="VT1094" s="871"/>
      <c r="VU1094" s="871"/>
      <c r="VV1094" s="871"/>
      <c r="VW1094" s="871"/>
      <c r="VX1094" s="871"/>
      <c r="VY1094" s="871"/>
      <c r="VZ1094" s="871"/>
      <c r="WA1094" s="871"/>
      <c r="WB1094" s="871"/>
      <c r="WC1094" s="871"/>
      <c r="WD1094" s="871"/>
      <c r="WE1094" s="871"/>
      <c r="WF1094" s="871"/>
      <c r="WG1094" s="871"/>
      <c r="WH1094" s="871"/>
      <c r="WI1094" s="871"/>
      <c r="WJ1094" s="871"/>
      <c r="WK1094" s="871"/>
      <c r="WL1094" s="871"/>
      <c r="WM1094" s="871"/>
      <c r="WN1094" s="871"/>
      <c r="WO1094" s="871"/>
      <c r="WP1094" s="871"/>
      <c r="WQ1094" s="871"/>
      <c r="WR1094" s="871"/>
      <c r="WS1094" s="871"/>
      <c r="WT1094" s="871"/>
      <c r="WU1094" s="871"/>
      <c r="WV1094" s="871"/>
      <c r="WW1094" s="871"/>
      <c r="WX1094" s="871"/>
      <c r="WY1094" s="871"/>
      <c r="WZ1094" s="871"/>
      <c r="XA1094" s="871"/>
      <c r="XB1094" s="871"/>
      <c r="XC1094" s="871"/>
      <c r="XD1094" s="871"/>
      <c r="XE1094" s="871"/>
      <c r="XF1094" s="871"/>
      <c r="XG1094" s="871"/>
      <c r="XH1094" s="871"/>
      <c r="XI1094" s="871"/>
      <c r="XJ1094" s="871"/>
      <c r="XK1094" s="871"/>
      <c r="XL1094" s="871"/>
      <c r="XM1094" s="871"/>
      <c r="XN1094" s="871"/>
      <c r="XO1094" s="871"/>
      <c r="XP1094" s="871"/>
      <c r="XQ1094" s="871"/>
      <c r="XR1094" s="871"/>
      <c r="XS1094" s="871"/>
      <c r="XT1094" s="871"/>
      <c r="XU1094" s="871"/>
      <c r="XV1094" s="871"/>
      <c r="XW1094" s="871"/>
      <c r="XX1094" s="871"/>
      <c r="XY1094" s="871"/>
      <c r="XZ1094" s="871"/>
      <c r="YA1094" s="871"/>
      <c r="YB1094" s="871"/>
      <c r="YC1094" s="871"/>
      <c r="YD1094" s="871"/>
      <c r="YE1094" s="871"/>
      <c r="YF1094" s="871"/>
      <c r="YG1094" s="871"/>
      <c r="YH1094" s="871"/>
      <c r="YI1094" s="871"/>
      <c r="YJ1094" s="871"/>
      <c r="YK1094" s="871"/>
      <c r="YL1094" s="871"/>
      <c r="YM1094" s="871"/>
      <c r="YN1094" s="871"/>
      <c r="YO1094" s="871"/>
      <c r="YP1094" s="871"/>
      <c r="YQ1094" s="871"/>
      <c r="YR1094" s="871"/>
      <c r="YS1094" s="871"/>
      <c r="YT1094" s="871"/>
      <c r="YU1094" s="871"/>
      <c r="YV1094" s="871"/>
      <c r="YW1094" s="871"/>
      <c r="YX1094" s="871"/>
      <c r="YY1094" s="871"/>
      <c r="YZ1094" s="871"/>
      <c r="ZA1094" s="871"/>
      <c r="ZB1094" s="871"/>
      <c r="ZC1094" s="871"/>
      <c r="ZD1094" s="871"/>
      <c r="ZE1094" s="871"/>
      <c r="ZF1094" s="871"/>
      <c r="ZG1094" s="871"/>
      <c r="ZH1094" s="871"/>
      <c r="ZI1094" s="871"/>
      <c r="ZJ1094" s="871"/>
      <c r="ZK1094" s="871"/>
      <c r="ZL1094" s="871"/>
      <c r="ZM1094" s="871"/>
      <c r="ZN1094" s="871"/>
      <c r="ZO1094" s="871"/>
      <c r="ZP1094" s="871"/>
      <c r="ZQ1094" s="871"/>
      <c r="ZR1094" s="871"/>
      <c r="ZS1094" s="871"/>
      <c r="ZT1094" s="871"/>
      <c r="ZU1094" s="871"/>
      <c r="ZV1094" s="871"/>
      <c r="ZW1094" s="871"/>
      <c r="ZX1094" s="871"/>
      <c r="ZY1094" s="871"/>
      <c r="ZZ1094" s="871"/>
      <c r="AAA1094" s="871"/>
      <c r="AAB1094" s="871"/>
      <c r="AAC1094" s="871"/>
      <c r="AAD1094" s="871"/>
      <c r="AAE1094" s="871"/>
      <c r="AAF1094" s="871"/>
      <c r="AAG1094" s="871"/>
      <c r="AAH1094" s="871"/>
      <c r="AAI1094" s="871"/>
      <c r="AAJ1094" s="871"/>
      <c r="AAK1094" s="871"/>
      <c r="AAL1094" s="871"/>
      <c r="AAM1094" s="871"/>
      <c r="AAN1094" s="871"/>
      <c r="AAO1094" s="871"/>
      <c r="AAP1094" s="871"/>
      <c r="AAQ1094" s="871"/>
      <c r="AAR1094" s="871"/>
      <c r="AAS1094" s="871"/>
      <c r="AAT1094" s="871"/>
      <c r="AAU1094" s="871"/>
      <c r="AAV1094" s="871"/>
      <c r="AAW1094" s="871"/>
      <c r="AAX1094" s="871"/>
      <c r="AAY1094" s="871"/>
      <c r="AAZ1094" s="871"/>
      <c r="ABA1094" s="871"/>
      <c r="ABB1094" s="871"/>
      <c r="ABC1094" s="871"/>
      <c r="ABD1094" s="871"/>
      <c r="ABE1094" s="871"/>
      <c r="ABF1094" s="871"/>
      <c r="ABG1094" s="871"/>
      <c r="ABH1094" s="871"/>
      <c r="ABI1094" s="871"/>
      <c r="ABJ1094" s="871"/>
      <c r="ABK1094" s="871"/>
      <c r="ABL1094" s="871"/>
      <c r="ABM1094" s="871"/>
      <c r="ABN1094" s="871"/>
      <c r="ABO1094" s="871"/>
      <c r="ABP1094" s="871"/>
      <c r="ABQ1094" s="871"/>
      <c r="ABR1094" s="871"/>
      <c r="ABS1094" s="871"/>
      <c r="ABT1094" s="871"/>
      <c r="ABU1094" s="871"/>
      <c r="ABV1094" s="871"/>
      <c r="ABW1094" s="871"/>
      <c r="ABX1094" s="871"/>
      <c r="ABY1094" s="871"/>
      <c r="ABZ1094" s="871"/>
      <c r="ACA1094" s="871"/>
      <c r="ACB1094" s="871"/>
      <c r="ACC1094" s="871"/>
      <c r="ACD1094" s="871"/>
      <c r="ACE1094" s="871"/>
      <c r="ACF1094" s="871"/>
      <c r="ACG1094" s="871"/>
      <c r="ACH1094" s="871"/>
      <c r="ACI1094" s="871"/>
      <c r="ACJ1094" s="871"/>
      <c r="ACK1094" s="871"/>
      <c r="ACL1094" s="871"/>
      <c r="ACM1094" s="871"/>
      <c r="ACN1094" s="871"/>
      <c r="ACO1094" s="871"/>
      <c r="ACP1094" s="871"/>
      <c r="ACQ1094" s="871"/>
      <c r="ACR1094" s="871"/>
      <c r="ACS1094" s="871"/>
      <c r="ACT1094" s="871"/>
      <c r="ACU1094" s="871"/>
      <c r="ACV1094" s="871"/>
      <c r="ACW1094" s="871"/>
      <c r="ACX1094" s="871"/>
      <c r="ACY1094" s="871"/>
      <c r="ACZ1094" s="871"/>
      <c r="ADA1094" s="871"/>
      <c r="ADB1094" s="871"/>
      <c r="ADC1094" s="871"/>
      <c r="ADD1094" s="871"/>
      <c r="ADE1094" s="871"/>
      <c r="ADF1094" s="871"/>
      <c r="ADG1094" s="871"/>
      <c r="ADH1094" s="871"/>
      <c r="ADI1094" s="871"/>
      <c r="ADJ1094" s="871"/>
      <c r="ADK1094" s="871"/>
      <c r="ADL1094" s="871"/>
      <c r="ADM1094" s="871"/>
      <c r="ADN1094" s="871"/>
      <c r="ADO1094" s="871"/>
      <c r="ADP1094" s="871"/>
      <c r="ADQ1094" s="871"/>
      <c r="ADR1094" s="871"/>
      <c r="ADS1094" s="871"/>
      <c r="ADT1094" s="871"/>
      <c r="ADU1094" s="871"/>
      <c r="ADV1094" s="871"/>
      <c r="ADW1094" s="871"/>
      <c r="ADX1094" s="871"/>
      <c r="ADY1094" s="871"/>
      <c r="ADZ1094" s="871"/>
      <c r="AEA1094" s="871"/>
      <c r="AEB1094" s="871"/>
      <c r="AEC1094" s="871"/>
      <c r="AED1094" s="871"/>
      <c r="AEE1094" s="871"/>
      <c r="AEF1094" s="871"/>
      <c r="AEG1094" s="871"/>
      <c r="AEH1094" s="871"/>
      <c r="AEI1094" s="871"/>
      <c r="AEJ1094" s="871"/>
      <c r="AEK1094" s="871"/>
      <c r="AEL1094" s="871"/>
      <c r="AEM1094" s="871"/>
      <c r="AEN1094" s="871"/>
      <c r="AEO1094" s="871"/>
      <c r="AEP1094" s="871"/>
      <c r="AEQ1094" s="871"/>
      <c r="AER1094" s="871"/>
      <c r="AES1094" s="871"/>
      <c r="AET1094" s="871"/>
      <c r="AEU1094" s="871"/>
      <c r="AEV1094" s="871"/>
      <c r="AEW1094" s="871"/>
      <c r="AEX1094" s="871"/>
      <c r="AEY1094" s="871"/>
      <c r="AEZ1094" s="871"/>
      <c r="AFA1094" s="871"/>
      <c r="AFB1094" s="871"/>
      <c r="AFC1094" s="871"/>
      <c r="AFD1094" s="871"/>
      <c r="AFE1094" s="871"/>
      <c r="AFF1094" s="871"/>
      <c r="AFG1094" s="871"/>
      <c r="AFH1094" s="871"/>
      <c r="AFI1094" s="871"/>
      <c r="AFJ1094" s="871"/>
      <c r="AFK1094" s="871"/>
      <c r="AFL1094" s="871"/>
      <c r="AFM1094" s="871"/>
      <c r="AFN1094" s="871"/>
      <c r="AFO1094" s="871"/>
      <c r="AFP1094" s="871"/>
      <c r="AFQ1094" s="871"/>
      <c r="AFR1094" s="871"/>
      <c r="AFS1094" s="871"/>
      <c r="AFT1094" s="871"/>
      <c r="AFU1094" s="871"/>
      <c r="AFV1094" s="871"/>
      <c r="AFW1094" s="871"/>
      <c r="AFX1094" s="871"/>
      <c r="AFY1094" s="871"/>
      <c r="AFZ1094" s="871"/>
      <c r="AGA1094" s="871"/>
      <c r="AGB1094" s="871"/>
      <c r="AGC1094" s="871"/>
      <c r="AGD1094" s="871"/>
      <c r="AGE1094" s="871"/>
      <c r="AGF1094" s="871"/>
      <c r="AGG1094" s="871"/>
      <c r="AGH1094" s="871"/>
      <c r="AGI1094" s="871"/>
      <c r="AGJ1094" s="871"/>
      <c r="AGK1094" s="871"/>
      <c r="AGL1094" s="871"/>
      <c r="AGM1094" s="871"/>
      <c r="AGN1094" s="871"/>
      <c r="AGO1094" s="871"/>
      <c r="AGP1094" s="871"/>
      <c r="AGQ1094" s="871"/>
      <c r="AGR1094" s="871"/>
      <c r="AGS1094" s="871"/>
      <c r="AGT1094" s="871"/>
      <c r="AGU1094" s="871"/>
      <c r="AGV1094" s="871"/>
      <c r="AGW1094" s="871"/>
      <c r="AGX1094" s="871"/>
      <c r="AGY1094" s="871"/>
      <c r="AGZ1094" s="871"/>
      <c r="AHA1094" s="871"/>
      <c r="AHB1094" s="871"/>
      <c r="AHC1094" s="871"/>
      <c r="AHD1094" s="871"/>
      <c r="AHE1094" s="871"/>
      <c r="AHF1094" s="871"/>
      <c r="AHG1094" s="871"/>
      <c r="AHH1094" s="871"/>
      <c r="AHI1094" s="871"/>
      <c r="AHJ1094" s="871"/>
      <c r="AHK1094" s="871"/>
      <c r="AHL1094" s="871"/>
      <c r="AHM1094" s="871"/>
      <c r="AHN1094" s="871"/>
      <c r="AHO1094" s="871"/>
      <c r="AHP1094" s="871"/>
      <c r="AHQ1094" s="871"/>
      <c r="AHR1094" s="871"/>
      <c r="AHS1094" s="871"/>
      <c r="AHT1094" s="871"/>
      <c r="AHU1094" s="871"/>
      <c r="AHV1094" s="871"/>
      <c r="AHW1094" s="871"/>
      <c r="AHX1094" s="871"/>
      <c r="AHY1094" s="871"/>
      <c r="AHZ1094" s="871"/>
      <c r="AIA1094" s="871"/>
      <c r="AIB1094" s="871"/>
      <c r="AIC1094" s="871"/>
      <c r="AID1094" s="871"/>
      <c r="AIE1094" s="871"/>
      <c r="AIF1094" s="871"/>
      <c r="AIG1094" s="871"/>
      <c r="AIH1094" s="871"/>
      <c r="AII1094" s="871"/>
      <c r="AIJ1094" s="871"/>
      <c r="AIK1094" s="871"/>
      <c r="AIL1094" s="871"/>
      <c r="AIM1094" s="871"/>
      <c r="AIN1094" s="871"/>
      <c r="AIO1094" s="871"/>
      <c r="AIP1094" s="871"/>
      <c r="AIQ1094" s="871"/>
      <c r="AIR1094" s="871"/>
      <c r="AIS1094" s="871"/>
      <c r="AIT1094" s="871"/>
      <c r="AIU1094" s="871"/>
      <c r="AIV1094" s="871"/>
      <c r="AIW1094" s="871"/>
      <c r="AIX1094" s="871"/>
      <c r="AIY1094" s="871"/>
      <c r="AIZ1094" s="871"/>
      <c r="AJA1094" s="871"/>
      <c r="AJB1094" s="871"/>
      <c r="AJC1094" s="871"/>
      <c r="AJD1094" s="871"/>
      <c r="AJE1094" s="871"/>
      <c r="AJF1094" s="871"/>
      <c r="AJG1094" s="871"/>
      <c r="AJH1094" s="871"/>
      <c r="AJI1094" s="871"/>
      <c r="AJJ1094" s="871"/>
      <c r="AJK1094" s="871"/>
      <c r="AJL1094" s="871"/>
      <c r="AJM1094" s="871"/>
      <c r="AJN1094" s="871"/>
      <c r="AJO1094" s="871"/>
      <c r="AJP1094" s="871"/>
      <c r="AJQ1094" s="871"/>
      <c r="AJR1094" s="871"/>
      <c r="AJS1094" s="871"/>
      <c r="AJT1094" s="871"/>
      <c r="AJU1094" s="871"/>
      <c r="AJV1094" s="871"/>
      <c r="AJW1094" s="871"/>
      <c r="AJX1094" s="871"/>
      <c r="AJY1094" s="871"/>
      <c r="AJZ1094" s="871"/>
      <c r="AKA1094" s="871"/>
      <c r="AKB1094" s="871"/>
      <c r="AKC1094" s="871"/>
      <c r="AKD1094" s="871"/>
      <c r="AKE1094" s="871"/>
      <c r="AKF1094" s="871"/>
      <c r="AKG1094" s="871"/>
      <c r="AKH1094" s="871"/>
      <c r="AKI1094" s="871"/>
      <c r="AKJ1094" s="871"/>
      <c r="AKK1094" s="871"/>
      <c r="AKL1094" s="871"/>
      <c r="AKM1094" s="871"/>
      <c r="AKN1094" s="871"/>
      <c r="AKO1094" s="871"/>
      <c r="AKP1094" s="871"/>
      <c r="AKQ1094" s="871"/>
      <c r="AKR1094" s="871"/>
      <c r="AKS1094" s="871"/>
      <c r="AKT1094" s="871"/>
      <c r="AKU1094" s="871"/>
      <c r="AKV1094" s="871"/>
      <c r="AKW1094" s="871"/>
      <c r="AKX1094" s="871"/>
      <c r="AKY1094" s="871"/>
      <c r="AKZ1094" s="871"/>
      <c r="ALA1094" s="871"/>
      <c r="ALB1094" s="871"/>
      <c r="ALC1094" s="871"/>
      <c r="ALD1094" s="871"/>
      <c r="ALE1094" s="871"/>
      <c r="ALF1094" s="871"/>
      <c r="ALG1094" s="871"/>
      <c r="ALH1094" s="871"/>
      <c r="ALI1094" s="871"/>
      <c r="ALJ1094" s="871"/>
      <c r="ALK1094" s="871"/>
      <c r="ALL1094" s="871"/>
      <c r="ALM1094" s="871"/>
      <c r="ALN1094" s="871"/>
      <c r="ALO1094" s="871"/>
      <c r="ALP1094" s="871"/>
      <c r="ALQ1094" s="871"/>
      <c r="ALR1094" s="871"/>
      <c r="ALS1094" s="871"/>
      <c r="ALT1094" s="871"/>
      <c r="ALU1094" s="871"/>
      <c r="ALV1094" s="871"/>
      <c r="ALW1094" s="871"/>
      <c r="ALX1094" s="871"/>
      <c r="ALY1094" s="871"/>
      <c r="ALZ1094" s="871"/>
      <c r="AMA1094" s="871"/>
      <c r="AMB1094" s="871"/>
      <c r="AMC1094" s="871"/>
      <c r="AMD1094" s="871"/>
      <c r="AME1094" s="871"/>
      <c r="AMF1094" s="871"/>
      <c r="AMG1094" s="871"/>
      <c r="AMH1094" s="871"/>
      <c r="AMI1094" s="871"/>
      <c r="AMJ1094" s="871"/>
      <c r="AMK1094" s="871"/>
    </row>
    <row r="1095" spans="1:1025" ht="14.4">
      <c r="A1095" s="897"/>
      <c r="B1095" s="897"/>
      <c r="C1095" s="897"/>
      <c r="D1095" s="897"/>
      <c r="E1095" s="897"/>
      <c r="F1095" s="897"/>
      <c r="G1095" s="897"/>
      <c r="H1095" s="897"/>
      <c r="I1095" s="897"/>
      <c r="J1095" s="897"/>
      <c r="K1095" s="871"/>
      <c r="L1095" s="871"/>
      <c r="M1095" s="871"/>
      <c r="N1095" s="871"/>
      <c r="O1095" s="871"/>
      <c r="P1095" s="871"/>
      <c r="Q1095" s="871"/>
      <c r="R1095" s="871"/>
      <c r="S1095" s="871"/>
      <c r="T1095" s="871"/>
      <c r="U1095" s="871"/>
      <c r="V1095" s="871"/>
      <c r="W1095" s="871"/>
      <c r="X1095" s="871"/>
      <c r="Y1095" s="871"/>
      <c r="Z1095" s="871"/>
      <c r="AA1095" s="871"/>
      <c r="AB1095" s="871"/>
      <c r="AC1095" s="871"/>
      <c r="AD1095" s="871"/>
      <c r="AE1095" s="871"/>
      <c r="AF1095" s="871"/>
      <c r="AG1095" s="871"/>
      <c r="AH1095" s="871"/>
      <c r="AI1095" s="871"/>
      <c r="AJ1095" s="871"/>
      <c r="AK1095" s="871"/>
      <c r="AL1095" s="871"/>
      <c r="AM1095" s="871"/>
      <c r="AN1095" s="871"/>
      <c r="AO1095" s="871"/>
      <c r="AP1095" s="871"/>
      <c r="AQ1095" s="871"/>
      <c r="AR1095" s="871"/>
      <c r="AS1095" s="871"/>
      <c r="AT1095" s="871"/>
      <c r="AU1095" s="871"/>
      <c r="AV1095" s="871"/>
      <c r="AW1095" s="871"/>
      <c r="AX1095" s="871"/>
      <c r="AY1095" s="871"/>
      <c r="AZ1095" s="871"/>
      <c r="BA1095" s="871"/>
      <c r="BB1095" s="871"/>
      <c r="BC1095" s="871"/>
      <c r="BD1095" s="871"/>
      <c r="BE1095" s="871"/>
      <c r="BF1095" s="871"/>
      <c r="BG1095" s="871"/>
      <c r="BH1095" s="871"/>
      <c r="BI1095" s="871"/>
      <c r="BJ1095" s="871"/>
      <c r="BK1095" s="871"/>
      <c r="BL1095" s="871"/>
      <c r="BM1095" s="871"/>
      <c r="BN1095" s="871"/>
      <c r="BO1095" s="871"/>
      <c r="BP1095" s="871"/>
      <c r="BQ1095" s="871"/>
      <c r="BR1095" s="871"/>
      <c r="BS1095" s="871"/>
      <c r="BT1095" s="871"/>
      <c r="BU1095" s="871"/>
      <c r="BV1095" s="871"/>
      <c r="BW1095" s="871"/>
      <c r="BX1095" s="871"/>
      <c r="BY1095" s="871"/>
      <c r="BZ1095" s="871"/>
      <c r="CA1095" s="871"/>
      <c r="CB1095" s="871"/>
      <c r="CC1095" s="871"/>
      <c r="CD1095" s="871"/>
      <c r="CE1095" s="871"/>
      <c r="CF1095" s="871"/>
      <c r="CG1095" s="871"/>
      <c r="CH1095" s="871"/>
      <c r="CI1095" s="871"/>
      <c r="CJ1095" s="871"/>
      <c r="CK1095" s="871"/>
      <c r="CL1095" s="871"/>
      <c r="CM1095" s="871"/>
      <c r="CN1095" s="871"/>
      <c r="CO1095" s="871"/>
      <c r="CP1095" s="871"/>
      <c r="CQ1095" s="871"/>
      <c r="CR1095" s="871"/>
      <c r="CS1095" s="871"/>
      <c r="CT1095" s="871"/>
      <c r="CU1095" s="871"/>
      <c r="CV1095" s="871"/>
      <c r="CW1095" s="871"/>
      <c r="CX1095" s="871"/>
      <c r="CY1095" s="871"/>
      <c r="CZ1095" s="871"/>
      <c r="DA1095" s="871"/>
      <c r="DB1095" s="871"/>
      <c r="DC1095" s="871"/>
      <c r="DD1095" s="871"/>
      <c r="DE1095" s="871"/>
      <c r="DF1095" s="871"/>
      <c r="DG1095" s="871"/>
      <c r="DH1095" s="871"/>
      <c r="DI1095" s="871"/>
      <c r="DJ1095" s="871"/>
      <c r="DK1095" s="871"/>
      <c r="DL1095" s="871"/>
      <c r="DM1095" s="871"/>
      <c r="DN1095" s="871"/>
      <c r="DO1095" s="871"/>
      <c r="DP1095" s="871"/>
      <c r="DQ1095" s="871"/>
      <c r="DR1095" s="871"/>
      <c r="DS1095" s="871"/>
      <c r="DT1095" s="871"/>
      <c r="DU1095" s="871"/>
      <c r="DV1095" s="871"/>
      <c r="DW1095" s="871"/>
      <c r="DX1095" s="871"/>
      <c r="DY1095" s="871"/>
      <c r="DZ1095" s="871"/>
      <c r="EA1095" s="871"/>
      <c r="EB1095" s="871"/>
      <c r="EC1095" s="871"/>
      <c r="ED1095" s="871"/>
      <c r="EE1095" s="871"/>
      <c r="EF1095" s="871"/>
      <c r="EG1095" s="871"/>
      <c r="EH1095" s="871"/>
      <c r="EI1095" s="871"/>
      <c r="EJ1095" s="871"/>
      <c r="EK1095" s="871"/>
      <c r="EL1095" s="871"/>
      <c r="EM1095" s="871"/>
      <c r="EN1095" s="871"/>
      <c r="EO1095" s="871"/>
      <c r="EP1095" s="871"/>
      <c r="EQ1095" s="871"/>
      <c r="ER1095" s="871"/>
      <c r="ES1095" s="871"/>
      <c r="ET1095" s="871"/>
      <c r="EU1095" s="871"/>
      <c r="EV1095" s="871"/>
      <c r="EW1095" s="871"/>
      <c r="EX1095" s="871"/>
      <c r="EY1095" s="871"/>
      <c r="EZ1095" s="871"/>
      <c r="FA1095" s="871"/>
      <c r="FB1095" s="871"/>
      <c r="FC1095" s="871"/>
      <c r="FD1095" s="871"/>
      <c r="FE1095" s="871"/>
      <c r="FF1095" s="871"/>
      <c r="FG1095" s="871"/>
      <c r="FH1095" s="871"/>
      <c r="FI1095" s="871"/>
      <c r="FJ1095" s="871"/>
      <c r="FK1095" s="871"/>
      <c r="FL1095" s="871"/>
      <c r="FM1095" s="871"/>
      <c r="FN1095" s="871"/>
      <c r="FO1095" s="871"/>
      <c r="FP1095" s="871"/>
      <c r="FQ1095" s="871"/>
      <c r="FR1095" s="871"/>
      <c r="FS1095" s="871"/>
      <c r="FT1095" s="871"/>
      <c r="FU1095" s="871"/>
      <c r="FV1095" s="871"/>
      <c r="FW1095" s="871"/>
      <c r="FX1095" s="871"/>
      <c r="FY1095" s="871"/>
      <c r="FZ1095" s="871"/>
      <c r="GA1095" s="871"/>
      <c r="GB1095" s="871"/>
      <c r="GC1095" s="871"/>
      <c r="GD1095" s="871"/>
      <c r="GE1095" s="871"/>
      <c r="GF1095" s="871"/>
      <c r="GG1095" s="871"/>
      <c r="GH1095" s="871"/>
      <c r="GI1095" s="871"/>
      <c r="GJ1095" s="871"/>
      <c r="GK1095" s="871"/>
      <c r="GL1095" s="871"/>
      <c r="GM1095" s="871"/>
      <c r="GN1095" s="871"/>
      <c r="GO1095" s="871"/>
      <c r="GP1095" s="871"/>
      <c r="GQ1095" s="871"/>
      <c r="GR1095" s="871"/>
      <c r="GS1095" s="871"/>
      <c r="GT1095" s="871"/>
      <c r="GU1095" s="871"/>
      <c r="GV1095" s="871"/>
      <c r="GW1095" s="871"/>
      <c r="GX1095" s="871"/>
      <c r="GY1095" s="871"/>
      <c r="GZ1095" s="871"/>
      <c r="HA1095" s="871"/>
      <c r="HB1095" s="871"/>
      <c r="HC1095" s="871"/>
      <c r="HD1095" s="871"/>
      <c r="HE1095" s="871"/>
      <c r="HF1095" s="871"/>
      <c r="HG1095" s="871"/>
      <c r="HH1095" s="871"/>
      <c r="HI1095" s="871"/>
      <c r="HJ1095" s="871"/>
      <c r="HK1095" s="871"/>
      <c r="HL1095" s="871"/>
      <c r="HM1095" s="871"/>
      <c r="HN1095" s="871"/>
      <c r="HO1095" s="871"/>
      <c r="HP1095" s="871"/>
      <c r="HQ1095" s="871"/>
      <c r="HR1095" s="871"/>
      <c r="HS1095" s="871"/>
      <c r="HT1095" s="871"/>
      <c r="HU1095" s="871"/>
      <c r="HV1095" s="871"/>
      <c r="HW1095" s="871"/>
      <c r="HX1095" s="871"/>
      <c r="HY1095" s="871"/>
      <c r="HZ1095" s="871"/>
      <c r="IA1095" s="871"/>
      <c r="IB1095" s="871"/>
      <c r="IC1095" s="871"/>
      <c r="ID1095" s="871"/>
      <c r="IE1095" s="871"/>
      <c r="IF1095" s="871"/>
      <c r="IG1095" s="871"/>
      <c r="IH1095" s="871"/>
      <c r="II1095" s="871"/>
      <c r="IJ1095" s="871"/>
      <c r="IK1095" s="871"/>
      <c r="IL1095" s="871"/>
      <c r="IM1095" s="871"/>
      <c r="IN1095" s="871"/>
      <c r="IO1095" s="871"/>
      <c r="IP1095" s="871"/>
      <c r="IQ1095" s="871"/>
      <c r="IR1095" s="871"/>
      <c r="IS1095" s="871"/>
      <c r="IT1095" s="871"/>
      <c r="IU1095" s="871"/>
      <c r="IV1095" s="871"/>
      <c r="IW1095" s="871"/>
      <c r="IX1095" s="871"/>
      <c r="IY1095" s="871"/>
      <c r="IZ1095" s="871"/>
      <c r="JA1095" s="871"/>
      <c r="JB1095" s="871"/>
      <c r="JC1095" s="871"/>
      <c r="JD1095" s="871"/>
      <c r="JE1095" s="871"/>
      <c r="JF1095" s="871"/>
      <c r="JG1095" s="871"/>
      <c r="JH1095" s="871"/>
      <c r="JI1095" s="871"/>
      <c r="JJ1095" s="871"/>
      <c r="JK1095" s="871"/>
      <c r="JL1095" s="871"/>
      <c r="JM1095" s="871"/>
      <c r="JN1095" s="871"/>
      <c r="JO1095" s="871"/>
      <c r="JP1095" s="871"/>
      <c r="JQ1095" s="871"/>
      <c r="JR1095" s="871"/>
      <c r="JS1095" s="871"/>
      <c r="JT1095" s="871"/>
      <c r="JU1095" s="871"/>
      <c r="JV1095" s="871"/>
      <c r="JW1095" s="871"/>
      <c r="JX1095" s="871"/>
      <c r="JY1095" s="871"/>
      <c r="JZ1095" s="871"/>
      <c r="KA1095" s="871"/>
      <c r="KB1095" s="871"/>
      <c r="KC1095" s="871"/>
      <c r="KD1095" s="871"/>
      <c r="KE1095" s="871"/>
      <c r="KF1095" s="871"/>
      <c r="KG1095" s="871"/>
      <c r="KH1095" s="871"/>
      <c r="KI1095" s="871"/>
      <c r="KJ1095" s="871"/>
      <c r="KK1095" s="871"/>
      <c r="KL1095" s="871"/>
      <c r="KM1095" s="871"/>
      <c r="KN1095" s="871"/>
      <c r="KO1095" s="871"/>
      <c r="KP1095" s="871"/>
      <c r="KQ1095" s="871"/>
      <c r="KR1095" s="871"/>
      <c r="KS1095" s="871"/>
      <c r="KT1095" s="871"/>
      <c r="KU1095" s="871"/>
      <c r="KV1095" s="871"/>
      <c r="KW1095" s="871"/>
      <c r="KX1095" s="871"/>
      <c r="KY1095" s="871"/>
      <c r="KZ1095" s="871"/>
      <c r="LA1095" s="871"/>
      <c r="LB1095" s="871"/>
      <c r="LC1095" s="871"/>
      <c r="LD1095" s="871"/>
      <c r="LE1095" s="871"/>
      <c r="LF1095" s="871"/>
      <c r="LG1095" s="871"/>
      <c r="LH1095" s="871"/>
      <c r="LI1095" s="871"/>
      <c r="LJ1095" s="871"/>
      <c r="LK1095" s="871"/>
      <c r="LL1095" s="871"/>
      <c r="LM1095" s="871"/>
      <c r="LN1095" s="871"/>
      <c r="LO1095" s="871"/>
      <c r="LP1095" s="871"/>
      <c r="LQ1095" s="871"/>
      <c r="LR1095" s="871"/>
      <c r="LS1095" s="871"/>
      <c r="LT1095" s="871"/>
      <c r="LU1095" s="871"/>
      <c r="LV1095" s="871"/>
      <c r="LW1095" s="871"/>
      <c r="LX1095" s="871"/>
      <c r="LY1095" s="871"/>
      <c r="LZ1095" s="871"/>
      <c r="MA1095" s="871"/>
      <c r="MB1095" s="871"/>
      <c r="MC1095" s="871"/>
      <c r="MD1095" s="871"/>
      <c r="ME1095" s="871"/>
      <c r="MF1095" s="871"/>
      <c r="MG1095" s="871"/>
      <c r="MH1095" s="871"/>
      <c r="MI1095" s="871"/>
      <c r="MJ1095" s="871"/>
      <c r="MK1095" s="871"/>
      <c r="ML1095" s="871"/>
      <c r="MM1095" s="871"/>
      <c r="MN1095" s="871"/>
      <c r="MO1095" s="871"/>
      <c r="MP1095" s="871"/>
      <c r="MQ1095" s="871"/>
      <c r="MR1095" s="871"/>
      <c r="MS1095" s="871"/>
      <c r="MT1095" s="871"/>
      <c r="MU1095" s="871"/>
      <c r="MV1095" s="871"/>
      <c r="MW1095" s="871"/>
      <c r="MX1095" s="871"/>
      <c r="MY1095" s="871"/>
      <c r="MZ1095" s="871"/>
      <c r="NA1095" s="871"/>
      <c r="NB1095" s="871"/>
      <c r="NC1095" s="871"/>
      <c r="ND1095" s="871"/>
      <c r="NE1095" s="871"/>
      <c r="NF1095" s="871"/>
      <c r="NG1095" s="871"/>
      <c r="NH1095" s="871"/>
      <c r="NI1095" s="871"/>
      <c r="NJ1095" s="871"/>
      <c r="NK1095" s="871"/>
      <c r="NL1095" s="871"/>
      <c r="NM1095" s="871"/>
      <c r="NN1095" s="871"/>
      <c r="NO1095" s="871"/>
      <c r="NP1095" s="871"/>
      <c r="NQ1095" s="871"/>
      <c r="NR1095" s="871"/>
      <c r="NS1095" s="871"/>
      <c r="NT1095" s="871"/>
      <c r="NU1095" s="871"/>
      <c r="NV1095" s="871"/>
      <c r="NW1095" s="871"/>
      <c r="NX1095" s="871"/>
      <c r="NY1095" s="871"/>
      <c r="NZ1095" s="871"/>
      <c r="OA1095" s="871"/>
      <c r="OB1095" s="871"/>
      <c r="OC1095" s="871"/>
      <c r="OD1095" s="871"/>
      <c r="OE1095" s="871"/>
      <c r="OF1095" s="871"/>
      <c r="OG1095" s="871"/>
      <c r="OH1095" s="871"/>
      <c r="OI1095" s="871"/>
      <c r="OJ1095" s="871"/>
      <c r="OK1095" s="871"/>
      <c r="OL1095" s="871"/>
      <c r="OM1095" s="871"/>
      <c r="ON1095" s="871"/>
      <c r="OO1095" s="871"/>
      <c r="OP1095" s="871"/>
      <c r="OQ1095" s="871"/>
      <c r="OR1095" s="871"/>
      <c r="OS1095" s="871"/>
      <c r="OT1095" s="871"/>
      <c r="OU1095" s="871"/>
      <c r="OV1095" s="871"/>
      <c r="OW1095" s="871"/>
      <c r="OX1095" s="871"/>
      <c r="OY1095" s="871"/>
      <c r="OZ1095" s="871"/>
      <c r="PA1095" s="871"/>
      <c r="PB1095" s="871"/>
      <c r="PC1095" s="871"/>
      <c r="PD1095" s="871"/>
      <c r="PE1095" s="871"/>
      <c r="PF1095" s="871"/>
      <c r="PG1095" s="871"/>
      <c r="PH1095" s="871"/>
      <c r="PI1095" s="871"/>
      <c r="PJ1095" s="871"/>
      <c r="PK1095" s="871"/>
      <c r="PL1095" s="871"/>
      <c r="PM1095" s="871"/>
      <c r="PN1095" s="871"/>
      <c r="PO1095" s="871"/>
      <c r="PP1095" s="871"/>
      <c r="PQ1095" s="871"/>
      <c r="PR1095" s="871"/>
      <c r="PS1095" s="871"/>
      <c r="PT1095" s="871"/>
      <c r="PU1095" s="871"/>
      <c r="PV1095" s="871"/>
      <c r="PW1095" s="871"/>
      <c r="PX1095" s="871"/>
      <c r="PY1095" s="871"/>
      <c r="PZ1095" s="871"/>
      <c r="QA1095" s="871"/>
      <c r="QB1095" s="871"/>
      <c r="QC1095" s="871"/>
      <c r="QD1095" s="871"/>
      <c r="QE1095" s="871"/>
      <c r="QF1095" s="871"/>
      <c r="QG1095" s="871"/>
      <c r="QH1095" s="871"/>
      <c r="QI1095" s="871"/>
      <c r="QJ1095" s="871"/>
      <c r="QK1095" s="871"/>
      <c r="QL1095" s="871"/>
      <c r="QM1095" s="871"/>
      <c r="QN1095" s="871"/>
      <c r="QO1095" s="871"/>
      <c r="QP1095" s="871"/>
      <c r="QQ1095" s="871"/>
      <c r="QR1095" s="871"/>
      <c r="QS1095" s="871"/>
      <c r="QT1095" s="871"/>
      <c r="QU1095" s="871"/>
      <c r="QV1095" s="871"/>
      <c r="QW1095" s="871"/>
      <c r="QX1095" s="871"/>
      <c r="QY1095" s="871"/>
      <c r="QZ1095" s="871"/>
      <c r="RA1095" s="871"/>
      <c r="RB1095" s="871"/>
      <c r="RC1095" s="871"/>
      <c r="RD1095" s="871"/>
      <c r="RE1095" s="871"/>
      <c r="RF1095" s="871"/>
      <c r="RG1095" s="871"/>
      <c r="RH1095" s="871"/>
      <c r="RI1095" s="871"/>
      <c r="RJ1095" s="871"/>
      <c r="RK1095" s="871"/>
      <c r="RL1095" s="871"/>
      <c r="RM1095" s="871"/>
      <c r="RN1095" s="871"/>
      <c r="RO1095" s="871"/>
      <c r="RP1095" s="871"/>
      <c r="RQ1095" s="871"/>
      <c r="RR1095" s="871"/>
      <c r="RS1095" s="871"/>
      <c r="RT1095" s="871"/>
      <c r="RU1095" s="871"/>
      <c r="RV1095" s="871"/>
      <c r="RW1095" s="871"/>
      <c r="RX1095" s="871"/>
      <c r="RY1095" s="871"/>
      <c r="RZ1095" s="871"/>
      <c r="SA1095" s="871"/>
      <c r="SB1095" s="871"/>
      <c r="SC1095" s="871"/>
      <c r="SD1095" s="871"/>
      <c r="SE1095" s="871"/>
      <c r="SF1095" s="871"/>
      <c r="SG1095" s="871"/>
      <c r="SH1095" s="871"/>
      <c r="SI1095" s="871"/>
      <c r="SJ1095" s="871"/>
      <c r="SK1095" s="871"/>
      <c r="SL1095" s="871"/>
      <c r="SM1095" s="871"/>
      <c r="SN1095" s="871"/>
      <c r="SO1095" s="871"/>
      <c r="SP1095" s="871"/>
      <c r="SQ1095" s="871"/>
      <c r="SR1095" s="871"/>
      <c r="SS1095" s="871"/>
      <c r="ST1095" s="871"/>
      <c r="SU1095" s="871"/>
      <c r="SV1095" s="871"/>
      <c r="SW1095" s="871"/>
      <c r="SX1095" s="871"/>
      <c r="SY1095" s="871"/>
      <c r="SZ1095" s="871"/>
      <c r="TA1095" s="871"/>
      <c r="TB1095" s="871"/>
      <c r="TC1095" s="871"/>
      <c r="TD1095" s="871"/>
      <c r="TE1095" s="871"/>
      <c r="TF1095" s="871"/>
      <c r="TG1095" s="871"/>
      <c r="TH1095" s="871"/>
      <c r="TI1095" s="871"/>
      <c r="TJ1095" s="871"/>
      <c r="TK1095" s="871"/>
      <c r="TL1095" s="871"/>
      <c r="TM1095" s="871"/>
      <c r="TN1095" s="871"/>
      <c r="TO1095" s="871"/>
      <c r="TP1095" s="871"/>
      <c r="TQ1095" s="871"/>
      <c r="TR1095" s="871"/>
      <c r="TS1095" s="871"/>
      <c r="TT1095" s="871"/>
      <c r="TU1095" s="871"/>
      <c r="TV1095" s="871"/>
      <c r="TW1095" s="871"/>
      <c r="TX1095" s="871"/>
      <c r="TY1095" s="871"/>
      <c r="TZ1095" s="871"/>
      <c r="UA1095" s="871"/>
      <c r="UB1095" s="871"/>
      <c r="UC1095" s="871"/>
      <c r="UD1095" s="871"/>
      <c r="UE1095" s="871"/>
      <c r="UF1095" s="871"/>
      <c r="UG1095" s="871"/>
      <c r="UH1095" s="871"/>
      <c r="UI1095" s="871"/>
      <c r="UJ1095" s="871"/>
      <c r="UK1095" s="871"/>
      <c r="UL1095" s="871"/>
      <c r="UM1095" s="871"/>
      <c r="UN1095" s="871"/>
      <c r="UO1095" s="871"/>
      <c r="UP1095" s="871"/>
      <c r="UQ1095" s="871"/>
      <c r="UR1095" s="871"/>
      <c r="US1095" s="871"/>
      <c r="UT1095" s="871"/>
      <c r="UU1095" s="871"/>
      <c r="UV1095" s="871"/>
      <c r="UW1095" s="871"/>
      <c r="UX1095" s="871"/>
      <c r="UY1095" s="871"/>
      <c r="UZ1095" s="871"/>
      <c r="VA1095" s="871"/>
      <c r="VB1095" s="871"/>
      <c r="VC1095" s="871"/>
      <c r="VD1095" s="871"/>
      <c r="VE1095" s="871"/>
      <c r="VF1095" s="871"/>
      <c r="VG1095" s="871"/>
      <c r="VH1095" s="871"/>
      <c r="VI1095" s="871"/>
      <c r="VJ1095" s="871"/>
      <c r="VK1095" s="871"/>
      <c r="VL1095" s="871"/>
      <c r="VM1095" s="871"/>
      <c r="VN1095" s="871"/>
      <c r="VO1095" s="871"/>
      <c r="VP1095" s="871"/>
      <c r="VQ1095" s="871"/>
      <c r="VR1095" s="871"/>
      <c r="VS1095" s="871"/>
      <c r="VT1095" s="871"/>
      <c r="VU1095" s="871"/>
      <c r="VV1095" s="871"/>
      <c r="VW1095" s="871"/>
      <c r="VX1095" s="871"/>
      <c r="VY1095" s="871"/>
      <c r="VZ1095" s="871"/>
      <c r="WA1095" s="871"/>
      <c r="WB1095" s="871"/>
      <c r="WC1095" s="871"/>
      <c r="WD1095" s="871"/>
      <c r="WE1095" s="871"/>
      <c r="WF1095" s="871"/>
      <c r="WG1095" s="871"/>
      <c r="WH1095" s="871"/>
      <c r="WI1095" s="871"/>
      <c r="WJ1095" s="871"/>
      <c r="WK1095" s="871"/>
      <c r="WL1095" s="871"/>
      <c r="WM1095" s="871"/>
      <c r="WN1095" s="871"/>
      <c r="WO1095" s="871"/>
      <c r="WP1095" s="871"/>
      <c r="WQ1095" s="871"/>
      <c r="WR1095" s="871"/>
      <c r="WS1095" s="871"/>
      <c r="WT1095" s="871"/>
      <c r="WU1095" s="871"/>
      <c r="WV1095" s="871"/>
      <c r="WW1095" s="871"/>
      <c r="WX1095" s="871"/>
      <c r="WY1095" s="871"/>
      <c r="WZ1095" s="871"/>
      <c r="XA1095" s="871"/>
      <c r="XB1095" s="871"/>
      <c r="XC1095" s="871"/>
      <c r="XD1095" s="871"/>
      <c r="XE1095" s="871"/>
      <c r="XF1095" s="871"/>
      <c r="XG1095" s="871"/>
      <c r="XH1095" s="871"/>
      <c r="XI1095" s="871"/>
      <c r="XJ1095" s="871"/>
      <c r="XK1095" s="871"/>
      <c r="XL1095" s="871"/>
      <c r="XM1095" s="871"/>
      <c r="XN1095" s="871"/>
      <c r="XO1095" s="871"/>
      <c r="XP1095" s="871"/>
      <c r="XQ1095" s="871"/>
      <c r="XR1095" s="871"/>
      <c r="XS1095" s="871"/>
      <c r="XT1095" s="871"/>
      <c r="XU1095" s="871"/>
      <c r="XV1095" s="871"/>
      <c r="XW1095" s="871"/>
      <c r="XX1095" s="871"/>
      <c r="XY1095" s="871"/>
      <c r="XZ1095" s="871"/>
      <c r="YA1095" s="871"/>
      <c r="YB1095" s="871"/>
      <c r="YC1095" s="871"/>
      <c r="YD1095" s="871"/>
      <c r="YE1095" s="871"/>
      <c r="YF1095" s="871"/>
      <c r="YG1095" s="871"/>
      <c r="YH1095" s="871"/>
      <c r="YI1095" s="871"/>
      <c r="YJ1095" s="871"/>
      <c r="YK1095" s="871"/>
      <c r="YL1095" s="871"/>
      <c r="YM1095" s="871"/>
      <c r="YN1095" s="871"/>
      <c r="YO1095" s="871"/>
      <c r="YP1095" s="871"/>
      <c r="YQ1095" s="871"/>
      <c r="YR1095" s="871"/>
      <c r="YS1095" s="871"/>
      <c r="YT1095" s="871"/>
      <c r="YU1095" s="871"/>
      <c r="YV1095" s="871"/>
      <c r="YW1095" s="871"/>
      <c r="YX1095" s="871"/>
      <c r="YY1095" s="871"/>
      <c r="YZ1095" s="871"/>
      <c r="ZA1095" s="871"/>
      <c r="ZB1095" s="871"/>
      <c r="ZC1095" s="871"/>
      <c r="ZD1095" s="871"/>
      <c r="ZE1095" s="871"/>
      <c r="ZF1095" s="871"/>
      <c r="ZG1095" s="871"/>
      <c r="ZH1095" s="871"/>
      <c r="ZI1095" s="871"/>
      <c r="ZJ1095" s="871"/>
      <c r="ZK1095" s="871"/>
      <c r="ZL1095" s="871"/>
      <c r="ZM1095" s="871"/>
      <c r="ZN1095" s="871"/>
      <c r="ZO1095" s="871"/>
      <c r="ZP1095" s="871"/>
      <c r="ZQ1095" s="871"/>
      <c r="ZR1095" s="871"/>
      <c r="ZS1095" s="871"/>
      <c r="ZT1095" s="871"/>
      <c r="ZU1095" s="871"/>
      <c r="ZV1095" s="871"/>
      <c r="ZW1095" s="871"/>
      <c r="ZX1095" s="871"/>
      <c r="ZY1095" s="871"/>
      <c r="ZZ1095" s="871"/>
      <c r="AAA1095" s="871"/>
      <c r="AAB1095" s="871"/>
      <c r="AAC1095" s="871"/>
      <c r="AAD1095" s="871"/>
      <c r="AAE1095" s="871"/>
      <c r="AAF1095" s="871"/>
      <c r="AAG1095" s="871"/>
      <c r="AAH1095" s="871"/>
      <c r="AAI1095" s="871"/>
      <c r="AAJ1095" s="871"/>
      <c r="AAK1095" s="871"/>
      <c r="AAL1095" s="871"/>
      <c r="AAM1095" s="871"/>
      <c r="AAN1095" s="871"/>
      <c r="AAO1095" s="871"/>
      <c r="AAP1095" s="871"/>
      <c r="AAQ1095" s="871"/>
      <c r="AAR1095" s="871"/>
      <c r="AAS1095" s="871"/>
      <c r="AAT1095" s="871"/>
      <c r="AAU1095" s="871"/>
      <c r="AAV1095" s="871"/>
      <c r="AAW1095" s="871"/>
      <c r="AAX1095" s="871"/>
      <c r="AAY1095" s="871"/>
      <c r="AAZ1095" s="871"/>
      <c r="ABA1095" s="871"/>
      <c r="ABB1095" s="871"/>
      <c r="ABC1095" s="871"/>
      <c r="ABD1095" s="871"/>
      <c r="ABE1095" s="871"/>
      <c r="ABF1095" s="871"/>
      <c r="ABG1095" s="871"/>
      <c r="ABH1095" s="871"/>
      <c r="ABI1095" s="871"/>
      <c r="ABJ1095" s="871"/>
      <c r="ABK1095" s="871"/>
      <c r="ABL1095" s="871"/>
      <c r="ABM1095" s="871"/>
      <c r="ABN1095" s="871"/>
      <c r="ABO1095" s="871"/>
      <c r="ABP1095" s="871"/>
      <c r="ABQ1095" s="871"/>
      <c r="ABR1095" s="871"/>
      <c r="ABS1095" s="871"/>
      <c r="ABT1095" s="871"/>
      <c r="ABU1095" s="871"/>
      <c r="ABV1095" s="871"/>
      <c r="ABW1095" s="871"/>
      <c r="ABX1095" s="871"/>
      <c r="ABY1095" s="871"/>
      <c r="ABZ1095" s="871"/>
      <c r="ACA1095" s="871"/>
      <c r="ACB1095" s="871"/>
      <c r="ACC1095" s="871"/>
      <c r="ACD1095" s="871"/>
      <c r="ACE1095" s="871"/>
      <c r="ACF1095" s="871"/>
      <c r="ACG1095" s="871"/>
      <c r="ACH1095" s="871"/>
      <c r="ACI1095" s="871"/>
      <c r="ACJ1095" s="871"/>
      <c r="ACK1095" s="871"/>
      <c r="ACL1095" s="871"/>
      <c r="ACM1095" s="871"/>
      <c r="ACN1095" s="871"/>
      <c r="ACO1095" s="871"/>
      <c r="ACP1095" s="871"/>
      <c r="ACQ1095" s="871"/>
      <c r="ACR1095" s="871"/>
      <c r="ACS1095" s="871"/>
      <c r="ACT1095" s="871"/>
      <c r="ACU1095" s="871"/>
      <c r="ACV1095" s="871"/>
      <c r="ACW1095" s="871"/>
      <c r="ACX1095" s="871"/>
      <c r="ACY1095" s="871"/>
      <c r="ACZ1095" s="871"/>
      <c r="ADA1095" s="871"/>
      <c r="ADB1095" s="871"/>
      <c r="ADC1095" s="871"/>
      <c r="ADD1095" s="871"/>
      <c r="ADE1095" s="871"/>
      <c r="ADF1095" s="871"/>
      <c r="ADG1095" s="871"/>
      <c r="ADH1095" s="871"/>
      <c r="ADI1095" s="871"/>
      <c r="ADJ1095" s="871"/>
      <c r="ADK1095" s="871"/>
      <c r="ADL1095" s="871"/>
      <c r="ADM1095" s="871"/>
      <c r="ADN1095" s="871"/>
      <c r="ADO1095" s="871"/>
      <c r="ADP1095" s="871"/>
      <c r="ADQ1095" s="871"/>
      <c r="ADR1095" s="871"/>
      <c r="ADS1095" s="871"/>
      <c r="ADT1095" s="871"/>
      <c r="ADU1095" s="871"/>
      <c r="ADV1095" s="871"/>
      <c r="ADW1095" s="871"/>
      <c r="ADX1095" s="871"/>
      <c r="ADY1095" s="871"/>
      <c r="ADZ1095" s="871"/>
      <c r="AEA1095" s="871"/>
      <c r="AEB1095" s="871"/>
      <c r="AEC1095" s="871"/>
      <c r="AED1095" s="871"/>
      <c r="AEE1095" s="871"/>
      <c r="AEF1095" s="871"/>
      <c r="AEG1095" s="871"/>
      <c r="AEH1095" s="871"/>
      <c r="AEI1095" s="871"/>
      <c r="AEJ1095" s="871"/>
      <c r="AEK1095" s="871"/>
      <c r="AEL1095" s="871"/>
      <c r="AEM1095" s="871"/>
      <c r="AEN1095" s="871"/>
      <c r="AEO1095" s="871"/>
      <c r="AEP1095" s="871"/>
      <c r="AEQ1095" s="871"/>
      <c r="AER1095" s="871"/>
      <c r="AES1095" s="871"/>
      <c r="AET1095" s="871"/>
      <c r="AEU1095" s="871"/>
      <c r="AEV1095" s="871"/>
      <c r="AEW1095" s="871"/>
      <c r="AEX1095" s="871"/>
      <c r="AEY1095" s="871"/>
      <c r="AEZ1095" s="871"/>
      <c r="AFA1095" s="871"/>
      <c r="AFB1095" s="871"/>
      <c r="AFC1095" s="871"/>
      <c r="AFD1095" s="871"/>
      <c r="AFE1095" s="871"/>
      <c r="AFF1095" s="871"/>
      <c r="AFG1095" s="871"/>
      <c r="AFH1095" s="871"/>
      <c r="AFI1095" s="871"/>
      <c r="AFJ1095" s="871"/>
      <c r="AFK1095" s="871"/>
      <c r="AFL1095" s="871"/>
      <c r="AFM1095" s="871"/>
      <c r="AFN1095" s="871"/>
      <c r="AFO1095" s="871"/>
      <c r="AFP1095" s="871"/>
      <c r="AFQ1095" s="871"/>
      <c r="AFR1095" s="871"/>
      <c r="AFS1095" s="871"/>
      <c r="AFT1095" s="871"/>
      <c r="AFU1095" s="871"/>
      <c r="AFV1095" s="871"/>
      <c r="AFW1095" s="871"/>
      <c r="AFX1095" s="871"/>
      <c r="AFY1095" s="871"/>
      <c r="AFZ1095" s="871"/>
      <c r="AGA1095" s="871"/>
      <c r="AGB1095" s="871"/>
      <c r="AGC1095" s="871"/>
      <c r="AGD1095" s="871"/>
      <c r="AGE1095" s="871"/>
      <c r="AGF1095" s="871"/>
      <c r="AGG1095" s="871"/>
      <c r="AGH1095" s="871"/>
      <c r="AGI1095" s="871"/>
      <c r="AGJ1095" s="871"/>
      <c r="AGK1095" s="871"/>
      <c r="AGL1095" s="871"/>
      <c r="AGM1095" s="871"/>
      <c r="AGN1095" s="871"/>
      <c r="AGO1095" s="871"/>
      <c r="AGP1095" s="871"/>
      <c r="AGQ1095" s="871"/>
      <c r="AGR1095" s="871"/>
      <c r="AGS1095" s="871"/>
      <c r="AGT1095" s="871"/>
      <c r="AGU1095" s="871"/>
      <c r="AGV1095" s="871"/>
      <c r="AGW1095" s="871"/>
      <c r="AGX1095" s="871"/>
      <c r="AGY1095" s="871"/>
      <c r="AGZ1095" s="871"/>
      <c r="AHA1095" s="871"/>
      <c r="AHB1095" s="871"/>
      <c r="AHC1095" s="871"/>
      <c r="AHD1095" s="871"/>
      <c r="AHE1095" s="871"/>
      <c r="AHF1095" s="871"/>
      <c r="AHG1095" s="871"/>
      <c r="AHH1095" s="871"/>
      <c r="AHI1095" s="871"/>
      <c r="AHJ1095" s="871"/>
      <c r="AHK1095" s="871"/>
      <c r="AHL1095" s="871"/>
      <c r="AHM1095" s="871"/>
      <c r="AHN1095" s="871"/>
      <c r="AHO1095" s="871"/>
      <c r="AHP1095" s="871"/>
      <c r="AHQ1095" s="871"/>
      <c r="AHR1095" s="871"/>
      <c r="AHS1095" s="871"/>
      <c r="AHT1095" s="871"/>
      <c r="AHU1095" s="871"/>
      <c r="AHV1095" s="871"/>
      <c r="AHW1095" s="871"/>
      <c r="AHX1095" s="871"/>
      <c r="AHY1095" s="871"/>
      <c r="AHZ1095" s="871"/>
      <c r="AIA1095" s="871"/>
      <c r="AIB1095" s="871"/>
      <c r="AIC1095" s="871"/>
      <c r="AID1095" s="871"/>
      <c r="AIE1095" s="871"/>
      <c r="AIF1095" s="871"/>
      <c r="AIG1095" s="871"/>
      <c r="AIH1095" s="871"/>
      <c r="AII1095" s="871"/>
      <c r="AIJ1095" s="871"/>
      <c r="AIK1095" s="871"/>
      <c r="AIL1095" s="871"/>
      <c r="AIM1095" s="871"/>
      <c r="AIN1095" s="871"/>
      <c r="AIO1095" s="871"/>
      <c r="AIP1095" s="871"/>
      <c r="AIQ1095" s="871"/>
      <c r="AIR1095" s="871"/>
      <c r="AIS1095" s="871"/>
      <c r="AIT1095" s="871"/>
      <c r="AIU1095" s="871"/>
      <c r="AIV1095" s="871"/>
      <c r="AIW1095" s="871"/>
      <c r="AIX1095" s="871"/>
      <c r="AIY1095" s="871"/>
      <c r="AIZ1095" s="871"/>
      <c r="AJA1095" s="871"/>
      <c r="AJB1095" s="871"/>
      <c r="AJC1095" s="871"/>
      <c r="AJD1095" s="871"/>
      <c r="AJE1095" s="871"/>
      <c r="AJF1095" s="871"/>
      <c r="AJG1095" s="871"/>
      <c r="AJH1095" s="871"/>
      <c r="AJI1095" s="871"/>
      <c r="AJJ1095" s="871"/>
      <c r="AJK1095" s="871"/>
      <c r="AJL1095" s="871"/>
      <c r="AJM1095" s="871"/>
      <c r="AJN1095" s="871"/>
      <c r="AJO1095" s="871"/>
      <c r="AJP1095" s="871"/>
      <c r="AJQ1095" s="871"/>
      <c r="AJR1095" s="871"/>
      <c r="AJS1095" s="871"/>
      <c r="AJT1095" s="871"/>
      <c r="AJU1095" s="871"/>
      <c r="AJV1095" s="871"/>
      <c r="AJW1095" s="871"/>
      <c r="AJX1095" s="871"/>
      <c r="AJY1095" s="871"/>
      <c r="AJZ1095" s="871"/>
      <c r="AKA1095" s="871"/>
      <c r="AKB1095" s="871"/>
      <c r="AKC1095" s="871"/>
      <c r="AKD1095" s="871"/>
      <c r="AKE1095" s="871"/>
      <c r="AKF1095" s="871"/>
      <c r="AKG1095" s="871"/>
      <c r="AKH1095" s="871"/>
      <c r="AKI1095" s="871"/>
      <c r="AKJ1095" s="871"/>
      <c r="AKK1095" s="871"/>
      <c r="AKL1095" s="871"/>
      <c r="AKM1095" s="871"/>
      <c r="AKN1095" s="871"/>
      <c r="AKO1095" s="871"/>
      <c r="AKP1095" s="871"/>
      <c r="AKQ1095" s="871"/>
      <c r="AKR1095" s="871"/>
      <c r="AKS1095" s="871"/>
      <c r="AKT1095" s="871"/>
      <c r="AKU1095" s="871"/>
      <c r="AKV1095" s="871"/>
      <c r="AKW1095" s="871"/>
      <c r="AKX1095" s="871"/>
      <c r="AKY1095" s="871"/>
      <c r="AKZ1095" s="871"/>
      <c r="ALA1095" s="871"/>
      <c r="ALB1095" s="871"/>
      <c r="ALC1095" s="871"/>
      <c r="ALD1095" s="871"/>
      <c r="ALE1095" s="871"/>
      <c r="ALF1095" s="871"/>
      <c r="ALG1095" s="871"/>
      <c r="ALH1095" s="871"/>
      <c r="ALI1095" s="871"/>
      <c r="ALJ1095" s="871"/>
      <c r="ALK1095" s="871"/>
      <c r="ALL1095" s="871"/>
      <c r="ALM1095" s="871"/>
      <c r="ALN1095" s="871"/>
      <c r="ALO1095" s="871"/>
      <c r="ALP1095" s="871"/>
      <c r="ALQ1095" s="871"/>
      <c r="ALR1095" s="871"/>
      <c r="ALS1095" s="871"/>
      <c r="ALT1095" s="871"/>
      <c r="ALU1095" s="871"/>
      <c r="ALV1095" s="871"/>
      <c r="ALW1095" s="871"/>
      <c r="ALX1095" s="871"/>
      <c r="ALY1095" s="871"/>
      <c r="ALZ1095" s="871"/>
      <c r="AMA1095" s="871"/>
      <c r="AMB1095" s="871"/>
      <c r="AMC1095" s="871"/>
      <c r="AMD1095" s="871"/>
      <c r="AME1095" s="871"/>
      <c r="AMF1095" s="871"/>
      <c r="AMG1095" s="871"/>
      <c r="AMH1095" s="871"/>
      <c r="AMI1095" s="871"/>
      <c r="AMJ1095" s="871"/>
      <c r="AMK1095" s="871"/>
    </row>
    <row r="1098" spans="1:1025" ht="15.75" customHeight="1">
      <c r="A1098" s="1120" t="s">
        <v>538</v>
      </c>
      <c r="B1098" s="1121"/>
      <c r="C1098" s="1121"/>
      <c r="D1098" s="1121"/>
      <c r="E1098" s="1121"/>
      <c r="F1098" s="1121"/>
      <c r="G1098" s="1121"/>
      <c r="H1098" s="1121"/>
      <c r="I1098" s="1121"/>
      <c r="J1098" s="1121"/>
      <c r="K1098" s="1128" t="s">
        <v>2</v>
      </c>
      <c r="L1098" s="1129"/>
      <c r="M1098" s="1129"/>
      <c r="N1098" s="1129"/>
      <c r="O1098" s="1129"/>
      <c r="P1098" s="1130"/>
      <c r="Q1098" s="871"/>
      <c r="R1098" s="871"/>
      <c r="S1098" s="871"/>
      <c r="T1098" s="871"/>
      <c r="U1098" s="871"/>
      <c r="V1098" s="871"/>
      <c r="W1098" s="871"/>
      <c r="X1098" s="871"/>
      <c r="Y1098" s="871"/>
      <c r="Z1098" s="871"/>
      <c r="AA1098" s="871"/>
      <c r="AB1098" s="871"/>
      <c r="AC1098" s="871"/>
      <c r="AD1098" s="871"/>
      <c r="AE1098" s="871"/>
      <c r="AF1098" s="871"/>
      <c r="AG1098" s="871"/>
      <c r="AH1098" s="871"/>
      <c r="AI1098" s="871"/>
      <c r="AJ1098" s="871"/>
      <c r="AK1098" s="871"/>
      <c r="AL1098" s="871"/>
      <c r="AM1098" s="871"/>
      <c r="AN1098" s="871"/>
      <c r="AO1098" s="871"/>
      <c r="AP1098" s="871"/>
      <c r="AQ1098" s="871"/>
      <c r="AR1098" s="871"/>
      <c r="AS1098" s="871"/>
      <c r="AT1098" s="871"/>
      <c r="AU1098" s="871"/>
      <c r="AV1098" s="871"/>
      <c r="AW1098" s="871"/>
      <c r="AX1098" s="871"/>
      <c r="AY1098" s="871"/>
      <c r="AZ1098" s="871"/>
      <c r="BA1098" s="871"/>
      <c r="BB1098" s="871"/>
      <c r="BC1098" s="871"/>
      <c r="BD1098" s="871"/>
      <c r="BE1098" s="871"/>
      <c r="BF1098" s="871"/>
      <c r="BG1098" s="871"/>
      <c r="BH1098" s="871"/>
      <c r="BI1098" s="871"/>
      <c r="BJ1098" s="871"/>
      <c r="BK1098" s="871"/>
      <c r="BL1098" s="871"/>
      <c r="BM1098" s="871"/>
      <c r="BN1098" s="871"/>
      <c r="BO1098" s="871"/>
      <c r="BP1098" s="871"/>
      <c r="BQ1098" s="871"/>
      <c r="BR1098" s="871"/>
      <c r="BS1098" s="871"/>
      <c r="BT1098" s="871"/>
      <c r="BU1098" s="871"/>
      <c r="BV1098" s="871"/>
      <c r="BW1098" s="871"/>
      <c r="BX1098" s="871"/>
      <c r="BY1098" s="871"/>
      <c r="BZ1098" s="871"/>
      <c r="CA1098" s="871"/>
      <c r="CB1098" s="871"/>
      <c r="CC1098" s="871"/>
      <c r="CD1098" s="871"/>
      <c r="CE1098" s="871"/>
      <c r="CF1098" s="871"/>
      <c r="CG1098" s="871"/>
      <c r="CH1098" s="871"/>
      <c r="CI1098" s="871"/>
      <c r="CJ1098" s="871"/>
      <c r="CK1098" s="871"/>
      <c r="CL1098" s="871"/>
      <c r="CM1098" s="871"/>
      <c r="CN1098" s="871"/>
      <c r="CO1098" s="871"/>
      <c r="CP1098" s="871"/>
      <c r="CQ1098" s="871"/>
      <c r="CR1098" s="871"/>
      <c r="CS1098" s="871"/>
      <c r="CT1098" s="871"/>
      <c r="CU1098" s="871"/>
      <c r="CV1098" s="871"/>
      <c r="CW1098" s="871"/>
      <c r="CX1098" s="871"/>
      <c r="CY1098" s="871"/>
      <c r="CZ1098" s="871"/>
      <c r="DA1098" s="871"/>
      <c r="DB1098" s="871"/>
      <c r="DC1098" s="871"/>
      <c r="DD1098" s="871"/>
      <c r="DE1098" s="871"/>
      <c r="DF1098" s="871"/>
      <c r="DG1098" s="871"/>
      <c r="DH1098" s="871"/>
      <c r="DI1098" s="871"/>
      <c r="DJ1098" s="871"/>
      <c r="DK1098" s="871"/>
      <c r="DL1098" s="871"/>
      <c r="DM1098" s="871"/>
      <c r="DN1098" s="871"/>
      <c r="DO1098" s="871"/>
      <c r="DP1098" s="871"/>
      <c r="DQ1098" s="871"/>
      <c r="DR1098" s="871"/>
      <c r="DS1098" s="871"/>
      <c r="DT1098" s="871"/>
      <c r="DU1098" s="871"/>
      <c r="DV1098" s="871"/>
      <c r="DW1098" s="871"/>
      <c r="DX1098" s="871"/>
      <c r="DY1098" s="871"/>
      <c r="DZ1098" s="871"/>
      <c r="EA1098" s="871"/>
      <c r="EB1098" s="871"/>
      <c r="EC1098" s="871"/>
      <c r="ED1098" s="871"/>
      <c r="EE1098" s="871"/>
      <c r="EF1098" s="871"/>
      <c r="EG1098" s="871"/>
      <c r="EH1098" s="871"/>
      <c r="EI1098" s="871"/>
      <c r="EJ1098" s="871"/>
      <c r="EK1098" s="871"/>
      <c r="EL1098" s="871"/>
      <c r="EM1098" s="871"/>
      <c r="EN1098" s="871"/>
      <c r="EO1098" s="871"/>
      <c r="EP1098" s="871"/>
      <c r="EQ1098" s="871"/>
      <c r="ER1098" s="871"/>
      <c r="ES1098" s="871"/>
      <c r="ET1098" s="871"/>
      <c r="EU1098" s="871"/>
      <c r="EV1098" s="871"/>
      <c r="EW1098" s="871"/>
      <c r="EX1098" s="871"/>
      <c r="EY1098" s="871"/>
      <c r="EZ1098" s="871"/>
      <c r="FA1098" s="871"/>
      <c r="FB1098" s="871"/>
      <c r="FC1098" s="871"/>
      <c r="FD1098" s="871"/>
      <c r="FE1098" s="871"/>
      <c r="FF1098" s="871"/>
      <c r="FG1098" s="871"/>
      <c r="FH1098" s="871"/>
      <c r="FI1098" s="871"/>
      <c r="FJ1098" s="871"/>
      <c r="FK1098" s="871"/>
      <c r="FL1098" s="871"/>
      <c r="FM1098" s="871"/>
      <c r="FN1098" s="871"/>
      <c r="FO1098" s="871"/>
      <c r="FP1098" s="871"/>
      <c r="FQ1098" s="871"/>
      <c r="FR1098" s="871"/>
      <c r="FS1098" s="871"/>
      <c r="FT1098" s="871"/>
      <c r="FU1098" s="871"/>
      <c r="FV1098" s="871"/>
      <c r="FW1098" s="871"/>
      <c r="FX1098" s="871"/>
      <c r="FY1098" s="871"/>
      <c r="FZ1098" s="871"/>
      <c r="GA1098" s="871"/>
      <c r="GB1098" s="871"/>
      <c r="GC1098" s="871"/>
      <c r="GD1098" s="871"/>
      <c r="GE1098" s="871"/>
      <c r="GF1098" s="871"/>
      <c r="GG1098" s="871"/>
      <c r="GH1098" s="871"/>
      <c r="GI1098" s="871"/>
      <c r="GJ1098" s="871"/>
      <c r="GK1098" s="871"/>
      <c r="GL1098" s="871"/>
      <c r="GM1098" s="871"/>
      <c r="GN1098" s="871"/>
      <c r="GO1098" s="871"/>
      <c r="GP1098" s="871"/>
      <c r="GQ1098" s="871"/>
      <c r="GR1098" s="871"/>
      <c r="GS1098" s="871"/>
      <c r="GT1098" s="871"/>
      <c r="GU1098" s="871"/>
      <c r="GV1098" s="871"/>
      <c r="GW1098" s="871"/>
      <c r="GX1098" s="871"/>
      <c r="GY1098" s="871"/>
      <c r="GZ1098" s="871"/>
      <c r="HA1098" s="871"/>
      <c r="HB1098" s="871"/>
      <c r="HC1098" s="871"/>
      <c r="HD1098" s="871"/>
      <c r="HE1098" s="871"/>
      <c r="HF1098" s="871"/>
      <c r="HG1098" s="871"/>
      <c r="HH1098" s="871"/>
      <c r="HI1098" s="871"/>
      <c r="HJ1098" s="871"/>
      <c r="HK1098" s="871"/>
      <c r="HL1098" s="871"/>
      <c r="HM1098" s="871"/>
      <c r="HN1098" s="871"/>
      <c r="HO1098" s="871"/>
      <c r="HP1098" s="871"/>
      <c r="HQ1098" s="871"/>
      <c r="HR1098" s="871"/>
      <c r="HS1098" s="871"/>
      <c r="HT1098" s="871"/>
      <c r="HU1098" s="871"/>
      <c r="HV1098" s="871"/>
      <c r="HW1098" s="871"/>
      <c r="HX1098" s="871"/>
      <c r="HY1098" s="871"/>
      <c r="HZ1098" s="871"/>
      <c r="IA1098" s="871"/>
      <c r="IB1098" s="871"/>
      <c r="IC1098" s="871"/>
      <c r="ID1098" s="871"/>
      <c r="IE1098" s="871"/>
      <c r="IF1098" s="871"/>
      <c r="IG1098" s="871"/>
      <c r="IH1098" s="871"/>
      <c r="II1098" s="871"/>
      <c r="IJ1098" s="871"/>
      <c r="IK1098" s="871"/>
      <c r="IL1098" s="871"/>
      <c r="IM1098" s="871"/>
      <c r="IN1098" s="871"/>
      <c r="IO1098" s="871"/>
      <c r="IP1098" s="871"/>
      <c r="IQ1098" s="871"/>
      <c r="IR1098" s="871"/>
      <c r="IS1098" s="871"/>
      <c r="IT1098" s="871"/>
      <c r="IU1098" s="871"/>
      <c r="IV1098" s="871"/>
      <c r="IW1098" s="871"/>
      <c r="IX1098" s="871"/>
      <c r="IY1098" s="871"/>
      <c r="IZ1098" s="871"/>
      <c r="JA1098" s="871"/>
      <c r="JB1098" s="871"/>
      <c r="JC1098" s="871"/>
      <c r="JD1098" s="871"/>
      <c r="JE1098" s="871"/>
      <c r="JF1098" s="871"/>
      <c r="JG1098" s="871"/>
      <c r="JH1098" s="871"/>
      <c r="JI1098" s="871"/>
      <c r="JJ1098" s="871"/>
      <c r="JK1098" s="871"/>
      <c r="JL1098" s="871"/>
      <c r="JM1098" s="871"/>
      <c r="JN1098" s="871"/>
      <c r="JO1098" s="871"/>
      <c r="JP1098" s="871"/>
      <c r="JQ1098" s="871"/>
      <c r="JR1098" s="871"/>
      <c r="JS1098" s="871"/>
      <c r="JT1098" s="871"/>
      <c r="JU1098" s="871"/>
      <c r="JV1098" s="871"/>
      <c r="JW1098" s="871"/>
      <c r="JX1098" s="871"/>
      <c r="JY1098" s="871"/>
      <c r="JZ1098" s="871"/>
      <c r="KA1098" s="871"/>
      <c r="KB1098" s="871"/>
      <c r="KC1098" s="871"/>
      <c r="KD1098" s="871"/>
      <c r="KE1098" s="871"/>
      <c r="KF1098" s="871"/>
      <c r="KG1098" s="871"/>
      <c r="KH1098" s="871"/>
      <c r="KI1098" s="871"/>
      <c r="KJ1098" s="871"/>
      <c r="KK1098" s="871"/>
      <c r="KL1098" s="871"/>
      <c r="KM1098" s="871"/>
      <c r="KN1098" s="871"/>
      <c r="KO1098" s="871"/>
      <c r="KP1098" s="871"/>
      <c r="KQ1098" s="871"/>
      <c r="KR1098" s="871"/>
      <c r="KS1098" s="871"/>
      <c r="KT1098" s="871"/>
      <c r="KU1098" s="871"/>
      <c r="KV1098" s="871"/>
      <c r="KW1098" s="871"/>
      <c r="KX1098" s="871"/>
      <c r="KY1098" s="871"/>
      <c r="KZ1098" s="871"/>
      <c r="LA1098" s="871"/>
      <c r="LB1098" s="871"/>
      <c r="LC1098" s="871"/>
      <c r="LD1098" s="871"/>
      <c r="LE1098" s="871"/>
      <c r="LF1098" s="871"/>
      <c r="LG1098" s="871"/>
      <c r="LH1098" s="871"/>
      <c r="LI1098" s="871"/>
      <c r="LJ1098" s="871"/>
      <c r="LK1098" s="871"/>
      <c r="LL1098" s="871"/>
      <c r="LM1098" s="871"/>
      <c r="LN1098" s="871"/>
      <c r="LO1098" s="871"/>
      <c r="LP1098" s="871"/>
      <c r="LQ1098" s="871"/>
      <c r="LR1098" s="871"/>
      <c r="LS1098" s="871"/>
      <c r="LT1098" s="871"/>
      <c r="LU1098" s="871"/>
      <c r="LV1098" s="871"/>
      <c r="LW1098" s="871"/>
      <c r="LX1098" s="871"/>
      <c r="LY1098" s="871"/>
      <c r="LZ1098" s="871"/>
      <c r="MA1098" s="871"/>
      <c r="MB1098" s="871"/>
      <c r="MC1098" s="871"/>
      <c r="MD1098" s="871"/>
      <c r="ME1098" s="871"/>
      <c r="MF1098" s="871"/>
      <c r="MG1098" s="871"/>
      <c r="MH1098" s="871"/>
      <c r="MI1098" s="871"/>
      <c r="MJ1098" s="871"/>
      <c r="MK1098" s="871"/>
      <c r="ML1098" s="871"/>
      <c r="MM1098" s="871"/>
      <c r="MN1098" s="871"/>
      <c r="MO1098" s="871"/>
      <c r="MP1098" s="871"/>
      <c r="MQ1098" s="871"/>
      <c r="MR1098" s="871"/>
      <c r="MS1098" s="871"/>
      <c r="MT1098" s="871"/>
      <c r="MU1098" s="871"/>
      <c r="MV1098" s="871"/>
      <c r="MW1098" s="871"/>
      <c r="MX1098" s="871"/>
      <c r="MY1098" s="871"/>
      <c r="MZ1098" s="871"/>
      <c r="NA1098" s="871"/>
      <c r="NB1098" s="871"/>
      <c r="NC1098" s="871"/>
      <c r="ND1098" s="871"/>
      <c r="NE1098" s="871"/>
      <c r="NF1098" s="871"/>
      <c r="NG1098" s="871"/>
      <c r="NH1098" s="871"/>
      <c r="NI1098" s="871"/>
      <c r="NJ1098" s="871"/>
      <c r="NK1098" s="871"/>
      <c r="NL1098" s="871"/>
      <c r="NM1098" s="871"/>
      <c r="NN1098" s="871"/>
      <c r="NO1098" s="871"/>
      <c r="NP1098" s="871"/>
      <c r="NQ1098" s="871"/>
      <c r="NR1098" s="871"/>
      <c r="NS1098" s="871"/>
      <c r="NT1098" s="871"/>
      <c r="NU1098" s="871"/>
      <c r="NV1098" s="871"/>
      <c r="NW1098" s="871"/>
      <c r="NX1098" s="871"/>
      <c r="NY1098" s="871"/>
      <c r="NZ1098" s="871"/>
      <c r="OA1098" s="871"/>
      <c r="OB1098" s="871"/>
      <c r="OC1098" s="871"/>
      <c r="OD1098" s="871"/>
      <c r="OE1098" s="871"/>
      <c r="OF1098" s="871"/>
      <c r="OG1098" s="871"/>
      <c r="OH1098" s="871"/>
      <c r="OI1098" s="871"/>
      <c r="OJ1098" s="871"/>
      <c r="OK1098" s="871"/>
      <c r="OL1098" s="871"/>
      <c r="OM1098" s="871"/>
      <c r="ON1098" s="871"/>
      <c r="OO1098" s="871"/>
      <c r="OP1098" s="871"/>
      <c r="OQ1098" s="871"/>
      <c r="OR1098" s="871"/>
      <c r="OS1098" s="871"/>
      <c r="OT1098" s="871"/>
      <c r="OU1098" s="871"/>
      <c r="OV1098" s="871"/>
      <c r="OW1098" s="871"/>
      <c r="OX1098" s="871"/>
      <c r="OY1098" s="871"/>
      <c r="OZ1098" s="871"/>
      <c r="PA1098" s="871"/>
      <c r="PB1098" s="871"/>
      <c r="PC1098" s="871"/>
      <c r="PD1098" s="871"/>
      <c r="PE1098" s="871"/>
      <c r="PF1098" s="871"/>
      <c r="PG1098" s="871"/>
      <c r="PH1098" s="871"/>
      <c r="PI1098" s="871"/>
      <c r="PJ1098" s="871"/>
      <c r="PK1098" s="871"/>
      <c r="PL1098" s="871"/>
      <c r="PM1098" s="871"/>
      <c r="PN1098" s="871"/>
      <c r="PO1098" s="871"/>
      <c r="PP1098" s="871"/>
      <c r="PQ1098" s="871"/>
      <c r="PR1098" s="871"/>
      <c r="PS1098" s="871"/>
      <c r="PT1098" s="871"/>
      <c r="PU1098" s="871"/>
      <c r="PV1098" s="871"/>
      <c r="PW1098" s="871"/>
      <c r="PX1098" s="871"/>
      <c r="PY1098" s="871"/>
      <c r="PZ1098" s="871"/>
      <c r="QA1098" s="871"/>
      <c r="QB1098" s="871"/>
      <c r="QC1098" s="871"/>
      <c r="QD1098" s="871"/>
      <c r="QE1098" s="871"/>
      <c r="QF1098" s="871"/>
      <c r="QG1098" s="871"/>
      <c r="QH1098" s="871"/>
      <c r="QI1098" s="871"/>
      <c r="QJ1098" s="871"/>
      <c r="QK1098" s="871"/>
      <c r="QL1098" s="871"/>
      <c r="QM1098" s="871"/>
      <c r="QN1098" s="871"/>
      <c r="QO1098" s="871"/>
      <c r="QP1098" s="871"/>
      <c r="QQ1098" s="871"/>
      <c r="QR1098" s="871"/>
      <c r="QS1098" s="871"/>
      <c r="QT1098" s="871"/>
      <c r="QU1098" s="871"/>
      <c r="QV1098" s="871"/>
      <c r="QW1098" s="871"/>
      <c r="QX1098" s="871"/>
      <c r="QY1098" s="871"/>
      <c r="QZ1098" s="871"/>
      <c r="RA1098" s="871"/>
      <c r="RB1098" s="871"/>
      <c r="RC1098" s="871"/>
      <c r="RD1098" s="871"/>
      <c r="RE1098" s="871"/>
      <c r="RF1098" s="871"/>
      <c r="RG1098" s="871"/>
      <c r="RH1098" s="871"/>
      <c r="RI1098" s="871"/>
      <c r="RJ1098" s="871"/>
      <c r="RK1098" s="871"/>
      <c r="RL1098" s="871"/>
      <c r="RM1098" s="871"/>
      <c r="RN1098" s="871"/>
      <c r="RO1098" s="871"/>
      <c r="RP1098" s="871"/>
      <c r="RQ1098" s="871"/>
      <c r="RR1098" s="871"/>
      <c r="RS1098" s="871"/>
      <c r="RT1098" s="871"/>
      <c r="RU1098" s="871"/>
      <c r="RV1098" s="871"/>
      <c r="RW1098" s="871"/>
      <c r="RX1098" s="871"/>
      <c r="RY1098" s="871"/>
      <c r="RZ1098" s="871"/>
      <c r="SA1098" s="871"/>
      <c r="SB1098" s="871"/>
      <c r="SC1098" s="871"/>
      <c r="SD1098" s="871"/>
      <c r="SE1098" s="871"/>
      <c r="SF1098" s="871"/>
      <c r="SG1098" s="871"/>
      <c r="SH1098" s="871"/>
      <c r="SI1098" s="871"/>
      <c r="SJ1098" s="871"/>
      <c r="SK1098" s="871"/>
      <c r="SL1098" s="871"/>
      <c r="SM1098" s="871"/>
      <c r="SN1098" s="871"/>
      <c r="SO1098" s="871"/>
      <c r="SP1098" s="871"/>
      <c r="SQ1098" s="871"/>
      <c r="SR1098" s="871"/>
      <c r="SS1098" s="871"/>
      <c r="ST1098" s="871"/>
      <c r="SU1098" s="871"/>
      <c r="SV1098" s="871"/>
      <c r="SW1098" s="871"/>
      <c r="SX1098" s="871"/>
      <c r="SY1098" s="871"/>
      <c r="SZ1098" s="871"/>
      <c r="TA1098" s="871"/>
      <c r="TB1098" s="871"/>
      <c r="TC1098" s="871"/>
      <c r="TD1098" s="871"/>
      <c r="TE1098" s="871"/>
      <c r="TF1098" s="871"/>
      <c r="TG1098" s="871"/>
      <c r="TH1098" s="871"/>
      <c r="TI1098" s="871"/>
      <c r="TJ1098" s="871"/>
      <c r="TK1098" s="871"/>
      <c r="TL1098" s="871"/>
      <c r="TM1098" s="871"/>
      <c r="TN1098" s="871"/>
      <c r="TO1098" s="871"/>
      <c r="TP1098" s="871"/>
      <c r="TQ1098" s="871"/>
      <c r="TR1098" s="871"/>
      <c r="TS1098" s="871"/>
      <c r="TT1098" s="871"/>
      <c r="TU1098" s="871"/>
      <c r="TV1098" s="871"/>
      <c r="TW1098" s="871"/>
      <c r="TX1098" s="871"/>
      <c r="TY1098" s="871"/>
      <c r="TZ1098" s="871"/>
      <c r="UA1098" s="871"/>
      <c r="UB1098" s="871"/>
      <c r="UC1098" s="871"/>
      <c r="UD1098" s="871"/>
      <c r="UE1098" s="871"/>
      <c r="UF1098" s="871"/>
      <c r="UG1098" s="871"/>
      <c r="UH1098" s="871"/>
      <c r="UI1098" s="871"/>
      <c r="UJ1098" s="871"/>
      <c r="UK1098" s="871"/>
      <c r="UL1098" s="871"/>
      <c r="UM1098" s="871"/>
      <c r="UN1098" s="871"/>
      <c r="UO1098" s="871"/>
      <c r="UP1098" s="871"/>
      <c r="UQ1098" s="871"/>
      <c r="UR1098" s="871"/>
      <c r="US1098" s="871"/>
      <c r="UT1098" s="871"/>
      <c r="UU1098" s="871"/>
      <c r="UV1098" s="871"/>
      <c r="UW1098" s="871"/>
      <c r="UX1098" s="871"/>
      <c r="UY1098" s="871"/>
      <c r="UZ1098" s="871"/>
      <c r="VA1098" s="871"/>
      <c r="VB1098" s="871"/>
      <c r="VC1098" s="871"/>
      <c r="VD1098" s="871"/>
      <c r="VE1098" s="871"/>
      <c r="VF1098" s="871"/>
      <c r="VG1098" s="871"/>
      <c r="VH1098" s="871"/>
      <c r="VI1098" s="871"/>
      <c r="VJ1098" s="871"/>
      <c r="VK1098" s="871"/>
      <c r="VL1098" s="871"/>
      <c r="VM1098" s="871"/>
      <c r="VN1098" s="871"/>
      <c r="VO1098" s="871"/>
      <c r="VP1098" s="871"/>
      <c r="VQ1098" s="871"/>
      <c r="VR1098" s="871"/>
      <c r="VS1098" s="871"/>
      <c r="VT1098" s="871"/>
      <c r="VU1098" s="871"/>
      <c r="VV1098" s="871"/>
      <c r="VW1098" s="871"/>
      <c r="VX1098" s="871"/>
      <c r="VY1098" s="871"/>
      <c r="VZ1098" s="871"/>
      <c r="WA1098" s="871"/>
      <c r="WB1098" s="871"/>
      <c r="WC1098" s="871"/>
      <c r="WD1098" s="871"/>
      <c r="WE1098" s="871"/>
      <c r="WF1098" s="871"/>
      <c r="WG1098" s="871"/>
      <c r="WH1098" s="871"/>
      <c r="WI1098" s="871"/>
      <c r="WJ1098" s="871"/>
      <c r="WK1098" s="871"/>
      <c r="WL1098" s="871"/>
      <c r="WM1098" s="871"/>
      <c r="WN1098" s="871"/>
      <c r="WO1098" s="871"/>
      <c r="WP1098" s="871"/>
      <c r="WQ1098" s="871"/>
      <c r="WR1098" s="871"/>
      <c r="WS1098" s="871"/>
      <c r="WT1098" s="871"/>
      <c r="WU1098" s="871"/>
      <c r="WV1098" s="871"/>
      <c r="WW1098" s="871"/>
      <c r="WX1098" s="871"/>
      <c r="WY1098" s="871"/>
      <c r="WZ1098" s="871"/>
      <c r="XA1098" s="871"/>
      <c r="XB1098" s="871"/>
      <c r="XC1098" s="871"/>
      <c r="XD1098" s="871"/>
      <c r="XE1098" s="871"/>
      <c r="XF1098" s="871"/>
      <c r="XG1098" s="871"/>
      <c r="XH1098" s="871"/>
      <c r="XI1098" s="871"/>
      <c r="XJ1098" s="871"/>
      <c r="XK1098" s="871"/>
      <c r="XL1098" s="871"/>
      <c r="XM1098" s="871"/>
      <c r="XN1098" s="871"/>
      <c r="XO1098" s="871"/>
      <c r="XP1098" s="871"/>
      <c r="XQ1098" s="871"/>
      <c r="XR1098" s="871"/>
      <c r="XS1098" s="871"/>
      <c r="XT1098" s="871"/>
      <c r="XU1098" s="871"/>
      <c r="XV1098" s="871"/>
      <c r="XW1098" s="871"/>
      <c r="XX1098" s="871"/>
      <c r="XY1098" s="871"/>
      <c r="XZ1098" s="871"/>
      <c r="YA1098" s="871"/>
      <c r="YB1098" s="871"/>
      <c r="YC1098" s="871"/>
      <c r="YD1098" s="871"/>
      <c r="YE1098" s="871"/>
      <c r="YF1098" s="871"/>
      <c r="YG1098" s="871"/>
      <c r="YH1098" s="871"/>
      <c r="YI1098" s="871"/>
      <c r="YJ1098" s="871"/>
      <c r="YK1098" s="871"/>
      <c r="YL1098" s="871"/>
      <c r="YM1098" s="871"/>
      <c r="YN1098" s="871"/>
      <c r="YO1098" s="871"/>
      <c r="YP1098" s="871"/>
      <c r="YQ1098" s="871"/>
      <c r="YR1098" s="871"/>
      <c r="YS1098" s="871"/>
      <c r="YT1098" s="871"/>
      <c r="YU1098" s="871"/>
      <c r="YV1098" s="871"/>
      <c r="YW1098" s="871"/>
      <c r="YX1098" s="871"/>
      <c r="YY1098" s="871"/>
      <c r="YZ1098" s="871"/>
      <c r="ZA1098" s="871"/>
      <c r="ZB1098" s="871"/>
      <c r="ZC1098" s="871"/>
      <c r="ZD1098" s="871"/>
      <c r="ZE1098" s="871"/>
      <c r="ZF1098" s="871"/>
      <c r="ZG1098" s="871"/>
      <c r="ZH1098" s="871"/>
      <c r="ZI1098" s="871"/>
      <c r="ZJ1098" s="871"/>
      <c r="ZK1098" s="871"/>
      <c r="ZL1098" s="871"/>
      <c r="ZM1098" s="871"/>
      <c r="ZN1098" s="871"/>
      <c r="ZO1098" s="871"/>
      <c r="ZP1098" s="871"/>
      <c r="ZQ1098" s="871"/>
      <c r="ZR1098" s="871"/>
      <c r="ZS1098" s="871"/>
      <c r="ZT1098" s="871"/>
      <c r="ZU1098" s="871"/>
      <c r="ZV1098" s="871"/>
      <c r="ZW1098" s="871"/>
      <c r="ZX1098" s="871"/>
      <c r="ZY1098" s="871"/>
      <c r="ZZ1098" s="871"/>
      <c r="AAA1098" s="871"/>
      <c r="AAB1098" s="871"/>
      <c r="AAC1098" s="871"/>
      <c r="AAD1098" s="871"/>
      <c r="AAE1098" s="871"/>
      <c r="AAF1098" s="871"/>
      <c r="AAG1098" s="871"/>
      <c r="AAH1098" s="871"/>
      <c r="AAI1098" s="871"/>
      <c r="AAJ1098" s="871"/>
      <c r="AAK1098" s="871"/>
      <c r="AAL1098" s="871"/>
      <c r="AAM1098" s="871"/>
      <c r="AAN1098" s="871"/>
      <c r="AAO1098" s="871"/>
      <c r="AAP1098" s="871"/>
      <c r="AAQ1098" s="871"/>
      <c r="AAR1098" s="871"/>
      <c r="AAS1098" s="871"/>
      <c r="AAT1098" s="871"/>
      <c r="AAU1098" s="871"/>
      <c r="AAV1098" s="871"/>
      <c r="AAW1098" s="871"/>
      <c r="AAX1098" s="871"/>
      <c r="AAY1098" s="871"/>
      <c r="AAZ1098" s="871"/>
      <c r="ABA1098" s="871"/>
      <c r="ABB1098" s="871"/>
      <c r="ABC1098" s="871"/>
      <c r="ABD1098" s="871"/>
      <c r="ABE1098" s="871"/>
      <c r="ABF1098" s="871"/>
      <c r="ABG1098" s="871"/>
      <c r="ABH1098" s="871"/>
      <c r="ABI1098" s="871"/>
      <c r="ABJ1098" s="871"/>
      <c r="ABK1098" s="871"/>
      <c r="ABL1098" s="871"/>
      <c r="ABM1098" s="871"/>
      <c r="ABN1098" s="871"/>
      <c r="ABO1098" s="871"/>
      <c r="ABP1098" s="871"/>
      <c r="ABQ1098" s="871"/>
      <c r="ABR1098" s="871"/>
      <c r="ABS1098" s="871"/>
      <c r="ABT1098" s="871"/>
      <c r="ABU1098" s="871"/>
      <c r="ABV1098" s="871"/>
      <c r="ABW1098" s="871"/>
      <c r="ABX1098" s="871"/>
      <c r="ABY1098" s="871"/>
      <c r="ABZ1098" s="871"/>
      <c r="ACA1098" s="871"/>
      <c r="ACB1098" s="871"/>
      <c r="ACC1098" s="871"/>
      <c r="ACD1098" s="871"/>
      <c r="ACE1098" s="871"/>
      <c r="ACF1098" s="871"/>
      <c r="ACG1098" s="871"/>
      <c r="ACH1098" s="871"/>
      <c r="ACI1098" s="871"/>
      <c r="ACJ1098" s="871"/>
      <c r="ACK1098" s="871"/>
      <c r="ACL1098" s="871"/>
      <c r="ACM1098" s="871"/>
      <c r="ACN1098" s="871"/>
      <c r="ACO1098" s="871"/>
      <c r="ACP1098" s="871"/>
      <c r="ACQ1098" s="871"/>
      <c r="ACR1098" s="871"/>
      <c r="ACS1098" s="871"/>
      <c r="ACT1098" s="871"/>
      <c r="ACU1098" s="871"/>
      <c r="ACV1098" s="871"/>
      <c r="ACW1098" s="871"/>
      <c r="ACX1098" s="871"/>
      <c r="ACY1098" s="871"/>
      <c r="ACZ1098" s="871"/>
      <c r="ADA1098" s="871"/>
      <c r="ADB1098" s="871"/>
      <c r="ADC1098" s="871"/>
      <c r="ADD1098" s="871"/>
      <c r="ADE1098" s="871"/>
      <c r="ADF1098" s="871"/>
      <c r="ADG1098" s="871"/>
      <c r="ADH1098" s="871"/>
      <c r="ADI1098" s="871"/>
      <c r="ADJ1098" s="871"/>
      <c r="ADK1098" s="871"/>
      <c r="ADL1098" s="871"/>
      <c r="ADM1098" s="871"/>
      <c r="ADN1098" s="871"/>
      <c r="ADO1098" s="871"/>
      <c r="ADP1098" s="871"/>
      <c r="ADQ1098" s="871"/>
      <c r="ADR1098" s="871"/>
      <c r="ADS1098" s="871"/>
      <c r="ADT1098" s="871"/>
      <c r="ADU1098" s="871"/>
      <c r="ADV1098" s="871"/>
      <c r="ADW1098" s="871"/>
      <c r="ADX1098" s="871"/>
      <c r="ADY1098" s="871"/>
      <c r="ADZ1098" s="871"/>
      <c r="AEA1098" s="871"/>
      <c r="AEB1098" s="871"/>
      <c r="AEC1098" s="871"/>
      <c r="AED1098" s="871"/>
      <c r="AEE1098" s="871"/>
      <c r="AEF1098" s="871"/>
      <c r="AEG1098" s="871"/>
      <c r="AEH1098" s="871"/>
      <c r="AEI1098" s="871"/>
      <c r="AEJ1098" s="871"/>
      <c r="AEK1098" s="871"/>
      <c r="AEL1098" s="871"/>
      <c r="AEM1098" s="871"/>
      <c r="AEN1098" s="871"/>
      <c r="AEO1098" s="871"/>
      <c r="AEP1098" s="871"/>
      <c r="AEQ1098" s="871"/>
      <c r="AER1098" s="871"/>
      <c r="AES1098" s="871"/>
      <c r="AET1098" s="871"/>
      <c r="AEU1098" s="871"/>
      <c r="AEV1098" s="871"/>
      <c r="AEW1098" s="871"/>
      <c r="AEX1098" s="871"/>
      <c r="AEY1098" s="871"/>
      <c r="AEZ1098" s="871"/>
      <c r="AFA1098" s="871"/>
      <c r="AFB1098" s="871"/>
      <c r="AFC1098" s="871"/>
      <c r="AFD1098" s="871"/>
      <c r="AFE1098" s="871"/>
      <c r="AFF1098" s="871"/>
      <c r="AFG1098" s="871"/>
      <c r="AFH1098" s="871"/>
      <c r="AFI1098" s="871"/>
      <c r="AFJ1098" s="871"/>
      <c r="AFK1098" s="871"/>
      <c r="AFL1098" s="871"/>
      <c r="AFM1098" s="871"/>
      <c r="AFN1098" s="871"/>
      <c r="AFO1098" s="871"/>
      <c r="AFP1098" s="871"/>
      <c r="AFQ1098" s="871"/>
      <c r="AFR1098" s="871"/>
      <c r="AFS1098" s="871"/>
      <c r="AFT1098" s="871"/>
      <c r="AFU1098" s="871"/>
      <c r="AFV1098" s="871"/>
      <c r="AFW1098" s="871"/>
      <c r="AFX1098" s="871"/>
      <c r="AFY1098" s="871"/>
      <c r="AFZ1098" s="871"/>
      <c r="AGA1098" s="871"/>
      <c r="AGB1098" s="871"/>
      <c r="AGC1098" s="871"/>
      <c r="AGD1098" s="871"/>
      <c r="AGE1098" s="871"/>
      <c r="AGF1098" s="871"/>
      <c r="AGG1098" s="871"/>
      <c r="AGH1098" s="871"/>
      <c r="AGI1098" s="871"/>
      <c r="AGJ1098" s="871"/>
      <c r="AGK1098" s="871"/>
      <c r="AGL1098" s="871"/>
      <c r="AGM1098" s="871"/>
      <c r="AGN1098" s="871"/>
      <c r="AGO1098" s="871"/>
      <c r="AGP1098" s="871"/>
      <c r="AGQ1098" s="871"/>
      <c r="AGR1098" s="871"/>
      <c r="AGS1098" s="871"/>
      <c r="AGT1098" s="871"/>
      <c r="AGU1098" s="871"/>
      <c r="AGV1098" s="871"/>
      <c r="AGW1098" s="871"/>
      <c r="AGX1098" s="871"/>
      <c r="AGY1098" s="871"/>
      <c r="AGZ1098" s="871"/>
      <c r="AHA1098" s="871"/>
      <c r="AHB1098" s="871"/>
      <c r="AHC1098" s="871"/>
      <c r="AHD1098" s="871"/>
      <c r="AHE1098" s="871"/>
      <c r="AHF1098" s="871"/>
      <c r="AHG1098" s="871"/>
      <c r="AHH1098" s="871"/>
      <c r="AHI1098" s="871"/>
      <c r="AHJ1098" s="871"/>
      <c r="AHK1098" s="871"/>
      <c r="AHL1098" s="871"/>
      <c r="AHM1098" s="871"/>
      <c r="AHN1098" s="871"/>
      <c r="AHO1098" s="871"/>
      <c r="AHP1098" s="871"/>
      <c r="AHQ1098" s="871"/>
      <c r="AHR1098" s="871"/>
      <c r="AHS1098" s="871"/>
      <c r="AHT1098" s="871"/>
      <c r="AHU1098" s="871"/>
      <c r="AHV1098" s="871"/>
      <c r="AHW1098" s="871"/>
      <c r="AHX1098" s="871"/>
      <c r="AHY1098" s="871"/>
      <c r="AHZ1098" s="871"/>
      <c r="AIA1098" s="871"/>
      <c r="AIB1098" s="871"/>
      <c r="AIC1098" s="871"/>
      <c r="AID1098" s="871"/>
      <c r="AIE1098" s="871"/>
      <c r="AIF1098" s="871"/>
      <c r="AIG1098" s="871"/>
      <c r="AIH1098" s="871"/>
      <c r="AII1098" s="871"/>
      <c r="AIJ1098" s="871"/>
      <c r="AIK1098" s="871"/>
      <c r="AIL1098" s="871"/>
      <c r="AIM1098" s="871"/>
      <c r="AIN1098" s="871"/>
      <c r="AIO1098" s="871"/>
      <c r="AIP1098" s="871"/>
      <c r="AIQ1098" s="871"/>
      <c r="AIR1098" s="871"/>
      <c r="AIS1098" s="871"/>
      <c r="AIT1098" s="871"/>
      <c r="AIU1098" s="871"/>
      <c r="AIV1098" s="871"/>
      <c r="AIW1098" s="871"/>
      <c r="AIX1098" s="871"/>
      <c r="AIY1098" s="871"/>
      <c r="AIZ1098" s="871"/>
      <c r="AJA1098" s="871"/>
      <c r="AJB1098" s="871"/>
      <c r="AJC1098" s="871"/>
      <c r="AJD1098" s="871"/>
      <c r="AJE1098" s="871"/>
      <c r="AJF1098" s="871"/>
      <c r="AJG1098" s="871"/>
      <c r="AJH1098" s="871"/>
      <c r="AJI1098" s="871"/>
      <c r="AJJ1098" s="871"/>
      <c r="AJK1098" s="871"/>
      <c r="AJL1098" s="871"/>
      <c r="AJM1098" s="871"/>
      <c r="AJN1098" s="871"/>
      <c r="AJO1098" s="871"/>
      <c r="AJP1098" s="871"/>
      <c r="AJQ1098" s="871"/>
      <c r="AJR1098" s="871"/>
      <c r="AJS1098" s="871"/>
      <c r="AJT1098" s="871"/>
      <c r="AJU1098" s="871"/>
      <c r="AJV1098" s="871"/>
      <c r="AJW1098" s="871"/>
      <c r="AJX1098" s="871"/>
      <c r="AJY1098" s="871"/>
      <c r="AJZ1098" s="871"/>
      <c r="AKA1098" s="871"/>
      <c r="AKB1098" s="871"/>
      <c r="AKC1098" s="871"/>
      <c r="AKD1098" s="871"/>
      <c r="AKE1098" s="871"/>
      <c r="AKF1098" s="871"/>
      <c r="AKG1098" s="871"/>
      <c r="AKH1098" s="871"/>
      <c r="AKI1098" s="871"/>
      <c r="AKJ1098" s="871"/>
      <c r="AKK1098" s="871"/>
      <c r="AKL1098" s="871"/>
      <c r="AKM1098" s="871"/>
      <c r="AKN1098" s="871"/>
      <c r="AKO1098" s="871"/>
      <c r="AKP1098" s="871"/>
      <c r="AKQ1098" s="871"/>
      <c r="AKR1098" s="871"/>
      <c r="AKS1098" s="871"/>
      <c r="AKT1098" s="871"/>
      <c r="AKU1098" s="871"/>
      <c r="AKV1098" s="871"/>
      <c r="AKW1098" s="871"/>
      <c r="AKX1098" s="871"/>
      <c r="AKY1098" s="871"/>
      <c r="AKZ1098" s="871"/>
      <c r="ALA1098" s="871"/>
      <c r="ALB1098" s="871"/>
      <c r="ALC1098" s="871"/>
      <c r="ALD1098" s="871"/>
      <c r="ALE1098" s="871"/>
      <c r="ALF1098" s="871"/>
      <c r="ALG1098" s="871"/>
      <c r="ALH1098" s="871"/>
      <c r="ALI1098" s="871"/>
      <c r="ALJ1098" s="871"/>
      <c r="ALK1098" s="871"/>
      <c r="ALL1098" s="871"/>
      <c r="ALM1098" s="871"/>
      <c r="ALN1098" s="871"/>
      <c r="ALO1098" s="871"/>
      <c r="ALP1098" s="871"/>
      <c r="ALQ1098" s="871"/>
      <c r="ALR1098" s="871"/>
      <c r="ALS1098" s="871"/>
      <c r="ALT1098" s="871"/>
      <c r="ALU1098" s="871"/>
      <c r="ALV1098" s="871"/>
      <c r="ALW1098" s="871"/>
      <c r="ALX1098" s="871"/>
      <c r="ALY1098" s="871"/>
      <c r="ALZ1098" s="871"/>
      <c r="AMA1098" s="871"/>
      <c r="AMB1098" s="871"/>
      <c r="AMC1098" s="871"/>
      <c r="AMD1098" s="871"/>
      <c r="AME1098" s="871"/>
      <c r="AMF1098" s="871"/>
      <c r="AMG1098" s="871"/>
      <c r="AMH1098" s="871"/>
      <c r="AMI1098" s="871"/>
      <c r="AMJ1098" s="871"/>
      <c r="AMK1098" s="871"/>
    </row>
    <row r="1099" spans="1:1025" ht="28.8">
      <c r="A1099" s="872" t="s">
        <v>3</v>
      </c>
      <c r="B1099" s="873" t="s">
        <v>4</v>
      </c>
      <c r="C1099" s="874" t="s">
        <v>477</v>
      </c>
      <c r="D1099" s="874" t="s">
        <v>6</v>
      </c>
      <c r="E1099" s="874" t="s">
        <v>478</v>
      </c>
      <c r="F1099" s="874" t="s">
        <v>8</v>
      </c>
      <c r="G1099" s="874" t="s">
        <v>9</v>
      </c>
      <c r="H1099" s="875" t="s">
        <v>479</v>
      </c>
      <c r="I1099" s="874" t="s">
        <v>232</v>
      </c>
      <c r="J1099" s="874" t="s">
        <v>12</v>
      </c>
      <c r="K1099" s="876" t="s">
        <v>4</v>
      </c>
      <c r="L1099" s="873" t="s">
        <v>477</v>
      </c>
      <c r="M1099" s="876" t="s">
        <v>6</v>
      </c>
      <c r="N1099" s="876" t="s">
        <v>7</v>
      </c>
      <c r="O1099" s="876" t="s">
        <v>8</v>
      </c>
      <c r="P1099" s="876" t="s">
        <v>480</v>
      </c>
      <c r="Q1099" s="871"/>
      <c r="R1099" s="871"/>
      <c r="S1099" s="871"/>
      <c r="T1099" s="871"/>
      <c r="U1099" s="871"/>
      <c r="V1099" s="871"/>
      <c r="W1099" s="871"/>
      <c r="X1099" s="871"/>
      <c r="Y1099" s="871"/>
      <c r="Z1099" s="871"/>
      <c r="AA1099" s="871"/>
      <c r="AB1099" s="871"/>
      <c r="AC1099" s="871"/>
      <c r="AD1099" s="871"/>
      <c r="AE1099" s="871"/>
      <c r="AF1099" s="871"/>
      <c r="AG1099" s="871"/>
      <c r="AH1099" s="871"/>
      <c r="AI1099" s="871"/>
      <c r="AJ1099" s="871"/>
      <c r="AK1099" s="871"/>
      <c r="AL1099" s="871"/>
      <c r="AM1099" s="871"/>
      <c r="AN1099" s="871"/>
      <c r="AO1099" s="871"/>
      <c r="AP1099" s="871"/>
      <c r="AQ1099" s="871"/>
      <c r="AR1099" s="871"/>
      <c r="AS1099" s="871"/>
      <c r="AT1099" s="871"/>
      <c r="AU1099" s="871"/>
      <c r="AV1099" s="871"/>
      <c r="AW1099" s="871"/>
      <c r="AX1099" s="871"/>
      <c r="AY1099" s="871"/>
      <c r="AZ1099" s="871"/>
      <c r="BA1099" s="871"/>
      <c r="BB1099" s="871"/>
      <c r="BC1099" s="871"/>
      <c r="BD1099" s="871"/>
      <c r="BE1099" s="871"/>
      <c r="BF1099" s="871"/>
      <c r="BG1099" s="871"/>
      <c r="BH1099" s="871"/>
      <c r="BI1099" s="871"/>
      <c r="BJ1099" s="871"/>
      <c r="BK1099" s="871"/>
      <c r="BL1099" s="871"/>
      <c r="BM1099" s="871"/>
      <c r="BN1099" s="871"/>
      <c r="BO1099" s="871"/>
      <c r="BP1099" s="871"/>
      <c r="BQ1099" s="871"/>
      <c r="BR1099" s="871"/>
      <c r="BS1099" s="871"/>
      <c r="BT1099" s="871"/>
      <c r="BU1099" s="871"/>
      <c r="BV1099" s="871"/>
      <c r="BW1099" s="871"/>
      <c r="BX1099" s="871"/>
      <c r="BY1099" s="871"/>
      <c r="BZ1099" s="871"/>
      <c r="CA1099" s="871"/>
      <c r="CB1099" s="871"/>
      <c r="CC1099" s="871"/>
      <c r="CD1099" s="871"/>
      <c r="CE1099" s="871"/>
      <c r="CF1099" s="871"/>
      <c r="CG1099" s="871"/>
      <c r="CH1099" s="871"/>
      <c r="CI1099" s="871"/>
      <c r="CJ1099" s="871"/>
      <c r="CK1099" s="871"/>
      <c r="CL1099" s="871"/>
      <c r="CM1099" s="871"/>
      <c r="CN1099" s="871"/>
      <c r="CO1099" s="871"/>
      <c r="CP1099" s="871"/>
      <c r="CQ1099" s="871"/>
      <c r="CR1099" s="871"/>
      <c r="CS1099" s="871"/>
      <c r="CT1099" s="871"/>
      <c r="CU1099" s="871"/>
      <c r="CV1099" s="871"/>
      <c r="CW1099" s="871"/>
      <c r="CX1099" s="871"/>
      <c r="CY1099" s="871"/>
      <c r="CZ1099" s="871"/>
      <c r="DA1099" s="871"/>
      <c r="DB1099" s="871"/>
      <c r="DC1099" s="871"/>
      <c r="DD1099" s="871"/>
      <c r="DE1099" s="871"/>
      <c r="DF1099" s="871"/>
      <c r="DG1099" s="871"/>
      <c r="DH1099" s="871"/>
      <c r="DI1099" s="871"/>
      <c r="DJ1099" s="871"/>
      <c r="DK1099" s="871"/>
      <c r="DL1099" s="871"/>
      <c r="DM1099" s="871"/>
      <c r="DN1099" s="871"/>
      <c r="DO1099" s="871"/>
      <c r="DP1099" s="871"/>
      <c r="DQ1099" s="871"/>
      <c r="DR1099" s="871"/>
      <c r="DS1099" s="871"/>
      <c r="DT1099" s="871"/>
      <c r="DU1099" s="871"/>
      <c r="DV1099" s="871"/>
      <c r="DW1099" s="871"/>
      <c r="DX1099" s="871"/>
      <c r="DY1099" s="871"/>
      <c r="DZ1099" s="871"/>
      <c r="EA1099" s="871"/>
      <c r="EB1099" s="871"/>
      <c r="EC1099" s="871"/>
      <c r="ED1099" s="871"/>
      <c r="EE1099" s="871"/>
      <c r="EF1099" s="871"/>
      <c r="EG1099" s="871"/>
      <c r="EH1099" s="871"/>
      <c r="EI1099" s="871"/>
      <c r="EJ1099" s="871"/>
      <c r="EK1099" s="871"/>
      <c r="EL1099" s="871"/>
      <c r="EM1099" s="871"/>
      <c r="EN1099" s="871"/>
      <c r="EO1099" s="871"/>
      <c r="EP1099" s="871"/>
      <c r="EQ1099" s="871"/>
      <c r="ER1099" s="871"/>
      <c r="ES1099" s="871"/>
      <c r="ET1099" s="871"/>
      <c r="EU1099" s="871"/>
      <c r="EV1099" s="871"/>
      <c r="EW1099" s="871"/>
      <c r="EX1099" s="871"/>
      <c r="EY1099" s="871"/>
      <c r="EZ1099" s="871"/>
      <c r="FA1099" s="871"/>
      <c r="FB1099" s="871"/>
      <c r="FC1099" s="871"/>
      <c r="FD1099" s="871"/>
      <c r="FE1099" s="871"/>
      <c r="FF1099" s="871"/>
      <c r="FG1099" s="871"/>
      <c r="FH1099" s="871"/>
      <c r="FI1099" s="871"/>
      <c r="FJ1099" s="871"/>
      <c r="FK1099" s="871"/>
      <c r="FL1099" s="871"/>
      <c r="FM1099" s="871"/>
      <c r="FN1099" s="871"/>
      <c r="FO1099" s="871"/>
      <c r="FP1099" s="871"/>
      <c r="FQ1099" s="871"/>
      <c r="FR1099" s="871"/>
      <c r="FS1099" s="871"/>
      <c r="FT1099" s="871"/>
      <c r="FU1099" s="871"/>
      <c r="FV1099" s="871"/>
      <c r="FW1099" s="871"/>
      <c r="FX1099" s="871"/>
      <c r="FY1099" s="871"/>
      <c r="FZ1099" s="871"/>
      <c r="GA1099" s="871"/>
      <c r="GB1099" s="871"/>
      <c r="GC1099" s="871"/>
      <c r="GD1099" s="871"/>
      <c r="GE1099" s="871"/>
      <c r="GF1099" s="871"/>
      <c r="GG1099" s="871"/>
      <c r="GH1099" s="871"/>
      <c r="GI1099" s="871"/>
      <c r="GJ1099" s="871"/>
      <c r="GK1099" s="871"/>
      <c r="GL1099" s="871"/>
      <c r="GM1099" s="871"/>
      <c r="GN1099" s="871"/>
      <c r="GO1099" s="871"/>
      <c r="GP1099" s="871"/>
      <c r="GQ1099" s="871"/>
      <c r="GR1099" s="871"/>
      <c r="GS1099" s="871"/>
      <c r="GT1099" s="871"/>
      <c r="GU1099" s="871"/>
      <c r="GV1099" s="871"/>
      <c r="GW1099" s="871"/>
      <c r="GX1099" s="871"/>
      <c r="GY1099" s="871"/>
      <c r="GZ1099" s="871"/>
      <c r="HA1099" s="871"/>
      <c r="HB1099" s="871"/>
      <c r="HC1099" s="871"/>
      <c r="HD1099" s="871"/>
      <c r="HE1099" s="871"/>
      <c r="HF1099" s="871"/>
      <c r="HG1099" s="871"/>
      <c r="HH1099" s="871"/>
      <c r="HI1099" s="871"/>
      <c r="HJ1099" s="871"/>
      <c r="HK1099" s="871"/>
      <c r="HL1099" s="871"/>
      <c r="HM1099" s="871"/>
      <c r="HN1099" s="871"/>
      <c r="HO1099" s="871"/>
      <c r="HP1099" s="871"/>
      <c r="HQ1099" s="871"/>
      <c r="HR1099" s="871"/>
      <c r="HS1099" s="871"/>
      <c r="HT1099" s="871"/>
      <c r="HU1099" s="871"/>
      <c r="HV1099" s="871"/>
      <c r="HW1099" s="871"/>
      <c r="HX1099" s="871"/>
      <c r="HY1099" s="871"/>
      <c r="HZ1099" s="871"/>
      <c r="IA1099" s="871"/>
      <c r="IB1099" s="871"/>
      <c r="IC1099" s="871"/>
      <c r="ID1099" s="871"/>
      <c r="IE1099" s="871"/>
      <c r="IF1099" s="871"/>
      <c r="IG1099" s="871"/>
      <c r="IH1099" s="871"/>
      <c r="II1099" s="871"/>
      <c r="IJ1099" s="871"/>
      <c r="IK1099" s="871"/>
      <c r="IL1099" s="871"/>
      <c r="IM1099" s="871"/>
      <c r="IN1099" s="871"/>
      <c r="IO1099" s="871"/>
      <c r="IP1099" s="871"/>
      <c r="IQ1099" s="871"/>
      <c r="IR1099" s="871"/>
      <c r="IS1099" s="871"/>
      <c r="IT1099" s="871"/>
      <c r="IU1099" s="871"/>
      <c r="IV1099" s="871"/>
      <c r="IW1099" s="871"/>
      <c r="IX1099" s="871"/>
      <c r="IY1099" s="871"/>
      <c r="IZ1099" s="871"/>
      <c r="JA1099" s="871"/>
      <c r="JB1099" s="871"/>
      <c r="JC1099" s="871"/>
      <c r="JD1099" s="871"/>
      <c r="JE1099" s="871"/>
      <c r="JF1099" s="871"/>
      <c r="JG1099" s="871"/>
      <c r="JH1099" s="871"/>
      <c r="JI1099" s="871"/>
      <c r="JJ1099" s="871"/>
      <c r="JK1099" s="871"/>
      <c r="JL1099" s="871"/>
      <c r="JM1099" s="871"/>
      <c r="JN1099" s="871"/>
      <c r="JO1099" s="871"/>
      <c r="JP1099" s="871"/>
      <c r="JQ1099" s="871"/>
      <c r="JR1099" s="871"/>
      <c r="JS1099" s="871"/>
      <c r="JT1099" s="871"/>
      <c r="JU1099" s="871"/>
      <c r="JV1099" s="871"/>
      <c r="JW1099" s="871"/>
      <c r="JX1099" s="871"/>
      <c r="JY1099" s="871"/>
      <c r="JZ1099" s="871"/>
      <c r="KA1099" s="871"/>
      <c r="KB1099" s="871"/>
      <c r="KC1099" s="871"/>
      <c r="KD1099" s="871"/>
      <c r="KE1099" s="871"/>
      <c r="KF1099" s="871"/>
      <c r="KG1099" s="871"/>
      <c r="KH1099" s="871"/>
      <c r="KI1099" s="871"/>
      <c r="KJ1099" s="871"/>
      <c r="KK1099" s="871"/>
      <c r="KL1099" s="871"/>
      <c r="KM1099" s="871"/>
      <c r="KN1099" s="871"/>
      <c r="KO1099" s="871"/>
      <c r="KP1099" s="871"/>
      <c r="KQ1099" s="871"/>
      <c r="KR1099" s="871"/>
      <c r="KS1099" s="871"/>
      <c r="KT1099" s="871"/>
      <c r="KU1099" s="871"/>
      <c r="KV1099" s="871"/>
      <c r="KW1099" s="871"/>
      <c r="KX1099" s="871"/>
      <c r="KY1099" s="871"/>
      <c r="KZ1099" s="871"/>
      <c r="LA1099" s="871"/>
      <c r="LB1099" s="871"/>
      <c r="LC1099" s="871"/>
      <c r="LD1099" s="871"/>
      <c r="LE1099" s="871"/>
      <c r="LF1099" s="871"/>
      <c r="LG1099" s="871"/>
      <c r="LH1099" s="871"/>
      <c r="LI1099" s="871"/>
      <c r="LJ1099" s="871"/>
      <c r="LK1099" s="871"/>
      <c r="LL1099" s="871"/>
      <c r="LM1099" s="871"/>
      <c r="LN1099" s="871"/>
      <c r="LO1099" s="871"/>
      <c r="LP1099" s="871"/>
      <c r="LQ1099" s="871"/>
      <c r="LR1099" s="871"/>
      <c r="LS1099" s="871"/>
      <c r="LT1099" s="871"/>
      <c r="LU1099" s="871"/>
      <c r="LV1099" s="871"/>
      <c r="LW1099" s="871"/>
      <c r="LX1099" s="871"/>
      <c r="LY1099" s="871"/>
      <c r="LZ1099" s="871"/>
      <c r="MA1099" s="871"/>
      <c r="MB1099" s="871"/>
      <c r="MC1099" s="871"/>
      <c r="MD1099" s="871"/>
      <c r="ME1099" s="871"/>
      <c r="MF1099" s="871"/>
      <c r="MG1099" s="871"/>
      <c r="MH1099" s="871"/>
      <c r="MI1099" s="871"/>
      <c r="MJ1099" s="871"/>
      <c r="MK1099" s="871"/>
      <c r="ML1099" s="871"/>
      <c r="MM1099" s="871"/>
      <c r="MN1099" s="871"/>
      <c r="MO1099" s="871"/>
      <c r="MP1099" s="871"/>
      <c r="MQ1099" s="871"/>
      <c r="MR1099" s="871"/>
      <c r="MS1099" s="871"/>
      <c r="MT1099" s="871"/>
      <c r="MU1099" s="871"/>
      <c r="MV1099" s="871"/>
      <c r="MW1099" s="871"/>
      <c r="MX1099" s="871"/>
      <c r="MY1099" s="871"/>
      <c r="MZ1099" s="871"/>
      <c r="NA1099" s="871"/>
      <c r="NB1099" s="871"/>
      <c r="NC1099" s="871"/>
      <c r="ND1099" s="871"/>
      <c r="NE1099" s="871"/>
      <c r="NF1099" s="871"/>
      <c r="NG1099" s="871"/>
      <c r="NH1099" s="871"/>
      <c r="NI1099" s="871"/>
      <c r="NJ1099" s="871"/>
      <c r="NK1099" s="871"/>
      <c r="NL1099" s="871"/>
      <c r="NM1099" s="871"/>
      <c r="NN1099" s="871"/>
      <c r="NO1099" s="871"/>
      <c r="NP1099" s="871"/>
      <c r="NQ1099" s="871"/>
      <c r="NR1099" s="871"/>
      <c r="NS1099" s="871"/>
      <c r="NT1099" s="871"/>
      <c r="NU1099" s="871"/>
      <c r="NV1099" s="871"/>
      <c r="NW1099" s="871"/>
      <c r="NX1099" s="871"/>
      <c r="NY1099" s="871"/>
      <c r="NZ1099" s="871"/>
      <c r="OA1099" s="871"/>
      <c r="OB1099" s="871"/>
      <c r="OC1099" s="871"/>
      <c r="OD1099" s="871"/>
      <c r="OE1099" s="871"/>
      <c r="OF1099" s="871"/>
      <c r="OG1099" s="871"/>
      <c r="OH1099" s="871"/>
      <c r="OI1099" s="871"/>
      <c r="OJ1099" s="871"/>
      <c r="OK1099" s="871"/>
      <c r="OL1099" s="871"/>
      <c r="OM1099" s="871"/>
      <c r="ON1099" s="871"/>
      <c r="OO1099" s="871"/>
      <c r="OP1099" s="871"/>
      <c r="OQ1099" s="871"/>
      <c r="OR1099" s="871"/>
      <c r="OS1099" s="871"/>
      <c r="OT1099" s="871"/>
      <c r="OU1099" s="871"/>
      <c r="OV1099" s="871"/>
      <c r="OW1099" s="871"/>
      <c r="OX1099" s="871"/>
      <c r="OY1099" s="871"/>
      <c r="OZ1099" s="871"/>
      <c r="PA1099" s="871"/>
      <c r="PB1099" s="871"/>
      <c r="PC1099" s="871"/>
      <c r="PD1099" s="871"/>
      <c r="PE1099" s="871"/>
      <c r="PF1099" s="871"/>
      <c r="PG1099" s="871"/>
      <c r="PH1099" s="871"/>
      <c r="PI1099" s="871"/>
      <c r="PJ1099" s="871"/>
      <c r="PK1099" s="871"/>
      <c r="PL1099" s="871"/>
      <c r="PM1099" s="871"/>
      <c r="PN1099" s="871"/>
      <c r="PO1099" s="871"/>
      <c r="PP1099" s="871"/>
      <c r="PQ1099" s="871"/>
      <c r="PR1099" s="871"/>
      <c r="PS1099" s="871"/>
      <c r="PT1099" s="871"/>
      <c r="PU1099" s="871"/>
      <c r="PV1099" s="871"/>
      <c r="PW1099" s="871"/>
      <c r="PX1099" s="871"/>
      <c r="PY1099" s="871"/>
      <c r="PZ1099" s="871"/>
      <c r="QA1099" s="871"/>
      <c r="QB1099" s="871"/>
      <c r="QC1099" s="871"/>
      <c r="QD1099" s="871"/>
      <c r="QE1099" s="871"/>
      <c r="QF1099" s="871"/>
      <c r="QG1099" s="871"/>
      <c r="QH1099" s="871"/>
      <c r="QI1099" s="871"/>
      <c r="QJ1099" s="871"/>
      <c r="QK1099" s="871"/>
      <c r="QL1099" s="871"/>
      <c r="QM1099" s="871"/>
      <c r="QN1099" s="871"/>
      <c r="QO1099" s="871"/>
      <c r="QP1099" s="871"/>
      <c r="QQ1099" s="871"/>
      <c r="QR1099" s="871"/>
      <c r="QS1099" s="871"/>
      <c r="QT1099" s="871"/>
      <c r="QU1099" s="871"/>
      <c r="QV1099" s="871"/>
      <c r="QW1099" s="871"/>
      <c r="QX1099" s="871"/>
      <c r="QY1099" s="871"/>
      <c r="QZ1099" s="871"/>
      <c r="RA1099" s="871"/>
      <c r="RB1099" s="871"/>
      <c r="RC1099" s="871"/>
      <c r="RD1099" s="871"/>
      <c r="RE1099" s="871"/>
      <c r="RF1099" s="871"/>
      <c r="RG1099" s="871"/>
      <c r="RH1099" s="871"/>
      <c r="RI1099" s="871"/>
      <c r="RJ1099" s="871"/>
      <c r="RK1099" s="871"/>
      <c r="RL1099" s="871"/>
      <c r="RM1099" s="871"/>
      <c r="RN1099" s="871"/>
      <c r="RO1099" s="871"/>
      <c r="RP1099" s="871"/>
      <c r="RQ1099" s="871"/>
      <c r="RR1099" s="871"/>
      <c r="RS1099" s="871"/>
      <c r="RT1099" s="871"/>
      <c r="RU1099" s="871"/>
      <c r="RV1099" s="871"/>
      <c r="RW1099" s="871"/>
      <c r="RX1099" s="871"/>
      <c r="RY1099" s="871"/>
      <c r="RZ1099" s="871"/>
      <c r="SA1099" s="871"/>
      <c r="SB1099" s="871"/>
      <c r="SC1099" s="871"/>
      <c r="SD1099" s="871"/>
      <c r="SE1099" s="871"/>
      <c r="SF1099" s="871"/>
      <c r="SG1099" s="871"/>
      <c r="SH1099" s="871"/>
      <c r="SI1099" s="871"/>
      <c r="SJ1099" s="871"/>
      <c r="SK1099" s="871"/>
      <c r="SL1099" s="871"/>
      <c r="SM1099" s="871"/>
      <c r="SN1099" s="871"/>
      <c r="SO1099" s="871"/>
      <c r="SP1099" s="871"/>
      <c r="SQ1099" s="871"/>
      <c r="SR1099" s="871"/>
      <c r="SS1099" s="871"/>
      <c r="ST1099" s="871"/>
      <c r="SU1099" s="871"/>
      <c r="SV1099" s="871"/>
      <c r="SW1099" s="871"/>
      <c r="SX1099" s="871"/>
      <c r="SY1099" s="871"/>
      <c r="SZ1099" s="871"/>
      <c r="TA1099" s="871"/>
      <c r="TB1099" s="871"/>
      <c r="TC1099" s="871"/>
      <c r="TD1099" s="871"/>
      <c r="TE1099" s="871"/>
      <c r="TF1099" s="871"/>
      <c r="TG1099" s="871"/>
      <c r="TH1099" s="871"/>
      <c r="TI1099" s="871"/>
      <c r="TJ1099" s="871"/>
      <c r="TK1099" s="871"/>
      <c r="TL1099" s="871"/>
      <c r="TM1099" s="871"/>
      <c r="TN1099" s="871"/>
      <c r="TO1099" s="871"/>
      <c r="TP1099" s="871"/>
      <c r="TQ1099" s="871"/>
      <c r="TR1099" s="871"/>
      <c r="TS1099" s="871"/>
      <c r="TT1099" s="871"/>
      <c r="TU1099" s="871"/>
      <c r="TV1099" s="871"/>
      <c r="TW1099" s="871"/>
      <c r="TX1099" s="871"/>
      <c r="TY1099" s="871"/>
      <c r="TZ1099" s="871"/>
      <c r="UA1099" s="871"/>
      <c r="UB1099" s="871"/>
      <c r="UC1099" s="871"/>
      <c r="UD1099" s="871"/>
      <c r="UE1099" s="871"/>
      <c r="UF1099" s="871"/>
      <c r="UG1099" s="871"/>
      <c r="UH1099" s="871"/>
      <c r="UI1099" s="871"/>
      <c r="UJ1099" s="871"/>
      <c r="UK1099" s="871"/>
      <c r="UL1099" s="871"/>
      <c r="UM1099" s="871"/>
      <c r="UN1099" s="871"/>
      <c r="UO1099" s="871"/>
      <c r="UP1099" s="871"/>
      <c r="UQ1099" s="871"/>
      <c r="UR1099" s="871"/>
      <c r="US1099" s="871"/>
      <c r="UT1099" s="871"/>
      <c r="UU1099" s="871"/>
      <c r="UV1099" s="871"/>
      <c r="UW1099" s="871"/>
      <c r="UX1099" s="871"/>
      <c r="UY1099" s="871"/>
      <c r="UZ1099" s="871"/>
      <c r="VA1099" s="871"/>
      <c r="VB1099" s="871"/>
      <c r="VC1099" s="871"/>
      <c r="VD1099" s="871"/>
      <c r="VE1099" s="871"/>
      <c r="VF1099" s="871"/>
      <c r="VG1099" s="871"/>
      <c r="VH1099" s="871"/>
      <c r="VI1099" s="871"/>
      <c r="VJ1099" s="871"/>
      <c r="VK1099" s="871"/>
      <c r="VL1099" s="871"/>
      <c r="VM1099" s="871"/>
      <c r="VN1099" s="871"/>
      <c r="VO1099" s="871"/>
      <c r="VP1099" s="871"/>
      <c r="VQ1099" s="871"/>
      <c r="VR1099" s="871"/>
      <c r="VS1099" s="871"/>
      <c r="VT1099" s="871"/>
      <c r="VU1099" s="871"/>
      <c r="VV1099" s="871"/>
      <c r="VW1099" s="871"/>
      <c r="VX1099" s="871"/>
      <c r="VY1099" s="871"/>
      <c r="VZ1099" s="871"/>
      <c r="WA1099" s="871"/>
      <c r="WB1099" s="871"/>
      <c r="WC1099" s="871"/>
      <c r="WD1099" s="871"/>
      <c r="WE1099" s="871"/>
      <c r="WF1099" s="871"/>
      <c r="WG1099" s="871"/>
      <c r="WH1099" s="871"/>
      <c r="WI1099" s="871"/>
      <c r="WJ1099" s="871"/>
      <c r="WK1099" s="871"/>
      <c r="WL1099" s="871"/>
      <c r="WM1099" s="871"/>
      <c r="WN1099" s="871"/>
      <c r="WO1099" s="871"/>
      <c r="WP1099" s="871"/>
      <c r="WQ1099" s="871"/>
      <c r="WR1099" s="871"/>
      <c r="WS1099" s="871"/>
      <c r="WT1099" s="871"/>
      <c r="WU1099" s="871"/>
      <c r="WV1099" s="871"/>
      <c r="WW1099" s="871"/>
      <c r="WX1099" s="871"/>
      <c r="WY1099" s="871"/>
      <c r="WZ1099" s="871"/>
      <c r="XA1099" s="871"/>
      <c r="XB1099" s="871"/>
      <c r="XC1099" s="871"/>
      <c r="XD1099" s="871"/>
      <c r="XE1099" s="871"/>
      <c r="XF1099" s="871"/>
      <c r="XG1099" s="871"/>
      <c r="XH1099" s="871"/>
      <c r="XI1099" s="871"/>
      <c r="XJ1099" s="871"/>
      <c r="XK1099" s="871"/>
      <c r="XL1099" s="871"/>
      <c r="XM1099" s="871"/>
      <c r="XN1099" s="871"/>
      <c r="XO1099" s="871"/>
      <c r="XP1099" s="871"/>
      <c r="XQ1099" s="871"/>
      <c r="XR1099" s="871"/>
      <c r="XS1099" s="871"/>
      <c r="XT1099" s="871"/>
      <c r="XU1099" s="871"/>
      <c r="XV1099" s="871"/>
      <c r="XW1099" s="871"/>
      <c r="XX1099" s="871"/>
      <c r="XY1099" s="871"/>
      <c r="XZ1099" s="871"/>
      <c r="YA1099" s="871"/>
      <c r="YB1099" s="871"/>
      <c r="YC1099" s="871"/>
      <c r="YD1099" s="871"/>
      <c r="YE1099" s="871"/>
      <c r="YF1099" s="871"/>
      <c r="YG1099" s="871"/>
      <c r="YH1099" s="871"/>
      <c r="YI1099" s="871"/>
      <c r="YJ1099" s="871"/>
      <c r="YK1099" s="871"/>
      <c r="YL1099" s="871"/>
      <c r="YM1099" s="871"/>
      <c r="YN1099" s="871"/>
      <c r="YO1099" s="871"/>
      <c r="YP1099" s="871"/>
      <c r="YQ1099" s="871"/>
      <c r="YR1099" s="871"/>
      <c r="YS1099" s="871"/>
      <c r="YT1099" s="871"/>
      <c r="YU1099" s="871"/>
      <c r="YV1099" s="871"/>
      <c r="YW1099" s="871"/>
      <c r="YX1099" s="871"/>
      <c r="YY1099" s="871"/>
      <c r="YZ1099" s="871"/>
      <c r="ZA1099" s="871"/>
      <c r="ZB1099" s="871"/>
      <c r="ZC1099" s="871"/>
      <c r="ZD1099" s="871"/>
      <c r="ZE1099" s="871"/>
      <c r="ZF1099" s="871"/>
      <c r="ZG1099" s="871"/>
      <c r="ZH1099" s="871"/>
      <c r="ZI1099" s="871"/>
      <c r="ZJ1099" s="871"/>
      <c r="ZK1099" s="871"/>
      <c r="ZL1099" s="871"/>
      <c r="ZM1099" s="871"/>
      <c r="ZN1099" s="871"/>
      <c r="ZO1099" s="871"/>
      <c r="ZP1099" s="871"/>
      <c r="ZQ1099" s="871"/>
      <c r="ZR1099" s="871"/>
      <c r="ZS1099" s="871"/>
      <c r="ZT1099" s="871"/>
      <c r="ZU1099" s="871"/>
      <c r="ZV1099" s="871"/>
      <c r="ZW1099" s="871"/>
      <c r="ZX1099" s="871"/>
      <c r="ZY1099" s="871"/>
      <c r="ZZ1099" s="871"/>
      <c r="AAA1099" s="871"/>
      <c r="AAB1099" s="871"/>
      <c r="AAC1099" s="871"/>
      <c r="AAD1099" s="871"/>
      <c r="AAE1099" s="871"/>
      <c r="AAF1099" s="871"/>
      <c r="AAG1099" s="871"/>
      <c r="AAH1099" s="871"/>
      <c r="AAI1099" s="871"/>
      <c r="AAJ1099" s="871"/>
      <c r="AAK1099" s="871"/>
      <c r="AAL1099" s="871"/>
      <c r="AAM1099" s="871"/>
      <c r="AAN1099" s="871"/>
      <c r="AAO1099" s="871"/>
      <c r="AAP1099" s="871"/>
      <c r="AAQ1099" s="871"/>
      <c r="AAR1099" s="871"/>
      <c r="AAS1099" s="871"/>
      <c r="AAT1099" s="871"/>
      <c r="AAU1099" s="871"/>
      <c r="AAV1099" s="871"/>
      <c r="AAW1099" s="871"/>
      <c r="AAX1099" s="871"/>
      <c r="AAY1099" s="871"/>
      <c r="AAZ1099" s="871"/>
      <c r="ABA1099" s="871"/>
      <c r="ABB1099" s="871"/>
      <c r="ABC1099" s="871"/>
      <c r="ABD1099" s="871"/>
      <c r="ABE1099" s="871"/>
      <c r="ABF1099" s="871"/>
      <c r="ABG1099" s="871"/>
      <c r="ABH1099" s="871"/>
      <c r="ABI1099" s="871"/>
      <c r="ABJ1099" s="871"/>
      <c r="ABK1099" s="871"/>
      <c r="ABL1099" s="871"/>
      <c r="ABM1099" s="871"/>
      <c r="ABN1099" s="871"/>
      <c r="ABO1099" s="871"/>
      <c r="ABP1099" s="871"/>
      <c r="ABQ1099" s="871"/>
      <c r="ABR1099" s="871"/>
      <c r="ABS1099" s="871"/>
      <c r="ABT1099" s="871"/>
      <c r="ABU1099" s="871"/>
      <c r="ABV1099" s="871"/>
      <c r="ABW1099" s="871"/>
      <c r="ABX1099" s="871"/>
      <c r="ABY1099" s="871"/>
      <c r="ABZ1099" s="871"/>
      <c r="ACA1099" s="871"/>
      <c r="ACB1099" s="871"/>
      <c r="ACC1099" s="871"/>
      <c r="ACD1099" s="871"/>
      <c r="ACE1099" s="871"/>
      <c r="ACF1099" s="871"/>
      <c r="ACG1099" s="871"/>
      <c r="ACH1099" s="871"/>
      <c r="ACI1099" s="871"/>
      <c r="ACJ1099" s="871"/>
      <c r="ACK1099" s="871"/>
      <c r="ACL1099" s="871"/>
      <c r="ACM1099" s="871"/>
      <c r="ACN1099" s="871"/>
      <c r="ACO1099" s="871"/>
      <c r="ACP1099" s="871"/>
      <c r="ACQ1099" s="871"/>
      <c r="ACR1099" s="871"/>
      <c r="ACS1099" s="871"/>
      <c r="ACT1099" s="871"/>
      <c r="ACU1099" s="871"/>
      <c r="ACV1099" s="871"/>
      <c r="ACW1099" s="871"/>
      <c r="ACX1099" s="871"/>
      <c r="ACY1099" s="871"/>
      <c r="ACZ1099" s="871"/>
      <c r="ADA1099" s="871"/>
      <c r="ADB1099" s="871"/>
      <c r="ADC1099" s="871"/>
      <c r="ADD1099" s="871"/>
      <c r="ADE1099" s="871"/>
      <c r="ADF1099" s="871"/>
      <c r="ADG1099" s="871"/>
      <c r="ADH1099" s="871"/>
      <c r="ADI1099" s="871"/>
      <c r="ADJ1099" s="871"/>
      <c r="ADK1099" s="871"/>
      <c r="ADL1099" s="871"/>
      <c r="ADM1099" s="871"/>
      <c r="ADN1099" s="871"/>
      <c r="ADO1099" s="871"/>
      <c r="ADP1099" s="871"/>
      <c r="ADQ1099" s="871"/>
      <c r="ADR1099" s="871"/>
      <c r="ADS1099" s="871"/>
      <c r="ADT1099" s="871"/>
      <c r="ADU1099" s="871"/>
      <c r="ADV1099" s="871"/>
      <c r="ADW1099" s="871"/>
      <c r="ADX1099" s="871"/>
      <c r="ADY1099" s="871"/>
      <c r="ADZ1099" s="871"/>
      <c r="AEA1099" s="871"/>
      <c r="AEB1099" s="871"/>
      <c r="AEC1099" s="871"/>
      <c r="AED1099" s="871"/>
      <c r="AEE1099" s="871"/>
      <c r="AEF1099" s="871"/>
      <c r="AEG1099" s="871"/>
      <c r="AEH1099" s="871"/>
      <c r="AEI1099" s="871"/>
      <c r="AEJ1099" s="871"/>
      <c r="AEK1099" s="871"/>
      <c r="AEL1099" s="871"/>
      <c r="AEM1099" s="871"/>
      <c r="AEN1099" s="871"/>
      <c r="AEO1099" s="871"/>
      <c r="AEP1099" s="871"/>
      <c r="AEQ1099" s="871"/>
      <c r="AER1099" s="871"/>
      <c r="AES1099" s="871"/>
      <c r="AET1099" s="871"/>
      <c r="AEU1099" s="871"/>
      <c r="AEV1099" s="871"/>
      <c r="AEW1099" s="871"/>
      <c r="AEX1099" s="871"/>
      <c r="AEY1099" s="871"/>
      <c r="AEZ1099" s="871"/>
      <c r="AFA1099" s="871"/>
      <c r="AFB1099" s="871"/>
      <c r="AFC1099" s="871"/>
      <c r="AFD1099" s="871"/>
      <c r="AFE1099" s="871"/>
      <c r="AFF1099" s="871"/>
      <c r="AFG1099" s="871"/>
      <c r="AFH1099" s="871"/>
      <c r="AFI1099" s="871"/>
      <c r="AFJ1099" s="871"/>
      <c r="AFK1099" s="871"/>
      <c r="AFL1099" s="871"/>
      <c r="AFM1099" s="871"/>
      <c r="AFN1099" s="871"/>
      <c r="AFO1099" s="871"/>
      <c r="AFP1099" s="871"/>
      <c r="AFQ1099" s="871"/>
      <c r="AFR1099" s="871"/>
      <c r="AFS1099" s="871"/>
      <c r="AFT1099" s="871"/>
      <c r="AFU1099" s="871"/>
      <c r="AFV1099" s="871"/>
      <c r="AFW1099" s="871"/>
      <c r="AFX1099" s="871"/>
      <c r="AFY1099" s="871"/>
      <c r="AFZ1099" s="871"/>
      <c r="AGA1099" s="871"/>
      <c r="AGB1099" s="871"/>
      <c r="AGC1099" s="871"/>
      <c r="AGD1099" s="871"/>
      <c r="AGE1099" s="871"/>
      <c r="AGF1099" s="871"/>
      <c r="AGG1099" s="871"/>
      <c r="AGH1099" s="871"/>
      <c r="AGI1099" s="871"/>
      <c r="AGJ1099" s="871"/>
      <c r="AGK1099" s="871"/>
      <c r="AGL1099" s="871"/>
      <c r="AGM1099" s="871"/>
      <c r="AGN1099" s="871"/>
      <c r="AGO1099" s="871"/>
      <c r="AGP1099" s="871"/>
      <c r="AGQ1099" s="871"/>
      <c r="AGR1099" s="871"/>
      <c r="AGS1099" s="871"/>
      <c r="AGT1099" s="871"/>
      <c r="AGU1099" s="871"/>
      <c r="AGV1099" s="871"/>
      <c r="AGW1099" s="871"/>
      <c r="AGX1099" s="871"/>
      <c r="AGY1099" s="871"/>
      <c r="AGZ1099" s="871"/>
      <c r="AHA1099" s="871"/>
      <c r="AHB1099" s="871"/>
      <c r="AHC1099" s="871"/>
      <c r="AHD1099" s="871"/>
      <c r="AHE1099" s="871"/>
      <c r="AHF1099" s="871"/>
      <c r="AHG1099" s="871"/>
      <c r="AHH1099" s="871"/>
      <c r="AHI1099" s="871"/>
      <c r="AHJ1099" s="871"/>
      <c r="AHK1099" s="871"/>
      <c r="AHL1099" s="871"/>
      <c r="AHM1099" s="871"/>
      <c r="AHN1099" s="871"/>
      <c r="AHO1099" s="871"/>
      <c r="AHP1099" s="871"/>
      <c r="AHQ1099" s="871"/>
      <c r="AHR1099" s="871"/>
      <c r="AHS1099" s="871"/>
      <c r="AHT1099" s="871"/>
      <c r="AHU1099" s="871"/>
      <c r="AHV1099" s="871"/>
      <c r="AHW1099" s="871"/>
      <c r="AHX1099" s="871"/>
      <c r="AHY1099" s="871"/>
      <c r="AHZ1099" s="871"/>
      <c r="AIA1099" s="871"/>
      <c r="AIB1099" s="871"/>
      <c r="AIC1099" s="871"/>
      <c r="AID1099" s="871"/>
      <c r="AIE1099" s="871"/>
      <c r="AIF1099" s="871"/>
      <c r="AIG1099" s="871"/>
      <c r="AIH1099" s="871"/>
      <c r="AII1099" s="871"/>
      <c r="AIJ1099" s="871"/>
      <c r="AIK1099" s="871"/>
      <c r="AIL1099" s="871"/>
      <c r="AIM1099" s="871"/>
      <c r="AIN1099" s="871"/>
      <c r="AIO1099" s="871"/>
      <c r="AIP1099" s="871"/>
      <c r="AIQ1099" s="871"/>
      <c r="AIR1099" s="871"/>
      <c r="AIS1099" s="871"/>
      <c r="AIT1099" s="871"/>
      <c r="AIU1099" s="871"/>
      <c r="AIV1099" s="871"/>
      <c r="AIW1099" s="871"/>
      <c r="AIX1099" s="871"/>
      <c r="AIY1099" s="871"/>
      <c r="AIZ1099" s="871"/>
      <c r="AJA1099" s="871"/>
      <c r="AJB1099" s="871"/>
      <c r="AJC1099" s="871"/>
      <c r="AJD1099" s="871"/>
      <c r="AJE1099" s="871"/>
      <c r="AJF1099" s="871"/>
      <c r="AJG1099" s="871"/>
      <c r="AJH1099" s="871"/>
      <c r="AJI1099" s="871"/>
      <c r="AJJ1099" s="871"/>
      <c r="AJK1099" s="871"/>
      <c r="AJL1099" s="871"/>
      <c r="AJM1099" s="871"/>
      <c r="AJN1099" s="871"/>
      <c r="AJO1099" s="871"/>
      <c r="AJP1099" s="871"/>
      <c r="AJQ1099" s="871"/>
      <c r="AJR1099" s="871"/>
      <c r="AJS1099" s="871"/>
      <c r="AJT1099" s="871"/>
      <c r="AJU1099" s="871"/>
      <c r="AJV1099" s="871"/>
      <c r="AJW1099" s="871"/>
      <c r="AJX1099" s="871"/>
      <c r="AJY1099" s="871"/>
      <c r="AJZ1099" s="871"/>
      <c r="AKA1099" s="871"/>
      <c r="AKB1099" s="871"/>
      <c r="AKC1099" s="871"/>
      <c r="AKD1099" s="871"/>
      <c r="AKE1099" s="871"/>
      <c r="AKF1099" s="871"/>
      <c r="AKG1099" s="871"/>
      <c r="AKH1099" s="871"/>
      <c r="AKI1099" s="871"/>
      <c r="AKJ1099" s="871"/>
      <c r="AKK1099" s="871"/>
      <c r="AKL1099" s="871"/>
      <c r="AKM1099" s="871"/>
      <c r="AKN1099" s="871"/>
      <c r="AKO1099" s="871"/>
      <c r="AKP1099" s="871"/>
      <c r="AKQ1099" s="871"/>
      <c r="AKR1099" s="871"/>
      <c r="AKS1099" s="871"/>
      <c r="AKT1099" s="871"/>
      <c r="AKU1099" s="871"/>
      <c r="AKV1099" s="871"/>
      <c r="AKW1099" s="871"/>
      <c r="AKX1099" s="871"/>
      <c r="AKY1099" s="871"/>
      <c r="AKZ1099" s="871"/>
      <c r="ALA1099" s="871"/>
      <c r="ALB1099" s="871"/>
      <c r="ALC1099" s="871"/>
      <c r="ALD1099" s="871"/>
      <c r="ALE1099" s="871"/>
      <c r="ALF1099" s="871"/>
      <c r="ALG1099" s="871"/>
      <c r="ALH1099" s="871"/>
      <c r="ALI1099" s="871"/>
      <c r="ALJ1099" s="871"/>
      <c r="ALK1099" s="871"/>
      <c r="ALL1099" s="871"/>
      <c r="ALM1099" s="871"/>
      <c r="ALN1099" s="871"/>
      <c r="ALO1099" s="871"/>
      <c r="ALP1099" s="871"/>
      <c r="ALQ1099" s="871"/>
      <c r="ALR1099" s="871"/>
      <c r="ALS1099" s="871"/>
      <c r="ALT1099" s="871"/>
      <c r="ALU1099" s="871"/>
      <c r="ALV1099" s="871"/>
      <c r="ALW1099" s="871"/>
      <c r="ALX1099" s="871"/>
      <c r="ALY1099" s="871"/>
      <c r="ALZ1099" s="871"/>
      <c r="AMA1099" s="871"/>
      <c r="AMB1099" s="871"/>
      <c r="AMC1099" s="871"/>
      <c r="AMD1099" s="871"/>
      <c r="AME1099" s="871"/>
      <c r="AMF1099" s="871"/>
      <c r="AMG1099" s="871"/>
      <c r="AMH1099" s="871"/>
      <c r="AMI1099" s="871"/>
      <c r="AMJ1099" s="871"/>
      <c r="AMK1099" s="871"/>
    </row>
    <row r="1100" spans="1:1025" ht="15.75" customHeight="1">
      <c r="A1100" s="1126"/>
      <c r="B1100" s="1000"/>
      <c r="C1100" s="942"/>
      <c r="D1100" s="942"/>
      <c r="E1100" s="983"/>
      <c r="F1100" s="942"/>
      <c r="G1100" s="942"/>
      <c r="H1100" s="946"/>
      <c r="I1100" s="942"/>
      <c r="J1100" s="942"/>
      <c r="K1100" s="944"/>
      <c r="L1100" s="944"/>
      <c r="M1100" s="899"/>
      <c r="N1100" s="899"/>
      <c r="O1100" s="903"/>
      <c r="P1100" s="899"/>
      <c r="Q1100" s="898"/>
      <c r="R1100" s="871"/>
      <c r="S1100" s="871"/>
      <c r="T1100" s="871"/>
      <c r="U1100" s="871"/>
      <c r="V1100" s="871"/>
      <c r="W1100" s="871"/>
      <c r="X1100" s="871"/>
      <c r="Y1100" s="871"/>
      <c r="Z1100" s="871"/>
      <c r="AA1100" s="871"/>
      <c r="AB1100" s="871"/>
      <c r="AC1100" s="871"/>
      <c r="AD1100" s="871"/>
      <c r="AE1100" s="871"/>
      <c r="AF1100" s="871"/>
      <c r="AG1100" s="871"/>
      <c r="AH1100" s="871"/>
      <c r="AI1100" s="871"/>
      <c r="AJ1100" s="871"/>
      <c r="AK1100" s="871"/>
      <c r="AL1100" s="871"/>
      <c r="AM1100" s="871"/>
      <c r="AN1100" s="871"/>
      <c r="AO1100" s="871"/>
      <c r="AP1100" s="871"/>
      <c r="AQ1100" s="871"/>
      <c r="AR1100" s="871"/>
      <c r="AS1100" s="871"/>
      <c r="AT1100" s="871"/>
      <c r="AU1100" s="871"/>
      <c r="AV1100" s="871"/>
      <c r="AW1100" s="871"/>
      <c r="AX1100" s="871"/>
      <c r="AY1100" s="871"/>
      <c r="AZ1100" s="871"/>
      <c r="BA1100" s="871"/>
      <c r="BB1100" s="871"/>
      <c r="BC1100" s="871"/>
      <c r="BD1100" s="871"/>
      <c r="BE1100" s="871"/>
      <c r="BF1100" s="871"/>
      <c r="BG1100" s="871"/>
      <c r="BH1100" s="871"/>
      <c r="BI1100" s="871"/>
      <c r="BJ1100" s="871"/>
      <c r="BK1100" s="871"/>
      <c r="BL1100" s="871"/>
      <c r="BM1100" s="871"/>
      <c r="BN1100" s="871"/>
      <c r="BO1100" s="871"/>
      <c r="BP1100" s="871"/>
      <c r="BQ1100" s="871"/>
      <c r="BR1100" s="871"/>
      <c r="BS1100" s="871"/>
      <c r="BT1100" s="871"/>
      <c r="BU1100" s="871"/>
      <c r="BV1100" s="871"/>
      <c r="BW1100" s="871"/>
      <c r="BX1100" s="871"/>
      <c r="BY1100" s="871"/>
      <c r="BZ1100" s="871"/>
      <c r="CA1100" s="871"/>
      <c r="CB1100" s="871"/>
      <c r="CC1100" s="871"/>
      <c r="CD1100" s="871"/>
      <c r="CE1100" s="871"/>
      <c r="CF1100" s="871"/>
      <c r="CG1100" s="871"/>
      <c r="CH1100" s="871"/>
      <c r="CI1100" s="871"/>
      <c r="CJ1100" s="871"/>
      <c r="CK1100" s="871"/>
      <c r="CL1100" s="871"/>
      <c r="CM1100" s="871"/>
      <c r="CN1100" s="871"/>
      <c r="CO1100" s="871"/>
      <c r="CP1100" s="871"/>
      <c r="CQ1100" s="871"/>
      <c r="CR1100" s="871"/>
      <c r="CS1100" s="871"/>
      <c r="CT1100" s="871"/>
      <c r="CU1100" s="871"/>
      <c r="CV1100" s="871"/>
      <c r="CW1100" s="871"/>
      <c r="CX1100" s="871"/>
      <c r="CY1100" s="871"/>
      <c r="CZ1100" s="871"/>
      <c r="DA1100" s="871"/>
      <c r="DB1100" s="871"/>
      <c r="DC1100" s="871"/>
      <c r="DD1100" s="871"/>
      <c r="DE1100" s="871"/>
      <c r="DF1100" s="871"/>
      <c r="DG1100" s="871"/>
      <c r="DH1100" s="871"/>
      <c r="DI1100" s="871"/>
      <c r="DJ1100" s="871"/>
      <c r="DK1100" s="871"/>
      <c r="DL1100" s="871"/>
      <c r="DM1100" s="871"/>
      <c r="DN1100" s="871"/>
      <c r="DO1100" s="871"/>
      <c r="DP1100" s="871"/>
      <c r="DQ1100" s="871"/>
      <c r="DR1100" s="871"/>
      <c r="DS1100" s="871"/>
      <c r="DT1100" s="871"/>
      <c r="DU1100" s="871"/>
      <c r="DV1100" s="871"/>
      <c r="DW1100" s="871"/>
      <c r="DX1100" s="871"/>
      <c r="DY1100" s="871"/>
      <c r="DZ1100" s="871"/>
      <c r="EA1100" s="871"/>
      <c r="EB1100" s="871"/>
      <c r="EC1100" s="871"/>
      <c r="ED1100" s="871"/>
      <c r="EE1100" s="871"/>
      <c r="EF1100" s="871"/>
      <c r="EG1100" s="871"/>
      <c r="EH1100" s="871"/>
      <c r="EI1100" s="871"/>
      <c r="EJ1100" s="871"/>
      <c r="EK1100" s="871"/>
      <c r="EL1100" s="871"/>
      <c r="EM1100" s="871"/>
      <c r="EN1100" s="871"/>
      <c r="EO1100" s="871"/>
      <c r="EP1100" s="871"/>
      <c r="EQ1100" s="871"/>
      <c r="ER1100" s="871"/>
      <c r="ES1100" s="871"/>
      <c r="ET1100" s="871"/>
      <c r="EU1100" s="871"/>
      <c r="EV1100" s="871"/>
      <c r="EW1100" s="871"/>
      <c r="EX1100" s="871"/>
      <c r="EY1100" s="871"/>
      <c r="EZ1100" s="871"/>
      <c r="FA1100" s="871"/>
      <c r="FB1100" s="871"/>
      <c r="FC1100" s="871"/>
      <c r="FD1100" s="871"/>
      <c r="FE1100" s="871"/>
      <c r="FF1100" s="871"/>
      <c r="FG1100" s="871"/>
      <c r="FH1100" s="871"/>
      <c r="FI1100" s="871"/>
      <c r="FJ1100" s="871"/>
      <c r="FK1100" s="871"/>
      <c r="FL1100" s="871"/>
      <c r="FM1100" s="871"/>
      <c r="FN1100" s="871"/>
      <c r="FO1100" s="871"/>
      <c r="FP1100" s="871"/>
      <c r="FQ1100" s="871"/>
      <c r="FR1100" s="871"/>
      <c r="FS1100" s="871"/>
      <c r="FT1100" s="871"/>
      <c r="FU1100" s="871"/>
      <c r="FV1100" s="871"/>
      <c r="FW1100" s="871"/>
      <c r="FX1100" s="871"/>
      <c r="FY1100" s="871"/>
      <c r="FZ1100" s="871"/>
      <c r="GA1100" s="871"/>
      <c r="GB1100" s="871"/>
      <c r="GC1100" s="871"/>
      <c r="GD1100" s="871"/>
      <c r="GE1100" s="871"/>
      <c r="GF1100" s="871"/>
      <c r="GG1100" s="871"/>
      <c r="GH1100" s="871"/>
      <c r="GI1100" s="871"/>
      <c r="GJ1100" s="871"/>
      <c r="GK1100" s="871"/>
      <c r="GL1100" s="871"/>
      <c r="GM1100" s="871"/>
      <c r="GN1100" s="871"/>
      <c r="GO1100" s="871"/>
      <c r="GP1100" s="871"/>
      <c r="GQ1100" s="871"/>
      <c r="GR1100" s="871"/>
      <c r="GS1100" s="871"/>
      <c r="GT1100" s="871"/>
      <c r="GU1100" s="871"/>
      <c r="GV1100" s="871"/>
      <c r="GW1100" s="871"/>
      <c r="GX1100" s="871"/>
      <c r="GY1100" s="871"/>
      <c r="GZ1100" s="871"/>
      <c r="HA1100" s="871"/>
      <c r="HB1100" s="871"/>
      <c r="HC1100" s="871"/>
      <c r="HD1100" s="871"/>
      <c r="HE1100" s="871"/>
      <c r="HF1100" s="871"/>
      <c r="HG1100" s="871"/>
      <c r="HH1100" s="871"/>
      <c r="HI1100" s="871"/>
      <c r="HJ1100" s="871"/>
      <c r="HK1100" s="871"/>
      <c r="HL1100" s="871"/>
      <c r="HM1100" s="871"/>
      <c r="HN1100" s="871"/>
      <c r="HO1100" s="871"/>
      <c r="HP1100" s="871"/>
      <c r="HQ1100" s="871"/>
      <c r="HR1100" s="871"/>
      <c r="HS1100" s="871"/>
      <c r="HT1100" s="871"/>
      <c r="HU1100" s="871"/>
      <c r="HV1100" s="871"/>
      <c r="HW1100" s="871"/>
      <c r="HX1100" s="871"/>
      <c r="HY1100" s="871"/>
      <c r="HZ1100" s="871"/>
      <c r="IA1100" s="871"/>
      <c r="IB1100" s="871"/>
      <c r="IC1100" s="871"/>
      <c r="ID1100" s="871"/>
      <c r="IE1100" s="871"/>
      <c r="IF1100" s="871"/>
      <c r="IG1100" s="871"/>
      <c r="IH1100" s="871"/>
      <c r="II1100" s="871"/>
      <c r="IJ1100" s="871"/>
      <c r="IK1100" s="871"/>
      <c r="IL1100" s="871"/>
      <c r="IM1100" s="871"/>
      <c r="IN1100" s="871"/>
      <c r="IO1100" s="871"/>
      <c r="IP1100" s="871"/>
      <c r="IQ1100" s="871"/>
      <c r="IR1100" s="871"/>
      <c r="IS1100" s="871"/>
      <c r="IT1100" s="871"/>
      <c r="IU1100" s="871"/>
      <c r="IV1100" s="871"/>
      <c r="IW1100" s="871"/>
      <c r="IX1100" s="871"/>
      <c r="IY1100" s="871"/>
      <c r="IZ1100" s="871"/>
      <c r="JA1100" s="871"/>
      <c r="JB1100" s="871"/>
      <c r="JC1100" s="871"/>
      <c r="JD1100" s="871"/>
      <c r="JE1100" s="871"/>
      <c r="JF1100" s="871"/>
      <c r="JG1100" s="871"/>
      <c r="JH1100" s="871"/>
      <c r="JI1100" s="871"/>
      <c r="JJ1100" s="871"/>
      <c r="JK1100" s="871"/>
      <c r="JL1100" s="871"/>
      <c r="JM1100" s="871"/>
      <c r="JN1100" s="871"/>
      <c r="JO1100" s="871"/>
      <c r="JP1100" s="871"/>
      <c r="JQ1100" s="871"/>
      <c r="JR1100" s="871"/>
      <c r="JS1100" s="871"/>
      <c r="JT1100" s="871"/>
      <c r="JU1100" s="871"/>
      <c r="JV1100" s="871"/>
      <c r="JW1100" s="871"/>
      <c r="JX1100" s="871"/>
      <c r="JY1100" s="871"/>
      <c r="JZ1100" s="871"/>
      <c r="KA1100" s="871"/>
      <c r="KB1100" s="871"/>
      <c r="KC1100" s="871"/>
      <c r="KD1100" s="871"/>
      <c r="KE1100" s="871"/>
      <c r="KF1100" s="871"/>
      <c r="KG1100" s="871"/>
      <c r="KH1100" s="871"/>
      <c r="KI1100" s="871"/>
      <c r="KJ1100" s="871"/>
      <c r="KK1100" s="871"/>
      <c r="KL1100" s="871"/>
      <c r="KM1100" s="871"/>
      <c r="KN1100" s="871"/>
      <c r="KO1100" s="871"/>
      <c r="KP1100" s="871"/>
      <c r="KQ1100" s="871"/>
      <c r="KR1100" s="871"/>
      <c r="KS1100" s="871"/>
      <c r="KT1100" s="871"/>
      <c r="KU1100" s="871"/>
      <c r="KV1100" s="871"/>
      <c r="KW1100" s="871"/>
      <c r="KX1100" s="871"/>
      <c r="KY1100" s="871"/>
      <c r="KZ1100" s="871"/>
      <c r="LA1100" s="871"/>
      <c r="LB1100" s="871"/>
      <c r="LC1100" s="871"/>
      <c r="LD1100" s="871"/>
      <c r="LE1100" s="871"/>
      <c r="LF1100" s="871"/>
      <c r="LG1100" s="871"/>
      <c r="LH1100" s="871"/>
      <c r="LI1100" s="871"/>
      <c r="LJ1100" s="871"/>
      <c r="LK1100" s="871"/>
      <c r="LL1100" s="871"/>
      <c r="LM1100" s="871"/>
      <c r="LN1100" s="871"/>
      <c r="LO1100" s="871"/>
      <c r="LP1100" s="871"/>
      <c r="LQ1100" s="871"/>
      <c r="LR1100" s="871"/>
      <c r="LS1100" s="871"/>
      <c r="LT1100" s="871"/>
      <c r="LU1100" s="871"/>
      <c r="LV1100" s="871"/>
      <c r="LW1100" s="871"/>
      <c r="LX1100" s="871"/>
      <c r="LY1100" s="871"/>
      <c r="LZ1100" s="871"/>
      <c r="MA1100" s="871"/>
      <c r="MB1100" s="871"/>
      <c r="MC1100" s="871"/>
      <c r="MD1100" s="871"/>
      <c r="ME1100" s="871"/>
      <c r="MF1100" s="871"/>
      <c r="MG1100" s="871"/>
      <c r="MH1100" s="871"/>
      <c r="MI1100" s="871"/>
      <c r="MJ1100" s="871"/>
      <c r="MK1100" s="871"/>
      <c r="ML1100" s="871"/>
      <c r="MM1100" s="871"/>
      <c r="MN1100" s="871"/>
      <c r="MO1100" s="871"/>
      <c r="MP1100" s="871"/>
      <c r="MQ1100" s="871"/>
      <c r="MR1100" s="871"/>
      <c r="MS1100" s="871"/>
      <c r="MT1100" s="871"/>
      <c r="MU1100" s="871"/>
      <c r="MV1100" s="871"/>
      <c r="MW1100" s="871"/>
      <c r="MX1100" s="871"/>
      <c r="MY1100" s="871"/>
      <c r="MZ1100" s="871"/>
      <c r="NA1100" s="871"/>
      <c r="NB1100" s="871"/>
      <c r="NC1100" s="871"/>
      <c r="ND1100" s="871"/>
      <c r="NE1100" s="871"/>
      <c r="NF1100" s="871"/>
      <c r="NG1100" s="871"/>
      <c r="NH1100" s="871"/>
      <c r="NI1100" s="871"/>
      <c r="NJ1100" s="871"/>
      <c r="NK1100" s="871"/>
      <c r="NL1100" s="871"/>
      <c r="NM1100" s="871"/>
      <c r="NN1100" s="871"/>
      <c r="NO1100" s="871"/>
      <c r="NP1100" s="871"/>
      <c r="NQ1100" s="871"/>
      <c r="NR1100" s="871"/>
      <c r="NS1100" s="871"/>
      <c r="NT1100" s="871"/>
      <c r="NU1100" s="871"/>
      <c r="NV1100" s="871"/>
      <c r="NW1100" s="871"/>
      <c r="NX1100" s="871"/>
      <c r="NY1100" s="871"/>
      <c r="NZ1100" s="871"/>
      <c r="OA1100" s="871"/>
      <c r="OB1100" s="871"/>
      <c r="OC1100" s="871"/>
      <c r="OD1100" s="871"/>
      <c r="OE1100" s="871"/>
      <c r="OF1100" s="871"/>
      <c r="OG1100" s="871"/>
      <c r="OH1100" s="871"/>
      <c r="OI1100" s="871"/>
      <c r="OJ1100" s="871"/>
      <c r="OK1100" s="871"/>
      <c r="OL1100" s="871"/>
      <c r="OM1100" s="871"/>
      <c r="ON1100" s="871"/>
      <c r="OO1100" s="871"/>
      <c r="OP1100" s="871"/>
      <c r="OQ1100" s="871"/>
      <c r="OR1100" s="871"/>
      <c r="OS1100" s="871"/>
      <c r="OT1100" s="871"/>
      <c r="OU1100" s="871"/>
      <c r="OV1100" s="871"/>
      <c r="OW1100" s="871"/>
      <c r="OX1100" s="871"/>
      <c r="OY1100" s="871"/>
      <c r="OZ1100" s="871"/>
      <c r="PA1100" s="871"/>
      <c r="PB1100" s="871"/>
      <c r="PC1100" s="871"/>
      <c r="PD1100" s="871"/>
      <c r="PE1100" s="871"/>
      <c r="PF1100" s="871"/>
      <c r="PG1100" s="871"/>
      <c r="PH1100" s="871"/>
      <c r="PI1100" s="871"/>
      <c r="PJ1100" s="871"/>
      <c r="PK1100" s="871"/>
      <c r="PL1100" s="871"/>
      <c r="PM1100" s="871"/>
      <c r="PN1100" s="871"/>
      <c r="PO1100" s="871"/>
      <c r="PP1100" s="871"/>
      <c r="PQ1100" s="871"/>
      <c r="PR1100" s="871"/>
      <c r="PS1100" s="871"/>
      <c r="PT1100" s="871"/>
      <c r="PU1100" s="871"/>
      <c r="PV1100" s="871"/>
      <c r="PW1100" s="871"/>
      <c r="PX1100" s="871"/>
      <c r="PY1100" s="871"/>
      <c r="PZ1100" s="871"/>
      <c r="QA1100" s="871"/>
      <c r="QB1100" s="871"/>
      <c r="QC1100" s="871"/>
      <c r="QD1100" s="871"/>
      <c r="QE1100" s="871"/>
      <c r="QF1100" s="871"/>
      <c r="QG1100" s="871"/>
      <c r="QH1100" s="871"/>
      <c r="QI1100" s="871"/>
      <c r="QJ1100" s="871"/>
      <c r="QK1100" s="871"/>
      <c r="QL1100" s="871"/>
      <c r="QM1100" s="871"/>
      <c r="QN1100" s="871"/>
      <c r="QO1100" s="871"/>
      <c r="QP1100" s="871"/>
      <c r="QQ1100" s="871"/>
      <c r="QR1100" s="871"/>
      <c r="QS1100" s="871"/>
      <c r="QT1100" s="871"/>
      <c r="QU1100" s="871"/>
      <c r="QV1100" s="871"/>
      <c r="QW1100" s="871"/>
      <c r="QX1100" s="871"/>
      <c r="QY1100" s="871"/>
      <c r="QZ1100" s="871"/>
      <c r="RA1100" s="871"/>
      <c r="RB1100" s="871"/>
      <c r="RC1100" s="871"/>
      <c r="RD1100" s="871"/>
      <c r="RE1100" s="871"/>
      <c r="RF1100" s="871"/>
      <c r="RG1100" s="871"/>
      <c r="RH1100" s="871"/>
      <c r="RI1100" s="871"/>
      <c r="RJ1100" s="871"/>
      <c r="RK1100" s="871"/>
      <c r="RL1100" s="871"/>
      <c r="RM1100" s="871"/>
      <c r="RN1100" s="871"/>
      <c r="RO1100" s="871"/>
      <c r="RP1100" s="871"/>
      <c r="RQ1100" s="871"/>
      <c r="RR1100" s="871"/>
      <c r="RS1100" s="871"/>
      <c r="RT1100" s="871"/>
      <c r="RU1100" s="871"/>
      <c r="RV1100" s="871"/>
      <c r="RW1100" s="871"/>
      <c r="RX1100" s="871"/>
      <c r="RY1100" s="871"/>
      <c r="RZ1100" s="871"/>
      <c r="SA1100" s="871"/>
      <c r="SB1100" s="871"/>
      <c r="SC1100" s="871"/>
      <c r="SD1100" s="871"/>
      <c r="SE1100" s="871"/>
      <c r="SF1100" s="871"/>
      <c r="SG1100" s="871"/>
      <c r="SH1100" s="871"/>
      <c r="SI1100" s="871"/>
      <c r="SJ1100" s="871"/>
      <c r="SK1100" s="871"/>
      <c r="SL1100" s="871"/>
      <c r="SM1100" s="871"/>
      <c r="SN1100" s="871"/>
      <c r="SO1100" s="871"/>
      <c r="SP1100" s="871"/>
      <c r="SQ1100" s="871"/>
      <c r="SR1100" s="871"/>
      <c r="SS1100" s="871"/>
      <c r="ST1100" s="871"/>
      <c r="SU1100" s="871"/>
      <c r="SV1100" s="871"/>
      <c r="SW1100" s="871"/>
      <c r="SX1100" s="871"/>
      <c r="SY1100" s="871"/>
      <c r="SZ1100" s="871"/>
      <c r="TA1100" s="871"/>
      <c r="TB1100" s="871"/>
      <c r="TC1100" s="871"/>
      <c r="TD1100" s="871"/>
      <c r="TE1100" s="871"/>
      <c r="TF1100" s="871"/>
      <c r="TG1100" s="871"/>
      <c r="TH1100" s="871"/>
      <c r="TI1100" s="871"/>
      <c r="TJ1100" s="871"/>
      <c r="TK1100" s="871"/>
      <c r="TL1100" s="871"/>
      <c r="TM1100" s="871"/>
      <c r="TN1100" s="871"/>
      <c r="TO1100" s="871"/>
      <c r="TP1100" s="871"/>
      <c r="TQ1100" s="871"/>
      <c r="TR1100" s="871"/>
      <c r="TS1100" s="871"/>
      <c r="TT1100" s="871"/>
      <c r="TU1100" s="871"/>
      <c r="TV1100" s="871"/>
      <c r="TW1100" s="871"/>
      <c r="TX1100" s="871"/>
      <c r="TY1100" s="871"/>
      <c r="TZ1100" s="871"/>
      <c r="UA1100" s="871"/>
      <c r="UB1100" s="871"/>
      <c r="UC1100" s="871"/>
      <c r="UD1100" s="871"/>
      <c r="UE1100" s="871"/>
      <c r="UF1100" s="871"/>
      <c r="UG1100" s="871"/>
      <c r="UH1100" s="871"/>
      <c r="UI1100" s="871"/>
      <c r="UJ1100" s="871"/>
      <c r="UK1100" s="871"/>
      <c r="UL1100" s="871"/>
      <c r="UM1100" s="871"/>
      <c r="UN1100" s="871"/>
      <c r="UO1100" s="871"/>
      <c r="UP1100" s="871"/>
      <c r="UQ1100" s="871"/>
      <c r="UR1100" s="871"/>
      <c r="US1100" s="871"/>
      <c r="UT1100" s="871"/>
      <c r="UU1100" s="871"/>
      <c r="UV1100" s="871"/>
      <c r="UW1100" s="871"/>
      <c r="UX1100" s="871"/>
      <c r="UY1100" s="871"/>
      <c r="UZ1100" s="871"/>
      <c r="VA1100" s="871"/>
      <c r="VB1100" s="871"/>
      <c r="VC1100" s="871"/>
      <c r="VD1100" s="871"/>
      <c r="VE1100" s="871"/>
      <c r="VF1100" s="871"/>
      <c r="VG1100" s="871"/>
      <c r="VH1100" s="871"/>
      <c r="VI1100" s="871"/>
      <c r="VJ1100" s="871"/>
      <c r="VK1100" s="871"/>
      <c r="VL1100" s="871"/>
      <c r="VM1100" s="871"/>
      <c r="VN1100" s="871"/>
      <c r="VO1100" s="871"/>
      <c r="VP1100" s="871"/>
      <c r="VQ1100" s="871"/>
      <c r="VR1100" s="871"/>
      <c r="VS1100" s="871"/>
      <c r="VT1100" s="871"/>
      <c r="VU1100" s="871"/>
      <c r="VV1100" s="871"/>
      <c r="VW1100" s="871"/>
      <c r="VX1100" s="871"/>
      <c r="VY1100" s="871"/>
      <c r="VZ1100" s="871"/>
      <c r="WA1100" s="871"/>
      <c r="WB1100" s="871"/>
      <c r="WC1100" s="871"/>
      <c r="WD1100" s="871"/>
      <c r="WE1100" s="871"/>
      <c r="WF1100" s="871"/>
      <c r="WG1100" s="871"/>
      <c r="WH1100" s="871"/>
      <c r="WI1100" s="871"/>
      <c r="WJ1100" s="871"/>
      <c r="WK1100" s="871"/>
      <c r="WL1100" s="871"/>
      <c r="WM1100" s="871"/>
      <c r="WN1100" s="871"/>
      <c r="WO1100" s="871"/>
      <c r="WP1100" s="871"/>
      <c r="WQ1100" s="871"/>
      <c r="WR1100" s="871"/>
      <c r="WS1100" s="871"/>
      <c r="WT1100" s="871"/>
      <c r="WU1100" s="871"/>
      <c r="WV1100" s="871"/>
      <c r="WW1100" s="871"/>
      <c r="WX1100" s="871"/>
      <c r="WY1100" s="871"/>
      <c r="WZ1100" s="871"/>
      <c r="XA1100" s="871"/>
      <c r="XB1100" s="871"/>
      <c r="XC1100" s="871"/>
      <c r="XD1100" s="871"/>
      <c r="XE1100" s="871"/>
      <c r="XF1100" s="871"/>
      <c r="XG1100" s="871"/>
      <c r="XH1100" s="871"/>
      <c r="XI1100" s="871"/>
      <c r="XJ1100" s="871"/>
      <c r="XK1100" s="871"/>
      <c r="XL1100" s="871"/>
      <c r="XM1100" s="871"/>
      <c r="XN1100" s="871"/>
      <c r="XO1100" s="871"/>
      <c r="XP1100" s="871"/>
      <c r="XQ1100" s="871"/>
      <c r="XR1100" s="871"/>
      <c r="XS1100" s="871"/>
      <c r="XT1100" s="871"/>
      <c r="XU1100" s="871"/>
      <c r="XV1100" s="871"/>
      <c r="XW1100" s="871"/>
      <c r="XX1100" s="871"/>
      <c r="XY1100" s="871"/>
      <c r="XZ1100" s="871"/>
      <c r="YA1100" s="871"/>
      <c r="YB1100" s="871"/>
      <c r="YC1100" s="871"/>
      <c r="YD1100" s="871"/>
      <c r="YE1100" s="871"/>
      <c r="YF1100" s="871"/>
      <c r="YG1100" s="871"/>
      <c r="YH1100" s="871"/>
      <c r="YI1100" s="871"/>
      <c r="YJ1100" s="871"/>
      <c r="YK1100" s="871"/>
      <c r="YL1100" s="871"/>
      <c r="YM1100" s="871"/>
      <c r="YN1100" s="871"/>
      <c r="YO1100" s="871"/>
      <c r="YP1100" s="871"/>
      <c r="YQ1100" s="871"/>
      <c r="YR1100" s="871"/>
      <c r="YS1100" s="871"/>
      <c r="YT1100" s="871"/>
      <c r="YU1100" s="871"/>
      <c r="YV1100" s="871"/>
      <c r="YW1100" s="871"/>
      <c r="YX1100" s="871"/>
      <c r="YY1100" s="871"/>
      <c r="YZ1100" s="871"/>
      <c r="ZA1100" s="871"/>
      <c r="ZB1100" s="871"/>
      <c r="ZC1100" s="871"/>
      <c r="ZD1100" s="871"/>
      <c r="ZE1100" s="871"/>
      <c r="ZF1100" s="871"/>
      <c r="ZG1100" s="871"/>
      <c r="ZH1100" s="871"/>
      <c r="ZI1100" s="871"/>
      <c r="ZJ1100" s="871"/>
      <c r="ZK1100" s="871"/>
      <c r="ZL1100" s="871"/>
      <c r="ZM1100" s="871"/>
      <c r="ZN1100" s="871"/>
      <c r="ZO1100" s="871"/>
      <c r="ZP1100" s="871"/>
      <c r="ZQ1100" s="871"/>
      <c r="ZR1100" s="871"/>
      <c r="ZS1100" s="871"/>
      <c r="ZT1100" s="871"/>
      <c r="ZU1100" s="871"/>
      <c r="ZV1100" s="871"/>
      <c r="ZW1100" s="871"/>
      <c r="ZX1100" s="871"/>
      <c r="ZY1100" s="871"/>
      <c r="ZZ1100" s="871"/>
      <c r="AAA1100" s="871"/>
      <c r="AAB1100" s="871"/>
      <c r="AAC1100" s="871"/>
      <c r="AAD1100" s="871"/>
      <c r="AAE1100" s="871"/>
      <c r="AAF1100" s="871"/>
      <c r="AAG1100" s="871"/>
      <c r="AAH1100" s="871"/>
      <c r="AAI1100" s="871"/>
      <c r="AAJ1100" s="871"/>
      <c r="AAK1100" s="871"/>
      <c r="AAL1100" s="871"/>
      <c r="AAM1100" s="871"/>
      <c r="AAN1100" s="871"/>
      <c r="AAO1100" s="871"/>
      <c r="AAP1100" s="871"/>
      <c r="AAQ1100" s="871"/>
      <c r="AAR1100" s="871"/>
      <c r="AAS1100" s="871"/>
      <c r="AAT1100" s="871"/>
      <c r="AAU1100" s="871"/>
      <c r="AAV1100" s="871"/>
      <c r="AAW1100" s="871"/>
      <c r="AAX1100" s="871"/>
      <c r="AAY1100" s="871"/>
      <c r="AAZ1100" s="871"/>
      <c r="ABA1100" s="871"/>
      <c r="ABB1100" s="871"/>
      <c r="ABC1100" s="871"/>
      <c r="ABD1100" s="871"/>
      <c r="ABE1100" s="871"/>
      <c r="ABF1100" s="871"/>
      <c r="ABG1100" s="871"/>
      <c r="ABH1100" s="871"/>
      <c r="ABI1100" s="871"/>
      <c r="ABJ1100" s="871"/>
      <c r="ABK1100" s="871"/>
      <c r="ABL1100" s="871"/>
      <c r="ABM1100" s="871"/>
      <c r="ABN1100" s="871"/>
      <c r="ABO1100" s="871"/>
      <c r="ABP1100" s="871"/>
      <c r="ABQ1100" s="871"/>
      <c r="ABR1100" s="871"/>
      <c r="ABS1100" s="871"/>
      <c r="ABT1100" s="871"/>
      <c r="ABU1100" s="871"/>
      <c r="ABV1100" s="871"/>
      <c r="ABW1100" s="871"/>
      <c r="ABX1100" s="871"/>
      <c r="ABY1100" s="871"/>
      <c r="ABZ1100" s="871"/>
      <c r="ACA1100" s="871"/>
      <c r="ACB1100" s="871"/>
      <c r="ACC1100" s="871"/>
      <c r="ACD1100" s="871"/>
      <c r="ACE1100" s="871"/>
      <c r="ACF1100" s="871"/>
      <c r="ACG1100" s="871"/>
      <c r="ACH1100" s="871"/>
      <c r="ACI1100" s="871"/>
      <c r="ACJ1100" s="871"/>
      <c r="ACK1100" s="871"/>
      <c r="ACL1100" s="871"/>
      <c r="ACM1100" s="871"/>
      <c r="ACN1100" s="871"/>
      <c r="ACO1100" s="871"/>
      <c r="ACP1100" s="871"/>
      <c r="ACQ1100" s="871"/>
      <c r="ACR1100" s="871"/>
      <c r="ACS1100" s="871"/>
      <c r="ACT1100" s="871"/>
      <c r="ACU1100" s="871"/>
      <c r="ACV1100" s="871"/>
      <c r="ACW1100" s="871"/>
      <c r="ACX1100" s="871"/>
      <c r="ACY1100" s="871"/>
      <c r="ACZ1100" s="871"/>
      <c r="ADA1100" s="871"/>
      <c r="ADB1100" s="871"/>
      <c r="ADC1100" s="871"/>
      <c r="ADD1100" s="871"/>
      <c r="ADE1100" s="871"/>
      <c r="ADF1100" s="871"/>
      <c r="ADG1100" s="871"/>
      <c r="ADH1100" s="871"/>
      <c r="ADI1100" s="871"/>
      <c r="ADJ1100" s="871"/>
      <c r="ADK1100" s="871"/>
      <c r="ADL1100" s="871"/>
      <c r="ADM1100" s="871"/>
      <c r="ADN1100" s="871"/>
      <c r="ADO1100" s="871"/>
      <c r="ADP1100" s="871"/>
      <c r="ADQ1100" s="871"/>
      <c r="ADR1100" s="871"/>
      <c r="ADS1100" s="871"/>
      <c r="ADT1100" s="871"/>
      <c r="ADU1100" s="871"/>
      <c r="ADV1100" s="871"/>
      <c r="ADW1100" s="871"/>
      <c r="ADX1100" s="871"/>
      <c r="ADY1100" s="871"/>
      <c r="ADZ1100" s="871"/>
      <c r="AEA1100" s="871"/>
      <c r="AEB1100" s="871"/>
      <c r="AEC1100" s="871"/>
      <c r="AED1100" s="871"/>
      <c r="AEE1100" s="871"/>
      <c r="AEF1100" s="871"/>
      <c r="AEG1100" s="871"/>
      <c r="AEH1100" s="871"/>
      <c r="AEI1100" s="871"/>
      <c r="AEJ1100" s="871"/>
      <c r="AEK1100" s="871"/>
      <c r="AEL1100" s="871"/>
      <c r="AEM1100" s="871"/>
      <c r="AEN1100" s="871"/>
      <c r="AEO1100" s="871"/>
      <c r="AEP1100" s="871"/>
      <c r="AEQ1100" s="871"/>
      <c r="AER1100" s="871"/>
      <c r="AES1100" s="871"/>
      <c r="AET1100" s="871"/>
      <c r="AEU1100" s="871"/>
      <c r="AEV1100" s="871"/>
      <c r="AEW1100" s="871"/>
      <c r="AEX1100" s="871"/>
      <c r="AEY1100" s="871"/>
      <c r="AEZ1100" s="871"/>
      <c r="AFA1100" s="871"/>
      <c r="AFB1100" s="871"/>
      <c r="AFC1100" s="871"/>
      <c r="AFD1100" s="871"/>
      <c r="AFE1100" s="871"/>
      <c r="AFF1100" s="871"/>
      <c r="AFG1100" s="871"/>
      <c r="AFH1100" s="871"/>
      <c r="AFI1100" s="871"/>
      <c r="AFJ1100" s="871"/>
      <c r="AFK1100" s="871"/>
      <c r="AFL1100" s="871"/>
      <c r="AFM1100" s="871"/>
      <c r="AFN1100" s="871"/>
      <c r="AFO1100" s="871"/>
      <c r="AFP1100" s="871"/>
      <c r="AFQ1100" s="871"/>
      <c r="AFR1100" s="871"/>
      <c r="AFS1100" s="871"/>
      <c r="AFT1100" s="871"/>
      <c r="AFU1100" s="871"/>
      <c r="AFV1100" s="871"/>
      <c r="AFW1100" s="871"/>
      <c r="AFX1100" s="871"/>
      <c r="AFY1100" s="871"/>
      <c r="AFZ1100" s="871"/>
      <c r="AGA1100" s="871"/>
      <c r="AGB1100" s="871"/>
      <c r="AGC1100" s="871"/>
      <c r="AGD1100" s="871"/>
      <c r="AGE1100" s="871"/>
      <c r="AGF1100" s="871"/>
      <c r="AGG1100" s="871"/>
      <c r="AGH1100" s="871"/>
      <c r="AGI1100" s="871"/>
      <c r="AGJ1100" s="871"/>
      <c r="AGK1100" s="871"/>
      <c r="AGL1100" s="871"/>
      <c r="AGM1100" s="871"/>
      <c r="AGN1100" s="871"/>
      <c r="AGO1100" s="871"/>
      <c r="AGP1100" s="871"/>
      <c r="AGQ1100" s="871"/>
      <c r="AGR1100" s="871"/>
      <c r="AGS1100" s="871"/>
      <c r="AGT1100" s="871"/>
      <c r="AGU1100" s="871"/>
      <c r="AGV1100" s="871"/>
      <c r="AGW1100" s="871"/>
      <c r="AGX1100" s="871"/>
      <c r="AGY1100" s="871"/>
      <c r="AGZ1100" s="871"/>
      <c r="AHA1100" s="871"/>
      <c r="AHB1100" s="871"/>
      <c r="AHC1100" s="871"/>
      <c r="AHD1100" s="871"/>
      <c r="AHE1100" s="871"/>
      <c r="AHF1100" s="871"/>
      <c r="AHG1100" s="871"/>
      <c r="AHH1100" s="871"/>
      <c r="AHI1100" s="871"/>
      <c r="AHJ1100" s="871"/>
      <c r="AHK1100" s="871"/>
      <c r="AHL1100" s="871"/>
      <c r="AHM1100" s="871"/>
      <c r="AHN1100" s="871"/>
      <c r="AHO1100" s="871"/>
      <c r="AHP1100" s="871"/>
      <c r="AHQ1100" s="871"/>
      <c r="AHR1100" s="871"/>
      <c r="AHS1100" s="871"/>
      <c r="AHT1100" s="871"/>
      <c r="AHU1100" s="871"/>
      <c r="AHV1100" s="871"/>
      <c r="AHW1100" s="871"/>
      <c r="AHX1100" s="871"/>
      <c r="AHY1100" s="871"/>
      <c r="AHZ1100" s="871"/>
      <c r="AIA1100" s="871"/>
      <c r="AIB1100" s="871"/>
      <c r="AIC1100" s="871"/>
      <c r="AID1100" s="871"/>
      <c r="AIE1100" s="871"/>
      <c r="AIF1100" s="871"/>
      <c r="AIG1100" s="871"/>
      <c r="AIH1100" s="871"/>
      <c r="AII1100" s="871"/>
      <c r="AIJ1100" s="871"/>
      <c r="AIK1100" s="871"/>
      <c r="AIL1100" s="871"/>
      <c r="AIM1100" s="871"/>
      <c r="AIN1100" s="871"/>
      <c r="AIO1100" s="871"/>
      <c r="AIP1100" s="871"/>
      <c r="AIQ1100" s="871"/>
      <c r="AIR1100" s="871"/>
      <c r="AIS1100" s="871"/>
      <c r="AIT1100" s="871"/>
      <c r="AIU1100" s="871"/>
      <c r="AIV1100" s="871"/>
      <c r="AIW1100" s="871"/>
      <c r="AIX1100" s="871"/>
      <c r="AIY1100" s="871"/>
      <c r="AIZ1100" s="871"/>
      <c r="AJA1100" s="871"/>
      <c r="AJB1100" s="871"/>
      <c r="AJC1100" s="871"/>
      <c r="AJD1100" s="871"/>
      <c r="AJE1100" s="871"/>
      <c r="AJF1100" s="871"/>
      <c r="AJG1100" s="871"/>
      <c r="AJH1100" s="871"/>
      <c r="AJI1100" s="871"/>
      <c r="AJJ1100" s="871"/>
      <c r="AJK1100" s="871"/>
      <c r="AJL1100" s="871"/>
      <c r="AJM1100" s="871"/>
      <c r="AJN1100" s="871"/>
      <c r="AJO1100" s="871"/>
      <c r="AJP1100" s="871"/>
      <c r="AJQ1100" s="871"/>
      <c r="AJR1100" s="871"/>
      <c r="AJS1100" s="871"/>
      <c r="AJT1100" s="871"/>
      <c r="AJU1100" s="871"/>
      <c r="AJV1100" s="871"/>
      <c r="AJW1100" s="871"/>
      <c r="AJX1100" s="871"/>
      <c r="AJY1100" s="871"/>
      <c r="AJZ1100" s="871"/>
      <c r="AKA1100" s="871"/>
      <c r="AKB1100" s="871"/>
      <c r="AKC1100" s="871"/>
      <c r="AKD1100" s="871"/>
      <c r="AKE1100" s="871"/>
      <c r="AKF1100" s="871"/>
      <c r="AKG1100" s="871"/>
      <c r="AKH1100" s="871"/>
      <c r="AKI1100" s="871"/>
      <c r="AKJ1100" s="871"/>
      <c r="AKK1100" s="871"/>
      <c r="AKL1100" s="871"/>
      <c r="AKM1100" s="871"/>
      <c r="AKN1100" s="871"/>
      <c r="AKO1100" s="871"/>
      <c r="AKP1100" s="871"/>
      <c r="AKQ1100" s="871"/>
      <c r="AKR1100" s="871"/>
      <c r="AKS1100" s="871"/>
      <c r="AKT1100" s="871"/>
      <c r="AKU1100" s="871"/>
      <c r="AKV1100" s="871"/>
      <c r="AKW1100" s="871"/>
      <c r="AKX1100" s="871"/>
      <c r="AKY1100" s="871"/>
      <c r="AKZ1100" s="871"/>
      <c r="ALA1100" s="871"/>
      <c r="ALB1100" s="871"/>
      <c r="ALC1100" s="871"/>
      <c r="ALD1100" s="871"/>
      <c r="ALE1100" s="871"/>
      <c r="ALF1100" s="871"/>
      <c r="ALG1100" s="871"/>
      <c r="ALH1100" s="871"/>
      <c r="ALI1100" s="871"/>
      <c r="ALJ1100" s="871"/>
      <c r="ALK1100" s="871"/>
      <c r="ALL1100" s="871"/>
      <c r="ALM1100" s="871"/>
      <c r="ALN1100" s="871"/>
      <c r="ALO1100" s="871"/>
      <c r="ALP1100" s="871"/>
      <c r="ALQ1100" s="871"/>
      <c r="ALR1100" s="871"/>
      <c r="ALS1100" s="871"/>
      <c r="ALT1100" s="871"/>
      <c r="ALU1100" s="871"/>
      <c r="ALV1100" s="871"/>
      <c r="ALW1100" s="871"/>
      <c r="ALX1100" s="871"/>
      <c r="ALY1100" s="871"/>
      <c r="ALZ1100" s="871"/>
      <c r="AMA1100" s="871"/>
      <c r="AMB1100" s="871"/>
      <c r="AMC1100" s="871"/>
      <c r="AMD1100" s="871"/>
      <c r="AME1100" s="871"/>
      <c r="AMF1100" s="871"/>
      <c r="AMG1100" s="871"/>
      <c r="AMH1100" s="871"/>
      <c r="AMI1100" s="871"/>
      <c r="AMJ1100" s="871"/>
      <c r="AMK1100" s="871"/>
    </row>
    <row r="1101" spans="1:1025" ht="15.75" customHeight="1">
      <c r="A1101" s="1126"/>
      <c r="B1101" s="1000"/>
      <c r="C1101" s="942"/>
      <c r="D1101" s="942"/>
      <c r="E1101" s="983"/>
      <c r="F1101" s="942"/>
      <c r="G1101" s="942"/>
      <c r="H1101" s="946"/>
      <c r="I1101" s="942"/>
      <c r="J1101" s="942"/>
      <c r="K1101" s="944"/>
      <c r="L1101" s="944"/>
      <c r="M1101" s="899"/>
      <c r="N1101" s="899"/>
      <c r="O1101" s="903"/>
      <c r="P1101" s="899"/>
      <c r="Q1101" s="898"/>
      <c r="R1101" s="871"/>
      <c r="S1101" s="871"/>
      <c r="T1101" s="871"/>
      <c r="U1101" s="871"/>
      <c r="V1101" s="871"/>
      <c r="W1101" s="871"/>
      <c r="X1101" s="871"/>
      <c r="Y1101" s="871"/>
      <c r="Z1101" s="871"/>
      <c r="AA1101" s="871"/>
      <c r="AB1101" s="871"/>
      <c r="AC1101" s="871"/>
      <c r="AD1101" s="871"/>
      <c r="AE1101" s="871"/>
      <c r="AF1101" s="871"/>
      <c r="AG1101" s="871"/>
      <c r="AH1101" s="871"/>
      <c r="AI1101" s="871"/>
      <c r="AJ1101" s="871"/>
      <c r="AK1101" s="871"/>
      <c r="AL1101" s="871"/>
      <c r="AM1101" s="871"/>
      <c r="AN1101" s="871"/>
      <c r="AO1101" s="871"/>
      <c r="AP1101" s="871"/>
      <c r="AQ1101" s="871"/>
      <c r="AR1101" s="871"/>
      <c r="AS1101" s="871"/>
      <c r="AT1101" s="871"/>
      <c r="AU1101" s="871"/>
      <c r="AV1101" s="871"/>
      <c r="AW1101" s="871"/>
      <c r="AX1101" s="871"/>
      <c r="AY1101" s="871"/>
      <c r="AZ1101" s="871"/>
      <c r="BA1101" s="871"/>
      <c r="BB1101" s="871"/>
      <c r="BC1101" s="871"/>
      <c r="BD1101" s="871"/>
      <c r="BE1101" s="871"/>
      <c r="BF1101" s="871"/>
      <c r="BG1101" s="871"/>
      <c r="BH1101" s="871"/>
      <c r="BI1101" s="871"/>
      <c r="BJ1101" s="871"/>
      <c r="BK1101" s="871"/>
      <c r="BL1101" s="871"/>
      <c r="BM1101" s="871"/>
      <c r="BN1101" s="871"/>
      <c r="BO1101" s="871"/>
      <c r="BP1101" s="871"/>
      <c r="BQ1101" s="871"/>
      <c r="BR1101" s="871"/>
      <c r="BS1101" s="871"/>
      <c r="BT1101" s="871"/>
      <c r="BU1101" s="871"/>
      <c r="BV1101" s="871"/>
      <c r="BW1101" s="871"/>
      <c r="BX1101" s="871"/>
      <c r="BY1101" s="871"/>
      <c r="BZ1101" s="871"/>
      <c r="CA1101" s="871"/>
      <c r="CB1101" s="871"/>
      <c r="CC1101" s="871"/>
      <c r="CD1101" s="871"/>
      <c r="CE1101" s="871"/>
      <c r="CF1101" s="871"/>
      <c r="CG1101" s="871"/>
      <c r="CH1101" s="871"/>
      <c r="CI1101" s="871"/>
      <c r="CJ1101" s="871"/>
      <c r="CK1101" s="871"/>
      <c r="CL1101" s="871"/>
      <c r="CM1101" s="871"/>
      <c r="CN1101" s="871"/>
      <c r="CO1101" s="871"/>
      <c r="CP1101" s="871"/>
      <c r="CQ1101" s="871"/>
      <c r="CR1101" s="871"/>
      <c r="CS1101" s="871"/>
      <c r="CT1101" s="871"/>
      <c r="CU1101" s="871"/>
      <c r="CV1101" s="871"/>
      <c r="CW1101" s="871"/>
      <c r="CX1101" s="871"/>
      <c r="CY1101" s="871"/>
      <c r="CZ1101" s="871"/>
      <c r="DA1101" s="871"/>
      <c r="DB1101" s="871"/>
      <c r="DC1101" s="871"/>
      <c r="DD1101" s="871"/>
      <c r="DE1101" s="871"/>
      <c r="DF1101" s="871"/>
      <c r="DG1101" s="871"/>
      <c r="DH1101" s="871"/>
      <c r="DI1101" s="871"/>
      <c r="DJ1101" s="871"/>
      <c r="DK1101" s="871"/>
      <c r="DL1101" s="871"/>
      <c r="DM1101" s="871"/>
      <c r="DN1101" s="871"/>
      <c r="DO1101" s="871"/>
      <c r="DP1101" s="871"/>
      <c r="DQ1101" s="871"/>
      <c r="DR1101" s="871"/>
      <c r="DS1101" s="871"/>
      <c r="DT1101" s="871"/>
      <c r="DU1101" s="871"/>
      <c r="DV1101" s="871"/>
      <c r="DW1101" s="871"/>
      <c r="DX1101" s="871"/>
      <c r="DY1101" s="871"/>
      <c r="DZ1101" s="871"/>
      <c r="EA1101" s="871"/>
      <c r="EB1101" s="871"/>
      <c r="EC1101" s="871"/>
      <c r="ED1101" s="871"/>
      <c r="EE1101" s="871"/>
      <c r="EF1101" s="871"/>
      <c r="EG1101" s="871"/>
      <c r="EH1101" s="871"/>
      <c r="EI1101" s="871"/>
      <c r="EJ1101" s="871"/>
      <c r="EK1101" s="871"/>
      <c r="EL1101" s="871"/>
      <c r="EM1101" s="871"/>
      <c r="EN1101" s="871"/>
      <c r="EO1101" s="871"/>
      <c r="EP1101" s="871"/>
      <c r="EQ1101" s="871"/>
      <c r="ER1101" s="871"/>
      <c r="ES1101" s="871"/>
      <c r="ET1101" s="871"/>
      <c r="EU1101" s="871"/>
      <c r="EV1101" s="871"/>
      <c r="EW1101" s="871"/>
      <c r="EX1101" s="871"/>
      <c r="EY1101" s="871"/>
      <c r="EZ1101" s="871"/>
      <c r="FA1101" s="871"/>
      <c r="FB1101" s="871"/>
      <c r="FC1101" s="871"/>
      <c r="FD1101" s="871"/>
      <c r="FE1101" s="871"/>
      <c r="FF1101" s="871"/>
      <c r="FG1101" s="871"/>
      <c r="FH1101" s="871"/>
      <c r="FI1101" s="871"/>
      <c r="FJ1101" s="871"/>
      <c r="FK1101" s="871"/>
      <c r="FL1101" s="871"/>
      <c r="FM1101" s="871"/>
      <c r="FN1101" s="871"/>
      <c r="FO1101" s="871"/>
      <c r="FP1101" s="871"/>
      <c r="FQ1101" s="871"/>
      <c r="FR1101" s="871"/>
      <c r="FS1101" s="871"/>
      <c r="FT1101" s="871"/>
      <c r="FU1101" s="871"/>
      <c r="FV1101" s="871"/>
      <c r="FW1101" s="871"/>
      <c r="FX1101" s="871"/>
      <c r="FY1101" s="871"/>
      <c r="FZ1101" s="871"/>
      <c r="GA1101" s="871"/>
      <c r="GB1101" s="871"/>
      <c r="GC1101" s="871"/>
      <c r="GD1101" s="871"/>
      <c r="GE1101" s="871"/>
      <c r="GF1101" s="871"/>
      <c r="GG1101" s="871"/>
      <c r="GH1101" s="871"/>
      <c r="GI1101" s="871"/>
      <c r="GJ1101" s="871"/>
      <c r="GK1101" s="871"/>
      <c r="GL1101" s="871"/>
      <c r="GM1101" s="871"/>
      <c r="GN1101" s="871"/>
      <c r="GO1101" s="871"/>
      <c r="GP1101" s="871"/>
      <c r="GQ1101" s="871"/>
      <c r="GR1101" s="871"/>
      <c r="GS1101" s="871"/>
      <c r="GT1101" s="871"/>
      <c r="GU1101" s="871"/>
      <c r="GV1101" s="871"/>
      <c r="GW1101" s="871"/>
      <c r="GX1101" s="871"/>
      <c r="GY1101" s="871"/>
      <c r="GZ1101" s="871"/>
      <c r="HA1101" s="871"/>
      <c r="HB1101" s="871"/>
      <c r="HC1101" s="871"/>
      <c r="HD1101" s="871"/>
      <c r="HE1101" s="871"/>
      <c r="HF1101" s="871"/>
      <c r="HG1101" s="871"/>
      <c r="HH1101" s="871"/>
      <c r="HI1101" s="871"/>
      <c r="HJ1101" s="871"/>
      <c r="HK1101" s="871"/>
      <c r="HL1101" s="871"/>
      <c r="HM1101" s="871"/>
      <c r="HN1101" s="871"/>
      <c r="HO1101" s="871"/>
      <c r="HP1101" s="871"/>
      <c r="HQ1101" s="871"/>
      <c r="HR1101" s="871"/>
      <c r="HS1101" s="871"/>
      <c r="HT1101" s="871"/>
      <c r="HU1101" s="871"/>
      <c r="HV1101" s="871"/>
      <c r="HW1101" s="871"/>
      <c r="HX1101" s="871"/>
      <c r="HY1101" s="871"/>
      <c r="HZ1101" s="871"/>
      <c r="IA1101" s="871"/>
      <c r="IB1101" s="871"/>
      <c r="IC1101" s="871"/>
      <c r="ID1101" s="871"/>
      <c r="IE1101" s="871"/>
      <c r="IF1101" s="871"/>
      <c r="IG1101" s="871"/>
      <c r="IH1101" s="871"/>
      <c r="II1101" s="871"/>
      <c r="IJ1101" s="871"/>
      <c r="IK1101" s="871"/>
      <c r="IL1101" s="871"/>
      <c r="IM1101" s="871"/>
      <c r="IN1101" s="871"/>
      <c r="IO1101" s="871"/>
      <c r="IP1101" s="871"/>
      <c r="IQ1101" s="871"/>
      <c r="IR1101" s="871"/>
      <c r="IS1101" s="871"/>
      <c r="IT1101" s="871"/>
      <c r="IU1101" s="871"/>
      <c r="IV1101" s="871"/>
      <c r="IW1101" s="871"/>
      <c r="IX1101" s="871"/>
      <c r="IY1101" s="871"/>
      <c r="IZ1101" s="871"/>
      <c r="JA1101" s="871"/>
      <c r="JB1101" s="871"/>
      <c r="JC1101" s="871"/>
      <c r="JD1101" s="871"/>
      <c r="JE1101" s="871"/>
      <c r="JF1101" s="871"/>
      <c r="JG1101" s="871"/>
      <c r="JH1101" s="871"/>
      <c r="JI1101" s="871"/>
      <c r="JJ1101" s="871"/>
      <c r="JK1101" s="871"/>
      <c r="JL1101" s="871"/>
      <c r="JM1101" s="871"/>
      <c r="JN1101" s="871"/>
      <c r="JO1101" s="871"/>
      <c r="JP1101" s="871"/>
      <c r="JQ1101" s="871"/>
      <c r="JR1101" s="871"/>
      <c r="JS1101" s="871"/>
      <c r="JT1101" s="871"/>
      <c r="JU1101" s="871"/>
      <c r="JV1101" s="871"/>
      <c r="JW1101" s="871"/>
      <c r="JX1101" s="871"/>
      <c r="JY1101" s="871"/>
      <c r="JZ1101" s="871"/>
      <c r="KA1101" s="871"/>
      <c r="KB1101" s="871"/>
      <c r="KC1101" s="871"/>
      <c r="KD1101" s="871"/>
      <c r="KE1101" s="871"/>
      <c r="KF1101" s="871"/>
      <c r="KG1101" s="871"/>
      <c r="KH1101" s="871"/>
      <c r="KI1101" s="871"/>
      <c r="KJ1101" s="871"/>
      <c r="KK1101" s="871"/>
      <c r="KL1101" s="871"/>
      <c r="KM1101" s="871"/>
      <c r="KN1101" s="871"/>
      <c r="KO1101" s="871"/>
      <c r="KP1101" s="871"/>
      <c r="KQ1101" s="871"/>
      <c r="KR1101" s="871"/>
      <c r="KS1101" s="871"/>
      <c r="KT1101" s="871"/>
      <c r="KU1101" s="871"/>
      <c r="KV1101" s="871"/>
      <c r="KW1101" s="871"/>
      <c r="KX1101" s="871"/>
      <c r="KY1101" s="871"/>
      <c r="KZ1101" s="871"/>
      <c r="LA1101" s="871"/>
      <c r="LB1101" s="871"/>
      <c r="LC1101" s="871"/>
      <c r="LD1101" s="871"/>
      <c r="LE1101" s="871"/>
      <c r="LF1101" s="871"/>
      <c r="LG1101" s="871"/>
      <c r="LH1101" s="871"/>
      <c r="LI1101" s="871"/>
      <c r="LJ1101" s="871"/>
      <c r="LK1101" s="871"/>
      <c r="LL1101" s="871"/>
      <c r="LM1101" s="871"/>
      <c r="LN1101" s="871"/>
      <c r="LO1101" s="871"/>
      <c r="LP1101" s="871"/>
      <c r="LQ1101" s="871"/>
      <c r="LR1101" s="871"/>
      <c r="LS1101" s="871"/>
      <c r="LT1101" s="871"/>
      <c r="LU1101" s="871"/>
      <c r="LV1101" s="871"/>
      <c r="LW1101" s="871"/>
      <c r="LX1101" s="871"/>
      <c r="LY1101" s="871"/>
      <c r="LZ1101" s="871"/>
      <c r="MA1101" s="871"/>
      <c r="MB1101" s="871"/>
      <c r="MC1101" s="871"/>
      <c r="MD1101" s="871"/>
      <c r="ME1101" s="871"/>
      <c r="MF1101" s="871"/>
      <c r="MG1101" s="871"/>
      <c r="MH1101" s="871"/>
      <c r="MI1101" s="871"/>
      <c r="MJ1101" s="871"/>
      <c r="MK1101" s="871"/>
      <c r="ML1101" s="871"/>
      <c r="MM1101" s="871"/>
      <c r="MN1101" s="871"/>
      <c r="MO1101" s="871"/>
      <c r="MP1101" s="871"/>
      <c r="MQ1101" s="871"/>
      <c r="MR1101" s="871"/>
      <c r="MS1101" s="871"/>
      <c r="MT1101" s="871"/>
      <c r="MU1101" s="871"/>
      <c r="MV1101" s="871"/>
      <c r="MW1101" s="871"/>
      <c r="MX1101" s="871"/>
      <c r="MY1101" s="871"/>
      <c r="MZ1101" s="871"/>
      <c r="NA1101" s="871"/>
      <c r="NB1101" s="871"/>
      <c r="NC1101" s="871"/>
      <c r="ND1101" s="871"/>
      <c r="NE1101" s="871"/>
      <c r="NF1101" s="871"/>
      <c r="NG1101" s="871"/>
      <c r="NH1101" s="871"/>
      <c r="NI1101" s="871"/>
      <c r="NJ1101" s="871"/>
      <c r="NK1101" s="871"/>
      <c r="NL1101" s="871"/>
      <c r="NM1101" s="871"/>
      <c r="NN1101" s="871"/>
      <c r="NO1101" s="871"/>
      <c r="NP1101" s="871"/>
      <c r="NQ1101" s="871"/>
      <c r="NR1101" s="871"/>
      <c r="NS1101" s="871"/>
      <c r="NT1101" s="871"/>
      <c r="NU1101" s="871"/>
      <c r="NV1101" s="871"/>
      <c r="NW1101" s="871"/>
      <c r="NX1101" s="871"/>
      <c r="NY1101" s="871"/>
      <c r="NZ1101" s="871"/>
      <c r="OA1101" s="871"/>
      <c r="OB1101" s="871"/>
      <c r="OC1101" s="871"/>
      <c r="OD1101" s="871"/>
      <c r="OE1101" s="871"/>
      <c r="OF1101" s="871"/>
      <c r="OG1101" s="871"/>
      <c r="OH1101" s="871"/>
      <c r="OI1101" s="871"/>
      <c r="OJ1101" s="871"/>
      <c r="OK1101" s="871"/>
      <c r="OL1101" s="871"/>
      <c r="OM1101" s="871"/>
      <c r="ON1101" s="871"/>
      <c r="OO1101" s="871"/>
      <c r="OP1101" s="871"/>
      <c r="OQ1101" s="871"/>
      <c r="OR1101" s="871"/>
      <c r="OS1101" s="871"/>
      <c r="OT1101" s="871"/>
      <c r="OU1101" s="871"/>
      <c r="OV1101" s="871"/>
      <c r="OW1101" s="871"/>
      <c r="OX1101" s="871"/>
      <c r="OY1101" s="871"/>
      <c r="OZ1101" s="871"/>
      <c r="PA1101" s="871"/>
      <c r="PB1101" s="871"/>
      <c r="PC1101" s="871"/>
      <c r="PD1101" s="871"/>
      <c r="PE1101" s="871"/>
      <c r="PF1101" s="871"/>
      <c r="PG1101" s="871"/>
      <c r="PH1101" s="871"/>
      <c r="PI1101" s="871"/>
      <c r="PJ1101" s="871"/>
      <c r="PK1101" s="871"/>
      <c r="PL1101" s="871"/>
      <c r="PM1101" s="871"/>
      <c r="PN1101" s="871"/>
      <c r="PO1101" s="871"/>
      <c r="PP1101" s="871"/>
      <c r="PQ1101" s="871"/>
      <c r="PR1101" s="871"/>
      <c r="PS1101" s="871"/>
      <c r="PT1101" s="871"/>
      <c r="PU1101" s="871"/>
      <c r="PV1101" s="871"/>
      <c r="PW1101" s="871"/>
      <c r="PX1101" s="871"/>
      <c r="PY1101" s="871"/>
      <c r="PZ1101" s="871"/>
      <c r="QA1101" s="871"/>
      <c r="QB1101" s="871"/>
      <c r="QC1101" s="871"/>
      <c r="QD1101" s="871"/>
      <c r="QE1101" s="871"/>
      <c r="QF1101" s="871"/>
      <c r="QG1101" s="871"/>
      <c r="QH1101" s="871"/>
      <c r="QI1101" s="871"/>
      <c r="QJ1101" s="871"/>
      <c r="QK1101" s="871"/>
      <c r="QL1101" s="871"/>
      <c r="QM1101" s="871"/>
      <c r="QN1101" s="871"/>
      <c r="QO1101" s="871"/>
      <c r="QP1101" s="871"/>
      <c r="QQ1101" s="871"/>
      <c r="QR1101" s="871"/>
      <c r="QS1101" s="871"/>
      <c r="QT1101" s="871"/>
      <c r="QU1101" s="871"/>
      <c r="QV1101" s="871"/>
      <c r="QW1101" s="871"/>
      <c r="QX1101" s="871"/>
      <c r="QY1101" s="871"/>
      <c r="QZ1101" s="871"/>
      <c r="RA1101" s="871"/>
      <c r="RB1101" s="871"/>
      <c r="RC1101" s="871"/>
      <c r="RD1101" s="871"/>
      <c r="RE1101" s="871"/>
      <c r="RF1101" s="871"/>
      <c r="RG1101" s="871"/>
      <c r="RH1101" s="871"/>
      <c r="RI1101" s="871"/>
      <c r="RJ1101" s="871"/>
      <c r="RK1101" s="871"/>
      <c r="RL1101" s="871"/>
      <c r="RM1101" s="871"/>
      <c r="RN1101" s="871"/>
      <c r="RO1101" s="871"/>
      <c r="RP1101" s="871"/>
      <c r="RQ1101" s="871"/>
      <c r="RR1101" s="871"/>
      <c r="RS1101" s="871"/>
      <c r="RT1101" s="871"/>
      <c r="RU1101" s="871"/>
      <c r="RV1101" s="871"/>
      <c r="RW1101" s="871"/>
      <c r="RX1101" s="871"/>
      <c r="RY1101" s="871"/>
      <c r="RZ1101" s="871"/>
      <c r="SA1101" s="871"/>
      <c r="SB1101" s="871"/>
      <c r="SC1101" s="871"/>
      <c r="SD1101" s="871"/>
      <c r="SE1101" s="871"/>
      <c r="SF1101" s="871"/>
      <c r="SG1101" s="871"/>
      <c r="SH1101" s="871"/>
      <c r="SI1101" s="871"/>
      <c r="SJ1101" s="871"/>
      <c r="SK1101" s="871"/>
      <c r="SL1101" s="871"/>
      <c r="SM1101" s="871"/>
      <c r="SN1101" s="871"/>
      <c r="SO1101" s="871"/>
      <c r="SP1101" s="871"/>
      <c r="SQ1101" s="871"/>
      <c r="SR1101" s="871"/>
      <c r="SS1101" s="871"/>
      <c r="ST1101" s="871"/>
      <c r="SU1101" s="871"/>
      <c r="SV1101" s="871"/>
      <c r="SW1101" s="871"/>
      <c r="SX1101" s="871"/>
      <c r="SY1101" s="871"/>
      <c r="SZ1101" s="871"/>
      <c r="TA1101" s="871"/>
      <c r="TB1101" s="871"/>
      <c r="TC1101" s="871"/>
      <c r="TD1101" s="871"/>
      <c r="TE1101" s="871"/>
      <c r="TF1101" s="871"/>
      <c r="TG1101" s="871"/>
      <c r="TH1101" s="871"/>
      <c r="TI1101" s="871"/>
      <c r="TJ1101" s="871"/>
      <c r="TK1101" s="871"/>
      <c r="TL1101" s="871"/>
      <c r="TM1101" s="871"/>
      <c r="TN1101" s="871"/>
      <c r="TO1101" s="871"/>
      <c r="TP1101" s="871"/>
      <c r="TQ1101" s="871"/>
      <c r="TR1101" s="871"/>
      <c r="TS1101" s="871"/>
      <c r="TT1101" s="871"/>
      <c r="TU1101" s="871"/>
      <c r="TV1101" s="871"/>
      <c r="TW1101" s="871"/>
      <c r="TX1101" s="871"/>
      <c r="TY1101" s="871"/>
      <c r="TZ1101" s="871"/>
      <c r="UA1101" s="871"/>
      <c r="UB1101" s="871"/>
      <c r="UC1101" s="871"/>
      <c r="UD1101" s="871"/>
      <c r="UE1101" s="871"/>
      <c r="UF1101" s="871"/>
      <c r="UG1101" s="871"/>
      <c r="UH1101" s="871"/>
      <c r="UI1101" s="871"/>
      <c r="UJ1101" s="871"/>
      <c r="UK1101" s="871"/>
      <c r="UL1101" s="871"/>
      <c r="UM1101" s="871"/>
      <c r="UN1101" s="871"/>
      <c r="UO1101" s="871"/>
      <c r="UP1101" s="871"/>
      <c r="UQ1101" s="871"/>
      <c r="UR1101" s="871"/>
      <c r="US1101" s="871"/>
      <c r="UT1101" s="871"/>
      <c r="UU1101" s="871"/>
      <c r="UV1101" s="871"/>
      <c r="UW1101" s="871"/>
      <c r="UX1101" s="871"/>
      <c r="UY1101" s="871"/>
      <c r="UZ1101" s="871"/>
      <c r="VA1101" s="871"/>
      <c r="VB1101" s="871"/>
      <c r="VC1101" s="871"/>
      <c r="VD1101" s="871"/>
      <c r="VE1101" s="871"/>
      <c r="VF1101" s="871"/>
      <c r="VG1101" s="871"/>
      <c r="VH1101" s="871"/>
      <c r="VI1101" s="871"/>
      <c r="VJ1101" s="871"/>
      <c r="VK1101" s="871"/>
      <c r="VL1101" s="871"/>
      <c r="VM1101" s="871"/>
      <c r="VN1101" s="871"/>
      <c r="VO1101" s="871"/>
      <c r="VP1101" s="871"/>
      <c r="VQ1101" s="871"/>
      <c r="VR1101" s="871"/>
      <c r="VS1101" s="871"/>
      <c r="VT1101" s="871"/>
      <c r="VU1101" s="871"/>
      <c r="VV1101" s="871"/>
      <c r="VW1101" s="871"/>
      <c r="VX1101" s="871"/>
      <c r="VY1101" s="871"/>
      <c r="VZ1101" s="871"/>
      <c r="WA1101" s="871"/>
      <c r="WB1101" s="871"/>
      <c r="WC1101" s="871"/>
      <c r="WD1101" s="871"/>
      <c r="WE1101" s="871"/>
      <c r="WF1101" s="871"/>
      <c r="WG1101" s="871"/>
      <c r="WH1101" s="871"/>
      <c r="WI1101" s="871"/>
      <c r="WJ1101" s="871"/>
      <c r="WK1101" s="871"/>
      <c r="WL1101" s="871"/>
      <c r="WM1101" s="871"/>
      <c r="WN1101" s="871"/>
      <c r="WO1101" s="871"/>
      <c r="WP1101" s="871"/>
      <c r="WQ1101" s="871"/>
      <c r="WR1101" s="871"/>
      <c r="WS1101" s="871"/>
      <c r="WT1101" s="871"/>
      <c r="WU1101" s="871"/>
      <c r="WV1101" s="871"/>
      <c r="WW1101" s="871"/>
      <c r="WX1101" s="871"/>
      <c r="WY1101" s="871"/>
      <c r="WZ1101" s="871"/>
      <c r="XA1101" s="871"/>
      <c r="XB1101" s="871"/>
      <c r="XC1101" s="871"/>
      <c r="XD1101" s="871"/>
      <c r="XE1101" s="871"/>
      <c r="XF1101" s="871"/>
      <c r="XG1101" s="871"/>
      <c r="XH1101" s="871"/>
      <c r="XI1101" s="871"/>
      <c r="XJ1101" s="871"/>
      <c r="XK1101" s="871"/>
      <c r="XL1101" s="871"/>
      <c r="XM1101" s="871"/>
      <c r="XN1101" s="871"/>
      <c r="XO1101" s="871"/>
      <c r="XP1101" s="871"/>
      <c r="XQ1101" s="871"/>
      <c r="XR1101" s="871"/>
      <c r="XS1101" s="871"/>
      <c r="XT1101" s="871"/>
      <c r="XU1101" s="871"/>
      <c r="XV1101" s="871"/>
      <c r="XW1101" s="871"/>
      <c r="XX1101" s="871"/>
      <c r="XY1101" s="871"/>
      <c r="XZ1101" s="871"/>
      <c r="YA1101" s="871"/>
      <c r="YB1101" s="871"/>
      <c r="YC1101" s="871"/>
      <c r="YD1101" s="871"/>
      <c r="YE1101" s="871"/>
      <c r="YF1101" s="871"/>
      <c r="YG1101" s="871"/>
      <c r="YH1101" s="871"/>
      <c r="YI1101" s="871"/>
      <c r="YJ1101" s="871"/>
      <c r="YK1101" s="871"/>
      <c r="YL1101" s="871"/>
      <c r="YM1101" s="871"/>
      <c r="YN1101" s="871"/>
      <c r="YO1101" s="871"/>
      <c r="YP1101" s="871"/>
      <c r="YQ1101" s="871"/>
      <c r="YR1101" s="871"/>
      <c r="YS1101" s="871"/>
      <c r="YT1101" s="871"/>
      <c r="YU1101" s="871"/>
      <c r="YV1101" s="871"/>
      <c r="YW1101" s="871"/>
      <c r="YX1101" s="871"/>
      <c r="YY1101" s="871"/>
      <c r="YZ1101" s="871"/>
      <c r="ZA1101" s="871"/>
      <c r="ZB1101" s="871"/>
      <c r="ZC1101" s="871"/>
      <c r="ZD1101" s="871"/>
      <c r="ZE1101" s="871"/>
      <c r="ZF1101" s="871"/>
      <c r="ZG1101" s="871"/>
      <c r="ZH1101" s="871"/>
      <c r="ZI1101" s="871"/>
      <c r="ZJ1101" s="871"/>
      <c r="ZK1101" s="871"/>
      <c r="ZL1101" s="871"/>
      <c r="ZM1101" s="871"/>
      <c r="ZN1101" s="871"/>
      <c r="ZO1101" s="871"/>
      <c r="ZP1101" s="871"/>
      <c r="ZQ1101" s="871"/>
      <c r="ZR1101" s="871"/>
      <c r="ZS1101" s="871"/>
      <c r="ZT1101" s="871"/>
      <c r="ZU1101" s="871"/>
      <c r="ZV1101" s="871"/>
      <c r="ZW1101" s="871"/>
      <c r="ZX1101" s="871"/>
      <c r="ZY1101" s="871"/>
      <c r="ZZ1101" s="871"/>
      <c r="AAA1101" s="871"/>
      <c r="AAB1101" s="871"/>
      <c r="AAC1101" s="871"/>
      <c r="AAD1101" s="871"/>
      <c r="AAE1101" s="871"/>
      <c r="AAF1101" s="871"/>
      <c r="AAG1101" s="871"/>
      <c r="AAH1101" s="871"/>
      <c r="AAI1101" s="871"/>
      <c r="AAJ1101" s="871"/>
      <c r="AAK1101" s="871"/>
      <c r="AAL1101" s="871"/>
      <c r="AAM1101" s="871"/>
      <c r="AAN1101" s="871"/>
      <c r="AAO1101" s="871"/>
      <c r="AAP1101" s="871"/>
      <c r="AAQ1101" s="871"/>
      <c r="AAR1101" s="871"/>
      <c r="AAS1101" s="871"/>
      <c r="AAT1101" s="871"/>
      <c r="AAU1101" s="871"/>
      <c r="AAV1101" s="871"/>
      <c r="AAW1101" s="871"/>
      <c r="AAX1101" s="871"/>
      <c r="AAY1101" s="871"/>
      <c r="AAZ1101" s="871"/>
      <c r="ABA1101" s="871"/>
      <c r="ABB1101" s="871"/>
      <c r="ABC1101" s="871"/>
      <c r="ABD1101" s="871"/>
      <c r="ABE1101" s="871"/>
      <c r="ABF1101" s="871"/>
      <c r="ABG1101" s="871"/>
      <c r="ABH1101" s="871"/>
      <c r="ABI1101" s="871"/>
      <c r="ABJ1101" s="871"/>
      <c r="ABK1101" s="871"/>
      <c r="ABL1101" s="871"/>
      <c r="ABM1101" s="871"/>
      <c r="ABN1101" s="871"/>
      <c r="ABO1101" s="871"/>
      <c r="ABP1101" s="871"/>
      <c r="ABQ1101" s="871"/>
      <c r="ABR1101" s="871"/>
      <c r="ABS1101" s="871"/>
      <c r="ABT1101" s="871"/>
      <c r="ABU1101" s="871"/>
      <c r="ABV1101" s="871"/>
      <c r="ABW1101" s="871"/>
      <c r="ABX1101" s="871"/>
      <c r="ABY1101" s="871"/>
      <c r="ABZ1101" s="871"/>
      <c r="ACA1101" s="871"/>
      <c r="ACB1101" s="871"/>
      <c r="ACC1101" s="871"/>
      <c r="ACD1101" s="871"/>
      <c r="ACE1101" s="871"/>
      <c r="ACF1101" s="871"/>
      <c r="ACG1101" s="871"/>
      <c r="ACH1101" s="871"/>
      <c r="ACI1101" s="871"/>
      <c r="ACJ1101" s="871"/>
      <c r="ACK1101" s="871"/>
      <c r="ACL1101" s="871"/>
      <c r="ACM1101" s="871"/>
      <c r="ACN1101" s="871"/>
      <c r="ACO1101" s="871"/>
      <c r="ACP1101" s="871"/>
      <c r="ACQ1101" s="871"/>
      <c r="ACR1101" s="871"/>
      <c r="ACS1101" s="871"/>
      <c r="ACT1101" s="871"/>
      <c r="ACU1101" s="871"/>
      <c r="ACV1101" s="871"/>
      <c r="ACW1101" s="871"/>
      <c r="ACX1101" s="871"/>
      <c r="ACY1101" s="871"/>
      <c r="ACZ1101" s="871"/>
      <c r="ADA1101" s="871"/>
      <c r="ADB1101" s="871"/>
      <c r="ADC1101" s="871"/>
      <c r="ADD1101" s="871"/>
      <c r="ADE1101" s="871"/>
      <c r="ADF1101" s="871"/>
      <c r="ADG1101" s="871"/>
      <c r="ADH1101" s="871"/>
      <c r="ADI1101" s="871"/>
      <c r="ADJ1101" s="871"/>
      <c r="ADK1101" s="871"/>
      <c r="ADL1101" s="871"/>
      <c r="ADM1101" s="871"/>
      <c r="ADN1101" s="871"/>
      <c r="ADO1101" s="871"/>
      <c r="ADP1101" s="871"/>
      <c r="ADQ1101" s="871"/>
      <c r="ADR1101" s="871"/>
      <c r="ADS1101" s="871"/>
      <c r="ADT1101" s="871"/>
      <c r="ADU1101" s="871"/>
      <c r="ADV1101" s="871"/>
      <c r="ADW1101" s="871"/>
      <c r="ADX1101" s="871"/>
      <c r="ADY1101" s="871"/>
      <c r="ADZ1101" s="871"/>
      <c r="AEA1101" s="871"/>
      <c r="AEB1101" s="871"/>
      <c r="AEC1101" s="871"/>
      <c r="AED1101" s="871"/>
      <c r="AEE1101" s="871"/>
      <c r="AEF1101" s="871"/>
      <c r="AEG1101" s="871"/>
      <c r="AEH1101" s="871"/>
      <c r="AEI1101" s="871"/>
      <c r="AEJ1101" s="871"/>
      <c r="AEK1101" s="871"/>
      <c r="AEL1101" s="871"/>
      <c r="AEM1101" s="871"/>
      <c r="AEN1101" s="871"/>
      <c r="AEO1101" s="871"/>
      <c r="AEP1101" s="871"/>
      <c r="AEQ1101" s="871"/>
      <c r="AER1101" s="871"/>
      <c r="AES1101" s="871"/>
      <c r="AET1101" s="871"/>
      <c r="AEU1101" s="871"/>
      <c r="AEV1101" s="871"/>
      <c r="AEW1101" s="871"/>
      <c r="AEX1101" s="871"/>
      <c r="AEY1101" s="871"/>
      <c r="AEZ1101" s="871"/>
      <c r="AFA1101" s="871"/>
      <c r="AFB1101" s="871"/>
      <c r="AFC1101" s="871"/>
      <c r="AFD1101" s="871"/>
      <c r="AFE1101" s="871"/>
      <c r="AFF1101" s="871"/>
      <c r="AFG1101" s="871"/>
      <c r="AFH1101" s="871"/>
      <c r="AFI1101" s="871"/>
      <c r="AFJ1101" s="871"/>
      <c r="AFK1101" s="871"/>
      <c r="AFL1101" s="871"/>
      <c r="AFM1101" s="871"/>
      <c r="AFN1101" s="871"/>
      <c r="AFO1101" s="871"/>
      <c r="AFP1101" s="871"/>
      <c r="AFQ1101" s="871"/>
      <c r="AFR1101" s="871"/>
      <c r="AFS1101" s="871"/>
      <c r="AFT1101" s="871"/>
      <c r="AFU1101" s="871"/>
      <c r="AFV1101" s="871"/>
      <c r="AFW1101" s="871"/>
      <c r="AFX1101" s="871"/>
      <c r="AFY1101" s="871"/>
      <c r="AFZ1101" s="871"/>
      <c r="AGA1101" s="871"/>
      <c r="AGB1101" s="871"/>
      <c r="AGC1101" s="871"/>
      <c r="AGD1101" s="871"/>
      <c r="AGE1101" s="871"/>
      <c r="AGF1101" s="871"/>
      <c r="AGG1101" s="871"/>
      <c r="AGH1101" s="871"/>
      <c r="AGI1101" s="871"/>
      <c r="AGJ1101" s="871"/>
      <c r="AGK1101" s="871"/>
      <c r="AGL1101" s="871"/>
      <c r="AGM1101" s="871"/>
      <c r="AGN1101" s="871"/>
      <c r="AGO1101" s="871"/>
      <c r="AGP1101" s="871"/>
      <c r="AGQ1101" s="871"/>
      <c r="AGR1101" s="871"/>
      <c r="AGS1101" s="871"/>
      <c r="AGT1101" s="871"/>
      <c r="AGU1101" s="871"/>
      <c r="AGV1101" s="871"/>
      <c r="AGW1101" s="871"/>
      <c r="AGX1101" s="871"/>
      <c r="AGY1101" s="871"/>
      <c r="AGZ1101" s="871"/>
      <c r="AHA1101" s="871"/>
      <c r="AHB1101" s="871"/>
      <c r="AHC1101" s="871"/>
      <c r="AHD1101" s="871"/>
      <c r="AHE1101" s="871"/>
      <c r="AHF1101" s="871"/>
      <c r="AHG1101" s="871"/>
      <c r="AHH1101" s="871"/>
      <c r="AHI1101" s="871"/>
      <c r="AHJ1101" s="871"/>
      <c r="AHK1101" s="871"/>
      <c r="AHL1101" s="871"/>
      <c r="AHM1101" s="871"/>
      <c r="AHN1101" s="871"/>
      <c r="AHO1101" s="871"/>
      <c r="AHP1101" s="871"/>
      <c r="AHQ1101" s="871"/>
      <c r="AHR1101" s="871"/>
      <c r="AHS1101" s="871"/>
      <c r="AHT1101" s="871"/>
      <c r="AHU1101" s="871"/>
      <c r="AHV1101" s="871"/>
      <c r="AHW1101" s="871"/>
      <c r="AHX1101" s="871"/>
      <c r="AHY1101" s="871"/>
      <c r="AHZ1101" s="871"/>
      <c r="AIA1101" s="871"/>
      <c r="AIB1101" s="871"/>
      <c r="AIC1101" s="871"/>
      <c r="AID1101" s="871"/>
      <c r="AIE1101" s="871"/>
      <c r="AIF1101" s="871"/>
      <c r="AIG1101" s="871"/>
      <c r="AIH1101" s="871"/>
      <c r="AII1101" s="871"/>
      <c r="AIJ1101" s="871"/>
      <c r="AIK1101" s="871"/>
      <c r="AIL1101" s="871"/>
      <c r="AIM1101" s="871"/>
      <c r="AIN1101" s="871"/>
      <c r="AIO1101" s="871"/>
      <c r="AIP1101" s="871"/>
      <c r="AIQ1101" s="871"/>
      <c r="AIR1101" s="871"/>
      <c r="AIS1101" s="871"/>
      <c r="AIT1101" s="871"/>
      <c r="AIU1101" s="871"/>
      <c r="AIV1101" s="871"/>
      <c r="AIW1101" s="871"/>
      <c r="AIX1101" s="871"/>
      <c r="AIY1101" s="871"/>
      <c r="AIZ1101" s="871"/>
      <c r="AJA1101" s="871"/>
      <c r="AJB1101" s="871"/>
      <c r="AJC1101" s="871"/>
      <c r="AJD1101" s="871"/>
      <c r="AJE1101" s="871"/>
      <c r="AJF1101" s="871"/>
      <c r="AJG1101" s="871"/>
      <c r="AJH1101" s="871"/>
      <c r="AJI1101" s="871"/>
      <c r="AJJ1101" s="871"/>
      <c r="AJK1101" s="871"/>
      <c r="AJL1101" s="871"/>
      <c r="AJM1101" s="871"/>
      <c r="AJN1101" s="871"/>
      <c r="AJO1101" s="871"/>
      <c r="AJP1101" s="871"/>
      <c r="AJQ1101" s="871"/>
      <c r="AJR1101" s="871"/>
      <c r="AJS1101" s="871"/>
      <c r="AJT1101" s="871"/>
      <c r="AJU1101" s="871"/>
      <c r="AJV1101" s="871"/>
      <c r="AJW1101" s="871"/>
      <c r="AJX1101" s="871"/>
      <c r="AJY1101" s="871"/>
      <c r="AJZ1101" s="871"/>
      <c r="AKA1101" s="871"/>
      <c r="AKB1101" s="871"/>
      <c r="AKC1101" s="871"/>
      <c r="AKD1101" s="871"/>
      <c r="AKE1101" s="871"/>
      <c r="AKF1101" s="871"/>
      <c r="AKG1101" s="871"/>
      <c r="AKH1101" s="871"/>
      <c r="AKI1101" s="871"/>
      <c r="AKJ1101" s="871"/>
      <c r="AKK1101" s="871"/>
      <c r="AKL1101" s="871"/>
      <c r="AKM1101" s="871"/>
      <c r="AKN1101" s="871"/>
      <c r="AKO1101" s="871"/>
      <c r="AKP1101" s="871"/>
      <c r="AKQ1101" s="871"/>
      <c r="AKR1101" s="871"/>
      <c r="AKS1101" s="871"/>
      <c r="AKT1101" s="871"/>
      <c r="AKU1101" s="871"/>
      <c r="AKV1101" s="871"/>
      <c r="AKW1101" s="871"/>
      <c r="AKX1101" s="871"/>
      <c r="AKY1101" s="871"/>
      <c r="AKZ1101" s="871"/>
      <c r="ALA1101" s="871"/>
      <c r="ALB1101" s="871"/>
      <c r="ALC1101" s="871"/>
      <c r="ALD1101" s="871"/>
      <c r="ALE1101" s="871"/>
      <c r="ALF1101" s="871"/>
      <c r="ALG1101" s="871"/>
      <c r="ALH1101" s="871"/>
      <c r="ALI1101" s="871"/>
      <c r="ALJ1101" s="871"/>
      <c r="ALK1101" s="871"/>
      <c r="ALL1101" s="871"/>
      <c r="ALM1101" s="871"/>
      <c r="ALN1101" s="871"/>
      <c r="ALO1101" s="871"/>
      <c r="ALP1101" s="871"/>
      <c r="ALQ1101" s="871"/>
      <c r="ALR1101" s="871"/>
      <c r="ALS1101" s="871"/>
      <c r="ALT1101" s="871"/>
      <c r="ALU1101" s="871"/>
      <c r="ALV1101" s="871"/>
      <c r="ALW1101" s="871"/>
      <c r="ALX1101" s="871"/>
      <c r="ALY1101" s="871"/>
      <c r="ALZ1101" s="871"/>
      <c r="AMA1101" s="871"/>
      <c r="AMB1101" s="871"/>
      <c r="AMC1101" s="871"/>
      <c r="AMD1101" s="871"/>
      <c r="AME1101" s="871"/>
      <c r="AMF1101" s="871"/>
      <c r="AMG1101" s="871"/>
      <c r="AMH1101" s="871"/>
      <c r="AMI1101" s="871"/>
      <c r="AMJ1101" s="871"/>
      <c r="AMK1101" s="871"/>
    </row>
    <row r="1102" spans="1:1025" ht="15.75" customHeight="1">
      <c r="A1102" s="1126"/>
      <c r="B1102" s="1000"/>
      <c r="C1102" s="942"/>
      <c r="D1102" s="942"/>
      <c r="E1102" s="983"/>
      <c r="F1102" s="942"/>
      <c r="G1102" s="942"/>
      <c r="H1102" s="946"/>
      <c r="I1102" s="942"/>
      <c r="J1102" s="942"/>
      <c r="K1102" s="944"/>
      <c r="L1102" s="944"/>
      <c r="M1102" s="899"/>
      <c r="N1102" s="899"/>
      <c r="O1102" s="903"/>
      <c r="P1102" s="899"/>
      <c r="Q1102" s="898"/>
      <c r="R1102" s="871"/>
      <c r="S1102" s="871"/>
      <c r="T1102" s="871"/>
      <c r="U1102" s="871"/>
      <c r="V1102" s="871"/>
      <c r="W1102" s="871"/>
      <c r="X1102" s="871"/>
      <c r="Y1102" s="871"/>
      <c r="Z1102" s="871"/>
      <c r="AA1102" s="871"/>
      <c r="AB1102" s="871"/>
      <c r="AC1102" s="871"/>
      <c r="AD1102" s="871"/>
      <c r="AE1102" s="871"/>
      <c r="AF1102" s="871"/>
      <c r="AG1102" s="871"/>
      <c r="AH1102" s="871"/>
      <c r="AI1102" s="871"/>
      <c r="AJ1102" s="871"/>
      <c r="AK1102" s="871"/>
      <c r="AL1102" s="871"/>
      <c r="AM1102" s="871"/>
      <c r="AN1102" s="871"/>
      <c r="AO1102" s="871"/>
      <c r="AP1102" s="871"/>
      <c r="AQ1102" s="871"/>
      <c r="AR1102" s="871"/>
      <c r="AS1102" s="871"/>
      <c r="AT1102" s="871"/>
      <c r="AU1102" s="871"/>
      <c r="AV1102" s="871"/>
      <c r="AW1102" s="871"/>
      <c r="AX1102" s="871"/>
      <c r="AY1102" s="871"/>
      <c r="AZ1102" s="871"/>
      <c r="BA1102" s="871"/>
      <c r="BB1102" s="871"/>
      <c r="BC1102" s="871"/>
      <c r="BD1102" s="871"/>
      <c r="BE1102" s="871"/>
      <c r="BF1102" s="871"/>
      <c r="BG1102" s="871"/>
      <c r="BH1102" s="871"/>
      <c r="BI1102" s="871"/>
      <c r="BJ1102" s="871"/>
      <c r="BK1102" s="871"/>
      <c r="BL1102" s="871"/>
      <c r="BM1102" s="871"/>
      <c r="BN1102" s="871"/>
      <c r="BO1102" s="871"/>
      <c r="BP1102" s="871"/>
      <c r="BQ1102" s="871"/>
      <c r="BR1102" s="871"/>
      <c r="BS1102" s="871"/>
      <c r="BT1102" s="871"/>
      <c r="BU1102" s="871"/>
      <c r="BV1102" s="871"/>
      <c r="BW1102" s="871"/>
      <c r="BX1102" s="871"/>
      <c r="BY1102" s="871"/>
      <c r="BZ1102" s="871"/>
      <c r="CA1102" s="871"/>
      <c r="CB1102" s="871"/>
      <c r="CC1102" s="871"/>
      <c r="CD1102" s="871"/>
      <c r="CE1102" s="871"/>
      <c r="CF1102" s="871"/>
      <c r="CG1102" s="871"/>
      <c r="CH1102" s="871"/>
      <c r="CI1102" s="871"/>
      <c r="CJ1102" s="871"/>
      <c r="CK1102" s="871"/>
      <c r="CL1102" s="871"/>
      <c r="CM1102" s="871"/>
      <c r="CN1102" s="871"/>
      <c r="CO1102" s="871"/>
      <c r="CP1102" s="871"/>
      <c r="CQ1102" s="871"/>
      <c r="CR1102" s="871"/>
      <c r="CS1102" s="871"/>
      <c r="CT1102" s="871"/>
      <c r="CU1102" s="871"/>
      <c r="CV1102" s="871"/>
      <c r="CW1102" s="871"/>
      <c r="CX1102" s="871"/>
      <c r="CY1102" s="871"/>
      <c r="CZ1102" s="871"/>
      <c r="DA1102" s="871"/>
      <c r="DB1102" s="871"/>
      <c r="DC1102" s="871"/>
      <c r="DD1102" s="871"/>
      <c r="DE1102" s="871"/>
      <c r="DF1102" s="871"/>
      <c r="DG1102" s="871"/>
      <c r="DH1102" s="871"/>
      <c r="DI1102" s="871"/>
      <c r="DJ1102" s="871"/>
      <c r="DK1102" s="871"/>
      <c r="DL1102" s="871"/>
      <c r="DM1102" s="871"/>
      <c r="DN1102" s="871"/>
      <c r="DO1102" s="871"/>
      <c r="DP1102" s="871"/>
      <c r="DQ1102" s="871"/>
      <c r="DR1102" s="871"/>
      <c r="DS1102" s="871"/>
      <c r="DT1102" s="871"/>
      <c r="DU1102" s="871"/>
      <c r="DV1102" s="871"/>
      <c r="DW1102" s="871"/>
      <c r="DX1102" s="871"/>
      <c r="DY1102" s="871"/>
      <c r="DZ1102" s="871"/>
      <c r="EA1102" s="871"/>
      <c r="EB1102" s="871"/>
      <c r="EC1102" s="871"/>
      <c r="ED1102" s="871"/>
      <c r="EE1102" s="871"/>
      <c r="EF1102" s="871"/>
      <c r="EG1102" s="871"/>
      <c r="EH1102" s="871"/>
      <c r="EI1102" s="871"/>
      <c r="EJ1102" s="871"/>
      <c r="EK1102" s="871"/>
      <c r="EL1102" s="871"/>
      <c r="EM1102" s="871"/>
      <c r="EN1102" s="871"/>
      <c r="EO1102" s="871"/>
      <c r="EP1102" s="871"/>
      <c r="EQ1102" s="871"/>
      <c r="ER1102" s="871"/>
      <c r="ES1102" s="871"/>
      <c r="ET1102" s="871"/>
      <c r="EU1102" s="871"/>
      <c r="EV1102" s="871"/>
      <c r="EW1102" s="871"/>
      <c r="EX1102" s="871"/>
      <c r="EY1102" s="871"/>
      <c r="EZ1102" s="871"/>
      <c r="FA1102" s="871"/>
      <c r="FB1102" s="871"/>
      <c r="FC1102" s="871"/>
      <c r="FD1102" s="871"/>
      <c r="FE1102" s="871"/>
      <c r="FF1102" s="871"/>
      <c r="FG1102" s="871"/>
      <c r="FH1102" s="871"/>
      <c r="FI1102" s="871"/>
      <c r="FJ1102" s="871"/>
      <c r="FK1102" s="871"/>
      <c r="FL1102" s="871"/>
      <c r="FM1102" s="871"/>
      <c r="FN1102" s="871"/>
      <c r="FO1102" s="871"/>
      <c r="FP1102" s="871"/>
      <c r="FQ1102" s="871"/>
      <c r="FR1102" s="871"/>
      <c r="FS1102" s="871"/>
      <c r="FT1102" s="871"/>
      <c r="FU1102" s="871"/>
      <c r="FV1102" s="871"/>
      <c r="FW1102" s="871"/>
      <c r="FX1102" s="871"/>
      <c r="FY1102" s="871"/>
      <c r="FZ1102" s="871"/>
      <c r="GA1102" s="871"/>
      <c r="GB1102" s="871"/>
      <c r="GC1102" s="871"/>
      <c r="GD1102" s="871"/>
      <c r="GE1102" s="871"/>
      <c r="GF1102" s="871"/>
      <c r="GG1102" s="871"/>
      <c r="GH1102" s="871"/>
      <c r="GI1102" s="871"/>
      <c r="GJ1102" s="871"/>
      <c r="GK1102" s="871"/>
      <c r="GL1102" s="871"/>
      <c r="GM1102" s="871"/>
      <c r="GN1102" s="871"/>
      <c r="GO1102" s="871"/>
      <c r="GP1102" s="871"/>
      <c r="GQ1102" s="871"/>
      <c r="GR1102" s="871"/>
      <c r="GS1102" s="871"/>
      <c r="GT1102" s="871"/>
      <c r="GU1102" s="871"/>
      <c r="GV1102" s="871"/>
      <c r="GW1102" s="871"/>
      <c r="GX1102" s="871"/>
      <c r="GY1102" s="871"/>
      <c r="GZ1102" s="871"/>
      <c r="HA1102" s="871"/>
      <c r="HB1102" s="871"/>
      <c r="HC1102" s="871"/>
      <c r="HD1102" s="871"/>
      <c r="HE1102" s="871"/>
      <c r="HF1102" s="871"/>
      <c r="HG1102" s="871"/>
      <c r="HH1102" s="871"/>
      <c r="HI1102" s="871"/>
      <c r="HJ1102" s="871"/>
      <c r="HK1102" s="871"/>
      <c r="HL1102" s="871"/>
      <c r="HM1102" s="871"/>
      <c r="HN1102" s="871"/>
      <c r="HO1102" s="871"/>
      <c r="HP1102" s="871"/>
      <c r="HQ1102" s="871"/>
      <c r="HR1102" s="871"/>
      <c r="HS1102" s="871"/>
      <c r="HT1102" s="871"/>
      <c r="HU1102" s="871"/>
      <c r="HV1102" s="871"/>
      <c r="HW1102" s="871"/>
      <c r="HX1102" s="871"/>
      <c r="HY1102" s="871"/>
      <c r="HZ1102" s="871"/>
      <c r="IA1102" s="871"/>
      <c r="IB1102" s="871"/>
      <c r="IC1102" s="871"/>
      <c r="ID1102" s="871"/>
      <c r="IE1102" s="871"/>
      <c r="IF1102" s="871"/>
      <c r="IG1102" s="871"/>
      <c r="IH1102" s="871"/>
      <c r="II1102" s="871"/>
      <c r="IJ1102" s="871"/>
      <c r="IK1102" s="871"/>
      <c r="IL1102" s="871"/>
      <c r="IM1102" s="871"/>
      <c r="IN1102" s="871"/>
      <c r="IO1102" s="871"/>
      <c r="IP1102" s="871"/>
      <c r="IQ1102" s="871"/>
      <c r="IR1102" s="871"/>
      <c r="IS1102" s="871"/>
      <c r="IT1102" s="871"/>
      <c r="IU1102" s="871"/>
      <c r="IV1102" s="871"/>
      <c r="IW1102" s="871"/>
      <c r="IX1102" s="871"/>
      <c r="IY1102" s="871"/>
      <c r="IZ1102" s="871"/>
      <c r="JA1102" s="871"/>
      <c r="JB1102" s="871"/>
      <c r="JC1102" s="871"/>
      <c r="JD1102" s="871"/>
      <c r="JE1102" s="871"/>
      <c r="JF1102" s="871"/>
      <c r="JG1102" s="871"/>
      <c r="JH1102" s="871"/>
      <c r="JI1102" s="871"/>
      <c r="JJ1102" s="871"/>
      <c r="JK1102" s="871"/>
      <c r="JL1102" s="871"/>
      <c r="JM1102" s="871"/>
      <c r="JN1102" s="871"/>
      <c r="JO1102" s="871"/>
      <c r="JP1102" s="871"/>
      <c r="JQ1102" s="871"/>
      <c r="JR1102" s="871"/>
      <c r="JS1102" s="871"/>
      <c r="JT1102" s="871"/>
      <c r="JU1102" s="871"/>
      <c r="JV1102" s="871"/>
      <c r="JW1102" s="871"/>
      <c r="JX1102" s="871"/>
      <c r="JY1102" s="871"/>
      <c r="JZ1102" s="871"/>
      <c r="KA1102" s="871"/>
      <c r="KB1102" s="871"/>
      <c r="KC1102" s="871"/>
      <c r="KD1102" s="871"/>
      <c r="KE1102" s="871"/>
      <c r="KF1102" s="871"/>
      <c r="KG1102" s="871"/>
      <c r="KH1102" s="871"/>
      <c r="KI1102" s="871"/>
      <c r="KJ1102" s="871"/>
      <c r="KK1102" s="871"/>
      <c r="KL1102" s="871"/>
      <c r="KM1102" s="871"/>
      <c r="KN1102" s="871"/>
      <c r="KO1102" s="871"/>
      <c r="KP1102" s="871"/>
      <c r="KQ1102" s="871"/>
      <c r="KR1102" s="871"/>
      <c r="KS1102" s="871"/>
      <c r="KT1102" s="871"/>
      <c r="KU1102" s="871"/>
      <c r="KV1102" s="871"/>
      <c r="KW1102" s="871"/>
      <c r="KX1102" s="871"/>
      <c r="KY1102" s="871"/>
      <c r="KZ1102" s="871"/>
      <c r="LA1102" s="871"/>
      <c r="LB1102" s="871"/>
      <c r="LC1102" s="871"/>
      <c r="LD1102" s="871"/>
      <c r="LE1102" s="871"/>
      <c r="LF1102" s="871"/>
      <c r="LG1102" s="871"/>
      <c r="LH1102" s="871"/>
      <c r="LI1102" s="871"/>
      <c r="LJ1102" s="871"/>
      <c r="LK1102" s="871"/>
      <c r="LL1102" s="871"/>
      <c r="LM1102" s="871"/>
      <c r="LN1102" s="871"/>
      <c r="LO1102" s="871"/>
      <c r="LP1102" s="871"/>
      <c r="LQ1102" s="871"/>
      <c r="LR1102" s="871"/>
      <c r="LS1102" s="871"/>
      <c r="LT1102" s="871"/>
      <c r="LU1102" s="871"/>
      <c r="LV1102" s="871"/>
      <c r="LW1102" s="871"/>
      <c r="LX1102" s="871"/>
      <c r="LY1102" s="871"/>
      <c r="LZ1102" s="871"/>
      <c r="MA1102" s="871"/>
      <c r="MB1102" s="871"/>
      <c r="MC1102" s="871"/>
      <c r="MD1102" s="871"/>
      <c r="ME1102" s="871"/>
      <c r="MF1102" s="871"/>
      <c r="MG1102" s="871"/>
      <c r="MH1102" s="871"/>
      <c r="MI1102" s="871"/>
      <c r="MJ1102" s="871"/>
      <c r="MK1102" s="871"/>
      <c r="ML1102" s="871"/>
      <c r="MM1102" s="871"/>
      <c r="MN1102" s="871"/>
      <c r="MO1102" s="871"/>
      <c r="MP1102" s="871"/>
      <c r="MQ1102" s="871"/>
      <c r="MR1102" s="871"/>
      <c r="MS1102" s="871"/>
      <c r="MT1102" s="871"/>
      <c r="MU1102" s="871"/>
      <c r="MV1102" s="871"/>
      <c r="MW1102" s="871"/>
      <c r="MX1102" s="871"/>
      <c r="MY1102" s="871"/>
      <c r="MZ1102" s="871"/>
      <c r="NA1102" s="871"/>
      <c r="NB1102" s="871"/>
      <c r="NC1102" s="871"/>
      <c r="ND1102" s="871"/>
      <c r="NE1102" s="871"/>
      <c r="NF1102" s="871"/>
      <c r="NG1102" s="871"/>
      <c r="NH1102" s="871"/>
      <c r="NI1102" s="871"/>
      <c r="NJ1102" s="871"/>
      <c r="NK1102" s="871"/>
      <c r="NL1102" s="871"/>
      <c r="NM1102" s="871"/>
      <c r="NN1102" s="871"/>
      <c r="NO1102" s="871"/>
      <c r="NP1102" s="871"/>
      <c r="NQ1102" s="871"/>
      <c r="NR1102" s="871"/>
      <c r="NS1102" s="871"/>
      <c r="NT1102" s="871"/>
      <c r="NU1102" s="871"/>
      <c r="NV1102" s="871"/>
      <c r="NW1102" s="871"/>
      <c r="NX1102" s="871"/>
      <c r="NY1102" s="871"/>
      <c r="NZ1102" s="871"/>
      <c r="OA1102" s="871"/>
      <c r="OB1102" s="871"/>
      <c r="OC1102" s="871"/>
      <c r="OD1102" s="871"/>
      <c r="OE1102" s="871"/>
      <c r="OF1102" s="871"/>
      <c r="OG1102" s="871"/>
      <c r="OH1102" s="871"/>
      <c r="OI1102" s="871"/>
      <c r="OJ1102" s="871"/>
      <c r="OK1102" s="871"/>
      <c r="OL1102" s="871"/>
      <c r="OM1102" s="871"/>
      <c r="ON1102" s="871"/>
      <c r="OO1102" s="871"/>
      <c r="OP1102" s="871"/>
      <c r="OQ1102" s="871"/>
      <c r="OR1102" s="871"/>
      <c r="OS1102" s="871"/>
      <c r="OT1102" s="871"/>
      <c r="OU1102" s="871"/>
      <c r="OV1102" s="871"/>
      <c r="OW1102" s="871"/>
      <c r="OX1102" s="871"/>
      <c r="OY1102" s="871"/>
      <c r="OZ1102" s="871"/>
      <c r="PA1102" s="871"/>
      <c r="PB1102" s="871"/>
      <c r="PC1102" s="871"/>
      <c r="PD1102" s="871"/>
      <c r="PE1102" s="871"/>
      <c r="PF1102" s="871"/>
      <c r="PG1102" s="871"/>
      <c r="PH1102" s="871"/>
      <c r="PI1102" s="871"/>
      <c r="PJ1102" s="871"/>
      <c r="PK1102" s="871"/>
      <c r="PL1102" s="871"/>
      <c r="PM1102" s="871"/>
      <c r="PN1102" s="871"/>
      <c r="PO1102" s="871"/>
      <c r="PP1102" s="871"/>
      <c r="PQ1102" s="871"/>
      <c r="PR1102" s="871"/>
      <c r="PS1102" s="871"/>
      <c r="PT1102" s="871"/>
      <c r="PU1102" s="871"/>
      <c r="PV1102" s="871"/>
      <c r="PW1102" s="871"/>
      <c r="PX1102" s="871"/>
      <c r="PY1102" s="871"/>
      <c r="PZ1102" s="871"/>
      <c r="QA1102" s="871"/>
      <c r="QB1102" s="871"/>
      <c r="QC1102" s="871"/>
      <c r="QD1102" s="871"/>
      <c r="QE1102" s="871"/>
      <c r="QF1102" s="871"/>
      <c r="QG1102" s="871"/>
      <c r="QH1102" s="871"/>
      <c r="QI1102" s="871"/>
      <c r="QJ1102" s="871"/>
      <c r="QK1102" s="871"/>
      <c r="QL1102" s="871"/>
      <c r="QM1102" s="871"/>
      <c r="QN1102" s="871"/>
      <c r="QO1102" s="871"/>
      <c r="QP1102" s="871"/>
      <c r="QQ1102" s="871"/>
      <c r="QR1102" s="871"/>
      <c r="QS1102" s="871"/>
      <c r="QT1102" s="871"/>
      <c r="QU1102" s="871"/>
      <c r="QV1102" s="871"/>
      <c r="QW1102" s="871"/>
      <c r="QX1102" s="871"/>
      <c r="QY1102" s="871"/>
      <c r="QZ1102" s="871"/>
      <c r="RA1102" s="871"/>
      <c r="RB1102" s="871"/>
      <c r="RC1102" s="871"/>
      <c r="RD1102" s="871"/>
      <c r="RE1102" s="871"/>
      <c r="RF1102" s="871"/>
      <c r="RG1102" s="871"/>
      <c r="RH1102" s="871"/>
      <c r="RI1102" s="871"/>
      <c r="RJ1102" s="871"/>
      <c r="RK1102" s="871"/>
      <c r="RL1102" s="871"/>
      <c r="RM1102" s="871"/>
      <c r="RN1102" s="871"/>
      <c r="RO1102" s="871"/>
      <c r="RP1102" s="871"/>
      <c r="RQ1102" s="871"/>
      <c r="RR1102" s="871"/>
      <c r="RS1102" s="871"/>
      <c r="RT1102" s="871"/>
      <c r="RU1102" s="871"/>
      <c r="RV1102" s="871"/>
      <c r="RW1102" s="871"/>
      <c r="RX1102" s="871"/>
      <c r="RY1102" s="871"/>
      <c r="RZ1102" s="871"/>
      <c r="SA1102" s="871"/>
      <c r="SB1102" s="871"/>
      <c r="SC1102" s="871"/>
      <c r="SD1102" s="871"/>
      <c r="SE1102" s="871"/>
      <c r="SF1102" s="871"/>
      <c r="SG1102" s="871"/>
      <c r="SH1102" s="871"/>
      <c r="SI1102" s="871"/>
      <c r="SJ1102" s="871"/>
      <c r="SK1102" s="871"/>
      <c r="SL1102" s="871"/>
      <c r="SM1102" s="871"/>
      <c r="SN1102" s="871"/>
      <c r="SO1102" s="871"/>
      <c r="SP1102" s="871"/>
      <c r="SQ1102" s="871"/>
      <c r="SR1102" s="871"/>
      <c r="SS1102" s="871"/>
      <c r="ST1102" s="871"/>
      <c r="SU1102" s="871"/>
      <c r="SV1102" s="871"/>
      <c r="SW1102" s="871"/>
      <c r="SX1102" s="871"/>
      <c r="SY1102" s="871"/>
      <c r="SZ1102" s="871"/>
      <c r="TA1102" s="871"/>
      <c r="TB1102" s="871"/>
      <c r="TC1102" s="871"/>
      <c r="TD1102" s="871"/>
      <c r="TE1102" s="871"/>
      <c r="TF1102" s="871"/>
      <c r="TG1102" s="871"/>
      <c r="TH1102" s="871"/>
      <c r="TI1102" s="871"/>
      <c r="TJ1102" s="871"/>
      <c r="TK1102" s="871"/>
      <c r="TL1102" s="871"/>
      <c r="TM1102" s="871"/>
      <c r="TN1102" s="871"/>
      <c r="TO1102" s="871"/>
      <c r="TP1102" s="871"/>
      <c r="TQ1102" s="871"/>
      <c r="TR1102" s="871"/>
      <c r="TS1102" s="871"/>
      <c r="TT1102" s="871"/>
      <c r="TU1102" s="871"/>
      <c r="TV1102" s="871"/>
      <c r="TW1102" s="871"/>
      <c r="TX1102" s="871"/>
      <c r="TY1102" s="871"/>
      <c r="TZ1102" s="871"/>
      <c r="UA1102" s="871"/>
      <c r="UB1102" s="871"/>
      <c r="UC1102" s="871"/>
      <c r="UD1102" s="871"/>
      <c r="UE1102" s="871"/>
      <c r="UF1102" s="871"/>
      <c r="UG1102" s="871"/>
      <c r="UH1102" s="871"/>
      <c r="UI1102" s="871"/>
      <c r="UJ1102" s="871"/>
      <c r="UK1102" s="871"/>
      <c r="UL1102" s="871"/>
      <c r="UM1102" s="871"/>
      <c r="UN1102" s="871"/>
      <c r="UO1102" s="871"/>
      <c r="UP1102" s="871"/>
      <c r="UQ1102" s="871"/>
      <c r="UR1102" s="871"/>
      <c r="US1102" s="871"/>
      <c r="UT1102" s="871"/>
      <c r="UU1102" s="871"/>
      <c r="UV1102" s="871"/>
      <c r="UW1102" s="871"/>
      <c r="UX1102" s="871"/>
      <c r="UY1102" s="871"/>
      <c r="UZ1102" s="871"/>
      <c r="VA1102" s="871"/>
      <c r="VB1102" s="871"/>
      <c r="VC1102" s="871"/>
      <c r="VD1102" s="871"/>
      <c r="VE1102" s="871"/>
      <c r="VF1102" s="871"/>
      <c r="VG1102" s="871"/>
      <c r="VH1102" s="871"/>
      <c r="VI1102" s="871"/>
      <c r="VJ1102" s="871"/>
      <c r="VK1102" s="871"/>
      <c r="VL1102" s="871"/>
      <c r="VM1102" s="871"/>
      <c r="VN1102" s="871"/>
      <c r="VO1102" s="871"/>
      <c r="VP1102" s="871"/>
      <c r="VQ1102" s="871"/>
      <c r="VR1102" s="871"/>
      <c r="VS1102" s="871"/>
      <c r="VT1102" s="871"/>
      <c r="VU1102" s="871"/>
      <c r="VV1102" s="871"/>
      <c r="VW1102" s="871"/>
      <c r="VX1102" s="871"/>
      <c r="VY1102" s="871"/>
      <c r="VZ1102" s="871"/>
      <c r="WA1102" s="871"/>
      <c r="WB1102" s="871"/>
      <c r="WC1102" s="871"/>
      <c r="WD1102" s="871"/>
      <c r="WE1102" s="871"/>
      <c r="WF1102" s="871"/>
      <c r="WG1102" s="871"/>
      <c r="WH1102" s="871"/>
      <c r="WI1102" s="871"/>
      <c r="WJ1102" s="871"/>
      <c r="WK1102" s="871"/>
      <c r="WL1102" s="871"/>
      <c r="WM1102" s="871"/>
      <c r="WN1102" s="871"/>
      <c r="WO1102" s="871"/>
      <c r="WP1102" s="871"/>
      <c r="WQ1102" s="871"/>
      <c r="WR1102" s="871"/>
      <c r="WS1102" s="871"/>
      <c r="WT1102" s="871"/>
      <c r="WU1102" s="871"/>
      <c r="WV1102" s="871"/>
      <c r="WW1102" s="871"/>
      <c r="WX1102" s="871"/>
      <c r="WY1102" s="871"/>
      <c r="WZ1102" s="871"/>
      <c r="XA1102" s="871"/>
      <c r="XB1102" s="871"/>
      <c r="XC1102" s="871"/>
      <c r="XD1102" s="871"/>
      <c r="XE1102" s="871"/>
      <c r="XF1102" s="871"/>
      <c r="XG1102" s="871"/>
      <c r="XH1102" s="871"/>
      <c r="XI1102" s="871"/>
      <c r="XJ1102" s="871"/>
      <c r="XK1102" s="871"/>
      <c r="XL1102" s="871"/>
      <c r="XM1102" s="871"/>
      <c r="XN1102" s="871"/>
      <c r="XO1102" s="871"/>
      <c r="XP1102" s="871"/>
      <c r="XQ1102" s="871"/>
      <c r="XR1102" s="871"/>
      <c r="XS1102" s="871"/>
      <c r="XT1102" s="871"/>
      <c r="XU1102" s="871"/>
      <c r="XV1102" s="871"/>
      <c r="XW1102" s="871"/>
      <c r="XX1102" s="871"/>
      <c r="XY1102" s="871"/>
      <c r="XZ1102" s="871"/>
      <c r="YA1102" s="871"/>
      <c r="YB1102" s="871"/>
      <c r="YC1102" s="871"/>
      <c r="YD1102" s="871"/>
      <c r="YE1102" s="871"/>
      <c r="YF1102" s="871"/>
      <c r="YG1102" s="871"/>
      <c r="YH1102" s="871"/>
      <c r="YI1102" s="871"/>
      <c r="YJ1102" s="871"/>
      <c r="YK1102" s="871"/>
      <c r="YL1102" s="871"/>
      <c r="YM1102" s="871"/>
      <c r="YN1102" s="871"/>
      <c r="YO1102" s="871"/>
      <c r="YP1102" s="871"/>
      <c r="YQ1102" s="871"/>
      <c r="YR1102" s="871"/>
      <c r="YS1102" s="871"/>
      <c r="YT1102" s="871"/>
      <c r="YU1102" s="871"/>
      <c r="YV1102" s="871"/>
      <c r="YW1102" s="871"/>
      <c r="YX1102" s="871"/>
      <c r="YY1102" s="871"/>
      <c r="YZ1102" s="871"/>
      <c r="ZA1102" s="871"/>
      <c r="ZB1102" s="871"/>
      <c r="ZC1102" s="871"/>
      <c r="ZD1102" s="871"/>
      <c r="ZE1102" s="871"/>
      <c r="ZF1102" s="871"/>
      <c r="ZG1102" s="871"/>
      <c r="ZH1102" s="871"/>
      <c r="ZI1102" s="871"/>
      <c r="ZJ1102" s="871"/>
      <c r="ZK1102" s="871"/>
      <c r="ZL1102" s="871"/>
      <c r="ZM1102" s="871"/>
      <c r="ZN1102" s="871"/>
      <c r="ZO1102" s="871"/>
      <c r="ZP1102" s="871"/>
      <c r="ZQ1102" s="871"/>
      <c r="ZR1102" s="871"/>
      <c r="ZS1102" s="871"/>
      <c r="ZT1102" s="871"/>
      <c r="ZU1102" s="871"/>
      <c r="ZV1102" s="871"/>
      <c r="ZW1102" s="871"/>
      <c r="ZX1102" s="871"/>
      <c r="ZY1102" s="871"/>
      <c r="ZZ1102" s="871"/>
      <c r="AAA1102" s="871"/>
      <c r="AAB1102" s="871"/>
      <c r="AAC1102" s="871"/>
      <c r="AAD1102" s="871"/>
      <c r="AAE1102" s="871"/>
      <c r="AAF1102" s="871"/>
      <c r="AAG1102" s="871"/>
      <c r="AAH1102" s="871"/>
      <c r="AAI1102" s="871"/>
      <c r="AAJ1102" s="871"/>
      <c r="AAK1102" s="871"/>
      <c r="AAL1102" s="871"/>
      <c r="AAM1102" s="871"/>
      <c r="AAN1102" s="871"/>
      <c r="AAO1102" s="871"/>
      <c r="AAP1102" s="871"/>
      <c r="AAQ1102" s="871"/>
      <c r="AAR1102" s="871"/>
      <c r="AAS1102" s="871"/>
      <c r="AAT1102" s="871"/>
      <c r="AAU1102" s="871"/>
      <c r="AAV1102" s="871"/>
      <c r="AAW1102" s="871"/>
      <c r="AAX1102" s="871"/>
      <c r="AAY1102" s="871"/>
      <c r="AAZ1102" s="871"/>
      <c r="ABA1102" s="871"/>
      <c r="ABB1102" s="871"/>
      <c r="ABC1102" s="871"/>
      <c r="ABD1102" s="871"/>
      <c r="ABE1102" s="871"/>
      <c r="ABF1102" s="871"/>
      <c r="ABG1102" s="871"/>
      <c r="ABH1102" s="871"/>
      <c r="ABI1102" s="871"/>
      <c r="ABJ1102" s="871"/>
      <c r="ABK1102" s="871"/>
      <c r="ABL1102" s="871"/>
      <c r="ABM1102" s="871"/>
      <c r="ABN1102" s="871"/>
      <c r="ABO1102" s="871"/>
      <c r="ABP1102" s="871"/>
      <c r="ABQ1102" s="871"/>
      <c r="ABR1102" s="871"/>
      <c r="ABS1102" s="871"/>
      <c r="ABT1102" s="871"/>
      <c r="ABU1102" s="871"/>
      <c r="ABV1102" s="871"/>
      <c r="ABW1102" s="871"/>
      <c r="ABX1102" s="871"/>
      <c r="ABY1102" s="871"/>
      <c r="ABZ1102" s="871"/>
      <c r="ACA1102" s="871"/>
      <c r="ACB1102" s="871"/>
      <c r="ACC1102" s="871"/>
      <c r="ACD1102" s="871"/>
      <c r="ACE1102" s="871"/>
      <c r="ACF1102" s="871"/>
      <c r="ACG1102" s="871"/>
      <c r="ACH1102" s="871"/>
      <c r="ACI1102" s="871"/>
      <c r="ACJ1102" s="871"/>
      <c r="ACK1102" s="871"/>
      <c r="ACL1102" s="871"/>
      <c r="ACM1102" s="871"/>
      <c r="ACN1102" s="871"/>
      <c r="ACO1102" s="871"/>
      <c r="ACP1102" s="871"/>
      <c r="ACQ1102" s="871"/>
      <c r="ACR1102" s="871"/>
      <c r="ACS1102" s="871"/>
      <c r="ACT1102" s="871"/>
      <c r="ACU1102" s="871"/>
      <c r="ACV1102" s="871"/>
      <c r="ACW1102" s="871"/>
      <c r="ACX1102" s="871"/>
      <c r="ACY1102" s="871"/>
      <c r="ACZ1102" s="871"/>
      <c r="ADA1102" s="871"/>
      <c r="ADB1102" s="871"/>
      <c r="ADC1102" s="871"/>
      <c r="ADD1102" s="871"/>
      <c r="ADE1102" s="871"/>
      <c r="ADF1102" s="871"/>
      <c r="ADG1102" s="871"/>
      <c r="ADH1102" s="871"/>
      <c r="ADI1102" s="871"/>
      <c r="ADJ1102" s="871"/>
      <c r="ADK1102" s="871"/>
      <c r="ADL1102" s="871"/>
      <c r="ADM1102" s="871"/>
      <c r="ADN1102" s="871"/>
      <c r="ADO1102" s="871"/>
      <c r="ADP1102" s="871"/>
      <c r="ADQ1102" s="871"/>
      <c r="ADR1102" s="871"/>
      <c r="ADS1102" s="871"/>
      <c r="ADT1102" s="871"/>
      <c r="ADU1102" s="871"/>
      <c r="ADV1102" s="871"/>
      <c r="ADW1102" s="871"/>
      <c r="ADX1102" s="871"/>
      <c r="ADY1102" s="871"/>
      <c r="ADZ1102" s="871"/>
      <c r="AEA1102" s="871"/>
      <c r="AEB1102" s="871"/>
      <c r="AEC1102" s="871"/>
      <c r="AED1102" s="871"/>
      <c r="AEE1102" s="871"/>
      <c r="AEF1102" s="871"/>
      <c r="AEG1102" s="871"/>
      <c r="AEH1102" s="871"/>
      <c r="AEI1102" s="871"/>
      <c r="AEJ1102" s="871"/>
      <c r="AEK1102" s="871"/>
      <c r="AEL1102" s="871"/>
      <c r="AEM1102" s="871"/>
      <c r="AEN1102" s="871"/>
      <c r="AEO1102" s="871"/>
      <c r="AEP1102" s="871"/>
      <c r="AEQ1102" s="871"/>
      <c r="AER1102" s="871"/>
      <c r="AES1102" s="871"/>
      <c r="AET1102" s="871"/>
      <c r="AEU1102" s="871"/>
      <c r="AEV1102" s="871"/>
      <c r="AEW1102" s="871"/>
      <c r="AEX1102" s="871"/>
      <c r="AEY1102" s="871"/>
      <c r="AEZ1102" s="871"/>
      <c r="AFA1102" s="871"/>
      <c r="AFB1102" s="871"/>
      <c r="AFC1102" s="871"/>
      <c r="AFD1102" s="871"/>
      <c r="AFE1102" s="871"/>
      <c r="AFF1102" s="871"/>
      <c r="AFG1102" s="871"/>
      <c r="AFH1102" s="871"/>
      <c r="AFI1102" s="871"/>
      <c r="AFJ1102" s="871"/>
      <c r="AFK1102" s="871"/>
      <c r="AFL1102" s="871"/>
      <c r="AFM1102" s="871"/>
      <c r="AFN1102" s="871"/>
      <c r="AFO1102" s="871"/>
      <c r="AFP1102" s="871"/>
      <c r="AFQ1102" s="871"/>
      <c r="AFR1102" s="871"/>
      <c r="AFS1102" s="871"/>
      <c r="AFT1102" s="871"/>
      <c r="AFU1102" s="871"/>
      <c r="AFV1102" s="871"/>
      <c r="AFW1102" s="871"/>
      <c r="AFX1102" s="871"/>
      <c r="AFY1102" s="871"/>
      <c r="AFZ1102" s="871"/>
      <c r="AGA1102" s="871"/>
      <c r="AGB1102" s="871"/>
      <c r="AGC1102" s="871"/>
      <c r="AGD1102" s="871"/>
      <c r="AGE1102" s="871"/>
      <c r="AGF1102" s="871"/>
      <c r="AGG1102" s="871"/>
      <c r="AGH1102" s="871"/>
      <c r="AGI1102" s="871"/>
      <c r="AGJ1102" s="871"/>
      <c r="AGK1102" s="871"/>
      <c r="AGL1102" s="871"/>
      <c r="AGM1102" s="871"/>
      <c r="AGN1102" s="871"/>
      <c r="AGO1102" s="871"/>
      <c r="AGP1102" s="871"/>
      <c r="AGQ1102" s="871"/>
      <c r="AGR1102" s="871"/>
      <c r="AGS1102" s="871"/>
      <c r="AGT1102" s="871"/>
      <c r="AGU1102" s="871"/>
      <c r="AGV1102" s="871"/>
      <c r="AGW1102" s="871"/>
      <c r="AGX1102" s="871"/>
      <c r="AGY1102" s="871"/>
      <c r="AGZ1102" s="871"/>
      <c r="AHA1102" s="871"/>
      <c r="AHB1102" s="871"/>
      <c r="AHC1102" s="871"/>
      <c r="AHD1102" s="871"/>
      <c r="AHE1102" s="871"/>
      <c r="AHF1102" s="871"/>
      <c r="AHG1102" s="871"/>
      <c r="AHH1102" s="871"/>
      <c r="AHI1102" s="871"/>
      <c r="AHJ1102" s="871"/>
      <c r="AHK1102" s="871"/>
      <c r="AHL1102" s="871"/>
      <c r="AHM1102" s="871"/>
      <c r="AHN1102" s="871"/>
      <c r="AHO1102" s="871"/>
      <c r="AHP1102" s="871"/>
      <c r="AHQ1102" s="871"/>
      <c r="AHR1102" s="871"/>
      <c r="AHS1102" s="871"/>
      <c r="AHT1102" s="871"/>
      <c r="AHU1102" s="871"/>
      <c r="AHV1102" s="871"/>
      <c r="AHW1102" s="871"/>
      <c r="AHX1102" s="871"/>
      <c r="AHY1102" s="871"/>
      <c r="AHZ1102" s="871"/>
      <c r="AIA1102" s="871"/>
      <c r="AIB1102" s="871"/>
      <c r="AIC1102" s="871"/>
      <c r="AID1102" s="871"/>
      <c r="AIE1102" s="871"/>
      <c r="AIF1102" s="871"/>
      <c r="AIG1102" s="871"/>
      <c r="AIH1102" s="871"/>
      <c r="AII1102" s="871"/>
      <c r="AIJ1102" s="871"/>
      <c r="AIK1102" s="871"/>
      <c r="AIL1102" s="871"/>
      <c r="AIM1102" s="871"/>
      <c r="AIN1102" s="871"/>
      <c r="AIO1102" s="871"/>
      <c r="AIP1102" s="871"/>
      <c r="AIQ1102" s="871"/>
      <c r="AIR1102" s="871"/>
      <c r="AIS1102" s="871"/>
      <c r="AIT1102" s="871"/>
      <c r="AIU1102" s="871"/>
      <c r="AIV1102" s="871"/>
      <c r="AIW1102" s="871"/>
      <c r="AIX1102" s="871"/>
      <c r="AIY1102" s="871"/>
      <c r="AIZ1102" s="871"/>
      <c r="AJA1102" s="871"/>
      <c r="AJB1102" s="871"/>
      <c r="AJC1102" s="871"/>
      <c r="AJD1102" s="871"/>
      <c r="AJE1102" s="871"/>
      <c r="AJF1102" s="871"/>
      <c r="AJG1102" s="871"/>
      <c r="AJH1102" s="871"/>
      <c r="AJI1102" s="871"/>
      <c r="AJJ1102" s="871"/>
      <c r="AJK1102" s="871"/>
      <c r="AJL1102" s="871"/>
      <c r="AJM1102" s="871"/>
      <c r="AJN1102" s="871"/>
      <c r="AJO1102" s="871"/>
      <c r="AJP1102" s="871"/>
      <c r="AJQ1102" s="871"/>
      <c r="AJR1102" s="871"/>
      <c r="AJS1102" s="871"/>
      <c r="AJT1102" s="871"/>
      <c r="AJU1102" s="871"/>
      <c r="AJV1102" s="871"/>
      <c r="AJW1102" s="871"/>
      <c r="AJX1102" s="871"/>
      <c r="AJY1102" s="871"/>
      <c r="AJZ1102" s="871"/>
      <c r="AKA1102" s="871"/>
      <c r="AKB1102" s="871"/>
      <c r="AKC1102" s="871"/>
      <c r="AKD1102" s="871"/>
      <c r="AKE1102" s="871"/>
      <c r="AKF1102" s="871"/>
      <c r="AKG1102" s="871"/>
      <c r="AKH1102" s="871"/>
      <c r="AKI1102" s="871"/>
      <c r="AKJ1102" s="871"/>
      <c r="AKK1102" s="871"/>
      <c r="AKL1102" s="871"/>
      <c r="AKM1102" s="871"/>
      <c r="AKN1102" s="871"/>
      <c r="AKO1102" s="871"/>
      <c r="AKP1102" s="871"/>
      <c r="AKQ1102" s="871"/>
      <c r="AKR1102" s="871"/>
      <c r="AKS1102" s="871"/>
      <c r="AKT1102" s="871"/>
      <c r="AKU1102" s="871"/>
      <c r="AKV1102" s="871"/>
      <c r="AKW1102" s="871"/>
      <c r="AKX1102" s="871"/>
      <c r="AKY1102" s="871"/>
      <c r="AKZ1102" s="871"/>
      <c r="ALA1102" s="871"/>
      <c r="ALB1102" s="871"/>
      <c r="ALC1102" s="871"/>
      <c r="ALD1102" s="871"/>
      <c r="ALE1102" s="871"/>
      <c r="ALF1102" s="871"/>
      <c r="ALG1102" s="871"/>
      <c r="ALH1102" s="871"/>
      <c r="ALI1102" s="871"/>
      <c r="ALJ1102" s="871"/>
      <c r="ALK1102" s="871"/>
      <c r="ALL1102" s="871"/>
      <c r="ALM1102" s="871"/>
      <c r="ALN1102" s="871"/>
      <c r="ALO1102" s="871"/>
      <c r="ALP1102" s="871"/>
      <c r="ALQ1102" s="871"/>
      <c r="ALR1102" s="871"/>
      <c r="ALS1102" s="871"/>
      <c r="ALT1102" s="871"/>
      <c r="ALU1102" s="871"/>
      <c r="ALV1102" s="871"/>
      <c r="ALW1102" s="871"/>
      <c r="ALX1102" s="871"/>
      <c r="ALY1102" s="871"/>
      <c r="ALZ1102" s="871"/>
      <c r="AMA1102" s="871"/>
      <c r="AMB1102" s="871"/>
      <c r="AMC1102" s="871"/>
      <c r="AMD1102" s="871"/>
      <c r="AME1102" s="871"/>
      <c r="AMF1102" s="871"/>
      <c r="AMG1102" s="871"/>
      <c r="AMH1102" s="871"/>
      <c r="AMI1102" s="871"/>
      <c r="AMJ1102" s="871"/>
      <c r="AMK1102" s="871"/>
    </row>
    <row r="1103" spans="1:1025" ht="15.75" customHeight="1">
      <c r="A1103" s="1126"/>
      <c r="B1103" s="933"/>
      <c r="C1103" s="943"/>
      <c r="D1103" s="940"/>
      <c r="E1103" s="983"/>
      <c r="F1103" s="943"/>
      <c r="G1103" s="942"/>
      <c r="H1103" s="946"/>
      <c r="I1103" s="946"/>
      <c r="J1103" s="946"/>
      <c r="K1103" s="882"/>
      <c r="L1103" s="883"/>
      <c r="M1103" s="884"/>
      <c r="N1103" s="882"/>
      <c r="O1103" s="882"/>
      <c r="P1103" s="882"/>
      <c r="Q1103" s="871"/>
      <c r="R1103" s="871"/>
      <c r="S1103" s="871"/>
      <c r="T1103" s="871"/>
      <c r="U1103" s="871"/>
      <c r="V1103" s="871"/>
      <c r="W1103" s="871"/>
      <c r="X1103" s="871"/>
      <c r="Y1103" s="871"/>
      <c r="Z1103" s="871"/>
      <c r="AA1103" s="871"/>
      <c r="AB1103" s="871"/>
      <c r="AC1103" s="871"/>
      <c r="AD1103" s="871"/>
      <c r="AE1103" s="871"/>
      <c r="AF1103" s="871"/>
      <c r="AG1103" s="871"/>
      <c r="AH1103" s="871"/>
      <c r="AI1103" s="871"/>
      <c r="AJ1103" s="871"/>
      <c r="AK1103" s="871"/>
      <c r="AL1103" s="871"/>
      <c r="AM1103" s="871"/>
      <c r="AN1103" s="871"/>
      <c r="AO1103" s="871"/>
      <c r="AP1103" s="871"/>
      <c r="AQ1103" s="871"/>
      <c r="AR1103" s="871"/>
      <c r="AS1103" s="871"/>
      <c r="AT1103" s="871"/>
      <c r="AU1103" s="871"/>
      <c r="AV1103" s="871"/>
      <c r="AW1103" s="871"/>
      <c r="AX1103" s="871"/>
      <c r="AY1103" s="871"/>
      <c r="AZ1103" s="871"/>
      <c r="BA1103" s="871"/>
      <c r="BB1103" s="871"/>
      <c r="BC1103" s="871"/>
      <c r="BD1103" s="871"/>
      <c r="BE1103" s="871"/>
      <c r="BF1103" s="871"/>
      <c r="BG1103" s="871"/>
      <c r="BH1103" s="871"/>
      <c r="BI1103" s="871"/>
      <c r="BJ1103" s="871"/>
      <c r="BK1103" s="871"/>
      <c r="BL1103" s="871"/>
      <c r="BM1103" s="871"/>
      <c r="BN1103" s="871"/>
      <c r="BO1103" s="871"/>
      <c r="BP1103" s="871"/>
      <c r="BQ1103" s="871"/>
      <c r="BR1103" s="871"/>
      <c r="BS1103" s="871"/>
      <c r="BT1103" s="871"/>
      <c r="BU1103" s="871"/>
      <c r="BV1103" s="871"/>
      <c r="BW1103" s="871"/>
      <c r="BX1103" s="871"/>
      <c r="BY1103" s="871"/>
      <c r="BZ1103" s="871"/>
      <c r="CA1103" s="871"/>
      <c r="CB1103" s="871"/>
      <c r="CC1103" s="871"/>
      <c r="CD1103" s="871"/>
      <c r="CE1103" s="871"/>
      <c r="CF1103" s="871"/>
      <c r="CG1103" s="871"/>
      <c r="CH1103" s="871"/>
      <c r="CI1103" s="871"/>
      <c r="CJ1103" s="871"/>
      <c r="CK1103" s="871"/>
      <c r="CL1103" s="871"/>
      <c r="CM1103" s="871"/>
      <c r="CN1103" s="871"/>
      <c r="CO1103" s="871"/>
      <c r="CP1103" s="871"/>
      <c r="CQ1103" s="871"/>
      <c r="CR1103" s="871"/>
      <c r="CS1103" s="871"/>
      <c r="CT1103" s="871"/>
      <c r="CU1103" s="871"/>
      <c r="CV1103" s="871"/>
      <c r="CW1103" s="871"/>
      <c r="CX1103" s="871"/>
      <c r="CY1103" s="871"/>
      <c r="CZ1103" s="871"/>
      <c r="DA1103" s="871"/>
      <c r="DB1103" s="871"/>
      <c r="DC1103" s="871"/>
      <c r="DD1103" s="871"/>
      <c r="DE1103" s="871"/>
      <c r="DF1103" s="871"/>
      <c r="DG1103" s="871"/>
      <c r="DH1103" s="871"/>
      <c r="DI1103" s="871"/>
      <c r="DJ1103" s="871"/>
      <c r="DK1103" s="871"/>
      <c r="DL1103" s="871"/>
      <c r="DM1103" s="871"/>
      <c r="DN1103" s="871"/>
      <c r="DO1103" s="871"/>
      <c r="DP1103" s="871"/>
      <c r="DQ1103" s="871"/>
      <c r="DR1103" s="871"/>
      <c r="DS1103" s="871"/>
      <c r="DT1103" s="871"/>
      <c r="DU1103" s="871"/>
      <c r="DV1103" s="871"/>
      <c r="DW1103" s="871"/>
      <c r="DX1103" s="871"/>
      <c r="DY1103" s="871"/>
      <c r="DZ1103" s="871"/>
      <c r="EA1103" s="871"/>
      <c r="EB1103" s="871"/>
      <c r="EC1103" s="871"/>
      <c r="ED1103" s="871"/>
      <c r="EE1103" s="871"/>
      <c r="EF1103" s="871"/>
      <c r="EG1103" s="871"/>
      <c r="EH1103" s="871"/>
      <c r="EI1103" s="871"/>
      <c r="EJ1103" s="871"/>
      <c r="EK1103" s="871"/>
      <c r="EL1103" s="871"/>
      <c r="EM1103" s="871"/>
      <c r="EN1103" s="871"/>
      <c r="EO1103" s="871"/>
      <c r="EP1103" s="871"/>
      <c r="EQ1103" s="871"/>
      <c r="ER1103" s="871"/>
      <c r="ES1103" s="871"/>
      <c r="ET1103" s="871"/>
      <c r="EU1103" s="871"/>
      <c r="EV1103" s="871"/>
      <c r="EW1103" s="871"/>
      <c r="EX1103" s="871"/>
      <c r="EY1103" s="871"/>
      <c r="EZ1103" s="871"/>
      <c r="FA1103" s="871"/>
      <c r="FB1103" s="871"/>
      <c r="FC1103" s="871"/>
      <c r="FD1103" s="871"/>
      <c r="FE1103" s="871"/>
      <c r="FF1103" s="871"/>
      <c r="FG1103" s="871"/>
      <c r="FH1103" s="871"/>
      <c r="FI1103" s="871"/>
      <c r="FJ1103" s="871"/>
      <c r="FK1103" s="871"/>
      <c r="FL1103" s="871"/>
      <c r="FM1103" s="871"/>
      <c r="FN1103" s="871"/>
      <c r="FO1103" s="871"/>
      <c r="FP1103" s="871"/>
      <c r="FQ1103" s="871"/>
      <c r="FR1103" s="871"/>
      <c r="FS1103" s="871"/>
      <c r="FT1103" s="871"/>
      <c r="FU1103" s="871"/>
      <c r="FV1103" s="871"/>
      <c r="FW1103" s="871"/>
      <c r="FX1103" s="871"/>
      <c r="FY1103" s="871"/>
      <c r="FZ1103" s="871"/>
      <c r="GA1103" s="871"/>
      <c r="GB1103" s="871"/>
      <c r="GC1103" s="871"/>
      <c r="GD1103" s="871"/>
      <c r="GE1103" s="871"/>
      <c r="GF1103" s="871"/>
      <c r="GG1103" s="871"/>
      <c r="GH1103" s="871"/>
      <c r="GI1103" s="871"/>
      <c r="GJ1103" s="871"/>
      <c r="GK1103" s="871"/>
      <c r="GL1103" s="871"/>
      <c r="GM1103" s="871"/>
      <c r="GN1103" s="871"/>
      <c r="GO1103" s="871"/>
      <c r="GP1103" s="871"/>
      <c r="GQ1103" s="871"/>
      <c r="GR1103" s="871"/>
      <c r="GS1103" s="871"/>
      <c r="GT1103" s="871"/>
      <c r="GU1103" s="871"/>
      <c r="GV1103" s="871"/>
      <c r="GW1103" s="871"/>
      <c r="GX1103" s="871"/>
      <c r="GY1103" s="871"/>
      <c r="GZ1103" s="871"/>
      <c r="HA1103" s="871"/>
      <c r="HB1103" s="871"/>
      <c r="HC1103" s="871"/>
      <c r="HD1103" s="871"/>
      <c r="HE1103" s="871"/>
      <c r="HF1103" s="871"/>
      <c r="HG1103" s="871"/>
      <c r="HH1103" s="871"/>
      <c r="HI1103" s="871"/>
      <c r="HJ1103" s="871"/>
      <c r="HK1103" s="871"/>
      <c r="HL1103" s="871"/>
      <c r="HM1103" s="871"/>
      <c r="HN1103" s="871"/>
      <c r="HO1103" s="871"/>
      <c r="HP1103" s="871"/>
      <c r="HQ1103" s="871"/>
      <c r="HR1103" s="871"/>
      <c r="HS1103" s="871"/>
      <c r="HT1103" s="871"/>
      <c r="HU1103" s="871"/>
      <c r="HV1103" s="871"/>
      <c r="HW1103" s="871"/>
      <c r="HX1103" s="871"/>
      <c r="HY1103" s="871"/>
      <c r="HZ1103" s="871"/>
      <c r="IA1103" s="871"/>
      <c r="IB1103" s="871"/>
      <c r="IC1103" s="871"/>
      <c r="ID1103" s="871"/>
      <c r="IE1103" s="871"/>
      <c r="IF1103" s="871"/>
      <c r="IG1103" s="871"/>
      <c r="IH1103" s="871"/>
      <c r="II1103" s="871"/>
      <c r="IJ1103" s="871"/>
      <c r="IK1103" s="871"/>
      <c r="IL1103" s="871"/>
      <c r="IM1103" s="871"/>
      <c r="IN1103" s="871"/>
      <c r="IO1103" s="871"/>
      <c r="IP1103" s="871"/>
      <c r="IQ1103" s="871"/>
      <c r="IR1103" s="871"/>
      <c r="IS1103" s="871"/>
      <c r="IT1103" s="871"/>
      <c r="IU1103" s="871"/>
      <c r="IV1103" s="871"/>
      <c r="IW1103" s="871"/>
      <c r="IX1103" s="871"/>
      <c r="IY1103" s="871"/>
      <c r="IZ1103" s="871"/>
      <c r="JA1103" s="871"/>
      <c r="JB1103" s="871"/>
      <c r="JC1103" s="871"/>
      <c r="JD1103" s="871"/>
      <c r="JE1103" s="871"/>
      <c r="JF1103" s="871"/>
      <c r="JG1103" s="871"/>
      <c r="JH1103" s="871"/>
      <c r="JI1103" s="871"/>
      <c r="JJ1103" s="871"/>
      <c r="JK1103" s="871"/>
      <c r="JL1103" s="871"/>
      <c r="JM1103" s="871"/>
      <c r="JN1103" s="871"/>
      <c r="JO1103" s="871"/>
      <c r="JP1103" s="871"/>
      <c r="JQ1103" s="871"/>
      <c r="JR1103" s="871"/>
      <c r="JS1103" s="871"/>
      <c r="JT1103" s="871"/>
      <c r="JU1103" s="871"/>
      <c r="JV1103" s="871"/>
      <c r="JW1103" s="871"/>
      <c r="JX1103" s="871"/>
      <c r="JY1103" s="871"/>
      <c r="JZ1103" s="871"/>
      <c r="KA1103" s="871"/>
      <c r="KB1103" s="871"/>
      <c r="KC1103" s="871"/>
      <c r="KD1103" s="871"/>
      <c r="KE1103" s="871"/>
      <c r="KF1103" s="871"/>
      <c r="KG1103" s="871"/>
      <c r="KH1103" s="871"/>
      <c r="KI1103" s="871"/>
      <c r="KJ1103" s="871"/>
      <c r="KK1103" s="871"/>
      <c r="KL1103" s="871"/>
      <c r="KM1103" s="871"/>
      <c r="KN1103" s="871"/>
      <c r="KO1103" s="871"/>
      <c r="KP1103" s="871"/>
      <c r="KQ1103" s="871"/>
      <c r="KR1103" s="871"/>
      <c r="KS1103" s="871"/>
      <c r="KT1103" s="871"/>
      <c r="KU1103" s="871"/>
      <c r="KV1103" s="871"/>
      <c r="KW1103" s="871"/>
      <c r="KX1103" s="871"/>
      <c r="KY1103" s="871"/>
      <c r="KZ1103" s="871"/>
      <c r="LA1103" s="871"/>
      <c r="LB1103" s="871"/>
      <c r="LC1103" s="871"/>
      <c r="LD1103" s="871"/>
      <c r="LE1103" s="871"/>
      <c r="LF1103" s="871"/>
      <c r="LG1103" s="871"/>
      <c r="LH1103" s="871"/>
      <c r="LI1103" s="871"/>
      <c r="LJ1103" s="871"/>
      <c r="LK1103" s="871"/>
      <c r="LL1103" s="871"/>
      <c r="LM1103" s="871"/>
      <c r="LN1103" s="871"/>
      <c r="LO1103" s="871"/>
      <c r="LP1103" s="871"/>
      <c r="LQ1103" s="871"/>
      <c r="LR1103" s="871"/>
      <c r="LS1103" s="871"/>
      <c r="LT1103" s="871"/>
      <c r="LU1103" s="871"/>
      <c r="LV1103" s="871"/>
      <c r="LW1103" s="871"/>
      <c r="LX1103" s="871"/>
      <c r="LY1103" s="871"/>
      <c r="LZ1103" s="871"/>
      <c r="MA1103" s="871"/>
      <c r="MB1103" s="871"/>
      <c r="MC1103" s="871"/>
      <c r="MD1103" s="871"/>
      <c r="ME1103" s="871"/>
      <c r="MF1103" s="871"/>
      <c r="MG1103" s="871"/>
      <c r="MH1103" s="871"/>
      <c r="MI1103" s="871"/>
      <c r="MJ1103" s="871"/>
      <c r="MK1103" s="871"/>
      <c r="ML1103" s="871"/>
      <c r="MM1103" s="871"/>
      <c r="MN1103" s="871"/>
      <c r="MO1103" s="871"/>
      <c r="MP1103" s="871"/>
      <c r="MQ1103" s="871"/>
      <c r="MR1103" s="871"/>
      <c r="MS1103" s="871"/>
      <c r="MT1103" s="871"/>
      <c r="MU1103" s="871"/>
      <c r="MV1103" s="871"/>
      <c r="MW1103" s="871"/>
      <c r="MX1103" s="871"/>
      <c r="MY1103" s="871"/>
      <c r="MZ1103" s="871"/>
      <c r="NA1103" s="871"/>
      <c r="NB1103" s="871"/>
      <c r="NC1103" s="871"/>
      <c r="ND1103" s="871"/>
      <c r="NE1103" s="871"/>
      <c r="NF1103" s="871"/>
      <c r="NG1103" s="871"/>
      <c r="NH1103" s="871"/>
      <c r="NI1103" s="871"/>
      <c r="NJ1103" s="871"/>
      <c r="NK1103" s="871"/>
      <c r="NL1103" s="871"/>
      <c r="NM1103" s="871"/>
      <c r="NN1103" s="871"/>
      <c r="NO1103" s="871"/>
      <c r="NP1103" s="871"/>
      <c r="NQ1103" s="871"/>
      <c r="NR1103" s="871"/>
      <c r="NS1103" s="871"/>
      <c r="NT1103" s="871"/>
      <c r="NU1103" s="871"/>
      <c r="NV1103" s="871"/>
      <c r="NW1103" s="871"/>
      <c r="NX1103" s="871"/>
      <c r="NY1103" s="871"/>
      <c r="NZ1103" s="871"/>
      <c r="OA1103" s="871"/>
      <c r="OB1103" s="871"/>
      <c r="OC1103" s="871"/>
      <c r="OD1103" s="871"/>
      <c r="OE1103" s="871"/>
      <c r="OF1103" s="871"/>
      <c r="OG1103" s="871"/>
      <c r="OH1103" s="871"/>
      <c r="OI1103" s="871"/>
      <c r="OJ1103" s="871"/>
      <c r="OK1103" s="871"/>
      <c r="OL1103" s="871"/>
      <c r="OM1103" s="871"/>
      <c r="ON1103" s="871"/>
      <c r="OO1103" s="871"/>
      <c r="OP1103" s="871"/>
      <c r="OQ1103" s="871"/>
      <c r="OR1103" s="871"/>
      <c r="OS1103" s="871"/>
      <c r="OT1103" s="871"/>
      <c r="OU1103" s="871"/>
      <c r="OV1103" s="871"/>
      <c r="OW1103" s="871"/>
      <c r="OX1103" s="871"/>
      <c r="OY1103" s="871"/>
      <c r="OZ1103" s="871"/>
      <c r="PA1103" s="871"/>
      <c r="PB1103" s="871"/>
      <c r="PC1103" s="871"/>
      <c r="PD1103" s="871"/>
      <c r="PE1103" s="871"/>
      <c r="PF1103" s="871"/>
      <c r="PG1103" s="871"/>
      <c r="PH1103" s="871"/>
      <c r="PI1103" s="871"/>
      <c r="PJ1103" s="871"/>
      <c r="PK1103" s="871"/>
      <c r="PL1103" s="871"/>
      <c r="PM1103" s="871"/>
      <c r="PN1103" s="871"/>
      <c r="PO1103" s="871"/>
      <c r="PP1103" s="871"/>
      <c r="PQ1103" s="871"/>
      <c r="PR1103" s="871"/>
      <c r="PS1103" s="871"/>
      <c r="PT1103" s="871"/>
      <c r="PU1103" s="871"/>
      <c r="PV1103" s="871"/>
      <c r="PW1103" s="871"/>
      <c r="PX1103" s="871"/>
      <c r="PY1103" s="871"/>
      <c r="PZ1103" s="871"/>
      <c r="QA1103" s="871"/>
      <c r="QB1103" s="871"/>
      <c r="QC1103" s="871"/>
      <c r="QD1103" s="871"/>
      <c r="QE1103" s="871"/>
      <c r="QF1103" s="871"/>
      <c r="QG1103" s="871"/>
      <c r="QH1103" s="871"/>
      <c r="QI1103" s="871"/>
      <c r="QJ1103" s="871"/>
      <c r="QK1103" s="871"/>
      <c r="QL1103" s="871"/>
      <c r="QM1103" s="871"/>
      <c r="QN1103" s="871"/>
      <c r="QO1103" s="871"/>
      <c r="QP1103" s="871"/>
      <c r="QQ1103" s="871"/>
      <c r="QR1103" s="871"/>
      <c r="QS1103" s="871"/>
      <c r="QT1103" s="871"/>
      <c r="QU1103" s="871"/>
      <c r="QV1103" s="871"/>
      <c r="QW1103" s="871"/>
      <c r="QX1103" s="871"/>
      <c r="QY1103" s="871"/>
      <c r="QZ1103" s="871"/>
      <c r="RA1103" s="871"/>
      <c r="RB1103" s="871"/>
      <c r="RC1103" s="871"/>
      <c r="RD1103" s="871"/>
      <c r="RE1103" s="871"/>
      <c r="RF1103" s="871"/>
      <c r="RG1103" s="871"/>
      <c r="RH1103" s="871"/>
      <c r="RI1103" s="871"/>
      <c r="RJ1103" s="871"/>
      <c r="RK1103" s="871"/>
      <c r="RL1103" s="871"/>
      <c r="RM1103" s="871"/>
      <c r="RN1103" s="871"/>
      <c r="RO1103" s="871"/>
      <c r="RP1103" s="871"/>
      <c r="RQ1103" s="871"/>
      <c r="RR1103" s="871"/>
      <c r="RS1103" s="871"/>
      <c r="RT1103" s="871"/>
      <c r="RU1103" s="871"/>
      <c r="RV1103" s="871"/>
      <c r="RW1103" s="871"/>
      <c r="RX1103" s="871"/>
      <c r="RY1103" s="871"/>
      <c r="RZ1103" s="871"/>
      <c r="SA1103" s="871"/>
      <c r="SB1103" s="871"/>
      <c r="SC1103" s="871"/>
      <c r="SD1103" s="871"/>
      <c r="SE1103" s="871"/>
      <c r="SF1103" s="871"/>
      <c r="SG1103" s="871"/>
      <c r="SH1103" s="871"/>
      <c r="SI1103" s="871"/>
      <c r="SJ1103" s="871"/>
      <c r="SK1103" s="871"/>
      <c r="SL1103" s="871"/>
      <c r="SM1103" s="871"/>
      <c r="SN1103" s="871"/>
      <c r="SO1103" s="871"/>
      <c r="SP1103" s="871"/>
      <c r="SQ1103" s="871"/>
      <c r="SR1103" s="871"/>
      <c r="SS1103" s="871"/>
      <c r="ST1103" s="871"/>
      <c r="SU1103" s="871"/>
      <c r="SV1103" s="871"/>
      <c r="SW1103" s="871"/>
      <c r="SX1103" s="871"/>
      <c r="SY1103" s="871"/>
      <c r="SZ1103" s="871"/>
      <c r="TA1103" s="871"/>
      <c r="TB1103" s="871"/>
      <c r="TC1103" s="871"/>
      <c r="TD1103" s="871"/>
      <c r="TE1103" s="871"/>
      <c r="TF1103" s="871"/>
      <c r="TG1103" s="871"/>
      <c r="TH1103" s="871"/>
      <c r="TI1103" s="871"/>
      <c r="TJ1103" s="871"/>
      <c r="TK1103" s="871"/>
      <c r="TL1103" s="871"/>
      <c r="TM1103" s="871"/>
      <c r="TN1103" s="871"/>
      <c r="TO1103" s="871"/>
      <c r="TP1103" s="871"/>
      <c r="TQ1103" s="871"/>
      <c r="TR1103" s="871"/>
      <c r="TS1103" s="871"/>
      <c r="TT1103" s="871"/>
      <c r="TU1103" s="871"/>
      <c r="TV1103" s="871"/>
      <c r="TW1103" s="871"/>
      <c r="TX1103" s="871"/>
      <c r="TY1103" s="871"/>
      <c r="TZ1103" s="871"/>
      <c r="UA1103" s="871"/>
      <c r="UB1103" s="871"/>
      <c r="UC1103" s="871"/>
      <c r="UD1103" s="871"/>
      <c r="UE1103" s="871"/>
      <c r="UF1103" s="871"/>
      <c r="UG1103" s="871"/>
      <c r="UH1103" s="871"/>
      <c r="UI1103" s="871"/>
      <c r="UJ1103" s="871"/>
      <c r="UK1103" s="871"/>
      <c r="UL1103" s="871"/>
      <c r="UM1103" s="871"/>
      <c r="UN1103" s="871"/>
      <c r="UO1103" s="871"/>
      <c r="UP1103" s="871"/>
      <c r="UQ1103" s="871"/>
      <c r="UR1103" s="871"/>
      <c r="US1103" s="871"/>
      <c r="UT1103" s="871"/>
      <c r="UU1103" s="871"/>
      <c r="UV1103" s="871"/>
      <c r="UW1103" s="871"/>
      <c r="UX1103" s="871"/>
      <c r="UY1103" s="871"/>
      <c r="UZ1103" s="871"/>
      <c r="VA1103" s="871"/>
      <c r="VB1103" s="871"/>
      <c r="VC1103" s="871"/>
      <c r="VD1103" s="871"/>
      <c r="VE1103" s="871"/>
      <c r="VF1103" s="871"/>
      <c r="VG1103" s="871"/>
      <c r="VH1103" s="871"/>
      <c r="VI1103" s="871"/>
      <c r="VJ1103" s="871"/>
      <c r="VK1103" s="871"/>
      <c r="VL1103" s="871"/>
      <c r="VM1103" s="871"/>
      <c r="VN1103" s="871"/>
      <c r="VO1103" s="871"/>
      <c r="VP1103" s="871"/>
      <c r="VQ1103" s="871"/>
      <c r="VR1103" s="871"/>
      <c r="VS1103" s="871"/>
      <c r="VT1103" s="871"/>
      <c r="VU1103" s="871"/>
      <c r="VV1103" s="871"/>
      <c r="VW1103" s="871"/>
      <c r="VX1103" s="871"/>
      <c r="VY1103" s="871"/>
      <c r="VZ1103" s="871"/>
      <c r="WA1103" s="871"/>
      <c r="WB1103" s="871"/>
      <c r="WC1103" s="871"/>
      <c r="WD1103" s="871"/>
      <c r="WE1103" s="871"/>
      <c r="WF1103" s="871"/>
      <c r="WG1103" s="871"/>
      <c r="WH1103" s="871"/>
      <c r="WI1103" s="871"/>
      <c r="WJ1103" s="871"/>
      <c r="WK1103" s="871"/>
      <c r="WL1103" s="871"/>
      <c r="WM1103" s="871"/>
      <c r="WN1103" s="871"/>
      <c r="WO1103" s="871"/>
      <c r="WP1103" s="871"/>
      <c r="WQ1103" s="871"/>
      <c r="WR1103" s="871"/>
      <c r="WS1103" s="871"/>
      <c r="WT1103" s="871"/>
      <c r="WU1103" s="871"/>
      <c r="WV1103" s="871"/>
      <c r="WW1103" s="871"/>
      <c r="WX1103" s="871"/>
      <c r="WY1103" s="871"/>
      <c r="WZ1103" s="871"/>
      <c r="XA1103" s="871"/>
      <c r="XB1103" s="871"/>
      <c r="XC1103" s="871"/>
      <c r="XD1103" s="871"/>
      <c r="XE1103" s="871"/>
      <c r="XF1103" s="871"/>
      <c r="XG1103" s="871"/>
      <c r="XH1103" s="871"/>
      <c r="XI1103" s="871"/>
      <c r="XJ1103" s="871"/>
      <c r="XK1103" s="871"/>
      <c r="XL1103" s="871"/>
      <c r="XM1103" s="871"/>
      <c r="XN1103" s="871"/>
      <c r="XO1103" s="871"/>
      <c r="XP1103" s="871"/>
      <c r="XQ1103" s="871"/>
      <c r="XR1103" s="871"/>
      <c r="XS1103" s="871"/>
      <c r="XT1103" s="871"/>
      <c r="XU1103" s="871"/>
      <c r="XV1103" s="871"/>
      <c r="XW1103" s="871"/>
      <c r="XX1103" s="871"/>
      <c r="XY1103" s="871"/>
      <c r="XZ1103" s="871"/>
      <c r="YA1103" s="871"/>
      <c r="YB1103" s="871"/>
      <c r="YC1103" s="871"/>
      <c r="YD1103" s="871"/>
      <c r="YE1103" s="871"/>
      <c r="YF1103" s="871"/>
      <c r="YG1103" s="871"/>
      <c r="YH1103" s="871"/>
      <c r="YI1103" s="871"/>
      <c r="YJ1103" s="871"/>
      <c r="YK1103" s="871"/>
      <c r="YL1103" s="871"/>
      <c r="YM1103" s="871"/>
      <c r="YN1103" s="871"/>
      <c r="YO1103" s="871"/>
      <c r="YP1103" s="871"/>
      <c r="YQ1103" s="871"/>
      <c r="YR1103" s="871"/>
      <c r="YS1103" s="871"/>
      <c r="YT1103" s="871"/>
      <c r="YU1103" s="871"/>
      <c r="YV1103" s="871"/>
      <c r="YW1103" s="871"/>
      <c r="YX1103" s="871"/>
      <c r="YY1103" s="871"/>
      <c r="YZ1103" s="871"/>
      <c r="ZA1103" s="871"/>
      <c r="ZB1103" s="871"/>
      <c r="ZC1103" s="871"/>
      <c r="ZD1103" s="871"/>
      <c r="ZE1103" s="871"/>
      <c r="ZF1103" s="871"/>
      <c r="ZG1103" s="871"/>
      <c r="ZH1103" s="871"/>
      <c r="ZI1103" s="871"/>
      <c r="ZJ1103" s="871"/>
      <c r="ZK1103" s="871"/>
      <c r="ZL1103" s="871"/>
      <c r="ZM1103" s="871"/>
      <c r="ZN1103" s="871"/>
      <c r="ZO1103" s="871"/>
      <c r="ZP1103" s="871"/>
      <c r="ZQ1103" s="871"/>
      <c r="ZR1103" s="871"/>
      <c r="ZS1103" s="871"/>
      <c r="ZT1103" s="871"/>
      <c r="ZU1103" s="871"/>
      <c r="ZV1103" s="871"/>
      <c r="ZW1103" s="871"/>
      <c r="ZX1103" s="871"/>
      <c r="ZY1103" s="871"/>
      <c r="ZZ1103" s="871"/>
      <c r="AAA1103" s="871"/>
      <c r="AAB1103" s="871"/>
      <c r="AAC1103" s="871"/>
      <c r="AAD1103" s="871"/>
      <c r="AAE1103" s="871"/>
      <c r="AAF1103" s="871"/>
      <c r="AAG1103" s="871"/>
      <c r="AAH1103" s="871"/>
      <c r="AAI1103" s="871"/>
      <c r="AAJ1103" s="871"/>
      <c r="AAK1103" s="871"/>
      <c r="AAL1103" s="871"/>
      <c r="AAM1103" s="871"/>
      <c r="AAN1103" s="871"/>
      <c r="AAO1103" s="871"/>
      <c r="AAP1103" s="871"/>
      <c r="AAQ1103" s="871"/>
      <c r="AAR1103" s="871"/>
      <c r="AAS1103" s="871"/>
      <c r="AAT1103" s="871"/>
      <c r="AAU1103" s="871"/>
      <c r="AAV1103" s="871"/>
      <c r="AAW1103" s="871"/>
      <c r="AAX1103" s="871"/>
      <c r="AAY1103" s="871"/>
      <c r="AAZ1103" s="871"/>
      <c r="ABA1103" s="871"/>
      <c r="ABB1103" s="871"/>
      <c r="ABC1103" s="871"/>
      <c r="ABD1103" s="871"/>
      <c r="ABE1103" s="871"/>
      <c r="ABF1103" s="871"/>
      <c r="ABG1103" s="871"/>
      <c r="ABH1103" s="871"/>
      <c r="ABI1103" s="871"/>
      <c r="ABJ1103" s="871"/>
      <c r="ABK1103" s="871"/>
      <c r="ABL1103" s="871"/>
      <c r="ABM1103" s="871"/>
      <c r="ABN1103" s="871"/>
      <c r="ABO1103" s="871"/>
      <c r="ABP1103" s="871"/>
      <c r="ABQ1103" s="871"/>
      <c r="ABR1103" s="871"/>
      <c r="ABS1103" s="871"/>
      <c r="ABT1103" s="871"/>
      <c r="ABU1103" s="871"/>
      <c r="ABV1103" s="871"/>
      <c r="ABW1103" s="871"/>
      <c r="ABX1103" s="871"/>
      <c r="ABY1103" s="871"/>
      <c r="ABZ1103" s="871"/>
      <c r="ACA1103" s="871"/>
      <c r="ACB1103" s="871"/>
      <c r="ACC1103" s="871"/>
      <c r="ACD1103" s="871"/>
      <c r="ACE1103" s="871"/>
      <c r="ACF1103" s="871"/>
      <c r="ACG1103" s="871"/>
      <c r="ACH1103" s="871"/>
      <c r="ACI1103" s="871"/>
      <c r="ACJ1103" s="871"/>
      <c r="ACK1103" s="871"/>
      <c r="ACL1103" s="871"/>
      <c r="ACM1103" s="871"/>
      <c r="ACN1103" s="871"/>
      <c r="ACO1103" s="871"/>
      <c r="ACP1103" s="871"/>
      <c r="ACQ1103" s="871"/>
      <c r="ACR1103" s="871"/>
      <c r="ACS1103" s="871"/>
      <c r="ACT1103" s="871"/>
      <c r="ACU1103" s="871"/>
      <c r="ACV1103" s="871"/>
      <c r="ACW1103" s="871"/>
      <c r="ACX1103" s="871"/>
      <c r="ACY1103" s="871"/>
      <c r="ACZ1103" s="871"/>
      <c r="ADA1103" s="871"/>
      <c r="ADB1103" s="871"/>
      <c r="ADC1103" s="871"/>
      <c r="ADD1103" s="871"/>
      <c r="ADE1103" s="871"/>
      <c r="ADF1103" s="871"/>
      <c r="ADG1103" s="871"/>
      <c r="ADH1103" s="871"/>
      <c r="ADI1103" s="871"/>
      <c r="ADJ1103" s="871"/>
      <c r="ADK1103" s="871"/>
      <c r="ADL1103" s="871"/>
      <c r="ADM1103" s="871"/>
      <c r="ADN1103" s="871"/>
      <c r="ADO1103" s="871"/>
      <c r="ADP1103" s="871"/>
      <c r="ADQ1103" s="871"/>
      <c r="ADR1103" s="871"/>
      <c r="ADS1103" s="871"/>
      <c r="ADT1103" s="871"/>
      <c r="ADU1103" s="871"/>
      <c r="ADV1103" s="871"/>
      <c r="ADW1103" s="871"/>
      <c r="ADX1103" s="871"/>
      <c r="ADY1103" s="871"/>
      <c r="ADZ1103" s="871"/>
      <c r="AEA1103" s="871"/>
      <c r="AEB1103" s="871"/>
      <c r="AEC1103" s="871"/>
      <c r="AED1103" s="871"/>
      <c r="AEE1103" s="871"/>
      <c r="AEF1103" s="871"/>
      <c r="AEG1103" s="871"/>
      <c r="AEH1103" s="871"/>
      <c r="AEI1103" s="871"/>
      <c r="AEJ1103" s="871"/>
      <c r="AEK1103" s="871"/>
      <c r="AEL1103" s="871"/>
      <c r="AEM1103" s="871"/>
      <c r="AEN1103" s="871"/>
      <c r="AEO1103" s="871"/>
      <c r="AEP1103" s="871"/>
      <c r="AEQ1103" s="871"/>
      <c r="AER1103" s="871"/>
      <c r="AES1103" s="871"/>
      <c r="AET1103" s="871"/>
      <c r="AEU1103" s="871"/>
      <c r="AEV1103" s="871"/>
      <c r="AEW1103" s="871"/>
      <c r="AEX1103" s="871"/>
      <c r="AEY1103" s="871"/>
      <c r="AEZ1103" s="871"/>
      <c r="AFA1103" s="871"/>
      <c r="AFB1103" s="871"/>
      <c r="AFC1103" s="871"/>
      <c r="AFD1103" s="871"/>
      <c r="AFE1103" s="871"/>
      <c r="AFF1103" s="871"/>
      <c r="AFG1103" s="871"/>
      <c r="AFH1103" s="871"/>
      <c r="AFI1103" s="871"/>
      <c r="AFJ1103" s="871"/>
      <c r="AFK1103" s="871"/>
      <c r="AFL1103" s="871"/>
      <c r="AFM1103" s="871"/>
      <c r="AFN1103" s="871"/>
      <c r="AFO1103" s="871"/>
      <c r="AFP1103" s="871"/>
      <c r="AFQ1103" s="871"/>
      <c r="AFR1103" s="871"/>
      <c r="AFS1103" s="871"/>
      <c r="AFT1103" s="871"/>
      <c r="AFU1103" s="871"/>
      <c r="AFV1103" s="871"/>
      <c r="AFW1103" s="871"/>
      <c r="AFX1103" s="871"/>
      <c r="AFY1103" s="871"/>
      <c r="AFZ1103" s="871"/>
      <c r="AGA1103" s="871"/>
      <c r="AGB1103" s="871"/>
      <c r="AGC1103" s="871"/>
      <c r="AGD1103" s="871"/>
      <c r="AGE1103" s="871"/>
      <c r="AGF1103" s="871"/>
      <c r="AGG1103" s="871"/>
      <c r="AGH1103" s="871"/>
      <c r="AGI1103" s="871"/>
      <c r="AGJ1103" s="871"/>
      <c r="AGK1103" s="871"/>
      <c r="AGL1103" s="871"/>
      <c r="AGM1103" s="871"/>
      <c r="AGN1103" s="871"/>
      <c r="AGO1103" s="871"/>
      <c r="AGP1103" s="871"/>
      <c r="AGQ1103" s="871"/>
      <c r="AGR1103" s="871"/>
      <c r="AGS1103" s="871"/>
      <c r="AGT1103" s="871"/>
      <c r="AGU1103" s="871"/>
      <c r="AGV1103" s="871"/>
      <c r="AGW1103" s="871"/>
      <c r="AGX1103" s="871"/>
      <c r="AGY1103" s="871"/>
      <c r="AGZ1103" s="871"/>
      <c r="AHA1103" s="871"/>
      <c r="AHB1103" s="871"/>
      <c r="AHC1103" s="871"/>
      <c r="AHD1103" s="871"/>
      <c r="AHE1103" s="871"/>
      <c r="AHF1103" s="871"/>
      <c r="AHG1103" s="871"/>
      <c r="AHH1103" s="871"/>
      <c r="AHI1103" s="871"/>
      <c r="AHJ1103" s="871"/>
      <c r="AHK1103" s="871"/>
      <c r="AHL1103" s="871"/>
      <c r="AHM1103" s="871"/>
      <c r="AHN1103" s="871"/>
      <c r="AHO1103" s="871"/>
      <c r="AHP1103" s="871"/>
      <c r="AHQ1103" s="871"/>
      <c r="AHR1103" s="871"/>
      <c r="AHS1103" s="871"/>
      <c r="AHT1103" s="871"/>
      <c r="AHU1103" s="871"/>
      <c r="AHV1103" s="871"/>
      <c r="AHW1103" s="871"/>
      <c r="AHX1103" s="871"/>
      <c r="AHY1103" s="871"/>
      <c r="AHZ1103" s="871"/>
      <c r="AIA1103" s="871"/>
      <c r="AIB1103" s="871"/>
      <c r="AIC1103" s="871"/>
      <c r="AID1103" s="871"/>
      <c r="AIE1103" s="871"/>
      <c r="AIF1103" s="871"/>
      <c r="AIG1103" s="871"/>
      <c r="AIH1103" s="871"/>
      <c r="AII1103" s="871"/>
      <c r="AIJ1103" s="871"/>
      <c r="AIK1103" s="871"/>
      <c r="AIL1103" s="871"/>
      <c r="AIM1103" s="871"/>
      <c r="AIN1103" s="871"/>
      <c r="AIO1103" s="871"/>
      <c r="AIP1103" s="871"/>
      <c r="AIQ1103" s="871"/>
      <c r="AIR1103" s="871"/>
      <c r="AIS1103" s="871"/>
      <c r="AIT1103" s="871"/>
      <c r="AIU1103" s="871"/>
      <c r="AIV1103" s="871"/>
      <c r="AIW1103" s="871"/>
      <c r="AIX1103" s="871"/>
      <c r="AIY1103" s="871"/>
      <c r="AIZ1103" s="871"/>
      <c r="AJA1103" s="871"/>
      <c r="AJB1103" s="871"/>
      <c r="AJC1103" s="871"/>
      <c r="AJD1103" s="871"/>
      <c r="AJE1103" s="871"/>
      <c r="AJF1103" s="871"/>
      <c r="AJG1103" s="871"/>
      <c r="AJH1103" s="871"/>
      <c r="AJI1103" s="871"/>
      <c r="AJJ1103" s="871"/>
      <c r="AJK1103" s="871"/>
      <c r="AJL1103" s="871"/>
      <c r="AJM1103" s="871"/>
      <c r="AJN1103" s="871"/>
      <c r="AJO1103" s="871"/>
      <c r="AJP1103" s="871"/>
      <c r="AJQ1103" s="871"/>
      <c r="AJR1103" s="871"/>
      <c r="AJS1103" s="871"/>
      <c r="AJT1103" s="871"/>
      <c r="AJU1103" s="871"/>
      <c r="AJV1103" s="871"/>
      <c r="AJW1103" s="871"/>
      <c r="AJX1103" s="871"/>
      <c r="AJY1103" s="871"/>
      <c r="AJZ1103" s="871"/>
      <c r="AKA1103" s="871"/>
      <c r="AKB1103" s="871"/>
      <c r="AKC1103" s="871"/>
      <c r="AKD1103" s="871"/>
      <c r="AKE1103" s="871"/>
      <c r="AKF1103" s="871"/>
      <c r="AKG1103" s="871"/>
      <c r="AKH1103" s="871"/>
      <c r="AKI1103" s="871"/>
      <c r="AKJ1103" s="871"/>
      <c r="AKK1103" s="871"/>
      <c r="AKL1103" s="871"/>
      <c r="AKM1103" s="871"/>
      <c r="AKN1103" s="871"/>
      <c r="AKO1103" s="871"/>
      <c r="AKP1103" s="871"/>
      <c r="AKQ1103" s="871"/>
      <c r="AKR1103" s="871"/>
      <c r="AKS1103" s="871"/>
      <c r="AKT1103" s="871"/>
      <c r="AKU1103" s="871"/>
      <c r="AKV1103" s="871"/>
      <c r="AKW1103" s="871"/>
      <c r="AKX1103" s="871"/>
      <c r="AKY1103" s="871"/>
      <c r="AKZ1103" s="871"/>
      <c r="ALA1103" s="871"/>
      <c r="ALB1103" s="871"/>
      <c r="ALC1103" s="871"/>
      <c r="ALD1103" s="871"/>
      <c r="ALE1103" s="871"/>
      <c r="ALF1103" s="871"/>
      <c r="ALG1103" s="871"/>
      <c r="ALH1103" s="871"/>
      <c r="ALI1103" s="871"/>
      <c r="ALJ1103" s="871"/>
      <c r="ALK1103" s="871"/>
      <c r="ALL1103" s="871"/>
      <c r="ALM1103" s="871"/>
      <c r="ALN1103" s="871"/>
      <c r="ALO1103" s="871"/>
      <c r="ALP1103" s="871"/>
      <c r="ALQ1103" s="871"/>
      <c r="ALR1103" s="871"/>
      <c r="ALS1103" s="871"/>
      <c r="ALT1103" s="871"/>
      <c r="ALU1103" s="871"/>
      <c r="ALV1103" s="871"/>
      <c r="ALW1103" s="871"/>
      <c r="ALX1103" s="871"/>
      <c r="ALY1103" s="871"/>
      <c r="ALZ1103" s="871"/>
      <c r="AMA1103" s="871"/>
      <c r="AMB1103" s="871"/>
      <c r="AMC1103" s="871"/>
      <c r="AMD1103" s="871"/>
      <c r="AME1103" s="871"/>
      <c r="AMF1103" s="871"/>
      <c r="AMG1103" s="871"/>
      <c r="AMH1103" s="871"/>
      <c r="AMI1103" s="871"/>
      <c r="AMJ1103" s="871"/>
      <c r="AMK1103" s="871"/>
    </row>
    <row r="1104" spans="1:1025" ht="15.75" customHeight="1">
      <c r="A1104" s="1126"/>
      <c r="B1104" s="877"/>
      <c r="C1104" s="877"/>
      <c r="D1104" s="885"/>
      <c r="E1104" s="952"/>
      <c r="F1104" s="877"/>
      <c r="G1104" s="874"/>
      <c r="H1104" s="875"/>
      <c r="I1104" s="875"/>
      <c r="J1104" s="875"/>
      <c r="K1104" s="882"/>
      <c r="L1104" s="883"/>
      <c r="M1104" s="884"/>
      <c r="N1104" s="882"/>
      <c r="O1104" s="882"/>
      <c r="P1104" s="882"/>
      <c r="Q1104" s="871"/>
      <c r="R1104" s="871"/>
      <c r="S1104" s="871"/>
      <c r="T1104" s="871"/>
      <c r="U1104" s="871"/>
      <c r="V1104" s="871"/>
      <c r="W1104" s="871"/>
      <c r="X1104" s="871"/>
      <c r="Y1104" s="871"/>
      <c r="Z1104" s="871"/>
      <c r="AA1104" s="871"/>
      <c r="AB1104" s="871"/>
      <c r="AC1104" s="871"/>
      <c r="AD1104" s="871"/>
      <c r="AE1104" s="871"/>
      <c r="AF1104" s="871"/>
      <c r="AG1104" s="871"/>
      <c r="AH1104" s="871"/>
      <c r="AI1104" s="871"/>
      <c r="AJ1104" s="871"/>
      <c r="AK1104" s="871"/>
      <c r="AL1104" s="871"/>
      <c r="AM1104" s="871"/>
      <c r="AN1104" s="871"/>
      <c r="AO1104" s="871"/>
      <c r="AP1104" s="871"/>
      <c r="AQ1104" s="871"/>
      <c r="AR1104" s="871"/>
      <c r="AS1104" s="871"/>
      <c r="AT1104" s="871"/>
      <c r="AU1104" s="871"/>
      <c r="AV1104" s="871"/>
      <c r="AW1104" s="871"/>
      <c r="AX1104" s="871"/>
      <c r="AY1104" s="871"/>
      <c r="AZ1104" s="871"/>
      <c r="BA1104" s="871"/>
      <c r="BB1104" s="871"/>
      <c r="BC1104" s="871"/>
      <c r="BD1104" s="871"/>
      <c r="BE1104" s="871"/>
      <c r="BF1104" s="871"/>
      <c r="BG1104" s="871"/>
      <c r="BH1104" s="871"/>
      <c r="BI1104" s="871"/>
      <c r="BJ1104" s="871"/>
      <c r="BK1104" s="871"/>
      <c r="BL1104" s="871"/>
      <c r="BM1104" s="871"/>
      <c r="BN1104" s="871"/>
      <c r="BO1104" s="871"/>
      <c r="BP1104" s="871"/>
      <c r="BQ1104" s="871"/>
      <c r="BR1104" s="871"/>
      <c r="BS1104" s="871"/>
      <c r="BT1104" s="871"/>
      <c r="BU1104" s="871"/>
      <c r="BV1104" s="871"/>
      <c r="BW1104" s="871"/>
      <c r="BX1104" s="871"/>
      <c r="BY1104" s="871"/>
      <c r="BZ1104" s="871"/>
      <c r="CA1104" s="871"/>
      <c r="CB1104" s="871"/>
      <c r="CC1104" s="871"/>
      <c r="CD1104" s="871"/>
      <c r="CE1104" s="871"/>
      <c r="CF1104" s="871"/>
      <c r="CG1104" s="871"/>
      <c r="CH1104" s="871"/>
      <c r="CI1104" s="871"/>
      <c r="CJ1104" s="871"/>
      <c r="CK1104" s="871"/>
      <c r="CL1104" s="871"/>
      <c r="CM1104" s="871"/>
      <c r="CN1104" s="871"/>
      <c r="CO1104" s="871"/>
      <c r="CP1104" s="871"/>
      <c r="CQ1104" s="871"/>
      <c r="CR1104" s="871"/>
      <c r="CS1104" s="871"/>
      <c r="CT1104" s="871"/>
      <c r="CU1104" s="871"/>
      <c r="CV1104" s="871"/>
      <c r="CW1104" s="871"/>
      <c r="CX1104" s="871"/>
      <c r="CY1104" s="871"/>
      <c r="CZ1104" s="871"/>
      <c r="DA1104" s="871"/>
      <c r="DB1104" s="871"/>
      <c r="DC1104" s="871"/>
      <c r="DD1104" s="871"/>
      <c r="DE1104" s="871"/>
      <c r="DF1104" s="871"/>
      <c r="DG1104" s="871"/>
      <c r="DH1104" s="871"/>
      <c r="DI1104" s="871"/>
      <c r="DJ1104" s="871"/>
      <c r="DK1104" s="871"/>
      <c r="DL1104" s="871"/>
      <c r="DM1104" s="871"/>
      <c r="DN1104" s="871"/>
      <c r="DO1104" s="871"/>
      <c r="DP1104" s="871"/>
      <c r="DQ1104" s="871"/>
      <c r="DR1104" s="871"/>
      <c r="DS1104" s="871"/>
      <c r="DT1104" s="871"/>
      <c r="DU1104" s="871"/>
      <c r="DV1104" s="871"/>
      <c r="DW1104" s="871"/>
      <c r="DX1104" s="871"/>
      <c r="DY1104" s="871"/>
      <c r="DZ1104" s="871"/>
      <c r="EA1104" s="871"/>
      <c r="EB1104" s="871"/>
      <c r="EC1104" s="871"/>
      <c r="ED1104" s="871"/>
      <c r="EE1104" s="871"/>
      <c r="EF1104" s="871"/>
      <c r="EG1104" s="871"/>
      <c r="EH1104" s="871"/>
      <c r="EI1104" s="871"/>
      <c r="EJ1104" s="871"/>
      <c r="EK1104" s="871"/>
      <c r="EL1104" s="871"/>
      <c r="EM1104" s="871"/>
      <c r="EN1104" s="871"/>
      <c r="EO1104" s="871"/>
      <c r="EP1104" s="871"/>
      <c r="EQ1104" s="871"/>
      <c r="ER1104" s="871"/>
      <c r="ES1104" s="871"/>
      <c r="ET1104" s="871"/>
      <c r="EU1104" s="871"/>
      <c r="EV1104" s="871"/>
      <c r="EW1104" s="871"/>
      <c r="EX1104" s="871"/>
      <c r="EY1104" s="871"/>
      <c r="EZ1104" s="871"/>
      <c r="FA1104" s="871"/>
      <c r="FB1104" s="871"/>
      <c r="FC1104" s="871"/>
      <c r="FD1104" s="871"/>
      <c r="FE1104" s="871"/>
      <c r="FF1104" s="871"/>
      <c r="FG1104" s="871"/>
      <c r="FH1104" s="871"/>
      <c r="FI1104" s="871"/>
      <c r="FJ1104" s="871"/>
      <c r="FK1104" s="871"/>
      <c r="FL1104" s="871"/>
      <c r="FM1104" s="871"/>
      <c r="FN1104" s="871"/>
      <c r="FO1104" s="871"/>
      <c r="FP1104" s="871"/>
      <c r="FQ1104" s="871"/>
      <c r="FR1104" s="871"/>
      <c r="FS1104" s="871"/>
      <c r="FT1104" s="871"/>
      <c r="FU1104" s="871"/>
      <c r="FV1104" s="871"/>
      <c r="FW1104" s="871"/>
      <c r="FX1104" s="871"/>
      <c r="FY1104" s="871"/>
      <c r="FZ1104" s="871"/>
      <c r="GA1104" s="871"/>
      <c r="GB1104" s="871"/>
      <c r="GC1104" s="871"/>
      <c r="GD1104" s="871"/>
      <c r="GE1104" s="871"/>
      <c r="GF1104" s="871"/>
      <c r="GG1104" s="871"/>
      <c r="GH1104" s="871"/>
      <c r="GI1104" s="871"/>
      <c r="GJ1104" s="871"/>
      <c r="GK1104" s="871"/>
      <c r="GL1104" s="871"/>
      <c r="GM1104" s="871"/>
      <c r="GN1104" s="871"/>
      <c r="GO1104" s="871"/>
      <c r="GP1104" s="871"/>
      <c r="GQ1104" s="871"/>
      <c r="GR1104" s="871"/>
      <c r="GS1104" s="871"/>
      <c r="GT1104" s="871"/>
      <c r="GU1104" s="871"/>
      <c r="GV1104" s="871"/>
      <c r="GW1104" s="871"/>
      <c r="GX1104" s="871"/>
      <c r="GY1104" s="871"/>
      <c r="GZ1104" s="871"/>
      <c r="HA1104" s="871"/>
      <c r="HB1104" s="871"/>
      <c r="HC1104" s="871"/>
      <c r="HD1104" s="871"/>
      <c r="HE1104" s="871"/>
      <c r="HF1104" s="871"/>
      <c r="HG1104" s="871"/>
      <c r="HH1104" s="871"/>
      <c r="HI1104" s="871"/>
      <c r="HJ1104" s="871"/>
      <c r="HK1104" s="871"/>
      <c r="HL1104" s="871"/>
      <c r="HM1104" s="871"/>
      <c r="HN1104" s="871"/>
      <c r="HO1104" s="871"/>
      <c r="HP1104" s="871"/>
      <c r="HQ1104" s="871"/>
      <c r="HR1104" s="871"/>
      <c r="HS1104" s="871"/>
      <c r="HT1104" s="871"/>
      <c r="HU1104" s="871"/>
      <c r="HV1104" s="871"/>
      <c r="HW1104" s="871"/>
      <c r="HX1104" s="871"/>
      <c r="HY1104" s="871"/>
      <c r="HZ1104" s="871"/>
      <c r="IA1104" s="871"/>
      <c r="IB1104" s="871"/>
      <c r="IC1104" s="871"/>
      <c r="ID1104" s="871"/>
      <c r="IE1104" s="871"/>
      <c r="IF1104" s="871"/>
      <c r="IG1104" s="871"/>
      <c r="IH1104" s="871"/>
      <c r="II1104" s="871"/>
      <c r="IJ1104" s="871"/>
      <c r="IK1104" s="871"/>
      <c r="IL1104" s="871"/>
      <c r="IM1104" s="871"/>
      <c r="IN1104" s="871"/>
      <c r="IO1104" s="871"/>
      <c r="IP1104" s="871"/>
      <c r="IQ1104" s="871"/>
      <c r="IR1104" s="871"/>
      <c r="IS1104" s="871"/>
      <c r="IT1104" s="871"/>
      <c r="IU1104" s="871"/>
      <c r="IV1104" s="871"/>
      <c r="IW1104" s="871"/>
      <c r="IX1104" s="871"/>
      <c r="IY1104" s="871"/>
      <c r="IZ1104" s="871"/>
      <c r="JA1104" s="871"/>
      <c r="JB1104" s="871"/>
      <c r="JC1104" s="871"/>
      <c r="JD1104" s="871"/>
      <c r="JE1104" s="871"/>
      <c r="JF1104" s="871"/>
      <c r="JG1104" s="871"/>
      <c r="JH1104" s="871"/>
      <c r="JI1104" s="871"/>
      <c r="JJ1104" s="871"/>
      <c r="JK1104" s="871"/>
      <c r="JL1104" s="871"/>
      <c r="JM1104" s="871"/>
      <c r="JN1104" s="871"/>
      <c r="JO1104" s="871"/>
      <c r="JP1104" s="871"/>
      <c r="JQ1104" s="871"/>
      <c r="JR1104" s="871"/>
      <c r="JS1104" s="871"/>
      <c r="JT1104" s="871"/>
      <c r="JU1104" s="871"/>
      <c r="JV1104" s="871"/>
      <c r="JW1104" s="871"/>
      <c r="JX1104" s="871"/>
      <c r="JY1104" s="871"/>
      <c r="JZ1104" s="871"/>
      <c r="KA1104" s="871"/>
      <c r="KB1104" s="871"/>
      <c r="KC1104" s="871"/>
      <c r="KD1104" s="871"/>
      <c r="KE1104" s="871"/>
      <c r="KF1104" s="871"/>
      <c r="KG1104" s="871"/>
      <c r="KH1104" s="871"/>
      <c r="KI1104" s="871"/>
      <c r="KJ1104" s="871"/>
      <c r="KK1104" s="871"/>
      <c r="KL1104" s="871"/>
      <c r="KM1104" s="871"/>
      <c r="KN1104" s="871"/>
      <c r="KO1104" s="871"/>
      <c r="KP1104" s="871"/>
      <c r="KQ1104" s="871"/>
      <c r="KR1104" s="871"/>
      <c r="KS1104" s="871"/>
      <c r="KT1104" s="871"/>
      <c r="KU1104" s="871"/>
      <c r="KV1104" s="871"/>
      <c r="KW1104" s="871"/>
      <c r="KX1104" s="871"/>
      <c r="KY1104" s="871"/>
      <c r="KZ1104" s="871"/>
      <c r="LA1104" s="871"/>
      <c r="LB1104" s="871"/>
      <c r="LC1104" s="871"/>
      <c r="LD1104" s="871"/>
      <c r="LE1104" s="871"/>
      <c r="LF1104" s="871"/>
      <c r="LG1104" s="871"/>
      <c r="LH1104" s="871"/>
      <c r="LI1104" s="871"/>
      <c r="LJ1104" s="871"/>
      <c r="LK1104" s="871"/>
      <c r="LL1104" s="871"/>
      <c r="LM1104" s="871"/>
      <c r="LN1104" s="871"/>
      <c r="LO1104" s="871"/>
      <c r="LP1104" s="871"/>
      <c r="LQ1104" s="871"/>
      <c r="LR1104" s="871"/>
      <c r="LS1104" s="871"/>
      <c r="LT1104" s="871"/>
      <c r="LU1104" s="871"/>
      <c r="LV1104" s="871"/>
      <c r="LW1104" s="871"/>
      <c r="LX1104" s="871"/>
      <c r="LY1104" s="871"/>
      <c r="LZ1104" s="871"/>
      <c r="MA1104" s="871"/>
      <c r="MB1104" s="871"/>
      <c r="MC1104" s="871"/>
      <c r="MD1104" s="871"/>
      <c r="ME1104" s="871"/>
      <c r="MF1104" s="871"/>
      <c r="MG1104" s="871"/>
      <c r="MH1104" s="871"/>
      <c r="MI1104" s="871"/>
      <c r="MJ1104" s="871"/>
      <c r="MK1104" s="871"/>
      <c r="ML1104" s="871"/>
      <c r="MM1104" s="871"/>
      <c r="MN1104" s="871"/>
      <c r="MO1104" s="871"/>
      <c r="MP1104" s="871"/>
      <c r="MQ1104" s="871"/>
      <c r="MR1104" s="871"/>
      <c r="MS1104" s="871"/>
      <c r="MT1104" s="871"/>
      <c r="MU1104" s="871"/>
      <c r="MV1104" s="871"/>
      <c r="MW1104" s="871"/>
      <c r="MX1104" s="871"/>
      <c r="MY1104" s="871"/>
      <c r="MZ1104" s="871"/>
      <c r="NA1104" s="871"/>
      <c r="NB1104" s="871"/>
      <c r="NC1104" s="871"/>
      <c r="ND1104" s="871"/>
      <c r="NE1104" s="871"/>
      <c r="NF1104" s="871"/>
      <c r="NG1104" s="871"/>
      <c r="NH1104" s="871"/>
      <c r="NI1104" s="871"/>
      <c r="NJ1104" s="871"/>
      <c r="NK1104" s="871"/>
      <c r="NL1104" s="871"/>
      <c r="NM1104" s="871"/>
      <c r="NN1104" s="871"/>
      <c r="NO1104" s="871"/>
      <c r="NP1104" s="871"/>
      <c r="NQ1104" s="871"/>
      <c r="NR1104" s="871"/>
      <c r="NS1104" s="871"/>
      <c r="NT1104" s="871"/>
      <c r="NU1104" s="871"/>
      <c r="NV1104" s="871"/>
      <c r="NW1104" s="871"/>
      <c r="NX1104" s="871"/>
      <c r="NY1104" s="871"/>
      <c r="NZ1104" s="871"/>
      <c r="OA1104" s="871"/>
      <c r="OB1104" s="871"/>
      <c r="OC1104" s="871"/>
      <c r="OD1104" s="871"/>
      <c r="OE1104" s="871"/>
      <c r="OF1104" s="871"/>
      <c r="OG1104" s="871"/>
      <c r="OH1104" s="871"/>
      <c r="OI1104" s="871"/>
      <c r="OJ1104" s="871"/>
      <c r="OK1104" s="871"/>
      <c r="OL1104" s="871"/>
      <c r="OM1104" s="871"/>
      <c r="ON1104" s="871"/>
      <c r="OO1104" s="871"/>
      <c r="OP1104" s="871"/>
      <c r="OQ1104" s="871"/>
      <c r="OR1104" s="871"/>
      <c r="OS1104" s="871"/>
      <c r="OT1104" s="871"/>
      <c r="OU1104" s="871"/>
      <c r="OV1104" s="871"/>
      <c r="OW1104" s="871"/>
      <c r="OX1104" s="871"/>
      <c r="OY1104" s="871"/>
      <c r="OZ1104" s="871"/>
      <c r="PA1104" s="871"/>
      <c r="PB1104" s="871"/>
      <c r="PC1104" s="871"/>
      <c r="PD1104" s="871"/>
      <c r="PE1104" s="871"/>
      <c r="PF1104" s="871"/>
      <c r="PG1104" s="871"/>
      <c r="PH1104" s="871"/>
      <c r="PI1104" s="871"/>
      <c r="PJ1104" s="871"/>
      <c r="PK1104" s="871"/>
      <c r="PL1104" s="871"/>
      <c r="PM1104" s="871"/>
      <c r="PN1104" s="871"/>
      <c r="PO1104" s="871"/>
      <c r="PP1104" s="871"/>
      <c r="PQ1104" s="871"/>
      <c r="PR1104" s="871"/>
      <c r="PS1104" s="871"/>
      <c r="PT1104" s="871"/>
      <c r="PU1104" s="871"/>
      <c r="PV1104" s="871"/>
      <c r="PW1104" s="871"/>
      <c r="PX1104" s="871"/>
      <c r="PY1104" s="871"/>
      <c r="PZ1104" s="871"/>
      <c r="QA1104" s="871"/>
      <c r="QB1104" s="871"/>
      <c r="QC1104" s="871"/>
      <c r="QD1104" s="871"/>
      <c r="QE1104" s="871"/>
      <c r="QF1104" s="871"/>
      <c r="QG1104" s="871"/>
      <c r="QH1104" s="871"/>
      <c r="QI1104" s="871"/>
      <c r="QJ1104" s="871"/>
      <c r="QK1104" s="871"/>
      <c r="QL1104" s="871"/>
      <c r="QM1104" s="871"/>
      <c r="QN1104" s="871"/>
      <c r="QO1104" s="871"/>
      <c r="QP1104" s="871"/>
      <c r="QQ1104" s="871"/>
      <c r="QR1104" s="871"/>
      <c r="QS1104" s="871"/>
      <c r="QT1104" s="871"/>
      <c r="QU1104" s="871"/>
      <c r="QV1104" s="871"/>
      <c r="QW1104" s="871"/>
      <c r="QX1104" s="871"/>
      <c r="QY1104" s="871"/>
      <c r="QZ1104" s="871"/>
      <c r="RA1104" s="871"/>
      <c r="RB1104" s="871"/>
      <c r="RC1104" s="871"/>
      <c r="RD1104" s="871"/>
      <c r="RE1104" s="871"/>
      <c r="RF1104" s="871"/>
      <c r="RG1104" s="871"/>
      <c r="RH1104" s="871"/>
      <c r="RI1104" s="871"/>
      <c r="RJ1104" s="871"/>
      <c r="RK1104" s="871"/>
      <c r="RL1104" s="871"/>
      <c r="RM1104" s="871"/>
      <c r="RN1104" s="871"/>
      <c r="RO1104" s="871"/>
      <c r="RP1104" s="871"/>
      <c r="RQ1104" s="871"/>
      <c r="RR1104" s="871"/>
      <c r="RS1104" s="871"/>
      <c r="RT1104" s="871"/>
      <c r="RU1104" s="871"/>
      <c r="RV1104" s="871"/>
      <c r="RW1104" s="871"/>
      <c r="RX1104" s="871"/>
      <c r="RY1104" s="871"/>
      <c r="RZ1104" s="871"/>
      <c r="SA1104" s="871"/>
      <c r="SB1104" s="871"/>
      <c r="SC1104" s="871"/>
      <c r="SD1104" s="871"/>
      <c r="SE1104" s="871"/>
      <c r="SF1104" s="871"/>
      <c r="SG1104" s="871"/>
      <c r="SH1104" s="871"/>
      <c r="SI1104" s="871"/>
      <c r="SJ1104" s="871"/>
      <c r="SK1104" s="871"/>
      <c r="SL1104" s="871"/>
      <c r="SM1104" s="871"/>
      <c r="SN1104" s="871"/>
      <c r="SO1104" s="871"/>
      <c r="SP1104" s="871"/>
      <c r="SQ1104" s="871"/>
      <c r="SR1104" s="871"/>
      <c r="SS1104" s="871"/>
      <c r="ST1104" s="871"/>
      <c r="SU1104" s="871"/>
      <c r="SV1104" s="871"/>
      <c r="SW1104" s="871"/>
      <c r="SX1104" s="871"/>
      <c r="SY1104" s="871"/>
      <c r="SZ1104" s="871"/>
      <c r="TA1104" s="871"/>
      <c r="TB1104" s="871"/>
      <c r="TC1104" s="871"/>
      <c r="TD1104" s="871"/>
      <c r="TE1104" s="871"/>
      <c r="TF1104" s="871"/>
      <c r="TG1104" s="871"/>
      <c r="TH1104" s="871"/>
      <c r="TI1104" s="871"/>
      <c r="TJ1104" s="871"/>
      <c r="TK1104" s="871"/>
      <c r="TL1104" s="871"/>
      <c r="TM1104" s="871"/>
      <c r="TN1104" s="871"/>
      <c r="TO1104" s="871"/>
      <c r="TP1104" s="871"/>
      <c r="TQ1104" s="871"/>
      <c r="TR1104" s="871"/>
      <c r="TS1104" s="871"/>
      <c r="TT1104" s="871"/>
      <c r="TU1104" s="871"/>
      <c r="TV1104" s="871"/>
      <c r="TW1104" s="871"/>
      <c r="TX1104" s="871"/>
      <c r="TY1104" s="871"/>
      <c r="TZ1104" s="871"/>
      <c r="UA1104" s="871"/>
      <c r="UB1104" s="871"/>
      <c r="UC1104" s="871"/>
      <c r="UD1104" s="871"/>
      <c r="UE1104" s="871"/>
      <c r="UF1104" s="871"/>
      <c r="UG1104" s="871"/>
      <c r="UH1104" s="871"/>
      <c r="UI1104" s="871"/>
      <c r="UJ1104" s="871"/>
      <c r="UK1104" s="871"/>
      <c r="UL1104" s="871"/>
      <c r="UM1104" s="871"/>
      <c r="UN1104" s="871"/>
      <c r="UO1104" s="871"/>
      <c r="UP1104" s="871"/>
      <c r="UQ1104" s="871"/>
      <c r="UR1104" s="871"/>
      <c r="US1104" s="871"/>
      <c r="UT1104" s="871"/>
      <c r="UU1104" s="871"/>
      <c r="UV1104" s="871"/>
      <c r="UW1104" s="871"/>
      <c r="UX1104" s="871"/>
      <c r="UY1104" s="871"/>
      <c r="UZ1104" s="871"/>
      <c r="VA1104" s="871"/>
      <c r="VB1104" s="871"/>
      <c r="VC1104" s="871"/>
      <c r="VD1104" s="871"/>
      <c r="VE1104" s="871"/>
      <c r="VF1104" s="871"/>
      <c r="VG1104" s="871"/>
      <c r="VH1104" s="871"/>
      <c r="VI1104" s="871"/>
      <c r="VJ1104" s="871"/>
      <c r="VK1104" s="871"/>
      <c r="VL1104" s="871"/>
      <c r="VM1104" s="871"/>
      <c r="VN1104" s="871"/>
      <c r="VO1104" s="871"/>
      <c r="VP1104" s="871"/>
      <c r="VQ1104" s="871"/>
      <c r="VR1104" s="871"/>
      <c r="VS1104" s="871"/>
      <c r="VT1104" s="871"/>
      <c r="VU1104" s="871"/>
      <c r="VV1104" s="871"/>
      <c r="VW1104" s="871"/>
      <c r="VX1104" s="871"/>
      <c r="VY1104" s="871"/>
      <c r="VZ1104" s="871"/>
      <c r="WA1104" s="871"/>
      <c r="WB1104" s="871"/>
      <c r="WC1104" s="871"/>
      <c r="WD1104" s="871"/>
      <c r="WE1104" s="871"/>
      <c r="WF1104" s="871"/>
      <c r="WG1104" s="871"/>
      <c r="WH1104" s="871"/>
      <c r="WI1104" s="871"/>
      <c r="WJ1104" s="871"/>
      <c r="WK1104" s="871"/>
      <c r="WL1104" s="871"/>
      <c r="WM1104" s="871"/>
      <c r="WN1104" s="871"/>
      <c r="WO1104" s="871"/>
      <c r="WP1104" s="871"/>
      <c r="WQ1104" s="871"/>
      <c r="WR1104" s="871"/>
      <c r="WS1104" s="871"/>
      <c r="WT1104" s="871"/>
      <c r="WU1104" s="871"/>
      <c r="WV1104" s="871"/>
      <c r="WW1104" s="871"/>
      <c r="WX1104" s="871"/>
      <c r="WY1104" s="871"/>
      <c r="WZ1104" s="871"/>
      <c r="XA1104" s="871"/>
      <c r="XB1104" s="871"/>
      <c r="XC1104" s="871"/>
      <c r="XD1104" s="871"/>
      <c r="XE1104" s="871"/>
      <c r="XF1104" s="871"/>
      <c r="XG1104" s="871"/>
      <c r="XH1104" s="871"/>
      <c r="XI1104" s="871"/>
      <c r="XJ1104" s="871"/>
      <c r="XK1104" s="871"/>
      <c r="XL1104" s="871"/>
      <c r="XM1104" s="871"/>
      <c r="XN1104" s="871"/>
      <c r="XO1104" s="871"/>
      <c r="XP1104" s="871"/>
      <c r="XQ1104" s="871"/>
      <c r="XR1104" s="871"/>
      <c r="XS1104" s="871"/>
      <c r="XT1104" s="871"/>
      <c r="XU1104" s="871"/>
      <c r="XV1104" s="871"/>
      <c r="XW1104" s="871"/>
      <c r="XX1104" s="871"/>
      <c r="XY1104" s="871"/>
      <c r="XZ1104" s="871"/>
      <c r="YA1104" s="871"/>
      <c r="YB1104" s="871"/>
      <c r="YC1104" s="871"/>
      <c r="YD1104" s="871"/>
      <c r="YE1104" s="871"/>
      <c r="YF1104" s="871"/>
      <c r="YG1104" s="871"/>
      <c r="YH1104" s="871"/>
      <c r="YI1104" s="871"/>
      <c r="YJ1104" s="871"/>
      <c r="YK1104" s="871"/>
      <c r="YL1104" s="871"/>
      <c r="YM1104" s="871"/>
      <c r="YN1104" s="871"/>
      <c r="YO1104" s="871"/>
      <c r="YP1104" s="871"/>
      <c r="YQ1104" s="871"/>
      <c r="YR1104" s="871"/>
      <c r="YS1104" s="871"/>
      <c r="YT1104" s="871"/>
      <c r="YU1104" s="871"/>
      <c r="YV1104" s="871"/>
      <c r="YW1104" s="871"/>
      <c r="YX1104" s="871"/>
      <c r="YY1104" s="871"/>
      <c r="YZ1104" s="871"/>
      <c r="ZA1104" s="871"/>
      <c r="ZB1104" s="871"/>
      <c r="ZC1104" s="871"/>
      <c r="ZD1104" s="871"/>
      <c r="ZE1104" s="871"/>
      <c r="ZF1104" s="871"/>
      <c r="ZG1104" s="871"/>
      <c r="ZH1104" s="871"/>
      <c r="ZI1104" s="871"/>
      <c r="ZJ1104" s="871"/>
      <c r="ZK1104" s="871"/>
      <c r="ZL1104" s="871"/>
      <c r="ZM1104" s="871"/>
      <c r="ZN1104" s="871"/>
      <c r="ZO1104" s="871"/>
      <c r="ZP1104" s="871"/>
      <c r="ZQ1104" s="871"/>
      <c r="ZR1104" s="871"/>
      <c r="ZS1104" s="871"/>
      <c r="ZT1104" s="871"/>
      <c r="ZU1104" s="871"/>
      <c r="ZV1104" s="871"/>
      <c r="ZW1104" s="871"/>
      <c r="ZX1104" s="871"/>
      <c r="ZY1104" s="871"/>
      <c r="ZZ1104" s="871"/>
      <c r="AAA1104" s="871"/>
      <c r="AAB1104" s="871"/>
      <c r="AAC1104" s="871"/>
      <c r="AAD1104" s="871"/>
      <c r="AAE1104" s="871"/>
      <c r="AAF1104" s="871"/>
      <c r="AAG1104" s="871"/>
      <c r="AAH1104" s="871"/>
      <c r="AAI1104" s="871"/>
      <c r="AAJ1104" s="871"/>
      <c r="AAK1104" s="871"/>
      <c r="AAL1104" s="871"/>
      <c r="AAM1104" s="871"/>
      <c r="AAN1104" s="871"/>
      <c r="AAO1104" s="871"/>
      <c r="AAP1104" s="871"/>
      <c r="AAQ1104" s="871"/>
      <c r="AAR1104" s="871"/>
      <c r="AAS1104" s="871"/>
      <c r="AAT1104" s="871"/>
      <c r="AAU1104" s="871"/>
      <c r="AAV1104" s="871"/>
      <c r="AAW1104" s="871"/>
      <c r="AAX1104" s="871"/>
      <c r="AAY1104" s="871"/>
      <c r="AAZ1104" s="871"/>
      <c r="ABA1104" s="871"/>
      <c r="ABB1104" s="871"/>
      <c r="ABC1104" s="871"/>
      <c r="ABD1104" s="871"/>
      <c r="ABE1104" s="871"/>
      <c r="ABF1104" s="871"/>
      <c r="ABG1104" s="871"/>
      <c r="ABH1104" s="871"/>
      <c r="ABI1104" s="871"/>
      <c r="ABJ1104" s="871"/>
      <c r="ABK1104" s="871"/>
      <c r="ABL1104" s="871"/>
      <c r="ABM1104" s="871"/>
      <c r="ABN1104" s="871"/>
      <c r="ABO1104" s="871"/>
      <c r="ABP1104" s="871"/>
      <c r="ABQ1104" s="871"/>
      <c r="ABR1104" s="871"/>
      <c r="ABS1104" s="871"/>
      <c r="ABT1104" s="871"/>
      <c r="ABU1104" s="871"/>
      <c r="ABV1104" s="871"/>
      <c r="ABW1104" s="871"/>
      <c r="ABX1104" s="871"/>
      <c r="ABY1104" s="871"/>
      <c r="ABZ1104" s="871"/>
      <c r="ACA1104" s="871"/>
      <c r="ACB1104" s="871"/>
      <c r="ACC1104" s="871"/>
      <c r="ACD1104" s="871"/>
      <c r="ACE1104" s="871"/>
      <c r="ACF1104" s="871"/>
      <c r="ACG1104" s="871"/>
      <c r="ACH1104" s="871"/>
      <c r="ACI1104" s="871"/>
      <c r="ACJ1104" s="871"/>
      <c r="ACK1104" s="871"/>
      <c r="ACL1104" s="871"/>
      <c r="ACM1104" s="871"/>
      <c r="ACN1104" s="871"/>
      <c r="ACO1104" s="871"/>
      <c r="ACP1104" s="871"/>
      <c r="ACQ1104" s="871"/>
      <c r="ACR1104" s="871"/>
      <c r="ACS1104" s="871"/>
      <c r="ACT1104" s="871"/>
      <c r="ACU1104" s="871"/>
      <c r="ACV1104" s="871"/>
      <c r="ACW1104" s="871"/>
      <c r="ACX1104" s="871"/>
      <c r="ACY1104" s="871"/>
      <c r="ACZ1104" s="871"/>
      <c r="ADA1104" s="871"/>
      <c r="ADB1104" s="871"/>
      <c r="ADC1104" s="871"/>
      <c r="ADD1104" s="871"/>
      <c r="ADE1104" s="871"/>
      <c r="ADF1104" s="871"/>
      <c r="ADG1104" s="871"/>
      <c r="ADH1104" s="871"/>
      <c r="ADI1104" s="871"/>
      <c r="ADJ1104" s="871"/>
      <c r="ADK1104" s="871"/>
      <c r="ADL1104" s="871"/>
      <c r="ADM1104" s="871"/>
      <c r="ADN1104" s="871"/>
      <c r="ADO1104" s="871"/>
      <c r="ADP1104" s="871"/>
      <c r="ADQ1104" s="871"/>
      <c r="ADR1104" s="871"/>
      <c r="ADS1104" s="871"/>
      <c r="ADT1104" s="871"/>
      <c r="ADU1104" s="871"/>
      <c r="ADV1104" s="871"/>
      <c r="ADW1104" s="871"/>
      <c r="ADX1104" s="871"/>
      <c r="ADY1104" s="871"/>
      <c r="ADZ1104" s="871"/>
      <c r="AEA1104" s="871"/>
      <c r="AEB1104" s="871"/>
      <c r="AEC1104" s="871"/>
      <c r="AED1104" s="871"/>
      <c r="AEE1104" s="871"/>
      <c r="AEF1104" s="871"/>
      <c r="AEG1104" s="871"/>
      <c r="AEH1104" s="871"/>
      <c r="AEI1104" s="871"/>
      <c r="AEJ1104" s="871"/>
      <c r="AEK1104" s="871"/>
      <c r="AEL1104" s="871"/>
      <c r="AEM1104" s="871"/>
      <c r="AEN1104" s="871"/>
      <c r="AEO1104" s="871"/>
      <c r="AEP1104" s="871"/>
      <c r="AEQ1104" s="871"/>
      <c r="AER1104" s="871"/>
      <c r="AES1104" s="871"/>
      <c r="AET1104" s="871"/>
      <c r="AEU1104" s="871"/>
      <c r="AEV1104" s="871"/>
      <c r="AEW1104" s="871"/>
      <c r="AEX1104" s="871"/>
      <c r="AEY1104" s="871"/>
      <c r="AEZ1104" s="871"/>
      <c r="AFA1104" s="871"/>
      <c r="AFB1104" s="871"/>
      <c r="AFC1104" s="871"/>
      <c r="AFD1104" s="871"/>
      <c r="AFE1104" s="871"/>
      <c r="AFF1104" s="871"/>
      <c r="AFG1104" s="871"/>
      <c r="AFH1104" s="871"/>
      <c r="AFI1104" s="871"/>
      <c r="AFJ1104" s="871"/>
      <c r="AFK1104" s="871"/>
      <c r="AFL1104" s="871"/>
      <c r="AFM1104" s="871"/>
      <c r="AFN1104" s="871"/>
      <c r="AFO1104" s="871"/>
      <c r="AFP1104" s="871"/>
      <c r="AFQ1104" s="871"/>
      <c r="AFR1104" s="871"/>
      <c r="AFS1104" s="871"/>
      <c r="AFT1104" s="871"/>
      <c r="AFU1104" s="871"/>
      <c r="AFV1104" s="871"/>
      <c r="AFW1104" s="871"/>
      <c r="AFX1104" s="871"/>
      <c r="AFY1104" s="871"/>
      <c r="AFZ1104" s="871"/>
      <c r="AGA1104" s="871"/>
      <c r="AGB1104" s="871"/>
      <c r="AGC1104" s="871"/>
      <c r="AGD1104" s="871"/>
      <c r="AGE1104" s="871"/>
      <c r="AGF1104" s="871"/>
      <c r="AGG1104" s="871"/>
      <c r="AGH1104" s="871"/>
      <c r="AGI1104" s="871"/>
      <c r="AGJ1104" s="871"/>
      <c r="AGK1104" s="871"/>
      <c r="AGL1104" s="871"/>
      <c r="AGM1104" s="871"/>
      <c r="AGN1104" s="871"/>
      <c r="AGO1104" s="871"/>
      <c r="AGP1104" s="871"/>
      <c r="AGQ1104" s="871"/>
      <c r="AGR1104" s="871"/>
      <c r="AGS1104" s="871"/>
      <c r="AGT1104" s="871"/>
      <c r="AGU1104" s="871"/>
      <c r="AGV1104" s="871"/>
      <c r="AGW1104" s="871"/>
      <c r="AGX1104" s="871"/>
      <c r="AGY1104" s="871"/>
      <c r="AGZ1104" s="871"/>
      <c r="AHA1104" s="871"/>
      <c r="AHB1104" s="871"/>
      <c r="AHC1104" s="871"/>
      <c r="AHD1104" s="871"/>
      <c r="AHE1104" s="871"/>
      <c r="AHF1104" s="871"/>
      <c r="AHG1104" s="871"/>
      <c r="AHH1104" s="871"/>
      <c r="AHI1104" s="871"/>
      <c r="AHJ1104" s="871"/>
      <c r="AHK1104" s="871"/>
      <c r="AHL1104" s="871"/>
      <c r="AHM1104" s="871"/>
      <c r="AHN1104" s="871"/>
      <c r="AHO1104" s="871"/>
      <c r="AHP1104" s="871"/>
      <c r="AHQ1104" s="871"/>
      <c r="AHR1104" s="871"/>
      <c r="AHS1104" s="871"/>
      <c r="AHT1104" s="871"/>
      <c r="AHU1104" s="871"/>
      <c r="AHV1104" s="871"/>
      <c r="AHW1104" s="871"/>
      <c r="AHX1104" s="871"/>
      <c r="AHY1104" s="871"/>
      <c r="AHZ1104" s="871"/>
      <c r="AIA1104" s="871"/>
      <c r="AIB1104" s="871"/>
      <c r="AIC1104" s="871"/>
      <c r="AID1104" s="871"/>
      <c r="AIE1104" s="871"/>
      <c r="AIF1104" s="871"/>
      <c r="AIG1104" s="871"/>
      <c r="AIH1104" s="871"/>
      <c r="AII1104" s="871"/>
      <c r="AIJ1104" s="871"/>
      <c r="AIK1104" s="871"/>
      <c r="AIL1104" s="871"/>
      <c r="AIM1104" s="871"/>
      <c r="AIN1104" s="871"/>
      <c r="AIO1104" s="871"/>
      <c r="AIP1104" s="871"/>
      <c r="AIQ1104" s="871"/>
      <c r="AIR1104" s="871"/>
      <c r="AIS1104" s="871"/>
      <c r="AIT1104" s="871"/>
      <c r="AIU1104" s="871"/>
      <c r="AIV1104" s="871"/>
      <c r="AIW1104" s="871"/>
      <c r="AIX1104" s="871"/>
      <c r="AIY1104" s="871"/>
      <c r="AIZ1104" s="871"/>
      <c r="AJA1104" s="871"/>
      <c r="AJB1104" s="871"/>
      <c r="AJC1104" s="871"/>
      <c r="AJD1104" s="871"/>
      <c r="AJE1104" s="871"/>
      <c r="AJF1104" s="871"/>
      <c r="AJG1104" s="871"/>
      <c r="AJH1104" s="871"/>
      <c r="AJI1104" s="871"/>
      <c r="AJJ1104" s="871"/>
      <c r="AJK1104" s="871"/>
      <c r="AJL1104" s="871"/>
      <c r="AJM1104" s="871"/>
      <c r="AJN1104" s="871"/>
      <c r="AJO1104" s="871"/>
      <c r="AJP1104" s="871"/>
      <c r="AJQ1104" s="871"/>
      <c r="AJR1104" s="871"/>
      <c r="AJS1104" s="871"/>
      <c r="AJT1104" s="871"/>
      <c r="AJU1104" s="871"/>
      <c r="AJV1104" s="871"/>
      <c r="AJW1104" s="871"/>
      <c r="AJX1104" s="871"/>
      <c r="AJY1104" s="871"/>
      <c r="AJZ1104" s="871"/>
      <c r="AKA1104" s="871"/>
      <c r="AKB1104" s="871"/>
      <c r="AKC1104" s="871"/>
      <c r="AKD1104" s="871"/>
      <c r="AKE1104" s="871"/>
      <c r="AKF1104" s="871"/>
      <c r="AKG1104" s="871"/>
      <c r="AKH1104" s="871"/>
      <c r="AKI1104" s="871"/>
      <c r="AKJ1104" s="871"/>
      <c r="AKK1104" s="871"/>
      <c r="AKL1104" s="871"/>
      <c r="AKM1104" s="871"/>
      <c r="AKN1104" s="871"/>
      <c r="AKO1104" s="871"/>
      <c r="AKP1104" s="871"/>
      <c r="AKQ1104" s="871"/>
      <c r="AKR1104" s="871"/>
      <c r="AKS1104" s="871"/>
      <c r="AKT1104" s="871"/>
      <c r="AKU1104" s="871"/>
      <c r="AKV1104" s="871"/>
      <c r="AKW1104" s="871"/>
      <c r="AKX1104" s="871"/>
      <c r="AKY1104" s="871"/>
      <c r="AKZ1104" s="871"/>
      <c r="ALA1104" s="871"/>
      <c r="ALB1104" s="871"/>
      <c r="ALC1104" s="871"/>
      <c r="ALD1104" s="871"/>
      <c r="ALE1104" s="871"/>
      <c r="ALF1104" s="871"/>
      <c r="ALG1104" s="871"/>
      <c r="ALH1104" s="871"/>
      <c r="ALI1104" s="871"/>
      <c r="ALJ1104" s="871"/>
      <c r="ALK1104" s="871"/>
      <c r="ALL1104" s="871"/>
      <c r="ALM1104" s="871"/>
      <c r="ALN1104" s="871"/>
      <c r="ALO1104" s="871"/>
      <c r="ALP1104" s="871"/>
      <c r="ALQ1104" s="871"/>
      <c r="ALR1104" s="871"/>
      <c r="ALS1104" s="871"/>
      <c r="ALT1104" s="871"/>
      <c r="ALU1104" s="871"/>
      <c r="ALV1104" s="871"/>
      <c r="ALW1104" s="871"/>
      <c r="ALX1104" s="871"/>
      <c r="ALY1104" s="871"/>
      <c r="ALZ1104" s="871"/>
      <c r="AMA1104" s="871"/>
      <c r="AMB1104" s="871"/>
      <c r="AMC1104" s="871"/>
      <c r="AMD1104" s="871"/>
      <c r="AME1104" s="871"/>
      <c r="AMF1104" s="871"/>
      <c r="AMG1104" s="871"/>
      <c r="AMH1104" s="871"/>
      <c r="AMI1104" s="871"/>
      <c r="AMJ1104" s="871"/>
      <c r="AMK1104" s="871"/>
    </row>
    <row r="1105" spans="1:1025" ht="15.75" customHeight="1">
      <c r="A1105" s="1126"/>
      <c r="B1105" s="884"/>
      <c r="C1105" s="874"/>
      <c r="D1105" s="874"/>
      <c r="E1105" s="952"/>
      <c r="F1105" s="888"/>
      <c r="G1105" s="888"/>
      <c r="H1105" s="875"/>
      <c r="I1105" s="875"/>
      <c r="J1105" s="875"/>
      <c r="K1105" s="882"/>
      <c r="L1105" s="883"/>
      <c r="M1105" s="874"/>
      <c r="N1105" s="874"/>
      <c r="O1105" s="885"/>
      <c r="P1105" s="874"/>
      <c r="Q1105" s="871"/>
      <c r="R1105" s="871"/>
      <c r="S1105" s="871"/>
      <c r="T1105" s="871"/>
      <c r="U1105" s="871"/>
      <c r="V1105" s="871"/>
      <c r="W1105" s="871"/>
      <c r="X1105" s="871"/>
      <c r="Y1105" s="871"/>
      <c r="Z1105" s="871"/>
      <c r="AA1105" s="871"/>
      <c r="AB1105" s="871"/>
      <c r="AC1105" s="871"/>
      <c r="AD1105" s="871"/>
      <c r="AE1105" s="871"/>
      <c r="AF1105" s="871"/>
      <c r="AG1105" s="871"/>
      <c r="AH1105" s="871"/>
      <c r="AI1105" s="871"/>
      <c r="AJ1105" s="871"/>
      <c r="AK1105" s="871"/>
      <c r="AL1105" s="871"/>
      <c r="AM1105" s="871"/>
      <c r="AN1105" s="871"/>
      <c r="AO1105" s="871"/>
      <c r="AP1105" s="871"/>
      <c r="AQ1105" s="871"/>
      <c r="AR1105" s="871"/>
      <c r="AS1105" s="871"/>
      <c r="AT1105" s="871"/>
      <c r="AU1105" s="871"/>
      <c r="AV1105" s="871"/>
      <c r="AW1105" s="871"/>
      <c r="AX1105" s="871"/>
      <c r="AY1105" s="871"/>
      <c r="AZ1105" s="871"/>
      <c r="BA1105" s="871"/>
      <c r="BB1105" s="871"/>
      <c r="BC1105" s="871"/>
      <c r="BD1105" s="871"/>
      <c r="BE1105" s="871"/>
      <c r="BF1105" s="871"/>
      <c r="BG1105" s="871"/>
      <c r="BH1105" s="871"/>
      <c r="BI1105" s="871"/>
      <c r="BJ1105" s="871"/>
      <c r="BK1105" s="871"/>
      <c r="BL1105" s="871"/>
      <c r="BM1105" s="871"/>
      <c r="BN1105" s="871"/>
      <c r="BO1105" s="871"/>
      <c r="BP1105" s="871"/>
      <c r="BQ1105" s="871"/>
      <c r="BR1105" s="871"/>
      <c r="BS1105" s="871"/>
      <c r="BT1105" s="871"/>
      <c r="BU1105" s="871"/>
      <c r="BV1105" s="871"/>
      <c r="BW1105" s="871"/>
      <c r="BX1105" s="871"/>
      <c r="BY1105" s="871"/>
      <c r="BZ1105" s="871"/>
      <c r="CA1105" s="871"/>
      <c r="CB1105" s="871"/>
      <c r="CC1105" s="871"/>
      <c r="CD1105" s="871"/>
      <c r="CE1105" s="871"/>
      <c r="CF1105" s="871"/>
      <c r="CG1105" s="871"/>
      <c r="CH1105" s="871"/>
      <c r="CI1105" s="871"/>
      <c r="CJ1105" s="871"/>
      <c r="CK1105" s="871"/>
      <c r="CL1105" s="871"/>
      <c r="CM1105" s="871"/>
      <c r="CN1105" s="871"/>
      <c r="CO1105" s="871"/>
      <c r="CP1105" s="871"/>
      <c r="CQ1105" s="871"/>
      <c r="CR1105" s="871"/>
      <c r="CS1105" s="871"/>
      <c r="CT1105" s="871"/>
      <c r="CU1105" s="871"/>
      <c r="CV1105" s="871"/>
      <c r="CW1105" s="871"/>
      <c r="CX1105" s="871"/>
      <c r="CY1105" s="871"/>
      <c r="CZ1105" s="871"/>
      <c r="DA1105" s="871"/>
      <c r="DB1105" s="871"/>
      <c r="DC1105" s="871"/>
      <c r="DD1105" s="871"/>
      <c r="DE1105" s="871"/>
      <c r="DF1105" s="871"/>
      <c r="DG1105" s="871"/>
      <c r="DH1105" s="871"/>
      <c r="DI1105" s="871"/>
      <c r="DJ1105" s="871"/>
      <c r="DK1105" s="871"/>
      <c r="DL1105" s="871"/>
      <c r="DM1105" s="871"/>
      <c r="DN1105" s="871"/>
      <c r="DO1105" s="871"/>
      <c r="DP1105" s="871"/>
      <c r="DQ1105" s="871"/>
      <c r="DR1105" s="871"/>
      <c r="DS1105" s="871"/>
      <c r="DT1105" s="871"/>
      <c r="DU1105" s="871"/>
      <c r="DV1105" s="871"/>
      <c r="DW1105" s="871"/>
      <c r="DX1105" s="871"/>
      <c r="DY1105" s="871"/>
      <c r="DZ1105" s="871"/>
      <c r="EA1105" s="871"/>
      <c r="EB1105" s="871"/>
      <c r="EC1105" s="871"/>
      <c r="ED1105" s="871"/>
      <c r="EE1105" s="871"/>
      <c r="EF1105" s="871"/>
      <c r="EG1105" s="871"/>
      <c r="EH1105" s="871"/>
      <c r="EI1105" s="871"/>
      <c r="EJ1105" s="871"/>
      <c r="EK1105" s="871"/>
      <c r="EL1105" s="871"/>
      <c r="EM1105" s="871"/>
      <c r="EN1105" s="871"/>
      <c r="EO1105" s="871"/>
      <c r="EP1105" s="871"/>
      <c r="EQ1105" s="871"/>
      <c r="ER1105" s="871"/>
      <c r="ES1105" s="871"/>
      <c r="ET1105" s="871"/>
      <c r="EU1105" s="871"/>
      <c r="EV1105" s="871"/>
      <c r="EW1105" s="871"/>
      <c r="EX1105" s="871"/>
      <c r="EY1105" s="871"/>
      <c r="EZ1105" s="871"/>
      <c r="FA1105" s="871"/>
      <c r="FB1105" s="871"/>
      <c r="FC1105" s="871"/>
      <c r="FD1105" s="871"/>
      <c r="FE1105" s="871"/>
      <c r="FF1105" s="871"/>
      <c r="FG1105" s="871"/>
      <c r="FH1105" s="871"/>
      <c r="FI1105" s="871"/>
      <c r="FJ1105" s="871"/>
      <c r="FK1105" s="871"/>
      <c r="FL1105" s="871"/>
      <c r="FM1105" s="871"/>
      <c r="FN1105" s="871"/>
      <c r="FO1105" s="871"/>
      <c r="FP1105" s="871"/>
      <c r="FQ1105" s="871"/>
      <c r="FR1105" s="871"/>
      <c r="FS1105" s="871"/>
      <c r="FT1105" s="871"/>
      <c r="FU1105" s="871"/>
      <c r="FV1105" s="871"/>
      <c r="FW1105" s="871"/>
      <c r="FX1105" s="871"/>
      <c r="FY1105" s="871"/>
      <c r="FZ1105" s="871"/>
      <c r="GA1105" s="871"/>
      <c r="GB1105" s="871"/>
      <c r="GC1105" s="871"/>
      <c r="GD1105" s="871"/>
      <c r="GE1105" s="871"/>
      <c r="GF1105" s="871"/>
      <c r="GG1105" s="871"/>
      <c r="GH1105" s="871"/>
      <c r="GI1105" s="871"/>
      <c r="GJ1105" s="871"/>
      <c r="GK1105" s="871"/>
      <c r="GL1105" s="871"/>
      <c r="GM1105" s="871"/>
      <c r="GN1105" s="871"/>
      <c r="GO1105" s="871"/>
      <c r="GP1105" s="871"/>
      <c r="GQ1105" s="871"/>
      <c r="GR1105" s="871"/>
      <c r="GS1105" s="871"/>
      <c r="GT1105" s="871"/>
      <c r="GU1105" s="871"/>
      <c r="GV1105" s="871"/>
      <c r="GW1105" s="871"/>
      <c r="GX1105" s="871"/>
      <c r="GY1105" s="871"/>
      <c r="GZ1105" s="871"/>
      <c r="HA1105" s="871"/>
      <c r="HB1105" s="871"/>
      <c r="HC1105" s="871"/>
      <c r="HD1105" s="871"/>
      <c r="HE1105" s="871"/>
      <c r="HF1105" s="871"/>
      <c r="HG1105" s="871"/>
      <c r="HH1105" s="871"/>
      <c r="HI1105" s="871"/>
      <c r="HJ1105" s="871"/>
      <c r="HK1105" s="871"/>
      <c r="HL1105" s="871"/>
      <c r="HM1105" s="871"/>
      <c r="HN1105" s="871"/>
      <c r="HO1105" s="871"/>
      <c r="HP1105" s="871"/>
      <c r="HQ1105" s="871"/>
      <c r="HR1105" s="871"/>
      <c r="HS1105" s="871"/>
      <c r="HT1105" s="871"/>
      <c r="HU1105" s="871"/>
      <c r="HV1105" s="871"/>
      <c r="HW1105" s="871"/>
      <c r="HX1105" s="871"/>
      <c r="HY1105" s="871"/>
      <c r="HZ1105" s="871"/>
      <c r="IA1105" s="871"/>
      <c r="IB1105" s="871"/>
      <c r="IC1105" s="871"/>
      <c r="ID1105" s="871"/>
      <c r="IE1105" s="871"/>
      <c r="IF1105" s="871"/>
      <c r="IG1105" s="871"/>
      <c r="IH1105" s="871"/>
      <c r="II1105" s="871"/>
      <c r="IJ1105" s="871"/>
      <c r="IK1105" s="871"/>
      <c r="IL1105" s="871"/>
      <c r="IM1105" s="871"/>
      <c r="IN1105" s="871"/>
      <c r="IO1105" s="871"/>
      <c r="IP1105" s="871"/>
      <c r="IQ1105" s="871"/>
      <c r="IR1105" s="871"/>
      <c r="IS1105" s="871"/>
      <c r="IT1105" s="871"/>
      <c r="IU1105" s="871"/>
      <c r="IV1105" s="871"/>
      <c r="IW1105" s="871"/>
      <c r="IX1105" s="871"/>
      <c r="IY1105" s="871"/>
      <c r="IZ1105" s="871"/>
      <c r="JA1105" s="871"/>
      <c r="JB1105" s="871"/>
      <c r="JC1105" s="871"/>
      <c r="JD1105" s="871"/>
      <c r="JE1105" s="871"/>
      <c r="JF1105" s="871"/>
      <c r="JG1105" s="871"/>
      <c r="JH1105" s="871"/>
      <c r="JI1105" s="871"/>
      <c r="JJ1105" s="871"/>
      <c r="JK1105" s="871"/>
      <c r="JL1105" s="871"/>
      <c r="JM1105" s="871"/>
      <c r="JN1105" s="871"/>
      <c r="JO1105" s="871"/>
      <c r="JP1105" s="871"/>
      <c r="JQ1105" s="871"/>
      <c r="JR1105" s="871"/>
      <c r="JS1105" s="871"/>
      <c r="JT1105" s="871"/>
      <c r="JU1105" s="871"/>
      <c r="JV1105" s="871"/>
      <c r="JW1105" s="871"/>
      <c r="JX1105" s="871"/>
      <c r="JY1105" s="871"/>
      <c r="JZ1105" s="871"/>
      <c r="KA1105" s="871"/>
      <c r="KB1105" s="871"/>
      <c r="KC1105" s="871"/>
      <c r="KD1105" s="871"/>
      <c r="KE1105" s="871"/>
      <c r="KF1105" s="871"/>
      <c r="KG1105" s="871"/>
      <c r="KH1105" s="871"/>
      <c r="KI1105" s="871"/>
      <c r="KJ1105" s="871"/>
      <c r="KK1105" s="871"/>
      <c r="KL1105" s="871"/>
      <c r="KM1105" s="871"/>
      <c r="KN1105" s="871"/>
      <c r="KO1105" s="871"/>
      <c r="KP1105" s="871"/>
      <c r="KQ1105" s="871"/>
      <c r="KR1105" s="871"/>
      <c r="KS1105" s="871"/>
      <c r="KT1105" s="871"/>
      <c r="KU1105" s="871"/>
      <c r="KV1105" s="871"/>
      <c r="KW1105" s="871"/>
      <c r="KX1105" s="871"/>
      <c r="KY1105" s="871"/>
      <c r="KZ1105" s="871"/>
      <c r="LA1105" s="871"/>
      <c r="LB1105" s="871"/>
      <c r="LC1105" s="871"/>
      <c r="LD1105" s="871"/>
      <c r="LE1105" s="871"/>
      <c r="LF1105" s="871"/>
      <c r="LG1105" s="871"/>
      <c r="LH1105" s="871"/>
      <c r="LI1105" s="871"/>
      <c r="LJ1105" s="871"/>
      <c r="LK1105" s="871"/>
      <c r="LL1105" s="871"/>
      <c r="LM1105" s="871"/>
      <c r="LN1105" s="871"/>
      <c r="LO1105" s="871"/>
      <c r="LP1105" s="871"/>
      <c r="LQ1105" s="871"/>
      <c r="LR1105" s="871"/>
      <c r="LS1105" s="871"/>
      <c r="LT1105" s="871"/>
      <c r="LU1105" s="871"/>
      <c r="LV1105" s="871"/>
      <c r="LW1105" s="871"/>
      <c r="LX1105" s="871"/>
      <c r="LY1105" s="871"/>
      <c r="LZ1105" s="871"/>
      <c r="MA1105" s="871"/>
      <c r="MB1105" s="871"/>
      <c r="MC1105" s="871"/>
      <c r="MD1105" s="871"/>
      <c r="ME1105" s="871"/>
      <c r="MF1105" s="871"/>
      <c r="MG1105" s="871"/>
      <c r="MH1105" s="871"/>
      <c r="MI1105" s="871"/>
      <c r="MJ1105" s="871"/>
      <c r="MK1105" s="871"/>
      <c r="ML1105" s="871"/>
      <c r="MM1105" s="871"/>
      <c r="MN1105" s="871"/>
      <c r="MO1105" s="871"/>
      <c r="MP1105" s="871"/>
      <c r="MQ1105" s="871"/>
      <c r="MR1105" s="871"/>
      <c r="MS1105" s="871"/>
      <c r="MT1105" s="871"/>
      <c r="MU1105" s="871"/>
      <c r="MV1105" s="871"/>
      <c r="MW1105" s="871"/>
      <c r="MX1105" s="871"/>
      <c r="MY1105" s="871"/>
      <c r="MZ1105" s="871"/>
      <c r="NA1105" s="871"/>
      <c r="NB1105" s="871"/>
      <c r="NC1105" s="871"/>
      <c r="ND1105" s="871"/>
      <c r="NE1105" s="871"/>
      <c r="NF1105" s="871"/>
      <c r="NG1105" s="871"/>
      <c r="NH1105" s="871"/>
      <c r="NI1105" s="871"/>
      <c r="NJ1105" s="871"/>
      <c r="NK1105" s="871"/>
      <c r="NL1105" s="871"/>
      <c r="NM1105" s="871"/>
      <c r="NN1105" s="871"/>
      <c r="NO1105" s="871"/>
      <c r="NP1105" s="871"/>
      <c r="NQ1105" s="871"/>
      <c r="NR1105" s="871"/>
      <c r="NS1105" s="871"/>
      <c r="NT1105" s="871"/>
      <c r="NU1105" s="871"/>
      <c r="NV1105" s="871"/>
      <c r="NW1105" s="871"/>
      <c r="NX1105" s="871"/>
      <c r="NY1105" s="871"/>
      <c r="NZ1105" s="871"/>
      <c r="OA1105" s="871"/>
      <c r="OB1105" s="871"/>
      <c r="OC1105" s="871"/>
      <c r="OD1105" s="871"/>
      <c r="OE1105" s="871"/>
      <c r="OF1105" s="871"/>
      <c r="OG1105" s="871"/>
      <c r="OH1105" s="871"/>
      <c r="OI1105" s="871"/>
      <c r="OJ1105" s="871"/>
      <c r="OK1105" s="871"/>
      <c r="OL1105" s="871"/>
      <c r="OM1105" s="871"/>
      <c r="ON1105" s="871"/>
      <c r="OO1105" s="871"/>
      <c r="OP1105" s="871"/>
      <c r="OQ1105" s="871"/>
      <c r="OR1105" s="871"/>
      <c r="OS1105" s="871"/>
      <c r="OT1105" s="871"/>
      <c r="OU1105" s="871"/>
      <c r="OV1105" s="871"/>
      <c r="OW1105" s="871"/>
      <c r="OX1105" s="871"/>
      <c r="OY1105" s="871"/>
      <c r="OZ1105" s="871"/>
      <c r="PA1105" s="871"/>
      <c r="PB1105" s="871"/>
      <c r="PC1105" s="871"/>
      <c r="PD1105" s="871"/>
      <c r="PE1105" s="871"/>
      <c r="PF1105" s="871"/>
      <c r="PG1105" s="871"/>
      <c r="PH1105" s="871"/>
      <c r="PI1105" s="871"/>
      <c r="PJ1105" s="871"/>
      <c r="PK1105" s="871"/>
      <c r="PL1105" s="871"/>
      <c r="PM1105" s="871"/>
      <c r="PN1105" s="871"/>
      <c r="PO1105" s="871"/>
      <c r="PP1105" s="871"/>
      <c r="PQ1105" s="871"/>
      <c r="PR1105" s="871"/>
      <c r="PS1105" s="871"/>
      <c r="PT1105" s="871"/>
      <c r="PU1105" s="871"/>
      <c r="PV1105" s="871"/>
      <c r="PW1105" s="871"/>
      <c r="PX1105" s="871"/>
      <c r="PY1105" s="871"/>
      <c r="PZ1105" s="871"/>
      <c r="QA1105" s="871"/>
      <c r="QB1105" s="871"/>
      <c r="QC1105" s="871"/>
      <c r="QD1105" s="871"/>
      <c r="QE1105" s="871"/>
      <c r="QF1105" s="871"/>
      <c r="QG1105" s="871"/>
      <c r="QH1105" s="871"/>
      <c r="QI1105" s="871"/>
      <c r="QJ1105" s="871"/>
      <c r="QK1105" s="871"/>
      <c r="QL1105" s="871"/>
      <c r="QM1105" s="871"/>
      <c r="QN1105" s="871"/>
      <c r="QO1105" s="871"/>
      <c r="QP1105" s="871"/>
      <c r="QQ1105" s="871"/>
      <c r="QR1105" s="871"/>
      <c r="QS1105" s="871"/>
      <c r="QT1105" s="871"/>
      <c r="QU1105" s="871"/>
      <c r="QV1105" s="871"/>
      <c r="QW1105" s="871"/>
      <c r="QX1105" s="871"/>
      <c r="QY1105" s="871"/>
      <c r="QZ1105" s="871"/>
      <c r="RA1105" s="871"/>
      <c r="RB1105" s="871"/>
      <c r="RC1105" s="871"/>
      <c r="RD1105" s="871"/>
      <c r="RE1105" s="871"/>
      <c r="RF1105" s="871"/>
      <c r="RG1105" s="871"/>
      <c r="RH1105" s="871"/>
      <c r="RI1105" s="871"/>
      <c r="RJ1105" s="871"/>
      <c r="RK1105" s="871"/>
      <c r="RL1105" s="871"/>
      <c r="RM1105" s="871"/>
      <c r="RN1105" s="871"/>
      <c r="RO1105" s="871"/>
      <c r="RP1105" s="871"/>
      <c r="RQ1105" s="871"/>
      <c r="RR1105" s="871"/>
      <c r="RS1105" s="871"/>
      <c r="RT1105" s="871"/>
      <c r="RU1105" s="871"/>
      <c r="RV1105" s="871"/>
      <c r="RW1105" s="871"/>
      <c r="RX1105" s="871"/>
      <c r="RY1105" s="871"/>
      <c r="RZ1105" s="871"/>
      <c r="SA1105" s="871"/>
      <c r="SB1105" s="871"/>
      <c r="SC1105" s="871"/>
      <c r="SD1105" s="871"/>
      <c r="SE1105" s="871"/>
      <c r="SF1105" s="871"/>
      <c r="SG1105" s="871"/>
      <c r="SH1105" s="871"/>
      <c r="SI1105" s="871"/>
      <c r="SJ1105" s="871"/>
      <c r="SK1105" s="871"/>
      <c r="SL1105" s="871"/>
      <c r="SM1105" s="871"/>
      <c r="SN1105" s="871"/>
      <c r="SO1105" s="871"/>
      <c r="SP1105" s="871"/>
      <c r="SQ1105" s="871"/>
      <c r="SR1105" s="871"/>
      <c r="SS1105" s="871"/>
      <c r="ST1105" s="871"/>
      <c r="SU1105" s="871"/>
      <c r="SV1105" s="871"/>
      <c r="SW1105" s="871"/>
      <c r="SX1105" s="871"/>
      <c r="SY1105" s="871"/>
      <c r="SZ1105" s="871"/>
      <c r="TA1105" s="871"/>
      <c r="TB1105" s="871"/>
      <c r="TC1105" s="871"/>
      <c r="TD1105" s="871"/>
      <c r="TE1105" s="871"/>
      <c r="TF1105" s="871"/>
      <c r="TG1105" s="871"/>
      <c r="TH1105" s="871"/>
      <c r="TI1105" s="871"/>
      <c r="TJ1105" s="871"/>
      <c r="TK1105" s="871"/>
      <c r="TL1105" s="871"/>
      <c r="TM1105" s="871"/>
      <c r="TN1105" s="871"/>
      <c r="TO1105" s="871"/>
      <c r="TP1105" s="871"/>
      <c r="TQ1105" s="871"/>
      <c r="TR1105" s="871"/>
      <c r="TS1105" s="871"/>
      <c r="TT1105" s="871"/>
      <c r="TU1105" s="871"/>
      <c r="TV1105" s="871"/>
      <c r="TW1105" s="871"/>
      <c r="TX1105" s="871"/>
      <c r="TY1105" s="871"/>
      <c r="TZ1105" s="871"/>
      <c r="UA1105" s="871"/>
      <c r="UB1105" s="871"/>
      <c r="UC1105" s="871"/>
      <c r="UD1105" s="871"/>
      <c r="UE1105" s="871"/>
      <c r="UF1105" s="871"/>
      <c r="UG1105" s="871"/>
      <c r="UH1105" s="871"/>
      <c r="UI1105" s="871"/>
      <c r="UJ1105" s="871"/>
      <c r="UK1105" s="871"/>
      <c r="UL1105" s="871"/>
      <c r="UM1105" s="871"/>
      <c r="UN1105" s="871"/>
      <c r="UO1105" s="871"/>
      <c r="UP1105" s="871"/>
      <c r="UQ1105" s="871"/>
      <c r="UR1105" s="871"/>
      <c r="US1105" s="871"/>
      <c r="UT1105" s="871"/>
      <c r="UU1105" s="871"/>
      <c r="UV1105" s="871"/>
      <c r="UW1105" s="871"/>
      <c r="UX1105" s="871"/>
      <c r="UY1105" s="871"/>
      <c r="UZ1105" s="871"/>
      <c r="VA1105" s="871"/>
      <c r="VB1105" s="871"/>
      <c r="VC1105" s="871"/>
      <c r="VD1105" s="871"/>
      <c r="VE1105" s="871"/>
      <c r="VF1105" s="871"/>
      <c r="VG1105" s="871"/>
      <c r="VH1105" s="871"/>
      <c r="VI1105" s="871"/>
      <c r="VJ1105" s="871"/>
      <c r="VK1105" s="871"/>
      <c r="VL1105" s="871"/>
      <c r="VM1105" s="871"/>
      <c r="VN1105" s="871"/>
      <c r="VO1105" s="871"/>
      <c r="VP1105" s="871"/>
      <c r="VQ1105" s="871"/>
      <c r="VR1105" s="871"/>
      <c r="VS1105" s="871"/>
      <c r="VT1105" s="871"/>
      <c r="VU1105" s="871"/>
      <c r="VV1105" s="871"/>
      <c r="VW1105" s="871"/>
      <c r="VX1105" s="871"/>
      <c r="VY1105" s="871"/>
      <c r="VZ1105" s="871"/>
      <c r="WA1105" s="871"/>
      <c r="WB1105" s="871"/>
      <c r="WC1105" s="871"/>
      <c r="WD1105" s="871"/>
      <c r="WE1105" s="871"/>
      <c r="WF1105" s="871"/>
      <c r="WG1105" s="871"/>
      <c r="WH1105" s="871"/>
      <c r="WI1105" s="871"/>
      <c r="WJ1105" s="871"/>
      <c r="WK1105" s="871"/>
      <c r="WL1105" s="871"/>
      <c r="WM1105" s="871"/>
      <c r="WN1105" s="871"/>
      <c r="WO1105" s="871"/>
      <c r="WP1105" s="871"/>
      <c r="WQ1105" s="871"/>
      <c r="WR1105" s="871"/>
      <c r="WS1105" s="871"/>
      <c r="WT1105" s="871"/>
      <c r="WU1105" s="871"/>
      <c r="WV1105" s="871"/>
      <c r="WW1105" s="871"/>
      <c r="WX1105" s="871"/>
      <c r="WY1105" s="871"/>
      <c r="WZ1105" s="871"/>
      <c r="XA1105" s="871"/>
      <c r="XB1105" s="871"/>
      <c r="XC1105" s="871"/>
      <c r="XD1105" s="871"/>
      <c r="XE1105" s="871"/>
      <c r="XF1105" s="871"/>
      <c r="XG1105" s="871"/>
      <c r="XH1105" s="871"/>
      <c r="XI1105" s="871"/>
      <c r="XJ1105" s="871"/>
      <c r="XK1105" s="871"/>
      <c r="XL1105" s="871"/>
      <c r="XM1105" s="871"/>
      <c r="XN1105" s="871"/>
      <c r="XO1105" s="871"/>
      <c r="XP1105" s="871"/>
      <c r="XQ1105" s="871"/>
      <c r="XR1105" s="871"/>
      <c r="XS1105" s="871"/>
      <c r="XT1105" s="871"/>
      <c r="XU1105" s="871"/>
      <c r="XV1105" s="871"/>
      <c r="XW1105" s="871"/>
      <c r="XX1105" s="871"/>
      <c r="XY1105" s="871"/>
      <c r="XZ1105" s="871"/>
      <c r="YA1105" s="871"/>
      <c r="YB1105" s="871"/>
      <c r="YC1105" s="871"/>
      <c r="YD1105" s="871"/>
      <c r="YE1105" s="871"/>
      <c r="YF1105" s="871"/>
      <c r="YG1105" s="871"/>
      <c r="YH1105" s="871"/>
      <c r="YI1105" s="871"/>
      <c r="YJ1105" s="871"/>
      <c r="YK1105" s="871"/>
      <c r="YL1105" s="871"/>
      <c r="YM1105" s="871"/>
      <c r="YN1105" s="871"/>
      <c r="YO1105" s="871"/>
      <c r="YP1105" s="871"/>
      <c r="YQ1105" s="871"/>
      <c r="YR1105" s="871"/>
      <c r="YS1105" s="871"/>
      <c r="YT1105" s="871"/>
      <c r="YU1105" s="871"/>
      <c r="YV1105" s="871"/>
      <c r="YW1105" s="871"/>
      <c r="YX1105" s="871"/>
      <c r="YY1105" s="871"/>
      <c r="YZ1105" s="871"/>
      <c r="ZA1105" s="871"/>
      <c r="ZB1105" s="871"/>
      <c r="ZC1105" s="871"/>
      <c r="ZD1105" s="871"/>
      <c r="ZE1105" s="871"/>
      <c r="ZF1105" s="871"/>
      <c r="ZG1105" s="871"/>
      <c r="ZH1105" s="871"/>
      <c r="ZI1105" s="871"/>
      <c r="ZJ1105" s="871"/>
      <c r="ZK1105" s="871"/>
      <c r="ZL1105" s="871"/>
      <c r="ZM1105" s="871"/>
      <c r="ZN1105" s="871"/>
      <c r="ZO1105" s="871"/>
      <c r="ZP1105" s="871"/>
      <c r="ZQ1105" s="871"/>
      <c r="ZR1105" s="871"/>
      <c r="ZS1105" s="871"/>
      <c r="ZT1105" s="871"/>
      <c r="ZU1105" s="871"/>
      <c r="ZV1105" s="871"/>
      <c r="ZW1105" s="871"/>
      <c r="ZX1105" s="871"/>
      <c r="ZY1105" s="871"/>
      <c r="ZZ1105" s="871"/>
      <c r="AAA1105" s="871"/>
      <c r="AAB1105" s="871"/>
      <c r="AAC1105" s="871"/>
      <c r="AAD1105" s="871"/>
      <c r="AAE1105" s="871"/>
      <c r="AAF1105" s="871"/>
      <c r="AAG1105" s="871"/>
      <c r="AAH1105" s="871"/>
      <c r="AAI1105" s="871"/>
      <c r="AAJ1105" s="871"/>
      <c r="AAK1105" s="871"/>
      <c r="AAL1105" s="871"/>
      <c r="AAM1105" s="871"/>
      <c r="AAN1105" s="871"/>
      <c r="AAO1105" s="871"/>
      <c r="AAP1105" s="871"/>
      <c r="AAQ1105" s="871"/>
      <c r="AAR1105" s="871"/>
      <c r="AAS1105" s="871"/>
      <c r="AAT1105" s="871"/>
      <c r="AAU1105" s="871"/>
      <c r="AAV1105" s="871"/>
      <c r="AAW1105" s="871"/>
      <c r="AAX1105" s="871"/>
      <c r="AAY1105" s="871"/>
      <c r="AAZ1105" s="871"/>
      <c r="ABA1105" s="871"/>
      <c r="ABB1105" s="871"/>
      <c r="ABC1105" s="871"/>
      <c r="ABD1105" s="871"/>
      <c r="ABE1105" s="871"/>
      <c r="ABF1105" s="871"/>
      <c r="ABG1105" s="871"/>
      <c r="ABH1105" s="871"/>
      <c r="ABI1105" s="871"/>
      <c r="ABJ1105" s="871"/>
      <c r="ABK1105" s="871"/>
      <c r="ABL1105" s="871"/>
      <c r="ABM1105" s="871"/>
      <c r="ABN1105" s="871"/>
      <c r="ABO1105" s="871"/>
      <c r="ABP1105" s="871"/>
      <c r="ABQ1105" s="871"/>
      <c r="ABR1105" s="871"/>
      <c r="ABS1105" s="871"/>
      <c r="ABT1105" s="871"/>
      <c r="ABU1105" s="871"/>
      <c r="ABV1105" s="871"/>
      <c r="ABW1105" s="871"/>
      <c r="ABX1105" s="871"/>
      <c r="ABY1105" s="871"/>
      <c r="ABZ1105" s="871"/>
      <c r="ACA1105" s="871"/>
      <c r="ACB1105" s="871"/>
      <c r="ACC1105" s="871"/>
      <c r="ACD1105" s="871"/>
      <c r="ACE1105" s="871"/>
      <c r="ACF1105" s="871"/>
      <c r="ACG1105" s="871"/>
      <c r="ACH1105" s="871"/>
      <c r="ACI1105" s="871"/>
      <c r="ACJ1105" s="871"/>
      <c r="ACK1105" s="871"/>
      <c r="ACL1105" s="871"/>
      <c r="ACM1105" s="871"/>
      <c r="ACN1105" s="871"/>
      <c r="ACO1105" s="871"/>
      <c r="ACP1105" s="871"/>
      <c r="ACQ1105" s="871"/>
      <c r="ACR1105" s="871"/>
      <c r="ACS1105" s="871"/>
      <c r="ACT1105" s="871"/>
      <c r="ACU1105" s="871"/>
      <c r="ACV1105" s="871"/>
      <c r="ACW1105" s="871"/>
      <c r="ACX1105" s="871"/>
      <c r="ACY1105" s="871"/>
      <c r="ACZ1105" s="871"/>
      <c r="ADA1105" s="871"/>
      <c r="ADB1105" s="871"/>
      <c r="ADC1105" s="871"/>
      <c r="ADD1105" s="871"/>
      <c r="ADE1105" s="871"/>
      <c r="ADF1105" s="871"/>
      <c r="ADG1105" s="871"/>
      <c r="ADH1105" s="871"/>
      <c r="ADI1105" s="871"/>
      <c r="ADJ1105" s="871"/>
      <c r="ADK1105" s="871"/>
      <c r="ADL1105" s="871"/>
      <c r="ADM1105" s="871"/>
      <c r="ADN1105" s="871"/>
      <c r="ADO1105" s="871"/>
      <c r="ADP1105" s="871"/>
      <c r="ADQ1105" s="871"/>
      <c r="ADR1105" s="871"/>
      <c r="ADS1105" s="871"/>
      <c r="ADT1105" s="871"/>
      <c r="ADU1105" s="871"/>
      <c r="ADV1105" s="871"/>
      <c r="ADW1105" s="871"/>
      <c r="ADX1105" s="871"/>
      <c r="ADY1105" s="871"/>
      <c r="ADZ1105" s="871"/>
      <c r="AEA1105" s="871"/>
      <c r="AEB1105" s="871"/>
      <c r="AEC1105" s="871"/>
      <c r="AED1105" s="871"/>
      <c r="AEE1105" s="871"/>
      <c r="AEF1105" s="871"/>
      <c r="AEG1105" s="871"/>
      <c r="AEH1105" s="871"/>
      <c r="AEI1105" s="871"/>
      <c r="AEJ1105" s="871"/>
      <c r="AEK1105" s="871"/>
      <c r="AEL1105" s="871"/>
      <c r="AEM1105" s="871"/>
      <c r="AEN1105" s="871"/>
      <c r="AEO1105" s="871"/>
      <c r="AEP1105" s="871"/>
      <c r="AEQ1105" s="871"/>
      <c r="AER1105" s="871"/>
      <c r="AES1105" s="871"/>
      <c r="AET1105" s="871"/>
      <c r="AEU1105" s="871"/>
      <c r="AEV1105" s="871"/>
      <c r="AEW1105" s="871"/>
      <c r="AEX1105" s="871"/>
      <c r="AEY1105" s="871"/>
      <c r="AEZ1105" s="871"/>
      <c r="AFA1105" s="871"/>
      <c r="AFB1105" s="871"/>
      <c r="AFC1105" s="871"/>
      <c r="AFD1105" s="871"/>
      <c r="AFE1105" s="871"/>
      <c r="AFF1105" s="871"/>
      <c r="AFG1105" s="871"/>
      <c r="AFH1105" s="871"/>
      <c r="AFI1105" s="871"/>
      <c r="AFJ1105" s="871"/>
      <c r="AFK1105" s="871"/>
      <c r="AFL1105" s="871"/>
      <c r="AFM1105" s="871"/>
      <c r="AFN1105" s="871"/>
      <c r="AFO1105" s="871"/>
      <c r="AFP1105" s="871"/>
      <c r="AFQ1105" s="871"/>
      <c r="AFR1105" s="871"/>
      <c r="AFS1105" s="871"/>
      <c r="AFT1105" s="871"/>
      <c r="AFU1105" s="871"/>
      <c r="AFV1105" s="871"/>
      <c r="AFW1105" s="871"/>
      <c r="AFX1105" s="871"/>
      <c r="AFY1105" s="871"/>
      <c r="AFZ1105" s="871"/>
      <c r="AGA1105" s="871"/>
      <c r="AGB1105" s="871"/>
      <c r="AGC1105" s="871"/>
      <c r="AGD1105" s="871"/>
      <c r="AGE1105" s="871"/>
      <c r="AGF1105" s="871"/>
      <c r="AGG1105" s="871"/>
      <c r="AGH1105" s="871"/>
      <c r="AGI1105" s="871"/>
      <c r="AGJ1105" s="871"/>
      <c r="AGK1105" s="871"/>
      <c r="AGL1105" s="871"/>
      <c r="AGM1105" s="871"/>
      <c r="AGN1105" s="871"/>
      <c r="AGO1105" s="871"/>
      <c r="AGP1105" s="871"/>
      <c r="AGQ1105" s="871"/>
      <c r="AGR1105" s="871"/>
      <c r="AGS1105" s="871"/>
      <c r="AGT1105" s="871"/>
      <c r="AGU1105" s="871"/>
      <c r="AGV1105" s="871"/>
      <c r="AGW1105" s="871"/>
      <c r="AGX1105" s="871"/>
      <c r="AGY1105" s="871"/>
      <c r="AGZ1105" s="871"/>
      <c r="AHA1105" s="871"/>
      <c r="AHB1105" s="871"/>
      <c r="AHC1105" s="871"/>
      <c r="AHD1105" s="871"/>
      <c r="AHE1105" s="871"/>
      <c r="AHF1105" s="871"/>
      <c r="AHG1105" s="871"/>
      <c r="AHH1105" s="871"/>
      <c r="AHI1105" s="871"/>
      <c r="AHJ1105" s="871"/>
      <c r="AHK1105" s="871"/>
      <c r="AHL1105" s="871"/>
      <c r="AHM1105" s="871"/>
      <c r="AHN1105" s="871"/>
      <c r="AHO1105" s="871"/>
      <c r="AHP1105" s="871"/>
      <c r="AHQ1105" s="871"/>
      <c r="AHR1105" s="871"/>
      <c r="AHS1105" s="871"/>
      <c r="AHT1105" s="871"/>
      <c r="AHU1105" s="871"/>
      <c r="AHV1105" s="871"/>
      <c r="AHW1105" s="871"/>
      <c r="AHX1105" s="871"/>
      <c r="AHY1105" s="871"/>
      <c r="AHZ1105" s="871"/>
      <c r="AIA1105" s="871"/>
      <c r="AIB1105" s="871"/>
      <c r="AIC1105" s="871"/>
      <c r="AID1105" s="871"/>
      <c r="AIE1105" s="871"/>
      <c r="AIF1105" s="871"/>
      <c r="AIG1105" s="871"/>
      <c r="AIH1105" s="871"/>
      <c r="AII1105" s="871"/>
      <c r="AIJ1105" s="871"/>
      <c r="AIK1105" s="871"/>
      <c r="AIL1105" s="871"/>
      <c r="AIM1105" s="871"/>
      <c r="AIN1105" s="871"/>
      <c r="AIO1105" s="871"/>
      <c r="AIP1105" s="871"/>
      <c r="AIQ1105" s="871"/>
      <c r="AIR1105" s="871"/>
      <c r="AIS1105" s="871"/>
      <c r="AIT1105" s="871"/>
      <c r="AIU1105" s="871"/>
      <c r="AIV1105" s="871"/>
      <c r="AIW1105" s="871"/>
      <c r="AIX1105" s="871"/>
      <c r="AIY1105" s="871"/>
      <c r="AIZ1105" s="871"/>
      <c r="AJA1105" s="871"/>
      <c r="AJB1105" s="871"/>
      <c r="AJC1105" s="871"/>
      <c r="AJD1105" s="871"/>
      <c r="AJE1105" s="871"/>
      <c r="AJF1105" s="871"/>
      <c r="AJG1105" s="871"/>
      <c r="AJH1105" s="871"/>
      <c r="AJI1105" s="871"/>
      <c r="AJJ1105" s="871"/>
      <c r="AJK1105" s="871"/>
      <c r="AJL1105" s="871"/>
      <c r="AJM1105" s="871"/>
      <c r="AJN1105" s="871"/>
      <c r="AJO1105" s="871"/>
      <c r="AJP1105" s="871"/>
      <c r="AJQ1105" s="871"/>
      <c r="AJR1105" s="871"/>
      <c r="AJS1105" s="871"/>
      <c r="AJT1105" s="871"/>
      <c r="AJU1105" s="871"/>
      <c r="AJV1105" s="871"/>
      <c r="AJW1105" s="871"/>
      <c r="AJX1105" s="871"/>
      <c r="AJY1105" s="871"/>
      <c r="AJZ1105" s="871"/>
      <c r="AKA1105" s="871"/>
      <c r="AKB1105" s="871"/>
      <c r="AKC1105" s="871"/>
      <c r="AKD1105" s="871"/>
      <c r="AKE1105" s="871"/>
      <c r="AKF1105" s="871"/>
      <c r="AKG1105" s="871"/>
      <c r="AKH1105" s="871"/>
      <c r="AKI1105" s="871"/>
      <c r="AKJ1105" s="871"/>
      <c r="AKK1105" s="871"/>
      <c r="AKL1105" s="871"/>
      <c r="AKM1105" s="871"/>
      <c r="AKN1105" s="871"/>
      <c r="AKO1105" s="871"/>
      <c r="AKP1105" s="871"/>
      <c r="AKQ1105" s="871"/>
      <c r="AKR1105" s="871"/>
      <c r="AKS1105" s="871"/>
      <c r="AKT1105" s="871"/>
      <c r="AKU1105" s="871"/>
      <c r="AKV1105" s="871"/>
      <c r="AKW1105" s="871"/>
      <c r="AKX1105" s="871"/>
      <c r="AKY1105" s="871"/>
      <c r="AKZ1105" s="871"/>
      <c r="ALA1105" s="871"/>
      <c r="ALB1105" s="871"/>
      <c r="ALC1105" s="871"/>
      <c r="ALD1105" s="871"/>
      <c r="ALE1105" s="871"/>
      <c r="ALF1105" s="871"/>
      <c r="ALG1105" s="871"/>
      <c r="ALH1105" s="871"/>
      <c r="ALI1105" s="871"/>
      <c r="ALJ1105" s="871"/>
      <c r="ALK1105" s="871"/>
      <c r="ALL1105" s="871"/>
      <c r="ALM1105" s="871"/>
      <c r="ALN1105" s="871"/>
      <c r="ALO1105" s="871"/>
      <c r="ALP1105" s="871"/>
      <c r="ALQ1105" s="871"/>
      <c r="ALR1105" s="871"/>
      <c r="ALS1105" s="871"/>
      <c r="ALT1105" s="871"/>
      <c r="ALU1105" s="871"/>
      <c r="ALV1105" s="871"/>
      <c r="ALW1105" s="871"/>
      <c r="ALX1105" s="871"/>
      <c r="ALY1105" s="871"/>
      <c r="ALZ1105" s="871"/>
      <c r="AMA1105" s="871"/>
      <c r="AMB1105" s="871"/>
      <c r="AMC1105" s="871"/>
      <c r="AMD1105" s="871"/>
      <c r="AME1105" s="871"/>
      <c r="AMF1105" s="871"/>
      <c r="AMG1105" s="871"/>
      <c r="AMH1105" s="871"/>
      <c r="AMI1105" s="871"/>
      <c r="AMJ1105" s="871"/>
      <c r="AMK1105" s="871"/>
    </row>
    <row r="1106" spans="1:1025" ht="15.75" customHeight="1">
      <c r="A1106" s="1127"/>
      <c r="B1106" s="889"/>
      <c r="C1106" s="890"/>
      <c r="D1106" s="891" t="s">
        <v>26</v>
      </c>
      <c r="E1106" s="953">
        <f>SUM(E1100:E1105)</f>
        <v>0</v>
      </c>
      <c r="F1106" s="874" t="s">
        <v>26</v>
      </c>
      <c r="G1106" s="874" t="s">
        <v>534</v>
      </c>
      <c r="H1106" s="890"/>
      <c r="I1106" s="890"/>
      <c r="J1106" s="890"/>
      <c r="K1106" s="892" t="s">
        <v>27</v>
      </c>
      <c r="L1106" s="893"/>
      <c r="M1106" s="893"/>
      <c r="N1106" s="894"/>
      <c r="O1106" s="895" t="s">
        <v>506</v>
      </c>
      <c r="P1106" s="896" t="s">
        <v>534</v>
      </c>
      <c r="Q1106" s="871"/>
      <c r="R1106" s="871"/>
      <c r="S1106" s="871"/>
      <c r="T1106" s="871"/>
      <c r="U1106" s="871"/>
      <c r="V1106" s="871"/>
      <c r="W1106" s="871"/>
      <c r="X1106" s="871"/>
      <c r="Y1106" s="871"/>
      <c r="Z1106" s="871"/>
      <c r="AA1106" s="871"/>
      <c r="AB1106" s="871"/>
      <c r="AC1106" s="871"/>
      <c r="AD1106" s="871"/>
      <c r="AE1106" s="871"/>
      <c r="AF1106" s="871"/>
      <c r="AG1106" s="871"/>
      <c r="AH1106" s="871"/>
      <c r="AI1106" s="871"/>
      <c r="AJ1106" s="871"/>
      <c r="AK1106" s="871"/>
      <c r="AL1106" s="871"/>
      <c r="AM1106" s="871"/>
      <c r="AN1106" s="871"/>
      <c r="AO1106" s="871"/>
      <c r="AP1106" s="871"/>
      <c r="AQ1106" s="871"/>
      <c r="AR1106" s="871"/>
      <c r="AS1106" s="871"/>
      <c r="AT1106" s="871"/>
      <c r="AU1106" s="871"/>
      <c r="AV1106" s="871"/>
      <c r="AW1106" s="871"/>
      <c r="AX1106" s="871"/>
      <c r="AY1106" s="871"/>
      <c r="AZ1106" s="871"/>
      <c r="BA1106" s="871"/>
      <c r="BB1106" s="871"/>
      <c r="BC1106" s="871"/>
      <c r="BD1106" s="871"/>
      <c r="BE1106" s="871"/>
      <c r="BF1106" s="871"/>
      <c r="BG1106" s="871"/>
      <c r="BH1106" s="871"/>
      <c r="BI1106" s="871"/>
      <c r="BJ1106" s="871"/>
      <c r="BK1106" s="871"/>
      <c r="BL1106" s="871"/>
      <c r="BM1106" s="871"/>
      <c r="BN1106" s="871"/>
      <c r="BO1106" s="871"/>
      <c r="BP1106" s="871"/>
      <c r="BQ1106" s="871"/>
      <c r="BR1106" s="871"/>
      <c r="BS1106" s="871"/>
      <c r="BT1106" s="871"/>
      <c r="BU1106" s="871"/>
      <c r="BV1106" s="871"/>
      <c r="BW1106" s="871"/>
      <c r="BX1106" s="871"/>
      <c r="BY1106" s="871"/>
      <c r="BZ1106" s="871"/>
      <c r="CA1106" s="871"/>
      <c r="CB1106" s="871"/>
      <c r="CC1106" s="871"/>
      <c r="CD1106" s="871"/>
      <c r="CE1106" s="871"/>
      <c r="CF1106" s="871"/>
      <c r="CG1106" s="871"/>
      <c r="CH1106" s="871"/>
      <c r="CI1106" s="871"/>
      <c r="CJ1106" s="871"/>
      <c r="CK1106" s="871"/>
      <c r="CL1106" s="871"/>
      <c r="CM1106" s="871"/>
      <c r="CN1106" s="871"/>
      <c r="CO1106" s="871"/>
      <c r="CP1106" s="871"/>
      <c r="CQ1106" s="871"/>
      <c r="CR1106" s="871"/>
      <c r="CS1106" s="871"/>
      <c r="CT1106" s="871"/>
      <c r="CU1106" s="871"/>
      <c r="CV1106" s="871"/>
      <c r="CW1106" s="871"/>
      <c r="CX1106" s="871"/>
      <c r="CY1106" s="871"/>
      <c r="CZ1106" s="871"/>
      <c r="DA1106" s="871"/>
      <c r="DB1106" s="871"/>
      <c r="DC1106" s="871"/>
      <c r="DD1106" s="871"/>
      <c r="DE1106" s="871"/>
      <c r="DF1106" s="871"/>
      <c r="DG1106" s="871"/>
      <c r="DH1106" s="871"/>
      <c r="DI1106" s="871"/>
      <c r="DJ1106" s="871"/>
      <c r="DK1106" s="871"/>
      <c r="DL1106" s="871"/>
      <c r="DM1106" s="871"/>
      <c r="DN1106" s="871"/>
      <c r="DO1106" s="871"/>
      <c r="DP1106" s="871"/>
      <c r="DQ1106" s="871"/>
      <c r="DR1106" s="871"/>
      <c r="DS1106" s="871"/>
      <c r="DT1106" s="871"/>
      <c r="DU1106" s="871"/>
      <c r="DV1106" s="871"/>
      <c r="DW1106" s="871"/>
      <c r="DX1106" s="871"/>
      <c r="DY1106" s="871"/>
      <c r="DZ1106" s="871"/>
      <c r="EA1106" s="871"/>
      <c r="EB1106" s="871"/>
      <c r="EC1106" s="871"/>
      <c r="ED1106" s="871"/>
      <c r="EE1106" s="871"/>
      <c r="EF1106" s="871"/>
      <c r="EG1106" s="871"/>
      <c r="EH1106" s="871"/>
      <c r="EI1106" s="871"/>
      <c r="EJ1106" s="871"/>
      <c r="EK1106" s="871"/>
      <c r="EL1106" s="871"/>
      <c r="EM1106" s="871"/>
      <c r="EN1106" s="871"/>
      <c r="EO1106" s="871"/>
      <c r="EP1106" s="871"/>
      <c r="EQ1106" s="871"/>
      <c r="ER1106" s="871"/>
      <c r="ES1106" s="871"/>
      <c r="ET1106" s="871"/>
      <c r="EU1106" s="871"/>
      <c r="EV1106" s="871"/>
      <c r="EW1106" s="871"/>
      <c r="EX1106" s="871"/>
      <c r="EY1106" s="871"/>
      <c r="EZ1106" s="871"/>
      <c r="FA1106" s="871"/>
      <c r="FB1106" s="871"/>
      <c r="FC1106" s="871"/>
      <c r="FD1106" s="871"/>
      <c r="FE1106" s="871"/>
      <c r="FF1106" s="871"/>
      <c r="FG1106" s="871"/>
      <c r="FH1106" s="871"/>
      <c r="FI1106" s="871"/>
      <c r="FJ1106" s="871"/>
      <c r="FK1106" s="871"/>
      <c r="FL1106" s="871"/>
      <c r="FM1106" s="871"/>
      <c r="FN1106" s="871"/>
      <c r="FO1106" s="871"/>
      <c r="FP1106" s="871"/>
      <c r="FQ1106" s="871"/>
      <c r="FR1106" s="871"/>
      <c r="FS1106" s="871"/>
      <c r="FT1106" s="871"/>
      <c r="FU1106" s="871"/>
      <c r="FV1106" s="871"/>
      <c r="FW1106" s="871"/>
      <c r="FX1106" s="871"/>
      <c r="FY1106" s="871"/>
      <c r="FZ1106" s="871"/>
      <c r="GA1106" s="871"/>
      <c r="GB1106" s="871"/>
      <c r="GC1106" s="871"/>
      <c r="GD1106" s="871"/>
      <c r="GE1106" s="871"/>
      <c r="GF1106" s="871"/>
      <c r="GG1106" s="871"/>
      <c r="GH1106" s="871"/>
      <c r="GI1106" s="871"/>
      <c r="GJ1106" s="871"/>
      <c r="GK1106" s="871"/>
      <c r="GL1106" s="871"/>
      <c r="GM1106" s="871"/>
      <c r="GN1106" s="871"/>
      <c r="GO1106" s="871"/>
      <c r="GP1106" s="871"/>
      <c r="GQ1106" s="871"/>
      <c r="GR1106" s="871"/>
      <c r="GS1106" s="871"/>
      <c r="GT1106" s="871"/>
      <c r="GU1106" s="871"/>
      <c r="GV1106" s="871"/>
      <c r="GW1106" s="871"/>
      <c r="GX1106" s="871"/>
      <c r="GY1106" s="871"/>
      <c r="GZ1106" s="871"/>
      <c r="HA1106" s="871"/>
      <c r="HB1106" s="871"/>
      <c r="HC1106" s="871"/>
      <c r="HD1106" s="871"/>
      <c r="HE1106" s="871"/>
      <c r="HF1106" s="871"/>
      <c r="HG1106" s="871"/>
      <c r="HH1106" s="871"/>
      <c r="HI1106" s="871"/>
      <c r="HJ1106" s="871"/>
      <c r="HK1106" s="871"/>
      <c r="HL1106" s="871"/>
      <c r="HM1106" s="871"/>
      <c r="HN1106" s="871"/>
      <c r="HO1106" s="871"/>
      <c r="HP1106" s="871"/>
      <c r="HQ1106" s="871"/>
      <c r="HR1106" s="871"/>
      <c r="HS1106" s="871"/>
      <c r="HT1106" s="871"/>
      <c r="HU1106" s="871"/>
      <c r="HV1106" s="871"/>
      <c r="HW1106" s="871"/>
      <c r="HX1106" s="871"/>
      <c r="HY1106" s="871"/>
      <c r="HZ1106" s="871"/>
      <c r="IA1106" s="871"/>
      <c r="IB1106" s="871"/>
      <c r="IC1106" s="871"/>
      <c r="ID1106" s="871"/>
      <c r="IE1106" s="871"/>
      <c r="IF1106" s="871"/>
      <c r="IG1106" s="871"/>
      <c r="IH1106" s="871"/>
      <c r="II1106" s="871"/>
      <c r="IJ1106" s="871"/>
      <c r="IK1106" s="871"/>
      <c r="IL1106" s="871"/>
      <c r="IM1106" s="871"/>
      <c r="IN1106" s="871"/>
      <c r="IO1106" s="871"/>
      <c r="IP1106" s="871"/>
      <c r="IQ1106" s="871"/>
      <c r="IR1106" s="871"/>
      <c r="IS1106" s="871"/>
      <c r="IT1106" s="871"/>
      <c r="IU1106" s="871"/>
      <c r="IV1106" s="871"/>
      <c r="IW1106" s="871"/>
      <c r="IX1106" s="871"/>
      <c r="IY1106" s="871"/>
      <c r="IZ1106" s="871"/>
      <c r="JA1106" s="871"/>
      <c r="JB1106" s="871"/>
      <c r="JC1106" s="871"/>
      <c r="JD1106" s="871"/>
      <c r="JE1106" s="871"/>
      <c r="JF1106" s="871"/>
      <c r="JG1106" s="871"/>
      <c r="JH1106" s="871"/>
      <c r="JI1106" s="871"/>
      <c r="JJ1106" s="871"/>
      <c r="JK1106" s="871"/>
      <c r="JL1106" s="871"/>
      <c r="JM1106" s="871"/>
      <c r="JN1106" s="871"/>
      <c r="JO1106" s="871"/>
      <c r="JP1106" s="871"/>
      <c r="JQ1106" s="871"/>
      <c r="JR1106" s="871"/>
      <c r="JS1106" s="871"/>
      <c r="JT1106" s="871"/>
      <c r="JU1106" s="871"/>
      <c r="JV1106" s="871"/>
      <c r="JW1106" s="871"/>
      <c r="JX1106" s="871"/>
      <c r="JY1106" s="871"/>
      <c r="JZ1106" s="871"/>
      <c r="KA1106" s="871"/>
      <c r="KB1106" s="871"/>
      <c r="KC1106" s="871"/>
      <c r="KD1106" s="871"/>
      <c r="KE1106" s="871"/>
      <c r="KF1106" s="871"/>
      <c r="KG1106" s="871"/>
      <c r="KH1106" s="871"/>
      <c r="KI1106" s="871"/>
      <c r="KJ1106" s="871"/>
      <c r="KK1106" s="871"/>
      <c r="KL1106" s="871"/>
      <c r="KM1106" s="871"/>
      <c r="KN1106" s="871"/>
      <c r="KO1106" s="871"/>
      <c r="KP1106" s="871"/>
      <c r="KQ1106" s="871"/>
      <c r="KR1106" s="871"/>
      <c r="KS1106" s="871"/>
      <c r="KT1106" s="871"/>
      <c r="KU1106" s="871"/>
      <c r="KV1106" s="871"/>
      <c r="KW1106" s="871"/>
      <c r="KX1106" s="871"/>
      <c r="KY1106" s="871"/>
      <c r="KZ1106" s="871"/>
      <c r="LA1106" s="871"/>
      <c r="LB1106" s="871"/>
      <c r="LC1106" s="871"/>
      <c r="LD1106" s="871"/>
      <c r="LE1106" s="871"/>
      <c r="LF1106" s="871"/>
      <c r="LG1106" s="871"/>
      <c r="LH1106" s="871"/>
      <c r="LI1106" s="871"/>
      <c r="LJ1106" s="871"/>
      <c r="LK1106" s="871"/>
      <c r="LL1106" s="871"/>
      <c r="LM1106" s="871"/>
      <c r="LN1106" s="871"/>
      <c r="LO1106" s="871"/>
      <c r="LP1106" s="871"/>
      <c r="LQ1106" s="871"/>
      <c r="LR1106" s="871"/>
      <c r="LS1106" s="871"/>
      <c r="LT1106" s="871"/>
      <c r="LU1106" s="871"/>
      <c r="LV1106" s="871"/>
      <c r="LW1106" s="871"/>
      <c r="LX1106" s="871"/>
      <c r="LY1106" s="871"/>
      <c r="LZ1106" s="871"/>
      <c r="MA1106" s="871"/>
      <c r="MB1106" s="871"/>
      <c r="MC1106" s="871"/>
      <c r="MD1106" s="871"/>
      <c r="ME1106" s="871"/>
      <c r="MF1106" s="871"/>
      <c r="MG1106" s="871"/>
      <c r="MH1106" s="871"/>
      <c r="MI1106" s="871"/>
      <c r="MJ1106" s="871"/>
      <c r="MK1106" s="871"/>
      <c r="ML1106" s="871"/>
      <c r="MM1106" s="871"/>
      <c r="MN1106" s="871"/>
      <c r="MO1106" s="871"/>
      <c r="MP1106" s="871"/>
      <c r="MQ1106" s="871"/>
      <c r="MR1106" s="871"/>
      <c r="MS1106" s="871"/>
      <c r="MT1106" s="871"/>
      <c r="MU1106" s="871"/>
      <c r="MV1106" s="871"/>
      <c r="MW1106" s="871"/>
      <c r="MX1106" s="871"/>
      <c r="MY1106" s="871"/>
      <c r="MZ1106" s="871"/>
      <c r="NA1106" s="871"/>
      <c r="NB1106" s="871"/>
      <c r="NC1106" s="871"/>
      <c r="ND1106" s="871"/>
      <c r="NE1106" s="871"/>
      <c r="NF1106" s="871"/>
      <c r="NG1106" s="871"/>
      <c r="NH1106" s="871"/>
      <c r="NI1106" s="871"/>
      <c r="NJ1106" s="871"/>
      <c r="NK1106" s="871"/>
      <c r="NL1106" s="871"/>
      <c r="NM1106" s="871"/>
      <c r="NN1106" s="871"/>
      <c r="NO1106" s="871"/>
      <c r="NP1106" s="871"/>
      <c r="NQ1106" s="871"/>
      <c r="NR1106" s="871"/>
      <c r="NS1106" s="871"/>
      <c r="NT1106" s="871"/>
      <c r="NU1106" s="871"/>
      <c r="NV1106" s="871"/>
      <c r="NW1106" s="871"/>
      <c r="NX1106" s="871"/>
      <c r="NY1106" s="871"/>
      <c r="NZ1106" s="871"/>
      <c r="OA1106" s="871"/>
      <c r="OB1106" s="871"/>
      <c r="OC1106" s="871"/>
      <c r="OD1106" s="871"/>
      <c r="OE1106" s="871"/>
      <c r="OF1106" s="871"/>
      <c r="OG1106" s="871"/>
      <c r="OH1106" s="871"/>
      <c r="OI1106" s="871"/>
      <c r="OJ1106" s="871"/>
      <c r="OK1106" s="871"/>
      <c r="OL1106" s="871"/>
      <c r="OM1106" s="871"/>
      <c r="ON1106" s="871"/>
      <c r="OO1106" s="871"/>
      <c r="OP1106" s="871"/>
      <c r="OQ1106" s="871"/>
      <c r="OR1106" s="871"/>
      <c r="OS1106" s="871"/>
      <c r="OT1106" s="871"/>
      <c r="OU1106" s="871"/>
      <c r="OV1106" s="871"/>
      <c r="OW1106" s="871"/>
      <c r="OX1106" s="871"/>
      <c r="OY1106" s="871"/>
      <c r="OZ1106" s="871"/>
      <c r="PA1106" s="871"/>
      <c r="PB1106" s="871"/>
      <c r="PC1106" s="871"/>
      <c r="PD1106" s="871"/>
      <c r="PE1106" s="871"/>
      <c r="PF1106" s="871"/>
      <c r="PG1106" s="871"/>
      <c r="PH1106" s="871"/>
      <c r="PI1106" s="871"/>
      <c r="PJ1106" s="871"/>
      <c r="PK1106" s="871"/>
      <c r="PL1106" s="871"/>
      <c r="PM1106" s="871"/>
      <c r="PN1106" s="871"/>
      <c r="PO1106" s="871"/>
      <c r="PP1106" s="871"/>
      <c r="PQ1106" s="871"/>
      <c r="PR1106" s="871"/>
      <c r="PS1106" s="871"/>
      <c r="PT1106" s="871"/>
      <c r="PU1106" s="871"/>
      <c r="PV1106" s="871"/>
      <c r="PW1106" s="871"/>
      <c r="PX1106" s="871"/>
      <c r="PY1106" s="871"/>
      <c r="PZ1106" s="871"/>
      <c r="QA1106" s="871"/>
      <c r="QB1106" s="871"/>
      <c r="QC1106" s="871"/>
      <c r="QD1106" s="871"/>
      <c r="QE1106" s="871"/>
      <c r="QF1106" s="871"/>
      <c r="QG1106" s="871"/>
      <c r="QH1106" s="871"/>
      <c r="QI1106" s="871"/>
      <c r="QJ1106" s="871"/>
      <c r="QK1106" s="871"/>
      <c r="QL1106" s="871"/>
      <c r="QM1106" s="871"/>
      <c r="QN1106" s="871"/>
      <c r="QO1106" s="871"/>
      <c r="QP1106" s="871"/>
      <c r="QQ1106" s="871"/>
      <c r="QR1106" s="871"/>
      <c r="QS1106" s="871"/>
      <c r="QT1106" s="871"/>
      <c r="QU1106" s="871"/>
      <c r="QV1106" s="871"/>
      <c r="QW1106" s="871"/>
      <c r="QX1106" s="871"/>
      <c r="QY1106" s="871"/>
      <c r="QZ1106" s="871"/>
      <c r="RA1106" s="871"/>
      <c r="RB1106" s="871"/>
      <c r="RC1106" s="871"/>
      <c r="RD1106" s="871"/>
      <c r="RE1106" s="871"/>
      <c r="RF1106" s="871"/>
      <c r="RG1106" s="871"/>
      <c r="RH1106" s="871"/>
      <c r="RI1106" s="871"/>
      <c r="RJ1106" s="871"/>
      <c r="RK1106" s="871"/>
      <c r="RL1106" s="871"/>
      <c r="RM1106" s="871"/>
      <c r="RN1106" s="871"/>
      <c r="RO1106" s="871"/>
      <c r="RP1106" s="871"/>
      <c r="RQ1106" s="871"/>
      <c r="RR1106" s="871"/>
      <c r="RS1106" s="871"/>
      <c r="RT1106" s="871"/>
      <c r="RU1106" s="871"/>
      <c r="RV1106" s="871"/>
      <c r="RW1106" s="871"/>
      <c r="RX1106" s="871"/>
      <c r="RY1106" s="871"/>
      <c r="RZ1106" s="871"/>
      <c r="SA1106" s="871"/>
      <c r="SB1106" s="871"/>
      <c r="SC1106" s="871"/>
      <c r="SD1106" s="871"/>
      <c r="SE1106" s="871"/>
      <c r="SF1106" s="871"/>
      <c r="SG1106" s="871"/>
      <c r="SH1106" s="871"/>
      <c r="SI1106" s="871"/>
      <c r="SJ1106" s="871"/>
      <c r="SK1106" s="871"/>
      <c r="SL1106" s="871"/>
      <c r="SM1106" s="871"/>
      <c r="SN1106" s="871"/>
      <c r="SO1106" s="871"/>
      <c r="SP1106" s="871"/>
      <c r="SQ1106" s="871"/>
      <c r="SR1106" s="871"/>
      <c r="SS1106" s="871"/>
      <c r="ST1106" s="871"/>
      <c r="SU1106" s="871"/>
      <c r="SV1106" s="871"/>
      <c r="SW1106" s="871"/>
      <c r="SX1106" s="871"/>
      <c r="SY1106" s="871"/>
      <c r="SZ1106" s="871"/>
      <c r="TA1106" s="871"/>
      <c r="TB1106" s="871"/>
      <c r="TC1106" s="871"/>
      <c r="TD1106" s="871"/>
      <c r="TE1106" s="871"/>
      <c r="TF1106" s="871"/>
      <c r="TG1106" s="871"/>
      <c r="TH1106" s="871"/>
      <c r="TI1106" s="871"/>
      <c r="TJ1106" s="871"/>
      <c r="TK1106" s="871"/>
      <c r="TL1106" s="871"/>
      <c r="TM1106" s="871"/>
      <c r="TN1106" s="871"/>
      <c r="TO1106" s="871"/>
      <c r="TP1106" s="871"/>
      <c r="TQ1106" s="871"/>
      <c r="TR1106" s="871"/>
      <c r="TS1106" s="871"/>
      <c r="TT1106" s="871"/>
      <c r="TU1106" s="871"/>
      <c r="TV1106" s="871"/>
      <c r="TW1106" s="871"/>
      <c r="TX1106" s="871"/>
      <c r="TY1106" s="871"/>
      <c r="TZ1106" s="871"/>
      <c r="UA1106" s="871"/>
      <c r="UB1106" s="871"/>
      <c r="UC1106" s="871"/>
      <c r="UD1106" s="871"/>
      <c r="UE1106" s="871"/>
      <c r="UF1106" s="871"/>
      <c r="UG1106" s="871"/>
      <c r="UH1106" s="871"/>
      <c r="UI1106" s="871"/>
      <c r="UJ1106" s="871"/>
      <c r="UK1106" s="871"/>
      <c r="UL1106" s="871"/>
      <c r="UM1106" s="871"/>
      <c r="UN1106" s="871"/>
      <c r="UO1106" s="871"/>
      <c r="UP1106" s="871"/>
      <c r="UQ1106" s="871"/>
      <c r="UR1106" s="871"/>
      <c r="US1106" s="871"/>
      <c r="UT1106" s="871"/>
      <c r="UU1106" s="871"/>
      <c r="UV1106" s="871"/>
      <c r="UW1106" s="871"/>
      <c r="UX1106" s="871"/>
      <c r="UY1106" s="871"/>
      <c r="UZ1106" s="871"/>
      <c r="VA1106" s="871"/>
      <c r="VB1106" s="871"/>
      <c r="VC1106" s="871"/>
      <c r="VD1106" s="871"/>
      <c r="VE1106" s="871"/>
      <c r="VF1106" s="871"/>
      <c r="VG1106" s="871"/>
      <c r="VH1106" s="871"/>
      <c r="VI1106" s="871"/>
      <c r="VJ1106" s="871"/>
      <c r="VK1106" s="871"/>
      <c r="VL1106" s="871"/>
      <c r="VM1106" s="871"/>
      <c r="VN1106" s="871"/>
      <c r="VO1106" s="871"/>
      <c r="VP1106" s="871"/>
      <c r="VQ1106" s="871"/>
      <c r="VR1106" s="871"/>
      <c r="VS1106" s="871"/>
      <c r="VT1106" s="871"/>
      <c r="VU1106" s="871"/>
      <c r="VV1106" s="871"/>
      <c r="VW1106" s="871"/>
      <c r="VX1106" s="871"/>
      <c r="VY1106" s="871"/>
      <c r="VZ1106" s="871"/>
      <c r="WA1106" s="871"/>
      <c r="WB1106" s="871"/>
      <c r="WC1106" s="871"/>
      <c r="WD1106" s="871"/>
      <c r="WE1106" s="871"/>
      <c r="WF1106" s="871"/>
      <c r="WG1106" s="871"/>
      <c r="WH1106" s="871"/>
      <c r="WI1106" s="871"/>
      <c r="WJ1106" s="871"/>
      <c r="WK1106" s="871"/>
      <c r="WL1106" s="871"/>
      <c r="WM1106" s="871"/>
      <c r="WN1106" s="871"/>
      <c r="WO1106" s="871"/>
      <c r="WP1106" s="871"/>
      <c r="WQ1106" s="871"/>
      <c r="WR1106" s="871"/>
      <c r="WS1106" s="871"/>
      <c r="WT1106" s="871"/>
      <c r="WU1106" s="871"/>
      <c r="WV1106" s="871"/>
      <c r="WW1106" s="871"/>
      <c r="WX1106" s="871"/>
      <c r="WY1106" s="871"/>
      <c r="WZ1106" s="871"/>
      <c r="XA1106" s="871"/>
      <c r="XB1106" s="871"/>
      <c r="XC1106" s="871"/>
      <c r="XD1106" s="871"/>
      <c r="XE1106" s="871"/>
      <c r="XF1106" s="871"/>
      <c r="XG1106" s="871"/>
      <c r="XH1106" s="871"/>
      <c r="XI1106" s="871"/>
      <c r="XJ1106" s="871"/>
      <c r="XK1106" s="871"/>
      <c r="XL1106" s="871"/>
      <c r="XM1106" s="871"/>
      <c r="XN1106" s="871"/>
      <c r="XO1106" s="871"/>
      <c r="XP1106" s="871"/>
      <c r="XQ1106" s="871"/>
      <c r="XR1106" s="871"/>
      <c r="XS1106" s="871"/>
      <c r="XT1106" s="871"/>
      <c r="XU1106" s="871"/>
      <c r="XV1106" s="871"/>
      <c r="XW1106" s="871"/>
      <c r="XX1106" s="871"/>
      <c r="XY1106" s="871"/>
      <c r="XZ1106" s="871"/>
      <c r="YA1106" s="871"/>
      <c r="YB1106" s="871"/>
      <c r="YC1106" s="871"/>
      <c r="YD1106" s="871"/>
      <c r="YE1106" s="871"/>
      <c r="YF1106" s="871"/>
      <c r="YG1106" s="871"/>
      <c r="YH1106" s="871"/>
      <c r="YI1106" s="871"/>
      <c r="YJ1106" s="871"/>
      <c r="YK1106" s="871"/>
      <c r="YL1106" s="871"/>
      <c r="YM1106" s="871"/>
      <c r="YN1106" s="871"/>
      <c r="YO1106" s="871"/>
      <c r="YP1106" s="871"/>
      <c r="YQ1106" s="871"/>
      <c r="YR1106" s="871"/>
      <c r="YS1106" s="871"/>
      <c r="YT1106" s="871"/>
      <c r="YU1106" s="871"/>
      <c r="YV1106" s="871"/>
      <c r="YW1106" s="871"/>
      <c r="YX1106" s="871"/>
      <c r="YY1106" s="871"/>
      <c r="YZ1106" s="871"/>
      <c r="ZA1106" s="871"/>
      <c r="ZB1106" s="871"/>
      <c r="ZC1106" s="871"/>
      <c r="ZD1106" s="871"/>
      <c r="ZE1106" s="871"/>
      <c r="ZF1106" s="871"/>
      <c r="ZG1106" s="871"/>
      <c r="ZH1106" s="871"/>
      <c r="ZI1106" s="871"/>
      <c r="ZJ1106" s="871"/>
      <c r="ZK1106" s="871"/>
      <c r="ZL1106" s="871"/>
      <c r="ZM1106" s="871"/>
      <c r="ZN1106" s="871"/>
      <c r="ZO1106" s="871"/>
      <c r="ZP1106" s="871"/>
      <c r="ZQ1106" s="871"/>
      <c r="ZR1106" s="871"/>
      <c r="ZS1106" s="871"/>
      <c r="ZT1106" s="871"/>
      <c r="ZU1106" s="871"/>
      <c r="ZV1106" s="871"/>
      <c r="ZW1106" s="871"/>
      <c r="ZX1106" s="871"/>
      <c r="ZY1106" s="871"/>
      <c r="ZZ1106" s="871"/>
      <c r="AAA1106" s="871"/>
      <c r="AAB1106" s="871"/>
      <c r="AAC1106" s="871"/>
      <c r="AAD1106" s="871"/>
      <c r="AAE1106" s="871"/>
      <c r="AAF1106" s="871"/>
      <c r="AAG1106" s="871"/>
      <c r="AAH1106" s="871"/>
      <c r="AAI1106" s="871"/>
      <c r="AAJ1106" s="871"/>
      <c r="AAK1106" s="871"/>
      <c r="AAL1106" s="871"/>
      <c r="AAM1106" s="871"/>
      <c r="AAN1106" s="871"/>
      <c r="AAO1106" s="871"/>
      <c r="AAP1106" s="871"/>
      <c r="AAQ1106" s="871"/>
      <c r="AAR1106" s="871"/>
      <c r="AAS1106" s="871"/>
      <c r="AAT1106" s="871"/>
      <c r="AAU1106" s="871"/>
      <c r="AAV1106" s="871"/>
      <c r="AAW1106" s="871"/>
      <c r="AAX1106" s="871"/>
      <c r="AAY1106" s="871"/>
      <c r="AAZ1106" s="871"/>
      <c r="ABA1106" s="871"/>
      <c r="ABB1106" s="871"/>
      <c r="ABC1106" s="871"/>
      <c r="ABD1106" s="871"/>
      <c r="ABE1106" s="871"/>
      <c r="ABF1106" s="871"/>
      <c r="ABG1106" s="871"/>
      <c r="ABH1106" s="871"/>
      <c r="ABI1106" s="871"/>
      <c r="ABJ1106" s="871"/>
      <c r="ABK1106" s="871"/>
      <c r="ABL1106" s="871"/>
      <c r="ABM1106" s="871"/>
      <c r="ABN1106" s="871"/>
      <c r="ABO1106" s="871"/>
      <c r="ABP1106" s="871"/>
      <c r="ABQ1106" s="871"/>
      <c r="ABR1106" s="871"/>
      <c r="ABS1106" s="871"/>
      <c r="ABT1106" s="871"/>
      <c r="ABU1106" s="871"/>
      <c r="ABV1106" s="871"/>
      <c r="ABW1106" s="871"/>
      <c r="ABX1106" s="871"/>
      <c r="ABY1106" s="871"/>
      <c r="ABZ1106" s="871"/>
      <c r="ACA1106" s="871"/>
      <c r="ACB1106" s="871"/>
      <c r="ACC1106" s="871"/>
      <c r="ACD1106" s="871"/>
      <c r="ACE1106" s="871"/>
      <c r="ACF1106" s="871"/>
      <c r="ACG1106" s="871"/>
      <c r="ACH1106" s="871"/>
      <c r="ACI1106" s="871"/>
      <c r="ACJ1106" s="871"/>
      <c r="ACK1106" s="871"/>
      <c r="ACL1106" s="871"/>
      <c r="ACM1106" s="871"/>
      <c r="ACN1106" s="871"/>
      <c r="ACO1106" s="871"/>
      <c r="ACP1106" s="871"/>
      <c r="ACQ1106" s="871"/>
      <c r="ACR1106" s="871"/>
      <c r="ACS1106" s="871"/>
      <c r="ACT1106" s="871"/>
      <c r="ACU1106" s="871"/>
      <c r="ACV1106" s="871"/>
      <c r="ACW1106" s="871"/>
      <c r="ACX1106" s="871"/>
      <c r="ACY1106" s="871"/>
      <c r="ACZ1106" s="871"/>
      <c r="ADA1106" s="871"/>
      <c r="ADB1106" s="871"/>
      <c r="ADC1106" s="871"/>
      <c r="ADD1106" s="871"/>
      <c r="ADE1106" s="871"/>
      <c r="ADF1106" s="871"/>
      <c r="ADG1106" s="871"/>
      <c r="ADH1106" s="871"/>
      <c r="ADI1106" s="871"/>
      <c r="ADJ1106" s="871"/>
      <c r="ADK1106" s="871"/>
      <c r="ADL1106" s="871"/>
      <c r="ADM1106" s="871"/>
      <c r="ADN1106" s="871"/>
      <c r="ADO1106" s="871"/>
      <c r="ADP1106" s="871"/>
      <c r="ADQ1106" s="871"/>
      <c r="ADR1106" s="871"/>
      <c r="ADS1106" s="871"/>
      <c r="ADT1106" s="871"/>
      <c r="ADU1106" s="871"/>
      <c r="ADV1106" s="871"/>
      <c r="ADW1106" s="871"/>
      <c r="ADX1106" s="871"/>
      <c r="ADY1106" s="871"/>
      <c r="ADZ1106" s="871"/>
      <c r="AEA1106" s="871"/>
      <c r="AEB1106" s="871"/>
      <c r="AEC1106" s="871"/>
      <c r="AED1106" s="871"/>
      <c r="AEE1106" s="871"/>
      <c r="AEF1106" s="871"/>
      <c r="AEG1106" s="871"/>
      <c r="AEH1106" s="871"/>
      <c r="AEI1106" s="871"/>
      <c r="AEJ1106" s="871"/>
      <c r="AEK1106" s="871"/>
      <c r="AEL1106" s="871"/>
      <c r="AEM1106" s="871"/>
      <c r="AEN1106" s="871"/>
      <c r="AEO1106" s="871"/>
      <c r="AEP1106" s="871"/>
      <c r="AEQ1106" s="871"/>
      <c r="AER1106" s="871"/>
      <c r="AES1106" s="871"/>
      <c r="AET1106" s="871"/>
      <c r="AEU1106" s="871"/>
      <c r="AEV1106" s="871"/>
      <c r="AEW1106" s="871"/>
      <c r="AEX1106" s="871"/>
      <c r="AEY1106" s="871"/>
      <c r="AEZ1106" s="871"/>
      <c r="AFA1106" s="871"/>
      <c r="AFB1106" s="871"/>
      <c r="AFC1106" s="871"/>
      <c r="AFD1106" s="871"/>
      <c r="AFE1106" s="871"/>
      <c r="AFF1106" s="871"/>
      <c r="AFG1106" s="871"/>
      <c r="AFH1106" s="871"/>
      <c r="AFI1106" s="871"/>
      <c r="AFJ1106" s="871"/>
      <c r="AFK1106" s="871"/>
      <c r="AFL1106" s="871"/>
      <c r="AFM1106" s="871"/>
      <c r="AFN1106" s="871"/>
      <c r="AFO1106" s="871"/>
      <c r="AFP1106" s="871"/>
      <c r="AFQ1106" s="871"/>
      <c r="AFR1106" s="871"/>
      <c r="AFS1106" s="871"/>
      <c r="AFT1106" s="871"/>
      <c r="AFU1106" s="871"/>
      <c r="AFV1106" s="871"/>
      <c r="AFW1106" s="871"/>
      <c r="AFX1106" s="871"/>
      <c r="AFY1106" s="871"/>
      <c r="AFZ1106" s="871"/>
      <c r="AGA1106" s="871"/>
      <c r="AGB1106" s="871"/>
      <c r="AGC1106" s="871"/>
      <c r="AGD1106" s="871"/>
      <c r="AGE1106" s="871"/>
      <c r="AGF1106" s="871"/>
      <c r="AGG1106" s="871"/>
      <c r="AGH1106" s="871"/>
      <c r="AGI1106" s="871"/>
      <c r="AGJ1106" s="871"/>
      <c r="AGK1106" s="871"/>
      <c r="AGL1106" s="871"/>
      <c r="AGM1106" s="871"/>
      <c r="AGN1106" s="871"/>
      <c r="AGO1106" s="871"/>
      <c r="AGP1106" s="871"/>
      <c r="AGQ1106" s="871"/>
      <c r="AGR1106" s="871"/>
      <c r="AGS1106" s="871"/>
      <c r="AGT1106" s="871"/>
      <c r="AGU1106" s="871"/>
      <c r="AGV1106" s="871"/>
      <c r="AGW1106" s="871"/>
      <c r="AGX1106" s="871"/>
      <c r="AGY1106" s="871"/>
      <c r="AGZ1106" s="871"/>
      <c r="AHA1106" s="871"/>
      <c r="AHB1106" s="871"/>
      <c r="AHC1106" s="871"/>
      <c r="AHD1106" s="871"/>
      <c r="AHE1106" s="871"/>
      <c r="AHF1106" s="871"/>
      <c r="AHG1106" s="871"/>
      <c r="AHH1106" s="871"/>
      <c r="AHI1106" s="871"/>
      <c r="AHJ1106" s="871"/>
      <c r="AHK1106" s="871"/>
      <c r="AHL1106" s="871"/>
      <c r="AHM1106" s="871"/>
      <c r="AHN1106" s="871"/>
      <c r="AHO1106" s="871"/>
      <c r="AHP1106" s="871"/>
      <c r="AHQ1106" s="871"/>
      <c r="AHR1106" s="871"/>
      <c r="AHS1106" s="871"/>
      <c r="AHT1106" s="871"/>
      <c r="AHU1106" s="871"/>
      <c r="AHV1106" s="871"/>
      <c r="AHW1106" s="871"/>
      <c r="AHX1106" s="871"/>
      <c r="AHY1106" s="871"/>
      <c r="AHZ1106" s="871"/>
      <c r="AIA1106" s="871"/>
      <c r="AIB1106" s="871"/>
      <c r="AIC1106" s="871"/>
      <c r="AID1106" s="871"/>
      <c r="AIE1106" s="871"/>
      <c r="AIF1106" s="871"/>
      <c r="AIG1106" s="871"/>
      <c r="AIH1106" s="871"/>
      <c r="AII1106" s="871"/>
      <c r="AIJ1106" s="871"/>
      <c r="AIK1106" s="871"/>
      <c r="AIL1106" s="871"/>
      <c r="AIM1106" s="871"/>
      <c r="AIN1106" s="871"/>
      <c r="AIO1106" s="871"/>
      <c r="AIP1106" s="871"/>
      <c r="AIQ1106" s="871"/>
      <c r="AIR1106" s="871"/>
      <c r="AIS1106" s="871"/>
      <c r="AIT1106" s="871"/>
      <c r="AIU1106" s="871"/>
      <c r="AIV1106" s="871"/>
      <c r="AIW1106" s="871"/>
      <c r="AIX1106" s="871"/>
      <c r="AIY1106" s="871"/>
      <c r="AIZ1106" s="871"/>
      <c r="AJA1106" s="871"/>
      <c r="AJB1106" s="871"/>
      <c r="AJC1106" s="871"/>
      <c r="AJD1106" s="871"/>
      <c r="AJE1106" s="871"/>
      <c r="AJF1106" s="871"/>
      <c r="AJG1106" s="871"/>
      <c r="AJH1106" s="871"/>
      <c r="AJI1106" s="871"/>
      <c r="AJJ1106" s="871"/>
      <c r="AJK1106" s="871"/>
      <c r="AJL1106" s="871"/>
      <c r="AJM1106" s="871"/>
      <c r="AJN1106" s="871"/>
      <c r="AJO1106" s="871"/>
      <c r="AJP1106" s="871"/>
      <c r="AJQ1106" s="871"/>
      <c r="AJR1106" s="871"/>
      <c r="AJS1106" s="871"/>
      <c r="AJT1106" s="871"/>
      <c r="AJU1106" s="871"/>
      <c r="AJV1106" s="871"/>
      <c r="AJW1106" s="871"/>
      <c r="AJX1106" s="871"/>
      <c r="AJY1106" s="871"/>
      <c r="AJZ1106" s="871"/>
      <c r="AKA1106" s="871"/>
      <c r="AKB1106" s="871"/>
      <c r="AKC1106" s="871"/>
      <c r="AKD1106" s="871"/>
      <c r="AKE1106" s="871"/>
      <c r="AKF1106" s="871"/>
      <c r="AKG1106" s="871"/>
      <c r="AKH1106" s="871"/>
      <c r="AKI1106" s="871"/>
      <c r="AKJ1106" s="871"/>
      <c r="AKK1106" s="871"/>
      <c r="AKL1106" s="871"/>
      <c r="AKM1106" s="871"/>
      <c r="AKN1106" s="871"/>
      <c r="AKO1106" s="871"/>
      <c r="AKP1106" s="871"/>
      <c r="AKQ1106" s="871"/>
      <c r="AKR1106" s="871"/>
      <c r="AKS1106" s="871"/>
      <c r="AKT1106" s="871"/>
      <c r="AKU1106" s="871"/>
      <c r="AKV1106" s="871"/>
      <c r="AKW1106" s="871"/>
      <c r="AKX1106" s="871"/>
      <c r="AKY1106" s="871"/>
      <c r="AKZ1106" s="871"/>
      <c r="ALA1106" s="871"/>
      <c r="ALB1106" s="871"/>
      <c r="ALC1106" s="871"/>
      <c r="ALD1106" s="871"/>
      <c r="ALE1106" s="871"/>
      <c r="ALF1106" s="871"/>
      <c r="ALG1106" s="871"/>
      <c r="ALH1106" s="871"/>
      <c r="ALI1106" s="871"/>
      <c r="ALJ1106" s="871"/>
      <c r="ALK1106" s="871"/>
      <c r="ALL1106" s="871"/>
      <c r="ALM1106" s="871"/>
      <c r="ALN1106" s="871"/>
      <c r="ALO1106" s="871"/>
      <c r="ALP1106" s="871"/>
      <c r="ALQ1106" s="871"/>
      <c r="ALR1106" s="871"/>
      <c r="ALS1106" s="871"/>
      <c r="ALT1106" s="871"/>
      <c r="ALU1106" s="871"/>
      <c r="ALV1106" s="871"/>
      <c r="ALW1106" s="871"/>
      <c r="ALX1106" s="871"/>
      <c r="ALY1106" s="871"/>
      <c r="ALZ1106" s="871"/>
      <c r="AMA1106" s="871"/>
      <c r="AMB1106" s="871"/>
      <c r="AMC1106" s="871"/>
      <c r="AMD1106" s="871"/>
      <c r="AME1106" s="871"/>
      <c r="AMF1106" s="871"/>
      <c r="AMG1106" s="871"/>
      <c r="AMH1106" s="871"/>
      <c r="AMI1106" s="871"/>
      <c r="AMJ1106" s="871"/>
      <c r="AMK1106" s="871"/>
    </row>
    <row r="1109" spans="1:1025" ht="15.75" customHeight="1">
      <c r="A1109" s="1114"/>
      <c r="B1109" s="1117" t="s">
        <v>67</v>
      </c>
      <c r="C1109" s="1117"/>
      <c r="D1109" s="1117"/>
      <c r="E1109" s="956">
        <f>E1041+E1057+E1073+E1083+E1094+E1106</f>
        <v>8150000</v>
      </c>
      <c r="F1109" s="898"/>
      <c r="G1109" s="898"/>
      <c r="H1109" s="898"/>
      <c r="I1109" s="898"/>
      <c r="J1109" s="898"/>
      <c r="K1109" s="898"/>
      <c r="L1109" s="898"/>
      <c r="M1109" s="898"/>
      <c r="N1109" s="898"/>
      <c r="O1109" s="898"/>
      <c r="P1109" s="898"/>
      <c r="Q1109" s="898"/>
      <c r="R1109" s="871"/>
      <c r="S1109" s="871"/>
      <c r="T1109" s="871"/>
      <c r="U1109" s="871"/>
      <c r="V1109" s="871"/>
      <c r="W1109" s="871"/>
      <c r="X1109" s="871"/>
      <c r="Y1109" s="871"/>
      <c r="Z1109" s="871"/>
      <c r="AA1109" s="871"/>
      <c r="AB1109" s="871"/>
      <c r="AC1109" s="871"/>
      <c r="AD1109" s="871"/>
      <c r="AE1109" s="871"/>
      <c r="AF1109" s="871"/>
      <c r="AG1109" s="871"/>
      <c r="AH1109" s="871"/>
      <c r="AI1109" s="871"/>
      <c r="AJ1109" s="871"/>
      <c r="AK1109" s="871"/>
      <c r="AL1109" s="871"/>
      <c r="AM1109" s="871"/>
      <c r="AN1109" s="871"/>
      <c r="AO1109" s="871"/>
      <c r="AP1109" s="871"/>
      <c r="AQ1109" s="871"/>
      <c r="AR1109" s="871"/>
      <c r="AS1109" s="871"/>
      <c r="AT1109" s="871"/>
      <c r="AU1109" s="871"/>
      <c r="AV1109" s="871"/>
      <c r="AW1109" s="871"/>
      <c r="AX1109" s="871"/>
      <c r="AY1109" s="871"/>
      <c r="AZ1109" s="871"/>
      <c r="BA1109" s="871"/>
      <c r="BB1109" s="871"/>
      <c r="BC1109" s="871"/>
      <c r="BD1109" s="871"/>
      <c r="BE1109" s="871"/>
      <c r="BF1109" s="871"/>
      <c r="BG1109" s="871"/>
      <c r="BH1109" s="871"/>
      <c r="BI1109" s="871"/>
      <c r="BJ1109" s="871"/>
      <c r="BK1109" s="871"/>
      <c r="BL1109" s="871"/>
      <c r="BM1109" s="871"/>
      <c r="BN1109" s="871"/>
      <c r="BO1109" s="871"/>
      <c r="BP1109" s="871"/>
      <c r="BQ1109" s="871"/>
      <c r="BR1109" s="871"/>
      <c r="BS1109" s="871"/>
      <c r="BT1109" s="871"/>
      <c r="BU1109" s="871"/>
      <c r="BV1109" s="871"/>
      <c r="BW1109" s="871"/>
      <c r="BX1109" s="871"/>
      <c r="BY1109" s="871"/>
      <c r="BZ1109" s="871"/>
      <c r="CA1109" s="871"/>
      <c r="CB1109" s="871"/>
      <c r="CC1109" s="871"/>
      <c r="CD1109" s="871"/>
      <c r="CE1109" s="871"/>
      <c r="CF1109" s="871"/>
      <c r="CG1109" s="871"/>
      <c r="CH1109" s="871"/>
      <c r="CI1109" s="871"/>
      <c r="CJ1109" s="871"/>
      <c r="CK1109" s="871"/>
      <c r="CL1109" s="871"/>
      <c r="CM1109" s="871"/>
      <c r="CN1109" s="871"/>
      <c r="CO1109" s="871"/>
      <c r="CP1109" s="871"/>
      <c r="CQ1109" s="871"/>
      <c r="CR1109" s="871"/>
      <c r="CS1109" s="871"/>
      <c r="CT1109" s="871"/>
      <c r="CU1109" s="871"/>
      <c r="CV1109" s="871"/>
      <c r="CW1109" s="871"/>
      <c r="CX1109" s="871"/>
      <c r="CY1109" s="871"/>
      <c r="CZ1109" s="871"/>
      <c r="DA1109" s="871"/>
      <c r="DB1109" s="871"/>
      <c r="DC1109" s="871"/>
      <c r="DD1109" s="871"/>
      <c r="DE1109" s="871"/>
      <c r="DF1109" s="871"/>
      <c r="DG1109" s="871"/>
      <c r="DH1109" s="871"/>
      <c r="DI1109" s="871"/>
      <c r="DJ1109" s="871"/>
      <c r="DK1109" s="871"/>
      <c r="DL1109" s="871"/>
      <c r="DM1109" s="871"/>
      <c r="DN1109" s="871"/>
      <c r="DO1109" s="871"/>
      <c r="DP1109" s="871"/>
      <c r="DQ1109" s="871"/>
      <c r="DR1109" s="871"/>
      <c r="DS1109" s="871"/>
      <c r="DT1109" s="871"/>
      <c r="DU1109" s="871"/>
      <c r="DV1109" s="871"/>
      <c r="DW1109" s="871"/>
      <c r="DX1109" s="871"/>
      <c r="DY1109" s="871"/>
      <c r="DZ1109" s="871"/>
      <c r="EA1109" s="871"/>
      <c r="EB1109" s="871"/>
      <c r="EC1109" s="871"/>
      <c r="ED1109" s="871"/>
      <c r="EE1109" s="871"/>
      <c r="EF1109" s="871"/>
      <c r="EG1109" s="871"/>
      <c r="EH1109" s="871"/>
      <c r="EI1109" s="871"/>
      <c r="EJ1109" s="871"/>
      <c r="EK1109" s="871"/>
      <c r="EL1109" s="871"/>
      <c r="EM1109" s="871"/>
      <c r="EN1109" s="871"/>
      <c r="EO1109" s="871"/>
      <c r="EP1109" s="871"/>
      <c r="EQ1109" s="871"/>
      <c r="ER1109" s="871"/>
      <c r="ES1109" s="871"/>
      <c r="ET1109" s="871"/>
      <c r="EU1109" s="871"/>
      <c r="EV1109" s="871"/>
      <c r="EW1109" s="871"/>
      <c r="EX1109" s="871"/>
      <c r="EY1109" s="871"/>
      <c r="EZ1109" s="871"/>
      <c r="FA1109" s="871"/>
      <c r="FB1109" s="871"/>
      <c r="FC1109" s="871"/>
      <c r="FD1109" s="871"/>
      <c r="FE1109" s="871"/>
      <c r="FF1109" s="871"/>
      <c r="FG1109" s="871"/>
      <c r="FH1109" s="871"/>
      <c r="FI1109" s="871"/>
      <c r="FJ1109" s="871"/>
      <c r="FK1109" s="871"/>
      <c r="FL1109" s="871"/>
      <c r="FM1109" s="871"/>
      <c r="FN1109" s="871"/>
      <c r="FO1109" s="871"/>
      <c r="FP1109" s="871"/>
      <c r="FQ1109" s="871"/>
      <c r="FR1109" s="871"/>
      <c r="FS1109" s="871"/>
      <c r="FT1109" s="871"/>
      <c r="FU1109" s="871"/>
      <c r="FV1109" s="871"/>
      <c r="FW1109" s="871"/>
      <c r="FX1109" s="871"/>
      <c r="FY1109" s="871"/>
      <c r="FZ1109" s="871"/>
      <c r="GA1109" s="871"/>
      <c r="GB1109" s="871"/>
      <c r="GC1109" s="871"/>
      <c r="GD1109" s="871"/>
      <c r="GE1109" s="871"/>
      <c r="GF1109" s="871"/>
      <c r="GG1109" s="871"/>
      <c r="GH1109" s="871"/>
      <c r="GI1109" s="871"/>
      <c r="GJ1109" s="871"/>
      <c r="GK1109" s="871"/>
      <c r="GL1109" s="871"/>
      <c r="GM1109" s="871"/>
      <c r="GN1109" s="871"/>
      <c r="GO1109" s="871"/>
      <c r="GP1109" s="871"/>
      <c r="GQ1109" s="871"/>
      <c r="GR1109" s="871"/>
      <c r="GS1109" s="871"/>
      <c r="GT1109" s="871"/>
      <c r="GU1109" s="871"/>
      <c r="GV1109" s="871"/>
      <c r="GW1109" s="871"/>
      <c r="GX1109" s="871"/>
      <c r="GY1109" s="871"/>
      <c r="GZ1109" s="871"/>
      <c r="HA1109" s="871"/>
      <c r="HB1109" s="871"/>
      <c r="HC1109" s="871"/>
      <c r="HD1109" s="871"/>
      <c r="HE1109" s="871"/>
      <c r="HF1109" s="871"/>
      <c r="HG1109" s="871"/>
      <c r="HH1109" s="871"/>
      <c r="HI1109" s="871"/>
      <c r="HJ1109" s="871"/>
      <c r="HK1109" s="871"/>
      <c r="HL1109" s="871"/>
      <c r="HM1109" s="871"/>
      <c r="HN1109" s="871"/>
      <c r="HO1109" s="871"/>
      <c r="HP1109" s="871"/>
      <c r="HQ1109" s="871"/>
      <c r="HR1109" s="871"/>
      <c r="HS1109" s="871"/>
      <c r="HT1109" s="871"/>
      <c r="HU1109" s="871"/>
      <c r="HV1109" s="871"/>
      <c r="HW1109" s="871"/>
      <c r="HX1109" s="871"/>
      <c r="HY1109" s="871"/>
      <c r="HZ1109" s="871"/>
      <c r="IA1109" s="871"/>
      <c r="IB1109" s="871"/>
      <c r="IC1109" s="871"/>
      <c r="ID1109" s="871"/>
      <c r="IE1109" s="871"/>
      <c r="IF1109" s="871"/>
      <c r="IG1109" s="871"/>
      <c r="IH1109" s="871"/>
      <c r="II1109" s="871"/>
      <c r="IJ1109" s="871"/>
      <c r="IK1109" s="871"/>
      <c r="IL1109" s="871"/>
      <c r="IM1109" s="871"/>
      <c r="IN1109" s="871"/>
      <c r="IO1109" s="871"/>
      <c r="IP1109" s="871"/>
      <c r="IQ1109" s="871"/>
      <c r="IR1109" s="871"/>
      <c r="IS1109" s="871"/>
      <c r="IT1109" s="871"/>
      <c r="IU1109" s="871"/>
      <c r="IV1109" s="871"/>
      <c r="IW1109" s="871"/>
      <c r="IX1109" s="871"/>
      <c r="IY1109" s="871"/>
      <c r="IZ1109" s="871"/>
      <c r="JA1109" s="871"/>
      <c r="JB1109" s="871"/>
      <c r="JC1109" s="871"/>
      <c r="JD1109" s="871"/>
      <c r="JE1109" s="871"/>
      <c r="JF1109" s="871"/>
      <c r="JG1109" s="871"/>
      <c r="JH1109" s="871"/>
      <c r="JI1109" s="871"/>
      <c r="JJ1109" s="871"/>
      <c r="JK1109" s="871"/>
      <c r="JL1109" s="871"/>
      <c r="JM1109" s="871"/>
      <c r="JN1109" s="871"/>
      <c r="JO1109" s="871"/>
      <c r="JP1109" s="871"/>
      <c r="JQ1109" s="871"/>
      <c r="JR1109" s="871"/>
      <c r="JS1109" s="871"/>
      <c r="JT1109" s="871"/>
      <c r="JU1109" s="871"/>
      <c r="JV1109" s="871"/>
      <c r="JW1109" s="871"/>
      <c r="JX1109" s="871"/>
      <c r="JY1109" s="871"/>
      <c r="JZ1109" s="871"/>
      <c r="KA1109" s="871"/>
      <c r="KB1109" s="871"/>
      <c r="KC1109" s="871"/>
      <c r="KD1109" s="871"/>
      <c r="KE1109" s="871"/>
      <c r="KF1109" s="871"/>
      <c r="KG1109" s="871"/>
      <c r="KH1109" s="871"/>
      <c r="KI1109" s="871"/>
      <c r="KJ1109" s="871"/>
      <c r="KK1109" s="871"/>
      <c r="KL1109" s="871"/>
      <c r="KM1109" s="871"/>
      <c r="KN1109" s="871"/>
      <c r="KO1109" s="871"/>
      <c r="KP1109" s="871"/>
      <c r="KQ1109" s="871"/>
      <c r="KR1109" s="871"/>
      <c r="KS1109" s="871"/>
      <c r="KT1109" s="871"/>
      <c r="KU1109" s="871"/>
      <c r="KV1109" s="871"/>
      <c r="KW1109" s="871"/>
      <c r="KX1109" s="871"/>
      <c r="KY1109" s="871"/>
      <c r="KZ1109" s="871"/>
      <c r="LA1109" s="871"/>
      <c r="LB1109" s="871"/>
      <c r="LC1109" s="871"/>
      <c r="LD1109" s="871"/>
      <c r="LE1109" s="871"/>
      <c r="LF1109" s="871"/>
      <c r="LG1109" s="871"/>
      <c r="LH1109" s="871"/>
      <c r="LI1109" s="871"/>
      <c r="LJ1109" s="871"/>
      <c r="LK1109" s="871"/>
      <c r="LL1109" s="871"/>
      <c r="LM1109" s="871"/>
      <c r="LN1109" s="871"/>
      <c r="LO1109" s="871"/>
      <c r="LP1109" s="871"/>
      <c r="LQ1109" s="871"/>
      <c r="LR1109" s="871"/>
      <c r="LS1109" s="871"/>
      <c r="LT1109" s="871"/>
      <c r="LU1109" s="871"/>
      <c r="LV1109" s="871"/>
      <c r="LW1109" s="871"/>
      <c r="LX1109" s="871"/>
      <c r="LY1109" s="871"/>
      <c r="LZ1109" s="871"/>
      <c r="MA1109" s="871"/>
      <c r="MB1109" s="871"/>
      <c r="MC1109" s="871"/>
      <c r="MD1109" s="871"/>
      <c r="ME1109" s="871"/>
      <c r="MF1109" s="871"/>
      <c r="MG1109" s="871"/>
      <c r="MH1109" s="871"/>
      <c r="MI1109" s="871"/>
      <c r="MJ1109" s="871"/>
      <c r="MK1109" s="871"/>
      <c r="ML1109" s="871"/>
      <c r="MM1109" s="871"/>
      <c r="MN1109" s="871"/>
      <c r="MO1109" s="871"/>
      <c r="MP1109" s="871"/>
      <c r="MQ1109" s="871"/>
      <c r="MR1109" s="871"/>
      <c r="MS1109" s="871"/>
      <c r="MT1109" s="871"/>
      <c r="MU1109" s="871"/>
      <c r="MV1109" s="871"/>
      <c r="MW1109" s="871"/>
      <c r="MX1109" s="871"/>
      <c r="MY1109" s="871"/>
      <c r="MZ1109" s="871"/>
      <c r="NA1109" s="871"/>
      <c r="NB1109" s="871"/>
      <c r="NC1109" s="871"/>
      <c r="ND1109" s="871"/>
      <c r="NE1109" s="871"/>
      <c r="NF1109" s="871"/>
      <c r="NG1109" s="871"/>
      <c r="NH1109" s="871"/>
      <c r="NI1109" s="871"/>
      <c r="NJ1109" s="871"/>
      <c r="NK1109" s="871"/>
      <c r="NL1109" s="871"/>
      <c r="NM1109" s="871"/>
      <c r="NN1109" s="871"/>
      <c r="NO1109" s="871"/>
      <c r="NP1109" s="871"/>
      <c r="NQ1109" s="871"/>
      <c r="NR1109" s="871"/>
      <c r="NS1109" s="871"/>
      <c r="NT1109" s="871"/>
      <c r="NU1109" s="871"/>
      <c r="NV1109" s="871"/>
      <c r="NW1109" s="871"/>
      <c r="NX1109" s="871"/>
      <c r="NY1109" s="871"/>
      <c r="NZ1109" s="871"/>
      <c r="OA1109" s="871"/>
      <c r="OB1109" s="871"/>
      <c r="OC1109" s="871"/>
      <c r="OD1109" s="871"/>
      <c r="OE1109" s="871"/>
      <c r="OF1109" s="871"/>
      <c r="OG1109" s="871"/>
      <c r="OH1109" s="871"/>
      <c r="OI1109" s="871"/>
      <c r="OJ1109" s="871"/>
      <c r="OK1109" s="871"/>
      <c r="OL1109" s="871"/>
      <c r="OM1109" s="871"/>
      <c r="ON1109" s="871"/>
      <c r="OO1109" s="871"/>
      <c r="OP1109" s="871"/>
      <c r="OQ1109" s="871"/>
      <c r="OR1109" s="871"/>
      <c r="OS1109" s="871"/>
      <c r="OT1109" s="871"/>
      <c r="OU1109" s="871"/>
      <c r="OV1109" s="871"/>
      <c r="OW1109" s="871"/>
      <c r="OX1109" s="871"/>
      <c r="OY1109" s="871"/>
      <c r="OZ1109" s="871"/>
      <c r="PA1109" s="871"/>
      <c r="PB1109" s="871"/>
      <c r="PC1109" s="871"/>
      <c r="PD1109" s="871"/>
      <c r="PE1109" s="871"/>
      <c r="PF1109" s="871"/>
      <c r="PG1109" s="871"/>
      <c r="PH1109" s="871"/>
      <c r="PI1109" s="871"/>
      <c r="PJ1109" s="871"/>
      <c r="PK1109" s="871"/>
      <c r="PL1109" s="871"/>
      <c r="PM1109" s="871"/>
      <c r="PN1109" s="871"/>
      <c r="PO1109" s="871"/>
      <c r="PP1109" s="871"/>
      <c r="PQ1109" s="871"/>
      <c r="PR1109" s="871"/>
      <c r="PS1109" s="871"/>
      <c r="PT1109" s="871"/>
      <c r="PU1109" s="871"/>
      <c r="PV1109" s="871"/>
      <c r="PW1109" s="871"/>
      <c r="PX1109" s="871"/>
      <c r="PY1109" s="871"/>
      <c r="PZ1109" s="871"/>
      <c r="QA1109" s="871"/>
      <c r="QB1109" s="871"/>
      <c r="QC1109" s="871"/>
      <c r="QD1109" s="871"/>
      <c r="QE1109" s="871"/>
      <c r="QF1109" s="871"/>
      <c r="QG1109" s="871"/>
      <c r="QH1109" s="871"/>
      <c r="QI1109" s="871"/>
      <c r="QJ1109" s="871"/>
      <c r="QK1109" s="871"/>
      <c r="QL1109" s="871"/>
      <c r="QM1109" s="871"/>
      <c r="QN1109" s="871"/>
      <c r="QO1109" s="871"/>
      <c r="QP1109" s="871"/>
      <c r="QQ1109" s="871"/>
      <c r="QR1109" s="871"/>
      <c r="QS1109" s="871"/>
      <c r="QT1109" s="871"/>
      <c r="QU1109" s="871"/>
      <c r="QV1109" s="871"/>
      <c r="QW1109" s="871"/>
      <c r="QX1109" s="871"/>
      <c r="QY1109" s="871"/>
      <c r="QZ1109" s="871"/>
      <c r="RA1109" s="871"/>
      <c r="RB1109" s="871"/>
      <c r="RC1109" s="871"/>
      <c r="RD1109" s="871"/>
      <c r="RE1109" s="871"/>
      <c r="RF1109" s="871"/>
      <c r="RG1109" s="871"/>
      <c r="RH1109" s="871"/>
      <c r="RI1109" s="871"/>
      <c r="RJ1109" s="871"/>
      <c r="RK1109" s="871"/>
      <c r="RL1109" s="871"/>
      <c r="RM1109" s="871"/>
      <c r="RN1109" s="871"/>
      <c r="RO1109" s="871"/>
      <c r="RP1109" s="871"/>
      <c r="RQ1109" s="871"/>
      <c r="RR1109" s="871"/>
      <c r="RS1109" s="871"/>
      <c r="RT1109" s="871"/>
      <c r="RU1109" s="871"/>
      <c r="RV1109" s="871"/>
      <c r="RW1109" s="871"/>
      <c r="RX1109" s="871"/>
      <c r="RY1109" s="871"/>
      <c r="RZ1109" s="871"/>
      <c r="SA1109" s="871"/>
      <c r="SB1109" s="871"/>
      <c r="SC1109" s="871"/>
      <c r="SD1109" s="871"/>
      <c r="SE1109" s="871"/>
      <c r="SF1109" s="871"/>
      <c r="SG1109" s="871"/>
      <c r="SH1109" s="871"/>
      <c r="SI1109" s="871"/>
      <c r="SJ1109" s="871"/>
      <c r="SK1109" s="871"/>
      <c r="SL1109" s="871"/>
      <c r="SM1109" s="871"/>
      <c r="SN1109" s="871"/>
      <c r="SO1109" s="871"/>
      <c r="SP1109" s="871"/>
      <c r="SQ1109" s="871"/>
      <c r="SR1109" s="871"/>
      <c r="SS1109" s="871"/>
      <c r="ST1109" s="871"/>
      <c r="SU1109" s="871"/>
      <c r="SV1109" s="871"/>
      <c r="SW1109" s="871"/>
      <c r="SX1109" s="871"/>
      <c r="SY1109" s="871"/>
      <c r="SZ1109" s="871"/>
      <c r="TA1109" s="871"/>
      <c r="TB1109" s="871"/>
      <c r="TC1109" s="871"/>
      <c r="TD1109" s="871"/>
      <c r="TE1109" s="871"/>
      <c r="TF1109" s="871"/>
      <c r="TG1109" s="871"/>
      <c r="TH1109" s="871"/>
      <c r="TI1109" s="871"/>
      <c r="TJ1109" s="871"/>
      <c r="TK1109" s="871"/>
      <c r="TL1109" s="871"/>
      <c r="TM1109" s="871"/>
      <c r="TN1109" s="871"/>
      <c r="TO1109" s="871"/>
      <c r="TP1109" s="871"/>
      <c r="TQ1109" s="871"/>
      <c r="TR1109" s="871"/>
      <c r="TS1109" s="871"/>
      <c r="TT1109" s="871"/>
      <c r="TU1109" s="871"/>
      <c r="TV1109" s="871"/>
      <c r="TW1109" s="871"/>
      <c r="TX1109" s="871"/>
      <c r="TY1109" s="871"/>
      <c r="TZ1109" s="871"/>
      <c r="UA1109" s="871"/>
      <c r="UB1109" s="871"/>
      <c r="UC1109" s="871"/>
      <c r="UD1109" s="871"/>
      <c r="UE1109" s="871"/>
      <c r="UF1109" s="871"/>
      <c r="UG1109" s="871"/>
      <c r="UH1109" s="871"/>
      <c r="UI1109" s="871"/>
      <c r="UJ1109" s="871"/>
      <c r="UK1109" s="871"/>
      <c r="UL1109" s="871"/>
      <c r="UM1109" s="871"/>
      <c r="UN1109" s="871"/>
      <c r="UO1109" s="871"/>
      <c r="UP1109" s="871"/>
      <c r="UQ1109" s="871"/>
      <c r="UR1109" s="871"/>
      <c r="US1109" s="871"/>
      <c r="UT1109" s="871"/>
      <c r="UU1109" s="871"/>
      <c r="UV1109" s="871"/>
      <c r="UW1109" s="871"/>
      <c r="UX1109" s="871"/>
      <c r="UY1109" s="871"/>
      <c r="UZ1109" s="871"/>
      <c r="VA1109" s="871"/>
      <c r="VB1109" s="871"/>
      <c r="VC1109" s="871"/>
      <c r="VD1109" s="871"/>
      <c r="VE1109" s="871"/>
      <c r="VF1109" s="871"/>
      <c r="VG1109" s="871"/>
      <c r="VH1109" s="871"/>
      <c r="VI1109" s="871"/>
      <c r="VJ1109" s="871"/>
      <c r="VK1109" s="871"/>
      <c r="VL1109" s="871"/>
      <c r="VM1109" s="871"/>
      <c r="VN1109" s="871"/>
      <c r="VO1109" s="871"/>
      <c r="VP1109" s="871"/>
      <c r="VQ1109" s="871"/>
      <c r="VR1109" s="871"/>
      <c r="VS1109" s="871"/>
      <c r="VT1109" s="871"/>
      <c r="VU1109" s="871"/>
      <c r="VV1109" s="871"/>
      <c r="VW1109" s="871"/>
      <c r="VX1109" s="871"/>
      <c r="VY1109" s="871"/>
      <c r="VZ1109" s="871"/>
      <c r="WA1109" s="871"/>
      <c r="WB1109" s="871"/>
      <c r="WC1109" s="871"/>
      <c r="WD1109" s="871"/>
      <c r="WE1109" s="871"/>
      <c r="WF1109" s="871"/>
      <c r="WG1109" s="871"/>
      <c r="WH1109" s="871"/>
      <c r="WI1109" s="871"/>
      <c r="WJ1109" s="871"/>
      <c r="WK1109" s="871"/>
      <c r="WL1109" s="871"/>
      <c r="WM1109" s="871"/>
      <c r="WN1109" s="871"/>
      <c r="WO1109" s="871"/>
      <c r="WP1109" s="871"/>
      <c r="WQ1109" s="871"/>
      <c r="WR1109" s="871"/>
      <c r="WS1109" s="871"/>
      <c r="WT1109" s="871"/>
      <c r="WU1109" s="871"/>
      <c r="WV1109" s="871"/>
      <c r="WW1109" s="871"/>
      <c r="WX1109" s="871"/>
      <c r="WY1109" s="871"/>
      <c r="WZ1109" s="871"/>
      <c r="XA1109" s="871"/>
      <c r="XB1109" s="871"/>
      <c r="XC1109" s="871"/>
      <c r="XD1109" s="871"/>
      <c r="XE1109" s="871"/>
      <c r="XF1109" s="871"/>
      <c r="XG1109" s="871"/>
      <c r="XH1109" s="871"/>
      <c r="XI1109" s="871"/>
      <c r="XJ1109" s="871"/>
      <c r="XK1109" s="871"/>
      <c r="XL1109" s="871"/>
      <c r="XM1109" s="871"/>
      <c r="XN1109" s="871"/>
      <c r="XO1109" s="871"/>
      <c r="XP1109" s="871"/>
      <c r="XQ1109" s="871"/>
      <c r="XR1109" s="871"/>
      <c r="XS1109" s="871"/>
      <c r="XT1109" s="871"/>
      <c r="XU1109" s="871"/>
      <c r="XV1109" s="871"/>
      <c r="XW1109" s="871"/>
      <c r="XX1109" s="871"/>
      <c r="XY1109" s="871"/>
      <c r="XZ1109" s="871"/>
      <c r="YA1109" s="871"/>
      <c r="YB1109" s="871"/>
      <c r="YC1109" s="871"/>
      <c r="YD1109" s="871"/>
      <c r="YE1109" s="871"/>
      <c r="YF1109" s="871"/>
      <c r="YG1109" s="871"/>
      <c r="YH1109" s="871"/>
      <c r="YI1109" s="871"/>
      <c r="YJ1109" s="871"/>
      <c r="YK1109" s="871"/>
      <c r="YL1109" s="871"/>
      <c r="YM1109" s="871"/>
      <c r="YN1109" s="871"/>
      <c r="YO1109" s="871"/>
      <c r="YP1109" s="871"/>
      <c r="YQ1109" s="871"/>
      <c r="YR1109" s="871"/>
      <c r="YS1109" s="871"/>
      <c r="YT1109" s="871"/>
      <c r="YU1109" s="871"/>
      <c r="YV1109" s="871"/>
      <c r="YW1109" s="871"/>
      <c r="YX1109" s="871"/>
      <c r="YY1109" s="871"/>
      <c r="YZ1109" s="871"/>
      <c r="ZA1109" s="871"/>
      <c r="ZB1109" s="871"/>
      <c r="ZC1109" s="871"/>
      <c r="ZD1109" s="871"/>
      <c r="ZE1109" s="871"/>
      <c r="ZF1109" s="871"/>
      <c r="ZG1109" s="871"/>
      <c r="ZH1109" s="871"/>
      <c r="ZI1109" s="871"/>
      <c r="ZJ1109" s="871"/>
      <c r="ZK1109" s="871"/>
      <c r="ZL1109" s="871"/>
      <c r="ZM1109" s="871"/>
      <c r="ZN1109" s="871"/>
      <c r="ZO1109" s="871"/>
      <c r="ZP1109" s="871"/>
      <c r="ZQ1109" s="871"/>
      <c r="ZR1109" s="871"/>
      <c r="ZS1109" s="871"/>
      <c r="ZT1109" s="871"/>
      <c r="ZU1109" s="871"/>
      <c r="ZV1109" s="871"/>
      <c r="ZW1109" s="871"/>
      <c r="ZX1109" s="871"/>
      <c r="ZY1109" s="871"/>
      <c r="ZZ1109" s="871"/>
      <c r="AAA1109" s="871"/>
      <c r="AAB1109" s="871"/>
      <c r="AAC1109" s="871"/>
      <c r="AAD1109" s="871"/>
      <c r="AAE1109" s="871"/>
      <c r="AAF1109" s="871"/>
      <c r="AAG1109" s="871"/>
      <c r="AAH1109" s="871"/>
      <c r="AAI1109" s="871"/>
      <c r="AAJ1109" s="871"/>
      <c r="AAK1109" s="871"/>
      <c r="AAL1109" s="871"/>
      <c r="AAM1109" s="871"/>
      <c r="AAN1109" s="871"/>
      <c r="AAO1109" s="871"/>
      <c r="AAP1109" s="871"/>
      <c r="AAQ1109" s="871"/>
      <c r="AAR1109" s="871"/>
      <c r="AAS1109" s="871"/>
      <c r="AAT1109" s="871"/>
      <c r="AAU1109" s="871"/>
      <c r="AAV1109" s="871"/>
      <c r="AAW1109" s="871"/>
      <c r="AAX1109" s="871"/>
      <c r="AAY1109" s="871"/>
      <c r="AAZ1109" s="871"/>
      <c r="ABA1109" s="871"/>
      <c r="ABB1109" s="871"/>
      <c r="ABC1109" s="871"/>
      <c r="ABD1109" s="871"/>
      <c r="ABE1109" s="871"/>
      <c r="ABF1109" s="871"/>
      <c r="ABG1109" s="871"/>
      <c r="ABH1109" s="871"/>
      <c r="ABI1109" s="871"/>
      <c r="ABJ1109" s="871"/>
      <c r="ABK1109" s="871"/>
      <c r="ABL1109" s="871"/>
      <c r="ABM1109" s="871"/>
      <c r="ABN1109" s="871"/>
      <c r="ABO1109" s="871"/>
      <c r="ABP1109" s="871"/>
      <c r="ABQ1109" s="871"/>
      <c r="ABR1109" s="871"/>
      <c r="ABS1109" s="871"/>
      <c r="ABT1109" s="871"/>
      <c r="ABU1109" s="871"/>
      <c r="ABV1109" s="871"/>
      <c r="ABW1109" s="871"/>
      <c r="ABX1109" s="871"/>
      <c r="ABY1109" s="871"/>
      <c r="ABZ1109" s="871"/>
      <c r="ACA1109" s="871"/>
      <c r="ACB1109" s="871"/>
      <c r="ACC1109" s="871"/>
      <c r="ACD1109" s="871"/>
      <c r="ACE1109" s="871"/>
      <c r="ACF1109" s="871"/>
      <c r="ACG1109" s="871"/>
      <c r="ACH1109" s="871"/>
      <c r="ACI1109" s="871"/>
      <c r="ACJ1109" s="871"/>
      <c r="ACK1109" s="871"/>
      <c r="ACL1109" s="871"/>
      <c r="ACM1109" s="871"/>
      <c r="ACN1109" s="871"/>
      <c r="ACO1109" s="871"/>
      <c r="ACP1109" s="871"/>
      <c r="ACQ1109" s="871"/>
      <c r="ACR1109" s="871"/>
      <c r="ACS1109" s="871"/>
      <c r="ACT1109" s="871"/>
      <c r="ACU1109" s="871"/>
      <c r="ACV1109" s="871"/>
      <c r="ACW1109" s="871"/>
      <c r="ACX1109" s="871"/>
      <c r="ACY1109" s="871"/>
      <c r="ACZ1109" s="871"/>
      <c r="ADA1109" s="871"/>
      <c r="ADB1109" s="871"/>
      <c r="ADC1109" s="871"/>
      <c r="ADD1109" s="871"/>
      <c r="ADE1109" s="871"/>
      <c r="ADF1109" s="871"/>
      <c r="ADG1109" s="871"/>
      <c r="ADH1109" s="871"/>
      <c r="ADI1109" s="871"/>
      <c r="ADJ1109" s="871"/>
      <c r="ADK1109" s="871"/>
      <c r="ADL1109" s="871"/>
      <c r="ADM1109" s="871"/>
      <c r="ADN1109" s="871"/>
      <c r="ADO1109" s="871"/>
      <c r="ADP1109" s="871"/>
      <c r="ADQ1109" s="871"/>
      <c r="ADR1109" s="871"/>
      <c r="ADS1109" s="871"/>
      <c r="ADT1109" s="871"/>
      <c r="ADU1109" s="871"/>
      <c r="ADV1109" s="871"/>
      <c r="ADW1109" s="871"/>
      <c r="ADX1109" s="871"/>
      <c r="ADY1109" s="871"/>
      <c r="ADZ1109" s="871"/>
      <c r="AEA1109" s="871"/>
      <c r="AEB1109" s="871"/>
      <c r="AEC1109" s="871"/>
      <c r="AED1109" s="871"/>
      <c r="AEE1109" s="871"/>
      <c r="AEF1109" s="871"/>
      <c r="AEG1109" s="871"/>
      <c r="AEH1109" s="871"/>
      <c r="AEI1109" s="871"/>
      <c r="AEJ1109" s="871"/>
      <c r="AEK1109" s="871"/>
      <c r="AEL1109" s="871"/>
      <c r="AEM1109" s="871"/>
      <c r="AEN1109" s="871"/>
      <c r="AEO1109" s="871"/>
      <c r="AEP1109" s="871"/>
      <c r="AEQ1109" s="871"/>
      <c r="AER1109" s="871"/>
      <c r="AES1109" s="871"/>
      <c r="AET1109" s="871"/>
      <c r="AEU1109" s="871"/>
      <c r="AEV1109" s="871"/>
      <c r="AEW1109" s="871"/>
      <c r="AEX1109" s="871"/>
      <c r="AEY1109" s="871"/>
      <c r="AEZ1109" s="871"/>
      <c r="AFA1109" s="871"/>
      <c r="AFB1109" s="871"/>
      <c r="AFC1109" s="871"/>
      <c r="AFD1109" s="871"/>
      <c r="AFE1109" s="871"/>
      <c r="AFF1109" s="871"/>
      <c r="AFG1109" s="871"/>
      <c r="AFH1109" s="871"/>
      <c r="AFI1109" s="871"/>
      <c r="AFJ1109" s="871"/>
      <c r="AFK1109" s="871"/>
      <c r="AFL1109" s="871"/>
      <c r="AFM1109" s="871"/>
      <c r="AFN1109" s="871"/>
      <c r="AFO1109" s="871"/>
      <c r="AFP1109" s="871"/>
      <c r="AFQ1109" s="871"/>
      <c r="AFR1109" s="871"/>
      <c r="AFS1109" s="871"/>
      <c r="AFT1109" s="871"/>
      <c r="AFU1109" s="871"/>
      <c r="AFV1109" s="871"/>
      <c r="AFW1109" s="871"/>
      <c r="AFX1109" s="871"/>
      <c r="AFY1109" s="871"/>
      <c r="AFZ1109" s="871"/>
      <c r="AGA1109" s="871"/>
      <c r="AGB1109" s="871"/>
      <c r="AGC1109" s="871"/>
      <c r="AGD1109" s="871"/>
      <c r="AGE1109" s="871"/>
      <c r="AGF1109" s="871"/>
      <c r="AGG1109" s="871"/>
      <c r="AGH1109" s="871"/>
      <c r="AGI1109" s="871"/>
      <c r="AGJ1109" s="871"/>
      <c r="AGK1109" s="871"/>
      <c r="AGL1109" s="871"/>
      <c r="AGM1109" s="871"/>
      <c r="AGN1109" s="871"/>
      <c r="AGO1109" s="871"/>
      <c r="AGP1109" s="871"/>
      <c r="AGQ1109" s="871"/>
      <c r="AGR1109" s="871"/>
      <c r="AGS1109" s="871"/>
      <c r="AGT1109" s="871"/>
      <c r="AGU1109" s="871"/>
      <c r="AGV1109" s="871"/>
      <c r="AGW1109" s="871"/>
      <c r="AGX1109" s="871"/>
      <c r="AGY1109" s="871"/>
      <c r="AGZ1109" s="871"/>
      <c r="AHA1109" s="871"/>
      <c r="AHB1109" s="871"/>
      <c r="AHC1109" s="871"/>
      <c r="AHD1109" s="871"/>
      <c r="AHE1109" s="871"/>
      <c r="AHF1109" s="871"/>
      <c r="AHG1109" s="871"/>
      <c r="AHH1109" s="871"/>
      <c r="AHI1109" s="871"/>
      <c r="AHJ1109" s="871"/>
      <c r="AHK1109" s="871"/>
      <c r="AHL1109" s="871"/>
      <c r="AHM1109" s="871"/>
      <c r="AHN1109" s="871"/>
      <c r="AHO1109" s="871"/>
      <c r="AHP1109" s="871"/>
      <c r="AHQ1109" s="871"/>
      <c r="AHR1109" s="871"/>
      <c r="AHS1109" s="871"/>
      <c r="AHT1109" s="871"/>
      <c r="AHU1109" s="871"/>
      <c r="AHV1109" s="871"/>
      <c r="AHW1109" s="871"/>
      <c r="AHX1109" s="871"/>
      <c r="AHY1109" s="871"/>
      <c r="AHZ1109" s="871"/>
      <c r="AIA1109" s="871"/>
      <c r="AIB1109" s="871"/>
      <c r="AIC1109" s="871"/>
      <c r="AID1109" s="871"/>
      <c r="AIE1109" s="871"/>
      <c r="AIF1109" s="871"/>
      <c r="AIG1109" s="871"/>
      <c r="AIH1109" s="871"/>
      <c r="AII1109" s="871"/>
      <c r="AIJ1109" s="871"/>
      <c r="AIK1109" s="871"/>
      <c r="AIL1109" s="871"/>
      <c r="AIM1109" s="871"/>
      <c r="AIN1109" s="871"/>
      <c r="AIO1109" s="871"/>
      <c r="AIP1109" s="871"/>
      <c r="AIQ1109" s="871"/>
      <c r="AIR1109" s="871"/>
      <c r="AIS1109" s="871"/>
      <c r="AIT1109" s="871"/>
      <c r="AIU1109" s="871"/>
      <c r="AIV1109" s="871"/>
      <c r="AIW1109" s="871"/>
      <c r="AIX1109" s="871"/>
      <c r="AIY1109" s="871"/>
      <c r="AIZ1109" s="871"/>
      <c r="AJA1109" s="871"/>
      <c r="AJB1109" s="871"/>
      <c r="AJC1109" s="871"/>
      <c r="AJD1109" s="871"/>
      <c r="AJE1109" s="871"/>
      <c r="AJF1109" s="871"/>
      <c r="AJG1109" s="871"/>
      <c r="AJH1109" s="871"/>
      <c r="AJI1109" s="871"/>
      <c r="AJJ1109" s="871"/>
      <c r="AJK1109" s="871"/>
      <c r="AJL1109" s="871"/>
      <c r="AJM1109" s="871"/>
      <c r="AJN1109" s="871"/>
      <c r="AJO1109" s="871"/>
      <c r="AJP1109" s="871"/>
      <c r="AJQ1109" s="871"/>
      <c r="AJR1109" s="871"/>
      <c r="AJS1109" s="871"/>
      <c r="AJT1109" s="871"/>
      <c r="AJU1109" s="871"/>
      <c r="AJV1109" s="871"/>
      <c r="AJW1109" s="871"/>
      <c r="AJX1109" s="871"/>
      <c r="AJY1109" s="871"/>
      <c r="AJZ1109" s="871"/>
      <c r="AKA1109" s="871"/>
      <c r="AKB1109" s="871"/>
      <c r="AKC1109" s="871"/>
      <c r="AKD1109" s="871"/>
      <c r="AKE1109" s="871"/>
      <c r="AKF1109" s="871"/>
      <c r="AKG1109" s="871"/>
      <c r="AKH1109" s="871"/>
      <c r="AKI1109" s="871"/>
      <c r="AKJ1109" s="871"/>
      <c r="AKK1109" s="871"/>
      <c r="AKL1109" s="871"/>
      <c r="AKM1109" s="871"/>
      <c r="AKN1109" s="871"/>
      <c r="AKO1109" s="871"/>
      <c r="AKP1109" s="871"/>
      <c r="AKQ1109" s="871"/>
      <c r="AKR1109" s="871"/>
      <c r="AKS1109" s="871"/>
      <c r="AKT1109" s="871"/>
      <c r="AKU1109" s="871"/>
      <c r="AKV1109" s="871"/>
      <c r="AKW1109" s="871"/>
      <c r="AKX1109" s="871"/>
      <c r="AKY1109" s="871"/>
      <c r="AKZ1109" s="871"/>
      <c r="ALA1109" s="871"/>
      <c r="ALB1109" s="871"/>
      <c r="ALC1109" s="871"/>
      <c r="ALD1109" s="871"/>
      <c r="ALE1109" s="871"/>
      <c r="ALF1109" s="871"/>
      <c r="ALG1109" s="871"/>
      <c r="ALH1109" s="871"/>
      <c r="ALI1109" s="871"/>
      <c r="ALJ1109" s="871"/>
      <c r="ALK1109" s="871"/>
      <c r="ALL1109" s="871"/>
      <c r="ALM1109" s="871"/>
      <c r="ALN1109" s="871"/>
      <c r="ALO1109" s="871"/>
      <c r="ALP1109" s="871"/>
      <c r="ALQ1109" s="871"/>
      <c r="ALR1109" s="871"/>
      <c r="ALS1109" s="871"/>
      <c r="ALT1109" s="871"/>
      <c r="ALU1109" s="871"/>
      <c r="ALV1109" s="871"/>
      <c r="ALW1109" s="871"/>
      <c r="ALX1109" s="871"/>
      <c r="ALY1109" s="871"/>
      <c r="ALZ1109" s="871"/>
      <c r="AMA1109" s="871"/>
      <c r="AMB1109" s="871"/>
      <c r="AMC1109" s="871"/>
      <c r="AMD1109" s="871"/>
      <c r="AME1109" s="871"/>
      <c r="AMF1109" s="871"/>
      <c r="AMG1109" s="871"/>
      <c r="AMH1109" s="871"/>
      <c r="AMI1109" s="871"/>
      <c r="AMJ1109" s="871"/>
      <c r="AMK1109" s="871"/>
    </row>
    <row r="1110" spans="1:1025" ht="15.75" customHeight="1">
      <c r="A1110" s="1115"/>
      <c r="B1110" s="1118" t="s">
        <v>542</v>
      </c>
      <c r="C1110" s="1118"/>
      <c r="D1110" s="1118"/>
      <c r="E1110" s="921"/>
      <c r="F1110" s="898"/>
      <c r="G1110" s="898"/>
      <c r="H1110" s="898"/>
      <c r="I1110" s="898"/>
      <c r="J1110" s="898"/>
      <c r="K1110" s="898"/>
      <c r="L1110" s="898"/>
      <c r="M1110" s="898"/>
      <c r="N1110" s="898"/>
      <c r="O1110" s="898"/>
      <c r="P1110" s="898"/>
      <c r="Q1110" s="898"/>
      <c r="R1110" s="871"/>
      <c r="S1110" s="871"/>
      <c r="T1110" s="871"/>
      <c r="U1110" s="871"/>
      <c r="V1110" s="871"/>
      <c r="W1110" s="871"/>
      <c r="X1110" s="871"/>
      <c r="Y1110" s="871"/>
      <c r="Z1110" s="871"/>
      <c r="AA1110" s="871"/>
      <c r="AB1110" s="871"/>
      <c r="AC1110" s="871"/>
      <c r="AD1110" s="871"/>
      <c r="AE1110" s="871"/>
      <c r="AF1110" s="871"/>
      <c r="AG1110" s="871"/>
      <c r="AH1110" s="871"/>
      <c r="AI1110" s="871"/>
      <c r="AJ1110" s="871"/>
      <c r="AK1110" s="871"/>
      <c r="AL1110" s="871"/>
      <c r="AM1110" s="871"/>
      <c r="AN1110" s="871"/>
      <c r="AO1110" s="871"/>
      <c r="AP1110" s="871"/>
      <c r="AQ1110" s="871"/>
      <c r="AR1110" s="871"/>
      <c r="AS1110" s="871"/>
      <c r="AT1110" s="871"/>
      <c r="AU1110" s="871"/>
      <c r="AV1110" s="871"/>
      <c r="AW1110" s="871"/>
      <c r="AX1110" s="871"/>
      <c r="AY1110" s="871"/>
      <c r="AZ1110" s="871"/>
      <c r="BA1110" s="871"/>
      <c r="BB1110" s="871"/>
      <c r="BC1110" s="871"/>
      <c r="BD1110" s="871"/>
      <c r="BE1110" s="871"/>
      <c r="BF1110" s="871"/>
      <c r="BG1110" s="871"/>
      <c r="BH1110" s="871"/>
      <c r="BI1110" s="871"/>
      <c r="BJ1110" s="871"/>
      <c r="BK1110" s="871"/>
      <c r="BL1110" s="871"/>
      <c r="BM1110" s="871"/>
      <c r="BN1110" s="871"/>
      <c r="BO1110" s="871"/>
      <c r="BP1110" s="871"/>
      <c r="BQ1110" s="871"/>
      <c r="BR1110" s="871"/>
      <c r="BS1110" s="871"/>
      <c r="BT1110" s="871"/>
      <c r="BU1110" s="871"/>
      <c r="BV1110" s="871"/>
      <c r="BW1110" s="871"/>
      <c r="BX1110" s="871"/>
      <c r="BY1110" s="871"/>
      <c r="BZ1110" s="871"/>
      <c r="CA1110" s="871"/>
      <c r="CB1110" s="871"/>
      <c r="CC1110" s="871"/>
      <c r="CD1110" s="871"/>
      <c r="CE1110" s="871"/>
      <c r="CF1110" s="871"/>
      <c r="CG1110" s="871"/>
      <c r="CH1110" s="871"/>
      <c r="CI1110" s="871"/>
      <c r="CJ1110" s="871"/>
      <c r="CK1110" s="871"/>
      <c r="CL1110" s="871"/>
      <c r="CM1110" s="871"/>
      <c r="CN1110" s="871"/>
      <c r="CO1110" s="871"/>
      <c r="CP1110" s="871"/>
      <c r="CQ1110" s="871"/>
      <c r="CR1110" s="871"/>
      <c r="CS1110" s="871"/>
      <c r="CT1110" s="871"/>
      <c r="CU1110" s="871"/>
      <c r="CV1110" s="871"/>
      <c r="CW1110" s="871"/>
      <c r="CX1110" s="871"/>
      <c r="CY1110" s="871"/>
      <c r="CZ1110" s="871"/>
      <c r="DA1110" s="871"/>
      <c r="DB1110" s="871"/>
      <c r="DC1110" s="871"/>
      <c r="DD1110" s="871"/>
      <c r="DE1110" s="871"/>
      <c r="DF1110" s="871"/>
      <c r="DG1110" s="871"/>
      <c r="DH1110" s="871"/>
      <c r="DI1110" s="871"/>
      <c r="DJ1110" s="871"/>
      <c r="DK1110" s="871"/>
      <c r="DL1110" s="871"/>
      <c r="DM1110" s="871"/>
      <c r="DN1110" s="871"/>
      <c r="DO1110" s="871"/>
      <c r="DP1110" s="871"/>
      <c r="DQ1110" s="871"/>
      <c r="DR1110" s="871"/>
      <c r="DS1110" s="871"/>
      <c r="DT1110" s="871"/>
      <c r="DU1110" s="871"/>
      <c r="DV1110" s="871"/>
      <c r="DW1110" s="871"/>
      <c r="DX1110" s="871"/>
      <c r="DY1110" s="871"/>
      <c r="DZ1110" s="871"/>
      <c r="EA1110" s="871"/>
      <c r="EB1110" s="871"/>
      <c r="EC1110" s="871"/>
      <c r="ED1110" s="871"/>
      <c r="EE1110" s="871"/>
      <c r="EF1110" s="871"/>
      <c r="EG1110" s="871"/>
      <c r="EH1110" s="871"/>
      <c r="EI1110" s="871"/>
      <c r="EJ1110" s="871"/>
      <c r="EK1110" s="871"/>
      <c r="EL1110" s="871"/>
      <c r="EM1110" s="871"/>
      <c r="EN1110" s="871"/>
      <c r="EO1110" s="871"/>
      <c r="EP1110" s="871"/>
      <c r="EQ1110" s="871"/>
      <c r="ER1110" s="871"/>
      <c r="ES1110" s="871"/>
      <c r="ET1110" s="871"/>
      <c r="EU1110" s="871"/>
      <c r="EV1110" s="871"/>
      <c r="EW1110" s="871"/>
      <c r="EX1110" s="871"/>
      <c r="EY1110" s="871"/>
      <c r="EZ1110" s="871"/>
      <c r="FA1110" s="871"/>
      <c r="FB1110" s="871"/>
      <c r="FC1110" s="871"/>
      <c r="FD1110" s="871"/>
      <c r="FE1110" s="871"/>
      <c r="FF1110" s="871"/>
      <c r="FG1110" s="871"/>
      <c r="FH1110" s="871"/>
      <c r="FI1110" s="871"/>
      <c r="FJ1110" s="871"/>
      <c r="FK1110" s="871"/>
      <c r="FL1110" s="871"/>
      <c r="FM1110" s="871"/>
      <c r="FN1110" s="871"/>
      <c r="FO1110" s="871"/>
      <c r="FP1110" s="871"/>
      <c r="FQ1110" s="871"/>
      <c r="FR1110" s="871"/>
      <c r="FS1110" s="871"/>
      <c r="FT1110" s="871"/>
      <c r="FU1110" s="871"/>
      <c r="FV1110" s="871"/>
      <c r="FW1110" s="871"/>
      <c r="FX1110" s="871"/>
      <c r="FY1110" s="871"/>
      <c r="FZ1110" s="871"/>
      <c r="GA1110" s="871"/>
      <c r="GB1110" s="871"/>
      <c r="GC1110" s="871"/>
      <c r="GD1110" s="871"/>
      <c r="GE1110" s="871"/>
      <c r="GF1110" s="871"/>
      <c r="GG1110" s="871"/>
      <c r="GH1110" s="871"/>
      <c r="GI1110" s="871"/>
      <c r="GJ1110" s="871"/>
      <c r="GK1110" s="871"/>
      <c r="GL1110" s="871"/>
      <c r="GM1110" s="871"/>
      <c r="GN1110" s="871"/>
      <c r="GO1110" s="871"/>
      <c r="GP1110" s="871"/>
      <c r="GQ1110" s="871"/>
      <c r="GR1110" s="871"/>
      <c r="GS1110" s="871"/>
      <c r="GT1110" s="871"/>
      <c r="GU1110" s="871"/>
      <c r="GV1110" s="871"/>
      <c r="GW1110" s="871"/>
      <c r="GX1110" s="871"/>
      <c r="GY1110" s="871"/>
      <c r="GZ1110" s="871"/>
      <c r="HA1110" s="871"/>
      <c r="HB1110" s="871"/>
      <c r="HC1110" s="871"/>
      <c r="HD1110" s="871"/>
      <c r="HE1110" s="871"/>
      <c r="HF1110" s="871"/>
      <c r="HG1110" s="871"/>
      <c r="HH1110" s="871"/>
      <c r="HI1110" s="871"/>
      <c r="HJ1110" s="871"/>
      <c r="HK1110" s="871"/>
      <c r="HL1110" s="871"/>
      <c r="HM1110" s="871"/>
      <c r="HN1110" s="871"/>
      <c r="HO1110" s="871"/>
      <c r="HP1110" s="871"/>
      <c r="HQ1110" s="871"/>
      <c r="HR1110" s="871"/>
      <c r="HS1110" s="871"/>
      <c r="HT1110" s="871"/>
      <c r="HU1110" s="871"/>
      <c r="HV1110" s="871"/>
      <c r="HW1110" s="871"/>
      <c r="HX1110" s="871"/>
      <c r="HY1110" s="871"/>
      <c r="HZ1110" s="871"/>
      <c r="IA1110" s="871"/>
      <c r="IB1110" s="871"/>
      <c r="IC1110" s="871"/>
      <c r="ID1110" s="871"/>
      <c r="IE1110" s="871"/>
      <c r="IF1110" s="871"/>
      <c r="IG1110" s="871"/>
      <c r="IH1110" s="871"/>
      <c r="II1110" s="871"/>
      <c r="IJ1110" s="871"/>
      <c r="IK1110" s="871"/>
      <c r="IL1110" s="871"/>
      <c r="IM1110" s="871"/>
      <c r="IN1110" s="871"/>
      <c r="IO1110" s="871"/>
      <c r="IP1110" s="871"/>
      <c r="IQ1110" s="871"/>
      <c r="IR1110" s="871"/>
      <c r="IS1110" s="871"/>
      <c r="IT1110" s="871"/>
      <c r="IU1110" s="871"/>
      <c r="IV1110" s="871"/>
      <c r="IW1110" s="871"/>
      <c r="IX1110" s="871"/>
      <c r="IY1110" s="871"/>
      <c r="IZ1110" s="871"/>
      <c r="JA1110" s="871"/>
      <c r="JB1110" s="871"/>
      <c r="JC1110" s="871"/>
      <c r="JD1110" s="871"/>
      <c r="JE1110" s="871"/>
      <c r="JF1110" s="871"/>
      <c r="JG1110" s="871"/>
      <c r="JH1110" s="871"/>
      <c r="JI1110" s="871"/>
      <c r="JJ1110" s="871"/>
      <c r="JK1110" s="871"/>
      <c r="JL1110" s="871"/>
      <c r="JM1110" s="871"/>
      <c r="JN1110" s="871"/>
      <c r="JO1110" s="871"/>
      <c r="JP1110" s="871"/>
      <c r="JQ1110" s="871"/>
      <c r="JR1110" s="871"/>
      <c r="JS1110" s="871"/>
      <c r="JT1110" s="871"/>
      <c r="JU1110" s="871"/>
      <c r="JV1110" s="871"/>
      <c r="JW1110" s="871"/>
      <c r="JX1110" s="871"/>
      <c r="JY1110" s="871"/>
      <c r="JZ1110" s="871"/>
      <c r="KA1110" s="871"/>
      <c r="KB1110" s="871"/>
      <c r="KC1110" s="871"/>
      <c r="KD1110" s="871"/>
      <c r="KE1110" s="871"/>
      <c r="KF1110" s="871"/>
      <c r="KG1110" s="871"/>
      <c r="KH1110" s="871"/>
      <c r="KI1110" s="871"/>
      <c r="KJ1110" s="871"/>
      <c r="KK1110" s="871"/>
      <c r="KL1110" s="871"/>
      <c r="KM1110" s="871"/>
      <c r="KN1110" s="871"/>
      <c r="KO1110" s="871"/>
      <c r="KP1110" s="871"/>
      <c r="KQ1110" s="871"/>
      <c r="KR1110" s="871"/>
      <c r="KS1110" s="871"/>
      <c r="KT1110" s="871"/>
      <c r="KU1110" s="871"/>
      <c r="KV1110" s="871"/>
      <c r="KW1110" s="871"/>
      <c r="KX1110" s="871"/>
      <c r="KY1110" s="871"/>
      <c r="KZ1110" s="871"/>
      <c r="LA1110" s="871"/>
      <c r="LB1110" s="871"/>
      <c r="LC1110" s="871"/>
      <c r="LD1110" s="871"/>
      <c r="LE1110" s="871"/>
      <c r="LF1110" s="871"/>
      <c r="LG1110" s="871"/>
      <c r="LH1110" s="871"/>
      <c r="LI1110" s="871"/>
      <c r="LJ1110" s="871"/>
      <c r="LK1110" s="871"/>
      <c r="LL1110" s="871"/>
      <c r="LM1110" s="871"/>
      <c r="LN1110" s="871"/>
      <c r="LO1110" s="871"/>
      <c r="LP1110" s="871"/>
      <c r="LQ1110" s="871"/>
      <c r="LR1110" s="871"/>
      <c r="LS1110" s="871"/>
      <c r="LT1110" s="871"/>
      <c r="LU1110" s="871"/>
      <c r="LV1110" s="871"/>
      <c r="LW1110" s="871"/>
      <c r="LX1110" s="871"/>
      <c r="LY1110" s="871"/>
      <c r="LZ1110" s="871"/>
      <c r="MA1110" s="871"/>
      <c r="MB1110" s="871"/>
      <c r="MC1110" s="871"/>
      <c r="MD1110" s="871"/>
      <c r="ME1110" s="871"/>
      <c r="MF1110" s="871"/>
      <c r="MG1110" s="871"/>
      <c r="MH1110" s="871"/>
      <c r="MI1110" s="871"/>
      <c r="MJ1110" s="871"/>
      <c r="MK1110" s="871"/>
      <c r="ML1110" s="871"/>
      <c r="MM1110" s="871"/>
      <c r="MN1110" s="871"/>
      <c r="MO1110" s="871"/>
      <c r="MP1110" s="871"/>
      <c r="MQ1110" s="871"/>
      <c r="MR1110" s="871"/>
      <c r="MS1110" s="871"/>
      <c r="MT1110" s="871"/>
      <c r="MU1110" s="871"/>
      <c r="MV1110" s="871"/>
      <c r="MW1110" s="871"/>
      <c r="MX1110" s="871"/>
      <c r="MY1110" s="871"/>
      <c r="MZ1110" s="871"/>
      <c r="NA1110" s="871"/>
      <c r="NB1110" s="871"/>
      <c r="NC1110" s="871"/>
      <c r="ND1110" s="871"/>
      <c r="NE1110" s="871"/>
      <c r="NF1110" s="871"/>
      <c r="NG1110" s="871"/>
      <c r="NH1110" s="871"/>
      <c r="NI1110" s="871"/>
      <c r="NJ1110" s="871"/>
      <c r="NK1110" s="871"/>
      <c r="NL1110" s="871"/>
      <c r="NM1110" s="871"/>
      <c r="NN1110" s="871"/>
      <c r="NO1110" s="871"/>
      <c r="NP1110" s="871"/>
      <c r="NQ1110" s="871"/>
      <c r="NR1110" s="871"/>
      <c r="NS1110" s="871"/>
      <c r="NT1110" s="871"/>
      <c r="NU1110" s="871"/>
      <c r="NV1110" s="871"/>
      <c r="NW1110" s="871"/>
      <c r="NX1110" s="871"/>
      <c r="NY1110" s="871"/>
      <c r="NZ1110" s="871"/>
      <c r="OA1110" s="871"/>
      <c r="OB1110" s="871"/>
      <c r="OC1110" s="871"/>
      <c r="OD1110" s="871"/>
      <c r="OE1110" s="871"/>
      <c r="OF1110" s="871"/>
      <c r="OG1110" s="871"/>
      <c r="OH1110" s="871"/>
      <c r="OI1110" s="871"/>
      <c r="OJ1110" s="871"/>
      <c r="OK1110" s="871"/>
      <c r="OL1110" s="871"/>
      <c r="OM1110" s="871"/>
      <c r="ON1110" s="871"/>
      <c r="OO1110" s="871"/>
      <c r="OP1110" s="871"/>
      <c r="OQ1110" s="871"/>
      <c r="OR1110" s="871"/>
      <c r="OS1110" s="871"/>
      <c r="OT1110" s="871"/>
      <c r="OU1110" s="871"/>
      <c r="OV1110" s="871"/>
      <c r="OW1110" s="871"/>
      <c r="OX1110" s="871"/>
      <c r="OY1110" s="871"/>
      <c r="OZ1110" s="871"/>
      <c r="PA1110" s="871"/>
      <c r="PB1110" s="871"/>
      <c r="PC1110" s="871"/>
      <c r="PD1110" s="871"/>
      <c r="PE1110" s="871"/>
      <c r="PF1110" s="871"/>
      <c r="PG1110" s="871"/>
      <c r="PH1110" s="871"/>
      <c r="PI1110" s="871"/>
      <c r="PJ1110" s="871"/>
      <c r="PK1110" s="871"/>
      <c r="PL1110" s="871"/>
      <c r="PM1110" s="871"/>
      <c r="PN1110" s="871"/>
      <c r="PO1110" s="871"/>
      <c r="PP1110" s="871"/>
      <c r="PQ1110" s="871"/>
      <c r="PR1110" s="871"/>
      <c r="PS1110" s="871"/>
      <c r="PT1110" s="871"/>
      <c r="PU1110" s="871"/>
      <c r="PV1110" s="871"/>
      <c r="PW1110" s="871"/>
      <c r="PX1110" s="871"/>
      <c r="PY1110" s="871"/>
      <c r="PZ1110" s="871"/>
      <c r="QA1110" s="871"/>
      <c r="QB1110" s="871"/>
      <c r="QC1110" s="871"/>
      <c r="QD1110" s="871"/>
      <c r="QE1110" s="871"/>
      <c r="QF1110" s="871"/>
      <c r="QG1110" s="871"/>
      <c r="QH1110" s="871"/>
      <c r="QI1110" s="871"/>
      <c r="QJ1110" s="871"/>
      <c r="QK1110" s="871"/>
      <c r="QL1110" s="871"/>
      <c r="QM1110" s="871"/>
      <c r="QN1110" s="871"/>
      <c r="QO1110" s="871"/>
      <c r="QP1110" s="871"/>
      <c r="QQ1110" s="871"/>
      <c r="QR1110" s="871"/>
      <c r="QS1110" s="871"/>
      <c r="QT1110" s="871"/>
      <c r="QU1110" s="871"/>
      <c r="QV1110" s="871"/>
      <c r="QW1110" s="871"/>
      <c r="QX1110" s="871"/>
      <c r="QY1110" s="871"/>
      <c r="QZ1110" s="871"/>
      <c r="RA1110" s="871"/>
      <c r="RB1110" s="871"/>
      <c r="RC1110" s="871"/>
      <c r="RD1110" s="871"/>
      <c r="RE1110" s="871"/>
      <c r="RF1110" s="871"/>
      <c r="RG1110" s="871"/>
      <c r="RH1110" s="871"/>
      <c r="RI1110" s="871"/>
      <c r="RJ1110" s="871"/>
      <c r="RK1110" s="871"/>
      <c r="RL1110" s="871"/>
      <c r="RM1110" s="871"/>
      <c r="RN1110" s="871"/>
      <c r="RO1110" s="871"/>
      <c r="RP1110" s="871"/>
      <c r="RQ1110" s="871"/>
      <c r="RR1110" s="871"/>
      <c r="RS1110" s="871"/>
      <c r="RT1110" s="871"/>
      <c r="RU1110" s="871"/>
      <c r="RV1110" s="871"/>
      <c r="RW1110" s="871"/>
      <c r="RX1110" s="871"/>
      <c r="RY1110" s="871"/>
      <c r="RZ1110" s="871"/>
      <c r="SA1110" s="871"/>
      <c r="SB1110" s="871"/>
      <c r="SC1110" s="871"/>
      <c r="SD1110" s="871"/>
      <c r="SE1110" s="871"/>
      <c r="SF1110" s="871"/>
      <c r="SG1110" s="871"/>
      <c r="SH1110" s="871"/>
      <c r="SI1110" s="871"/>
      <c r="SJ1110" s="871"/>
      <c r="SK1110" s="871"/>
      <c r="SL1110" s="871"/>
      <c r="SM1110" s="871"/>
      <c r="SN1110" s="871"/>
      <c r="SO1110" s="871"/>
      <c r="SP1110" s="871"/>
      <c r="SQ1110" s="871"/>
      <c r="SR1110" s="871"/>
      <c r="SS1110" s="871"/>
      <c r="ST1110" s="871"/>
      <c r="SU1110" s="871"/>
      <c r="SV1110" s="871"/>
      <c r="SW1110" s="871"/>
      <c r="SX1110" s="871"/>
      <c r="SY1110" s="871"/>
      <c r="SZ1110" s="871"/>
      <c r="TA1110" s="871"/>
      <c r="TB1110" s="871"/>
      <c r="TC1110" s="871"/>
      <c r="TD1110" s="871"/>
      <c r="TE1110" s="871"/>
      <c r="TF1110" s="871"/>
      <c r="TG1110" s="871"/>
      <c r="TH1110" s="871"/>
      <c r="TI1110" s="871"/>
      <c r="TJ1110" s="871"/>
      <c r="TK1110" s="871"/>
      <c r="TL1110" s="871"/>
      <c r="TM1110" s="871"/>
      <c r="TN1110" s="871"/>
      <c r="TO1110" s="871"/>
      <c r="TP1110" s="871"/>
      <c r="TQ1110" s="871"/>
      <c r="TR1110" s="871"/>
      <c r="TS1110" s="871"/>
      <c r="TT1110" s="871"/>
      <c r="TU1110" s="871"/>
      <c r="TV1110" s="871"/>
      <c r="TW1110" s="871"/>
      <c r="TX1110" s="871"/>
      <c r="TY1110" s="871"/>
      <c r="TZ1110" s="871"/>
      <c r="UA1110" s="871"/>
      <c r="UB1110" s="871"/>
      <c r="UC1110" s="871"/>
      <c r="UD1110" s="871"/>
      <c r="UE1110" s="871"/>
      <c r="UF1110" s="871"/>
      <c r="UG1110" s="871"/>
      <c r="UH1110" s="871"/>
      <c r="UI1110" s="871"/>
      <c r="UJ1110" s="871"/>
      <c r="UK1110" s="871"/>
      <c r="UL1110" s="871"/>
      <c r="UM1110" s="871"/>
      <c r="UN1110" s="871"/>
      <c r="UO1110" s="871"/>
      <c r="UP1110" s="871"/>
      <c r="UQ1110" s="871"/>
      <c r="UR1110" s="871"/>
      <c r="US1110" s="871"/>
      <c r="UT1110" s="871"/>
      <c r="UU1110" s="871"/>
      <c r="UV1110" s="871"/>
      <c r="UW1110" s="871"/>
      <c r="UX1110" s="871"/>
      <c r="UY1110" s="871"/>
      <c r="UZ1110" s="871"/>
      <c r="VA1110" s="871"/>
      <c r="VB1110" s="871"/>
      <c r="VC1110" s="871"/>
      <c r="VD1110" s="871"/>
      <c r="VE1110" s="871"/>
      <c r="VF1110" s="871"/>
      <c r="VG1110" s="871"/>
      <c r="VH1110" s="871"/>
      <c r="VI1110" s="871"/>
      <c r="VJ1110" s="871"/>
      <c r="VK1110" s="871"/>
      <c r="VL1110" s="871"/>
      <c r="VM1110" s="871"/>
      <c r="VN1110" s="871"/>
      <c r="VO1110" s="871"/>
      <c r="VP1110" s="871"/>
      <c r="VQ1110" s="871"/>
      <c r="VR1110" s="871"/>
      <c r="VS1110" s="871"/>
      <c r="VT1110" s="871"/>
      <c r="VU1110" s="871"/>
      <c r="VV1110" s="871"/>
      <c r="VW1110" s="871"/>
      <c r="VX1110" s="871"/>
      <c r="VY1110" s="871"/>
      <c r="VZ1110" s="871"/>
      <c r="WA1110" s="871"/>
      <c r="WB1110" s="871"/>
      <c r="WC1110" s="871"/>
      <c r="WD1110" s="871"/>
      <c r="WE1110" s="871"/>
      <c r="WF1110" s="871"/>
      <c r="WG1110" s="871"/>
      <c r="WH1110" s="871"/>
      <c r="WI1110" s="871"/>
      <c r="WJ1110" s="871"/>
      <c r="WK1110" s="871"/>
      <c r="WL1110" s="871"/>
      <c r="WM1110" s="871"/>
      <c r="WN1110" s="871"/>
      <c r="WO1110" s="871"/>
      <c r="WP1110" s="871"/>
      <c r="WQ1110" s="871"/>
      <c r="WR1110" s="871"/>
      <c r="WS1110" s="871"/>
      <c r="WT1110" s="871"/>
      <c r="WU1110" s="871"/>
      <c r="WV1110" s="871"/>
      <c r="WW1110" s="871"/>
      <c r="WX1110" s="871"/>
      <c r="WY1110" s="871"/>
      <c r="WZ1110" s="871"/>
      <c r="XA1110" s="871"/>
      <c r="XB1110" s="871"/>
      <c r="XC1110" s="871"/>
      <c r="XD1110" s="871"/>
      <c r="XE1110" s="871"/>
      <c r="XF1110" s="871"/>
      <c r="XG1110" s="871"/>
      <c r="XH1110" s="871"/>
      <c r="XI1110" s="871"/>
      <c r="XJ1110" s="871"/>
      <c r="XK1110" s="871"/>
      <c r="XL1110" s="871"/>
      <c r="XM1110" s="871"/>
      <c r="XN1110" s="871"/>
      <c r="XO1110" s="871"/>
      <c r="XP1110" s="871"/>
      <c r="XQ1110" s="871"/>
      <c r="XR1110" s="871"/>
      <c r="XS1110" s="871"/>
      <c r="XT1110" s="871"/>
      <c r="XU1110" s="871"/>
      <c r="XV1110" s="871"/>
      <c r="XW1110" s="871"/>
      <c r="XX1110" s="871"/>
      <c r="XY1110" s="871"/>
      <c r="XZ1110" s="871"/>
      <c r="YA1110" s="871"/>
      <c r="YB1110" s="871"/>
      <c r="YC1110" s="871"/>
      <c r="YD1110" s="871"/>
      <c r="YE1110" s="871"/>
      <c r="YF1110" s="871"/>
      <c r="YG1110" s="871"/>
      <c r="YH1110" s="871"/>
      <c r="YI1110" s="871"/>
      <c r="YJ1110" s="871"/>
      <c r="YK1110" s="871"/>
      <c r="YL1110" s="871"/>
      <c r="YM1110" s="871"/>
      <c r="YN1110" s="871"/>
      <c r="YO1110" s="871"/>
      <c r="YP1110" s="871"/>
      <c r="YQ1110" s="871"/>
      <c r="YR1110" s="871"/>
      <c r="YS1110" s="871"/>
      <c r="YT1110" s="871"/>
      <c r="YU1110" s="871"/>
      <c r="YV1110" s="871"/>
      <c r="YW1110" s="871"/>
      <c r="YX1110" s="871"/>
      <c r="YY1110" s="871"/>
      <c r="YZ1110" s="871"/>
      <c r="ZA1110" s="871"/>
      <c r="ZB1110" s="871"/>
      <c r="ZC1110" s="871"/>
      <c r="ZD1110" s="871"/>
      <c r="ZE1110" s="871"/>
      <c r="ZF1110" s="871"/>
      <c r="ZG1110" s="871"/>
      <c r="ZH1110" s="871"/>
      <c r="ZI1110" s="871"/>
      <c r="ZJ1110" s="871"/>
      <c r="ZK1110" s="871"/>
      <c r="ZL1110" s="871"/>
      <c r="ZM1110" s="871"/>
      <c r="ZN1110" s="871"/>
      <c r="ZO1110" s="871"/>
      <c r="ZP1110" s="871"/>
      <c r="ZQ1110" s="871"/>
      <c r="ZR1110" s="871"/>
      <c r="ZS1110" s="871"/>
      <c r="ZT1110" s="871"/>
      <c r="ZU1110" s="871"/>
      <c r="ZV1110" s="871"/>
      <c r="ZW1110" s="871"/>
      <c r="ZX1110" s="871"/>
      <c r="ZY1110" s="871"/>
      <c r="ZZ1110" s="871"/>
      <c r="AAA1110" s="871"/>
      <c r="AAB1110" s="871"/>
      <c r="AAC1110" s="871"/>
      <c r="AAD1110" s="871"/>
      <c r="AAE1110" s="871"/>
      <c r="AAF1110" s="871"/>
      <c r="AAG1110" s="871"/>
      <c r="AAH1110" s="871"/>
      <c r="AAI1110" s="871"/>
      <c r="AAJ1110" s="871"/>
      <c r="AAK1110" s="871"/>
      <c r="AAL1110" s="871"/>
      <c r="AAM1110" s="871"/>
      <c r="AAN1110" s="871"/>
      <c r="AAO1110" s="871"/>
      <c r="AAP1110" s="871"/>
      <c r="AAQ1110" s="871"/>
      <c r="AAR1110" s="871"/>
      <c r="AAS1110" s="871"/>
      <c r="AAT1110" s="871"/>
      <c r="AAU1110" s="871"/>
      <c r="AAV1110" s="871"/>
      <c r="AAW1110" s="871"/>
      <c r="AAX1110" s="871"/>
      <c r="AAY1110" s="871"/>
      <c r="AAZ1110" s="871"/>
      <c r="ABA1110" s="871"/>
      <c r="ABB1110" s="871"/>
      <c r="ABC1110" s="871"/>
      <c r="ABD1110" s="871"/>
      <c r="ABE1110" s="871"/>
      <c r="ABF1110" s="871"/>
      <c r="ABG1110" s="871"/>
      <c r="ABH1110" s="871"/>
      <c r="ABI1110" s="871"/>
      <c r="ABJ1110" s="871"/>
      <c r="ABK1110" s="871"/>
      <c r="ABL1110" s="871"/>
      <c r="ABM1110" s="871"/>
      <c r="ABN1110" s="871"/>
      <c r="ABO1110" s="871"/>
      <c r="ABP1110" s="871"/>
      <c r="ABQ1110" s="871"/>
      <c r="ABR1110" s="871"/>
      <c r="ABS1110" s="871"/>
      <c r="ABT1110" s="871"/>
      <c r="ABU1110" s="871"/>
      <c r="ABV1110" s="871"/>
      <c r="ABW1110" s="871"/>
      <c r="ABX1110" s="871"/>
      <c r="ABY1110" s="871"/>
      <c r="ABZ1110" s="871"/>
      <c r="ACA1110" s="871"/>
      <c r="ACB1110" s="871"/>
      <c r="ACC1110" s="871"/>
      <c r="ACD1110" s="871"/>
      <c r="ACE1110" s="871"/>
      <c r="ACF1110" s="871"/>
      <c r="ACG1110" s="871"/>
      <c r="ACH1110" s="871"/>
      <c r="ACI1110" s="871"/>
      <c r="ACJ1110" s="871"/>
      <c r="ACK1110" s="871"/>
      <c r="ACL1110" s="871"/>
      <c r="ACM1110" s="871"/>
      <c r="ACN1110" s="871"/>
      <c r="ACO1110" s="871"/>
      <c r="ACP1110" s="871"/>
      <c r="ACQ1110" s="871"/>
      <c r="ACR1110" s="871"/>
      <c r="ACS1110" s="871"/>
      <c r="ACT1110" s="871"/>
      <c r="ACU1110" s="871"/>
      <c r="ACV1110" s="871"/>
      <c r="ACW1110" s="871"/>
      <c r="ACX1110" s="871"/>
      <c r="ACY1110" s="871"/>
      <c r="ACZ1110" s="871"/>
      <c r="ADA1110" s="871"/>
      <c r="ADB1110" s="871"/>
      <c r="ADC1110" s="871"/>
      <c r="ADD1110" s="871"/>
      <c r="ADE1110" s="871"/>
      <c r="ADF1110" s="871"/>
      <c r="ADG1110" s="871"/>
      <c r="ADH1110" s="871"/>
      <c r="ADI1110" s="871"/>
      <c r="ADJ1110" s="871"/>
      <c r="ADK1110" s="871"/>
      <c r="ADL1110" s="871"/>
      <c r="ADM1110" s="871"/>
      <c r="ADN1110" s="871"/>
      <c r="ADO1110" s="871"/>
      <c r="ADP1110" s="871"/>
      <c r="ADQ1110" s="871"/>
      <c r="ADR1110" s="871"/>
      <c r="ADS1110" s="871"/>
      <c r="ADT1110" s="871"/>
      <c r="ADU1110" s="871"/>
      <c r="ADV1110" s="871"/>
      <c r="ADW1110" s="871"/>
      <c r="ADX1110" s="871"/>
      <c r="ADY1110" s="871"/>
      <c r="ADZ1110" s="871"/>
      <c r="AEA1110" s="871"/>
      <c r="AEB1110" s="871"/>
      <c r="AEC1110" s="871"/>
      <c r="AED1110" s="871"/>
      <c r="AEE1110" s="871"/>
      <c r="AEF1110" s="871"/>
      <c r="AEG1110" s="871"/>
      <c r="AEH1110" s="871"/>
      <c r="AEI1110" s="871"/>
      <c r="AEJ1110" s="871"/>
      <c r="AEK1110" s="871"/>
      <c r="AEL1110" s="871"/>
      <c r="AEM1110" s="871"/>
      <c r="AEN1110" s="871"/>
      <c r="AEO1110" s="871"/>
      <c r="AEP1110" s="871"/>
      <c r="AEQ1110" s="871"/>
      <c r="AER1110" s="871"/>
      <c r="AES1110" s="871"/>
      <c r="AET1110" s="871"/>
      <c r="AEU1110" s="871"/>
      <c r="AEV1110" s="871"/>
      <c r="AEW1110" s="871"/>
      <c r="AEX1110" s="871"/>
      <c r="AEY1110" s="871"/>
      <c r="AEZ1110" s="871"/>
      <c r="AFA1110" s="871"/>
      <c r="AFB1110" s="871"/>
      <c r="AFC1110" s="871"/>
      <c r="AFD1110" s="871"/>
      <c r="AFE1110" s="871"/>
      <c r="AFF1110" s="871"/>
      <c r="AFG1110" s="871"/>
      <c r="AFH1110" s="871"/>
      <c r="AFI1110" s="871"/>
      <c r="AFJ1110" s="871"/>
      <c r="AFK1110" s="871"/>
      <c r="AFL1110" s="871"/>
      <c r="AFM1110" s="871"/>
      <c r="AFN1110" s="871"/>
      <c r="AFO1110" s="871"/>
      <c r="AFP1110" s="871"/>
      <c r="AFQ1110" s="871"/>
      <c r="AFR1110" s="871"/>
      <c r="AFS1110" s="871"/>
      <c r="AFT1110" s="871"/>
      <c r="AFU1110" s="871"/>
      <c r="AFV1110" s="871"/>
      <c r="AFW1110" s="871"/>
      <c r="AFX1110" s="871"/>
      <c r="AFY1110" s="871"/>
      <c r="AFZ1110" s="871"/>
      <c r="AGA1110" s="871"/>
      <c r="AGB1110" s="871"/>
      <c r="AGC1110" s="871"/>
      <c r="AGD1110" s="871"/>
      <c r="AGE1110" s="871"/>
      <c r="AGF1110" s="871"/>
      <c r="AGG1110" s="871"/>
      <c r="AGH1110" s="871"/>
      <c r="AGI1110" s="871"/>
      <c r="AGJ1110" s="871"/>
      <c r="AGK1110" s="871"/>
      <c r="AGL1110" s="871"/>
      <c r="AGM1110" s="871"/>
      <c r="AGN1110" s="871"/>
      <c r="AGO1110" s="871"/>
      <c r="AGP1110" s="871"/>
      <c r="AGQ1110" s="871"/>
      <c r="AGR1110" s="871"/>
      <c r="AGS1110" s="871"/>
      <c r="AGT1110" s="871"/>
      <c r="AGU1110" s="871"/>
      <c r="AGV1110" s="871"/>
      <c r="AGW1110" s="871"/>
      <c r="AGX1110" s="871"/>
      <c r="AGY1110" s="871"/>
      <c r="AGZ1110" s="871"/>
      <c r="AHA1110" s="871"/>
      <c r="AHB1110" s="871"/>
      <c r="AHC1110" s="871"/>
      <c r="AHD1110" s="871"/>
      <c r="AHE1110" s="871"/>
      <c r="AHF1110" s="871"/>
      <c r="AHG1110" s="871"/>
      <c r="AHH1110" s="871"/>
      <c r="AHI1110" s="871"/>
      <c r="AHJ1110" s="871"/>
      <c r="AHK1110" s="871"/>
      <c r="AHL1110" s="871"/>
      <c r="AHM1110" s="871"/>
      <c r="AHN1110" s="871"/>
      <c r="AHO1110" s="871"/>
      <c r="AHP1110" s="871"/>
      <c r="AHQ1110" s="871"/>
      <c r="AHR1110" s="871"/>
      <c r="AHS1110" s="871"/>
      <c r="AHT1110" s="871"/>
      <c r="AHU1110" s="871"/>
      <c r="AHV1110" s="871"/>
      <c r="AHW1110" s="871"/>
      <c r="AHX1110" s="871"/>
      <c r="AHY1110" s="871"/>
      <c r="AHZ1110" s="871"/>
      <c r="AIA1110" s="871"/>
      <c r="AIB1110" s="871"/>
      <c r="AIC1110" s="871"/>
      <c r="AID1110" s="871"/>
      <c r="AIE1110" s="871"/>
      <c r="AIF1110" s="871"/>
      <c r="AIG1110" s="871"/>
      <c r="AIH1110" s="871"/>
      <c r="AII1110" s="871"/>
      <c r="AIJ1110" s="871"/>
      <c r="AIK1110" s="871"/>
      <c r="AIL1110" s="871"/>
      <c r="AIM1110" s="871"/>
      <c r="AIN1110" s="871"/>
      <c r="AIO1110" s="871"/>
      <c r="AIP1110" s="871"/>
      <c r="AIQ1110" s="871"/>
      <c r="AIR1110" s="871"/>
      <c r="AIS1110" s="871"/>
      <c r="AIT1110" s="871"/>
      <c r="AIU1110" s="871"/>
      <c r="AIV1110" s="871"/>
      <c r="AIW1110" s="871"/>
      <c r="AIX1110" s="871"/>
      <c r="AIY1110" s="871"/>
      <c r="AIZ1110" s="871"/>
      <c r="AJA1110" s="871"/>
      <c r="AJB1110" s="871"/>
      <c r="AJC1110" s="871"/>
      <c r="AJD1110" s="871"/>
      <c r="AJE1110" s="871"/>
      <c r="AJF1110" s="871"/>
      <c r="AJG1110" s="871"/>
      <c r="AJH1110" s="871"/>
      <c r="AJI1110" s="871"/>
      <c r="AJJ1110" s="871"/>
      <c r="AJK1110" s="871"/>
      <c r="AJL1110" s="871"/>
      <c r="AJM1110" s="871"/>
      <c r="AJN1110" s="871"/>
      <c r="AJO1110" s="871"/>
      <c r="AJP1110" s="871"/>
      <c r="AJQ1110" s="871"/>
      <c r="AJR1110" s="871"/>
      <c r="AJS1110" s="871"/>
      <c r="AJT1110" s="871"/>
      <c r="AJU1110" s="871"/>
      <c r="AJV1110" s="871"/>
      <c r="AJW1110" s="871"/>
      <c r="AJX1110" s="871"/>
      <c r="AJY1110" s="871"/>
      <c r="AJZ1110" s="871"/>
      <c r="AKA1110" s="871"/>
      <c r="AKB1110" s="871"/>
      <c r="AKC1110" s="871"/>
      <c r="AKD1110" s="871"/>
      <c r="AKE1110" s="871"/>
      <c r="AKF1110" s="871"/>
      <c r="AKG1110" s="871"/>
      <c r="AKH1110" s="871"/>
      <c r="AKI1110" s="871"/>
      <c r="AKJ1110" s="871"/>
      <c r="AKK1110" s="871"/>
      <c r="AKL1110" s="871"/>
      <c r="AKM1110" s="871"/>
      <c r="AKN1110" s="871"/>
      <c r="AKO1110" s="871"/>
      <c r="AKP1110" s="871"/>
      <c r="AKQ1110" s="871"/>
      <c r="AKR1110" s="871"/>
      <c r="AKS1110" s="871"/>
      <c r="AKT1110" s="871"/>
      <c r="AKU1110" s="871"/>
      <c r="AKV1110" s="871"/>
      <c r="AKW1110" s="871"/>
      <c r="AKX1110" s="871"/>
      <c r="AKY1110" s="871"/>
      <c r="AKZ1110" s="871"/>
      <c r="ALA1110" s="871"/>
      <c r="ALB1110" s="871"/>
      <c r="ALC1110" s="871"/>
      <c r="ALD1110" s="871"/>
      <c r="ALE1110" s="871"/>
      <c r="ALF1110" s="871"/>
      <c r="ALG1110" s="871"/>
      <c r="ALH1110" s="871"/>
      <c r="ALI1110" s="871"/>
      <c r="ALJ1110" s="871"/>
      <c r="ALK1110" s="871"/>
      <c r="ALL1110" s="871"/>
      <c r="ALM1110" s="871"/>
      <c r="ALN1110" s="871"/>
      <c r="ALO1110" s="871"/>
      <c r="ALP1110" s="871"/>
      <c r="ALQ1110" s="871"/>
      <c r="ALR1110" s="871"/>
      <c r="ALS1110" s="871"/>
      <c r="ALT1110" s="871"/>
      <c r="ALU1110" s="871"/>
      <c r="ALV1110" s="871"/>
      <c r="ALW1110" s="871"/>
      <c r="ALX1110" s="871"/>
      <c r="ALY1110" s="871"/>
      <c r="ALZ1110" s="871"/>
      <c r="AMA1110" s="871"/>
      <c r="AMB1110" s="871"/>
      <c r="AMC1110" s="871"/>
      <c r="AMD1110" s="871"/>
      <c r="AME1110" s="871"/>
      <c r="AMF1110" s="871"/>
      <c r="AMG1110" s="871"/>
      <c r="AMH1110" s="871"/>
      <c r="AMI1110" s="871"/>
      <c r="AMJ1110" s="871"/>
      <c r="AMK1110" s="871"/>
    </row>
    <row r="1111" spans="1:1025" ht="15.75" customHeight="1">
      <c r="A1111" s="1116"/>
      <c r="B1111" s="1119" t="s">
        <v>68</v>
      </c>
      <c r="C1111" s="1119"/>
      <c r="D1111" s="1119"/>
      <c r="E1111" s="922"/>
      <c r="F1111" s="898"/>
      <c r="G1111" s="898"/>
      <c r="H1111" s="871"/>
      <c r="I1111" s="898"/>
      <c r="J1111" s="898"/>
      <c r="K1111" s="898"/>
      <c r="L1111" s="898"/>
      <c r="M1111" s="898"/>
      <c r="N1111" s="898"/>
      <c r="O1111" s="898"/>
      <c r="P1111" s="898"/>
      <c r="Q1111" s="898"/>
      <c r="R1111" s="871"/>
      <c r="S1111" s="871"/>
      <c r="T1111" s="871"/>
      <c r="U1111" s="871"/>
      <c r="V1111" s="871"/>
      <c r="W1111" s="871"/>
      <c r="X1111" s="871"/>
      <c r="Y1111" s="871"/>
      <c r="Z1111" s="871"/>
      <c r="AA1111" s="871"/>
      <c r="AB1111" s="871"/>
      <c r="AC1111" s="871"/>
      <c r="AD1111" s="871"/>
      <c r="AE1111" s="871"/>
      <c r="AF1111" s="871"/>
      <c r="AG1111" s="871"/>
      <c r="AH1111" s="871"/>
      <c r="AI1111" s="871"/>
      <c r="AJ1111" s="871"/>
      <c r="AK1111" s="871"/>
      <c r="AL1111" s="871"/>
      <c r="AM1111" s="871"/>
      <c r="AN1111" s="871"/>
      <c r="AO1111" s="871"/>
      <c r="AP1111" s="871"/>
      <c r="AQ1111" s="871"/>
      <c r="AR1111" s="871"/>
      <c r="AS1111" s="871"/>
      <c r="AT1111" s="871"/>
      <c r="AU1111" s="871"/>
      <c r="AV1111" s="871"/>
      <c r="AW1111" s="871"/>
      <c r="AX1111" s="871"/>
      <c r="AY1111" s="871"/>
      <c r="AZ1111" s="871"/>
      <c r="BA1111" s="871"/>
      <c r="BB1111" s="871"/>
      <c r="BC1111" s="871"/>
      <c r="BD1111" s="871"/>
      <c r="BE1111" s="871"/>
      <c r="BF1111" s="871"/>
      <c r="BG1111" s="871"/>
      <c r="BH1111" s="871"/>
      <c r="BI1111" s="871"/>
      <c r="BJ1111" s="871"/>
      <c r="BK1111" s="871"/>
      <c r="BL1111" s="871"/>
      <c r="BM1111" s="871"/>
      <c r="BN1111" s="871"/>
      <c r="BO1111" s="871"/>
      <c r="BP1111" s="871"/>
      <c r="BQ1111" s="871"/>
      <c r="BR1111" s="871"/>
      <c r="BS1111" s="871"/>
      <c r="BT1111" s="871"/>
      <c r="BU1111" s="871"/>
      <c r="BV1111" s="871"/>
      <c r="BW1111" s="871"/>
      <c r="BX1111" s="871"/>
      <c r="BY1111" s="871"/>
      <c r="BZ1111" s="871"/>
      <c r="CA1111" s="871"/>
      <c r="CB1111" s="871"/>
      <c r="CC1111" s="871"/>
      <c r="CD1111" s="871"/>
      <c r="CE1111" s="871"/>
      <c r="CF1111" s="871"/>
      <c r="CG1111" s="871"/>
      <c r="CH1111" s="871"/>
      <c r="CI1111" s="871"/>
      <c r="CJ1111" s="871"/>
      <c r="CK1111" s="871"/>
      <c r="CL1111" s="871"/>
      <c r="CM1111" s="871"/>
      <c r="CN1111" s="871"/>
      <c r="CO1111" s="871"/>
      <c r="CP1111" s="871"/>
      <c r="CQ1111" s="871"/>
      <c r="CR1111" s="871"/>
      <c r="CS1111" s="871"/>
      <c r="CT1111" s="871"/>
      <c r="CU1111" s="871"/>
      <c r="CV1111" s="871"/>
      <c r="CW1111" s="871"/>
      <c r="CX1111" s="871"/>
      <c r="CY1111" s="871"/>
      <c r="CZ1111" s="871"/>
      <c r="DA1111" s="871"/>
      <c r="DB1111" s="871"/>
      <c r="DC1111" s="871"/>
      <c r="DD1111" s="871"/>
      <c r="DE1111" s="871"/>
      <c r="DF1111" s="871"/>
      <c r="DG1111" s="871"/>
      <c r="DH1111" s="871"/>
      <c r="DI1111" s="871"/>
      <c r="DJ1111" s="871"/>
      <c r="DK1111" s="871"/>
      <c r="DL1111" s="871"/>
      <c r="DM1111" s="871"/>
      <c r="DN1111" s="871"/>
      <c r="DO1111" s="871"/>
      <c r="DP1111" s="871"/>
      <c r="DQ1111" s="871"/>
      <c r="DR1111" s="871"/>
      <c r="DS1111" s="871"/>
      <c r="DT1111" s="871"/>
      <c r="DU1111" s="871"/>
      <c r="DV1111" s="871"/>
      <c r="DW1111" s="871"/>
      <c r="DX1111" s="871"/>
      <c r="DY1111" s="871"/>
      <c r="DZ1111" s="871"/>
      <c r="EA1111" s="871"/>
      <c r="EB1111" s="871"/>
      <c r="EC1111" s="871"/>
      <c r="ED1111" s="871"/>
      <c r="EE1111" s="871"/>
      <c r="EF1111" s="871"/>
      <c r="EG1111" s="871"/>
      <c r="EH1111" s="871"/>
      <c r="EI1111" s="871"/>
      <c r="EJ1111" s="871"/>
      <c r="EK1111" s="871"/>
      <c r="EL1111" s="871"/>
      <c r="EM1111" s="871"/>
      <c r="EN1111" s="871"/>
      <c r="EO1111" s="871"/>
      <c r="EP1111" s="871"/>
      <c r="EQ1111" s="871"/>
      <c r="ER1111" s="871"/>
      <c r="ES1111" s="871"/>
      <c r="ET1111" s="871"/>
      <c r="EU1111" s="871"/>
      <c r="EV1111" s="871"/>
      <c r="EW1111" s="871"/>
      <c r="EX1111" s="871"/>
      <c r="EY1111" s="871"/>
      <c r="EZ1111" s="871"/>
      <c r="FA1111" s="871"/>
      <c r="FB1111" s="871"/>
      <c r="FC1111" s="871"/>
      <c r="FD1111" s="871"/>
      <c r="FE1111" s="871"/>
      <c r="FF1111" s="871"/>
      <c r="FG1111" s="871"/>
      <c r="FH1111" s="871"/>
      <c r="FI1111" s="871"/>
      <c r="FJ1111" s="871"/>
      <c r="FK1111" s="871"/>
      <c r="FL1111" s="871"/>
      <c r="FM1111" s="871"/>
      <c r="FN1111" s="871"/>
      <c r="FO1111" s="871"/>
      <c r="FP1111" s="871"/>
      <c r="FQ1111" s="871"/>
      <c r="FR1111" s="871"/>
      <c r="FS1111" s="871"/>
      <c r="FT1111" s="871"/>
      <c r="FU1111" s="871"/>
      <c r="FV1111" s="871"/>
      <c r="FW1111" s="871"/>
      <c r="FX1111" s="871"/>
      <c r="FY1111" s="871"/>
      <c r="FZ1111" s="871"/>
      <c r="GA1111" s="871"/>
      <c r="GB1111" s="871"/>
      <c r="GC1111" s="871"/>
      <c r="GD1111" s="871"/>
      <c r="GE1111" s="871"/>
      <c r="GF1111" s="871"/>
      <c r="GG1111" s="871"/>
      <c r="GH1111" s="871"/>
      <c r="GI1111" s="871"/>
      <c r="GJ1111" s="871"/>
      <c r="GK1111" s="871"/>
      <c r="GL1111" s="871"/>
      <c r="GM1111" s="871"/>
      <c r="GN1111" s="871"/>
      <c r="GO1111" s="871"/>
      <c r="GP1111" s="871"/>
      <c r="GQ1111" s="871"/>
      <c r="GR1111" s="871"/>
      <c r="GS1111" s="871"/>
      <c r="GT1111" s="871"/>
      <c r="GU1111" s="871"/>
      <c r="GV1111" s="871"/>
      <c r="GW1111" s="871"/>
      <c r="GX1111" s="871"/>
      <c r="GY1111" s="871"/>
      <c r="GZ1111" s="871"/>
      <c r="HA1111" s="871"/>
      <c r="HB1111" s="871"/>
      <c r="HC1111" s="871"/>
      <c r="HD1111" s="871"/>
      <c r="HE1111" s="871"/>
      <c r="HF1111" s="871"/>
      <c r="HG1111" s="871"/>
      <c r="HH1111" s="871"/>
      <c r="HI1111" s="871"/>
      <c r="HJ1111" s="871"/>
      <c r="HK1111" s="871"/>
      <c r="HL1111" s="871"/>
      <c r="HM1111" s="871"/>
      <c r="HN1111" s="871"/>
      <c r="HO1111" s="871"/>
      <c r="HP1111" s="871"/>
      <c r="HQ1111" s="871"/>
      <c r="HR1111" s="871"/>
      <c r="HS1111" s="871"/>
      <c r="HT1111" s="871"/>
      <c r="HU1111" s="871"/>
      <c r="HV1111" s="871"/>
      <c r="HW1111" s="871"/>
      <c r="HX1111" s="871"/>
      <c r="HY1111" s="871"/>
      <c r="HZ1111" s="871"/>
      <c r="IA1111" s="871"/>
      <c r="IB1111" s="871"/>
      <c r="IC1111" s="871"/>
      <c r="ID1111" s="871"/>
      <c r="IE1111" s="871"/>
      <c r="IF1111" s="871"/>
      <c r="IG1111" s="871"/>
      <c r="IH1111" s="871"/>
      <c r="II1111" s="871"/>
      <c r="IJ1111" s="871"/>
      <c r="IK1111" s="871"/>
      <c r="IL1111" s="871"/>
      <c r="IM1111" s="871"/>
      <c r="IN1111" s="871"/>
      <c r="IO1111" s="871"/>
      <c r="IP1111" s="871"/>
      <c r="IQ1111" s="871"/>
      <c r="IR1111" s="871"/>
      <c r="IS1111" s="871"/>
      <c r="IT1111" s="871"/>
      <c r="IU1111" s="871"/>
      <c r="IV1111" s="871"/>
      <c r="IW1111" s="871"/>
      <c r="IX1111" s="871"/>
      <c r="IY1111" s="871"/>
      <c r="IZ1111" s="871"/>
      <c r="JA1111" s="871"/>
      <c r="JB1111" s="871"/>
      <c r="JC1111" s="871"/>
      <c r="JD1111" s="871"/>
      <c r="JE1111" s="871"/>
      <c r="JF1111" s="871"/>
      <c r="JG1111" s="871"/>
      <c r="JH1111" s="871"/>
      <c r="JI1111" s="871"/>
      <c r="JJ1111" s="871"/>
      <c r="JK1111" s="871"/>
      <c r="JL1111" s="871"/>
      <c r="JM1111" s="871"/>
      <c r="JN1111" s="871"/>
      <c r="JO1111" s="871"/>
      <c r="JP1111" s="871"/>
      <c r="JQ1111" s="871"/>
      <c r="JR1111" s="871"/>
      <c r="JS1111" s="871"/>
      <c r="JT1111" s="871"/>
      <c r="JU1111" s="871"/>
      <c r="JV1111" s="871"/>
      <c r="JW1111" s="871"/>
      <c r="JX1111" s="871"/>
      <c r="JY1111" s="871"/>
      <c r="JZ1111" s="871"/>
      <c r="KA1111" s="871"/>
      <c r="KB1111" s="871"/>
      <c r="KC1111" s="871"/>
      <c r="KD1111" s="871"/>
      <c r="KE1111" s="871"/>
      <c r="KF1111" s="871"/>
      <c r="KG1111" s="871"/>
      <c r="KH1111" s="871"/>
      <c r="KI1111" s="871"/>
      <c r="KJ1111" s="871"/>
      <c r="KK1111" s="871"/>
      <c r="KL1111" s="871"/>
      <c r="KM1111" s="871"/>
      <c r="KN1111" s="871"/>
      <c r="KO1111" s="871"/>
      <c r="KP1111" s="871"/>
      <c r="KQ1111" s="871"/>
      <c r="KR1111" s="871"/>
      <c r="KS1111" s="871"/>
      <c r="KT1111" s="871"/>
      <c r="KU1111" s="871"/>
      <c r="KV1111" s="871"/>
      <c r="KW1111" s="871"/>
      <c r="KX1111" s="871"/>
      <c r="KY1111" s="871"/>
      <c r="KZ1111" s="871"/>
      <c r="LA1111" s="871"/>
      <c r="LB1111" s="871"/>
      <c r="LC1111" s="871"/>
      <c r="LD1111" s="871"/>
      <c r="LE1111" s="871"/>
      <c r="LF1111" s="871"/>
      <c r="LG1111" s="871"/>
      <c r="LH1111" s="871"/>
      <c r="LI1111" s="871"/>
      <c r="LJ1111" s="871"/>
      <c r="LK1111" s="871"/>
      <c r="LL1111" s="871"/>
      <c r="LM1111" s="871"/>
      <c r="LN1111" s="871"/>
      <c r="LO1111" s="871"/>
      <c r="LP1111" s="871"/>
      <c r="LQ1111" s="871"/>
      <c r="LR1111" s="871"/>
      <c r="LS1111" s="871"/>
      <c r="LT1111" s="871"/>
      <c r="LU1111" s="871"/>
      <c r="LV1111" s="871"/>
      <c r="LW1111" s="871"/>
      <c r="LX1111" s="871"/>
      <c r="LY1111" s="871"/>
      <c r="LZ1111" s="871"/>
      <c r="MA1111" s="871"/>
      <c r="MB1111" s="871"/>
      <c r="MC1111" s="871"/>
      <c r="MD1111" s="871"/>
      <c r="ME1111" s="871"/>
      <c r="MF1111" s="871"/>
      <c r="MG1111" s="871"/>
      <c r="MH1111" s="871"/>
      <c r="MI1111" s="871"/>
      <c r="MJ1111" s="871"/>
      <c r="MK1111" s="871"/>
      <c r="ML1111" s="871"/>
      <c r="MM1111" s="871"/>
      <c r="MN1111" s="871"/>
      <c r="MO1111" s="871"/>
      <c r="MP1111" s="871"/>
      <c r="MQ1111" s="871"/>
      <c r="MR1111" s="871"/>
      <c r="MS1111" s="871"/>
      <c r="MT1111" s="871"/>
      <c r="MU1111" s="871"/>
      <c r="MV1111" s="871"/>
      <c r="MW1111" s="871"/>
      <c r="MX1111" s="871"/>
      <c r="MY1111" s="871"/>
      <c r="MZ1111" s="871"/>
      <c r="NA1111" s="871"/>
      <c r="NB1111" s="871"/>
      <c r="NC1111" s="871"/>
      <c r="ND1111" s="871"/>
      <c r="NE1111" s="871"/>
      <c r="NF1111" s="871"/>
      <c r="NG1111" s="871"/>
      <c r="NH1111" s="871"/>
      <c r="NI1111" s="871"/>
      <c r="NJ1111" s="871"/>
      <c r="NK1111" s="871"/>
      <c r="NL1111" s="871"/>
      <c r="NM1111" s="871"/>
      <c r="NN1111" s="871"/>
      <c r="NO1111" s="871"/>
      <c r="NP1111" s="871"/>
      <c r="NQ1111" s="871"/>
      <c r="NR1111" s="871"/>
      <c r="NS1111" s="871"/>
      <c r="NT1111" s="871"/>
      <c r="NU1111" s="871"/>
      <c r="NV1111" s="871"/>
      <c r="NW1111" s="871"/>
      <c r="NX1111" s="871"/>
      <c r="NY1111" s="871"/>
      <c r="NZ1111" s="871"/>
      <c r="OA1111" s="871"/>
      <c r="OB1111" s="871"/>
      <c r="OC1111" s="871"/>
      <c r="OD1111" s="871"/>
      <c r="OE1111" s="871"/>
      <c r="OF1111" s="871"/>
      <c r="OG1111" s="871"/>
      <c r="OH1111" s="871"/>
      <c r="OI1111" s="871"/>
      <c r="OJ1111" s="871"/>
      <c r="OK1111" s="871"/>
      <c r="OL1111" s="871"/>
      <c r="OM1111" s="871"/>
      <c r="ON1111" s="871"/>
      <c r="OO1111" s="871"/>
      <c r="OP1111" s="871"/>
      <c r="OQ1111" s="871"/>
      <c r="OR1111" s="871"/>
      <c r="OS1111" s="871"/>
      <c r="OT1111" s="871"/>
      <c r="OU1111" s="871"/>
      <c r="OV1111" s="871"/>
      <c r="OW1111" s="871"/>
      <c r="OX1111" s="871"/>
      <c r="OY1111" s="871"/>
      <c r="OZ1111" s="871"/>
      <c r="PA1111" s="871"/>
      <c r="PB1111" s="871"/>
      <c r="PC1111" s="871"/>
      <c r="PD1111" s="871"/>
      <c r="PE1111" s="871"/>
      <c r="PF1111" s="871"/>
      <c r="PG1111" s="871"/>
      <c r="PH1111" s="871"/>
      <c r="PI1111" s="871"/>
      <c r="PJ1111" s="871"/>
      <c r="PK1111" s="871"/>
      <c r="PL1111" s="871"/>
      <c r="PM1111" s="871"/>
      <c r="PN1111" s="871"/>
      <c r="PO1111" s="871"/>
      <c r="PP1111" s="871"/>
      <c r="PQ1111" s="871"/>
      <c r="PR1111" s="871"/>
      <c r="PS1111" s="871"/>
      <c r="PT1111" s="871"/>
      <c r="PU1111" s="871"/>
      <c r="PV1111" s="871"/>
      <c r="PW1111" s="871"/>
      <c r="PX1111" s="871"/>
      <c r="PY1111" s="871"/>
      <c r="PZ1111" s="871"/>
      <c r="QA1111" s="871"/>
      <c r="QB1111" s="871"/>
      <c r="QC1111" s="871"/>
      <c r="QD1111" s="871"/>
      <c r="QE1111" s="871"/>
      <c r="QF1111" s="871"/>
      <c r="QG1111" s="871"/>
      <c r="QH1111" s="871"/>
      <c r="QI1111" s="871"/>
      <c r="QJ1111" s="871"/>
      <c r="QK1111" s="871"/>
      <c r="QL1111" s="871"/>
      <c r="QM1111" s="871"/>
      <c r="QN1111" s="871"/>
      <c r="QO1111" s="871"/>
      <c r="QP1111" s="871"/>
      <c r="QQ1111" s="871"/>
      <c r="QR1111" s="871"/>
      <c r="QS1111" s="871"/>
      <c r="QT1111" s="871"/>
      <c r="QU1111" s="871"/>
      <c r="QV1111" s="871"/>
      <c r="QW1111" s="871"/>
      <c r="QX1111" s="871"/>
      <c r="QY1111" s="871"/>
      <c r="QZ1111" s="871"/>
      <c r="RA1111" s="871"/>
      <c r="RB1111" s="871"/>
      <c r="RC1111" s="871"/>
      <c r="RD1111" s="871"/>
      <c r="RE1111" s="871"/>
      <c r="RF1111" s="871"/>
      <c r="RG1111" s="871"/>
      <c r="RH1111" s="871"/>
      <c r="RI1111" s="871"/>
      <c r="RJ1111" s="871"/>
      <c r="RK1111" s="871"/>
      <c r="RL1111" s="871"/>
      <c r="RM1111" s="871"/>
      <c r="RN1111" s="871"/>
      <c r="RO1111" s="871"/>
      <c r="RP1111" s="871"/>
      <c r="RQ1111" s="871"/>
      <c r="RR1111" s="871"/>
      <c r="RS1111" s="871"/>
      <c r="RT1111" s="871"/>
      <c r="RU1111" s="871"/>
      <c r="RV1111" s="871"/>
      <c r="RW1111" s="871"/>
      <c r="RX1111" s="871"/>
      <c r="RY1111" s="871"/>
      <c r="RZ1111" s="871"/>
      <c r="SA1111" s="871"/>
      <c r="SB1111" s="871"/>
      <c r="SC1111" s="871"/>
      <c r="SD1111" s="871"/>
      <c r="SE1111" s="871"/>
      <c r="SF1111" s="871"/>
      <c r="SG1111" s="871"/>
      <c r="SH1111" s="871"/>
      <c r="SI1111" s="871"/>
      <c r="SJ1111" s="871"/>
      <c r="SK1111" s="871"/>
      <c r="SL1111" s="871"/>
      <c r="SM1111" s="871"/>
      <c r="SN1111" s="871"/>
      <c r="SO1111" s="871"/>
      <c r="SP1111" s="871"/>
      <c r="SQ1111" s="871"/>
      <c r="SR1111" s="871"/>
      <c r="SS1111" s="871"/>
      <c r="ST1111" s="871"/>
      <c r="SU1111" s="871"/>
      <c r="SV1111" s="871"/>
      <c r="SW1111" s="871"/>
      <c r="SX1111" s="871"/>
      <c r="SY1111" s="871"/>
      <c r="SZ1111" s="871"/>
      <c r="TA1111" s="871"/>
      <c r="TB1111" s="871"/>
      <c r="TC1111" s="871"/>
      <c r="TD1111" s="871"/>
      <c r="TE1111" s="871"/>
      <c r="TF1111" s="871"/>
      <c r="TG1111" s="871"/>
      <c r="TH1111" s="871"/>
      <c r="TI1111" s="871"/>
      <c r="TJ1111" s="871"/>
      <c r="TK1111" s="871"/>
      <c r="TL1111" s="871"/>
      <c r="TM1111" s="871"/>
      <c r="TN1111" s="871"/>
      <c r="TO1111" s="871"/>
      <c r="TP1111" s="871"/>
      <c r="TQ1111" s="871"/>
      <c r="TR1111" s="871"/>
      <c r="TS1111" s="871"/>
      <c r="TT1111" s="871"/>
      <c r="TU1111" s="871"/>
      <c r="TV1111" s="871"/>
      <c r="TW1111" s="871"/>
      <c r="TX1111" s="871"/>
      <c r="TY1111" s="871"/>
      <c r="TZ1111" s="871"/>
      <c r="UA1111" s="871"/>
      <c r="UB1111" s="871"/>
      <c r="UC1111" s="871"/>
      <c r="UD1111" s="871"/>
      <c r="UE1111" s="871"/>
      <c r="UF1111" s="871"/>
      <c r="UG1111" s="871"/>
      <c r="UH1111" s="871"/>
      <c r="UI1111" s="871"/>
      <c r="UJ1111" s="871"/>
      <c r="UK1111" s="871"/>
      <c r="UL1111" s="871"/>
      <c r="UM1111" s="871"/>
      <c r="UN1111" s="871"/>
      <c r="UO1111" s="871"/>
      <c r="UP1111" s="871"/>
      <c r="UQ1111" s="871"/>
      <c r="UR1111" s="871"/>
      <c r="US1111" s="871"/>
      <c r="UT1111" s="871"/>
      <c r="UU1111" s="871"/>
      <c r="UV1111" s="871"/>
      <c r="UW1111" s="871"/>
      <c r="UX1111" s="871"/>
      <c r="UY1111" s="871"/>
      <c r="UZ1111" s="871"/>
      <c r="VA1111" s="871"/>
      <c r="VB1111" s="871"/>
      <c r="VC1111" s="871"/>
      <c r="VD1111" s="871"/>
      <c r="VE1111" s="871"/>
      <c r="VF1111" s="871"/>
      <c r="VG1111" s="871"/>
      <c r="VH1111" s="871"/>
      <c r="VI1111" s="871"/>
      <c r="VJ1111" s="871"/>
      <c r="VK1111" s="871"/>
      <c r="VL1111" s="871"/>
      <c r="VM1111" s="871"/>
      <c r="VN1111" s="871"/>
      <c r="VO1111" s="871"/>
      <c r="VP1111" s="871"/>
      <c r="VQ1111" s="871"/>
      <c r="VR1111" s="871"/>
      <c r="VS1111" s="871"/>
      <c r="VT1111" s="871"/>
      <c r="VU1111" s="871"/>
      <c r="VV1111" s="871"/>
      <c r="VW1111" s="871"/>
      <c r="VX1111" s="871"/>
      <c r="VY1111" s="871"/>
      <c r="VZ1111" s="871"/>
      <c r="WA1111" s="871"/>
      <c r="WB1111" s="871"/>
      <c r="WC1111" s="871"/>
      <c r="WD1111" s="871"/>
      <c r="WE1111" s="871"/>
      <c r="WF1111" s="871"/>
      <c r="WG1111" s="871"/>
      <c r="WH1111" s="871"/>
      <c r="WI1111" s="871"/>
      <c r="WJ1111" s="871"/>
      <c r="WK1111" s="871"/>
      <c r="WL1111" s="871"/>
      <c r="WM1111" s="871"/>
      <c r="WN1111" s="871"/>
      <c r="WO1111" s="871"/>
      <c r="WP1111" s="871"/>
      <c r="WQ1111" s="871"/>
      <c r="WR1111" s="871"/>
      <c r="WS1111" s="871"/>
      <c r="WT1111" s="871"/>
      <c r="WU1111" s="871"/>
      <c r="WV1111" s="871"/>
      <c r="WW1111" s="871"/>
      <c r="WX1111" s="871"/>
      <c r="WY1111" s="871"/>
      <c r="WZ1111" s="871"/>
      <c r="XA1111" s="871"/>
      <c r="XB1111" s="871"/>
      <c r="XC1111" s="871"/>
      <c r="XD1111" s="871"/>
      <c r="XE1111" s="871"/>
      <c r="XF1111" s="871"/>
      <c r="XG1111" s="871"/>
      <c r="XH1111" s="871"/>
      <c r="XI1111" s="871"/>
      <c r="XJ1111" s="871"/>
      <c r="XK1111" s="871"/>
      <c r="XL1111" s="871"/>
      <c r="XM1111" s="871"/>
      <c r="XN1111" s="871"/>
      <c r="XO1111" s="871"/>
      <c r="XP1111" s="871"/>
      <c r="XQ1111" s="871"/>
      <c r="XR1111" s="871"/>
      <c r="XS1111" s="871"/>
      <c r="XT1111" s="871"/>
      <c r="XU1111" s="871"/>
      <c r="XV1111" s="871"/>
      <c r="XW1111" s="871"/>
      <c r="XX1111" s="871"/>
      <c r="XY1111" s="871"/>
      <c r="XZ1111" s="871"/>
      <c r="YA1111" s="871"/>
      <c r="YB1111" s="871"/>
      <c r="YC1111" s="871"/>
      <c r="YD1111" s="871"/>
      <c r="YE1111" s="871"/>
      <c r="YF1111" s="871"/>
      <c r="YG1111" s="871"/>
      <c r="YH1111" s="871"/>
      <c r="YI1111" s="871"/>
      <c r="YJ1111" s="871"/>
      <c r="YK1111" s="871"/>
      <c r="YL1111" s="871"/>
      <c r="YM1111" s="871"/>
      <c r="YN1111" s="871"/>
      <c r="YO1111" s="871"/>
      <c r="YP1111" s="871"/>
      <c r="YQ1111" s="871"/>
      <c r="YR1111" s="871"/>
      <c r="YS1111" s="871"/>
      <c r="YT1111" s="871"/>
      <c r="YU1111" s="871"/>
      <c r="YV1111" s="871"/>
      <c r="YW1111" s="871"/>
      <c r="YX1111" s="871"/>
      <c r="YY1111" s="871"/>
      <c r="YZ1111" s="871"/>
      <c r="ZA1111" s="871"/>
      <c r="ZB1111" s="871"/>
      <c r="ZC1111" s="871"/>
      <c r="ZD1111" s="871"/>
      <c r="ZE1111" s="871"/>
      <c r="ZF1111" s="871"/>
      <c r="ZG1111" s="871"/>
      <c r="ZH1111" s="871"/>
      <c r="ZI1111" s="871"/>
      <c r="ZJ1111" s="871"/>
      <c r="ZK1111" s="871"/>
      <c r="ZL1111" s="871"/>
      <c r="ZM1111" s="871"/>
      <c r="ZN1111" s="871"/>
      <c r="ZO1111" s="871"/>
      <c r="ZP1111" s="871"/>
      <c r="ZQ1111" s="871"/>
      <c r="ZR1111" s="871"/>
      <c r="ZS1111" s="871"/>
      <c r="ZT1111" s="871"/>
      <c r="ZU1111" s="871"/>
      <c r="ZV1111" s="871"/>
      <c r="ZW1111" s="871"/>
      <c r="ZX1111" s="871"/>
      <c r="ZY1111" s="871"/>
      <c r="ZZ1111" s="871"/>
      <c r="AAA1111" s="871"/>
      <c r="AAB1111" s="871"/>
      <c r="AAC1111" s="871"/>
      <c r="AAD1111" s="871"/>
      <c r="AAE1111" s="871"/>
      <c r="AAF1111" s="871"/>
      <c r="AAG1111" s="871"/>
      <c r="AAH1111" s="871"/>
      <c r="AAI1111" s="871"/>
      <c r="AAJ1111" s="871"/>
      <c r="AAK1111" s="871"/>
      <c r="AAL1111" s="871"/>
      <c r="AAM1111" s="871"/>
      <c r="AAN1111" s="871"/>
      <c r="AAO1111" s="871"/>
      <c r="AAP1111" s="871"/>
      <c r="AAQ1111" s="871"/>
      <c r="AAR1111" s="871"/>
      <c r="AAS1111" s="871"/>
      <c r="AAT1111" s="871"/>
      <c r="AAU1111" s="871"/>
      <c r="AAV1111" s="871"/>
      <c r="AAW1111" s="871"/>
      <c r="AAX1111" s="871"/>
      <c r="AAY1111" s="871"/>
      <c r="AAZ1111" s="871"/>
      <c r="ABA1111" s="871"/>
      <c r="ABB1111" s="871"/>
      <c r="ABC1111" s="871"/>
      <c r="ABD1111" s="871"/>
      <c r="ABE1111" s="871"/>
      <c r="ABF1111" s="871"/>
      <c r="ABG1111" s="871"/>
      <c r="ABH1111" s="871"/>
      <c r="ABI1111" s="871"/>
      <c r="ABJ1111" s="871"/>
      <c r="ABK1111" s="871"/>
      <c r="ABL1111" s="871"/>
      <c r="ABM1111" s="871"/>
      <c r="ABN1111" s="871"/>
      <c r="ABO1111" s="871"/>
      <c r="ABP1111" s="871"/>
      <c r="ABQ1111" s="871"/>
      <c r="ABR1111" s="871"/>
      <c r="ABS1111" s="871"/>
      <c r="ABT1111" s="871"/>
      <c r="ABU1111" s="871"/>
      <c r="ABV1111" s="871"/>
      <c r="ABW1111" s="871"/>
      <c r="ABX1111" s="871"/>
      <c r="ABY1111" s="871"/>
      <c r="ABZ1111" s="871"/>
      <c r="ACA1111" s="871"/>
      <c r="ACB1111" s="871"/>
      <c r="ACC1111" s="871"/>
      <c r="ACD1111" s="871"/>
      <c r="ACE1111" s="871"/>
      <c r="ACF1111" s="871"/>
      <c r="ACG1111" s="871"/>
      <c r="ACH1111" s="871"/>
      <c r="ACI1111" s="871"/>
      <c r="ACJ1111" s="871"/>
      <c r="ACK1111" s="871"/>
      <c r="ACL1111" s="871"/>
      <c r="ACM1111" s="871"/>
      <c r="ACN1111" s="871"/>
      <c r="ACO1111" s="871"/>
      <c r="ACP1111" s="871"/>
      <c r="ACQ1111" s="871"/>
      <c r="ACR1111" s="871"/>
      <c r="ACS1111" s="871"/>
      <c r="ACT1111" s="871"/>
      <c r="ACU1111" s="871"/>
      <c r="ACV1111" s="871"/>
      <c r="ACW1111" s="871"/>
      <c r="ACX1111" s="871"/>
      <c r="ACY1111" s="871"/>
      <c r="ACZ1111" s="871"/>
      <c r="ADA1111" s="871"/>
      <c r="ADB1111" s="871"/>
      <c r="ADC1111" s="871"/>
      <c r="ADD1111" s="871"/>
      <c r="ADE1111" s="871"/>
      <c r="ADF1111" s="871"/>
      <c r="ADG1111" s="871"/>
      <c r="ADH1111" s="871"/>
      <c r="ADI1111" s="871"/>
      <c r="ADJ1111" s="871"/>
      <c r="ADK1111" s="871"/>
      <c r="ADL1111" s="871"/>
      <c r="ADM1111" s="871"/>
      <c r="ADN1111" s="871"/>
      <c r="ADO1111" s="871"/>
      <c r="ADP1111" s="871"/>
      <c r="ADQ1111" s="871"/>
      <c r="ADR1111" s="871"/>
      <c r="ADS1111" s="871"/>
      <c r="ADT1111" s="871"/>
      <c r="ADU1111" s="871"/>
      <c r="ADV1111" s="871"/>
      <c r="ADW1111" s="871"/>
      <c r="ADX1111" s="871"/>
      <c r="ADY1111" s="871"/>
      <c r="ADZ1111" s="871"/>
      <c r="AEA1111" s="871"/>
      <c r="AEB1111" s="871"/>
      <c r="AEC1111" s="871"/>
      <c r="AED1111" s="871"/>
      <c r="AEE1111" s="871"/>
      <c r="AEF1111" s="871"/>
      <c r="AEG1111" s="871"/>
      <c r="AEH1111" s="871"/>
      <c r="AEI1111" s="871"/>
      <c r="AEJ1111" s="871"/>
      <c r="AEK1111" s="871"/>
      <c r="AEL1111" s="871"/>
      <c r="AEM1111" s="871"/>
      <c r="AEN1111" s="871"/>
      <c r="AEO1111" s="871"/>
      <c r="AEP1111" s="871"/>
      <c r="AEQ1111" s="871"/>
      <c r="AER1111" s="871"/>
      <c r="AES1111" s="871"/>
      <c r="AET1111" s="871"/>
      <c r="AEU1111" s="871"/>
      <c r="AEV1111" s="871"/>
      <c r="AEW1111" s="871"/>
      <c r="AEX1111" s="871"/>
      <c r="AEY1111" s="871"/>
      <c r="AEZ1111" s="871"/>
      <c r="AFA1111" s="871"/>
      <c r="AFB1111" s="871"/>
      <c r="AFC1111" s="871"/>
      <c r="AFD1111" s="871"/>
      <c r="AFE1111" s="871"/>
      <c r="AFF1111" s="871"/>
      <c r="AFG1111" s="871"/>
      <c r="AFH1111" s="871"/>
      <c r="AFI1111" s="871"/>
      <c r="AFJ1111" s="871"/>
      <c r="AFK1111" s="871"/>
      <c r="AFL1111" s="871"/>
      <c r="AFM1111" s="871"/>
      <c r="AFN1111" s="871"/>
      <c r="AFO1111" s="871"/>
      <c r="AFP1111" s="871"/>
      <c r="AFQ1111" s="871"/>
      <c r="AFR1111" s="871"/>
      <c r="AFS1111" s="871"/>
      <c r="AFT1111" s="871"/>
      <c r="AFU1111" s="871"/>
      <c r="AFV1111" s="871"/>
      <c r="AFW1111" s="871"/>
      <c r="AFX1111" s="871"/>
      <c r="AFY1111" s="871"/>
      <c r="AFZ1111" s="871"/>
      <c r="AGA1111" s="871"/>
      <c r="AGB1111" s="871"/>
      <c r="AGC1111" s="871"/>
      <c r="AGD1111" s="871"/>
      <c r="AGE1111" s="871"/>
      <c r="AGF1111" s="871"/>
      <c r="AGG1111" s="871"/>
      <c r="AGH1111" s="871"/>
      <c r="AGI1111" s="871"/>
      <c r="AGJ1111" s="871"/>
      <c r="AGK1111" s="871"/>
      <c r="AGL1111" s="871"/>
      <c r="AGM1111" s="871"/>
      <c r="AGN1111" s="871"/>
      <c r="AGO1111" s="871"/>
      <c r="AGP1111" s="871"/>
      <c r="AGQ1111" s="871"/>
      <c r="AGR1111" s="871"/>
      <c r="AGS1111" s="871"/>
      <c r="AGT1111" s="871"/>
      <c r="AGU1111" s="871"/>
      <c r="AGV1111" s="871"/>
      <c r="AGW1111" s="871"/>
      <c r="AGX1111" s="871"/>
      <c r="AGY1111" s="871"/>
      <c r="AGZ1111" s="871"/>
      <c r="AHA1111" s="871"/>
      <c r="AHB1111" s="871"/>
      <c r="AHC1111" s="871"/>
      <c r="AHD1111" s="871"/>
      <c r="AHE1111" s="871"/>
      <c r="AHF1111" s="871"/>
      <c r="AHG1111" s="871"/>
      <c r="AHH1111" s="871"/>
      <c r="AHI1111" s="871"/>
      <c r="AHJ1111" s="871"/>
      <c r="AHK1111" s="871"/>
      <c r="AHL1111" s="871"/>
      <c r="AHM1111" s="871"/>
      <c r="AHN1111" s="871"/>
      <c r="AHO1111" s="871"/>
      <c r="AHP1111" s="871"/>
      <c r="AHQ1111" s="871"/>
      <c r="AHR1111" s="871"/>
      <c r="AHS1111" s="871"/>
      <c r="AHT1111" s="871"/>
      <c r="AHU1111" s="871"/>
      <c r="AHV1111" s="871"/>
      <c r="AHW1111" s="871"/>
      <c r="AHX1111" s="871"/>
      <c r="AHY1111" s="871"/>
      <c r="AHZ1111" s="871"/>
      <c r="AIA1111" s="871"/>
      <c r="AIB1111" s="871"/>
      <c r="AIC1111" s="871"/>
      <c r="AID1111" s="871"/>
      <c r="AIE1111" s="871"/>
      <c r="AIF1111" s="871"/>
      <c r="AIG1111" s="871"/>
      <c r="AIH1111" s="871"/>
      <c r="AII1111" s="871"/>
      <c r="AIJ1111" s="871"/>
      <c r="AIK1111" s="871"/>
      <c r="AIL1111" s="871"/>
      <c r="AIM1111" s="871"/>
      <c r="AIN1111" s="871"/>
      <c r="AIO1111" s="871"/>
      <c r="AIP1111" s="871"/>
      <c r="AIQ1111" s="871"/>
      <c r="AIR1111" s="871"/>
      <c r="AIS1111" s="871"/>
      <c r="AIT1111" s="871"/>
      <c r="AIU1111" s="871"/>
      <c r="AIV1111" s="871"/>
      <c r="AIW1111" s="871"/>
      <c r="AIX1111" s="871"/>
      <c r="AIY1111" s="871"/>
      <c r="AIZ1111" s="871"/>
      <c r="AJA1111" s="871"/>
      <c r="AJB1111" s="871"/>
      <c r="AJC1111" s="871"/>
      <c r="AJD1111" s="871"/>
      <c r="AJE1111" s="871"/>
      <c r="AJF1111" s="871"/>
      <c r="AJG1111" s="871"/>
      <c r="AJH1111" s="871"/>
      <c r="AJI1111" s="871"/>
      <c r="AJJ1111" s="871"/>
      <c r="AJK1111" s="871"/>
      <c r="AJL1111" s="871"/>
      <c r="AJM1111" s="871"/>
      <c r="AJN1111" s="871"/>
      <c r="AJO1111" s="871"/>
      <c r="AJP1111" s="871"/>
      <c r="AJQ1111" s="871"/>
      <c r="AJR1111" s="871"/>
      <c r="AJS1111" s="871"/>
      <c r="AJT1111" s="871"/>
      <c r="AJU1111" s="871"/>
      <c r="AJV1111" s="871"/>
      <c r="AJW1111" s="871"/>
      <c r="AJX1111" s="871"/>
      <c r="AJY1111" s="871"/>
      <c r="AJZ1111" s="871"/>
      <c r="AKA1111" s="871"/>
      <c r="AKB1111" s="871"/>
      <c r="AKC1111" s="871"/>
      <c r="AKD1111" s="871"/>
      <c r="AKE1111" s="871"/>
      <c r="AKF1111" s="871"/>
      <c r="AKG1111" s="871"/>
      <c r="AKH1111" s="871"/>
      <c r="AKI1111" s="871"/>
      <c r="AKJ1111" s="871"/>
      <c r="AKK1111" s="871"/>
      <c r="AKL1111" s="871"/>
      <c r="AKM1111" s="871"/>
      <c r="AKN1111" s="871"/>
      <c r="AKO1111" s="871"/>
      <c r="AKP1111" s="871"/>
      <c r="AKQ1111" s="871"/>
      <c r="AKR1111" s="871"/>
      <c r="AKS1111" s="871"/>
      <c r="AKT1111" s="871"/>
      <c r="AKU1111" s="871"/>
      <c r="AKV1111" s="871"/>
      <c r="AKW1111" s="871"/>
      <c r="AKX1111" s="871"/>
      <c r="AKY1111" s="871"/>
      <c r="AKZ1111" s="871"/>
      <c r="ALA1111" s="871"/>
      <c r="ALB1111" s="871"/>
      <c r="ALC1111" s="871"/>
      <c r="ALD1111" s="871"/>
      <c r="ALE1111" s="871"/>
      <c r="ALF1111" s="871"/>
      <c r="ALG1111" s="871"/>
      <c r="ALH1111" s="871"/>
      <c r="ALI1111" s="871"/>
      <c r="ALJ1111" s="871"/>
      <c r="ALK1111" s="871"/>
      <c r="ALL1111" s="871"/>
      <c r="ALM1111" s="871"/>
      <c r="ALN1111" s="871"/>
      <c r="ALO1111" s="871"/>
      <c r="ALP1111" s="871"/>
      <c r="ALQ1111" s="871"/>
      <c r="ALR1111" s="871"/>
      <c r="ALS1111" s="871"/>
      <c r="ALT1111" s="871"/>
      <c r="ALU1111" s="871"/>
      <c r="ALV1111" s="871"/>
      <c r="ALW1111" s="871"/>
      <c r="ALX1111" s="871"/>
      <c r="ALY1111" s="871"/>
      <c r="ALZ1111" s="871"/>
      <c r="AMA1111" s="871"/>
      <c r="AMB1111" s="871"/>
      <c r="AMC1111" s="871"/>
      <c r="AMD1111" s="871"/>
      <c r="AME1111" s="871"/>
      <c r="AMF1111" s="871"/>
      <c r="AMG1111" s="871"/>
      <c r="AMH1111" s="871"/>
      <c r="AMI1111" s="871"/>
      <c r="AMJ1111" s="871"/>
      <c r="AMK1111" s="871"/>
    </row>
  </sheetData>
  <mergeCells count="482">
    <mergeCell ref="A966:A975"/>
    <mergeCell ref="B535:E535"/>
    <mergeCell ref="I535:L535"/>
    <mergeCell ref="M535:O535"/>
    <mergeCell ref="B537:B539"/>
    <mergeCell ref="C537:E537"/>
    <mergeCell ref="C538:E538"/>
    <mergeCell ref="C539:E539"/>
    <mergeCell ref="C540:E540"/>
    <mergeCell ref="B543:P543"/>
    <mergeCell ref="B545:J545"/>
    <mergeCell ref="K545:P545"/>
    <mergeCell ref="B547:B559"/>
    <mergeCell ref="B560:E560"/>
    <mergeCell ref="I560:L560"/>
    <mergeCell ref="M560:O560"/>
    <mergeCell ref="B562:J562"/>
    <mergeCell ref="K562:P562"/>
    <mergeCell ref="B564:B578"/>
    <mergeCell ref="B579:E579"/>
    <mergeCell ref="I579:L579"/>
    <mergeCell ref="M579:O579"/>
    <mergeCell ref="B591:J591"/>
    <mergeCell ref="K591:P591"/>
    <mergeCell ref="B503:J503"/>
    <mergeCell ref="K503:P503"/>
    <mergeCell ref="B505:B512"/>
    <mergeCell ref="B513:E513"/>
    <mergeCell ref="I513:L513"/>
    <mergeCell ref="M513:O513"/>
    <mergeCell ref="B515:J515"/>
    <mergeCell ref="K515:P515"/>
    <mergeCell ref="B517:B534"/>
    <mergeCell ref="B483:B488"/>
    <mergeCell ref="B489:E489"/>
    <mergeCell ref="I489:L489"/>
    <mergeCell ref="M489:O489"/>
    <mergeCell ref="B491:J491"/>
    <mergeCell ref="K491:P491"/>
    <mergeCell ref="B493:B499"/>
    <mergeCell ref="B500:E500"/>
    <mergeCell ref="I500:L500"/>
    <mergeCell ref="M500:O500"/>
    <mergeCell ref="B467:P467"/>
    <mergeCell ref="B469:J469"/>
    <mergeCell ref="K469:P469"/>
    <mergeCell ref="B471:B478"/>
    <mergeCell ref="B479:E479"/>
    <mergeCell ref="I479:L479"/>
    <mergeCell ref="M479:O479"/>
    <mergeCell ref="B481:J481"/>
    <mergeCell ref="K481:P481"/>
    <mergeCell ref="C455:E455"/>
    <mergeCell ref="B61:E61"/>
    <mergeCell ref="I61:L61"/>
    <mergeCell ref="B122:J122"/>
    <mergeCell ref="K122:P122"/>
    <mergeCell ref="B104:J104"/>
    <mergeCell ref="K104:P104"/>
    <mergeCell ref="B106:B119"/>
    <mergeCell ref="B75:B76"/>
    <mergeCell ref="C75:C76"/>
    <mergeCell ref="D75:D76"/>
    <mergeCell ref="E75:E76"/>
    <mergeCell ref="B67:B68"/>
    <mergeCell ref="C67:C68"/>
    <mergeCell ref="D67:D68"/>
    <mergeCell ref="M61:O61"/>
    <mergeCell ref="B152:B173"/>
    <mergeCell ref="B174:E174"/>
    <mergeCell ref="I174:L174"/>
    <mergeCell ref="M174:O174"/>
    <mergeCell ref="B186:B187"/>
    <mergeCell ref="C186:C187"/>
    <mergeCell ref="D186:D187"/>
    <mergeCell ref="E186:E187"/>
    <mergeCell ref="M40:O40"/>
    <mergeCell ref="B63:B65"/>
    <mergeCell ref="C63:E63"/>
    <mergeCell ref="C64:E64"/>
    <mergeCell ref="C65:E65"/>
    <mergeCell ref="B120:E120"/>
    <mergeCell ref="I120:L120"/>
    <mergeCell ref="M120:O120"/>
    <mergeCell ref="C71:C72"/>
    <mergeCell ref="D71:D72"/>
    <mergeCell ref="E71:E72"/>
    <mergeCell ref="E67:E68"/>
    <mergeCell ref="B69:B70"/>
    <mergeCell ref="C69:C70"/>
    <mergeCell ref="D69:D70"/>
    <mergeCell ref="E69:E70"/>
    <mergeCell ref="B79:P79"/>
    <mergeCell ref="B81:J81"/>
    <mergeCell ref="K81:P81"/>
    <mergeCell ref="B40:E40"/>
    <mergeCell ref="I40:L40"/>
    <mergeCell ref="B42:J42"/>
    <mergeCell ref="K52:P52"/>
    <mergeCell ref="B54:B60"/>
    <mergeCell ref="B2:P2"/>
    <mergeCell ref="B4:J4"/>
    <mergeCell ref="K4:P4"/>
    <mergeCell ref="B6:B10"/>
    <mergeCell ref="B11:E11"/>
    <mergeCell ref="I11:L11"/>
    <mergeCell ref="M11:O11"/>
    <mergeCell ref="K27:P27"/>
    <mergeCell ref="B29:B39"/>
    <mergeCell ref="B13:J13"/>
    <mergeCell ref="K13:P13"/>
    <mergeCell ref="B15:B23"/>
    <mergeCell ref="B24:E24"/>
    <mergeCell ref="I24:L24"/>
    <mergeCell ref="M24:O24"/>
    <mergeCell ref="B27:J27"/>
    <mergeCell ref="B52:J52"/>
    <mergeCell ref="K42:P42"/>
    <mergeCell ref="B44:B49"/>
    <mergeCell ref="B124:B137"/>
    <mergeCell ref="B138:E138"/>
    <mergeCell ref="I138:L138"/>
    <mergeCell ref="M138:O138"/>
    <mergeCell ref="B150:J150"/>
    <mergeCell ref="K150:P150"/>
    <mergeCell ref="B83:B101"/>
    <mergeCell ref="B102:E102"/>
    <mergeCell ref="I102:L102"/>
    <mergeCell ref="M102:O102"/>
    <mergeCell ref="B50:E50"/>
    <mergeCell ref="I50:L50"/>
    <mergeCell ref="M50:O50"/>
    <mergeCell ref="B71:B72"/>
    <mergeCell ref="B140:J140"/>
    <mergeCell ref="K140:P140"/>
    <mergeCell ref="B142:B147"/>
    <mergeCell ref="B148:E148"/>
    <mergeCell ref="I148:L148"/>
    <mergeCell ref="M148:O148"/>
    <mergeCell ref="B73:B74"/>
    <mergeCell ref="C73:C74"/>
    <mergeCell ref="D73:D74"/>
    <mergeCell ref="E73:E74"/>
    <mergeCell ref="B182:B183"/>
    <mergeCell ref="C182:C183"/>
    <mergeCell ref="D182:D183"/>
    <mergeCell ref="E182:E183"/>
    <mergeCell ref="B184:B185"/>
    <mergeCell ref="C184:C185"/>
    <mergeCell ref="D184:D185"/>
    <mergeCell ref="E184:E185"/>
    <mergeCell ref="B176:B178"/>
    <mergeCell ref="C176:E176"/>
    <mergeCell ref="C177:E177"/>
    <mergeCell ref="C178:E178"/>
    <mergeCell ref="B180:B181"/>
    <mergeCell ref="C180:C181"/>
    <mergeCell ref="D180:D181"/>
    <mergeCell ref="E180:E181"/>
    <mergeCell ref="B190:P190"/>
    <mergeCell ref="B192:J192"/>
    <mergeCell ref="K192:P192"/>
    <mergeCell ref="B194:B207"/>
    <mergeCell ref="B208:E208"/>
    <mergeCell ref="I208:L208"/>
    <mergeCell ref="M208:O208"/>
    <mergeCell ref="B210:J210"/>
    <mergeCell ref="K210:P210"/>
    <mergeCell ref="E264:E265"/>
    <mergeCell ref="B260:B262"/>
    <mergeCell ref="C260:E260"/>
    <mergeCell ref="C261:E261"/>
    <mergeCell ref="C262:E262"/>
    <mergeCell ref="B264:B265"/>
    <mergeCell ref="B233:J233"/>
    <mergeCell ref="K233:P233"/>
    <mergeCell ref="B235:B240"/>
    <mergeCell ref="B241:E241"/>
    <mergeCell ref="I241:L241"/>
    <mergeCell ref="M241:O241"/>
    <mergeCell ref="B243:J243"/>
    <mergeCell ref="K243:P243"/>
    <mergeCell ref="B245:B256"/>
    <mergeCell ref="B257:E257"/>
    <mergeCell ref="I257:L257"/>
    <mergeCell ref="M257:O257"/>
    <mergeCell ref="B266:B267"/>
    <mergeCell ref="B268:B269"/>
    <mergeCell ref="B270:B271"/>
    <mergeCell ref="B212:B219"/>
    <mergeCell ref="B220:E220"/>
    <mergeCell ref="I220:L220"/>
    <mergeCell ref="M220:O220"/>
    <mergeCell ref="B222:J222"/>
    <mergeCell ref="K222:P222"/>
    <mergeCell ref="B224:B230"/>
    <mergeCell ref="B231:E231"/>
    <mergeCell ref="I231:L231"/>
    <mergeCell ref="M231:O231"/>
    <mergeCell ref="C266:C267"/>
    <mergeCell ref="D266:D267"/>
    <mergeCell ref="E266:E267"/>
    <mergeCell ref="C268:C269"/>
    <mergeCell ref="D268:D269"/>
    <mergeCell ref="E268:E269"/>
    <mergeCell ref="C270:C271"/>
    <mergeCell ref="D270:D271"/>
    <mergeCell ref="E270:E271"/>
    <mergeCell ref="C264:C265"/>
    <mergeCell ref="D264:D265"/>
    <mergeCell ref="B274:P274"/>
    <mergeCell ref="B276:J276"/>
    <mergeCell ref="K276:P276"/>
    <mergeCell ref="B278:B292"/>
    <mergeCell ref="B293:E293"/>
    <mergeCell ref="I293:L293"/>
    <mergeCell ref="M293:O293"/>
    <mergeCell ref="B295:J295"/>
    <mergeCell ref="K295:P295"/>
    <mergeCell ref="B319:J319"/>
    <mergeCell ref="K319:P319"/>
    <mergeCell ref="B321:B338"/>
    <mergeCell ref="B297:B306"/>
    <mergeCell ref="B307:E307"/>
    <mergeCell ref="I307:L307"/>
    <mergeCell ref="M307:O307"/>
    <mergeCell ref="B309:J309"/>
    <mergeCell ref="K309:P309"/>
    <mergeCell ref="B311:B316"/>
    <mergeCell ref="B317:E317"/>
    <mergeCell ref="I317:L317"/>
    <mergeCell ref="M317:O317"/>
    <mergeCell ref="B339:E339"/>
    <mergeCell ref="I339:L339"/>
    <mergeCell ref="M339:O339"/>
    <mergeCell ref="B341:B343"/>
    <mergeCell ref="C341:E341"/>
    <mergeCell ref="C342:E342"/>
    <mergeCell ref="C343:E343"/>
    <mergeCell ref="B345:B346"/>
    <mergeCell ref="C345:C346"/>
    <mergeCell ref="D345:D346"/>
    <mergeCell ref="E345:E346"/>
    <mergeCell ref="B347:B348"/>
    <mergeCell ref="C347:C348"/>
    <mergeCell ref="D347:D348"/>
    <mergeCell ref="E347:E348"/>
    <mergeCell ref="B349:B350"/>
    <mergeCell ref="C349:C350"/>
    <mergeCell ref="D349:D350"/>
    <mergeCell ref="E349:E350"/>
    <mergeCell ref="B351:B352"/>
    <mergeCell ref="C351:C352"/>
    <mergeCell ref="D351:D352"/>
    <mergeCell ref="E351:E352"/>
    <mergeCell ref="B355:P355"/>
    <mergeCell ref="B357:J357"/>
    <mergeCell ref="K357:P357"/>
    <mergeCell ref="B359:B373"/>
    <mergeCell ref="B374:E374"/>
    <mergeCell ref="I374:L374"/>
    <mergeCell ref="M374:O374"/>
    <mergeCell ref="B376:J376"/>
    <mergeCell ref="K376:P376"/>
    <mergeCell ref="B378:B389"/>
    <mergeCell ref="B390:E390"/>
    <mergeCell ref="I390:L390"/>
    <mergeCell ref="M390:O390"/>
    <mergeCell ref="B420:J420"/>
    <mergeCell ref="K420:P420"/>
    <mergeCell ref="B422:B427"/>
    <mergeCell ref="B428:E428"/>
    <mergeCell ref="I428:L428"/>
    <mergeCell ref="M428:O428"/>
    <mergeCell ref="B392:J392"/>
    <mergeCell ref="K392:P392"/>
    <mergeCell ref="B394:B403"/>
    <mergeCell ref="B404:E404"/>
    <mergeCell ref="I404:L404"/>
    <mergeCell ref="M404:O404"/>
    <mergeCell ref="B406:J406"/>
    <mergeCell ref="K406:P406"/>
    <mergeCell ref="B408:B417"/>
    <mergeCell ref="B418:E418"/>
    <mergeCell ref="I418:L418"/>
    <mergeCell ref="M418:O418"/>
    <mergeCell ref="B430:J430"/>
    <mergeCell ref="K430:P430"/>
    <mergeCell ref="B432:B449"/>
    <mergeCell ref="B450:E450"/>
    <mergeCell ref="I450:L450"/>
    <mergeCell ref="M450:O450"/>
    <mergeCell ref="B452:B454"/>
    <mergeCell ref="C452:E452"/>
    <mergeCell ref="C453:E453"/>
    <mergeCell ref="C454:E454"/>
    <mergeCell ref="B463:B464"/>
    <mergeCell ref="C463:C464"/>
    <mergeCell ref="D463:D464"/>
    <mergeCell ref="E463:E464"/>
    <mergeCell ref="B457:B458"/>
    <mergeCell ref="C457:C458"/>
    <mergeCell ref="D457:D458"/>
    <mergeCell ref="E457:E458"/>
    <mergeCell ref="B459:B460"/>
    <mergeCell ref="C459:C460"/>
    <mergeCell ref="D459:D460"/>
    <mergeCell ref="E459:E460"/>
    <mergeCell ref="B461:B462"/>
    <mergeCell ref="C461:C462"/>
    <mergeCell ref="D461:D462"/>
    <mergeCell ref="E461:E462"/>
    <mergeCell ref="B593:B598"/>
    <mergeCell ref="B599:E599"/>
    <mergeCell ref="I599:L599"/>
    <mergeCell ref="M599:O599"/>
    <mergeCell ref="B581:J581"/>
    <mergeCell ref="K581:P581"/>
    <mergeCell ref="B583:B588"/>
    <mergeCell ref="B589:E589"/>
    <mergeCell ref="I589:L589"/>
    <mergeCell ref="M589:O589"/>
    <mergeCell ref="B650:E650"/>
    <mergeCell ref="I650:L650"/>
    <mergeCell ref="M650:O650"/>
    <mergeCell ref="B606:P606"/>
    <mergeCell ref="B608:J608"/>
    <mergeCell ref="K608:P608"/>
    <mergeCell ref="B610:B627"/>
    <mergeCell ref="B628:E628"/>
    <mergeCell ref="I628:L628"/>
    <mergeCell ref="M628:O628"/>
    <mergeCell ref="B630:J630"/>
    <mergeCell ref="K630:P630"/>
    <mergeCell ref="B683:E683"/>
    <mergeCell ref="I683:L683"/>
    <mergeCell ref="M683:O683"/>
    <mergeCell ref="B601:B603"/>
    <mergeCell ref="C601:E601"/>
    <mergeCell ref="C602:E602"/>
    <mergeCell ref="C603:E603"/>
    <mergeCell ref="C604:E604"/>
    <mergeCell ref="B653:J653"/>
    <mergeCell ref="K653:P653"/>
    <mergeCell ref="B655:B660"/>
    <mergeCell ref="B661:E661"/>
    <mergeCell ref="I661:L661"/>
    <mergeCell ref="M661:O661"/>
    <mergeCell ref="B663:J663"/>
    <mergeCell ref="K663:P663"/>
    <mergeCell ref="B665:B682"/>
    <mergeCell ref="B632:B638"/>
    <mergeCell ref="B639:E639"/>
    <mergeCell ref="I639:L639"/>
    <mergeCell ref="M639:O639"/>
    <mergeCell ref="B641:J641"/>
    <mergeCell ref="K641:P641"/>
    <mergeCell ref="B643:B649"/>
    <mergeCell ref="B685:P685"/>
    <mergeCell ref="B687:J687"/>
    <mergeCell ref="K687:P687"/>
    <mergeCell ref="B689:B709"/>
    <mergeCell ref="B710:E710"/>
    <mergeCell ref="I710:L710"/>
    <mergeCell ref="M710:O710"/>
    <mergeCell ref="B712:J712"/>
    <mergeCell ref="K712:P712"/>
    <mergeCell ref="B714:B724"/>
    <mergeCell ref="B725:E725"/>
    <mergeCell ref="I725:L725"/>
    <mergeCell ref="M725:O725"/>
    <mergeCell ref="B727:J727"/>
    <mergeCell ref="K727:P727"/>
    <mergeCell ref="B729:B741"/>
    <mergeCell ref="B742:E742"/>
    <mergeCell ref="I742:L742"/>
    <mergeCell ref="M742:O742"/>
    <mergeCell ref="B744:J744"/>
    <mergeCell ref="K744:P744"/>
    <mergeCell ref="B746:B755"/>
    <mergeCell ref="B756:E756"/>
    <mergeCell ref="I756:L756"/>
    <mergeCell ref="M756:O756"/>
    <mergeCell ref="B792:E792"/>
    <mergeCell ref="I792:L792"/>
    <mergeCell ref="M792:O792"/>
    <mergeCell ref="B758:J758"/>
    <mergeCell ref="K758:P758"/>
    <mergeCell ref="B760:B769"/>
    <mergeCell ref="B770:E770"/>
    <mergeCell ref="I770:L770"/>
    <mergeCell ref="M770:O770"/>
    <mergeCell ref="B772:J772"/>
    <mergeCell ref="K772:P772"/>
    <mergeCell ref="B774:B791"/>
    <mergeCell ref="B795:P795"/>
    <mergeCell ref="B797:J797"/>
    <mergeCell ref="K797:P797"/>
    <mergeCell ref="B799:B818"/>
    <mergeCell ref="B819:E819"/>
    <mergeCell ref="I819:L819"/>
    <mergeCell ref="M819:O819"/>
    <mergeCell ref="B821:J821"/>
    <mergeCell ref="K821:P821"/>
    <mergeCell ref="B823:B838"/>
    <mergeCell ref="B839:E839"/>
    <mergeCell ref="I839:L839"/>
    <mergeCell ref="M839:O839"/>
    <mergeCell ref="B841:J841"/>
    <mergeCell ref="K841:P841"/>
    <mergeCell ref="B843:B855"/>
    <mergeCell ref="B856:E856"/>
    <mergeCell ref="I856:L856"/>
    <mergeCell ref="M856:O856"/>
    <mergeCell ref="B858:J858"/>
    <mergeCell ref="K858:P858"/>
    <mergeCell ref="B860:B869"/>
    <mergeCell ref="B870:E870"/>
    <mergeCell ref="I870:L870"/>
    <mergeCell ref="M870:O870"/>
    <mergeCell ref="B886:J886"/>
    <mergeCell ref="K886:P886"/>
    <mergeCell ref="B888:B897"/>
    <mergeCell ref="B872:J872"/>
    <mergeCell ref="K872:P872"/>
    <mergeCell ref="B874:B883"/>
    <mergeCell ref="B884:E884"/>
    <mergeCell ref="I884:L884"/>
    <mergeCell ref="M884:O884"/>
    <mergeCell ref="A924:P924"/>
    <mergeCell ref="A925:J925"/>
    <mergeCell ref="K925:P925"/>
    <mergeCell ref="A949:J949"/>
    <mergeCell ref="K949:P949"/>
    <mergeCell ref="A951:A962"/>
    <mergeCell ref="A964:J964"/>
    <mergeCell ref="K964:P964"/>
    <mergeCell ref="B898:E898"/>
    <mergeCell ref="I898:L898"/>
    <mergeCell ref="M898:O898"/>
    <mergeCell ref="B900:J900"/>
    <mergeCell ref="K900:P900"/>
    <mergeCell ref="B902:B919"/>
    <mergeCell ref="B920:E920"/>
    <mergeCell ref="I920:L920"/>
    <mergeCell ref="M920:O920"/>
    <mergeCell ref="A927:A946"/>
    <mergeCell ref="A1009:A1011"/>
    <mergeCell ref="B1009:D1009"/>
    <mergeCell ref="B1010:D1010"/>
    <mergeCell ref="B1011:D1011"/>
    <mergeCell ref="A998:J998"/>
    <mergeCell ref="K998:P998"/>
    <mergeCell ref="A1000:A1006"/>
    <mergeCell ref="A977:J977"/>
    <mergeCell ref="K977:P977"/>
    <mergeCell ref="A979:A985"/>
    <mergeCell ref="A988:J988"/>
    <mergeCell ref="K988:P988"/>
    <mergeCell ref="A990:A994"/>
    <mergeCell ref="A1017:P1017"/>
    <mergeCell ref="A1018:J1018"/>
    <mergeCell ref="K1018:P1018"/>
    <mergeCell ref="A1044:J1044"/>
    <mergeCell ref="K1044:P1044"/>
    <mergeCell ref="A1046:A1057"/>
    <mergeCell ref="A1059:J1059"/>
    <mergeCell ref="K1059:P1059"/>
    <mergeCell ref="A1061:A1073"/>
    <mergeCell ref="A1109:A1111"/>
    <mergeCell ref="B1109:D1109"/>
    <mergeCell ref="B1110:D1110"/>
    <mergeCell ref="B1111:D1111"/>
    <mergeCell ref="A1075:J1075"/>
    <mergeCell ref="K1075:P1075"/>
    <mergeCell ref="A1077:A1083"/>
    <mergeCell ref="A1086:J1086"/>
    <mergeCell ref="K1086:P1086"/>
    <mergeCell ref="A1088:A1094"/>
    <mergeCell ref="A1098:J1098"/>
    <mergeCell ref="K1098:P1098"/>
    <mergeCell ref="A1100:A1106"/>
  </mergeCells>
  <printOptions horizontalCentered="1" gridLines="1"/>
  <pageMargins left="0.7" right="0.7" top="0.75" bottom="0.75" header="0.51180555555555496" footer="0.51180555555555496"/>
  <pageSetup paperSize="9" firstPageNumber="0" fitToHeight="0" pageOrder="overThenDown" orientation="landscape" horizontalDpi="300" verticalDpi="300"/>
  <legacyDrawing r:id="rId1"/>
  <tableParts count="10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699"/>
    <pageSetUpPr fitToPage="1"/>
  </sheetPr>
  <dimension ref="A2:AMJ1039"/>
  <sheetViews>
    <sheetView zoomScaleNormal="100" workbookViewId="0">
      <selection activeCell="D12" sqref="D12"/>
    </sheetView>
  </sheetViews>
  <sheetFormatPr baseColWidth="10" defaultColWidth="9.109375" defaultRowHeight="13.2"/>
  <cols>
    <col min="1" max="1" width="14.33203125" style="55" customWidth="1"/>
    <col min="2" max="2" width="12.5546875" style="1" customWidth="1"/>
    <col min="3" max="3" width="16.5546875" style="1" customWidth="1"/>
    <col min="4" max="4" width="54.88671875" style="1" customWidth="1"/>
    <col min="5" max="5" width="25" style="1" customWidth="1"/>
    <col min="6" max="6" width="20.33203125" style="1" customWidth="1"/>
    <col min="7" max="7" width="16.44140625" style="394" customWidth="1"/>
    <col min="8" max="8" width="17.5546875" style="1" customWidth="1"/>
    <col min="9" max="9" width="27.44140625" style="538" customWidth="1"/>
    <col min="10" max="1025" width="14.44140625" style="55" customWidth="1"/>
    <col min="1026" max="16384" width="9.109375" style="55"/>
  </cols>
  <sheetData>
    <row r="2" spans="2:9" ht="45">
      <c r="B2" s="1222" t="s">
        <v>0</v>
      </c>
      <c r="C2" s="1222"/>
      <c r="D2" s="1222"/>
      <c r="E2" s="1222"/>
      <c r="F2" s="1222"/>
      <c r="G2" s="1222"/>
      <c r="H2" s="1222"/>
      <c r="I2" s="1222"/>
    </row>
    <row r="3" spans="2:9" ht="14.4">
      <c r="B3" s="33"/>
      <c r="C3" s="33"/>
      <c r="D3" s="33"/>
      <c r="E3" s="33"/>
      <c r="F3" s="33"/>
      <c r="G3" s="395"/>
    </row>
    <row r="4" spans="2:9" ht="13.8">
      <c r="B4" s="1231" t="s">
        <v>559</v>
      </c>
      <c r="C4" s="1232"/>
      <c r="D4" s="1232"/>
      <c r="E4" s="1232"/>
      <c r="F4" s="1232"/>
      <c r="G4" s="1232"/>
      <c r="H4" s="1232"/>
      <c r="I4" s="1233"/>
    </row>
    <row r="5" spans="2:9" ht="13.8">
      <c r="B5" s="170" t="s">
        <v>4</v>
      </c>
      <c r="C5" s="170" t="s">
        <v>560</v>
      </c>
      <c r="D5" s="170" t="s">
        <v>232</v>
      </c>
      <c r="E5" s="170" t="s">
        <v>6</v>
      </c>
      <c r="F5" s="171" t="s">
        <v>7</v>
      </c>
      <c r="G5" s="396" t="s">
        <v>8</v>
      </c>
      <c r="H5" s="171" t="s">
        <v>306</v>
      </c>
      <c r="I5" s="171" t="s">
        <v>561</v>
      </c>
    </row>
    <row r="6" spans="2:9" ht="14.4">
      <c r="B6" s="81">
        <v>13117</v>
      </c>
      <c r="C6" s="82">
        <v>0.1</v>
      </c>
      <c r="D6" s="83" t="s">
        <v>23</v>
      </c>
      <c r="E6" s="145" t="s">
        <v>56</v>
      </c>
      <c r="F6" s="44">
        <v>1200000</v>
      </c>
      <c r="G6" s="397">
        <v>0.02</v>
      </c>
      <c r="H6" s="53">
        <f t="shared" ref="H6:H15" si="0">G6*F6</f>
        <v>24000</v>
      </c>
      <c r="I6" s="81" t="s">
        <v>33</v>
      </c>
    </row>
    <row r="7" spans="2:9" ht="14.4">
      <c r="B7" s="81">
        <v>13110</v>
      </c>
      <c r="C7" s="82">
        <v>0.1</v>
      </c>
      <c r="D7" s="83" t="s">
        <v>23</v>
      </c>
      <c r="E7" s="145" t="s">
        <v>22</v>
      </c>
      <c r="F7" s="44">
        <v>2750000</v>
      </c>
      <c r="G7" s="397">
        <v>0.02</v>
      </c>
      <c r="H7" s="53">
        <f t="shared" si="0"/>
        <v>55000</v>
      </c>
      <c r="I7" s="81" t="s">
        <v>1</v>
      </c>
    </row>
    <row r="8" spans="2:9" ht="14.4">
      <c r="B8" s="16">
        <v>13118</v>
      </c>
      <c r="C8" s="82">
        <v>0.1</v>
      </c>
      <c r="D8" s="83" t="s">
        <v>23</v>
      </c>
      <c r="E8" s="145" t="s">
        <v>562</v>
      </c>
      <c r="F8" s="44">
        <v>1100000</v>
      </c>
      <c r="G8" s="397">
        <v>0.02</v>
      </c>
      <c r="H8" s="53">
        <f t="shared" si="0"/>
        <v>22000</v>
      </c>
      <c r="I8" s="81" t="s">
        <v>1</v>
      </c>
    </row>
    <row r="9" spans="2:9" ht="14.4">
      <c r="B9" s="81">
        <v>12932</v>
      </c>
      <c r="C9" s="193">
        <v>0.1</v>
      </c>
      <c r="D9" s="159" t="s">
        <v>23</v>
      </c>
      <c r="E9" s="145" t="s">
        <v>563</v>
      </c>
      <c r="F9" s="44">
        <v>900000</v>
      </c>
      <c r="G9" s="398">
        <v>0.02</v>
      </c>
      <c r="H9" s="192">
        <f t="shared" si="0"/>
        <v>18000</v>
      </c>
      <c r="I9" s="81" t="s">
        <v>564</v>
      </c>
    </row>
    <row r="10" spans="2:9" ht="14.4">
      <c r="B10" s="81">
        <v>12938</v>
      </c>
      <c r="C10" s="193">
        <v>0.1</v>
      </c>
      <c r="D10" s="159" t="s">
        <v>23</v>
      </c>
      <c r="E10" s="145" t="s">
        <v>565</v>
      </c>
      <c r="F10" s="44">
        <v>1000000</v>
      </c>
      <c r="G10" s="398">
        <v>0.02</v>
      </c>
      <c r="H10" s="192">
        <f t="shared" si="0"/>
        <v>20000</v>
      </c>
      <c r="I10" s="81" t="s">
        <v>564</v>
      </c>
    </row>
    <row r="11" spans="2:9" ht="14.4">
      <c r="B11" s="81">
        <v>12953</v>
      </c>
      <c r="C11" s="193">
        <v>0.1</v>
      </c>
      <c r="D11" s="159" t="s">
        <v>23</v>
      </c>
      <c r="E11" s="145" t="s">
        <v>566</v>
      </c>
      <c r="F11" s="44">
        <v>720000</v>
      </c>
      <c r="G11" s="398">
        <v>0.02</v>
      </c>
      <c r="H11" s="192">
        <f t="shared" si="0"/>
        <v>14400</v>
      </c>
      <c r="I11" s="81" t="s">
        <v>564</v>
      </c>
    </row>
    <row r="12" spans="2:9" ht="14.4">
      <c r="B12" s="81">
        <v>12954</v>
      </c>
      <c r="C12" s="193">
        <v>0.1</v>
      </c>
      <c r="D12" s="159" t="s">
        <v>23</v>
      </c>
      <c r="E12" s="145" t="s">
        <v>567</v>
      </c>
      <c r="F12" s="44">
        <v>1700000</v>
      </c>
      <c r="G12" s="398">
        <v>0.02</v>
      </c>
      <c r="H12" s="192">
        <f t="shared" si="0"/>
        <v>34000</v>
      </c>
      <c r="I12" s="81" t="s">
        <v>564</v>
      </c>
    </row>
    <row r="13" spans="2:9" ht="14.4">
      <c r="B13" s="81">
        <v>12958</v>
      </c>
      <c r="C13" s="193">
        <v>0.1</v>
      </c>
      <c r="D13" s="159" t="s">
        <v>23</v>
      </c>
      <c r="E13" s="145" t="s">
        <v>568</v>
      </c>
      <c r="F13" s="44">
        <v>1300000</v>
      </c>
      <c r="G13" s="398">
        <v>0.02</v>
      </c>
      <c r="H13" s="192">
        <f t="shared" si="0"/>
        <v>26000</v>
      </c>
      <c r="I13" s="81" t="s">
        <v>564</v>
      </c>
    </row>
    <row r="14" spans="2:9" ht="14.4">
      <c r="B14" s="81">
        <v>12998</v>
      </c>
      <c r="C14" s="193">
        <v>0.1</v>
      </c>
      <c r="D14" s="159" t="s">
        <v>23</v>
      </c>
      <c r="E14" s="145" t="s">
        <v>569</v>
      </c>
      <c r="F14" s="44">
        <v>1150000</v>
      </c>
      <c r="G14" s="398">
        <v>0.02</v>
      </c>
      <c r="H14" s="192">
        <f t="shared" si="0"/>
        <v>23000</v>
      </c>
      <c r="I14" s="81" t="s">
        <v>564</v>
      </c>
    </row>
    <row r="15" spans="2:9" ht="14.4">
      <c r="B15" s="81">
        <v>12991</v>
      </c>
      <c r="C15" s="193">
        <v>0.1</v>
      </c>
      <c r="D15" s="159" t="s">
        <v>23</v>
      </c>
      <c r="E15" s="145" t="s">
        <v>570</v>
      </c>
      <c r="F15" s="44">
        <v>1200000</v>
      </c>
      <c r="G15" s="398">
        <v>0.02</v>
      </c>
      <c r="H15" s="192">
        <f t="shared" si="0"/>
        <v>24000</v>
      </c>
      <c r="I15" s="81" t="s">
        <v>564</v>
      </c>
    </row>
    <row r="16" spans="2:9" ht="31.8">
      <c r="B16" s="85" t="s">
        <v>36</v>
      </c>
      <c r="C16" s="65" t="s">
        <v>58</v>
      </c>
      <c r="D16" s="155" t="s">
        <v>23</v>
      </c>
      <c r="E16" s="151" t="s">
        <v>45</v>
      </c>
      <c r="F16" s="35"/>
      <c r="G16" s="399"/>
      <c r="H16" s="136"/>
      <c r="I16" s="307" t="s">
        <v>33</v>
      </c>
    </row>
    <row r="17" spans="2:9" ht="31.8">
      <c r="B17" s="85" t="s">
        <v>36</v>
      </c>
      <c r="C17" s="65" t="s">
        <v>60</v>
      </c>
      <c r="D17" s="155" t="s">
        <v>23</v>
      </c>
      <c r="E17" s="151" t="s">
        <v>59</v>
      </c>
      <c r="F17" s="35"/>
      <c r="G17" s="399"/>
      <c r="H17" s="136"/>
      <c r="I17" s="307" t="s">
        <v>33</v>
      </c>
    </row>
    <row r="18" spans="2:9" ht="14.4">
      <c r="B18" s="87"/>
      <c r="C18" s="87"/>
      <c r="D18" s="88"/>
      <c r="E18" s="88" t="s">
        <v>571</v>
      </c>
      <c r="F18" s="94">
        <f>SUM(F6:F17)</f>
        <v>13020000</v>
      </c>
      <c r="G18" s="400"/>
      <c r="H18" s="198">
        <f>SUM(H1:H17)</f>
        <v>260400</v>
      </c>
      <c r="I18" s="539"/>
    </row>
    <row r="19" spans="2:9" ht="14.4">
      <c r="B19" s="41"/>
      <c r="C19" s="41"/>
      <c r="D19" s="41"/>
      <c r="E19" s="41"/>
      <c r="F19" s="42"/>
      <c r="G19" s="401"/>
    </row>
    <row r="20" spans="2:9" ht="13.8">
      <c r="B20" s="1236" t="s">
        <v>572</v>
      </c>
      <c r="C20" s="1236"/>
      <c r="D20" s="1236"/>
      <c r="E20" s="1236"/>
      <c r="F20" s="1236"/>
      <c r="G20" s="1236"/>
      <c r="H20" s="1236"/>
      <c r="I20" s="1236"/>
    </row>
    <row r="21" spans="2:9" ht="13.8">
      <c r="B21" s="170" t="s">
        <v>4</v>
      </c>
      <c r="C21" s="170" t="s">
        <v>560</v>
      </c>
      <c r="D21" s="170" t="s">
        <v>232</v>
      </c>
      <c r="E21" s="170" t="s">
        <v>6</v>
      </c>
      <c r="F21" s="171" t="s">
        <v>7</v>
      </c>
      <c r="G21" s="396" t="s">
        <v>8</v>
      </c>
      <c r="H21" s="171" t="s">
        <v>246</v>
      </c>
      <c r="I21" s="171" t="s">
        <v>561</v>
      </c>
    </row>
    <row r="22" spans="2:9" ht="15" customHeight="1">
      <c r="B22" s="16">
        <v>12993</v>
      </c>
      <c r="C22" s="144">
        <v>0.1</v>
      </c>
      <c r="D22" s="83" t="s">
        <v>35</v>
      </c>
      <c r="E22" s="145" t="s">
        <v>34</v>
      </c>
      <c r="F22" s="44">
        <v>1850000</v>
      </c>
      <c r="G22" s="397">
        <v>0.02</v>
      </c>
      <c r="H22" s="53">
        <f t="shared" ref="H22:H28" si="1">G22*F22</f>
        <v>37000</v>
      </c>
      <c r="I22" s="81" t="s">
        <v>28</v>
      </c>
    </row>
    <row r="23" spans="2:9" ht="14.4">
      <c r="B23" s="16">
        <v>12996</v>
      </c>
      <c r="C23" s="144">
        <v>0.1</v>
      </c>
      <c r="D23" s="83" t="s">
        <v>35</v>
      </c>
      <c r="E23" s="145" t="s">
        <v>50</v>
      </c>
      <c r="F23" s="44">
        <v>2100000</v>
      </c>
      <c r="G23" s="397">
        <v>0.02</v>
      </c>
      <c r="H23" s="53">
        <f t="shared" si="1"/>
        <v>42000</v>
      </c>
      <c r="I23" s="81" t="s">
        <v>33</v>
      </c>
    </row>
    <row r="24" spans="2:9" ht="14.4">
      <c r="B24" s="16">
        <v>13005</v>
      </c>
      <c r="C24" s="82">
        <v>0.1</v>
      </c>
      <c r="D24" s="83" t="s">
        <v>35</v>
      </c>
      <c r="E24" s="145" t="s">
        <v>53</v>
      </c>
      <c r="F24" s="44">
        <v>1700000</v>
      </c>
      <c r="G24" s="397">
        <v>0.02</v>
      </c>
      <c r="H24" s="53">
        <f t="shared" si="1"/>
        <v>34000</v>
      </c>
      <c r="I24" s="81" t="s">
        <v>33</v>
      </c>
    </row>
    <row r="25" spans="2:9" ht="14.4">
      <c r="B25" s="81">
        <v>13026</v>
      </c>
      <c r="C25" s="82">
        <v>0.1</v>
      </c>
      <c r="D25" s="83" t="s">
        <v>35</v>
      </c>
      <c r="E25" s="145" t="s">
        <v>573</v>
      </c>
      <c r="F25" s="44">
        <v>1950000</v>
      </c>
      <c r="G25" s="397">
        <v>0.02</v>
      </c>
      <c r="H25" s="53">
        <f t="shared" si="1"/>
        <v>39000</v>
      </c>
      <c r="I25" s="81" t="s">
        <v>33</v>
      </c>
    </row>
    <row r="26" spans="2:9" ht="14.4">
      <c r="B26" s="81">
        <v>13102</v>
      </c>
      <c r="C26" s="82">
        <v>0.1</v>
      </c>
      <c r="D26" s="83" t="s">
        <v>35</v>
      </c>
      <c r="E26" s="145" t="s">
        <v>15</v>
      </c>
      <c r="F26" s="44">
        <v>1500000</v>
      </c>
      <c r="G26" s="397">
        <v>0.02</v>
      </c>
      <c r="H26" s="53">
        <f t="shared" si="1"/>
        <v>30000</v>
      </c>
      <c r="I26" s="81" t="s">
        <v>1</v>
      </c>
    </row>
    <row r="27" spans="2:9" ht="14.4">
      <c r="B27" s="81">
        <v>13098</v>
      </c>
      <c r="C27" s="82">
        <v>0.1</v>
      </c>
      <c r="D27" s="83" t="s">
        <v>35</v>
      </c>
      <c r="E27" s="145" t="s">
        <v>574</v>
      </c>
      <c r="F27" s="44">
        <v>1800000</v>
      </c>
      <c r="G27" s="397">
        <v>0.02</v>
      </c>
      <c r="H27" s="53">
        <f t="shared" si="1"/>
        <v>36000</v>
      </c>
      <c r="I27" s="81" t="s">
        <v>1</v>
      </c>
    </row>
    <row r="28" spans="2:9" ht="14.4">
      <c r="B28" s="81">
        <v>13094</v>
      </c>
      <c r="C28" s="135">
        <v>0.08</v>
      </c>
      <c r="D28" s="83" t="s">
        <v>35</v>
      </c>
      <c r="E28" s="145" t="s">
        <v>65</v>
      </c>
      <c r="F28" s="44">
        <v>750000</v>
      </c>
      <c r="G28" s="402">
        <v>0.01</v>
      </c>
      <c r="H28" s="53">
        <f t="shared" si="1"/>
        <v>7500</v>
      </c>
      <c r="I28" s="81" t="s">
        <v>16</v>
      </c>
    </row>
    <row r="29" spans="2:9" ht="42">
      <c r="B29" s="85" t="s">
        <v>36</v>
      </c>
      <c r="C29" s="65" t="s">
        <v>38</v>
      </c>
      <c r="D29" s="155" t="s">
        <v>35</v>
      </c>
      <c r="E29" s="151" t="s">
        <v>37</v>
      </c>
      <c r="F29" s="35"/>
      <c r="G29" s="399"/>
      <c r="H29" s="136"/>
      <c r="I29" s="307" t="s">
        <v>28</v>
      </c>
    </row>
    <row r="30" spans="2:9" ht="21.6">
      <c r="B30" s="85" t="s">
        <v>36</v>
      </c>
      <c r="C30" s="65" t="s">
        <v>40</v>
      </c>
      <c r="D30" s="155" t="s">
        <v>35</v>
      </c>
      <c r="E30" s="151" t="s">
        <v>39</v>
      </c>
      <c r="F30" s="35"/>
      <c r="G30" s="399"/>
      <c r="H30" s="136"/>
      <c r="I30" s="307" t="s">
        <v>28</v>
      </c>
    </row>
    <row r="31" spans="2:9" ht="14.4">
      <c r="B31" s="85" t="s">
        <v>36</v>
      </c>
      <c r="C31" s="65" t="s">
        <v>42</v>
      </c>
      <c r="D31" s="155" t="s">
        <v>35</v>
      </c>
      <c r="E31" s="151" t="s">
        <v>44</v>
      </c>
      <c r="F31" s="35"/>
      <c r="G31" s="399"/>
      <c r="H31" s="136"/>
      <c r="I31" s="307" t="s">
        <v>28</v>
      </c>
    </row>
    <row r="32" spans="2:9" ht="12.75" customHeight="1">
      <c r="B32" s="132" t="s">
        <v>36</v>
      </c>
      <c r="C32" s="65" t="s">
        <v>46</v>
      </c>
      <c r="D32" s="155" t="s">
        <v>35</v>
      </c>
      <c r="E32" s="151" t="s">
        <v>45</v>
      </c>
      <c r="F32" s="133"/>
      <c r="G32" s="403"/>
      <c r="H32" s="137"/>
      <c r="I32" s="307" t="s">
        <v>28</v>
      </c>
    </row>
    <row r="33" spans="2:9" ht="14.4">
      <c r="B33" s="87"/>
      <c r="C33" s="87"/>
      <c r="D33" s="88"/>
      <c r="E33" s="88" t="s">
        <v>571</v>
      </c>
      <c r="F33" s="94">
        <f>SUM(F22:F32)</f>
        <v>11650000</v>
      </c>
      <c r="G33" s="400"/>
      <c r="H33" s="198">
        <f>SUM(H22:H32)</f>
        <v>225500</v>
      </c>
      <c r="I33" s="466"/>
    </row>
    <row r="34" spans="2:9" ht="14.4">
      <c r="B34" s="41"/>
      <c r="C34" s="41"/>
      <c r="D34" s="41"/>
      <c r="E34" s="41"/>
      <c r="F34" s="42"/>
      <c r="G34" s="401"/>
      <c r="H34" s="143"/>
      <c r="I34" s="540"/>
    </row>
    <row r="35" spans="2:9" ht="13.8">
      <c r="B35" s="1236" t="s">
        <v>575</v>
      </c>
      <c r="C35" s="1236"/>
      <c r="D35" s="1236"/>
      <c r="E35" s="1236"/>
      <c r="F35" s="1236"/>
      <c r="G35" s="1236"/>
      <c r="H35" s="1236"/>
      <c r="I35" s="1236"/>
    </row>
    <row r="36" spans="2:9" ht="13.8">
      <c r="B36" s="172" t="s">
        <v>4</v>
      </c>
      <c r="C36" s="172" t="s">
        <v>560</v>
      </c>
      <c r="D36" s="172" t="s">
        <v>232</v>
      </c>
      <c r="E36" s="172" t="s">
        <v>6</v>
      </c>
      <c r="F36" s="173" t="s">
        <v>7</v>
      </c>
      <c r="G36" s="404" t="s">
        <v>8</v>
      </c>
      <c r="H36" s="173" t="s">
        <v>576</v>
      </c>
      <c r="I36" s="173" t="s">
        <v>561</v>
      </c>
    </row>
    <row r="37" spans="2:9" ht="14.4">
      <c r="B37" s="66"/>
      <c r="C37" s="67"/>
      <c r="D37" s="68"/>
      <c r="E37" s="15"/>
      <c r="F37" s="69"/>
      <c r="G37" s="405"/>
      <c r="H37" s="79"/>
      <c r="I37" s="541"/>
    </row>
    <row r="38" spans="2:9" ht="52.5" customHeight="1">
      <c r="B38" s="85" t="s">
        <v>36</v>
      </c>
      <c r="C38" s="65" t="s">
        <v>62</v>
      </c>
      <c r="D38" s="86" t="s">
        <v>63</v>
      </c>
      <c r="E38" s="151" t="s">
        <v>61</v>
      </c>
      <c r="F38" s="35"/>
      <c r="G38" s="406"/>
      <c r="H38" s="183"/>
      <c r="I38" s="85" t="s">
        <v>33</v>
      </c>
    </row>
    <row r="39" spans="2:9" ht="14.4">
      <c r="B39" s="56"/>
      <c r="C39" s="56"/>
      <c r="D39" s="57"/>
      <c r="E39" s="57" t="s">
        <v>571</v>
      </c>
      <c r="F39" s="58">
        <f>SUM(F37:F38)</f>
        <v>0</v>
      </c>
      <c r="G39" s="400"/>
      <c r="H39" s="119">
        <f>SUM(H37:H38)</f>
        <v>0</v>
      </c>
      <c r="I39" s="541"/>
    </row>
    <row r="40" spans="2:9" ht="14.4">
      <c r="B40" s="41"/>
      <c r="C40" s="41"/>
      <c r="D40" s="41"/>
      <c r="E40" s="41"/>
      <c r="F40" s="42"/>
      <c r="G40" s="401"/>
      <c r="H40" s="143"/>
      <c r="I40" s="540"/>
    </row>
    <row r="41" spans="2:9" ht="13.8">
      <c r="B41" s="1236" t="s">
        <v>577</v>
      </c>
      <c r="C41" s="1236"/>
      <c r="D41" s="1236"/>
      <c r="E41" s="1236"/>
      <c r="F41" s="1236"/>
      <c r="G41" s="1236"/>
      <c r="H41" s="1236"/>
      <c r="I41" s="1236"/>
    </row>
    <row r="42" spans="2:9" ht="13.8">
      <c r="B42" s="172" t="s">
        <v>4</v>
      </c>
      <c r="C42" s="172" t="s">
        <v>560</v>
      </c>
      <c r="D42" s="172" t="s">
        <v>232</v>
      </c>
      <c r="E42" s="172" t="s">
        <v>6</v>
      </c>
      <c r="F42" s="173" t="s">
        <v>7</v>
      </c>
      <c r="G42" s="404" t="s">
        <v>8</v>
      </c>
      <c r="H42" s="173" t="s">
        <v>16</v>
      </c>
      <c r="I42" s="173" t="s">
        <v>561</v>
      </c>
    </row>
    <row r="43" spans="2:9" ht="14.4">
      <c r="B43" s="66"/>
      <c r="C43" s="67"/>
      <c r="D43" s="68"/>
      <c r="E43" s="15"/>
      <c r="F43" s="69"/>
      <c r="G43" s="405"/>
      <c r="H43" s="79"/>
      <c r="I43" s="541"/>
    </row>
    <row r="44" spans="2:9" ht="14.4">
      <c r="B44" s="66"/>
      <c r="C44" s="67"/>
      <c r="D44" s="68"/>
      <c r="E44" s="15"/>
      <c r="F44" s="69"/>
      <c r="G44" s="405"/>
      <c r="H44" s="79"/>
      <c r="I44" s="541"/>
    </row>
    <row r="45" spans="2:9" ht="14.4">
      <c r="B45" s="66"/>
      <c r="C45" s="67"/>
      <c r="D45" s="68"/>
      <c r="E45" s="15"/>
      <c r="F45" s="69"/>
      <c r="G45" s="405"/>
      <c r="H45" s="79"/>
      <c r="I45" s="541"/>
    </row>
    <row r="46" spans="2:9" ht="14.4">
      <c r="B46" s="66"/>
      <c r="C46" s="67"/>
      <c r="D46" s="68"/>
      <c r="E46" s="15"/>
      <c r="F46" s="69"/>
      <c r="G46" s="405"/>
      <c r="H46" s="79"/>
      <c r="I46" s="541"/>
    </row>
    <row r="47" spans="2:9" ht="14.4">
      <c r="B47" s="66"/>
      <c r="C47" s="67"/>
      <c r="D47" s="68"/>
      <c r="E47" s="15"/>
      <c r="F47" s="69"/>
      <c r="G47" s="405"/>
      <c r="H47" s="79"/>
      <c r="I47" s="541"/>
    </row>
    <row r="48" spans="2:9" ht="14.4">
      <c r="B48" s="56"/>
      <c r="C48" s="56"/>
      <c r="D48" s="57"/>
      <c r="E48" s="57" t="s">
        <v>571</v>
      </c>
      <c r="F48" s="58">
        <f>SUM(F43:F47)</f>
        <v>0</v>
      </c>
      <c r="G48" s="400"/>
      <c r="H48" s="119">
        <f>SUM(H43:H47)</f>
        <v>0</v>
      </c>
      <c r="I48" s="541"/>
    </row>
    <row r="49" spans="2:10" ht="14.4">
      <c r="B49" s="33"/>
      <c r="C49" s="33"/>
      <c r="D49" s="33"/>
      <c r="E49" s="33"/>
      <c r="F49" s="33"/>
      <c r="G49" s="395"/>
    </row>
    <row r="50" spans="2:10" ht="13.8">
      <c r="B50" s="1236" t="s">
        <v>578</v>
      </c>
      <c r="C50" s="1236"/>
      <c r="D50" s="1236"/>
      <c r="E50" s="1236"/>
      <c r="F50" s="1236"/>
      <c r="G50" s="1236"/>
      <c r="H50" s="1236"/>
      <c r="I50" s="1236"/>
      <c r="J50" s="1236"/>
    </row>
    <row r="51" spans="2:10" ht="13.8">
      <c r="B51" s="172" t="s">
        <v>4</v>
      </c>
      <c r="C51" s="172" t="s">
        <v>560</v>
      </c>
      <c r="D51" s="172" t="s">
        <v>232</v>
      </c>
      <c r="E51" s="172" t="s">
        <v>6</v>
      </c>
      <c r="F51" s="173" t="s">
        <v>7</v>
      </c>
      <c r="G51" s="407" t="s">
        <v>8</v>
      </c>
      <c r="H51" s="174" t="s">
        <v>579</v>
      </c>
      <c r="I51" s="174" t="s">
        <v>561</v>
      </c>
      <c r="J51" s="174" t="s">
        <v>580</v>
      </c>
    </row>
    <row r="52" spans="2:10" ht="14.4">
      <c r="B52" s="16">
        <v>12993</v>
      </c>
      <c r="C52" s="144">
        <v>0.1</v>
      </c>
      <c r="D52" s="83" t="s">
        <v>35</v>
      </c>
      <c r="E52" s="145" t="s">
        <v>34</v>
      </c>
      <c r="F52" s="44">
        <v>1850000</v>
      </c>
      <c r="G52" s="397"/>
      <c r="H52" s="53"/>
      <c r="I52" s="81" t="s">
        <v>28</v>
      </c>
      <c r="J52" s="90" t="s">
        <v>581</v>
      </c>
    </row>
    <row r="53" spans="2:10" ht="14.4">
      <c r="B53" s="16">
        <v>12996</v>
      </c>
      <c r="C53" s="144">
        <v>0.1</v>
      </c>
      <c r="D53" s="83" t="s">
        <v>35</v>
      </c>
      <c r="E53" s="145" t="s">
        <v>50</v>
      </c>
      <c r="F53" s="44">
        <v>2100000</v>
      </c>
      <c r="G53" s="397"/>
      <c r="H53" s="53"/>
      <c r="I53" s="81" t="s">
        <v>33</v>
      </c>
      <c r="J53" s="90" t="s">
        <v>581</v>
      </c>
    </row>
    <row r="54" spans="2:10" ht="14.4">
      <c r="B54" s="16">
        <v>13005</v>
      </c>
      <c r="C54" s="139">
        <v>0.1</v>
      </c>
      <c r="D54" s="140" t="s">
        <v>35</v>
      </c>
      <c r="E54" s="157" t="s">
        <v>53</v>
      </c>
      <c r="F54" s="141">
        <v>1700000</v>
      </c>
      <c r="G54" s="408"/>
      <c r="H54" s="53"/>
      <c r="I54" s="81" t="s">
        <v>33</v>
      </c>
      <c r="J54" s="90" t="s">
        <v>581</v>
      </c>
    </row>
    <row r="55" spans="2:10" ht="14.4">
      <c r="B55" s="16">
        <v>12961</v>
      </c>
      <c r="C55" s="82">
        <v>0.1</v>
      </c>
      <c r="D55" s="84" t="s">
        <v>30</v>
      </c>
      <c r="E55" s="73" t="s">
        <v>29</v>
      </c>
      <c r="F55" s="146">
        <v>1700000</v>
      </c>
      <c r="G55" s="397"/>
      <c r="H55" s="156"/>
      <c r="I55" s="81" t="s">
        <v>28</v>
      </c>
      <c r="J55" s="90" t="s">
        <v>581</v>
      </c>
    </row>
    <row r="56" spans="2:10" ht="14.4">
      <c r="B56" s="16">
        <v>12956</v>
      </c>
      <c r="C56" s="82">
        <v>0.1</v>
      </c>
      <c r="D56" s="84" t="s">
        <v>30</v>
      </c>
      <c r="E56" s="73" t="s">
        <v>32</v>
      </c>
      <c r="F56" s="146">
        <v>1350000</v>
      </c>
      <c r="G56" s="397"/>
      <c r="H56" s="156"/>
      <c r="I56" s="81" t="s">
        <v>28</v>
      </c>
      <c r="J56" s="90" t="s">
        <v>581</v>
      </c>
    </row>
    <row r="57" spans="2:10" ht="14.4">
      <c r="B57" s="16">
        <v>12924</v>
      </c>
      <c r="C57" s="82">
        <v>0.1</v>
      </c>
      <c r="D57" s="84" t="s">
        <v>43</v>
      </c>
      <c r="E57" s="73" t="s">
        <v>47</v>
      </c>
      <c r="F57" s="146">
        <v>1600000</v>
      </c>
      <c r="G57" s="397"/>
      <c r="H57" s="156"/>
      <c r="I57" s="209" t="s">
        <v>33</v>
      </c>
      <c r="J57" s="90" t="s">
        <v>581</v>
      </c>
    </row>
    <row r="58" spans="2:10" ht="14.4">
      <c r="B58" s="16">
        <v>12970</v>
      </c>
      <c r="C58" s="82">
        <v>0.1</v>
      </c>
      <c r="D58" s="84" t="s">
        <v>30</v>
      </c>
      <c r="E58" s="73" t="s">
        <v>48</v>
      </c>
      <c r="F58" s="146">
        <v>1650000</v>
      </c>
      <c r="G58" s="397"/>
      <c r="H58" s="156"/>
      <c r="I58" s="81" t="s">
        <v>33</v>
      </c>
      <c r="J58" s="90" t="s">
        <v>581</v>
      </c>
    </row>
    <row r="59" spans="2:10" ht="14.4">
      <c r="B59" s="16">
        <v>12963</v>
      </c>
      <c r="C59" s="158">
        <v>0.1</v>
      </c>
      <c r="D59" s="159" t="s">
        <v>43</v>
      </c>
      <c r="E59" s="145" t="s">
        <v>51</v>
      </c>
      <c r="F59" s="160">
        <v>1850000</v>
      </c>
      <c r="G59" s="409"/>
      <c r="H59" s="53"/>
      <c r="I59" s="81" t="s">
        <v>33</v>
      </c>
      <c r="J59" s="138" t="s">
        <v>581</v>
      </c>
    </row>
    <row r="60" spans="2:10" ht="14.4">
      <c r="B60" s="81">
        <v>13026</v>
      </c>
      <c r="C60" s="82">
        <v>0.1</v>
      </c>
      <c r="D60" s="83" t="s">
        <v>35</v>
      </c>
      <c r="E60" s="145" t="s">
        <v>573</v>
      </c>
      <c r="F60" s="44">
        <v>1950000</v>
      </c>
      <c r="G60" s="397">
        <v>0.02</v>
      </c>
      <c r="H60" s="53">
        <f t="shared" ref="H60:H67" si="2">G60*F60</f>
        <v>39000</v>
      </c>
      <c r="I60" s="81" t="s">
        <v>33</v>
      </c>
      <c r="J60" s="138" t="s">
        <v>582</v>
      </c>
    </row>
    <row r="61" spans="2:10" ht="14.4">
      <c r="B61" s="16">
        <v>13033</v>
      </c>
      <c r="C61" s="82">
        <v>0.1</v>
      </c>
      <c r="D61" s="83" t="s">
        <v>43</v>
      </c>
      <c r="E61" s="145" t="s">
        <v>583</v>
      </c>
      <c r="F61" s="146">
        <v>1200000</v>
      </c>
      <c r="G61" s="397">
        <v>0.02</v>
      </c>
      <c r="H61" s="53">
        <f t="shared" si="2"/>
        <v>24000</v>
      </c>
      <c r="I61" s="81" t="s">
        <v>33</v>
      </c>
      <c r="J61" s="138" t="s">
        <v>582</v>
      </c>
    </row>
    <row r="62" spans="2:10" ht="14.4">
      <c r="B62" s="81">
        <v>13102</v>
      </c>
      <c r="C62" s="82">
        <v>0.1</v>
      </c>
      <c r="D62" s="83" t="s">
        <v>35</v>
      </c>
      <c r="E62" s="145" t="s">
        <v>15</v>
      </c>
      <c r="F62" s="44">
        <v>1500000</v>
      </c>
      <c r="G62" s="397">
        <v>0.02</v>
      </c>
      <c r="H62" s="53">
        <f t="shared" si="2"/>
        <v>30000</v>
      </c>
      <c r="I62" s="81" t="s">
        <v>1</v>
      </c>
      <c r="J62" s="138" t="s">
        <v>582</v>
      </c>
    </row>
    <row r="63" spans="2:10" ht="14.4">
      <c r="B63" s="81">
        <v>13098</v>
      </c>
      <c r="C63" s="82">
        <v>0.1</v>
      </c>
      <c r="D63" s="83" t="s">
        <v>35</v>
      </c>
      <c r="E63" s="145" t="s">
        <v>574</v>
      </c>
      <c r="F63" s="44">
        <v>1800000</v>
      </c>
      <c r="G63" s="397">
        <v>0.02</v>
      </c>
      <c r="H63" s="53">
        <f t="shared" si="2"/>
        <v>36000</v>
      </c>
      <c r="I63" s="81" t="s">
        <v>1</v>
      </c>
      <c r="J63" s="138" t="s">
        <v>582</v>
      </c>
    </row>
    <row r="64" spans="2:10" ht="14.4">
      <c r="B64" s="81">
        <v>13094</v>
      </c>
      <c r="C64" s="135">
        <v>0.08</v>
      </c>
      <c r="D64" s="83" t="s">
        <v>35</v>
      </c>
      <c r="E64" s="145" t="s">
        <v>65</v>
      </c>
      <c r="F64" s="44">
        <v>750000</v>
      </c>
      <c r="G64" s="402">
        <v>0.01</v>
      </c>
      <c r="H64" s="53">
        <f t="shared" si="2"/>
        <v>7500</v>
      </c>
      <c r="I64" s="81" t="s">
        <v>16</v>
      </c>
      <c r="J64" s="138" t="s">
        <v>582</v>
      </c>
    </row>
    <row r="65" spans="2:10" ht="14.4">
      <c r="B65" s="81">
        <v>13117</v>
      </c>
      <c r="C65" s="82">
        <v>0.1</v>
      </c>
      <c r="D65" s="83" t="s">
        <v>23</v>
      </c>
      <c r="E65" s="145" t="s">
        <v>56</v>
      </c>
      <c r="F65" s="44">
        <v>1200000</v>
      </c>
      <c r="G65" s="397">
        <v>0.02</v>
      </c>
      <c r="H65" s="53">
        <f t="shared" si="2"/>
        <v>24000</v>
      </c>
      <c r="I65" s="81" t="s">
        <v>33</v>
      </c>
      <c r="J65" s="138" t="s">
        <v>582</v>
      </c>
    </row>
    <row r="66" spans="2:10" ht="14.4">
      <c r="B66" s="81">
        <v>13110</v>
      </c>
      <c r="C66" s="82">
        <v>0.1</v>
      </c>
      <c r="D66" s="83" t="s">
        <v>23</v>
      </c>
      <c r="E66" s="145" t="s">
        <v>22</v>
      </c>
      <c r="F66" s="44">
        <v>2750000</v>
      </c>
      <c r="G66" s="397">
        <v>0.02</v>
      </c>
      <c r="H66" s="53">
        <f t="shared" si="2"/>
        <v>55000</v>
      </c>
      <c r="I66" s="81" t="s">
        <v>1</v>
      </c>
      <c r="J66" s="138" t="s">
        <v>582</v>
      </c>
    </row>
    <row r="67" spans="2:10" ht="14.4">
      <c r="B67" s="16">
        <v>13118</v>
      </c>
      <c r="C67" s="82">
        <v>0.1</v>
      </c>
      <c r="D67" s="83" t="s">
        <v>23</v>
      </c>
      <c r="E67" s="145" t="s">
        <v>562</v>
      </c>
      <c r="F67" s="44">
        <v>1100000</v>
      </c>
      <c r="G67" s="397">
        <v>0.02</v>
      </c>
      <c r="H67" s="53">
        <f t="shared" si="2"/>
        <v>22000</v>
      </c>
      <c r="I67" s="81" t="s">
        <v>1</v>
      </c>
      <c r="J67" s="138" t="s">
        <v>582</v>
      </c>
    </row>
    <row r="68" spans="2:10" ht="54" customHeight="1">
      <c r="B68" s="85" t="s">
        <v>36</v>
      </c>
      <c r="C68" s="65" t="s">
        <v>42</v>
      </c>
      <c r="D68" s="155" t="s">
        <v>43</v>
      </c>
      <c r="E68" s="151" t="s">
        <v>53</v>
      </c>
      <c r="F68" s="35">
        <v>1700000</v>
      </c>
      <c r="G68" s="399"/>
      <c r="H68" s="136"/>
      <c r="I68" s="307" t="s">
        <v>28</v>
      </c>
    </row>
    <row r="69" spans="2:10" ht="15.75" customHeight="1">
      <c r="B69" s="85" t="s">
        <v>36</v>
      </c>
      <c r="C69" s="65" t="s">
        <v>58</v>
      </c>
      <c r="D69" s="155" t="s">
        <v>23</v>
      </c>
      <c r="E69" s="151" t="s">
        <v>584</v>
      </c>
      <c r="F69" s="35">
        <v>1400000</v>
      </c>
      <c r="G69" s="399"/>
      <c r="H69" s="136"/>
      <c r="I69" s="307" t="s">
        <v>33</v>
      </c>
    </row>
    <row r="70" spans="2:10" ht="31.8">
      <c r="B70" s="85" t="s">
        <v>36</v>
      </c>
      <c r="C70" s="65" t="s">
        <v>60</v>
      </c>
      <c r="D70" s="155" t="s">
        <v>23</v>
      </c>
      <c r="E70" s="151" t="s">
        <v>585</v>
      </c>
      <c r="F70" s="35">
        <v>2200000</v>
      </c>
      <c r="G70" s="399"/>
      <c r="H70" s="136"/>
      <c r="I70" s="307" t="s">
        <v>33</v>
      </c>
    </row>
    <row r="71" spans="2:10" ht="42">
      <c r="B71" s="85" t="s">
        <v>36</v>
      </c>
      <c r="C71" s="65" t="s">
        <v>38</v>
      </c>
      <c r="D71" s="155" t="s">
        <v>35</v>
      </c>
      <c r="E71" s="151" t="s">
        <v>586</v>
      </c>
      <c r="F71" s="35">
        <v>1300000</v>
      </c>
      <c r="G71" s="399"/>
      <c r="H71" s="136"/>
      <c r="I71" s="307" t="s">
        <v>28</v>
      </c>
    </row>
    <row r="72" spans="2:10" ht="21.6">
      <c r="B72" s="85" t="s">
        <v>36</v>
      </c>
      <c r="C72" s="65" t="s">
        <v>40</v>
      </c>
      <c r="D72" s="155" t="s">
        <v>35</v>
      </c>
      <c r="E72" s="151" t="s">
        <v>587</v>
      </c>
      <c r="F72" s="35">
        <v>1200000</v>
      </c>
      <c r="G72" s="399"/>
      <c r="H72" s="136"/>
      <c r="I72" s="307" t="s">
        <v>28</v>
      </c>
    </row>
    <row r="73" spans="2:10" ht="14.4">
      <c r="B73" s="85" t="s">
        <v>36</v>
      </c>
      <c r="C73" s="65" t="s">
        <v>42</v>
      </c>
      <c r="D73" s="155" t="s">
        <v>35</v>
      </c>
      <c r="E73" s="151" t="s">
        <v>588</v>
      </c>
      <c r="F73" s="35">
        <v>1500000</v>
      </c>
      <c r="G73" s="399"/>
      <c r="H73" s="136"/>
      <c r="I73" s="307" t="s">
        <v>28</v>
      </c>
    </row>
    <row r="74" spans="2:10" ht="14.4">
      <c r="B74" s="132" t="s">
        <v>36</v>
      </c>
      <c r="C74" s="65" t="s">
        <v>46</v>
      </c>
      <c r="D74" s="155" t="s">
        <v>35</v>
      </c>
      <c r="E74" s="151" t="s">
        <v>584</v>
      </c>
      <c r="F74" s="133">
        <v>1400000</v>
      </c>
      <c r="G74" s="403"/>
      <c r="H74" s="137"/>
      <c r="I74" s="307" t="s">
        <v>28</v>
      </c>
    </row>
    <row r="75" spans="2:10" ht="72.599999999999994">
      <c r="B75" s="85" t="s">
        <v>36</v>
      </c>
      <c r="C75" s="65" t="s">
        <v>62</v>
      </c>
      <c r="D75" s="86" t="s">
        <v>63</v>
      </c>
      <c r="E75" s="151" t="s">
        <v>589</v>
      </c>
      <c r="F75" s="35">
        <v>2300000</v>
      </c>
      <c r="G75" s="406"/>
      <c r="H75" s="183"/>
      <c r="I75" s="85" t="s">
        <v>33</v>
      </c>
    </row>
    <row r="76" spans="2:10" ht="18">
      <c r="B76" s="71"/>
      <c r="C76" s="71"/>
      <c r="D76" s="72"/>
      <c r="E76" s="72" t="s">
        <v>571</v>
      </c>
      <c r="F76" s="94">
        <f>SUM(F52:F67)</f>
        <v>26050000</v>
      </c>
      <c r="G76" s="410" t="s">
        <v>590</v>
      </c>
      <c r="H76" s="161">
        <f>SUM(H52:H67)</f>
        <v>237500</v>
      </c>
      <c r="I76" s="541"/>
    </row>
    <row r="77" spans="2:10" ht="14.4">
      <c r="B77" s="33"/>
      <c r="C77" s="33"/>
      <c r="D77" s="33"/>
      <c r="E77" s="33"/>
      <c r="F77" s="33"/>
      <c r="G77" s="395"/>
    </row>
    <row r="78" spans="2:10" ht="14.4">
      <c r="B78" s="33"/>
      <c r="C78" s="33"/>
      <c r="D78" s="33"/>
      <c r="E78" s="33"/>
      <c r="F78" s="33"/>
      <c r="G78" s="395"/>
    </row>
    <row r="79" spans="2:10" ht="14.4">
      <c r="B79" s="33"/>
      <c r="C79" s="33"/>
      <c r="D79" s="33"/>
      <c r="E79" s="56" t="s">
        <v>270</v>
      </c>
      <c r="F79" s="104"/>
      <c r="G79" s="395"/>
    </row>
    <row r="80" spans="2:10" ht="14.4">
      <c r="B80" s="33"/>
      <c r="C80" s="33"/>
      <c r="D80" s="33"/>
      <c r="E80" s="110" t="s">
        <v>272</v>
      </c>
      <c r="F80" s="105"/>
      <c r="G80" s="395"/>
    </row>
    <row r="81" spans="2:9" ht="14.4">
      <c r="B81" s="33"/>
      <c r="C81" s="33"/>
      <c r="D81" s="33"/>
      <c r="E81" s="111" t="s">
        <v>591</v>
      </c>
      <c r="F81" s="106">
        <f>SUM(F52:F67)</f>
        <v>26050000</v>
      </c>
      <c r="G81" s="395"/>
    </row>
    <row r="82" spans="2:9" ht="14.4">
      <c r="B82" s="33"/>
      <c r="C82" s="33"/>
      <c r="D82" s="33"/>
      <c r="E82" s="112" t="s">
        <v>26</v>
      </c>
      <c r="F82" s="107">
        <f>F79+F80+F81</f>
        <v>26050000</v>
      </c>
      <c r="G82" s="395"/>
    </row>
    <row r="83" spans="2:9" ht="14.4">
      <c r="B83" s="33"/>
      <c r="C83" s="33"/>
      <c r="D83" s="33"/>
      <c r="E83" s="113" t="s">
        <v>592</v>
      </c>
      <c r="F83" s="108"/>
      <c r="G83" s="395"/>
    </row>
    <row r="84" spans="2:9" ht="14.4">
      <c r="B84" s="33"/>
      <c r="C84" s="33"/>
      <c r="D84" s="33"/>
      <c r="E84" s="114" t="s">
        <v>36</v>
      </c>
      <c r="F84" s="109">
        <f>SUM(F68:F75)</f>
        <v>13000000</v>
      </c>
      <c r="G84" s="395"/>
    </row>
    <row r="86" spans="2:9" ht="45">
      <c r="B86" s="1222" t="s">
        <v>78</v>
      </c>
      <c r="C86" s="1222"/>
      <c r="D86" s="1222"/>
      <c r="E86" s="1222"/>
      <c r="F86" s="1222"/>
      <c r="G86" s="1222"/>
      <c r="H86" s="1222"/>
      <c r="I86" s="1222"/>
    </row>
    <row r="87" spans="2:9" ht="14.4">
      <c r="B87" s="33"/>
      <c r="C87" s="33"/>
      <c r="D87" s="33"/>
      <c r="E87" s="33"/>
      <c r="F87" s="33"/>
      <c r="G87" s="395"/>
    </row>
    <row r="88" spans="2:9" ht="13.8">
      <c r="B88" s="1231" t="s">
        <v>593</v>
      </c>
      <c r="C88" s="1232"/>
      <c r="D88" s="1232"/>
      <c r="E88" s="1232"/>
      <c r="F88" s="1232"/>
      <c r="G88" s="1232"/>
      <c r="H88" s="1232"/>
      <c r="I88" s="1233"/>
    </row>
    <row r="89" spans="2:9" ht="13.8">
      <c r="B89" s="170" t="s">
        <v>4</v>
      </c>
      <c r="C89" s="170" t="s">
        <v>560</v>
      </c>
      <c r="D89" s="170" t="s">
        <v>232</v>
      </c>
      <c r="E89" s="170" t="s">
        <v>6</v>
      </c>
      <c r="F89" s="171" t="s">
        <v>7</v>
      </c>
      <c r="G89" s="396" t="s">
        <v>8</v>
      </c>
      <c r="H89" s="171" t="s">
        <v>306</v>
      </c>
      <c r="I89" s="171" t="s">
        <v>561</v>
      </c>
    </row>
    <row r="90" spans="2:9" ht="14.4">
      <c r="B90" s="81">
        <v>13158</v>
      </c>
      <c r="C90" s="135">
        <v>0.08</v>
      </c>
      <c r="D90" s="83" t="s">
        <v>23</v>
      </c>
      <c r="E90" s="145" t="s">
        <v>594</v>
      </c>
      <c r="F90" s="44">
        <v>3900000</v>
      </c>
      <c r="G90" s="397">
        <v>0.01</v>
      </c>
      <c r="H90" s="53">
        <f t="shared" ref="H90:H97" si="3">G90*F90</f>
        <v>39000</v>
      </c>
      <c r="I90" s="81" t="s">
        <v>16</v>
      </c>
    </row>
    <row r="91" spans="2:9" ht="14.4">
      <c r="B91" s="81">
        <v>13161</v>
      </c>
      <c r="C91" s="82">
        <v>0.1</v>
      </c>
      <c r="D91" s="83" t="s">
        <v>23</v>
      </c>
      <c r="E91" s="145" t="s">
        <v>110</v>
      </c>
      <c r="F91" s="44">
        <v>1200000</v>
      </c>
      <c r="G91" s="397">
        <v>0.02</v>
      </c>
      <c r="H91" s="53">
        <f t="shared" si="3"/>
        <v>24000</v>
      </c>
      <c r="I91" s="81" t="s">
        <v>28</v>
      </c>
    </row>
    <row r="92" spans="2:9" ht="14.4">
      <c r="B92" s="81">
        <v>13177</v>
      </c>
      <c r="C92" s="135">
        <v>0.08</v>
      </c>
      <c r="D92" s="83" t="s">
        <v>23</v>
      </c>
      <c r="E92" s="145" t="s">
        <v>595</v>
      </c>
      <c r="F92" s="44">
        <v>1850000</v>
      </c>
      <c r="G92" s="397">
        <v>0.01</v>
      </c>
      <c r="H92" s="53">
        <f t="shared" si="3"/>
        <v>18500</v>
      </c>
      <c r="I92" s="81" t="s">
        <v>28</v>
      </c>
    </row>
    <row r="93" spans="2:9" ht="14.4">
      <c r="B93" s="81">
        <v>13216</v>
      </c>
      <c r="C93" s="82">
        <v>0.1</v>
      </c>
      <c r="D93" s="83" t="s">
        <v>23</v>
      </c>
      <c r="E93" s="145" t="s">
        <v>596</v>
      </c>
      <c r="F93" s="44">
        <v>1500000</v>
      </c>
      <c r="G93" s="397">
        <v>0.02</v>
      </c>
      <c r="H93" s="53">
        <f t="shared" si="3"/>
        <v>30000</v>
      </c>
      <c r="I93" s="81" t="s">
        <v>28</v>
      </c>
    </row>
    <row r="94" spans="2:9" ht="14.4">
      <c r="B94" s="81">
        <v>13269</v>
      </c>
      <c r="C94" s="82">
        <v>0.1</v>
      </c>
      <c r="D94" s="83" t="s">
        <v>23</v>
      </c>
      <c r="E94" s="145" t="s">
        <v>597</v>
      </c>
      <c r="F94" s="44">
        <v>1500000</v>
      </c>
      <c r="G94" s="397">
        <v>0.02</v>
      </c>
      <c r="H94" s="53">
        <f t="shared" si="3"/>
        <v>30000</v>
      </c>
      <c r="I94" s="81" t="s">
        <v>1</v>
      </c>
    </row>
    <row r="95" spans="2:9" ht="14.4">
      <c r="B95" s="81">
        <v>13234</v>
      </c>
      <c r="C95" s="135">
        <v>0.08</v>
      </c>
      <c r="D95" s="83" t="s">
        <v>23</v>
      </c>
      <c r="E95" s="145" t="s">
        <v>89</v>
      </c>
      <c r="F95" s="44">
        <v>1200000</v>
      </c>
      <c r="G95" s="397">
        <v>0.01</v>
      </c>
      <c r="H95" s="53">
        <f t="shared" si="3"/>
        <v>12000</v>
      </c>
      <c r="I95" s="81" t="s">
        <v>1</v>
      </c>
    </row>
    <row r="96" spans="2:9" ht="14.4">
      <c r="B96" s="81">
        <v>13238</v>
      </c>
      <c r="C96" s="82">
        <v>0.1</v>
      </c>
      <c r="D96" s="83" t="s">
        <v>23</v>
      </c>
      <c r="E96" s="145" t="s">
        <v>132</v>
      </c>
      <c r="F96" s="44">
        <v>1000000</v>
      </c>
      <c r="G96" s="397">
        <v>0.02</v>
      </c>
      <c r="H96" s="53">
        <f t="shared" si="3"/>
        <v>20000</v>
      </c>
      <c r="I96" s="81" t="s">
        <v>33</v>
      </c>
    </row>
    <row r="97" spans="2:9" ht="14.4">
      <c r="B97" s="81">
        <v>13281</v>
      </c>
      <c r="C97" s="82">
        <v>0.1</v>
      </c>
      <c r="D97" s="83" t="s">
        <v>23</v>
      </c>
      <c r="E97" s="145" t="s">
        <v>134</v>
      </c>
      <c r="F97" s="44">
        <v>1400000</v>
      </c>
      <c r="G97" s="397">
        <v>0.02</v>
      </c>
      <c r="H97" s="53">
        <f t="shared" si="3"/>
        <v>28000</v>
      </c>
      <c r="I97" s="81" t="s">
        <v>33</v>
      </c>
    </row>
    <row r="98" spans="2:9" ht="31.8">
      <c r="B98" s="85" t="s">
        <v>36</v>
      </c>
      <c r="C98" s="65" t="s">
        <v>103</v>
      </c>
      <c r="D98" s="86" t="s">
        <v>23</v>
      </c>
      <c r="E98" s="151" t="s">
        <v>102</v>
      </c>
      <c r="F98" s="35"/>
      <c r="G98" s="406"/>
      <c r="H98" s="183"/>
      <c r="I98" s="85" t="s">
        <v>1</v>
      </c>
    </row>
    <row r="99" spans="2:9" ht="46.5" customHeight="1">
      <c r="B99" s="85" t="s">
        <v>36</v>
      </c>
      <c r="C99" s="65" t="s">
        <v>144</v>
      </c>
      <c r="D99" s="86" t="s">
        <v>23</v>
      </c>
      <c r="E99" s="151" t="s">
        <v>59</v>
      </c>
      <c r="F99" s="35"/>
      <c r="G99" s="406"/>
      <c r="H99" s="183"/>
      <c r="I99" s="85" t="s">
        <v>33</v>
      </c>
    </row>
    <row r="100" spans="2:9" ht="21.6">
      <c r="B100" s="85" t="s">
        <v>36</v>
      </c>
      <c r="C100" s="65" t="s">
        <v>105</v>
      </c>
      <c r="D100" s="86" t="s">
        <v>23</v>
      </c>
      <c r="E100" s="151" t="s">
        <v>104</v>
      </c>
      <c r="F100" s="35"/>
      <c r="G100" s="406"/>
      <c r="H100" s="183"/>
      <c r="I100" s="85" t="s">
        <v>1</v>
      </c>
    </row>
    <row r="101" spans="2:9" ht="14.4">
      <c r="B101" s="87"/>
      <c r="C101" s="87"/>
      <c r="D101" s="88"/>
      <c r="E101" s="88" t="s">
        <v>571</v>
      </c>
      <c r="F101" s="94">
        <f>SUM(F90:F100)</f>
        <v>13550000</v>
      </c>
      <c r="G101" s="1234" t="s">
        <v>598</v>
      </c>
      <c r="H101" s="1235"/>
      <c r="I101" s="539"/>
    </row>
    <row r="102" spans="2:9" ht="14.4">
      <c r="B102" s="41"/>
      <c r="C102" s="41"/>
      <c r="D102" s="41"/>
      <c r="E102" s="41"/>
      <c r="F102" s="42"/>
      <c r="G102" s="401"/>
    </row>
    <row r="103" spans="2:9" ht="13.8">
      <c r="B103" s="1236" t="s">
        <v>599</v>
      </c>
      <c r="C103" s="1236"/>
      <c r="D103" s="1236"/>
      <c r="E103" s="1236"/>
      <c r="F103" s="1236"/>
      <c r="G103" s="1236"/>
      <c r="H103" s="1236"/>
      <c r="I103" s="1236"/>
    </row>
    <row r="104" spans="2:9" ht="13.8">
      <c r="B104" s="170" t="s">
        <v>4</v>
      </c>
      <c r="C104" s="170" t="s">
        <v>560</v>
      </c>
      <c r="D104" s="170" t="s">
        <v>232</v>
      </c>
      <c r="E104" s="170" t="s">
        <v>6</v>
      </c>
      <c r="F104" s="171" t="s">
        <v>7</v>
      </c>
      <c r="G104" s="396" t="s">
        <v>8</v>
      </c>
      <c r="H104" s="171" t="s">
        <v>246</v>
      </c>
      <c r="I104" s="171" t="s">
        <v>561</v>
      </c>
    </row>
    <row r="105" spans="2:9" ht="14.4">
      <c r="B105" s="81">
        <v>13149</v>
      </c>
      <c r="C105" s="82">
        <v>0.1</v>
      </c>
      <c r="D105" s="83" t="s">
        <v>35</v>
      </c>
      <c r="E105" s="145" t="s">
        <v>79</v>
      </c>
      <c r="F105" s="44">
        <v>1300000</v>
      </c>
      <c r="G105" s="397">
        <v>0.05</v>
      </c>
      <c r="H105" s="53">
        <f t="shared" ref="H105:H132" si="4">G105*F105</f>
        <v>65000</v>
      </c>
      <c r="I105" s="81" t="s">
        <v>1</v>
      </c>
    </row>
    <row r="106" spans="2:9" ht="14.4">
      <c r="B106" s="81">
        <v>13160</v>
      </c>
      <c r="C106" s="82">
        <v>0.1</v>
      </c>
      <c r="D106" s="83" t="s">
        <v>35</v>
      </c>
      <c r="E106" s="186" t="s">
        <v>152</v>
      </c>
      <c r="F106" s="44">
        <v>760000</v>
      </c>
      <c r="G106" s="397">
        <v>0.05</v>
      </c>
      <c r="H106" s="53">
        <f t="shared" si="4"/>
        <v>38000</v>
      </c>
      <c r="I106" s="81" t="s">
        <v>16</v>
      </c>
    </row>
    <row r="107" spans="2:9" ht="14.4">
      <c r="B107" s="81">
        <v>13164</v>
      </c>
      <c r="C107" s="82">
        <v>0.1</v>
      </c>
      <c r="D107" s="83" t="s">
        <v>35</v>
      </c>
      <c r="E107" s="186" t="s">
        <v>111</v>
      </c>
      <c r="F107" s="44">
        <v>2200000</v>
      </c>
      <c r="G107" s="397">
        <v>0.05</v>
      </c>
      <c r="H107" s="53">
        <f t="shared" si="4"/>
        <v>110000</v>
      </c>
      <c r="I107" s="81" t="s">
        <v>33</v>
      </c>
    </row>
    <row r="108" spans="2:9" ht="14.4">
      <c r="B108" s="81">
        <v>13173</v>
      </c>
      <c r="C108" s="82">
        <v>0.1</v>
      </c>
      <c r="D108" s="83" t="s">
        <v>35</v>
      </c>
      <c r="E108" s="186" t="s">
        <v>129</v>
      </c>
      <c r="F108" s="44">
        <v>1000000</v>
      </c>
      <c r="G108" s="397">
        <v>0.05</v>
      </c>
      <c r="H108" s="53">
        <f t="shared" si="4"/>
        <v>50000</v>
      </c>
      <c r="I108" s="81" t="s">
        <v>33</v>
      </c>
    </row>
    <row r="109" spans="2:9" ht="14.4">
      <c r="B109" s="81">
        <v>13171</v>
      </c>
      <c r="C109" s="82">
        <v>0.1</v>
      </c>
      <c r="D109" s="83" t="s">
        <v>35</v>
      </c>
      <c r="E109" s="186" t="s">
        <v>130</v>
      </c>
      <c r="F109" s="44">
        <v>1000000</v>
      </c>
      <c r="G109" s="397">
        <v>0.05</v>
      </c>
      <c r="H109" s="53">
        <f t="shared" si="4"/>
        <v>50000</v>
      </c>
      <c r="I109" s="81" t="s">
        <v>33</v>
      </c>
    </row>
    <row r="110" spans="2:9" ht="14.4">
      <c r="B110" s="81">
        <v>13198</v>
      </c>
      <c r="C110" s="82">
        <v>0.1</v>
      </c>
      <c r="D110" s="83" t="s">
        <v>35</v>
      </c>
      <c r="E110" s="186" t="s">
        <v>600</v>
      </c>
      <c r="F110" s="44">
        <v>1900000</v>
      </c>
      <c r="G110" s="397">
        <v>0.05</v>
      </c>
      <c r="H110" s="53">
        <f t="shared" si="4"/>
        <v>95000</v>
      </c>
      <c r="I110" s="81" t="s">
        <v>33</v>
      </c>
    </row>
    <row r="111" spans="2:9" ht="14.4">
      <c r="B111" s="81">
        <v>13206</v>
      </c>
      <c r="C111" s="135">
        <v>0.08</v>
      </c>
      <c r="D111" s="83" t="s">
        <v>35</v>
      </c>
      <c r="E111" s="186" t="s">
        <v>86</v>
      </c>
      <c r="F111" s="44">
        <v>1350000</v>
      </c>
      <c r="G111" s="397">
        <v>0.04</v>
      </c>
      <c r="H111" s="53">
        <f t="shared" si="4"/>
        <v>54000</v>
      </c>
      <c r="I111" s="81" t="s">
        <v>1</v>
      </c>
    </row>
    <row r="112" spans="2:9" ht="14.4">
      <c r="B112" s="81">
        <v>13221</v>
      </c>
      <c r="C112" s="82">
        <v>0.1</v>
      </c>
      <c r="D112" s="83" t="s">
        <v>35</v>
      </c>
      <c r="E112" s="186" t="s">
        <v>114</v>
      </c>
      <c r="F112" s="44">
        <v>1400000</v>
      </c>
      <c r="G112" s="397">
        <v>0.05</v>
      </c>
      <c r="H112" s="53">
        <f t="shared" si="4"/>
        <v>70000</v>
      </c>
      <c r="I112" s="81" t="s">
        <v>28</v>
      </c>
    </row>
    <row r="113" spans="2:9" ht="14.4">
      <c r="B113" s="81">
        <v>13230</v>
      </c>
      <c r="C113" s="82">
        <v>0.1</v>
      </c>
      <c r="D113" s="83" t="s">
        <v>35</v>
      </c>
      <c r="E113" s="186" t="s">
        <v>145</v>
      </c>
      <c r="F113" s="44">
        <v>1400000</v>
      </c>
      <c r="G113" s="397">
        <v>0.05</v>
      </c>
      <c r="H113" s="53">
        <f t="shared" si="4"/>
        <v>70000</v>
      </c>
      <c r="I113" s="81" t="s">
        <v>125</v>
      </c>
    </row>
    <row r="114" spans="2:9" ht="14.4">
      <c r="B114" s="81">
        <v>13245</v>
      </c>
      <c r="C114" s="82">
        <v>0.1</v>
      </c>
      <c r="D114" s="83" t="s">
        <v>35</v>
      </c>
      <c r="E114" s="186" t="s">
        <v>90</v>
      </c>
      <c r="F114" s="44">
        <v>1650000</v>
      </c>
      <c r="G114" s="397">
        <v>0.05</v>
      </c>
      <c r="H114" s="53">
        <f t="shared" si="4"/>
        <v>82500</v>
      </c>
      <c r="I114" s="81" t="s">
        <v>1</v>
      </c>
    </row>
    <row r="115" spans="2:9" ht="14.4">
      <c r="B115" s="81">
        <v>13257</v>
      </c>
      <c r="C115" s="135">
        <v>0.08</v>
      </c>
      <c r="D115" s="83" t="s">
        <v>35</v>
      </c>
      <c r="E115" s="186" t="s">
        <v>601</v>
      </c>
      <c r="F115" s="44">
        <v>3700000</v>
      </c>
      <c r="G115" s="397">
        <v>0.04</v>
      </c>
      <c r="H115" s="53">
        <f t="shared" si="4"/>
        <v>148000</v>
      </c>
      <c r="I115" s="81" t="s">
        <v>1</v>
      </c>
    </row>
    <row r="116" spans="2:9" ht="14.4">
      <c r="B116" s="81">
        <v>13260</v>
      </c>
      <c r="C116" s="135">
        <v>0.08</v>
      </c>
      <c r="D116" s="83" t="s">
        <v>35</v>
      </c>
      <c r="E116" s="186" t="s">
        <v>92</v>
      </c>
      <c r="F116" s="44">
        <v>1300000</v>
      </c>
      <c r="G116" s="397">
        <v>0.04</v>
      </c>
      <c r="H116" s="53">
        <f t="shared" si="4"/>
        <v>52000</v>
      </c>
      <c r="I116" s="81" t="s">
        <v>1</v>
      </c>
    </row>
    <row r="117" spans="2:9" ht="14.4">
      <c r="B117" s="81">
        <v>13276</v>
      </c>
      <c r="C117" s="82">
        <v>0.1</v>
      </c>
      <c r="D117" s="83" t="s">
        <v>35</v>
      </c>
      <c r="E117" s="186" t="s">
        <v>115</v>
      </c>
      <c r="F117" s="44">
        <v>2250000</v>
      </c>
      <c r="G117" s="397">
        <v>0.05</v>
      </c>
      <c r="H117" s="53">
        <f t="shared" si="4"/>
        <v>112500</v>
      </c>
      <c r="I117" s="81" t="s">
        <v>28</v>
      </c>
    </row>
    <row r="118" spans="2:9" ht="14.4">
      <c r="B118" s="81">
        <v>13277</v>
      </c>
      <c r="C118" s="82">
        <v>0.1</v>
      </c>
      <c r="D118" s="83" t="s">
        <v>35</v>
      </c>
      <c r="E118" s="186" t="s">
        <v>133</v>
      </c>
      <c r="F118" s="44">
        <v>1350000</v>
      </c>
      <c r="G118" s="397">
        <v>0.05</v>
      </c>
      <c r="H118" s="53">
        <f t="shared" si="4"/>
        <v>67500</v>
      </c>
      <c r="I118" s="81" t="s">
        <v>33</v>
      </c>
    </row>
    <row r="119" spans="2:9" ht="14.4">
      <c r="B119" s="81">
        <v>13274</v>
      </c>
      <c r="C119" s="82">
        <v>0.1</v>
      </c>
      <c r="D119" s="83" t="s">
        <v>35</v>
      </c>
      <c r="E119" s="186" t="s">
        <v>93</v>
      </c>
      <c r="F119" s="44">
        <v>2750000</v>
      </c>
      <c r="G119" s="397">
        <v>0.05</v>
      </c>
      <c r="H119" s="53">
        <f t="shared" si="4"/>
        <v>137500</v>
      </c>
      <c r="I119" s="81" t="s">
        <v>1</v>
      </c>
    </row>
    <row r="120" spans="2:9" ht="14.4">
      <c r="B120" s="81">
        <v>13280</v>
      </c>
      <c r="C120" s="135">
        <v>0.09</v>
      </c>
      <c r="D120" s="83" t="s">
        <v>35</v>
      </c>
      <c r="E120" s="186" t="s">
        <v>85</v>
      </c>
      <c r="F120" s="44">
        <v>2000000</v>
      </c>
      <c r="G120" s="397">
        <v>0.04</v>
      </c>
      <c r="H120" s="53">
        <f t="shared" si="4"/>
        <v>80000</v>
      </c>
      <c r="I120" s="81" t="s">
        <v>28</v>
      </c>
    </row>
    <row r="121" spans="2:9" ht="14.4">
      <c r="B121" s="81">
        <v>13291</v>
      </c>
      <c r="C121" s="135">
        <v>0.08</v>
      </c>
      <c r="D121" s="83" t="s">
        <v>35</v>
      </c>
      <c r="E121" s="186" t="s">
        <v>95</v>
      </c>
      <c r="F121" s="44">
        <v>1590000</v>
      </c>
      <c r="G121" s="397">
        <v>0.02</v>
      </c>
      <c r="H121" s="53">
        <f t="shared" si="4"/>
        <v>31800</v>
      </c>
      <c r="I121" s="81" t="s">
        <v>1</v>
      </c>
    </row>
    <row r="122" spans="2:9" ht="14.4">
      <c r="B122" s="81">
        <v>13326</v>
      </c>
      <c r="C122" s="135">
        <v>0.08</v>
      </c>
      <c r="D122" s="83" t="s">
        <v>35</v>
      </c>
      <c r="E122" s="186" t="s">
        <v>116</v>
      </c>
      <c r="F122" s="44">
        <v>2700000</v>
      </c>
      <c r="G122" s="397">
        <v>0.04</v>
      </c>
      <c r="H122" s="53">
        <f t="shared" si="4"/>
        <v>108000</v>
      </c>
      <c r="I122" s="81" t="s">
        <v>28</v>
      </c>
    </row>
    <row r="123" spans="2:9" ht="14.4">
      <c r="B123" s="81">
        <v>13299</v>
      </c>
      <c r="C123" s="135">
        <v>0.08</v>
      </c>
      <c r="D123" s="83" t="s">
        <v>35</v>
      </c>
      <c r="E123" s="186" t="s">
        <v>96</v>
      </c>
      <c r="F123" s="44">
        <v>2300000</v>
      </c>
      <c r="G123" s="397">
        <v>0.04</v>
      </c>
      <c r="H123" s="53">
        <f t="shared" si="4"/>
        <v>92000</v>
      </c>
      <c r="I123" s="81" t="s">
        <v>1</v>
      </c>
    </row>
    <row r="124" spans="2:9" ht="14.4">
      <c r="B124" s="81">
        <v>13339</v>
      </c>
      <c r="C124" s="82">
        <v>0.1</v>
      </c>
      <c r="D124" s="83" t="s">
        <v>35</v>
      </c>
      <c r="E124" s="186" t="s">
        <v>602</v>
      </c>
      <c r="F124" s="44">
        <v>1000000</v>
      </c>
      <c r="G124" s="397">
        <v>0.05</v>
      </c>
      <c r="H124" s="53">
        <f t="shared" si="4"/>
        <v>50000</v>
      </c>
      <c r="I124" s="81" t="s">
        <v>1</v>
      </c>
    </row>
    <row r="125" spans="2:9" ht="14.4">
      <c r="B125" s="81">
        <v>13346</v>
      </c>
      <c r="C125" s="82">
        <v>0.1</v>
      </c>
      <c r="D125" s="83" t="s">
        <v>35</v>
      </c>
      <c r="E125" s="186" t="s">
        <v>100</v>
      </c>
      <c r="F125" s="44">
        <v>2000000</v>
      </c>
      <c r="G125" s="397">
        <v>0.05</v>
      </c>
      <c r="H125" s="53">
        <f t="shared" si="4"/>
        <v>100000</v>
      </c>
      <c r="I125" s="81" t="s">
        <v>1</v>
      </c>
    </row>
    <row r="126" spans="2:9" ht="14.4">
      <c r="B126" s="81">
        <v>13381</v>
      </c>
      <c r="C126" s="82">
        <v>0.1</v>
      </c>
      <c r="D126" s="83" t="s">
        <v>35</v>
      </c>
      <c r="E126" s="186" t="s">
        <v>603</v>
      </c>
      <c r="F126" s="44">
        <v>1100000</v>
      </c>
      <c r="G126" s="397">
        <v>0.05</v>
      </c>
      <c r="H126" s="53">
        <f t="shared" si="4"/>
        <v>55000</v>
      </c>
      <c r="I126" s="81" t="s">
        <v>1</v>
      </c>
    </row>
    <row r="127" spans="2:9" ht="14.4">
      <c r="B127" s="81">
        <v>13377</v>
      </c>
      <c r="C127" s="82">
        <v>0.1</v>
      </c>
      <c r="D127" s="83" t="s">
        <v>35</v>
      </c>
      <c r="E127" s="186" t="s">
        <v>136</v>
      </c>
      <c r="F127" s="44">
        <v>1050000</v>
      </c>
      <c r="G127" s="397">
        <v>0.05</v>
      </c>
      <c r="H127" s="53">
        <f t="shared" si="4"/>
        <v>52500</v>
      </c>
      <c r="I127" s="81" t="s">
        <v>33</v>
      </c>
    </row>
    <row r="128" spans="2:9" ht="14.4">
      <c r="B128" s="81">
        <v>13373</v>
      </c>
      <c r="C128" s="82">
        <v>0.1</v>
      </c>
      <c r="D128" s="83" t="s">
        <v>35</v>
      </c>
      <c r="E128" s="186" t="s">
        <v>153</v>
      </c>
      <c r="F128" s="44">
        <v>1150000</v>
      </c>
      <c r="G128" s="397">
        <v>0.05</v>
      </c>
      <c r="H128" s="53">
        <f t="shared" si="4"/>
        <v>57500</v>
      </c>
      <c r="I128" s="81" t="s">
        <v>1</v>
      </c>
    </row>
    <row r="129" spans="2:9" ht="14.4">
      <c r="B129" s="81">
        <v>13384</v>
      </c>
      <c r="C129" s="82">
        <v>0.1</v>
      </c>
      <c r="D129" s="83" t="s">
        <v>35</v>
      </c>
      <c r="E129" s="186" t="s">
        <v>123</v>
      </c>
      <c r="F129" s="44">
        <v>1500000</v>
      </c>
      <c r="G129" s="397">
        <v>0.05</v>
      </c>
      <c r="H129" s="53">
        <f t="shared" si="4"/>
        <v>75000</v>
      </c>
      <c r="I129" s="81" t="s">
        <v>28</v>
      </c>
    </row>
    <row r="130" spans="2:9" ht="14.4">
      <c r="B130" s="81">
        <v>13389</v>
      </c>
      <c r="C130" s="82">
        <v>0.1</v>
      </c>
      <c r="D130" s="83" t="s">
        <v>35</v>
      </c>
      <c r="E130" s="186" t="s">
        <v>138</v>
      </c>
      <c r="F130" s="44">
        <v>1020000</v>
      </c>
      <c r="G130" s="397">
        <v>0.05</v>
      </c>
      <c r="H130" s="53">
        <f t="shared" si="4"/>
        <v>51000</v>
      </c>
      <c r="I130" s="81" t="s">
        <v>33</v>
      </c>
    </row>
    <row r="131" spans="2:9" ht="14.4">
      <c r="B131" s="81">
        <v>13395</v>
      </c>
      <c r="C131" s="82">
        <v>0.1</v>
      </c>
      <c r="D131" s="83" t="s">
        <v>35</v>
      </c>
      <c r="E131" s="186" t="s">
        <v>604</v>
      </c>
      <c r="F131" s="44">
        <v>1750000</v>
      </c>
      <c r="G131" s="397">
        <v>0.05</v>
      </c>
      <c r="H131" s="53">
        <f t="shared" si="4"/>
        <v>87500</v>
      </c>
      <c r="I131" s="81" t="s">
        <v>33</v>
      </c>
    </row>
    <row r="132" spans="2:9" ht="14.4">
      <c r="B132" s="81">
        <v>13405</v>
      </c>
      <c r="C132" s="82">
        <v>0.1</v>
      </c>
      <c r="D132" s="83" t="s">
        <v>35</v>
      </c>
      <c r="E132" s="186" t="s">
        <v>87</v>
      </c>
      <c r="F132" s="44">
        <v>3250000</v>
      </c>
      <c r="G132" s="397">
        <v>0.05</v>
      </c>
      <c r="H132" s="53">
        <f t="shared" si="4"/>
        <v>162500</v>
      </c>
      <c r="I132" s="81" t="s">
        <v>125</v>
      </c>
    </row>
    <row r="133" spans="2:9" ht="31.8">
      <c r="B133" s="85" t="s">
        <v>36</v>
      </c>
      <c r="C133" s="65" t="s">
        <v>141</v>
      </c>
      <c r="D133" s="86" t="s">
        <v>35</v>
      </c>
      <c r="E133" s="151" t="s">
        <v>140</v>
      </c>
      <c r="F133" s="35"/>
      <c r="G133" s="406"/>
      <c r="H133" s="183"/>
      <c r="I133" s="85" t="s">
        <v>33</v>
      </c>
    </row>
    <row r="134" spans="2:9" ht="113.4">
      <c r="B134" s="85" t="s">
        <v>36</v>
      </c>
      <c r="C134" s="65" t="s">
        <v>126</v>
      </c>
      <c r="D134" s="86" t="s">
        <v>35</v>
      </c>
      <c r="E134" s="151" t="s">
        <v>124</v>
      </c>
      <c r="F134" s="35"/>
      <c r="G134" s="406"/>
      <c r="H134" s="183"/>
      <c r="I134" s="85" t="s">
        <v>28</v>
      </c>
    </row>
    <row r="135" spans="2:9" ht="52.2">
      <c r="B135" s="85" t="s">
        <v>36</v>
      </c>
      <c r="C135" s="65" t="s">
        <v>143</v>
      </c>
      <c r="D135" s="86" t="s">
        <v>35</v>
      </c>
      <c r="E135" s="151" t="s">
        <v>142</v>
      </c>
      <c r="F135" s="35"/>
      <c r="G135" s="406"/>
      <c r="H135" s="183"/>
      <c r="I135" s="85" t="s">
        <v>33</v>
      </c>
    </row>
    <row r="136" spans="2:9" ht="42">
      <c r="B136" s="85" t="s">
        <v>36</v>
      </c>
      <c r="C136" s="65" t="s">
        <v>128</v>
      </c>
      <c r="D136" s="86" t="s">
        <v>35</v>
      </c>
      <c r="E136" s="151" t="s">
        <v>127</v>
      </c>
      <c r="F136" s="35"/>
      <c r="G136" s="406"/>
      <c r="H136" s="183"/>
      <c r="I136" s="85" t="s">
        <v>125</v>
      </c>
    </row>
    <row r="137" spans="2:9" ht="42">
      <c r="B137" s="85" t="s">
        <v>36</v>
      </c>
      <c r="C137" s="65" t="s">
        <v>109</v>
      </c>
      <c r="D137" s="86" t="s">
        <v>35</v>
      </c>
      <c r="E137" s="151" t="s">
        <v>605</v>
      </c>
      <c r="F137" s="35"/>
      <c r="G137" s="406"/>
      <c r="H137" s="183"/>
      <c r="I137" s="85" t="s">
        <v>1</v>
      </c>
    </row>
    <row r="138" spans="2:9" ht="31.8">
      <c r="B138" s="85" t="s">
        <v>36</v>
      </c>
      <c r="C138" s="65" t="s">
        <v>107</v>
      </c>
      <c r="D138" s="86" t="s">
        <v>35</v>
      </c>
      <c r="E138" s="151" t="s">
        <v>106</v>
      </c>
      <c r="F138" s="35"/>
      <c r="G138" s="406"/>
      <c r="H138" s="183"/>
      <c r="I138" s="85" t="s">
        <v>1</v>
      </c>
    </row>
    <row r="139" spans="2:9" ht="14.4">
      <c r="B139" s="87"/>
      <c r="C139" s="87"/>
      <c r="D139" s="88"/>
      <c r="E139" s="88" t="s">
        <v>571</v>
      </c>
      <c r="F139" s="94">
        <f>SUM(F105:F138)</f>
        <v>47720000</v>
      </c>
      <c r="G139" s="400"/>
      <c r="H139" s="119">
        <f>SUM(H105:H138)</f>
        <v>2204800</v>
      </c>
      <c r="I139" s="466"/>
    </row>
    <row r="140" spans="2:9" ht="14.4">
      <c r="B140" s="41"/>
      <c r="C140" s="41"/>
      <c r="D140" s="41"/>
      <c r="E140" s="41"/>
      <c r="F140" s="42"/>
      <c r="G140" s="401"/>
      <c r="H140" s="207"/>
      <c r="I140" s="540"/>
    </row>
    <row r="141" spans="2:9" ht="13.8">
      <c r="B141" s="1231" t="s">
        <v>606</v>
      </c>
      <c r="C141" s="1232"/>
      <c r="D141" s="1232"/>
      <c r="E141" s="1232"/>
      <c r="F141" s="1232"/>
      <c r="G141" s="1232"/>
      <c r="H141" s="1232"/>
      <c r="I141" s="1233"/>
    </row>
    <row r="142" spans="2:9" ht="13.8">
      <c r="B142" s="170" t="s">
        <v>4</v>
      </c>
      <c r="C142" s="170" t="s">
        <v>560</v>
      </c>
      <c r="D142" s="170" t="s">
        <v>232</v>
      </c>
      <c r="E142" s="170" t="s">
        <v>6</v>
      </c>
      <c r="F142" s="171" t="s">
        <v>7</v>
      </c>
      <c r="G142" s="396" t="s">
        <v>8</v>
      </c>
      <c r="H142" s="171" t="s">
        <v>607</v>
      </c>
      <c r="I142" s="171" t="s">
        <v>561</v>
      </c>
    </row>
    <row r="143" spans="2:9" ht="14.4">
      <c r="B143" s="81">
        <v>13321</v>
      </c>
      <c r="C143" s="82">
        <v>0.1</v>
      </c>
      <c r="D143" s="83" t="s">
        <v>98</v>
      </c>
      <c r="E143" s="145" t="s">
        <v>135</v>
      </c>
      <c r="F143" s="44">
        <v>1300000</v>
      </c>
      <c r="G143" s="397">
        <v>0.02</v>
      </c>
      <c r="H143" s="53">
        <f t="shared" ref="H143:H151" si="5">G143*F143</f>
        <v>26000</v>
      </c>
      <c r="I143" s="81" t="s">
        <v>33</v>
      </c>
    </row>
    <row r="144" spans="2:9" ht="14.4">
      <c r="B144" s="81">
        <v>13323</v>
      </c>
      <c r="C144" s="82">
        <v>0.1</v>
      </c>
      <c r="D144" s="83" t="s">
        <v>98</v>
      </c>
      <c r="E144" s="145" t="s">
        <v>118</v>
      </c>
      <c r="F144" s="44">
        <v>1200000</v>
      </c>
      <c r="G144" s="397">
        <v>0.01</v>
      </c>
      <c r="H144" s="53">
        <f t="shared" si="5"/>
        <v>12000</v>
      </c>
      <c r="I144" s="81" t="s">
        <v>28</v>
      </c>
    </row>
    <row r="145" spans="2:9" ht="14.4">
      <c r="B145" s="81">
        <v>13328</v>
      </c>
      <c r="C145" s="82">
        <v>0.1</v>
      </c>
      <c r="D145" s="83" t="s">
        <v>98</v>
      </c>
      <c r="E145" s="145" t="s">
        <v>97</v>
      </c>
      <c r="F145" s="44">
        <v>1200000</v>
      </c>
      <c r="G145" s="397">
        <v>0.02</v>
      </c>
      <c r="H145" s="53">
        <f t="shared" si="5"/>
        <v>24000</v>
      </c>
      <c r="I145" s="81" t="s">
        <v>1</v>
      </c>
    </row>
    <row r="146" spans="2:9" ht="14.4">
      <c r="B146" s="81">
        <v>13365</v>
      </c>
      <c r="C146" s="82">
        <v>0.1</v>
      </c>
      <c r="D146" s="83" t="s">
        <v>98</v>
      </c>
      <c r="E146" s="145" t="s">
        <v>121</v>
      </c>
      <c r="F146" s="44">
        <v>2500000</v>
      </c>
      <c r="G146" s="397">
        <v>0.02</v>
      </c>
      <c r="H146" s="53">
        <f t="shared" si="5"/>
        <v>50000</v>
      </c>
      <c r="I146" s="81" t="s">
        <v>28</v>
      </c>
    </row>
    <row r="147" spans="2:9" ht="14.4">
      <c r="B147" s="81">
        <v>13370</v>
      </c>
      <c r="C147" s="82">
        <v>0.1</v>
      </c>
      <c r="D147" s="83" t="s">
        <v>98</v>
      </c>
      <c r="E147" s="145" t="s">
        <v>608</v>
      </c>
      <c r="F147" s="44">
        <v>1900000</v>
      </c>
      <c r="G147" s="397">
        <v>0.02</v>
      </c>
      <c r="H147" s="53">
        <f t="shared" si="5"/>
        <v>38000</v>
      </c>
      <c r="I147" s="81" t="s">
        <v>28</v>
      </c>
    </row>
    <row r="148" spans="2:9" ht="14.4">
      <c r="B148" s="81">
        <v>13399</v>
      </c>
      <c r="C148" s="135">
        <v>0.08</v>
      </c>
      <c r="D148" s="83" t="s">
        <v>98</v>
      </c>
      <c r="E148" s="145" t="s">
        <v>146</v>
      </c>
      <c r="F148" s="44">
        <v>850000</v>
      </c>
      <c r="G148" s="397">
        <v>0.01</v>
      </c>
      <c r="H148" s="53">
        <f t="shared" si="5"/>
        <v>8500</v>
      </c>
      <c r="I148" s="81" t="s">
        <v>125</v>
      </c>
    </row>
    <row r="149" spans="2:9" ht="14.4">
      <c r="B149" s="81">
        <v>13207</v>
      </c>
      <c r="C149" s="82">
        <v>0.1</v>
      </c>
      <c r="D149" s="83" t="s">
        <v>98</v>
      </c>
      <c r="E149" s="145" t="s">
        <v>609</v>
      </c>
      <c r="F149" s="44">
        <v>1500000</v>
      </c>
      <c r="G149" s="397">
        <v>0.02</v>
      </c>
      <c r="H149" s="53">
        <f t="shared" si="5"/>
        <v>30000</v>
      </c>
      <c r="I149" s="81" t="s">
        <v>564</v>
      </c>
    </row>
    <row r="150" spans="2:9" ht="14.4">
      <c r="B150" s="209">
        <v>13242</v>
      </c>
      <c r="C150" s="139">
        <v>0.1</v>
      </c>
      <c r="D150" s="140" t="s">
        <v>98</v>
      </c>
      <c r="E150" s="157" t="s">
        <v>610</v>
      </c>
      <c r="F150" s="141">
        <v>1400000</v>
      </c>
      <c r="G150" s="408">
        <v>0.01</v>
      </c>
      <c r="H150" s="210">
        <f t="shared" si="5"/>
        <v>14000</v>
      </c>
      <c r="I150" s="209" t="s">
        <v>564</v>
      </c>
    </row>
    <row r="151" spans="2:9" ht="14.4">
      <c r="B151" s="81">
        <v>13244</v>
      </c>
      <c r="C151" s="82">
        <v>0.1</v>
      </c>
      <c r="D151" s="83" t="s">
        <v>98</v>
      </c>
      <c r="E151" s="73" t="s">
        <v>611</v>
      </c>
      <c r="F151" s="44">
        <v>1450000</v>
      </c>
      <c r="G151" s="397">
        <v>0.02</v>
      </c>
      <c r="H151" s="53">
        <f t="shared" si="5"/>
        <v>29000</v>
      </c>
      <c r="I151" s="81" t="s">
        <v>564</v>
      </c>
    </row>
    <row r="152" spans="2:9" ht="14.4">
      <c r="B152" s="56"/>
      <c r="C152" s="56"/>
      <c r="D152" s="57"/>
      <c r="E152" s="57" t="s">
        <v>571</v>
      </c>
      <c r="F152" s="58">
        <f>SUM(F143:F151)</f>
        <v>13300000</v>
      </c>
      <c r="G152" s="411"/>
      <c r="H152" s="211">
        <f>SUM(H143:H151)</f>
        <v>231500</v>
      </c>
      <c r="I152" s="542"/>
    </row>
    <row r="153" spans="2:9" ht="14.4">
      <c r="B153" s="41"/>
      <c r="C153" s="41"/>
      <c r="D153" s="41"/>
      <c r="E153" s="41"/>
      <c r="F153" s="42"/>
      <c r="G153" s="401"/>
      <c r="H153" s="207"/>
      <c r="I153" s="543"/>
    </row>
    <row r="154" spans="2:9" ht="13.8">
      <c r="B154" s="1231" t="s">
        <v>612</v>
      </c>
      <c r="C154" s="1232"/>
      <c r="D154" s="1232"/>
      <c r="E154" s="1232"/>
      <c r="F154" s="1232"/>
      <c r="G154" s="1232"/>
      <c r="H154" s="1232"/>
      <c r="I154" s="1233"/>
    </row>
    <row r="155" spans="2:9" ht="13.8">
      <c r="B155" s="170" t="s">
        <v>4</v>
      </c>
      <c r="C155" s="170" t="s">
        <v>560</v>
      </c>
      <c r="D155" s="170" t="s">
        <v>232</v>
      </c>
      <c r="E155" s="170" t="s">
        <v>6</v>
      </c>
      <c r="F155" s="171" t="s">
        <v>7</v>
      </c>
      <c r="G155" s="396" t="s">
        <v>8</v>
      </c>
      <c r="H155" s="171" t="s">
        <v>251</v>
      </c>
      <c r="I155" s="171" t="s">
        <v>561</v>
      </c>
    </row>
    <row r="156" spans="2:9" ht="14.4">
      <c r="B156" s="81">
        <v>13312</v>
      </c>
      <c r="C156" s="82">
        <v>0.1</v>
      </c>
      <c r="D156" s="83" t="s">
        <v>120</v>
      </c>
      <c r="E156" s="186" t="s">
        <v>119</v>
      </c>
      <c r="F156" s="44">
        <v>700000</v>
      </c>
      <c r="G156" s="397">
        <v>0.02</v>
      </c>
      <c r="H156" s="53">
        <f>G156*F156</f>
        <v>14000</v>
      </c>
      <c r="I156" s="81" t="s">
        <v>28</v>
      </c>
    </row>
    <row r="157" spans="2:9" ht="14.4">
      <c r="B157" s="66"/>
      <c r="C157" s="67"/>
      <c r="D157" s="68"/>
      <c r="E157" s="48"/>
      <c r="F157" s="69"/>
      <c r="G157" s="412"/>
      <c r="H157" s="70"/>
      <c r="I157" s="66"/>
    </row>
    <row r="158" spans="2:9" ht="14.4">
      <c r="B158" s="87"/>
      <c r="C158" s="87"/>
      <c r="D158" s="88"/>
      <c r="E158" s="88" t="s">
        <v>571</v>
      </c>
      <c r="F158" s="94">
        <f>SUM(F156:F157)</f>
        <v>700000</v>
      </c>
      <c r="G158" s="400"/>
      <c r="H158" s="119">
        <f>SUM(H156:H157)</f>
        <v>14000</v>
      </c>
      <c r="I158" s="539"/>
    </row>
    <row r="159" spans="2:9" ht="14.4">
      <c r="B159" s="41"/>
      <c r="C159" s="41"/>
      <c r="D159" s="41"/>
      <c r="E159" s="41"/>
      <c r="F159" s="42"/>
      <c r="G159" s="401"/>
      <c r="H159" s="207"/>
      <c r="I159" s="543"/>
    </row>
    <row r="160" spans="2:9" ht="13.8">
      <c r="B160" s="1236" t="s">
        <v>613</v>
      </c>
      <c r="C160" s="1236"/>
      <c r="D160" s="1236"/>
      <c r="E160" s="1236"/>
      <c r="F160" s="1236"/>
      <c r="G160" s="1236"/>
      <c r="H160" s="1236"/>
      <c r="I160" s="1236"/>
    </row>
    <row r="161" spans="2:10" ht="13.8">
      <c r="B161" s="172" t="s">
        <v>4</v>
      </c>
      <c r="C161" s="172" t="s">
        <v>560</v>
      </c>
      <c r="D161" s="172" t="s">
        <v>232</v>
      </c>
      <c r="E161" s="172" t="s">
        <v>6</v>
      </c>
      <c r="F161" s="173" t="s">
        <v>7</v>
      </c>
      <c r="G161" s="404" t="s">
        <v>8</v>
      </c>
      <c r="H161" s="173" t="s">
        <v>16</v>
      </c>
      <c r="I161" s="173" t="s">
        <v>561</v>
      </c>
    </row>
    <row r="162" spans="2:10" ht="14.4">
      <c r="B162" s="16">
        <v>13190</v>
      </c>
      <c r="C162" s="135">
        <v>0.08</v>
      </c>
      <c r="D162" s="83" t="s">
        <v>614</v>
      </c>
      <c r="E162" s="145" t="s">
        <v>615</v>
      </c>
      <c r="F162" s="44">
        <v>2500000</v>
      </c>
      <c r="G162" s="397">
        <v>0.01</v>
      </c>
      <c r="H162" s="53">
        <f>G162*F162</f>
        <v>25000</v>
      </c>
      <c r="I162" s="81" t="s">
        <v>1</v>
      </c>
    </row>
    <row r="163" spans="2:10" ht="14.4">
      <c r="B163" s="66"/>
      <c r="C163" s="67"/>
      <c r="D163" s="68"/>
      <c r="E163" s="15"/>
      <c r="F163" s="69"/>
      <c r="G163" s="405"/>
      <c r="H163" s="79"/>
      <c r="I163" s="541"/>
    </row>
    <row r="164" spans="2:10" ht="14.4">
      <c r="B164" s="66"/>
      <c r="C164" s="67"/>
      <c r="D164" s="68"/>
      <c r="E164" s="15"/>
      <c r="F164" s="69"/>
      <c r="G164" s="405"/>
      <c r="H164" s="79"/>
      <c r="I164" s="541"/>
    </row>
    <row r="165" spans="2:10" ht="14.4">
      <c r="B165" s="66"/>
      <c r="C165" s="67"/>
      <c r="D165" s="68"/>
      <c r="E165" s="15"/>
      <c r="F165" s="69"/>
      <c r="G165" s="405"/>
      <c r="H165" s="79"/>
      <c r="I165" s="541"/>
    </row>
    <row r="166" spans="2:10" ht="14.4">
      <c r="B166" s="66"/>
      <c r="C166" s="67"/>
      <c r="D166" s="68"/>
      <c r="E166" s="15"/>
      <c r="F166" s="69"/>
      <c r="G166" s="405"/>
      <c r="H166" s="79"/>
      <c r="I166" s="541"/>
    </row>
    <row r="167" spans="2:10" ht="14.4">
      <c r="B167" s="56"/>
      <c r="C167" s="56"/>
      <c r="D167" s="57"/>
      <c r="E167" s="57" t="s">
        <v>571</v>
      </c>
      <c r="F167" s="58">
        <f>SUM(F162:F166)</f>
        <v>2500000</v>
      </c>
      <c r="G167" s="400"/>
      <c r="H167" s="119">
        <f>SUM(H162:H166)</f>
        <v>25000</v>
      </c>
      <c r="I167" s="541"/>
    </row>
    <row r="168" spans="2:10" ht="14.4">
      <c r="B168" s="33"/>
      <c r="C168" s="33"/>
      <c r="D168" s="33"/>
      <c r="E168" s="33"/>
      <c r="F168" s="33"/>
      <c r="G168" s="395"/>
    </row>
    <row r="169" spans="2:10" ht="13.8">
      <c r="B169" s="1236" t="s">
        <v>616</v>
      </c>
      <c r="C169" s="1236"/>
      <c r="D169" s="1236"/>
      <c r="E169" s="1236"/>
      <c r="F169" s="1236"/>
      <c r="G169" s="1236"/>
      <c r="H169" s="1236"/>
      <c r="I169" s="1236"/>
      <c r="J169" s="1236"/>
    </row>
    <row r="170" spans="2:10" ht="13.8">
      <c r="B170" s="172" t="s">
        <v>4</v>
      </c>
      <c r="C170" s="172" t="s">
        <v>560</v>
      </c>
      <c r="D170" s="172" t="s">
        <v>232</v>
      </c>
      <c r="E170" s="172" t="s">
        <v>6</v>
      </c>
      <c r="F170" s="173" t="s">
        <v>7</v>
      </c>
      <c r="G170" s="407" t="s">
        <v>8</v>
      </c>
      <c r="H170" s="174" t="s">
        <v>579</v>
      </c>
      <c r="I170" s="174" t="s">
        <v>561</v>
      </c>
      <c r="J170" s="174" t="s">
        <v>580</v>
      </c>
    </row>
    <row r="171" spans="2:10" ht="14.4">
      <c r="B171" s="81">
        <v>13149</v>
      </c>
      <c r="C171" s="82">
        <v>0.1</v>
      </c>
      <c r="D171" s="83" t="s">
        <v>35</v>
      </c>
      <c r="E171" s="145" t="s">
        <v>79</v>
      </c>
      <c r="F171" s="44">
        <v>1300000</v>
      </c>
      <c r="G171" s="397">
        <v>0.03</v>
      </c>
      <c r="H171" s="53">
        <f t="shared" ref="H171:H214" si="6">G171*F171</f>
        <v>39000</v>
      </c>
      <c r="I171" s="81" t="s">
        <v>1</v>
      </c>
      <c r="J171" s="90" t="s">
        <v>582</v>
      </c>
    </row>
    <row r="172" spans="2:10" ht="14.4">
      <c r="B172" s="81">
        <v>13158</v>
      </c>
      <c r="C172" s="135">
        <v>0.08</v>
      </c>
      <c r="D172" s="83" t="s">
        <v>23</v>
      </c>
      <c r="E172" s="145" t="s">
        <v>594</v>
      </c>
      <c r="F172" s="44">
        <v>3900000</v>
      </c>
      <c r="G172" s="397">
        <v>0.02</v>
      </c>
      <c r="H172" s="53">
        <f t="shared" si="6"/>
        <v>78000</v>
      </c>
      <c r="I172" s="81" t="s">
        <v>16</v>
      </c>
      <c r="J172" s="90" t="s">
        <v>582</v>
      </c>
    </row>
    <row r="173" spans="2:10" ht="14.4">
      <c r="B173" s="81">
        <v>13161</v>
      </c>
      <c r="C173" s="82">
        <v>0.1</v>
      </c>
      <c r="D173" s="83" t="s">
        <v>23</v>
      </c>
      <c r="E173" s="145" t="s">
        <v>110</v>
      </c>
      <c r="F173" s="44">
        <v>1200000</v>
      </c>
      <c r="G173" s="397">
        <v>0.03</v>
      </c>
      <c r="H173" s="53">
        <f t="shared" si="6"/>
        <v>36000</v>
      </c>
      <c r="I173" s="81" t="s">
        <v>28</v>
      </c>
      <c r="J173" s="90" t="s">
        <v>582</v>
      </c>
    </row>
    <row r="174" spans="2:10" ht="14.4">
      <c r="B174" s="81">
        <v>13160</v>
      </c>
      <c r="C174" s="82">
        <v>0.1</v>
      </c>
      <c r="D174" s="83" t="s">
        <v>35</v>
      </c>
      <c r="E174" s="186" t="s">
        <v>152</v>
      </c>
      <c r="F174" s="44">
        <v>760000</v>
      </c>
      <c r="G174" s="397">
        <v>0.03</v>
      </c>
      <c r="H174" s="53">
        <f t="shared" si="6"/>
        <v>22800</v>
      </c>
      <c r="I174" s="81" t="s">
        <v>16</v>
      </c>
      <c r="J174" s="90" t="s">
        <v>582</v>
      </c>
    </row>
    <row r="175" spans="2:10" ht="14.4">
      <c r="B175" s="81">
        <v>13164</v>
      </c>
      <c r="C175" s="82">
        <v>0.1</v>
      </c>
      <c r="D175" s="83" t="s">
        <v>35</v>
      </c>
      <c r="E175" s="186" t="s">
        <v>111</v>
      </c>
      <c r="F175" s="44">
        <v>2200000</v>
      </c>
      <c r="G175" s="397">
        <v>0.03</v>
      </c>
      <c r="H175" s="53">
        <f t="shared" si="6"/>
        <v>66000</v>
      </c>
      <c r="I175" s="81" t="s">
        <v>33</v>
      </c>
      <c r="J175" s="90" t="s">
        <v>582</v>
      </c>
    </row>
    <row r="176" spans="2:10" ht="14.4">
      <c r="B176" s="81">
        <v>13173</v>
      </c>
      <c r="C176" s="82">
        <v>0.1</v>
      </c>
      <c r="D176" s="83" t="s">
        <v>35</v>
      </c>
      <c r="E176" s="186" t="s">
        <v>129</v>
      </c>
      <c r="F176" s="44">
        <v>1000000</v>
      </c>
      <c r="G176" s="397">
        <v>0.03</v>
      </c>
      <c r="H176" s="53">
        <f t="shared" si="6"/>
        <v>30000</v>
      </c>
      <c r="I176" s="81" t="s">
        <v>33</v>
      </c>
      <c r="J176" s="90" t="s">
        <v>582</v>
      </c>
    </row>
    <row r="177" spans="2:10" ht="14.4">
      <c r="B177" s="81">
        <v>13177</v>
      </c>
      <c r="C177" s="135">
        <v>0.08</v>
      </c>
      <c r="D177" s="83" t="s">
        <v>23</v>
      </c>
      <c r="E177" s="145" t="s">
        <v>595</v>
      </c>
      <c r="F177" s="44">
        <v>1850000</v>
      </c>
      <c r="G177" s="397">
        <v>0.02</v>
      </c>
      <c r="H177" s="53">
        <f t="shared" si="6"/>
        <v>37000</v>
      </c>
      <c r="I177" s="81" t="s">
        <v>28</v>
      </c>
      <c r="J177" s="90" t="s">
        <v>582</v>
      </c>
    </row>
    <row r="178" spans="2:10" ht="14.4">
      <c r="B178" s="81">
        <v>13171</v>
      </c>
      <c r="C178" s="82">
        <v>0.1</v>
      </c>
      <c r="D178" s="83" t="s">
        <v>35</v>
      </c>
      <c r="E178" s="186" t="s">
        <v>130</v>
      </c>
      <c r="F178" s="44">
        <v>1000000</v>
      </c>
      <c r="G178" s="397">
        <v>0.03</v>
      </c>
      <c r="H178" s="53">
        <f t="shared" si="6"/>
        <v>30000</v>
      </c>
      <c r="I178" s="81" t="s">
        <v>33</v>
      </c>
      <c r="J178" s="138" t="s">
        <v>582</v>
      </c>
    </row>
    <row r="179" spans="2:10" ht="14.4">
      <c r="B179" s="81">
        <v>13190</v>
      </c>
      <c r="C179" s="135">
        <v>0.08</v>
      </c>
      <c r="D179" s="83" t="s">
        <v>614</v>
      </c>
      <c r="E179" s="145" t="s">
        <v>615</v>
      </c>
      <c r="F179" s="44">
        <v>2500000</v>
      </c>
      <c r="G179" s="397">
        <v>0.02</v>
      </c>
      <c r="H179" s="53">
        <f t="shared" si="6"/>
        <v>50000</v>
      </c>
      <c r="I179" s="81" t="s">
        <v>1</v>
      </c>
      <c r="J179" s="138" t="s">
        <v>582</v>
      </c>
    </row>
    <row r="180" spans="2:10" ht="14.4">
      <c r="B180" s="81">
        <v>13198</v>
      </c>
      <c r="C180" s="82">
        <v>0.1</v>
      </c>
      <c r="D180" s="83" t="s">
        <v>35</v>
      </c>
      <c r="E180" s="186" t="s">
        <v>600</v>
      </c>
      <c r="F180" s="44">
        <v>1900000</v>
      </c>
      <c r="G180" s="397">
        <v>0.03</v>
      </c>
      <c r="H180" s="53">
        <f t="shared" si="6"/>
        <v>57000</v>
      </c>
      <c r="I180" s="81" t="s">
        <v>33</v>
      </c>
      <c r="J180" s="138" t="s">
        <v>582</v>
      </c>
    </row>
    <row r="181" spans="2:10" ht="14.4">
      <c r="B181" s="81">
        <v>13206</v>
      </c>
      <c r="C181" s="135">
        <v>0.08</v>
      </c>
      <c r="D181" s="83" t="s">
        <v>35</v>
      </c>
      <c r="E181" s="186" t="s">
        <v>86</v>
      </c>
      <c r="F181" s="44">
        <v>1350000</v>
      </c>
      <c r="G181" s="397">
        <v>0.02</v>
      </c>
      <c r="H181" s="53">
        <f t="shared" si="6"/>
        <v>27000</v>
      </c>
      <c r="I181" s="81" t="s">
        <v>1</v>
      </c>
      <c r="J181" s="138" t="s">
        <v>582</v>
      </c>
    </row>
    <row r="182" spans="2:10" ht="14.4">
      <c r="B182" s="81">
        <v>13216</v>
      </c>
      <c r="C182" s="82">
        <v>0.1</v>
      </c>
      <c r="D182" s="83" t="s">
        <v>23</v>
      </c>
      <c r="E182" s="145" t="s">
        <v>596</v>
      </c>
      <c r="F182" s="44">
        <v>1500000</v>
      </c>
      <c r="G182" s="397">
        <v>0.03</v>
      </c>
      <c r="H182" s="53">
        <f t="shared" si="6"/>
        <v>45000</v>
      </c>
      <c r="I182" s="81" t="s">
        <v>28</v>
      </c>
      <c r="J182" s="138" t="s">
        <v>582</v>
      </c>
    </row>
    <row r="183" spans="2:10" ht="14.4">
      <c r="B183" s="81">
        <v>13221</v>
      </c>
      <c r="C183" s="82">
        <v>0.1</v>
      </c>
      <c r="D183" s="83" t="s">
        <v>35</v>
      </c>
      <c r="E183" s="186" t="s">
        <v>114</v>
      </c>
      <c r="F183" s="44">
        <v>1400000</v>
      </c>
      <c r="G183" s="397">
        <v>0.03</v>
      </c>
      <c r="H183" s="53">
        <f t="shared" si="6"/>
        <v>42000</v>
      </c>
      <c r="I183" s="81" t="s">
        <v>28</v>
      </c>
      <c r="J183" s="138" t="s">
        <v>582</v>
      </c>
    </row>
    <row r="184" spans="2:10" ht="14.4">
      <c r="B184" s="81">
        <v>13269</v>
      </c>
      <c r="C184" s="82">
        <v>0.1</v>
      </c>
      <c r="D184" s="83" t="s">
        <v>23</v>
      </c>
      <c r="E184" s="145" t="s">
        <v>597</v>
      </c>
      <c r="F184" s="44">
        <v>1500000</v>
      </c>
      <c r="G184" s="397">
        <v>0.03</v>
      </c>
      <c r="H184" s="53">
        <f t="shared" si="6"/>
        <v>45000</v>
      </c>
      <c r="I184" s="81" t="s">
        <v>1</v>
      </c>
      <c r="J184" s="138" t="s">
        <v>582</v>
      </c>
    </row>
    <row r="185" spans="2:10" ht="14.4">
      <c r="B185" s="81">
        <v>13230</v>
      </c>
      <c r="C185" s="82">
        <v>0.1</v>
      </c>
      <c r="D185" s="83" t="s">
        <v>35</v>
      </c>
      <c r="E185" s="186" t="s">
        <v>145</v>
      </c>
      <c r="F185" s="44">
        <v>1400000</v>
      </c>
      <c r="G185" s="397">
        <v>0.03</v>
      </c>
      <c r="H185" s="53">
        <f t="shared" si="6"/>
        <v>42000</v>
      </c>
      <c r="I185" s="81" t="s">
        <v>125</v>
      </c>
      <c r="J185" s="138" t="s">
        <v>582</v>
      </c>
    </row>
    <row r="186" spans="2:10" ht="14.4">
      <c r="B186" s="81">
        <v>13234</v>
      </c>
      <c r="C186" s="135">
        <v>0.08</v>
      </c>
      <c r="D186" s="83" t="s">
        <v>23</v>
      </c>
      <c r="E186" s="145" t="s">
        <v>89</v>
      </c>
      <c r="F186" s="44">
        <v>1200000</v>
      </c>
      <c r="G186" s="397">
        <v>0.02</v>
      </c>
      <c r="H186" s="53">
        <f t="shared" si="6"/>
        <v>24000</v>
      </c>
      <c r="I186" s="81" t="s">
        <v>1</v>
      </c>
      <c r="J186" s="138" t="s">
        <v>582</v>
      </c>
    </row>
    <row r="187" spans="2:10" ht="14.4">
      <c r="B187" s="81">
        <v>13238</v>
      </c>
      <c r="C187" s="82">
        <v>0.1</v>
      </c>
      <c r="D187" s="83" t="s">
        <v>23</v>
      </c>
      <c r="E187" s="145" t="s">
        <v>132</v>
      </c>
      <c r="F187" s="44">
        <v>1000000</v>
      </c>
      <c r="G187" s="397">
        <v>0.03</v>
      </c>
      <c r="H187" s="53">
        <f t="shared" si="6"/>
        <v>30000</v>
      </c>
      <c r="I187" s="81" t="s">
        <v>33</v>
      </c>
      <c r="J187" s="138" t="s">
        <v>582</v>
      </c>
    </row>
    <row r="188" spans="2:10" ht="14.4">
      <c r="B188" s="81">
        <v>13245</v>
      </c>
      <c r="C188" s="82">
        <v>0.1</v>
      </c>
      <c r="D188" s="83" t="s">
        <v>35</v>
      </c>
      <c r="E188" s="186" t="s">
        <v>90</v>
      </c>
      <c r="F188" s="44">
        <v>1650000</v>
      </c>
      <c r="G188" s="397">
        <v>0.03</v>
      </c>
      <c r="H188" s="53">
        <f t="shared" si="6"/>
        <v>49500</v>
      </c>
      <c r="I188" s="81" t="s">
        <v>1</v>
      </c>
      <c r="J188" s="138" t="s">
        <v>582</v>
      </c>
    </row>
    <row r="189" spans="2:10" ht="14.4">
      <c r="B189" s="81">
        <v>13257</v>
      </c>
      <c r="C189" s="135">
        <v>0.08</v>
      </c>
      <c r="D189" s="83" t="s">
        <v>35</v>
      </c>
      <c r="E189" s="186" t="s">
        <v>601</v>
      </c>
      <c r="F189" s="44">
        <v>3700000</v>
      </c>
      <c r="G189" s="397">
        <v>0.02</v>
      </c>
      <c r="H189" s="53">
        <f t="shared" si="6"/>
        <v>74000</v>
      </c>
      <c r="I189" s="81" t="s">
        <v>1</v>
      </c>
      <c r="J189" s="138" t="s">
        <v>582</v>
      </c>
    </row>
    <row r="190" spans="2:10" ht="14.4">
      <c r="B190" s="81">
        <v>13260</v>
      </c>
      <c r="C190" s="135">
        <v>0.08</v>
      </c>
      <c r="D190" s="83" t="s">
        <v>35</v>
      </c>
      <c r="E190" s="186" t="s">
        <v>92</v>
      </c>
      <c r="F190" s="44">
        <v>1300000</v>
      </c>
      <c r="G190" s="397">
        <v>0.02</v>
      </c>
      <c r="H190" s="53">
        <f t="shared" si="6"/>
        <v>26000</v>
      </c>
      <c r="I190" s="81" t="s">
        <v>1</v>
      </c>
      <c r="J190" s="138" t="s">
        <v>582</v>
      </c>
    </row>
    <row r="191" spans="2:10" ht="14.4">
      <c r="B191" s="81">
        <v>13276</v>
      </c>
      <c r="C191" s="82">
        <v>0.1</v>
      </c>
      <c r="D191" s="83" t="s">
        <v>35</v>
      </c>
      <c r="E191" s="186" t="s">
        <v>115</v>
      </c>
      <c r="F191" s="44">
        <v>2250000</v>
      </c>
      <c r="G191" s="397">
        <v>0.03</v>
      </c>
      <c r="H191" s="53">
        <f t="shared" si="6"/>
        <v>67500</v>
      </c>
      <c r="I191" s="81" t="s">
        <v>28</v>
      </c>
      <c r="J191" s="138" t="s">
        <v>582</v>
      </c>
    </row>
    <row r="192" spans="2:10" ht="14.4">
      <c r="B192" s="81">
        <v>13277</v>
      </c>
      <c r="C192" s="82">
        <v>0.1</v>
      </c>
      <c r="D192" s="83" t="s">
        <v>35</v>
      </c>
      <c r="E192" s="186" t="s">
        <v>133</v>
      </c>
      <c r="F192" s="44">
        <v>1350000</v>
      </c>
      <c r="G192" s="397">
        <v>0.03</v>
      </c>
      <c r="H192" s="53">
        <f t="shared" si="6"/>
        <v>40500</v>
      </c>
      <c r="I192" s="81" t="s">
        <v>33</v>
      </c>
      <c r="J192" s="138" t="s">
        <v>582</v>
      </c>
    </row>
    <row r="193" spans="2:10" ht="14.4">
      <c r="B193" s="81">
        <v>13274</v>
      </c>
      <c r="C193" s="82">
        <v>0.1</v>
      </c>
      <c r="D193" s="83" t="s">
        <v>35</v>
      </c>
      <c r="E193" s="186" t="s">
        <v>93</v>
      </c>
      <c r="F193" s="44">
        <v>2750000</v>
      </c>
      <c r="G193" s="397">
        <v>0.03</v>
      </c>
      <c r="H193" s="53">
        <f t="shared" si="6"/>
        <v>82500</v>
      </c>
      <c r="I193" s="81" t="s">
        <v>1</v>
      </c>
      <c r="J193" s="138" t="s">
        <v>582</v>
      </c>
    </row>
    <row r="194" spans="2:10" ht="14.4">
      <c r="B194" s="81">
        <v>13280</v>
      </c>
      <c r="C194" s="135">
        <v>0.09</v>
      </c>
      <c r="D194" s="83" t="s">
        <v>35</v>
      </c>
      <c r="E194" s="186" t="s">
        <v>85</v>
      </c>
      <c r="F194" s="44">
        <v>2000000</v>
      </c>
      <c r="G194" s="397">
        <v>0.02</v>
      </c>
      <c r="H194" s="53">
        <f t="shared" si="6"/>
        <v>40000</v>
      </c>
      <c r="I194" s="81" t="s">
        <v>28</v>
      </c>
      <c r="J194" s="138" t="s">
        <v>582</v>
      </c>
    </row>
    <row r="195" spans="2:10" ht="14.4">
      <c r="B195" s="81">
        <v>13281</v>
      </c>
      <c r="C195" s="82">
        <v>0.1</v>
      </c>
      <c r="D195" s="83" t="s">
        <v>23</v>
      </c>
      <c r="E195" s="145" t="s">
        <v>134</v>
      </c>
      <c r="F195" s="44">
        <v>1400000</v>
      </c>
      <c r="G195" s="397">
        <v>0.03</v>
      </c>
      <c r="H195" s="53">
        <f t="shared" si="6"/>
        <v>42000</v>
      </c>
      <c r="I195" s="81" t="s">
        <v>33</v>
      </c>
      <c r="J195" s="138" t="s">
        <v>582</v>
      </c>
    </row>
    <row r="196" spans="2:10" ht="14.4">
      <c r="B196" s="81">
        <v>13291</v>
      </c>
      <c r="C196" s="135">
        <v>0.08</v>
      </c>
      <c r="D196" s="83" t="s">
        <v>35</v>
      </c>
      <c r="E196" s="186" t="s">
        <v>617</v>
      </c>
      <c r="F196" s="44">
        <v>1590000</v>
      </c>
      <c r="G196" s="397">
        <v>0.02</v>
      </c>
      <c r="H196" s="53">
        <f t="shared" si="6"/>
        <v>31800</v>
      </c>
      <c r="I196" s="81" t="s">
        <v>1</v>
      </c>
      <c r="J196" s="138" t="s">
        <v>582</v>
      </c>
    </row>
    <row r="197" spans="2:10" ht="14.4">
      <c r="B197" s="81">
        <v>13326</v>
      </c>
      <c r="C197" s="135">
        <v>0.08</v>
      </c>
      <c r="D197" s="83" t="s">
        <v>35</v>
      </c>
      <c r="E197" s="186" t="s">
        <v>116</v>
      </c>
      <c r="F197" s="44">
        <v>2700000</v>
      </c>
      <c r="G197" s="397">
        <v>0.02</v>
      </c>
      <c r="H197" s="53">
        <f t="shared" si="6"/>
        <v>54000</v>
      </c>
      <c r="I197" s="81" t="s">
        <v>28</v>
      </c>
      <c r="J197" s="138" t="s">
        <v>582</v>
      </c>
    </row>
    <row r="198" spans="2:10" ht="14.4">
      <c r="B198" s="81">
        <v>13299</v>
      </c>
      <c r="C198" s="135">
        <v>0.08</v>
      </c>
      <c r="D198" s="83" t="s">
        <v>35</v>
      </c>
      <c r="E198" s="186" t="s">
        <v>96</v>
      </c>
      <c r="F198" s="44">
        <v>2300000</v>
      </c>
      <c r="G198" s="397">
        <v>0.02</v>
      </c>
      <c r="H198" s="53">
        <f t="shared" si="6"/>
        <v>46000</v>
      </c>
      <c r="I198" s="81" t="s">
        <v>1</v>
      </c>
      <c r="J198" s="138" t="s">
        <v>582</v>
      </c>
    </row>
    <row r="199" spans="2:10" ht="14.4">
      <c r="B199" s="81">
        <v>13321</v>
      </c>
      <c r="C199" s="82">
        <v>0.1</v>
      </c>
      <c r="D199" s="83" t="s">
        <v>98</v>
      </c>
      <c r="E199" s="145" t="s">
        <v>135</v>
      </c>
      <c r="F199" s="44">
        <v>1300000</v>
      </c>
      <c r="G199" s="397">
        <v>0.03</v>
      </c>
      <c r="H199" s="53">
        <f t="shared" si="6"/>
        <v>39000</v>
      </c>
      <c r="I199" s="81" t="s">
        <v>33</v>
      </c>
      <c r="J199" s="138" t="s">
        <v>582</v>
      </c>
    </row>
    <row r="200" spans="2:10" ht="14.4">
      <c r="B200" s="81">
        <v>13323</v>
      </c>
      <c r="C200" s="82">
        <v>0.1</v>
      </c>
      <c r="D200" s="83" t="s">
        <v>98</v>
      </c>
      <c r="E200" s="145" t="s">
        <v>118</v>
      </c>
      <c r="F200" s="44">
        <v>1200000</v>
      </c>
      <c r="G200" s="397">
        <v>0.03</v>
      </c>
      <c r="H200" s="53">
        <f t="shared" si="6"/>
        <v>36000</v>
      </c>
      <c r="I200" s="81" t="s">
        <v>28</v>
      </c>
      <c r="J200" s="138" t="s">
        <v>582</v>
      </c>
    </row>
    <row r="201" spans="2:10" ht="14.4">
      <c r="B201" s="81">
        <v>13328</v>
      </c>
      <c r="C201" s="82">
        <v>0.1</v>
      </c>
      <c r="D201" s="83" t="s">
        <v>98</v>
      </c>
      <c r="E201" s="145" t="s">
        <v>97</v>
      </c>
      <c r="F201" s="44">
        <v>1200000</v>
      </c>
      <c r="G201" s="397">
        <v>0.03</v>
      </c>
      <c r="H201" s="53">
        <f t="shared" si="6"/>
        <v>36000</v>
      </c>
      <c r="I201" s="81" t="s">
        <v>1</v>
      </c>
      <c r="J201" s="138" t="s">
        <v>582</v>
      </c>
    </row>
    <row r="202" spans="2:10" ht="14.4">
      <c r="B202" s="81">
        <v>13312</v>
      </c>
      <c r="C202" s="82">
        <v>0.1</v>
      </c>
      <c r="D202" s="83" t="s">
        <v>120</v>
      </c>
      <c r="E202" s="186" t="s">
        <v>119</v>
      </c>
      <c r="F202" s="44">
        <v>700000</v>
      </c>
      <c r="G202" s="397">
        <v>0.03</v>
      </c>
      <c r="H202" s="53">
        <f t="shared" si="6"/>
        <v>21000</v>
      </c>
      <c r="I202" s="81" t="s">
        <v>28</v>
      </c>
      <c r="J202" s="138" t="s">
        <v>582</v>
      </c>
    </row>
    <row r="203" spans="2:10" ht="14.4">
      <c r="B203" s="81">
        <v>13339</v>
      </c>
      <c r="C203" s="82">
        <v>0.1</v>
      </c>
      <c r="D203" s="83" t="s">
        <v>35</v>
      </c>
      <c r="E203" s="186" t="s">
        <v>602</v>
      </c>
      <c r="F203" s="44">
        <v>1000000</v>
      </c>
      <c r="G203" s="397">
        <v>0.03</v>
      </c>
      <c r="H203" s="53">
        <f t="shared" si="6"/>
        <v>30000</v>
      </c>
      <c r="I203" s="81" t="s">
        <v>1</v>
      </c>
      <c r="J203" s="138" t="s">
        <v>582</v>
      </c>
    </row>
    <row r="204" spans="2:10" ht="14.4">
      <c r="B204" s="81">
        <v>13346</v>
      </c>
      <c r="C204" s="82">
        <v>0.1</v>
      </c>
      <c r="D204" s="83" t="s">
        <v>35</v>
      </c>
      <c r="E204" s="186" t="s">
        <v>100</v>
      </c>
      <c r="F204" s="44">
        <v>2000000</v>
      </c>
      <c r="G204" s="397">
        <v>0.03</v>
      </c>
      <c r="H204" s="53">
        <f t="shared" si="6"/>
        <v>60000</v>
      </c>
      <c r="I204" s="81" t="s">
        <v>1</v>
      </c>
      <c r="J204" s="138" t="s">
        <v>582</v>
      </c>
    </row>
    <row r="205" spans="2:10" ht="14.4">
      <c r="B205" s="81">
        <v>13365</v>
      </c>
      <c r="C205" s="82">
        <v>0.1</v>
      </c>
      <c r="D205" s="83" t="s">
        <v>98</v>
      </c>
      <c r="E205" s="145" t="s">
        <v>121</v>
      </c>
      <c r="F205" s="44">
        <v>2500000</v>
      </c>
      <c r="G205" s="397">
        <v>0.03</v>
      </c>
      <c r="H205" s="53">
        <f t="shared" si="6"/>
        <v>75000</v>
      </c>
      <c r="I205" s="81" t="s">
        <v>28</v>
      </c>
      <c r="J205" s="138" t="s">
        <v>618</v>
      </c>
    </row>
    <row r="206" spans="2:10" ht="14.4">
      <c r="B206" s="81">
        <v>13370</v>
      </c>
      <c r="C206" s="82">
        <v>0.1</v>
      </c>
      <c r="D206" s="83" t="s">
        <v>98</v>
      </c>
      <c r="E206" s="145" t="s">
        <v>608</v>
      </c>
      <c r="F206" s="44">
        <v>1900000</v>
      </c>
      <c r="G206" s="397">
        <v>0.03</v>
      </c>
      <c r="H206" s="53">
        <f t="shared" si="6"/>
        <v>57000</v>
      </c>
      <c r="I206" s="81" t="s">
        <v>28</v>
      </c>
      <c r="J206" s="138" t="s">
        <v>582</v>
      </c>
    </row>
    <row r="207" spans="2:10" ht="14.4">
      <c r="B207" s="81">
        <v>13377</v>
      </c>
      <c r="C207" s="82">
        <v>0.1</v>
      </c>
      <c r="D207" s="83" t="s">
        <v>35</v>
      </c>
      <c r="E207" s="186" t="s">
        <v>136</v>
      </c>
      <c r="F207" s="44">
        <v>1050000</v>
      </c>
      <c r="G207" s="397">
        <v>0.03</v>
      </c>
      <c r="H207" s="53">
        <f t="shared" si="6"/>
        <v>31500</v>
      </c>
      <c r="I207" s="81" t="s">
        <v>33</v>
      </c>
      <c r="J207" s="138" t="s">
        <v>582</v>
      </c>
    </row>
    <row r="208" spans="2:10" ht="14.4">
      <c r="B208" s="81">
        <v>13373</v>
      </c>
      <c r="C208" s="82">
        <v>0.1</v>
      </c>
      <c r="D208" s="83" t="s">
        <v>35</v>
      </c>
      <c r="E208" s="186" t="s">
        <v>153</v>
      </c>
      <c r="F208" s="44">
        <v>1150000</v>
      </c>
      <c r="G208" s="397">
        <v>0.03</v>
      </c>
      <c r="H208" s="53">
        <f t="shared" si="6"/>
        <v>34500</v>
      </c>
      <c r="I208" s="81" t="s">
        <v>1</v>
      </c>
      <c r="J208" s="138" t="s">
        <v>582</v>
      </c>
    </row>
    <row r="209" spans="2:10" ht="14.4">
      <c r="B209" s="81">
        <v>13381</v>
      </c>
      <c r="C209" s="82">
        <v>0.1</v>
      </c>
      <c r="D209" s="83" t="s">
        <v>35</v>
      </c>
      <c r="E209" s="186" t="s">
        <v>603</v>
      </c>
      <c r="F209" s="44">
        <v>1100000</v>
      </c>
      <c r="G209" s="397">
        <v>0.03</v>
      </c>
      <c r="H209" s="53">
        <f t="shared" si="6"/>
        <v>33000</v>
      </c>
      <c r="I209" s="81" t="s">
        <v>1</v>
      </c>
      <c r="J209" s="138" t="s">
        <v>582</v>
      </c>
    </row>
    <row r="210" spans="2:10" ht="14.4">
      <c r="B210" s="81">
        <v>13384</v>
      </c>
      <c r="C210" s="82">
        <v>0.1</v>
      </c>
      <c r="D210" s="83" t="s">
        <v>35</v>
      </c>
      <c r="E210" s="186" t="s">
        <v>123</v>
      </c>
      <c r="F210" s="44">
        <v>1500000</v>
      </c>
      <c r="G210" s="397">
        <v>0.03</v>
      </c>
      <c r="H210" s="53">
        <f t="shared" si="6"/>
        <v>45000</v>
      </c>
      <c r="I210" s="81" t="s">
        <v>28</v>
      </c>
      <c r="J210" s="138" t="s">
        <v>582</v>
      </c>
    </row>
    <row r="211" spans="2:10" ht="14.4">
      <c r="B211" s="81">
        <v>13389</v>
      </c>
      <c r="C211" s="82">
        <v>0.1</v>
      </c>
      <c r="D211" s="83" t="s">
        <v>35</v>
      </c>
      <c r="E211" s="186" t="s">
        <v>138</v>
      </c>
      <c r="F211" s="44">
        <v>1020000</v>
      </c>
      <c r="G211" s="397">
        <v>0.03</v>
      </c>
      <c r="H211" s="53">
        <f t="shared" si="6"/>
        <v>30600</v>
      </c>
      <c r="I211" s="81" t="s">
        <v>33</v>
      </c>
      <c r="J211" s="138" t="s">
        <v>582</v>
      </c>
    </row>
    <row r="212" spans="2:10" ht="14.4">
      <c r="B212" s="81">
        <v>13395</v>
      </c>
      <c r="C212" s="82">
        <v>0.1</v>
      </c>
      <c r="D212" s="83" t="s">
        <v>35</v>
      </c>
      <c r="E212" s="186" t="s">
        <v>604</v>
      </c>
      <c r="F212" s="44">
        <v>1750000</v>
      </c>
      <c r="G212" s="397">
        <v>0.03</v>
      </c>
      <c r="H212" s="53">
        <f t="shared" si="6"/>
        <v>52500</v>
      </c>
      <c r="I212" s="81" t="s">
        <v>33</v>
      </c>
      <c r="J212" s="138" t="s">
        <v>582</v>
      </c>
    </row>
    <row r="213" spans="2:10" ht="14.4">
      <c r="B213" s="81">
        <v>13399</v>
      </c>
      <c r="C213" s="135">
        <v>0.08</v>
      </c>
      <c r="D213" s="83" t="s">
        <v>98</v>
      </c>
      <c r="E213" s="145" t="s">
        <v>146</v>
      </c>
      <c r="F213" s="44">
        <v>850000</v>
      </c>
      <c r="G213" s="397">
        <v>0.02</v>
      </c>
      <c r="H213" s="53">
        <f t="shared" si="6"/>
        <v>17000</v>
      </c>
      <c r="I213" s="81" t="s">
        <v>125</v>
      </c>
      <c r="J213" s="138" t="s">
        <v>582</v>
      </c>
    </row>
    <row r="214" spans="2:10" ht="14.4">
      <c r="B214" s="81">
        <v>13405</v>
      </c>
      <c r="C214" s="82">
        <v>0.1</v>
      </c>
      <c r="D214" s="83" t="s">
        <v>35</v>
      </c>
      <c r="E214" s="186" t="s">
        <v>87</v>
      </c>
      <c r="F214" s="44">
        <v>3250000</v>
      </c>
      <c r="G214" s="397">
        <v>0.03</v>
      </c>
      <c r="H214" s="53">
        <f t="shared" si="6"/>
        <v>97500</v>
      </c>
      <c r="I214" s="81" t="s">
        <v>125</v>
      </c>
      <c r="J214" s="138" t="s">
        <v>582</v>
      </c>
    </row>
    <row r="215" spans="2:10" ht="42">
      <c r="B215" s="85" t="s">
        <v>36</v>
      </c>
      <c r="C215" s="65" t="s">
        <v>109</v>
      </c>
      <c r="D215" s="86" t="s">
        <v>35</v>
      </c>
      <c r="E215" s="151" t="s">
        <v>133</v>
      </c>
      <c r="F215" s="35">
        <v>1350000</v>
      </c>
      <c r="G215" s="406"/>
      <c r="H215" s="183"/>
      <c r="I215" s="85" t="s">
        <v>1</v>
      </c>
    </row>
    <row r="216" spans="2:10" ht="31.8">
      <c r="B216" s="85" t="s">
        <v>36</v>
      </c>
      <c r="C216" s="65" t="s">
        <v>107</v>
      </c>
      <c r="D216" s="86" t="s">
        <v>35</v>
      </c>
      <c r="E216" s="151" t="s">
        <v>619</v>
      </c>
      <c r="F216" s="35">
        <v>850000</v>
      </c>
      <c r="G216" s="406"/>
      <c r="H216" s="183"/>
      <c r="I216" s="85" t="s">
        <v>1</v>
      </c>
    </row>
    <row r="217" spans="2:10" ht="21.6">
      <c r="B217" s="85" t="s">
        <v>36</v>
      </c>
      <c r="C217" s="65" t="s">
        <v>105</v>
      </c>
      <c r="D217" s="86" t="s">
        <v>23</v>
      </c>
      <c r="E217" s="151" t="s">
        <v>620</v>
      </c>
      <c r="F217" s="35">
        <v>1100000</v>
      </c>
      <c r="G217" s="406"/>
      <c r="H217" s="183"/>
      <c r="I217" s="85" t="s">
        <v>1</v>
      </c>
    </row>
    <row r="218" spans="2:10" ht="46.5" customHeight="1">
      <c r="B218" s="85" t="s">
        <v>36</v>
      </c>
      <c r="C218" s="65" t="s">
        <v>144</v>
      </c>
      <c r="D218" s="86" t="s">
        <v>23</v>
      </c>
      <c r="E218" s="151" t="s">
        <v>621</v>
      </c>
      <c r="F218" s="35">
        <v>2200000</v>
      </c>
      <c r="G218" s="406"/>
      <c r="H218" s="183"/>
      <c r="I218" s="85" t="s">
        <v>33</v>
      </c>
    </row>
    <row r="219" spans="2:10" ht="42">
      <c r="B219" s="85" t="s">
        <v>36</v>
      </c>
      <c r="C219" s="65" t="s">
        <v>128</v>
      </c>
      <c r="D219" s="86" t="s">
        <v>35</v>
      </c>
      <c r="E219" s="151" t="s">
        <v>622</v>
      </c>
      <c r="F219" s="35">
        <v>700000</v>
      </c>
      <c r="G219" s="406"/>
      <c r="H219" s="183"/>
      <c r="I219" s="85" t="s">
        <v>125</v>
      </c>
    </row>
    <row r="220" spans="2:10" ht="31.8">
      <c r="B220" s="85" t="s">
        <v>36</v>
      </c>
      <c r="C220" s="65" t="s">
        <v>103</v>
      </c>
      <c r="D220" s="86" t="s">
        <v>23</v>
      </c>
      <c r="E220" s="151" t="s">
        <v>160</v>
      </c>
      <c r="F220" s="35">
        <v>1250000</v>
      </c>
      <c r="G220" s="406"/>
      <c r="H220" s="183"/>
      <c r="I220" s="85" t="s">
        <v>1</v>
      </c>
    </row>
    <row r="221" spans="2:10" ht="52.2">
      <c r="B221" s="85" t="s">
        <v>36</v>
      </c>
      <c r="C221" s="65" t="s">
        <v>143</v>
      </c>
      <c r="D221" s="86" t="s">
        <v>35</v>
      </c>
      <c r="E221" s="151" t="s">
        <v>623</v>
      </c>
      <c r="F221" s="35">
        <v>1400000</v>
      </c>
      <c r="G221" s="406"/>
      <c r="H221" s="183"/>
      <c r="I221" s="85" t="s">
        <v>33</v>
      </c>
    </row>
    <row r="222" spans="2:10" ht="113.4">
      <c r="B222" s="85" t="s">
        <v>36</v>
      </c>
      <c r="C222" s="65" t="s">
        <v>126</v>
      </c>
      <c r="D222" s="86" t="s">
        <v>35</v>
      </c>
      <c r="E222" s="151" t="s">
        <v>624</v>
      </c>
      <c r="F222" s="35">
        <v>1500000</v>
      </c>
      <c r="G222" s="406"/>
      <c r="H222" s="183"/>
      <c r="I222" s="85" t="s">
        <v>28</v>
      </c>
    </row>
    <row r="223" spans="2:10" ht="31.8">
      <c r="B223" s="85" t="s">
        <v>36</v>
      </c>
      <c r="C223" s="65" t="s">
        <v>141</v>
      </c>
      <c r="D223" s="86" t="s">
        <v>35</v>
      </c>
      <c r="E223" s="151" t="s">
        <v>625</v>
      </c>
      <c r="F223" s="35">
        <v>1100000</v>
      </c>
      <c r="G223" s="406"/>
      <c r="H223" s="183"/>
      <c r="I223" s="85" t="s">
        <v>33</v>
      </c>
    </row>
    <row r="224" spans="2:10" ht="18">
      <c r="B224" s="71"/>
      <c r="C224" s="71"/>
      <c r="D224" s="72"/>
      <c r="E224" s="72" t="s">
        <v>571</v>
      </c>
      <c r="F224" s="94">
        <f>SUM(F171:F214)</f>
        <v>73420000</v>
      </c>
      <c r="G224" s="410" t="s">
        <v>590</v>
      </c>
      <c r="H224" s="161">
        <f>SUM(H171:H214)</f>
        <v>1950200</v>
      </c>
      <c r="I224" s="541"/>
    </row>
    <row r="225" spans="2:9" ht="14.4">
      <c r="B225" s="33"/>
      <c r="C225" s="33"/>
      <c r="D225" s="33"/>
      <c r="E225" s="33"/>
      <c r="F225" s="33"/>
      <c r="G225" s="395"/>
    </row>
    <row r="226" spans="2:9" ht="14.4">
      <c r="B226" s="33"/>
      <c r="C226" s="33"/>
      <c r="D226" s="33"/>
      <c r="E226" s="56" t="s">
        <v>270</v>
      </c>
      <c r="F226" s="200"/>
      <c r="G226" s="395"/>
    </row>
    <row r="227" spans="2:9" ht="14.4">
      <c r="B227" s="33"/>
      <c r="C227" s="33"/>
      <c r="D227" s="33"/>
      <c r="E227" s="110" t="s">
        <v>272</v>
      </c>
      <c r="F227" s="201"/>
      <c r="G227" s="395"/>
    </row>
    <row r="228" spans="2:9" ht="14.4">
      <c r="B228" s="33"/>
      <c r="C228" s="33"/>
      <c r="D228" s="33"/>
      <c r="E228" s="111" t="s">
        <v>591</v>
      </c>
      <c r="F228" s="202">
        <f>SUM(F171:F214)</f>
        <v>73420000</v>
      </c>
      <c r="G228" s="395"/>
    </row>
    <row r="229" spans="2:9" ht="14.4">
      <c r="B229" s="33"/>
      <c r="C229" s="33"/>
      <c r="D229" s="33"/>
      <c r="E229" s="112" t="s">
        <v>26</v>
      </c>
      <c r="F229" s="203">
        <f>F226+F227+F228</f>
        <v>73420000</v>
      </c>
      <c r="G229" s="395"/>
    </row>
    <row r="230" spans="2:9" ht="14.4">
      <c r="B230" s="33"/>
      <c r="C230" s="33"/>
      <c r="D230" s="33"/>
      <c r="E230" s="199" t="s">
        <v>592</v>
      </c>
      <c r="F230" s="204"/>
      <c r="G230" s="395"/>
    </row>
    <row r="231" spans="2:9" ht="14.4">
      <c r="B231" s="33"/>
      <c r="C231" s="33"/>
      <c r="D231" s="33"/>
      <c r="E231" s="114" t="s">
        <v>36</v>
      </c>
      <c r="F231" s="205">
        <f>SUM(F215:F223)</f>
        <v>11450000</v>
      </c>
      <c r="G231" s="395"/>
    </row>
    <row r="232" spans="2:9" ht="9" customHeight="1"/>
    <row r="235" spans="2:9" ht="45">
      <c r="B235" s="1222" t="s">
        <v>154</v>
      </c>
      <c r="C235" s="1222"/>
      <c r="D235" s="1222"/>
      <c r="E235" s="1222"/>
      <c r="F235" s="1222"/>
      <c r="G235" s="1222"/>
      <c r="H235" s="1222"/>
      <c r="I235" s="1222"/>
    </row>
    <row r="236" spans="2:9" ht="13.8">
      <c r="B236" s="1236" t="s">
        <v>626</v>
      </c>
      <c r="C236" s="1236"/>
      <c r="D236" s="1236"/>
      <c r="E236" s="1236"/>
      <c r="F236" s="1236"/>
      <c r="G236" s="1236"/>
      <c r="H236" s="1236"/>
      <c r="I236" s="1236"/>
    </row>
    <row r="237" spans="2:9" ht="13.8">
      <c r="B237" s="170" t="s">
        <v>4</v>
      </c>
      <c r="C237" s="170" t="s">
        <v>560</v>
      </c>
      <c r="D237" s="170" t="s">
        <v>232</v>
      </c>
      <c r="E237" s="170" t="s">
        <v>6</v>
      </c>
      <c r="F237" s="171" t="s">
        <v>7</v>
      </c>
      <c r="G237" s="396" t="s">
        <v>8</v>
      </c>
      <c r="H237" s="171" t="s">
        <v>246</v>
      </c>
      <c r="I237" s="171" t="s">
        <v>561</v>
      </c>
    </row>
    <row r="238" spans="2:9" ht="14.4">
      <c r="B238" s="16">
        <v>13455</v>
      </c>
      <c r="C238" s="82">
        <v>0.1</v>
      </c>
      <c r="D238" s="83" t="s">
        <v>35</v>
      </c>
      <c r="E238" s="145" t="s">
        <v>157</v>
      </c>
      <c r="F238" s="44">
        <v>1650000</v>
      </c>
      <c r="G238" s="397">
        <v>0.04</v>
      </c>
      <c r="H238" s="53">
        <f t="shared" ref="H238:H248" si="7">G238*F238</f>
        <v>66000</v>
      </c>
      <c r="I238" s="81" t="s">
        <v>1</v>
      </c>
    </row>
    <row r="239" spans="2:9" ht="14.4">
      <c r="B239" s="16">
        <v>13494</v>
      </c>
      <c r="C239" s="82">
        <v>0.1</v>
      </c>
      <c r="D239" s="83" t="s">
        <v>35</v>
      </c>
      <c r="E239" s="145" t="s">
        <v>627</v>
      </c>
      <c r="F239" s="44">
        <v>2800000</v>
      </c>
      <c r="G239" s="397">
        <v>0.04</v>
      </c>
      <c r="H239" s="53">
        <f t="shared" si="7"/>
        <v>112000</v>
      </c>
      <c r="I239" s="81" t="s">
        <v>1</v>
      </c>
    </row>
    <row r="240" spans="2:9" ht="14.4">
      <c r="B240" s="16">
        <v>13506</v>
      </c>
      <c r="C240" s="135">
        <v>0.08</v>
      </c>
      <c r="D240" s="83" t="s">
        <v>35</v>
      </c>
      <c r="E240" s="145" t="s">
        <v>183</v>
      </c>
      <c r="F240" s="44">
        <v>1000000</v>
      </c>
      <c r="G240" s="397">
        <v>0.03</v>
      </c>
      <c r="H240" s="53">
        <f t="shared" si="7"/>
        <v>30000</v>
      </c>
      <c r="I240" s="81" t="s">
        <v>33</v>
      </c>
    </row>
    <row r="241" spans="2:9" ht="14.4">
      <c r="B241" s="16">
        <v>13517</v>
      </c>
      <c r="C241" s="135">
        <v>0.08</v>
      </c>
      <c r="D241" s="83" t="s">
        <v>35</v>
      </c>
      <c r="E241" s="145" t="s">
        <v>174</v>
      </c>
      <c r="F241" s="44">
        <v>1600000</v>
      </c>
      <c r="G241" s="397">
        <v>0.03</v>
      </c>
      <c r="H241" s="53">
        <f t="shared" si="7"/>
        <v>48000</v>
      </c>
      <c r="I241" s="81" t="s">
        <v>28</v>
      </c>
    </row>
    <row r="242" spans="2:9" ht="14.4">
      <c r="B242" s="16">
        <v>13543</v>
      </c>
      <c r="C242" s="82">
        <v>0.1</v>
      </c>
      <c r="D242" s="83" t="s">
        <v>35</v>
      </c>
      <c r="E242" s="145" t="s">
        <v>164</v>
      </c>
      <c r="F242" s="44">
        <v>2400000</v>
      </c>
      <c r="G242" s="397">
        <v>0.04</v>
      </c>
      <c r="H242" s="53">
        <f t="shared" si="7"/>
        <v>96000</v>
      </c>
      <c r="I242" s="81" t="s">
        <v>1</v>
      </c>
    </row>
    <row r="243" spans="2:9" ht="14.4">
      <c r="B243" s="16">
        <v>13559</v>
      </c>
      <c r="C243" s="135">
        <v>0.08</v>
      </c>
      <c r="D243" s="83" t="s">
        <v>35</v>
      </c>
      <c r="E243" s="145" t="s">
        <v>175</v>
      </c>
      <c r="F243" s="44">
        <v>1500000</v>
      </c>
      <c r="G243" s="397">
        <v>0.03</v>
      </c>
      <c r="H243" s="53">
        <f t="shared" si="7"/>
        <v>45000</v>
      </c>
      <c r="I243" s="81" t="s">
        <v>28</v>
      </c>
    </row>
    <row r="244" spans="2:9" ht="14.4">
      <c r="B244" s="16">
        <v>13564</v>
      </c>
      <c r="C244" s="82">
        <v>0.1</v>
      </c>
      <c r="D244" s="83" t="s">
        <v>35</v>
      </c>
      <c r="E244" s="145" t="s">
        <v>167</v>
      </c>
      <c r="F244" s="44">
        <v>650000</v>
      </c>
      <c r="G244" s="397">
        <v>0.04</v>
      </c>
      <c r="H244" s="53">
        <f t="shared" si="7"/>
        <v>26000</v>
      </c>
      <c r="I244" s="81" t="s">
        <v>1</v>
      </c>
    </row>
    <row r="245" spans="2:9" ht="14.4">
      <c r="B245" s="16">
        <v>13627</v>
      </c>
      <c r="C245" s="82">
        <v>0.1</v>
      </c>
      <c r="D245" s="83" t="s">
        <v>35</v>
      </c>
      <c r="E245" s="145" t="s">
        <v>628</v>
      </c>
      <c r="F245" s="44">
        <v>1100000</v>
      </c>
      <c r="G245" s="397">
        <v>0.04</v>
      </c>
      <c r="H245" s="53">
        <f t="shared" si="7"/>
        <v>44000</v>
      </c>
      <c r="I245" s="81" t="s">
        <v>16</v>
      </c>
    </row>
    <row r="246" spans="2:9" ht="14.4">
      <c r="B246" s="16">
        <v>13621</v>
      </c>
      <c r="C246" s="135">
        <v>0.08</v>
      </c>
      <c r="D246" s="83" t="s">
        <v>35</v>
      </c>
      <c r="E246" s="145" t="s">
        <v>177</v>
      </c>
      <c r="F246" s="44">
        <v>1500000</v>
      </c>
      <c r="G246" s="397">
        <v>0.03</v>
      </c>
      <c r="H246" s="53">
        <f t="shared" si="7"/>
        <v>45000</v>
      </c>
      <c r="I246" s="81" t="s">
        <v>28</v>
      </c>
    </row>
    <row r="247" spans="2:9" ht="14.4">
      <c r="B247" s="16">
        <v>13633</v>
      </c>
      <c r="C247" s="135">
        <v>0.08</v>
      </c>
      <c r="D247" s="83" t="s">
        <v>35</v>
      </c>
      <c r="E247" s="145" t="s">
        <v>168</v>
      </c>
      <c r="F247" s="44">
        <v>2200000</v>
      </c>
      <c r="G247" s="397">
        <v>0.03</v>
      </c>
      <c r="H247" s="53">
        <f t="shared" si="7"/>
        <v>66000</v>
      </c>
      <c r="I247" s="81" t="s">
        <v>1</v>
      </c>
    </row>
    <row r="248" spans="2:9" ht="14.4">
      <c r="B248" s="16">
        <v>13643</v>
      </c>
      <c r="C248" s="135">
        <v>0.08</v>
      </c>
      <c r="D248" s="83" t="s">
        <v>35</v>
      </c>
      <c r="E248" s="145" t="s">
        <v>170</v>
      </c>
      <c r="F248" s="44">
        <v>1850000</v>
      </c>
      <c r="G248" s="397">
        <v>0.03</v>
      </c>
      <c r="H248" s="53">
        <f t="shared" si="7"/>
        <v>55500</v>
      </c>
      <c r="I248" s="81" t="s">
        <v>1</v>
      </c>
    </row>
    <row r="249" spans="2:9" ht="21.6">
      <c r="B249" s="85" t="s">
        <v>36</v>
      </c>
      <c r="C249" s="65" t="s">
        <v>629</v>
      </c>
      <c r="D249" s="86" t="s">
        <v>35</v>
      </c>
      <c r="E249" s="151" t="s">
        <v>186</v>
      </c>
      <c r="F249" s="35"/>
      <c r="G249" s="406"/>
      <c r="H249" s="183"/>
      <c r="I249" s="85" t="s">
        <v>33</v>
      </c>
    </row>
    <row r="250" spans="2:9" ht="39" customHeight="1">
      <c r="B250" s="85" t="s">
        <v>36</v>
      </c>
      <c r="C250" s="65" t="s">
        <v>181</v>
      </c>
      <c r="D250" s="86" t="s">
        <v>35</v>
      </c>
      <c r="E250" s="151" t="s">
        <v>180</v>
      </c>
      <c r="F250" s="35"/>
      <c r="G250" s="406"/>
      <c r="H250" s="183"/>
      <c r="I250" s="85" t="s">
        <v>28</v>
      </c>
    </row>
    <row r="251" spans="2:9" ht="42">
      <c r="B251" s="85" t="s">
        <v>36</v>
      </c>
      <c r="C251" s="65" t="s">
        <v>173</v>
      </c>
      <c r="D251" s="86" t="s">
        <v>35</v>
      </c>
      <c r="E251" s="151" t="s">
        <v>172</v>
      </c>
      <c r="F251" s="35"/>
      <c r="G251" s="406"/>
      <c r="H251" s="183"/>
      <c r="I251" s="85" t="s">
        <v>1</v>
      </c>
    </row>
    <row r="252" spans="2:9" ht="14.4">
      <c r="B252" s="87"/>
      <c r="C252" s="87"/>
      <c r="D252" s="88"/>
      <c r="E252" s="88" t="s">
        <v>571</v>
      </c>
      <c r="F252" s="94">
        <f>SUM(F238:F251)</f>
        <v>18250000</v>
      </c>
      <c r="G252" s="400"/>
      <c r="H252" s="119">
        <f>SUM(H238:H251)</f>
        <v>633500</v>
      </c>
      <c r="I252" s="466"/>
    </row>
    <row r="253" spans="2:9" ht="14.4">
      <c r="B253" s="41"/>
      <c r="C253" s="41"/>
      <c r="D253" s="41"/>
      <c r="E253" s="41"/>
      <c r="F253" s="42"/>
      <c r="G253" s="401"/>
      <c r="H253" s="207"/>
      <c r="I253" s="540"/>
    </row>
    <row r="254" spans="2:9" ht="13.8">
      <c r="B254" s="1231" t="s">
        <v>630</v>
      </c>
      <c r="C254" s="1232"/>
      <c r="D254" s="1232"/>
      <c r="E254" s="1232"/>
      <c r="F254" s="1232"/>
      <c r="G254" s="1232"/>
      <c r="H254" s="1232"/>
      <c r="I254" s="1233"/>
    </row>
    <row r="255" spans="2:9" ht="13.8">
      <c r="B255" s="170" t="s">
        <v>4</v>
      </c>
      <c r="C255" s="170" t="s">
        <v>560</v>
      </c>
      <c r="D255" s="170" t="s">
        <v>232</v>
      </c>
      <c r="E255" s="170" t="s">
        <v>6</v>
      </c>
      <c r="F255" s="171" t="s">
        <v>7</v>
      </c>
      <c r="G255" s="396" t="s">
        <v>8</v>
      </c>
      <c r="H255" s="171" t="s">
        <v>607</v>
      </c>
      <c r="I255" s="171" t="s">
        <v>561</v>
      </c>
    </row>
    <row r="256" spans="2:9" ht="14.4">
      <c r="B256" s="16">
        <v>13442</v>
      </c>
      <c r="C256" s="82">
        <v>0.1</v>
      </c>
      <c r="D256" s="83" t="s">
        <v>98</v>
      </c>
      <c r="E256" s="145" t="s">
        <v>188</v>
      </c>
      <c r="F256" s="44">
        <v>1300000</v>
      </c>
      <c r="G256" s="397">
        <v>0.02</v>
      </c>
      <c r="H256" s="53">
        <f t="shared" ref="H256:H262" si="8">G256*F256</f>
        <v>26000</v>
      </c>
      <c r="I256" s="81" t="s">
        <v>125</v>
      </c>
    </row>
    <row r="257" spans="2:9" ht="14.4">
      <c r="B257" s="16">
        <v>13456</v>
      </c>
      <c r="C257" s="82">
        <v>0.1</v>
      </c>
      <c r="D257" s="83" t="s">
        <v>98</v>
      </c>
      <c r="E257" s="145" t="s">
        <v>159</v>
      </c>
      <c r="F257" s="44">
        <v>1100000</v>
      </c>
      <c r="G257" s="397">
        <v>0.02</v>
      </c>
      <c r="H257" s="53">
        <f t="shared" si="8"/>
        <v>22000</v>
      </c>
      <c r="I257" s="81" t="s">
        <v>1</v>
      </c>
    </row>
    <row r="258" spans="2:9" ht="14.4">
      <c r="B258" s="16">
        <v>13505</v>
      </c>
      <c r="C258" s="135">
        <v>0.08</v>
      </c>
      <c r="D258" s="83" t="s">
        <v>98</v>
      </c>
      <c r="E258" s="145" t="s">
        <v>163</v>
      </c>
      <c r="F258" s="44">
        <v>1500000</v>
      </c>
      <c r="G258" s="397">
        <v>0.01</v>
      </c>
      <c r="H258" s="53">
        <f t="shared" si="8"/>
        <v>15000</v>
      </c>
      <c r="I258" s="81" t="s">
        <v>1</v>
      </c>
    </row>
    <row r="259" spans="2:9" ht="14.4">
      <c r="B259" s="16">
        <v>13518</v>
      </c>
      <c r="C259" s="82">
        <v>0.1</v>
      </c>
      <c r="D259" s="83" t="s">
        <v>98</v>
      </c>
      <c r="E259" s="145" t="s">
        <v>184</v>
      </c>
      <c r="F259" s="44">
        <v>1300000</v>
      </c>
      <c r="G259" s="397">
        <v>0.02</v>
      </c>
      <c r="H259" s="53">
        <f t="shared" si="8"/>
        <v>26000</v>
      </c>
      <c r="I259" s="81" t="s">
        <v>33</v>
      </c>
    </row>
    <row r="260" spans="2:9" ht="14.4">
      <c r="B260" s="16">
        <v>13558</v>
      </c>
      <c r="C260" s="82">
        <v>0.1</v>
      </c>
      <c r="D260" s="83" t="s">
        <v>98</v>
      </c>
      <c r="E260" s="145" t="s">
        <v>166</v>
      </c>
      <c r="F260" s="44">
        <v>1680000</v>
      </c>
      <c r="G260" s="397">
        <v>0.02</v>
      </c>
      <c r="H260" s="53">
        <f t="shared" si="8"/>
        <v>33600</v>
      </c>
      <c r="I260" s="81" t="s">
        <v>1</v>
      </c>
    </row>
    <row r="261" spans="2:9" ht="14.4">
      <c r="B261" s="16">
        <v>13565</v>
      </c>
      <c r="C261" s="82">
        <v>0.1</v>
      </c>
      <c r="D261" s="83" t="s">
        <v>98</v>
      </c>
      <c r="E261" s="145" t="s">
        <v>176</v>
      </c>
      <c r="F261" s="44">
        <v>1400000</v>
      </c>
      <c r="G261" s="397">
        <v>0.02</v>
      </c>
      <c r="H261" s="53">
        <f t="shared" si="8"/>
        <v>28000</v>
      </c>
      <c r="I261" s="81" t="s">
        <v>28</v>
      </c>
    </row>
    <row r="262" spans="2:9" ht="14.4">
      <c r="B262" s="16">
        <v>13606</v>
      </c>
      <c r="C262" s="135">
        <v>0.08</v>
      </c>
      <c r="D262" s="83" t="s">
        <v>98</v>
      </c>
      <c r="E262" s="145" t="s">
        <v>185</v>
      </c>
      <c r="F262" s="44">
        <v>1000000</v>
      </c>
      <c r="G262" s="397">
        <v>0.01</v>
      </c>
      <c r="H262" s="53">
        <f t="shared" si="8"/>
        <v>10000</v>
      </c>
      <c r="I262" s="81" t="s">
        <v>33</v>
      </c>
    </row>
    <row r="263" spans="2:9" ht="52.2">
      <c r="B263" s="85" t="s">
        <v>36</v>
      </c>
      <c r="C263" s="65" t="s">
        <v>182</v>
      </c>
      <c r="D263" s="86" t="s">
        <v>98</v>
      </c>
      <c r="E263" s="151" t="s">
        <v>172</v>
      </c>
      <c r="F263" s="35"/>
      <c r="G263" s="406"/>
      <c r="H263" s="183"/>
      <c r="I263" s="85" t="s">
        <v>28</v>
      </c>
    </row>
    <row r="264" spans="2:9" ht="14.4">
      <c r="B264" s="87"/>
      <c r="C264" s="87"/>
      <c r="D264" s="88"/>
      <c r="E264" s="88" t="s">
        <v>571</v>
      </c>
      <c r="F264" s="94">
        <f>SUM(F256:F263)</f>
        <v>9280000</v>
      </c>
      <c r="G264" s="400"/>
      <c r="H264" s="119">
        <f>SUM(H256:H263)</f>
        <v>160600</v>
      </c>
      <c r="I264" s="539"/>
    </row>
    <row r="265" spans="2:9" ht="14.4">
      <c r="B265" s="41"/>
      <c r="C265" s="41"/>
      <c r="D265" s="41"/>
      <c r="E265" s="41"/>
      <c r="F265" s="42"/>
      <c r="G265" s="401"/>
      <c r="H265" s="207"/>
      <c r="I265" s="543"/>
    </row>
    <row r="266" spans="2:9" ht="13.8">
      <c r="B266" s="1231" t="s">
        <v>631</v>
      </c>
      <c r="C266" s="1232"/>
      <c r="D266" s="1232"/>
      <c r="E266" s="1232"/>
      <c r="F266" s="1232"/>
      <c r="G266" s="1232"/>
      <c r="H266" s="1232"/>
      <c r="I266" s="1233"/>
    </row>
    <row r="267" spans="2:9" ht="13.8">
      <c r="B267" s="170" t="s">
        <v>4</v>
      </c>
      <c r="C267" s="170" t="s">
        <v>560</v>
      </c>
      <c r="D267" s="170" t="s">
        <v>232</v>
      </c>
      <c r="E267" s="170" t="s">
        <v>6</v>
      </c>
      <c r="F267" s="171" t="s">
        <v>7</v>
      </c>
      <c r="G267" s="396" t="s">
        <v>8</v>
      </c>
      <c r="H267" s="171" t="s">
        <v>251</v>
      </c>
      <c r="I267" s="171" t="s">
        <v>561</v>
      </c>
    </row>
    <row r="268" spans="2:9" ht="14.4">
      <c r="B268" s="16">
        <v>13439</v>
      </c>
      <c r="C268" s="82">
        <v>0.1</v>
      </c>
      <c r="D268" s="83" t="s">
        <v>120</v>
      </c>
      <c r="E268" s="145" t="s">
        <v>155</v>
      </c>
      <c r="F268" s="44">
        <v>1150000</v>
      </c>
      <c r="G268" s="397">
        <v>0.02</v>
      </c>
      <c r="H268" s="53">
        <f t="shared" ref="H268:H277" si="9">G268*F268</f>
        <v>23000</v>
      </c>
      <c r="I268" s="81" t="s">
        <v>1</v>
      </c>
    </row>
    <row r="269" spans="2:9" ht="14.4">
      <c r="B269" s="16">
        <v>13466</v>
      </c>
      <c r="C269" s="82">
        <v>0.1</v>
      </c>
      <c r="D269" s="83" t="s">
        <v>120</v>
      </c>
      <c r="E269" s="145" t="s">
        <v>632</v>
      </c>
      <c r="F269" s="44">
        <v>1100000</v>
      </c>
      <c r="G269" s="397">
        <v>0.02</v>
      </c>
      <c r="H269" s="53">
        <f t="shared" si="9"/>
        <v>22000</v>
      </c>
      <c r="I269" s="81" t="s">
        <v>1</v>
      </c>
    </row>
    <row r="270" spans="2:9" ht="14.4">
      <c r="B270" s="16">
        <v>13511</v>
      </c>
      <c r="C270" s="135">
        <v>0.08</v>
      </c>
      <c r="D270" s="83" t="s">
        <v>120</v>
      </c>
      <c r="E270" s="145" t="s">
        <v>160</v>
      </c>
      <c r="F270" s="44">
        <v>1250000</v>
      </c>
      <c r="G270" s="397">
        <v>0.01</v>
      </c>
      <c r="H270" s="53">
        <f t="shared" si="9"/>
        <v>12500</v>
      </c>
      <c r="I270" s="81" t="s">
        <v>125</v>
      </c>
    </row>
    <row r="271" spans="2:9" ht="14.4">
      <c r="B271" s="16">
        <v>13519</v>
      </c>
      <c r="C271" s="82">
        <v>0.1</v>
      </c>
      <c r="D271" s="83" t="s">
        <v>120</v>
      </c>
      <c r="E271" s="145" t="s">
        <v>189</v>
      </c>
      <c r="F271" s="44">
        <v>1400000</v>
      </c>
      <c r="G271" s="397">
        <v>0.02</v>
      </c>
      <c r="H271" s="53">
        <f t="shared" si="9"/>
        <v>28000</v>
      </c>
      <c r="I271" s="81" t="s">
        <v>125</v>
      </c>
    </row>
    <row r="272" spans="2:9" ht="14.4">
      <c r="B272" s="16">
        <v>13552</v>
      </c>
      <c r="C272" s="82">
        <v>0.1</v>
      </c>
      <c r="D272" s="83" t="s">
        <v>120</v>
      </c>
      <c r="E272" s="145" t="s">
        <v>165</v>
      </c>
      <c r="F272" s="44">
        <v>1750000</v>
      </c>
      <c r="G272" s="397">
        <v>0.02</v>
      </c>
      <c r="H272" s="53">
        <f t="shared" si="9"/>
        <v>35000</v>
      </c>
      <c r="I272" s="81" t="s">
        <v>1</v>
      </c>
    </row>
    <row r="273" spans="2:9" ht="14.4">
      <c r="B273" s="16">
        <v>13569</v>
      </c>
      <c r="C273" s="135">
        <v>0.08</v>
      </c>
      <c r="D273" s="83" t="s">
        <v>120</v>
      </c>
      <c r="E273" s="145" t="s">
        <v>633</v>
      </c>
      <c r="F273" s="44">
        <v>1500000</v>
      </c>
      <c r="G273" s="397">
        <v>0.01</v>
      </c>
      <c r="H273" s="53">
        <f t="shared" si="9"/>
        <v>15000</v>
      </c>
      <c r="I273" s="81" t="s">
        <v>28</v>
      </c>
    </row>
    <row r="274" spans="2:9" ht="14.4">
      <c r="B274" s="16">
        <v>13577</v>
      </c>
      <c r="C274" s="82">
        <v>0.1</v>
      </c>
      <c r="D274" s="83" t="s">
        <v>120</v>
      </c>
      <c r="E274" s="145" t="s">
        <v>634</v>
      </c>
      <c r="F274" s="44">
        <v>1100000</v>
      </c>
      <c r="G274" s="397">
        <v>0.02</v>
      </c>
      <c r="H274" s="53">
        <f t="shared" si="9"/>
        <v>22000</v>
      </c>
      <c r="I274" s="81" t="s">
        <v>125</v>
      </c>
    </row>
    <row r="275" spans="2:9" ht="14.4">
      <c r="B275" s="16">
        <v>13587</v>
      </c>
      <c r="C275" s="82">
        <v>0.1</v>
      </c>
      <c r="D275" s="83" t="s">
        <v>120</v>
      </c>
      <c r="E275" s="145" t="s">
        <v>158</v>
      </c>
      <c r="F275" s="44">
        <v>1400000</v>
      </c>
      <c r="G275" s="397">
        <v>0.02</v>
      </c>
      <c r="H275" s="53">
        <f t="shared" si="9"/>
        <v>28000</v>
      </c>
      <c r="I275" s="81" t="s">
        <v>33</v>
      </c>
    </row>
    <row r="276" spans="2:9" ht="14.4">
      <c r="B276" s="16">
        <v>13652</v>
      </c>
      <c r="C276" s="82">
        <v>0.1</v>
      </c>
      <c r="D276" s="83" t="s">
        <v>120</v>
      </c>
      <c r="E276" s="145" t="s">
        <v>191</v>
      </c>
      <c r="F276" s="44">
        <v>1700000</v>
      </c>
      <c r="G276" s="397">
        <v>0.02</v>
      </c>
      <c r="H276" s="53">
        <f t="shared" si="9"/>
        <v>34000</v>
      </c>
      <c r="I276" s="81" t="s">
        <v>125</v>
      </c>
    </row>
    <row r="277" spans="2:9" ht="14.4">
      <c r="B277" s="16">
        <v>13653</v>
      </c>
      <c r="C277" s="82">
        <v>0.1</v>
      </c>
      <c r="D277" s="83" t="s">
        <v>120</v>
      </c>
      <c r="E277" s="145" t="s">
        <v>635</v>
      </c>
      <c r="F277" s="44">
        <v>2500000</v>
      </c>
      <c r="G277" s="397">
        <v>0.02</v>
      </c>
      <c r="H277" s="53">
        <f t="shared" si="9"/>
        <v>50000</v>
      </c>
      <c r="I277" s="81" t="s">
        <v>1</v>
      </c>
    </row>
    <row r="278" spans="2:9" ht="14.4">
      <c r="B278" s="85" t="s">
        <v>36</v>
      </c>
      <c r="C278" s="65" t="s">
        <v>179</v>
      </c>
      <c r="D278" s="86" t="s">
        <v>120</v>
      </c>
      <c r="E278" s="151" t="s">
        <v>178</v>
      </c>
      <c r="F278" s="35"/>
      <c r="G278" s="406"/>
      <c r="H278" s="183"/>
      <c r="I278" s="85" t="s">
        <v>28</v>
      </c>
    </row>
    <row r="279" spans="2:9" ht="31.8">
      <c r="B279" s="85" t="s">
        <v>36</v>
      </c>
      <c r="C279" s="65" t="s">
        <v>192</v>
      </c>
      <c r="D279" s="86" t="s">
        <v>120</v>
      </c>
      <c r="E279" s="151" t="s">
        <v>180</v>
      </c>
      <c r="F279" s="35"/>
      <c r="G279" s="406"/>
      <c r="H279" s="183"/>
      <c r="I279" s="85" t="s">
        <v>125</v>
      </c>
    </row>
    <row r="280" spans="2:9" ht="14.4">
      <c r="B280" s="87"/>
      <c r="C280" s="87"/>
      <c r="D280" s="88"/>
      <c r="E280" s="88" t="s">
        <v>571</v>
      </c>
      <c r="F280" s="94">
        <f>SUM(F268:F279)</f>
        <v>14850000</v>
      </c>
      <c r="G280" s="400"/>
      <c r="H280" s="119">
        <f>SUM(H268:H279)</f>
        <v>269500</v>
      </c>
      <c r="I280" s="539"/>
    </row>
    <row r="281" spans="2:9" ht="14.4">
      <c r="B281" s="41"/>
      <c r="C281" s="41"/>
      <c r="D281" s="41"/>
      <c r="E281" s="41"/>
      <c r="F281" s="42"/>
      <c r="G281" s="401"/>
      <c r="H281" s="207"/>
      <c r="I281" s="543"/>
    </row>
    <row r="282" spans="2:9" ht="13.8">
      <c r="B282" s="1236" t="s">
        <v>636</v>
      </c>
      <c r="C282" s="1236"/>
      <c r="D282" s="1236"/>
      <c r="E282" s="1236"/>
      <c r="F282" s="1236"/>
      <c r="G282" s="1236"/>
      <c r="H282" s="1236"/>
      <c r="I282" s="1236"/>
    </row>
    <row r="283" spans="2:9" ht="13.8">
      <c r="B283" s="172" t="s">
        <v>4</v>
      </c>
      <c r="C283" s="172" t="s">
        <v>560</v>
      </c>
      <c r="D283" s="172" t="s">
        <v>232</v>
      </c>
      <c r="E283" s="172" t="s">
        <v>6</v>
      </c>
      <c r="F283" s="173" t="s">
        <v>7</v>
      </c>
      <c r="G283" s="404" t="s">
        <v>8</v>
      </c>
      <c r="H283" s="173" t="s">
        <v>16</v>
      </c>
      <c r="I283" s="173" t="s">
        <v>561</v>
      </c>
    </row>
    <row r="284" spans="2:9" ht="14.4">
      <c r="B284" s="66"/>
      <c r="C284" s="67"/>
      <c r="D284" s="68"/>
      <c r="E284" s="15"/>
      <c r="F284" s="69"/>
      <c r="G284" s="405"/>
      <c r="H284" s="79"/>
      <c r="I284" s="541"/>
    </row>
    <row r="285" spans="2:9" ht="14.4">
      <c r="B285" s="66"/>
      <c r="C285" s="67"/>
      <c r="D285" s="68"/>
      <c r="E285" s="15"/>
      <c r="F285" s="69"/>
      <c r="G285" s="405"/>
      <c r="H285" s="79"/>
      <c r="I285" s="541"/>
    </row>
    <row r="286" spans="2:9" ht="14.4">
      <c r="B286" s="66"/>
      <c r="C286" s="67"/>
      <c r="D286" s="68"/>
      <c r="E286" s="15"/>
      <c r="F286" s="69"/>
      <c r="G286" s="405"/>
      <c r="H286" s="79"/>
      <c r="I286" s="541"/>
    </row>
    <row r="287" spans="2:9" ht="14.4">
      <c r="B287" s="66"/>
      <c r="C287" s="67"/>
      <c r="D287" s="68"/>
      <c r="E287" s="15"/>
      <c r="F287" s="69"/>
      <c r="G287" s="405"/>
      <c r="H287" s="79"/>
      <c r="I287" s="541"/>
    </row>
    <row r="288" spans="2:9" ht="14.4">
      <c r="B288" s="66"/>
      <c r="C288" s="67"/>
      <c r="D288" s="68"/>
      <c r="E288" s="15"/>
      <c r="F288" s="69"/>
      <c r="G288" s="405"/>
      <c r="H288" s="79"/>
      <c r="I288" s="541"/>
    </row>
    <row r="289" spans="2:10" ht="14.4">
      <c r="B289" s="56"/>
      <c r="C289" s="56"/>
      <c r="D289" s="57"/>
      <c r="E289" s="57" t="s">
        <v>571</v>
      </c>
      <c r="F289" s="58">
        <f>SUM(F284:F288)</f>
        <v>0</v>
      </c>
      <c r="G289" s="400"/>
      <c r="H289" s="119">
        <f>SUM(H242:H288)</f>
        <v>1871200</v>
      </c>
      <c r="I289" s="541"/>
    </row>
    <row r="290" spans="2:10" ht="14.4">
      <c r="B290" s="33"/>
      <c r="C290" s="33"/>
      <c r="D290" s="33"/>
      <c r="E290" s="33"/>
      <c r="F290" s="33"/>
      <c r="G290" s="395"/>
    </row>
    <row r="291" spans="2:10" ht="13.8">
      <c r="B291" s="1236" t="s">
        <v>637</v>
      </c>
      <c r="C291" s="1236"/>
      <c r="D291" s="1236"/>
      <c r="E291" s="1236"/>
      <c r="F291" s="1236"/>
      <c r="G291" s="1236"/>
      <c r="H291" s="1236"/>
      <c r="I291" s="1236"/>
      <c r="J291" s="1236"/>
    </row>
    <row r="292" spans="2:10" ht="13.8">
      <c r="B292" s="172" t="s">
        <v>4</v>
      </c>
      <c r="C292" s="172" t="s">
        <v>560</v>
      </c>
      <c r="D292" s="172" t="s">
        <v>232</v>
      </c>
      <c r="E292" s="172" t="s">
        <v>6</v>
      </c>
      <c r="F292" s="173" t="s">
        <v>7</v>
      </c>
      <c r="G292" s="407" t="s">
        <v>8</v>
      </c>
      <c r="H292" s="174" t="s">
        <v>579</v>
      </c>
      <c r="I292" s="174" t="s">
        <v>561</v>
      </c>
      <c r="J292" s="174" t="s">
        <v>580</v>
      </c>
    </row>
    <row r="293" spans="2:10" ht="14.4">
      <c r="B293" s="16">
        <v>13455</v>
      </c>
      <c r="C293" s="82">
        <v>0.1</v>
      </c>
      <c r="D293" s="83" t="s">
        <v>35</v>
      </c>
      <c r="E293" s="145" t="s">
        <v>157</v>
      </c>
      <c r="F293" s="44">
        <v>1650000</v>
      </c>
      <c r="G293" s="397">
        <v>2.5000000000000001E-2</v>
      </c>
      <c r="H293" s="53">
        <f t="shared" ref="H293:H320" si="10">G293*F293</f>
        <v>41250</v>
      </c>
      <c r="I293" s="81" t="s">
        <v>1</v>
      </c>
      <c r="J293" s="90" t="s">
        <v>582</v>
      </c>
    </row>
    <row r="294" spans="2:10" ht="14.4">
      <c r="B294" s="16">
        <v>13494</v>
      </c>
      <c r="C294" s="82">
        <v>0.1</v>
      </c>
      <c r="D294" s="83" t="s">
        <v>35</v>
      </c>
      <c r="E294" s="145" t="s">
        <v>627</v>
      </c>
      <c r="F294" s="44">
        <v>2800000</v>
      </c>
      <c r="G294" s="397">
        <v>2.5000000000000001E-2</v>
      </c>
      <c r="H294" s="53">
        <f t="shared" si="10"/>
        <v>70000</v>
      </c>
      <c r="I294" s="81" t="s">
        <v>1</v>
      </c>
      <c r="J294" s="90" t="s">
        <v>582</v>
      </c>
    </row>
    <row r="295" spans="2:10" ht="14.4">
      <c r="B295" s="16">
        <v>13506</v>
      </c>
      <c r="C295" s="135">
        <v>0.08</v>
      </c>
      <c r="D295" s="83" t="s">
        <v>35</v>
      </c>
      <c r="E295" s="145" t="s">
        <v>183</v>
      </c>
      <c r="F295" s="44">
        <v>1000000</v>
      </c>
      <c r="G295" s="397">
        <v>1.4999999999999999E-2</v>
      </c>
      <c r="H295" s="53">
        <f t="shared" si="10"/>
        <v>15000</v>
      </c>
      <c r="I295" s="81" t="s">
        <v>33</v>
      </c>
      <c r="J295" s="90" t="s">
        <v>582</v>
      </c>
    </row>
    <row r="296" spans="2:10" ht="14.4">
      <c r="B296" s="16">
        <v>13517</v>
      </c>
      <c r="C296" s="135">
        <v>0.08</v>
      </c>
      <c r="D296" s="83" t="s">
        <v>35</v>
      </c>
      <c r="E296" s="145" t="s">
        <v>174</v>
      </c>
      <c r="F296" s="44">
        <v>1600000</v>
      </c>
      <c r="G296" s="397">
        <v>1.4999999999999999E-2</v>
      </c>
      <c r="H296" s="53">
        <f t="shared" si="10"/>
        <v>24000</v>
      </c>
      <c r="I296" s="81" t="s">
        <v>28</v>
      </c>
      <c r="J296" s="90" t="s">
        <v>582</v>
      </c>
    </row>
    <row r="297" spans="2:10" ht="14.4">
      <c r="B297" s="16">
        <v>13543</v>
      </c>
      <c r="C297" s="82">
        <v>0.1</v>
      </c>
      <c r="D297" s="83" t="s">
        <v>35</v>
      </c>
      <c r="E297" s="145" t="s">
        <v>164</v>
      </c>
      <c r="F297" s="44">
        <v>2400000</v>
      </c>
      <c r="G297" s="397">
        <v>2.5000000000000001E-2</v>
      </c>
      <c r="H297" s="53">
        <f t="shared" si="10"/>
        <v>60000</v>
      </c>
      <c r="I297" s="81" t="s">
        <v>1</v>
      </c>
      <c r="J297" s="90" t="s">
        <v>582</v>
      </c>
    </row>
    <row r="298" spans="2:10" ht="14.4">
      <c r="B298" s="16">
        <v>13559</v>
      </c>
      <c r="C298" s="135">
        <v>0.08</v>
      </c>
      <c r="D298" s="83" t="s">
        <v>35</v>
      </c>
      <c r="E298" s="145" t="s">
        <v>175</v>
      </c>
      <c r="F298" s="44">
        <v>1500000</v>
      </c>
      <c r="G298" s="397">
        <v>1.4999999999999999E-2</v>
      </c>
      <c r="H298" s="53">
        <f t="shared" si="10"/>
        <v>22500</v>
      </c>
      <c r="I298" s="81" t="s">
        <v>28</v>
      </c>
      <c r="J298" s="90" t="s">
        <v>582</v>
      </c>
    </row>
    <row r="299" spans="2:10" ht="14.4">
      <c r="B299" s="16">
        <v>13564</v>
      </c>
      <c r="C299" s="82">
        <v>0.1</v>
      </c>
      <c r="D299" s="83" t="s">
        <v>35</v>
      </c>
      <c r="E299" s="145" t="s">
        <v>167</v>
      </c>
      <c r="F299" s="44">
        <v>650000</v>
      </c>
      <c r="G299" s="397">
        <v>2.5000000000000001E-2</v>
      </c>
      <c r="H299" s="53">
        <f t="shared" si="10"/>
        <v>16250</v>
      </c>
      <c r="I299" s="81" t="s">
        <v>1</v>
      </c>
      <c r="J299" s="90" t="s">
        <v>582</v>
      </c>
    </row>
    <row r="300" spans="2:10" ht="14.4">
      <c r="B300" s="16">
        <v>13627</v>
      </c>
      <c r="C300" s="82">
        <v>0.1</v>
      </c>
      <c r="D300" s="83" t="s">
        <v>35</v>
      </c>
      <c r="E300" s="145" t="s">
        <v>628</v>
      </c>
      <c r="F300" s="44">
        <v>1100000</v>
      </c>
      <c r="G300" s="397">
        <v>2.5000000000000001E-2</v>
      </c>
      <c r="H300" s="53">
        <f t="shared" si="10"/>
        <v>27500</v>
      </c>
      <c r="I300" s="81" t="s">
        <v>16</v>
      </c>
      <c r="J300" s="138" t="s">
        <v>582</v>
      </c>
    </row>
    <row r="301" spans="2:10" ht="14.4">
      <c r="B301" s="16">
        <v>13621</v>
      </c>
      <c r="C301" s="135">
        <v>0.08</v>
      </c>
      <c r="D301" s="83" t="s">
        <v>35</v>
      </c>
      <c r="E301" s="145" t="s">
        <v>177</v>
      </c>
      <c r="F301" s="44">
        <v>1500000</v>
      </c>
      <c r="G301" s="397">
        <v>1.4999999999999999E-2</v>
      </c>
      <c r="H301" s="53">
        <f t="shared" si="10"/>
        <v>22500</v>
      </c>
      <c r="I301" s="81" t="s">
        <v>28</v>
      </c>
      <c r="J301" s="138" t="s">
        <v>582</v>
      </c>
    </row>
    <row r="302" spans="2:10" ht="14.4">
      <c r="B302" s="16">
        <v>13633</v>
      </c>
      <c r="C302" s="135">
        <v>0.08</v>
      </c>
      <c r="D302" s="83" t="s">
        <v>35</v>
      </c>
      <c r="E302" s="145" t="s">
        <v>168</v>
      </c>
      <c r="F302" s="44">
        <v>2200000</v>
      </c>
      <c r="G302" s="397">
        <v>1.4999999999999999E-2</v>
      </c>
      <c r="H302" s="53">
        <f t="shared" si="10"/>
        <v>33000</v>
      </c>
      <c r="I302" s="81" t="s">
        <v>1</v>
      </c>
      <c r="J302" s="138" t="s">
        <v>582</v>
      </c>
    </row>
    <row r="303" spans="2:10" ht="14.4">
      <c r="B303" s="16">
        <v>13442</v>
      </c>
      <c r="C303" s="82">
        <v>0.1</v>
      </c>
      <c r="D303" s="83" t="s">
        <v>98</v>
      </c>
      <c r="E303" s="145" t="s">
        <v>188</v>
      </c>
      <c r="F303" s="44">
        <v>1300000</v>
      </c>
      <c r="G303" s="397">
        <v>2.5000000000000001E-2</v>
      </c>
      <c r="H303" s="53">
        <f t="shared" si="10"/>
        <v>32500</v>
      </c>
      <c r="I303" s="81" t="s">
        <v>125</v>
      </c>
      <c r="J303" s="138" t="s">
        <v>582</v>
      </c>
    </row>
    <row r="304" spans="2:10" ht="14.4">
      <c r="B304" s="16">
        <v>13456</v>
      </c>
      <c r="C304" s="82">
        <v>0.1</v>
      </c>
      <c r="D304" s="83" t="s">
        <v>98</v>
      </c>
      <c r="E304" s="145" t="s">
        <v>159</v>
      </c>
      <c r="F304" s="44">
        <v>1100000</v>
      </c>
      <c r="G304" s="397">
        <v>2.5000000000000001E-2</v>
      </c>
      <c r="H304" s="53">
        <f t="shared" si="10"/>
        <v>27500</v>
      </c>
      <c r="I304" s="81" t="s">
        <v>1</v>
      </c>
      <c r="J304" s="138" t="s">
        <v>582</v>
      </c>
    </row>
    <row r="305" spans="2:10" ht="14.4">
      <c r="B305" s="16">
        <v>13505</v>
      </c>
      <c r="C305" s="135">
        <v>0.08</v>
      </c>
      <c r="D305" s="83" t="s">
        <v>98</v>
      </c>
      <c r="E305" s="145" t="s">
        <v>163</v>
      </c>
      <c r="F305" s="44">
        <v>1500000</v>
      </c>
      <c r="G305" s="397">
        <v>1.4999999999999999E-2</v>
      </c>
      <c r="H305" s="53">
        <f t="shared" si="10"/>
        <v>22500</v>
      </c>
      <c r="I305" s="81" t="s">
        <v>1</v>
      </c>
      <c r="J305" s="138" t="s">
        <v>582</v>
      </c>
    </row>
    <row r="306" spans="2:10" ht="14.4">
      <c r="B306" s="16">
        <v>13518</v>
      </c>
      <c r="C306" s="82">
        <v>0.1</v>
      </c>
      <c r="D306" s="83" t="s">
        <v>98</v>
      </c>
      <c r="E306" s="145" t="s">
        <v>184</v>
      </c>
      <c r="F306" s="44">
        <v>1300000</v>
      </c>
      <c r="G306" s="397">
        <v>2.5000000000000001E-2</v>
      </c>
      <c r="H306" s="53">
        <f t="shared" si="10"/>
        <v>32500</v>
      </c>
      <c r="I306" s="81" t="s">
        <v>33</v>
      </c>
      <c r="J306" s="138" t="s">
        <v>582</v>
      </c>
    </row>
    <row r="307" spans="2:10" ht="14.4">
      <c r="B307" s="16">
        <v>13558</v>
      </c>
      <c r="C307" s="82">
        <v>0.1</v>
      </c>
      <c r="D307" s="83" t="s">
        <v>98</v>
      </c>
      <c r="E307" s="145" t="s">
        <v>166</v>
      </c>
      <c r="F307" s="44">
        <v>1680000</v>
      </c>
      <c r="G307" s="397">
        <v>2.5000000000000001E-2</v>
      </c>
      <c r="H307" s="53">
        <f t="shared" si="10"/>
        <v>42000</v>
      </c>
      <c r="I307" s="81" t="s">
        <v>1</v>
      </c>
      <c r="J307" s="138" t="s">
        <v>582</v>
      </c>
    </row>
    <row r="308" spans="2:10" ht="14.4">
      <c r="B308" s="16">
        <v>13565</v>
      </c>
      <c r="C308" s="82">
        <v>0.1</v>
      </c>
      <c r="D308" s="83" t="s">
        <v>98</v>
      </c>
      <c r="E308" s="145" t="s">
        <v>176</v>
      </c>
      <c r="F308" s="44">
        <v>1400000</v>
      </c>
      <c r="G308" s="397">
        <v>2.5000000000000001E-2</v>
      </c>
      <c r="H308" s="53">
        <f t="shared" si="10"/>
        <v>35000</v>
      </c>
      <c r="I308" s="81" t="s">
        <v>28</v>
      </c>
      <c r="J308" s="138" t="s">
        <v>582</v>
      </c>
    </row>
    <row r="309" spans="2:10" ht="14.4">
      <c r="B309" s="16">
        <v>13606</v>
      </c>
      <c r="C309" s="135">
        <v>0.08</v>
      </c>
      <c r="D309" s="83" t="s">
        <v>98</v>
      </c>
      <c r="E309" s="145" t="s">
        <v>185</v>
      </c>
      <c r="F309" s="44">
        <v>1000000</v>
      </c>
      <c r="G309" s="397">
        <v>1.4999999999999999E-2</v>
      </c>
      <c r="H309" s="53">
        <f t="shared" si="10"/>
        <v>15000</v>
      </c>
      <c r="I309" s="81" t="s">
        <v>33</v>
      </c>
      <c r="J309" s="138" t="s">
        <v>582</v>
      </c>
    </row>
    <row r="310" spans="2:10" ht="14.4">
      <c r="B310" s="16">
        <v>13439</v>
      </c>
      <c r="C310" s="82">
        <v>0.1</v>
      </c>
      <c r="D310" s="83" t="s">
        <v>120</v>
      </c>
      <c r="E310" s="145" t="s">
        <v>155</v>
      </c>
      <c r="F310" s="44">
        <v>1150000</v>
      </c>
      <c r="G310" s="397">
        <v>2.5000000000000001E-2</v>
      </c>
      <c r="H310" s="53">
        <f t="shared" si="10"/>
        <v>28750</v>
      </c>
      <c r="I310" s="81" t="s">
        <v>1</v>
      </c>
      <c r="J310" s="138" t="s">
        <v>582</v>
      </c>
    </row>
    <row r="311" spans="2:10" ht="14.4">
      <c r="B311" s="16">
        <v>13466</v>
      </c>
      <c r="C311" s="82">
        <v>0.1</v>
      </c>
      <c r="D311" s="83" t="s">
        <v>120</v>
      </c>
      <c r="E311" s="145" t="s">
        <v>632</v>
      </c>
      <c r="F311" s="44">
        <v>1100000</v>
      </c>
      <c r="G311" s="397">
        <v>2.5000000000000001E-2</v>
      </c>
      <c r="H311" s="53">
        <f t="shared" si="10"/>
        <v>27500</v>
      </c>
      <c r="I311" s="81" t="s">
        <v>1</v>
      </c>
      <c r="J311" s="138" t="s">
        <v>582</v>
      </c>
    </row>
    <row r="312" spans="2:10" ht="14.4">
      <c r="B312" s="16">
        <v>13511</v>
      </c>
      <c r="C312" s="135">
        <v>0.08</v>
      </c>
      <c r="D312" s="83" t="s">
        <v>120</v>
      </c>
      <c r="E312" s="145" t="s">
        <v>160</v>
      </c>
      <c r="F312" s="44">
        <v>1250000</v>
      </c>
      <c r="G312" s="397">
        <v>1.4999999999999999E-2</v>
      </c>
      <c r="H312" s="53">
        <f t="shared" si="10"/>
        <v>18750</v>
      </c>
      <c r="I312" s="81" t="s">
        <v>125</v>
      </c>
      <c r="J312" s="138" t="s">
        <v>582</v>
      </c>
    </row>
    <row r="313" spans="2:10" ht="14.4">
      <c r="B313" s="16">
        <v>13519</v>
      </c>
      <c r="C313" s="82">
        <v>0.1</v>
      </c>
      <c r="D313" s="83" t="s">
        <v>120</v>
      </c>
      <c r="E313" s="145" t="s">
        <v>189</v>
      </c>
      <c r="F313" s="44">
        <v>1400000</v>
      </c>
      <c r="G313" s="397">
        <v>2.5000000000000001E-2</v>
      </c>
      <c r="H313" s="53">
        <f t="shared" si="10"/>
        <v>35000</v>
      </c>
      <c r="I313" s="81" t="s">
        <v>125</v>
      </c>
      <c r="J313" s="138" t="s">
        <v>582</v>
      </c>
    </row>
    <row r="314" spans="2:10" ht="14.4">
      <c r="B314" s="16">
        <v>13552</v>
      </c>
      <c r="C314" s="82">
        <v>0.1</v>
      </c>
      <c r="D314" s="83" t="s">
        <v>120</v>
      </c>
      <c r="E314" s="145" t="s">
        <v>165</v>
      </c>
      <c r="F314" s="44">
        <v>1750000</v>
      </c>
      <c r="G314" s="397">
        <v>2.5000000000000001E-2</v>
      </c>
      <c r="H314" s="53">
        <f t="shared" si="10"/>
        <v>43750</v>
      </c>
      <c r="I314" s="81" t="s">
        <v>1</v>
      </c>
      <c r="J314" s="138" t="s">
        <v>582</v>
      </c>
    </row>
    <row r="315" spans="2:10" ht="14.4">
      <c r="B315" s="16">
        <v>13569</v>
      </c>
      <c r="C315" s="135">
        <v>0.08</v>
      </c>
      <c r="D315" s="83" t="s">
        <v>120</v>
      </c>
      <c r="E315" s="145" t="s">
        <v>633</v>
      </c>
      <c r="F315" s="44">
        <v>1500000</v>
      </c>
      <c r="G315" s="397">
        <v>1.4999999999999999E-2</v>
      </c>
      <c r="H315" s="53">
        <f t="shared" si="10"/>
        <v>22500</v>
      </c>
      <c r="I315" s="81" t="s">
        <v>28</v>
      </c>
      <c r="J315" s="138" t="s">
        <v>582</v>
      </c>
    </row>
    <row r="316" spans="2:10" ht="14.4">
      <c r="B316" s="16">
        <v>13577</v>
      </c>
      <c r="C316" s="82">
        <v>0.1</v>
      </c>
      <c r="D316" s="83" t="s">
        <v>120</v>
      </c>
      <c r="E316" s="145" t="s">
        <v>634</v>
      </c>
      <c r="F316" s="44">
        <v>1100000</v>
      </c>
      <c r="G316" s="397">
        <v>2.5000000000000001E-2</v>
      </c>
      <c r="H316" s="53">
        <f t="shared" si="10"/>
        <v>27500</v>
      </c>
      <c r="I316" s="81" t="s">
        <v>125</v>
      </c>
      <c r="J316" s="138" t="s">
        <v>582</v>
      </c>
    </row>
    <row r="317" spans="2:10" ht="14.4">
      <c r="B317" s="16">
        <v>13587</v>
      </c>
      <c r="C317" s="82">
        <v>0.1</v>
      </c>
      <c r="D317" s="83" t="s">
        <v>120</v>
      </c>
      <c r="E317" s="145" t="s">
        <v>158</v>
      </c>
      <c r="F317" s="44">
        <v>1400000</v>
      </c>
      <c r="G317" s="397">
        <v>2.5000000000000001E-2</v>
      </c>
      <c r="H317" s="53">
        <f t="shared" si="10"/>
        <v>35000</v>
      </c>
      <c r="I317" s="81" t="s">
        <v>33</v>
      </c>
      <c r="J317" s="138" t="s">
        <v>582</v>
      </c>
    </row>
    <row r="318" spans="2:10" ht="14.4">
      <c r="B318" s="16">
        <v>13652</v>
      </c>
      <c r="C318" s="82">
        <v>0.1</v>
      </c>
      <c r="D318" s="83" t="s">
        <v>120</v>
      </c>
      <c r="E318" s="145" t="s">
        <v>191</v>
      </c>
      <c r="F318" s="44">
        <v>1700000</v>
      </c>
      <c r="G318" s="397">
        <v>2.5000000000000001E-2</v>
      </c>
      <c r="H318" s="53">
        <f t="shared" si="10"/>
        <v>42500</v>
      </c>
      <c r="I318" s="81" t="s">
        <v>125</v>
      </c>
      <c r="J318" s="138" t="s">
        <v>582</v>
      </c>
    </row>
    <row r="319" spans="2:10" ht="14.4">
      <c r="B319" s="16">
        <v>13653</v>
      </c>
      <c r="C319" s="82">
        <v>0.1</v>
      </c>
      <c r="D319" s="83" t="s">
        <v>120</v>
      </c>
      <c r="E319" s="145" t="s">
        <v>635</v>
      </c>
      <c r="F319" s="44">
        <v>2500000</v>
      </c>
      <c r="G319" s="397">
        <v>2.5000000000000001E-2</v>
      </c>
      <c r="H319" s="53">
        <f t="shared" si="10"/>
        <v>62500</v>
      </c>
      <c r="I319" s="81" t="s">
        <v>1</v>
      </c>
      <c r="J319" s="138" t="s">
        <v>582</v>
      </c>
    </row>
    <row r="320" spans="2:10" ht="14.4">
      <c r="B320" s="16">
        <v>13643</v>
      </c>
      <c r="C320" s="135">
        <v>0.08</v>
      </c>
      <c r="D320" s="83" t="s">
        <v>35</v>
      </c>
      <c r="E320" s="145" t="s">
        <v>170</v>
      </c>
      <c r="F320" s="44">
        <v>1850000</v>
      </c>
      <c r="G320" s="397">
        <v>1.4999999999999999E-2</v>
      </c>
      <c r="H320" s="53">
        <f t="shared" si="10"/>
        <v>27750</v>
      </c>
      <c r="I320" s="81" t="s">
        <v>1</v>
      </c>
      <c r="J320" s="138" t="s">
        <v>582</v>
      </c>
    </row>
    <row r="321" spans="2:9" ht="42">
      <c r="B321" s="85" t="s">
        <v>36</v>
      </c>
      <c r="C321" s="65" t="s">
        <v>173</v>
      </c>
      <c r="D321" s="86" t="s">
        <v>35</v>
      </c>
      <c r="E321" s="151" t="s">
        <v>189</v>
      </c>
      <c r="F321" s="35">
        <v>1400000</v>
      </c>
      <c r="G321" s="406"/>
      <c r="H321" s="183"/>
      <c r="I321" s="85" t="s">
        <v>1</v>
      </c>
    </row>
    <row r="322" spans="2:9" ht="31.8">
      <c r="B322" s="85" t="s">
        <v>36</v>
      </c>
      <c r="C322" s="65" t="s">
        <v>192</v>
      </c>
      <c r="D322" s="86" t="s">
        <v>120</v>
      </c>
      <c r="E322" s="151" t="s">
        <v>175</v>
      </c>
      <c r="F322" s="35">
        <v>1600000</v>
      </c>
      <c r="G322" s="406"/>
      <c r="H322" s="183"/>
      <c r="I322" s="85" t="s">
        <v>125</v>
      </c>
    </row>
    <row r="323" spans="2:9" ht="52.2">
      <c r="B323" s="85" t="s">
        <v>36</v>
      </c>
      <c r="C323" s="65" t="s">
        <v>182</v>
      </c>
      <c r="D323" s="86" t="s">
        <v>98</v>
      </c>
      <c r="E323" s="151" t="s">
        <v>638</v>
      </c>
      <c r="F323" s="35">
        <v>1400000</v>
      </c>
      <c r="G323" s="406"/>
      <c r="H323" s="183"/>
      <c r="I323" s="85" t="s">
        <v>28</v>
      </c>
    </row>
    <row r="324" spans="2:9" ht="41.25" customHeight="1">
      <c r="B324" s="85" t="s">
        <v>36</v>
      </c>
      <c r="C324" s="65" t="s">
        <v>181</v>
      </c>
      <c r="D324" s="86" t="s">
        <v>35</v>
      </c>
      <c r="E324" s="151" t="s">
        <v>175</v>
      </c>
      <c r="F324" s="35">
        <v>1600000</v>
      </c>
      <c r="G324" s="406"/>
      <c r="H324" s="183"/>
      <c r="I324" s="85" t="s">
        <v>28</v>
      </c>
    </row>
    <row r="325" spans="2:9" ht="21.6">
      <c r="B325" s="85" t="s">
        <v>36</v>
      </c>
      <c r="C325" s="65" t="s">
        <v>629</v>
      </c>
      <c r="D325" s="86" t="s">
        <v>35</v>
      </c>
      <c r="E325" s="151" t="s">
        <v>639</v>
      </c>
      <c r="F325" s="35">
        <v>3200000</v>
      </c>
      <c r="G325" s="406"/>
      <c r="H325" s="183"/>
      <c r="I325" s="85" t="s">
        <v>33</v>
      </c>
    </row>
    <row r="326" spans="2:9" ht="14.4">
      <c r="B326" s="85" t="s">
        <v>36</v>
      </c>
      <c r="C326" s="65" t="s">
        <v>179</v>
      </c>
      <c r="D326" s="86" t="s">
        <v>120</v>
      </c>
      <c r="E326" s="151" t="s">
        <v>640</v>
      </c>
      <c r="F326" s="35">
        <v>600000</v>
      </c>
      <c r="G326" s="406"/>
      <c r="H326" s="183"/>
      <c r="I326" s="85" t="s">
        <v>28</v>
      </c>
    </row>
    <row r="327" spans="2:9" ht="18">
      <c r="B327" s="71"/>
      <c r="C327" s="71"/>
      <c r="D327" s="72"/>
      <c r="E327" s="72" t="s">
        <v>571</v>
      </c>
      <c r="F327" s="94">
        <f>SUM(F293:F320)</f>
        <v>42380000</v>
      </c>
      <c r="G327" s="410" t="s">
        <v>590</v>
      </c>
      <c r="H327" s="161">
        <f>SUM(H293:H320)</f>
        <v>910500</v>
      </c>
      <c r="I327" s="541"/>
    </row>
    <row r="328" spans="2:9" ht="14.4">
      <c r="B328" s="33"/>
      <c r="C328" s="33"/>
      <c r="D328" s="33"/>
      <c r="E328" s="33"/>
      <c r="F328" s="33"/>
      <c r="G328" s="395"/>
    </row>
    <row r="329" spans="2:9" ht="14.4">
      <c r="B329" s="33"/>
      <c r="C329" s="33"/>
      <c r="D329" s="33"/>
      <c r="E329" s="56" t="s">
        <v>270</v>
      </c>
      <c r="F329" s="200"/>
      <c r="G329" s="395"/>
    </row>
    <row r="330" spans="2:9" ht="14.4">
      <c r="B330" s="33"/>
      <c r="C330" s="33"/>
      <c r="D330" s="33"/>
      <c r="E330" s="110" t="s">
        <v>272</v>
      </c>
      <c r="F330" s="201"/>
      <c r="G330" s="395"/>
    </row>
    <row r="331" spans="2:9" ht="14.4">
      <c r="B331" s="33"/>
      <c r="C331" s="33"/>
      <c r="D331" s="33"/>
      <c r="E331" s="111" t="s">
        <v>591</v>
      </c>
      <c r="F331" s="202">
        <f>SUM(F293:F320)</f>
        <v>42380000</v>
      </c>
      <c r="G331" s="395"/>
    </row>
    <row r="332" spans="2:9" ht="14.4">
      <c r="B332" s="33"/>
      <c r="C332" s="33"/>
      <c r="D332" s="33"/>
      <c r="E332" s="112" t="s">
        <v>26</v>
      </c>
      <c r="F332" s="203"/>
      <c r="G332" s="395"/>
    </row>
    <row r="333" spans="2:9" ht="14.25" customHeight="1">
      <c r="B333" s="33"/>
      <c r="C333" s="33"/>
      <c r="D333" s="33"/>
      <c r="E333" s="199" t="s">
        <v>592</v>
      </c>
      <c r="F333" s="204"/>
      <c r="G333" s="395"/>
    </row>
    <row r="334" spans="2:9" ht="14.4">
      <c r="B334" s="33"/>
      <c r="C334" s="33"/>
      <c r="D334" s="33"/>
      <c r="E334" s="114" t="s">
        <v>36</v>
      </c>
      <c r="F334" s="205">
        <f>SUM(F321:F326)</f>
        <v>9800000</v>
      </c>
      <c r="G334" s="395"/>
    </row>
    <row r="337" spans="2:9" ht="45">
      <c r="B337" s="1222" t="s">
        <v>195</v>
      </c>
      <c r="C337" s="1222"/>
      <c r="D337" s="1222"/>
      <c r="E337" s="1222"/>
      <c r="F337" s="1222"/>
      <c r="G337" s="1222"/>
      <c r="H337" s="1222"/>
      <c r="I337" s="1222"/>
    </row>
    <row r="338" spans="2:9" ht="14.4">
      <c r="B338" s="41"/>
      <c r="C338" s="41"/>
      <c r="D338" s="41"/>
      <c r="E338" s="41"/>
      <c r="F338" s="42"/>
      <c r="G338" s="401"/>
    </row>
    <row r="339" spans="2:9" ht="13.8">
      <c r="B339" s="1236" t="s">
        <v>641</v>
      </c>
      <c r="C339" s="1236"/>
      <c r="D339" s="1236"/>
      <c r="E339" s="1236"/>
      <c r="F339" s="1236"/>
      <c r="G339" s="1236"/>
      <c r="H339" s="1236"/>
      <c r="I339" s="1236"/>
    </row>
    <row r="340" spans="2:9" ht="13.8">
      <c r="B340" s="170" t="s">
        <v>4</v>
      </c>
      <c r="C340" s="170" t="s">
        <v>560</v>
      </c>
      <c r="D340" s="170" t="s">
        <v>232</v>
      </c>
      <c r="E340" s="170" t="s">
        <v>6</v>
      </c>
      <c r="F340" s="171" t="s">
        <v>7</v>
      </c>
      <c r="G340" s="396" t="s">
        <v>8</v>
      </c>
      <c r="H340" s="171" t="s">
        <v>246</v>
      </c>
      <c r="I340" s="171" t="s">
        <v>561</v>
      </c>
    </row>
    <row r="341" spans="2:9" ht="14.4">
      <c r="B341" s="16">
        <v>13697</v>
      </c>
      <c r="C341" s="82">
        <v>0.1</v>
      </c>
      <c r="D341" s="83" t="s">
        <v>35</v>
      </c>
      <c r="E341" s="145" t="s">
        <v>196</v>
      </c>
      <c r="F341" s="44">
        <v>2800000</v>
      </c>
      <c r="G341" s="397">
        <v>0.05</v>
      </c>
      <c r="H341" s="53">
        <f t="shared" ref="H341:H349" si="11">G341*F341</f>
        <v>140000</v>
      </c>
      <c r="I341" s="81" t="s">
        <v>1</v>
      </c>
    </row>
    <row r="342" spans="2:9" ht="14.4">
      <c r="B342" s="81">
        <v>13710</v>
      </c>
      <c r="C342" s="82">
        <v>0.1</v>
      </c>
      <c r="D342" s="83" t="s">
        <v>35</v>
      </c>
      <c r="E342" s="145" t="s">
        <v>199</v>
      </c>
      <c r="F342" s="44">
        <v>1500000</v>
      </c>
      <c r="G342" s="397">
        <v>0.02</v>
      </c>
      <c r="H342" s="53">
        <f t="shared" si="11"/>
        <v>30000</v>
      </c>
      <c r="I342" s="81" t="s">
        <v>1</v>
      </c>
    </row>
    <row r="343" spans="2:9" ht="14.4">
      <c r="B343" s="16">
        <v>13708</v>
      </c>
      <c r="C343" s="82">
        <v>0.1</v>
      </c>
      <c r="D343" s="83" t="s">
        <v>35</v>
      </c>
      <c r="E343" s="145" t="s">
        <v>219</v>
      </c>
      <c r="F343" s="44">
        <v>2000000</v>
      </c>
      <c r="G343" s="397">
        <v>0.05</v>
      </c>
      <c r="H343" s="53">
        <f t="shared" si="11"/>
        <v>100000</v>
      </c>
      <c r="I343" s="81" t="s">
        <v>28</v>
      </c>
    </row>
    <row r="344" spans="2:9" ht="14.4">
      <c r="B344" s="16">
        <v>13719</v>
      </c>
      <c r="C344" s="82">
        <v>0.1</v>
      </c>
      <c r="D344" s="83" t="s">
        <v>35</v>
      </c>
      <c r="E344" s="145" t="s">
        <v>220</v>
      </c>
      <c r="F344" s="44">
        <v>1800000</v>
      </c>
      <c r="G344" s="397">
        <v>0.05</v>
      </c>
      <c r="H344" s="53">
        <f t="shared" si="11"/>
        <v>90000</v>
      </c>
      <c r="I344" s="81" t="s">
        <v>28</v>
      </c>
    </row>
    <row r="345" spans="2:9" ht="14.4">
      <c r="B345" s="16">
        <v>13742</v>
      </c>
      <c r="C345" s="82">
        <v>0.1</v>
      </c>
      <c r="D345" s="83" t="s">
        <v>35</v>
      </c>
      <c r="E345" s="145" t="s">
        <v>642</v>
      </c>
      <c r="F345" s="44">
        <v>1400000</v>
      </c>
      <c r="G345" s="397">
        <v>0.05</v>
      </c>
      <c r="H345" s="53">
        <f t="shared" si="11"/>
        <v>70000</v>
      </c>
      <c r="I345" s="81" t="s">
        <v>28</v>
      </c>
    </row>
    <row r="346" spans="2:9" ht="14.4">
      <c r="B346" s="16">
        <v>13733</v>
      </c>
      <c r="C346" s="82">
        <v>0.1</v>
      </c>
      <c r="D346" s="83" t="s">
        <v>35</v>
      </c>
      <c r="E346" s="145" t="s">
        <v>643</v>
      </c>
      <c r="F346" s="44">
        <v>1800000</v>
      </c>
      <c r="G346" s="397">
        <v>0.05</v>
      </c>
      <c r="H346" s="53">
        <f t="shared" si="11"/>
        <v>90000</v>
      </c>
      <c r="I346" s="81" t="s">
        <v>33</v>
      </c>
    </row>
    <row r="347" spans="2:9" ht="14.4">
      <c r="B347" s="16">
        <v>13760</v>
      </c>
      <c r="C347" s="82">
        <v>0.1</v>
      </c>
      <c r="D347" s="83" t="s">
        <v>35</v>
      </c>
      <c r="E347" s="145" t="s">
        <v>203</v>
      </c>
      <c r="F347" s="44">
        <v>1600000</v>
      </c>
      <c r="G347" s="397">
        <v>0.04</v>
      </c>
      <c r="H347" s="53">
        <f t="shared" si="11"/>
        <v>64000</v>
      </c>
      <c r="I347" s="81" t="s">
        <v>1</v>
      </c>
    </row>
    <row r="348" spans="2:9" ht="14.4">
      <c r="B348" s="16">
        <v>13748</v>
      </c>
      <c r="C348" s="82">
        <v>0.08</v>
      </c>
      <c r="D348" s="83" t="s">
        <v>35</v>
      </c>
      <c r="E348" s="145" t="s">
        <v>217</v>
      </c>
      <c r="F348" s="44">
        <v>4200000</v>
      </c>
      <c r="G348" s="397">
        <v>0.05</v>
      </c>
      <c r="H348" s="53">
        <f t="shared" si="11"/>
        <v>210000</v>
      </c>
      <c r="I348" s="81" t="s">
        <v>33</v>
      </c>
    </row>
    <row r="349" spans="2:9" ht="14.4">
      <c r="B349" s="16">
        <v>13773</v>
      </c>
      <c r="C349" s="82">
        <v>0.1</v>
      </c>
      <c r="D349" s="83" t="s">
        <v>35</v>
      </c>
      <c r="E349" s="145" t="s">
        <v>204</v>
      </c>
      <c r="F349" s="44">
        <v>1500000</v>
      </c>
      <c r="G349" s="397">
        <v>0.05</v>
      </c>
      <c r="H349" s="53">
        <f t="shared" si="11"/>
        <v>75000</v>
      </c>
      <c r="I349" s="81" t="s">
        <v>1</v>
      </c>
    </row>
    <row r="350" spans="2:9" ht="14.4">
      <c r="B350" s="81">
        <v>13790</v>
      </c>
      <c r="C350" s="82">
        <v>0.1</v>
      </c>
      <c r="D350" s="83" t="s">
        <v>35</v>
      </c>
      <c r="E350" s="230" t="s">
        <v>644</v>
      </c>
      <c r="F350" s="44">
        <v>2300000</v>
      </c>
      <c r="G350" s="397">
        <v>0.05</v>
      </c>
      <c r="H350" s="53">
        <f t="shared" ref="H350:H352" si="12">G350*F350</f>
        <v>115000</v>
      </c>
      <c r="I350" s="81" t="s">
        <v>33</v>
      </c>
    </row>
    <row r="351" spans="2:9" ht="14.4">
      <c r="B351" s="81">
        <v>13835</v>
      </c>
      <c r="C351" s="82">
        <v>0.1</v>
      </c>
      <c r="D351" s="83" t="s">
        <v>35</v>
      </c>
      <c r="E351" s="145" t="s">
        <v>645</v>
      </c>
      <c r="F351" s="44">
        <v>1400000</v>
      </c>
      <c r="G351" s="397">
        <v>0.05</v>
      </c>
      <c r="H351" s="53">
        <f t="shared" si="12"/>
        <v>70000</v>
      </c>
      <c r="I351" s="81" t="s">
        <v>28</v>
      </c>
    </row>
    <row r="352" spans="2:9" ht="14.4">
      <c r="B352" s="81">
        <v>13838</v>
      </c>
      <c r="C352" s="82">
        <v>0.1</v>
      </c>
      <c r="D352" s="83" t="s">
        <v>35</v>
      </c>
      <c r="E352" s="242" t="s">
        <v>646</v>
      </c>
      <c r="F352" s="44">
        <v>1400000</v>
      </c>
      <c r="G352" s="397">
        <v>0.05</v>
      </c>
      <c r="H352" s="53">
        <f t="shared" si="12"/>
        <v>70000</v>
      </c>
      <c r="I352" s="81" t="s">
        <v>28</v>
      </c>
    </row>
    <row r="353" spans="2:9" ht="42">
      <c r="B353" s="85" t="s">
        <v>36</v>
      </c>
      <c r="C353" s="226" t="s">
        <v>647</v>
      </c>
      <c r="D353" s="86" t="s">
        <v>35</v>
      </c>
      <c r="E353" s="151" t="s">
        <v>648</v>
      </c>
      <c r="F353" s="35"/>
      <c r="G353" s="406"/>
      <c r="H353" s="183"/>
      <c r="I353" s="85" t="s">
        <v>1</v>
      </c>
    </row>
    <row r="354" spans="2:9" ht="42">
      <c r="B354" s="85" t="s">
        <v>36</v>
      </c>
      <c r="C354" s="226" t="s">
        <v>649</v>
      </c>
      <c r="D354" s="86" t="s">
        <v>35</v>
      </c>
      <c r="E354" s="151" t="s">
        <v>650</v>
      </c>
      <c r="F354" s="35"/>
      <c r="G354" s="406"/>
      <c r="H354" s="183"/>
      <c r="I354" s="85" t="s">
        <v>28</v>
      </c>
    </row>
    <row r="355" spans="2:9" ht="42">
      <c r="B355" s="85" t="s">
        <v>36</v>
      </c>
      <c r="C355" s="226" t="s">
        <v>651</v>
      </c>
      <c r="D355" s="86" t="s">
        <v>35</v>
      </c>
      <c r="E355" s="151" t="s">
        <v>652</v>
      </c>
      <c r="F355" s="35"/>
      <c r="G355" s="406"/>
      <c r="H355" s="183"/>
      <c r="I355" s="85" t="s">
        <v>1</v>
      </c>
    </row>
    <row r="356" spans="2:9" ht="69.599999999999994">
      <c r="B356" s="85" t="s">
        <v>36</v>
      </c>
      <c r="C356" s="226" t="s">
        <v>653</v>
      </c>
      <c r="D356" s="86" t="s">
        <v>35</v>
      </c>
      <c r="E356" s="151" t="s">
        <v>214</v>
      </c>
      <c r="F356" s="35"/>
      <c r="G356" s="406"/>
      <c r="H356" s="183"/>
      <c r="I356" s="85" t="s">
        <v>1</v>
      </c>
    </row>
    <row r="357" spans="2:9" ht="14.4">
      <c r="B357" s="87"/>
      <c r="C357" s="87"/>
      <c r="D357" s="88"/>
      <c r="E357" s="88" t="s">
        <v>571</v>
      </c>
      <c r="F357" s="94">
        <f>SUM(F341:F356)</f>
        <v>23700000</v>
      </c>
      <c r="G357" s="400"/>
      <c r="H357" s="119">
        <f>SUM(H341:H356)</f>
        <v>1124000</v>
      </c>
      <c r="I357" s="537">
        <f>H357+296025</f>
        <v>1420025</v>
      </c>
    </row>
    <row r="358" spans="2:9" ht="14.4">
      <c r="B358" s="41"/>
      <c r="C358" s="41"/>
      <c r="D358" s="41"/>
      <c r="E358" s="41"/>
      <c r="F358" s="42"/>
      <c r="G358" s="401"/>
      <c r="H358" s="207"/>
      <c r="I358" s="540"/>
    </row>
    <row r="359" spans="2:9" ht="13.8">
      <c r="B359" s="1231" t="s">
        <v>654</v>
      </c>
      <c r="C359" s="1232"/>
      <c r="D359" s="1232"/>
      <c r="E359" s="1232"/>
      <c r="F359" s="1232"/>
      <c r="G359" s="1232"/>
      <c r="H359" s="1232"/>
      <c r="I359" s="1233"/>
    </row>
    <row r="360" spans="2:9" ht="13.8">
      <c r="B360" s="170" t="s">
        <v>4</v>
      </c>
      <c r="C360" s="170" t="s">
        <v>560</v>
      </c>
      <c r="D360" s="170" t="s">
        <v>232</v>
      </c>
      <c r="E360" s="170" t="s">
        <v>6</v>
      </c>
      <c r="F360" s="171" t="s">
        <v>7</v>
      </c>
      <c r="G360" s="396" t="s">
        <v>8</v>
      </c>
      <c r="H360" s="171" t="s">
        <v>607</v>
      </c>
      <c r="I360" s="171" t="s">
        <v>561</v>
      </c>
    </row>
    <row r="361" spans="2:9" ht="14.4">
      <c r="B361" s="81">
        <v>13682</v>
      </c>
      <c r="C361" s="82">
        <v>0.1</v>
      </c>
      <c r="D361" s="83" t="s">
        <v>98</v>
      </c>
      <c r="E361" s="145" t="s">
        <v>218</v>
      </c>
      <c r="F361" s="44">
        <v>950000</v>
      </c>
      <c r="G361" s="397">
        <v>0.02</v>
      </c>
      <c r="H361" s="53">
        <f>G361*F361</f>
        <v>19000</v>
      </c>
      <c r="I361" s="81" t="s">
        <v>28</v>
      </c>
    </row>
    <row r="362" spans="2:9" ht="14.4">
      <c r="B362" s="81">
        <v>13688</v>
      </c>
      <c r="C362" s="82">
        <v>0.1</v>
      </c>
      <c r="D362" s="83" t="s">
        <v>98</v>
      </c>
      <c r="E362" s="145" t="s">
        <v>198</v>
      </c>
      <c r="F362" s="44">
        <v>1400000</v>
      </c>
      <c r="G362" s="397">
        <v>0.02</v>
      </c>
      <c r="H362" s="53">
        <f>G362*F362</f>
        <v>28000</v>
      </c>
      <c r="I362" s="81" t="s">
        <v>1</v>
      </c>
    </row>
    <row r="363" spans="2:9" ht="14.4">
      <c r="B363" s="87"/>
      <c r="C363" s="87"/>
      <c r="D363" s="88"/>
      <c r="E363" s="88" t="s">
        <v>571</v>
      </c>
      <c r="F363" s="94">
        <f>SUM(F361:F362)</f>
        <v>2350000</v>
      </c>
      <c r="G363" s="400"/>
      <c r="H363" s="119">
        <f>SUM(H361:H362)</f>
        <v>47000</v>
      </c>
      <c r="I363" s="539"/>
    </row>
    <row r="364" spans="2:9" ht="14.4">
      <c r="B364" s="41"/>
      <c r="C364" s="41"/>
      <c r="D364" s="41"/>
      <c r="E364" s="41"/>
      <c r="F364" s="42"/>
      <c r="G364" s="401"/>
      <c r="H364" s="207"/>
      <c r="I364" s="543"/>
    </row>
    <row r="365" spans="2:9" ht="13.8">
      <c r="B365" s="1231" t="s">
        <v>655</v>
      </c>
      <c r="C365" s="1232"/>
      <c r="D365" s="1232"/>
      <c r="E365" s="1232"/>
      <c r="F365" s="1232"/>
      <c r="G365" s="1232"/>
      <c r="H365" s="1232"/>
      <c r="I365" s="1233"/>
    </row>
    <row r="366" spans="2:9" ht="13.8">
      <c r="B366" s="170" t="s">
        <v>4</v>
      </c>
      <c r="C366" s="170" t="s">
        <v>560</v>
      </c>
      <c r="D366" s="170" t="s">
        <v>232</v>
      </c>
      <c r="E366" s="170" t="s">
        <v>6</v>
      </c>
      <c r="F366" s="171" t="s">
        <v>7</v>
      </c>
      <c r="G366" s="396" t="s">
        <v>8</v>
      </c>
      <c r="H366" s="171" t="s">
        <v>251</v>
      </c>
      <c r="I366" s="171" t="s">
        <v>561</v>
      </c>
    </row>
    <row r="367" spans="2:9" ht="14.4">
      <c r="B367" s="81">
        <v>13675</v>
      </c>
      <c r="C367" s="82">
        <v>0.1</v>
      </c>
      <c r="D367" s="83" t="s">
        <v>120</v>
      </c>
      <c r="E367" s="145" t="s">
        <v>656</v>
      </c>
      <c r="F367" s="44">
        <v>1450000</v>
      </c>
      <c r="G367" s="397">
        <v>0.03</v>
      </c>
      <c r="H367" s="53">
        <f>G367*F367</f>
        <v>43500</v>
      </c>
      <c r="I367" s="81" t="s">
        <v>28</v>
      </c>
    </row>
    <row r="368" spans="2:9" ht="14.4">
      <c r="B368" s="81">
        <v>13736</v>
      </c>
      <c r="C368" s="82">
        <v>0.1</v>
      </c>
      <c r="D368" s="83" t="s">
        <v>120</v>
      </c>
      <c r="E368" s="145" t="s">
        <v>657</v>
      </c>
      <c r="F368" s="44">
        <v>2000000</v>
      </c>
      <c r="G368" s="397">
        <v>0.03</v>
      </c>
      <c r="H368" s="53">
        <f>G368*F368</f>
        <v>60000</v>
      </c>
      <c r="I368" s="81" t="s">
        <v>1</v>
      </c>
    </row>
    <row r="369" spans="2:9" ht="14.4">
      <c r="B369" s="81">
        <v>13728</v>
      </c>
      <c r="C369" s="82">
        <v>0.1</v>
      </c>
      <c r="D369" s="83" t="s">
        <v>120</v>
      </c>
      <c r="E369" s="145" t="s">
        <v>201</v>
      </c>
      <c r="F369" s="44">
        <v>2250000</v>
      </c>
      <c r="G369" s="397">
        <v>0.03</v>
      </c>
      <c r="H369" s="53">
        <f>G369*F369</f>
        <v>67500</v>
      </c>
      <c r="I369" s="81" t="s">
        <v>1</v>
      </c>
    </row>
    <row r="370" spans="2:9" ht="14.4">
      <c r="B370" s="81">
        <v>13740</v>
      </c>
      <c r="C370" s="82">
        <v>0.1</v>
      </c>
      <c r="D370" s="83" t="s">
        <v>120</v>
      </c>
      <c r="E370" s="145" t="s">
        <v>202</v>
      </c>
      <c r="F370" s="44">
        <v>1600000</v>
      </c>
      <c r="G370" s="397">
        <v>0.03</v>
      </c>
      <c r="H370" s="53">
        <f>G370*F370</f>
        <v>48000</v>
      </c>
      <c r="I370" s="81" t="s">
        <v>1</v>
      </c>
    </row>
    <row r="371" spans="2:9" ht="14.4">
      <c r="B371" s="81">
        <v>13783</v>
      </c>
      <c r="C371" s="82">
        <v>0.1</v>
      </c>
      <c r="D371" s="83" t="s">
        <v>120</v>
      </c>
      <c r="E371" s="145" t="s">
        <v>658</v>
      </c>
      <c r="F371" s="44">
        <v>1450000</v>
      </c>
      <c r="G371" s="397">
        <v>0.03</v>
      </c>
      <c r="H371" s="53">
        <f>G371*F371</f>
        <v>43500</v>
      </c>
      <c r="I371" s="81" t="s">
        <v>1</v>
      </c>
    </row>
    <row r="372" spans="2:9" ht="14.4">
      <c r="B372" s="81">
        <v>13814</v>
      </c>
      <c r="C372" s="82">
        <v>0.1</v>
      </c>
      <c r="D372" s="83" t="s">
        <v>120</v>
      </c>
      <c r="E372" s="145" t="s">
        <v>659</v>
      </c>
      <c r="F372" s="44">
        <v>1750000</v>
      </c>
      <c r="G372" s="397">
        <v>0.03</v>
      </c>
      <c r="H372" s="53">
        <f t="shared" ref="H372:H375" si="13">G372*F372</f>
        <v>52500</v>
      </c>
      <c r="I372" s="81" t="s">
        <v>1</v>
      </c>
    </row>
    <row r="373" spans="2:9" ht="14.4">
      <c r="B373" s="209">
        <v>13822</v>
      </c>
      <c r="C373" s="139">
        <v>0.1</v>
      </c>
      <c r="D373" s="140" t="s">
        <v>120</v>
      </c>
      <c r="E373" s="157" t="s">
        <v>660</v>
      </c>
      <c r="F373" s="141">
        <v>1800000</v>
      </c>
      <c r="G373" s="397">
        <v>0.03</v>
      </c>
      <c r="H373" s="53">
        <f t="shared" si="13"/>
        <v>54000</v>
      </c>
      <c r="I373" s="209" t="s">
        <v>1</v>
      </c>
    </row>
    <row r="374" spans="2:9" ht="14.4">
      <c r="B374" s="209"/>
      <c r="C374" s="139">
        <v>0.1</v>
      </c>
      <c r="D374" s="140" t="s">
        <v>120</v>
      </c>
      <c r="E374" s="157" t="s">
        <v>224</v>
      </c>
      <c r="F374" s="141">
        <v>1200000</v>
      </c>
      <c r="G374" s="397">
        <v>0.03</v>
      </c>
      <c r="H374" s="53">
        <f t="shared" si="13"/>
        <v>36000</v>
      </c>
      <c r="I374" s="209" t="s">
        <v>28</v>
      </c>
    </row>
    <row r="375" spans="2:9" ht="14.4">
      <c r="B375" s="209"/>
      <c r="C375" s="139">
        <v>0.1</v>
      </c>
      <c r="D375" s="140" t="s">
        <v>120</v>
      </c>
      <c r="E375" s="157" t="s">
        <v>197</v>
      </c>
      <c r="F375" s="141">
        <v>1600000</v>
      </c>
      <c r="G375" s="397">
        <v>0.03</v>
      </c>
      <c r="H375" s="53">
        <f t="shared" si="13"/>
        <v>48000</v>
      </c>
      <c r="I375" s="209" t="s">
        <v>28</v>
      </c>
    </row>
    <row r="376" spans="2:9" ht="14.4">
      <c r="B376" s="85" t="s">
        <v>272</v>
      </c>
      <c r="C376" s="121"/>
      <c r="D376" s="86" t="s">
        <v>120</v>
      </c>
      <c r="E376" s="238" t="s">
        <v>661</v>
      </c>
      <c r="F376" s="35"/>
      <c r="G376" s="406"/>
      <c r="H376" s="183"/>
      <c r="I376" s="85" t="s">
        <v>1</v>
      </c>
    </row>
    <row r="377" spans="2:9" ht="14.4">
      <c r="B377" s="85" t="s">
        <v>272</v>
      </c>
      <c r="C377" s="121">
        <v>0.1</v>
      </c>
      <c r="D377" s="86" t="s">
        <v>120</v>
      </c>
      <c r="E377" s="238" t="s">
        <v>212</v>
      </c>
      <c r="F377" s="35"/>
      <c r="G377" s="406"/>
      <c r="H377" s="183"/>
      <c r="I377" s="85" t="s">
        <v>1</v>
      </c>
    </row>
    <row r="378" spans="2:9" ht="14.4">
      <c r="B378" s="87"/>
      <c r="C378" s="87"/>
      <c r="D378" s="88"/>
      <c r="E378" s="88" t="s">
        <v>571</v>
      </c>
      <c r="F378" s="94">
        <f>SUM(F367:F377)</f>
        <v>15100000</v>
      </c>
      <c r="G378" s="400"/>
      <c r="H378" s="119">
        <f>SUM(H367:H377)</f>
        <v>453000</v>
      </c>
      <c r="I378" s="539"/>
    </row>
    <row r="379" spans="2:9" ht="14.4">
      <c r="B379" s="41"/>
      <c r="C379" s="41"/>
      <c r="D379" s="41"/>
      <c r="E379" s="41"/>
      <c r="F379" s="42"/>
      <c r="G379" s="401"/>
      <c r="H379" s="207"/>
      <c r="I379" s="543"/>
    </row>
    <row r="380" spans="2:9" ht="13.8">
      <c r="B380" s="1236" t="s">
        <v>636</v>
      </c>
      <c r="C380" s="1236"/>
      <c r="D380" s="1236"/>
      <c r="E380" s="1236"/>
      <c r="F380" s="1236"/>
      <c r="G380" s="1236"/>
      <c r="H380" s="1236"/>
      <c r="I380" s="1236"/>
    </row>
    <row r="381" spans="2:9" ht="13.8">
      <c r="B381" s="172" t="s">
        <v>4</v>
      </c>
      <c r="C381" s="172" t="s">
        <v>560</v>
      </c>
      <c r="D381" s="172" t="s">
        <v>232</v>
      </c>
      <c r="E381" s="172" t="s">
        <v>6</v>
      </c>
      <c r="F381" s="173" t="s">
        <v>7</v>
      </c>
      <c r="G381" s="404" t="s">
        <v>8</v>
      </c>
      <c r="H381" s="173" t="s">
        <v>16</v>
      </c>
      <c r="I381" s="173" t="s">
        <v>561</v>
      </c>
    </row>
    <row r="382" spans="2:9" ht="14.4">
      <c r="B382" s="66"/>
      <c r="C382" s="67"/>
      <c r="D382" s="68"/>
      <c r="E382" s="15"/>
      <c r="F382" s="69"/>
      <c r="G382" s="405"/>
      <c r="H382" s="79"/>
      <c r="I382" s="541"/>
    </row>
    <row r="383" spans="2:9" ht="14.4">
      <c r="B383" s="66"/>
      <c r="C383" s="67"/>
      <c r="D383" s="68"/>
      <c r="E383" s="15"/>
      <c r="F383" s="69"/>
      <c r="G383" s="405"/>
      <c r="H383" s="79"/>
      <c r="I383" s="541"/>
    </row>
    <row r="384" spans="2:9" ht="14.4">
      <c r="B384" s="56"/>
      <c r="C384" s="56"/>
      <c r="D384" s="57"/>
      <c r="E384" s="57" t="s">
        <v>571</v>
      </c>
      <c r="F384" s="58">
        <f>SUM(F382:F383)</f>
        <v>0</v>
      </c>
      <c r="G384" s="400"/>
      <c r="H384" s="119">
        <f>SUM(H346:H383)</f>
        <v>2818000</v>
      </c>
      <c r="I384" s="541"/>
    </row>
    <row r="385" spans="2:10" ht="14.4">
      <c r="B385" s="33"/>
      <c r="C385" s="33"/>
      <c r="D385" s="33"/>
      <c r="E385" s="33"/>
      <c r="F385" s="33"/>
      <c r="G385" s="395"/>
    </row>
    <row r="386" spans="2:10" ht="13.8">
      <c r="B386" s="1236" t="s">
        <v>637</v>
      </c>
      <c r="C386" s="1236"/>
      <c r="D386" s="1236"/>
      <c r="E386" s="1236"/>
      <c r="F386" s="1236"/>
      <c r="G386" s="1236"/>
      <c r="H386" s="1236"/>
      <c r="I386" s="1236"/>
      <c r="J386" s="1236"/>
    </row>
    <row r="387" spans="2:10" ht="13.8">
      <c r="B387" s="172" t="s">
        <v>4</v>
      </c>
      <c r="C387" s="172" t="s">
        <v>560</v>
      </c>
      <c r="D387" s="172" t="s">
        <v>232</v>
      </c>
      <c r="E387" s="172" t="s">
        <v>6</v>
      </c>
      <c r="F387" s="173" t="s">
        <v>7</v>
      </c>
      <c r="G387" s="407" t="s">
        <v>8</v>
      </c>
      <c r="H387" s="174" t="s">
        <v>579</v>
      </c>
      <c r="I387" s="174" t="s">
        <v>561</v>
      </c>
      <c r="J387" s="174" t="s">
        <v>580</v>
      </c>
    </row>
    <row r="388" spans="2:10" ht="14.4">
      <c r="B388" s="16">
        <v>13697</v>
      </c>
      <c r="C388" s="82">
        <v>0.1</v>
      </c>
      <c r="D388" s="83" t="s">
        <v>35</v>
      </c>
      <c r="E388" s="145" t="s">
        <v>196</v>
      </c>
      <c r="F388" s="44">
        <v>2800000</v>
      </c>
      <c r="G388" s="397">
        <v>2.5000000000000001E-2</v>
      </c>
      <c r="H388" s="53">
        <f t="shared" ref="H388:H403" si="14">G388*F388</f>
        <v>70000</v>
      </c>
      <c r="I388" s="81" t="s">
        <v>1</v>
      </c>
      <c r="J388" s="90" t="s">
        <v>582</v>
      </c>
    </row>
    <row r="389" spans="2:10" ht="14.4">
      <c r="B389" s="81">
        <v>13675</v>
      </c>
      <c r="C389" s="82">
        <v>0.1</v>
      </c>
      <c r="D389" s="83" t="s">
        <v>120</v>
      </c>
      <c r="E389" s="145" t="s">
        <v>656</v>
      </c>
      <c r="F389" s="44">
        <v>1450000</v>
      </c>
      <c r="G389" s="397">
        <v>2.5000000000000001E-2</v>
      </c>
      <c r="H389" s="53">
        <f t="shared" si="14"/>
        <v>36250</v>
      </c>
      <c r="I389" s="81" t="s">
        <v>28</v>
      </c>
      <c r="J389" s="90" t="s">
        <v>582</v>
      </c>
    </row>
    <row r="390" spans="2:10" ht="14.4">
      <c r="B390" s="81">
        <v>13682</v>
      </c>
      <c r="C390" s="82">
        <v>0.1</v>
      </c>
      <c r="D390" s="83" t="s">
        <v>98</v>
      </c>
      <c r="E390" s="145" t="s">
        <v>218</v>
      </c>
      <c r="F390" s="44">
        <v>950000</v>
      </c>
      <c r="G390" s="397">
        <v>2.5000000000000001E-2</v>
      </c>
      <c r="H390" s="53">
        <f t="shared" si="14"/>
        <v>23750</v>
      </c>
      <c r="I390" s="81" t="s">
        <v>28</v>
      </c>
      <c r="J390" s="90" t="s">
        <v>582</v>
      </c>
    </row>
    <row r="391" spans="2:10" ht="14.4">
      <c r="B391" s="81">
        <v>13688</v>
      </c>
      <c r="C391" s="82">
        <v>0.1</v>
      </c>
      <c r="D391" s="83" t="s">
        <v>98</v>
      </c>
      <c r="E391" s="145" t="s">
        <v>198</v>
      </c>
      <c r="F391" s="44">
        <v>1400000</v>
      </c>
      <c r="G391" s="397">
        <v>2.5000000000000001E-2</v>
      </c>
      <c r="H391" s="53">
        <f t="shared" si="14"/>
        <v>35000</v>
      </c>
      <c r="I391" s="81" t="s">
        <v>1</v>
      </c>
      <c r="J391" s="90" t="s">
        <v>582</v>
      </c>
    </row>
    <row r="392" spans="2:10" ht="14.4">
      <c r="B392" s="81">
        <v>13710</v>
      </c>
      <c r="C392" s="82">
        <v>0.1</v>
      </c>
      <c r="D392" s="83" t="s">
        <v>35</v>
      </c>
      <c r="E392" s="145" t="s">
        <v>199</v>
      </c>
      <c r="F392" s="44">
        <v>1500000</v>
      </c>
      <c r="G392" s="397">
        <v>2.5000000000000001E-2</v>
      </c>
      <c r="H392" s="53">
        <f t="shared" si="14"/>
        <v>37500</v>
      </c>
      <c r="I392" s="81" t="s">
        <v>1</v>
      </c>
      <c r="J392" s="90" t="s">
        <v>582</v>
      </c>
    </row>
    <row r="393" spans="2:10" ht="14.4">
      <c r="B393" s="16">
        <v>13708</v>
      </c>
      <c r="C393" s="82">
        <v>0.1</v>
      </c>
      <c r="D393" s="83" t="s">
        <v>35</v>
      </c>
      <c r="E393" s="145" t="s">
        <v>219</v>
      </c>
      <c r="F393" s="44">
        <v>2000000</v>
      </c>
      <c r="G393" s="397">
        <v>2.5000000000000001E-2</v>
      </c>
      <c r="H393" s="53">
        <f t="shared" si="14"/>
        <v>50000</v>
      </c>
      <c r="I393" s="81" t="s">
        <v>28</v>
      </c>
      <c r="J393" s="90" t="s">
        <v>582</v>
      </c>
    </row>
    <row r="394" spans="2:10" ht="14.4">
      <c r="B394" s="81">
        <v>13736</v>
      </c>
      <c r="C394" s="82">
        <v>0.1</v>
      </c>
      <c r="D394" s="83" t="s">
        <v>120</v>
      </c>
      <c r="E394" s="145" t="s">
        <v>657</v>
      </c>
      <c r="F394" s="44">
        <v>2000000</v>
      </c>
      <c r="G394" s="397">
        <v>2.5000000000000001E-2</v>
      </c>
      <c r="H394" s="53">
        <f t="shared" si="14"/>
        <v>50000</v>
      </c>
      <c r="I394" s="81" t="s">
        <v>1</v>
      </c>
      <c r="J394" s="90" t="s">
        <v>582</v>
      </c>
    </row>
    <row r="395" spans="2:10" ht="14.4">
      <c r="B395" s="81">
        <v>13728</v>
      </c>
      <c r="C395" s="82">
        <v>0.1</v>
      </c>
      <c r="D395" s="83" t="s">
        <v>120</v>
      </c>
      <c r="E395" s="145" t="s">
        <v>201</v>
      </c>
      <c r="F395" s="44">
        <v>2250000</v>
      </c>
      <c r="G395" s="397">
        <v>2.5000000000000001E-2</v>
      </c>
      <c r="H395" s="53">
        <f t="shared" si="14"/>
        <v>56250</v>
      </c>
      <c r="I395" s="81" t="s">
        <v>1</v>
      </c>
      <c r="J395" s="138" t="s">
        <v>582</v>
      </c>
    </row>
    <row r="396" spans="2:10" ht="14.4">
      <c r="B396" s="16">
        <v>13719</v>
      </c>
      <c r="C396" s="82">
        <v>0.1</v>
      </c>
      <c r="D396" s="83" t="s">
        <v>35</v>
      </c>
      <c r="E396" s="145" t="s">
        <v>220</v>
      </c>
      <c r="F396" s="44">
        <v>1800000</v>
      </c>
      <c r="G396" s="397">
        <v>2.5000000000000001E-2</v>
      </c>
      <c r="H396" s="53">
        <f t="shared" si="14"/>
        <v>45000</v>
      </c>
      <c r="I396" s="81" t="s">
        <v>28</v>
      </c>
      <c r="J396" s="138" t="s">
        <v>582</v>
      </c>
    </row>
    <row r="397" spans="2:10" ht="14.4">
      <c r="B397" s="16">
        <v>13742</v>
      </c>
      <c r="C397" s="82">
        <v>0.1</v>
      </c>
      <c r="D397" s="83" t="s">
        <v>35</v>
      </c>
      <c r="E397" s="145" t="s">
        <v>642</v>
      </c>
      <c r="F397" s="44">
        <v>1400000</v>
      </c>
      <c r="G397" s="397">
        <v>2.5000000000000001E-2</v>
      </c>
      <c r="H397" s="53">
        <f t="shared" si="14"/>
        <v>35000</v>
      </c>
      <c r="I397" s="81" t="s">
        <v>28</v>
      </c>
      <c r="J397" s="138" t="s">
        <v>582</v>
      </c>
    </row>
    <row r="398" spans="2:10" ht="14.4">
      <c r="B398" s="81">
        <v>13740</v>
      </c>
      <c r="C398" s="82">
        <v>0.1</v>
      </c>
      <c r="D398" s="83" t="s">
        <v>120</v>
      </c>
      <c r="E398" s="145" t="s">
        <v>202</v>
      </c>
      <c r="F398" s="44">
        <v>1600000</v>
      </c>
      <c r="G398" s="397">
        <v>2.5000000000000001E-2</v>
      </c>
      <c r="H398" s="53">
        <f t="shared" si="14"/>
        <v>40000</v>
      </c>
      <c r="I398" s="81" t="s">
        <v>1</v>
      </c>
      <c r="J398" s="138" t="s">
        <v>582</v>
      </c>
    </row>
    <row r="399" spans="2:10" ht="14.4">
      <c r="B399" s="16">
        <v>13733</v>
      </c>
      <c r="C399" s="82">
        <v>0.1</v>
      </c>
      <c r="D399" s="83" t="s">
        <v>35</v>
      </c>
      <c r="E399" s="145" t="s">
        <v>643</v>
      </c>
      <c r="F399" s="44">
        <v>1800000</v>
      </c>
      <c r="G399" s="397">
        <v>2.5000000000000001E-2</v>
      </c>
      <c r="H399" s="53">
        <f t="shared" si="14"/>
        <v>45000</v>
      </c>
      <c r="I399" s="81" t="s">
        <v>33</v>
      </c>
      <c r="J399" s="138" t="s">
        <v>582</v>
      </c>
    </row>
    <row r="400" spans="2:10" ht="14.4">
      <c r="B400" s="16">
        <v>13760</v>
      </c>
      <c r="C400" s="82">
        <v>0.1</v>
      </c>
      <c r="D400" s="83" t="s">
        <v>35</v>
      </c>
      <c r="E400" s="145" t="s">
        <v>203</v>
      </c>
      <c r="F400" s="44">
        <v>1600000</v>
      </c>
      <c r="G400" s="397">
        <v>2.5000000000000001E-2</v>
      </c>
      <c r="H400" s="53">
        <f t="shared" si="14"/>
        <v>40000</v>
      </c>
      <c r="I400" s="81" t="s">
        <v>1</v>
      </c>
      <c r="J400" s="138"/>
    </row>
    <row r="401" spans="2:10" ht="14.4">
      <c r="B401" s="16">
        <v>13748</v>
      </c>
      <c r="C401" s="82">
        <v>0.08</v>
      </c>
      <c r="D401" s="83" t="s">
        <v>35</v>
      </c>
      <c r="E401" s="145" t="s">
        <v>217</v>
      </c>
      <c r="F401" s="44">
        <v>4200000</v>
      </c>
      <c r="G401" s="397">
        <v>1.4999999999999999E-2</v>
      </c>
      <c r="H401" s="53">
        <f t="shared" si="14"/>
        <v>63000</v>
      </c>
      <c r="I401" s="81" t="s">
        <v>33</v>
      </c>
      <c r="J401" s="138"/>
    </row>
    <row r="402" spans="2:10" ht="14.4">
      <c r="B402" s="16">
        <v>13773</v>
      </c>
      <c r="C402" s="82">
        <v>0.1</v>
      </c>
      <c r="D402" s="83" t="s">
        <v>35</v>
      </c>
      <c r="E402" s="145" t="s">
        <v>204</v>
      </c>
      <c r="F402" s="44">
        <v>1500000</v>
      </c>
      <c r="G402" s="397">
        <v>2.5000000000000001E-2</v>
      </c>
      <c r="H402" s="53">
        <f t="shared" si="14"/>
        <v>37500</v>
      </c>
      <c r="I402" s="81" t="s">
        <v>1</v>
      </c>
      <c r="J402" s="138"/>
    </row>
    <row r="403" spans="2:10" ht="14.4">
      <c r="B403" s="81">
        <v>13783</v>
      </c>
      <c r="C403" s="82">
        <v>0.1</v>
      </c>
      <c r="D403" s="83" t="s">
        <v>120</v>
      </c>
      <c r="E403" s="145" t="s">
        <v>658</v>
      </c>
      <c r="F403" s="44">
        <v>1450000</v>
      </c>
      <c r="G403" s="397">
        <v>2.5000000000000001E-2</v>
      </c>
      <c r="H403" s="53">
        <f t="shared" si="14"/>
        <v>36250</v>
      </c>
      <c r="I403" s="81" t="s">
        <v>1</v>
      </c>
      <c r="J403" s="138"/>
    </row>
    <row r="404" spans="2:10" ht="14.4">
      <c r="B404" s="81">
        <v>13790</v>
      </c>
      <c r="C404" s="82">
        <v>0.1</v>
      </c>
      <c r="D404" s="83" t="s">
        <v>35</v>
      </c>
      <c r="E404" s="230" t="s">
        <v>230</v>
      </c>
      <c r="F404" s="44">
        <v>2300000</v>
      </c>
      <c r="G404" s="397">
        <v>2.5000000000000001E-2</v>
      </c>
      <c r="H404" s="53">
        <f t="shared" ref="H404:H410" si="15">G404*F404</f>
        <v>57500</v>
      </c>
      <c r="I404" s="81" t="s">
        <v>33</v>
      </c>
      <c r="J404" s="138"/>
    </row>
    <row r="405" spans="2:10" ht="14.4">
      <c r="B405" s="81">
        <v>13814</v>
      </c>
      <c r="C405" s="82">
        <v>0.1</v>
      </c>
      <c r="D405" s="83" t="s">
        <v>120</v>
      </c>
      <c r="E405" s="145" t="s">
        <v>206</v>
      </c>
      <c r="F405" s="44">
        <v>1750000</v>
      </c>
      <c r="G405" s="397">
        <v>2.5000000000000001E-2</v>
      </c>
      <c r="H405" s="53">
        <f t="shared" si="15"/>
        <v>43750</v>
      </c>
      <c r="I405" s="81" t="s">
        <v>1</v>
      </c>
      <c r="J405" s="138"/>
    </row>
    <row r="406" spans="2:10" ht="14.4">
      <c r="B406" s="81">
        <v>13822</v>
      </c>
      <c r="C406" s="82">
        <v>0.1</v>
      </c>
      <c r="D406" s="83" t="s">
        <v>120</v>
      </c>
      <c r="E406" s="145" t="s">
        <v>207</v>
      </c>
      <c r="F406" s="44">
        <v>1800000</v>
      </c>
      <c r="G406" s="397">
        <v>2.5000000000000001E-2</v>
      </c>
      <c r="H406" s="53">
        <f t="shared" si="15"/>
        <v>45000</v>
      </c>
      <c r="I406" s="81" t="s">
        <v>1</v>
      </c>
      <c r="J406" s="138"/>
    </row>
    <row r="407" spans="2:10" ht="14.4">
      <c r="B407" s="81">
        <v>13835</v>
      </c>
      <c r="C407" s="82">
        <v>0.1</v>
      </c>
      <c r="D407" s="83" t="s">
        <v>35</v>
      </c>
      <c r="E407" s="145" t="s">
        <v>645</v>
      </c>
      <c r="F407" s="44">
        <v>1400000</v>
      </c>
      <c r="G407" s="397">
        <v>2.5000000000000001E-2</v>
      </c>
      <c r="H407" s="53">
        <f t="shared" si="15"/>
        <v>35000</v>
      </c>
      <c r="I407" s="81" t="s">
        <v>28</v>
      </c>
      <c r="J407" s="138"/>
    </row>
    <row r="408" spans="2:10" ht="14.4">
      <c r="B408" s="81">
        <v>13838</v>
      </c>
      <c r="C408" s="82">
        <v>0.1</v>
      </c>
      <c r="D408" s="83" t="s">
        <v>35</v>
      </c>
      <c r="E408" s="242" t="s">
        <v>646</v>
      </c>
      <c r="F408" s="44">
        <v>1400000</v>
      </c>
      <c r="G408" s="397">
        <v>2.5000000000000001E-2</v>
      </c>
      <c r="H408" s="53">
        <f t="shared" si="15"/>
        <v>35000</v>
      </c>
      <c r="I408" s="81" t="s">
        <v>28</v>
      </c>
      <c r="J408" s="138"/>
    </row>
    <row r="409" spans="2:10" ht="14.4">
      <c r="B409" s="209"/>
      <c r="C409" s="139">
        <v>0.1</v>
      </c>
      <c r="D409" s="140" t="s">
        <v>120</v>
      </c>
      <c r="E409" s="157" t="s">
        <v>224</v>
      </c>
      <c r="F409" s="141">
        <v>1200000</v>
      </c>
      <c r="G409" s="397">
        <v>2.5000000000000001E-2</v>
      </c>
      <c r="H409" s="53">
        <f t="shared" si="15"/>
        <v>30000</v>
      </c>
      <c r="I409" s="209" t="s">
        <v>28</v>
      </c>
      <c r="J409" s="138"/>
    </row>
    <row r="410" spans="2:10" ht="14.4">
      <c r="B410" s="209"/>
      <c r="C410" s="139">
        <v>0.1</v>
      </c>
      <c r="D410" s="140" t="s">
        <v>120</v>
      </c>
      <c r="E410" s="157" t="s">
        <v>197</v>
      </c>
      <c r="F410" s="141">
        <v>1600000</v>
      </c>
      <c r="G410" s="397">
        <v>2.5000000000000001E-2</v>
      </c>
      <c r="H410" s="53">
        <f t="shared" si="15"/>
        <v>40000</v>
      </c>
      <c r="I410" s="209" t="s">
        <v>28</v>
      </c>
      <c r="J410" s="138"/>
    </row>
    <row r="411" spans="2:10" ht="69.599999999999994">
      <c r="B411" s="85" t="s">
        <v>36</v>
      </c>
      <c r="C411" s="226" t="s">
        <v>653</v>
      </c>
      <c r="D411" s="86" t="s">
        <v>35</v>
      </c>
      <c r="E411" s="151" t="s">
        <v>662</v>
      </c>
      <c r="F411" s="35">
        <v>1900000</v>
      </c>
      <c r="G411" s="406"/>
      <c r="H411" s="183"/>
      <c r="I411" s="85" t="s">
        <v>1</v>
      </c>
    </row>
    <row r="412" spans="2:10" ht="42">
      <c r="B412" s="85" t="s">
        <v>36</v>
      </c>
      <c r="C412" s="226" t="s">
        <v>649</v>
      </c>
      <c r="D412" s="86" t="s">
        <v>35</v>
      </c>
      <c r="E412" s="151" t="s">
        <v>650</v>
      </c>
      <c r="F412" s="35">
        <v>1650000</v>
      </c>
      <c r="G412" s="406"/>
      <c r="H412" s="183"/>
      <c r="I412" s="85" t="s">
        <v>28</v>
      </c>
    </row>
    <row r="413" spans="2:10" ht="42">
      <c r="B413" s="85" t="s">
        <v>36</v>
      </c>
      <c r="C413" s="226" t="s">
        <v>651</v>
      </c>
      <c r="D413" s="86" t="s">
        <v>35</v>
      </c>
      <c r="E413" s="151" t="s">
        <v>652</v>
      </c>
      <c r="F413" s="35">
        <v>2250000</v>
      </c>
      <c r="G413" s="406"/>
      <c r="H413" s="183"/>
      <c r="I413" s="85" t="s">
        <v>1</v>
      </c>
    </row>
    <row r="414" spans="2:10" ht="55.8">
      <c r="B414" s="85" t="s">
        <v>36</v>
      </c>
      <c r="C414" s="226" t="s">
        <v>663</v>
      </c>
      <c r="D414" s="86" t="s">
        <v>120</v>
      </c>
      <c r="E414" s="151" t="s">
        <v>212</v>
      </c>
      <c r="F414" s="35">
        <v>1950000</v>
      </c>
      <c r="G414" s="406"/>
      <c r="H414" s="183"/>
      <c r="I414" s="85" t="s">
        <v>1</v>
      </c>
    </row>
    <row r="415" spans="2:10" ht="42">
      <c r="B415" s="85" t="s">
        <v>36</v>
      </c>
      <c r="C415" s="226" t="s">
        <v>647</v>
      </c>
      <c r="D415" s="86" t="s">
        <v>35</v>
      </c>
      <c r="E415" s="151" t="s">
        <v>648</v>
      </c>
      <c r="F415" s="35">
        <v>1950000</v>
      </c>
      <c r="G415" s="406"/>
      <c r="H415" s="183"/>
      <c r="I415" s="85" t="s">
        <v>1</v>
      </c>
    </row>
    <row r="416" spans="2:10" ht="42">
      <c r="B416" s="85" t="s">
        <v>36</v>
      </c>
      <c r="C416" s="226" t="s">
        <v>664</v>
      </c>
      <c r="D416" s="86" t="s">
        <v>120</v>
      </c>
      <c r="E416" s="238" t="s">
        <v>661</v>
      </c>
      <c r="F416" s="35">
        <v>850000</v>
      </c>
      <c r="G416" s="406"/>
      <c r="H416" s="183"/>
      <c r="I416" s="85" t="s">
        <v>1</v>
      </c>
    </row>
    <row r="417" spans="2:9" ht="18">
      <c r="B417" s="71"/>
      <c r="C417" s="71"/>
      <c r="D417" s="72"/>
      <c r="E417" s="72" t="s">
        <v>571</v>
      </c>
      <c r="F417" s="94">
        <f>SUM(F388:F410)</f>
        <v>41150000</v>
      </c>
      <c r="G417" s="413" t="s">
        <v>590</v>
      </c>
      <c r="H417" s="247">
        <f>SUM(H388:H410)</f>
        <v>986750</v>
      </c>
      <c r="I417" s="541"/>
    </row>
    <row r="418" spans="2:9" ht="18">
      <c r="B418" s="33"/>
      <c r="C418" s="33"/>
      <c r="D418" s="33"/>
      <c r="E418" s="33"/>
      <c r="F418" s="33"/>
      <c r="G418" s="414" t="s">
        <v>665</v>
      </c>
      <c r="H418" s="246">
        <f>(H417/30)*21</f>
        <v>690725</v>
      </c>
    </row>
    <row r="419" spans="2:9" ht="14.4">
      <c r="B419" s="41"/>
      <c r="C419" s="41"/>
      <c r="D419" s="41"/>
      <c r="E419" s="41"/>
      <c r="F419" s="41"/>
      <c r="G419" s="401"/>
      <c r="H419" s="55"/>
      <c r="I419" s="544"/>
    </row>
    <row r="420" spans="2:9" ht="14.4">
      <c r="B420" s="33"/>
      <c r="C420" s="33"/>
      <c r="D420" s="33"/>
      <c r="E420" s="56" t="s">
        <v>270</v>
      </c>
      <c r="F420" s="200"/>
      <c r="G420" s="395"/>
    </row>
    <row r="421" spans="2:9" ht="14.4">
      <c r="B421" s="33"/>
      <c r="C421" s="33"/>
      <c r="D421" s="33"/>
      <c r="E421" s="110" t="s">
        <v>272</v>
      </c>
      <c r="F421" s="201"/>
      <c r="G421" s="395"/>
    </row>
    <row r="422" spans="2:9" ht="14.4">
      <c r="B422" s="33"/>
      <c r="C422" s="33"/>
      <c r="D422" s="33"/>
      <c r="E422" s="111" t="s">
        <v>591</v>
      </c>
      <c r="F422" s="202">
        <f>SUM(F388:F410)</f>
        <v>41150000</v>
      </c>
      <c r="G422" s="395"/>
    </row>
    <row r="423" spans="2:9" ht="14.4">
      <c r="B423" s="33"/>
      <c r="C423" s="33"/>
      <c r="D423" s="33"/>
      <c r="E423" s="112" t="s">
        <v>26</v>
      </c>
      <c r="F423" s="203">
        <f>F420+F421+F422</f>
        <v>41150000</v>
      </c>
      <c r="G423" s="395"/>
    </row>
    <row r="424" spans="2:9" ht="14.4">
      <c r="B424" s="33"/>
      <c r="C424" s="33"/>
      <c r="D424" s="33"/>
      <c r="E424" s="199" t="s">
        <v>592</v>
      </c>
      <c r="F424" s="204"/>
      <c r="G424" s="395"/>
    </row>
    <row r="425" spans="2:9" ht="14.4">
      <c r="B425" s="33"/>
      <c r="C425" s="33"/>
      <c r="D425" s="33"/>
      <c r="E425" s="114" t="s">
        <v>36</v>
      </c>
      <c r="F425" s="205">
        <f>SUM(F411:F416)</f>
        <v>10550000</v>
      </c>
      <c r="G425" s="395"/>
    </row>
    <row r="428" spans="2:9" ht="45">
      <c r="B428" s="1237" t="s">
        <v>231</v>
      </c>
      <c r="C428" s="1238"/>
      <c r="D428" s="1238"/>
      <c r="E428" s="1238"/>
      <c r="F428" s="1238"/>
      <c r="G428" s="1238"/>
      <c r="H428" s="1238"/>
      <c r="I428" s="1239"/>
    </row>
    <row r="429" spans="2:9" ht="14.4">
      <c r="B429" s="41"/>
      <c r="C429" s="41"/>
      <c r="D429" s="41"/>
      <c r="E429" s="41"/>
      <c r="F429" s="42"/>
      <c r="G429" s="401"/>
    </row>
    <row r="430" spans="2:9" ht="13.8">
      <c r="B430" s="1230" t="s">
        <v>641</v>
      </c>
      <c r="C430" s="1230"/>
      <c r="D430" s="1230"/>
      <c r="E430" s="1230"/>
      <c r="F430" s="1230"/>
      <c r="G430" s="1230"/>
      <c r="H430" s="1230"/>
      <c r="I430" s="1230"/>
    </row>
    <row r="431" spans="2:9" ht="13.8">
      <c r="B431" s="283" t="s">
        <v>4</v>
      </c>
      <c r="C431" s="283" t="s">
        <v>666</v>
      </c>
      <c r="D431" s="283" t="s">
        <v>6</v>
      </c>
      <c r="E431" s="283" t="s">
        <v>232</v>
      </c>
      <c r="F431" s="284" t="s">
        <v>7</v>
      </c>
      <c r="G431" s="415" t="s">
        <v>8</v>
      </c>
      <c r="H431" s="284" t="s">
        <v>480</v>
      </c>
      <c r="I431" s="284" t="s">
        <v>667</v>
      </c>
    </row>
    <row r="432" spans="2:9" ht="13.8">
      <c r="B432" s="16">
        <v>14010</v>
      </c>
      <c r="C432" s="144">
        <v>0.1</v>
      </c>
      <c r="D432" s="73" t="s">
        <v>245</v>
      </c>
      <c r="E432" s="348"/>
      <c r="F432" s="348">
        <v>1900000</v>
      </c>
      <c r="G432" s="416"/>
      <c r="H432" s="299"/>
      <c r="I432" s="299"/>
    </row>
    <row r="433" spans="1:9" ht="14.4">
      <c r="B433" s="308">
        <v>14047</v>
      </c>
      <c r="C433" s="309">
        <v>0.1</v>
      </c>
      <c r="D433" s="310" t="s">
        <v>247</v>
      </c>
      <c r="E433" s="347"/>
      <c r="F433" s="347">
        <v>2000000</v>
      </c>
      <c r="G433" s="416"/>
      <c r="H433" s="89"/>
      <c r="I433" s="466"/>
    </row>
    <row r="434" spans="1:9" ht="14.4">
      <c r="A434" s="298"/>
      <c r="B434" s="16">
        <v>14107</v>
      </c>
      <c r="C434" s="144">
        <v>0.12</v>
      </c>
      <c r="D434" s="145" t="s">
        <v>248</v>
      </c>
      <c r="E434" s="347"/>
      <c r="F434" s="347">
        <v>1300000</v>
      </c>
      <c r="G434" s="416"/>
      <c r="H434" s="89"/>
      <c r="I434" s="466"/>
    </row>
    <row r="435" spans="1:9" ht="14.4">
      <c r="B435" s="16">
        <v>14106</v>
      </c>
      <c r="C435" s="144">
        <v>0.1</v>
      </c>
      <c r="D435" s="145" t="s">
        <v>252</v>
      </c>
      <c r="E435" s="347"/>
      <c r="F435" s="347">
        <v>3250000</v>
      </c>
      <c r="G435" s="416"/>
      <c r="H435" s="89"/>
      <c r="I435" s="466"/>
    </row>
    <row r="436" spans="1:9" ht="14.4">
      <c r="B436" s="304">
        <v>14000</v>
      </c>
      <c r="C436" s="144">
        <v>0.1</v>
      </c>
      <c r="D436" s="329" t="s">
        <v>266</v>
      </c>
      <c r="E436" s="49"/>
      <c r="F436" s="49">
        <v>2100000</v>
      </c>
      <c r="G436" s="416"/>
      <c r="H436" s="89"/>
      <c r="I436" s="466"/>
    </row>
    <row r="437" spans="1:9" ht="14.4">
      <c r="B437" s="16">
        <v>13952</v>
      </c>
      <c r="C437" s="144">
        <v>0.1</v>
      </c>
      <c r="D437" s="186" t="s">
        <v>279</v>
      </c>
      <c r="E437" s="257"/>
      <c r="F437" s="257">
        <v>1400000</v>
      </c>
      <c r="G437" s="416"/>
      <c r="H437" s="89"/>
      <c r="I437" s="466"/>
    </row>
    <row r="438" spans="1:9" ht="14.4">
      <c r="B438" s="16">
        <v>13943</v>
      </c>
      <c r="C438" s="144">
        <v>0.1</v>
      </c>
      <c r="D438" s="230" t="s">
        <v>261</v>
      </c>
      <c r="E438" s="22"/>
      <c r="F438" s="22">
        <v>1350000</v>
      </c>
      <c r="G438" s="416"/>
      <c r="H438" s="89"/>
      <c r="I438" s="466"/>
    </row>
    <row r="439" spans="1:9" ht="14.4">
      <c r="B439" s="16">
        <v>13921</v>
      </c>
      <c r="C439" s="144">
        <v>0.1</v>
      </c>
      <c r="D439" s="250" t="s">
        <v>293</v>
      </c>
      <c r="E439" s="257"/>
      <c r="F439" s="257">
        <v>1600000</v>
      </c>
      <c r="G439" s="416"/>
      <c r="H439" s="89"/>
      <c r="I439" s="466"/>
    </row>
    <row r="440" spans="1:9" ht="14.4">
      <c r="B440" s="16">
        <v>13915</v>
      </c>
      <c r="C440" s="144">
        <v>0.08</v>
      </c>
      <c r="D440" s="186" t="s">
        <v>294</v>
      </c>
      <c r="E440" s="43"/>
      <c r="F440" s="43">
        <v>1800000</v>
      </c>
      <c r="G440" s="416"/>
      <c r="H440" s="89"/>
      <c r="I440" s="466"/>
    </row>
    <row r="441" spans="1:9" ht="14.4">
      <c r="B441" s="34" t="s">
        <v>272</v>
      </c>
      <c r="C441" s="206"/>
      <c r="D441" s="305" t="s">
        <v>281</v>
      </c>
      <c r="E441" s="378"/>
      <c r="F441" s="378"/>
      <c r="G441" s="416"/>
      <c r="H441" s="89"/>
      <c r="I441" s="466"/>
    </row>
    <row r="442" spans="1:9" ht="14.4">
      <c r="B442" s="34"/>
      <c r="C442" s="206"/>
      <c r="D442" s="151" t="s">
        <v>256</v>
      </c>
      <c r="E442" s="49"/>
      <c r="F442" s="49"/>
      <c r="G442" s="417"/>
      <c r="H442" s="89"/>
      <c r="I442" s="466"/>
    </row>
    <row r="443" spans="1:9" ht="14.4">
      <c r="B443" s="87"/>
      <c r="C443" s="87"/>
      <c r="D443" s="88"/>
      <c r="E443" s="88" t="s">
        <v>571</v>
      </c>
      <c r="F443" s="94">
        <f>SUM(F432:F440)</f>
        <v>16700000</v>
      </c>
      <c r="G443" s="400"/>
      <c r="H443" s="119">
        <f>SUM(H433:H442)</f>
        <v>0</v>
      </c>
      <c r="I443" s="466"/>
    </row>
    <row r="444" spans="1:9" ht="14.4">
      <c r="B444" s="41"/>
      <c r="C444" s="41"/>
      <c r="D444" s="41"/>
      <c r="E444" s="41"/>
      <c r="F444" s="42"/>
      <c r="G444" s="401"/>
      <c r="H444" s="207"/>
      <c r="I444" s="540"/>
    </row>
    <row r="445" spans="1:9" ht="13.8">
      <c r="B445" s="1223" t="s">
        <v>668</v>
      </c>
      <c r="C445" s="1224"/>
      <c r="D445" s="1224"/>
      <c r="E445" s="1224"/>
      <c r="F445" s="1224"/>
      <c r="G445" s="1224"/>
      <c r="H445" s="1224"/>
      <c r="I445" s="1226"/>
    </row>
    <row r="446" spans="1:9" ht="13.8">
      <c r="B446" s="302" t="s">
        <v>4</v>
      </c>
      <c r="C446" s="302" t="s">
        <v>666</v>
      </c>
      <c r="D446" s="302" t="s">
        <v>6</v>
      </c>
      <c r="E446" s="302" t="s">
        <v>232</v>
      </c>
      <c r="F446" s="285" t="s">
        <v>7</v>
      </c>
      <c r="G446" s="415" t="s">
        <v>8</v>
      </c>
      <c r="H446" s="284" t="s">
        <v>480</v>
      </c>
      <c r="I446" s="284" t="s">
        <v>667</v>
      </c>
    </row>
    <row r="447" spans="1:9" ht="13.8">
      <c r="B447" s="311">
        <v>13822</v>
      </c>
      <c r="C447" s="312">
        <v>0.1</v>
      </c>
      <c r="D447" s="372" t="s">
        <v>669</v>
      </c>
      <c r="E447" s="236"/>
      <c r="F447" s="347">
        <v>1550000</v>
      </c>
      <c r="G447" s="313">
        <v>0.02</v>
      </c>
      <c r="H447" s="301">
        <f>F447*G447</f>
        <v>31000</v>
      </c>
      <c r="I447" s="299"/>
    </row>
    <row r="448" spans="1:9" ht="13.8">
      <c r="B448" s="16">
        <v>14049</v>
      </c>
      <c r="C448" s="144">
        <v>0.1</v>
      </c>
      <c r="D448" s="373" t="s">
        <v>244</v>
      </c>
      <c r="E448" s="236"/>
      <c r="F448" s="347">
        <v>2250000</v>
      </c>
      <c r="G448" s="313">
        <v>0.02</v>
      </c>
      <c r="H448" s="301">
        <f t="shared" ref="H448:H451" si="16">F448*G448</f>
        <v>45000</v>
      </c>
      <c r="I448" s="300"/>
    </row>
    <row r="449" spans="2:9" ht="14.4">
      <c r="B449" s="16">
        <v>14088</v>
      </c>
      <c r="C449" s="144">
        <v>0.1</v>
      </c>
      <c r="D449" s="331" t="s">
        <v>283</v>
      </c>
      <c r="E449" s="236"/>
      <c r="F449" s="49">
        <v>1200000</v>
      </c>
      <c r="G449" s="418">
        <v>0.02</v>
      </c>
      <c r="H449" s="301">
        <f t="shared" si="16"/>
        <v>24000</v>
      </c>
      <c r="I449" s="545"/>
    </row>
    <row r="450" spans="2:9" ht="14.4">
      <c r="B450" s="16" t="s">
        <v>670</v>
      </c>
      <c r="C450" s="144">
        <v>0.1</v>
      </c>
      <c r="D450" s="374" t="s">
        <v>285</v>
      </c>
      <c r="E450" s="236"/>
      <c r="F450" s="371">
        <v>1300000</v>
      </c>
      <c r="G450" s="418">
        <v>0.02</v>
      </c>
      <c r="H450" s="301">
        <f t="shared" si="16"/>
        <v>26000</v>
      </c>
      <c r="I450" s="466"/>
    </row>
    <row r="451" spans="2:9" ht="14.4">
      <c r="B451" s="16">
        <v>14064</v>
      </c>
      <c r="C451" s="187">
        <v>0.08</v>
      </c>
      <c r="D451" s="331" t="s">
        <v>288</v>
      </c>
      <c r="E451" s="236"/>
      <c r="F451" s="49">
        <v>2000000</v>
      </c>
      <c r="G451" s="418">
        <v>0.01</v>
      </c>
      <c r="H451" s="301">
        <f t="shared" si="16"/>
        <v>20000</v>
      </c>
      <c r="I451" s="466"/>
    </row>
    <row r="452" spans="2:9" ht="14.4">
      <c r="B452" s="332" t="s">
        <v>270</v>
      </c>
      <c r="C452" s="333"/>
      <c r="D452" s="334" t="s">
        <v>292</v>
      </c>
      <c r="E452" s="375"/>
      <c r="F452" s="314"/>
      <c r="G452" s="418"/>
      <c r="H452" s="301"/>
      <c r="I452" s="466"/>
    </row>
    <row r="453" spans="2:9" ht="14.4">
      <c r="B453" s="307" t="s">
        <v>272</v>
      </c>
      <c r="C453" s="206"/>
      <c r="D453" s="315" t="s">
        <v>276</v>
      </c>
      <c r="E453" s="303"/>
      <c r="F453" s="314"/>
      <c r="G453" s="418"/>
      <c r="H453" s="89"/>
      <c r="I453" s="466"/>
    </row>
    <row r="454" spans="2:9" ht="14.4">
      <c r="B454" s="34"/>
      <c r="C454" s="206"/>
      <c r="D454" s="151" t="s">
        <v>254</v>
      </c>
      <c r="E454" s="303"/>
      <c r="F454" s="49"/>
      <c r="G454" s="417"/>
      <c r="H454" s="89"/>
      <c r="I454" s="466"/>
    </row>
    <row r="455" spans="2:9" ht="14.4">
      <c r="B455" s="87"/>
      <c r="C455" s="87"/>
      <c r="D455" s="88"/>
      <c r="E455" s="88" t="s">
        <v>571</v>
      </c>
      <c r="F455" s="94">
        <f>SUM(F447:F454)</f>
        <v>8300000</v>
      </c>
      <c r="G455" s="400"/>
      <c r="H455" s="119">
        <f>SUM(H447:H454)</f>
        <v>146000</v>
      </c>
      <c r="I455" s="539"/>
    </row>
    <row r="456" spans="2:9" ht="14.4">
      <c r="B456" s="41"/>
      <c r="C456" s="41"/>
      <c r="D456" s="41"/>
      <c r="E456" s="41"/>
      <c r="F456" s="42"/>
      <c r="G456" s="401"/>
      <c r="H456" s="207"/>
      <c r="I456" s="543"/>
    </row>
    <row r="457" spans="2:9" ht="13.8">
      <c r="B457" s="1223" t="s">
        <v>655</v>
      </c>
      <c r="C457" s="1224"/>
      <c r="D457" s="1224"/>
      <c r="E457" s="1224"/>
      <c r="F457" s="1224"/>
      <c r="G457" s="1224"/>
      <c r="H457" s="1224"/>
      <c r="I457" s="1226"/>
    </row>
    <row r="458" spans="2:9" ht="13.8">
      <c r="B458" s="283" t="s">
        <v>4</v>
      </c>
      <c r="C458" s="283" t="s">
        <v>666</v>
      </c>
      <c r="D458" s="283" t="s">
        <v>6</v>
      </c>
      <c r="E458" s="283" t="s">
        <v>232</v>
      </c>
      <c r="F458" s="285" t="s">
        <v>7</v>
      </c>
      <c r="G458" s="419" t="s">
        <v>8</v>
      </c>
      <c r="H458" s="285" t="s">
        <v>480</v>
      </c>
      <c r="I458" s="285" t="s">
        <v>667</v>
      </c>
    </row>
    <row r="459" spans="2:9" ht="14.4">
      <c r="B459" s="16">
        <v>13935</v>
      </c>
      <c r="C459" s="144">
        <v>0.1</v>
      </c>
      <c r="D459" s="145" t="s">
        <v>233</v>
      </c>
      <c r="E459" s="347"/>
      <c r="F459" s="347">
        <v>2400000</v>
      </c>
      <c r="G459" s="417">
        <v>0.05</v>
      </c>
      <c r="H459" s="89">
        <f>F459*G459</f>
        <v>120000</v>
      </c>
      <c r="I459" s="466"/>
    </row>
    <row r="460" spans="2:9" ht="14.4">
      <c r="B460" s="16">
        <v>14063</v>
      </c>
      <c r="C460" s="187">
        <v>0.08</v>
      </c>
      <c r="D460" s="145" t="s">
        <v>237</v>
      </c>
      <c r="E460" s="347"/>
      <c r="F460" s="347">
        <v>1350000</v>
      </c>
      <c r="G460" s="420">
        <v>0.04</v>
      </c>
      <c r="H460" s="89">
        <f t="shared" ref="H460:H472" si="17">F460*G460</f>
        <v>54000</v>
      </c>
      <c r="I460" s="466"/>
    </row>
    <row r="461" spans="2:9" ht="14.4">
      <c r="B461" s="16">
        <v>13894</v>
      </c>
      <c r="C461" s="144">
        <v>0.1</v>
      </c>
      <c r="D461" s="145" t="s">
        <v>239</v>
      </c>
      <c r="E461" s="347"/>
      <c r="F461" s="347">
        <v>1850000</v>
      </c>
      <c r="G461" s="417">
        <v>0.05</v>
      </c>
      <c r="H461" s="89">
        <f t="shared" si="17"/>
        <v>92500</v>
      </c>
      <c r="I461" s="466"/>
    </row>
    <row r="462" spans="2:9" ht="14.4">
      <c r="B462" s="16">
        <v>13901</v>
      </c>
      <c r="C462" s="187">
        <v>0.09</v>
      </c>
      <c r="D462" s="73" t="s">
        <v>241</v>
      </c>
      <c r="E462" s="347"/>
      <c r="F462" s="347">
        <v>2250000</v>
      </c>
      <c r="G462" s="420">
        <v>0.04</v>
      </c>
      <c r="H462" s="89">
        <f t="shared" si="17"/>
        <v>90000</v>
      </c>
      <c r="I462" s="466"/>
    </row>
    <row r="463" spans="2:9" ht="14.4">
      <c r="B463" s="308">
        <v>14072</v>
      </c>
      <c r="C463" s="144">
        <v>0.1</v>
      </c>
      <c r="D463" s="331" t="s">
        <v>250</v>
      </c>
      <c r="E463" s="347"/>
      <c r="F463" s="347">
        <v>1850000</v>
      </c>
      <c r="G463" s="417">
        <v>0.05</v>
      </c>
      <c r="H463" s="89">
        <f t="shared" si="17"/>
        <v>92500</v>
      </c>
      <c r="I463" s="363"/>
    </row>
    <row r="464" spans="2:9" ht="14.4">
      <c r="B464" s="16">
        <v>14124</v>
      </c>
      <c r="C464" s="187">
        <v>0.08</v>
      </c>
      <c r="D464" s="145" t="s">
        <v>253</v>
      </c>
      <c r="E464" s="347"/>
      <c r="F464" s="347">
        <v>1700000</v>
      </c>
      <c r="G464" s="420">
        <v>0.04</v>
      </c>
      <c r="H464" s="89">
        <f t="shared" si="17"/>
        <v>68000</v>
      </c>
      <c r="I464" s="363"/>
    </row>
    <row r="465" spans="2:10" ht="14.4">
      <c r="B465" s="16">
        <v>13889</v>
      </c>
      <c r="C465" s="144">
        <v>0.1</v>
      </c>
      <c r="D465" s="145" t="s">
        <v>259</v>
      </c>
      <c r="E465" s="49"/>
      <c r="F465" s="49">
        <v>2200000</v>
      </c>
      <c r="G465" s="417">
        <v>0.05</v>
      </c>
      <c r="H465" s="89">
        <f t="shared" si="17"/>
        <v>110000</v>
      </c>
      <c r="I465" s="363"/>
    </row>
    <row r="466" spans="2:10" ht="14.4">
      <c r="B466" s="16">
        <v>13934</v>
      </c>
      <c r="C466" s="144">
        <v>0.1</v>
      </c>
      <c r="D466" s="145" t="s">
        <v>671</v>
      </c>
      <c r="E466" s="49"/>
      <c r="F466" s="49">
        <v>2300000</v>
      </c>
      <c r="G466" s="417">
        <v>0.05</v>
      </c>
      <c r="H466" s="89">
        <f t="shared" si="17"/>
        <v>115000</v>
      </c>
      <c r="I466" s="363"/>
    </row>
    <row r="467" spans="2:10" ht="14.4">
      <c r="B467" s="16">
        <v>13942</v>
      </c>
      <c r="C467" s="144">
        <v>0.1</v>
      </c>
      <c r="D467" s="145" t="s">
        <v>264</v>
      </c>
      <c r="E467" s="49"/>
      <c r="F467" s="49">
        <v>1300000</v>
      </c>
      <c r="G467" s="417">
        <v>0.05</v>
      </c>
      <c r="H467" s="89">
        <f t="shared" si="17"/>
        <v>65000</v>
      </c>
      <c r="I467" s="363"/>
    </row>
    <row r="468" spans="2:10" ht="14.4">
      <c r="B468" s="311">
        <v>13950</v>
      </c>
      <c r="C468" s="312">
        <v>0.1</v>
      </c>
      <c r="D468" s="157" t="s">
        <v>265</v>
      </c>
      <c r="E468" s="49"/>
      <c r="F468" s="49">
        <v>2400000</v>
      </c>
      <c r="G468" s="417">
        <v>0.05</v>
      </c>
      <c r="H468" s="89">
        <f t="shared" si="17"/>
        <v>120000</v>
      </c>
      <c r="I468" s="363"/>
    </row>
    <row r="469" spans="2:10" ht="14.4">
      <c r="B469" s="16">
        <v>14102</v>
      </c>
      <c r="C469" s="144">
        <v>0.1</v>
      </c>
      <c r="D469" s="250" t="s">
        <v>268</v>
      </c>
      <c r="E469" s="49"/>
      <c r="F469" s="49">
        <v>1900000</v>
      </c>
      <c r="G469" s="417">
        <v>0.05</v>
      </c>
      <c r="H469" s="89">
        <f t="shared" si="17"/>
        <v>95000</v>
      </c>
      <c r="I469" s="363"/>
    </row>
    <row r="470" spans="2:10" ht="14.4">
      <c r="B470" s="16">
        <v>13948</v>
      </c>
      <c r="C470" s="144">
        <v>0.1</v>
      </c>
      <c r="D470" s="145" t="s">
        <v>672</v>
      </c>
      <c r="E470" s="49"/>
      <c r="F470" s="49">
        <v>1800000</v>
      </c>
      <c r="G470" s="417">
        <v>0.05</v>
      </c>
      <c r="H470" s="89">
        <f t="shared" si="17"/>
        <v>90000</v>
      </c>
      <c r="I470" s="363"/>
    </row>
    <row r="471" spans="2:10" ht="14.4">
      <c r="B471" s="311">
        <v>14039</v>
      </c>
      <c r="C471" s="312">
        <v>0.1</v>
      </c>
      <c r="D471" s="157" t="s">
        <v>267</v>
      </c>
      <c r="E471" s="393"/>
      <c r="F471" s="393">
        <v>1100000</v>
      </c>
      <c r="G471" s="417">
        <v>0.05</v>
      </c>
      <c r="H471" s="89">
        <f>F471*G471</f>
        <v>55000</v>
      </c>
      <c r="I471" s="363"/>
    </row>
    <row r="472" spans="2:10" ht="13.5" customHeight="1">
      <c r="B472" s="311">
        <v>14082</v>
      </c>
      <c r="C472" s="376">
        <v>0.08</v>
      </c>
      <c r="D472" s="208" t="s">
        <v>290</v>
      </c>
      <c r="E472" s="377"/>
      <c r="F472" s="377">
        <v>860000</v>
      </c>
      <c r="G472" s="420">
        <v>0.04</v>
      </c>
      <c r="H472" s="89">
        <f t="shared" si="17"/>
        <v>34400</v>
      </c>
      <c r="I472" s="363"/>
    </row>
    <row r="473" spans="2:10">
      <c r="B473" s="34" t="s">
        <v>270</v>
      </c>
      <c r="C473" s="206"/>
      <c r="D473" s="151" t="s">
        <v>271</v>
      </c>
      <c r="E473" s="371"/>
      <c r="F473" s="371"/>
      <c r="G473" s="421"/>
      <c r="H473" s="236"/>
      <c r="I473" s="363"/>
    </row>
    <row r="474" spans="2:10">
      <c r="B474" s="307" t="s">
        <v>272</v>
      </c>
      <c r="C474" s="206"/>
      <c r="D474" s="315" t="s">
        <v>273</v>
      </c>
      <c r="E474" s="49"/>
      <c r="F474" s="236"/>
      <c r="G474" s="421"/>
      <c r="H474" s="236"/>
      <c r="I474" s="363"/>
    </row>
    <row r="475" spans="2:10">
      <c r="B475" s="34" t="s">
        <v>274</v>
      </c>
      <c r="C475" s="206"/>
      <c r="D475" s="151" t="s">
        <v>275</v>
      </c>
      <c r="E475" s="314"/>
      <c r="F475" s="330"/>
      <c r="G475" s="46"/>
      <c r="H475" s="236"/>
      <c r="I475" s="363"/>
    </row>
    <row r="476" spans="2:10" ht="14.4">
      <c r="B476" s="87"/>
      <c r="C476" s="87"/>
      <c r="D476" s="88"/>
      <c r="E476" s="88" t="s">
        <v>571</v>
      </c>
      <c r="F476" s="94">
        <f>SUM(F459:F475)</f>
        <v>25260000</v>
      </c>
      <c r="G476" s="400"/>
      <c r="H476" s="119">
        <f>SUM(H459:H475)</f>
        <v>1201400</v>
      </c>
      <c r="I476" s="539"/>
    </row>
    <row r="477" spans="2:10" ht="14.4">
      <c r="B477" s="41"/>
      <c r="C477" s="41"/>
      <c r="D477" s="41"/>
      <c r="E477" s="41"/>
      <c r="F477" s="42"/>
      <c r="G477" s="401"/>
      <c r="H477" s="207"/>
      <c r="I477" s="543"/>
    </row>
    <row r="478" spans="2:10" ht="14.4">
      <c r="B478" s="33"/>
      <c r="C478" s="33"/>
      <c r="D478" s="33"/>
      <c r="E478" s="33"/>
      <c r="F478" s="33"/>
      <c r="G478" s="395"/>
    </row>
    <row r="479" spans="2:10" ht="13.8">
      <c r="B479" s="1230" t="s">
        <v>673</v>
      </c>
      <c r="C479" s="1230"/>
      <c r="D479" s="1230"/>
      <c r="E479" s="1230"/>
      <c r="F479" s="1230"/>
      <c r="G479" s="1230"/>
      <c r="H479" s="1230"/>
      <c r="I479" s="1230"/>
      <c r="J479" s="1230"/>
    </row>
    <row r="480" spans="2:10" ht="13.8">
      <c r="B480" s="283" t="s">
        <v>4</v>
      </c>
      <c r="C480" s="283" t="s">
        <v>666</v>
      </c>
      <c r="D480" s="283" t="s">
        <v>6</v>
      </c>
      <c r="E480" s="283" t="s">
        <v>232</v>
      </c>
      <c r="F480" s="286" t="s">
        <v>7</v>
      </c>
      <c r="G480" s="422" t="s">
        <v>8</v>
      </c>
      <c r="H480" s="287" t="s">
        <v>480</v>
      </c>
      <c r="I480" s="287" t="s">
        <v>561</v>
      </c>
      <c r="J480" s="287" t="s">
        <v>580</v>
      </c>
    </row>
    <row r="481" spans="2:10" ht="14.4">
      <c r="B481" s="16">
        <v>14010</v>
      </c>
      <c r="C481" s="144">
        <v>0.1</v>
      </c>
      <c r="D481" s="73" t="s">
        <v>245</v>
      </c>
      <c r="E481" s="348"/>
      <c r="F481" s="348">
        <v>1900000</v>
      </c>
      <c r="G481" s="417">
        <v>0.03</v>
      </c>
      <c r="H481" s="89">
        <f>F481*G481</f>
        <v>57000</v>
      </c>
      <c r="I481" s="466"/>
      <c r="J481" s="90"/>
    </row>
    <row r="482" spans="2:10" ht="14.4">
      <c r="B482" s="308">
        <v>14047</v>
      </c>
      <c r="C482" s="309">
        <v>0.1</v>
      </c>
      <c r="D482" s="310" t="s">
        <v>247</v>
      </c>
      <c r="E482" s="347"/>
      <c r="F482" s="347">
        <v>2000000</v>
      </c>
      <c r="G482" s="417">
        <v>0.03</v>
      </c>
      <c r="H482" s="89">
        <f t="shared" ref="H482:H508" si="18">F482*G482</f>
        <v>60000</v>
      </c>
      <c r="I482" s="466"/>
      <c r="J482" s="90"/>
    </row>
    <row r="483" spans="2:10" ht="14.4">
      <c r="B483" s="16">
        <v>14107</v>
      </c>
      <c r="C483" s="144">
        <v>0.12</v>
      </c>
      <c r="D483" s="145" t="s">
        <v>248</v>
      </c>
      <c r="E483" s="347"/>
      <c r="F483" s="347">
        <v>1300000</v>
      </c>
      <c r="G483" s="417">
        <v>0.03</v>
      </c>
      <c r="H483" s="89">
        <f t="shared" si="18"/>
        <v>39000</v>
      </c>
      <c r="I483" s="466"/>
      <c r="J483" s="90"/>
    </row>
    <row r="484" spans="2:10" ht="14.4">
      <c r="B484" s="16">
        <v>14106</v>
      </c>
      <c r="C484" s="144">
        <v>0.1</v>
      </c>
      <c r="D484" s="145" t="s">
        <v>252</v>
      </c>
      <c r="E484" s="347"/>
      <c r="F484" s="347">
        <v>3250000</v>
      </c>
      <c r="G484" s="417">
        <v>0.03</v>
      </c>
      <c r="H484" s="89">
        <f t="shared" si="18"/>
        <v>97500</v>
      </c>
      <c r="I484" s="466"/>
      <c r="J484" s="90"/>
    </row>
    <row r="485" spans="2:10" ht="14.4">
      <c r="B485" s="304">
        <v>14000</v>
      </c>
      <c r="C485" s="144">
        <v>0.1</v>
      </c>
      <c r="D485" s="329" t="s">
        <v>266</v>
      </c>
      <c r="E485" s="49"/>
      <c r="F485" s="49">
        <v>2100000</v>
      </c>
      <c r="G485" s="417">
        <v>0.03</v>
      </c>
      <c r="H485" s="89">
        <f t="shared" si="18"/>
        <v>63000</v>
      </c>
      <c r="I485" s="466"/>
      <c r="J485" s="90"/>
    </row>
    <row r="486" spans="2:10" ht="14.4">
      <c r="B486" s="16">
        <v>13952</v>
      </c>
      <c r="C486" s="144">
        <v>0.1</v>
      </c>
      <c r="D486" s="186" t="s">
        <v>279</v>
      </c>
      <c r="E486" s="257"/>
      <c r="F486" s="257">
        <v>1400000</v>
      </c>
      <c r="G486" s="417">
        <v>0.03</v>
      </c>
      <c r="H486" s="89">
        <f t="shared" si="18"/>
        <v>42000</v>
      </c>
      <c r="I486" s="466"/>
      <c r="J486" s="90"/>
    </row>
    <row r="487" spans="2:10" ht="14.4">
      <c r="B487" s="16">
        <v>13943</v>
      </c>
      <c r="C487" s="144">
        <v>0.1</v>
      </c>
      <c r="D487" s="230" t="s">
        <v>261</v>
      </c>
      <c r="E487" s="22"/>
      <c r="F487" s="22">
        <v>1350000</v>
      </c>
      <c r="G487" s="417">
        <v>0.03</v>
      </c>
      <c r="H487" s="89">
        <f t="shared" si="18"/>
        <v>40500</v>
      </c>
      <c r="I487" s="466"/>
      <c r="J487" s="90"/>
    </row>
    <row r="488" spans="2:10" ht="14.4">
      <c r="B488" s="16">
        <v>13921</v>
      </c>
      <c r="C488" s="144">
        <v>0.1</v>
      </c>
      <c r="D488" s="250" t="s">
        <v>293</v>
      </c>
      <c r="E488" s="257"/>
      <c r="F488" s="257">
        <v>1600000</v>
      </c>
      <c r="G488" s="417">
        <v>0.03</v>
      </c>
      <c r="H488" s="89">
        <f t="shared" si="18"/>
        <v>48000</v>
      </c>
      <c r="I488" s="466"/>
      <c r="J488" s="138"/>
    </row>
    <row r="489" spans="2:10" ht="14.4">
      <c r="B489" s="16">
        <v>13915</v>
      </c>
      <c r="C489" s="187">
        <v>0.08</v>
      </c>
      <c r="D489" s="186" t="s">
        <v>294</v>
      </c>
      <c r="E489" s="43"/>
      <c r="F489" s="43">
        <v>1800000</v>
      </c>
      <c r="G489" s="417">
        <v>0.02</v>
      </c>
      <c r="H489" s="89">
        <f t="shared" si="18"/>
        <v>36000</v>
      </c>
      <c r="I489" s="466"/>
      <c r="J489" s="138"/>
    </row>
    <row r="490" spans="2:10" ht="14.4">
      <c r="B490" s="311">
        <v>13822</v>
      </c>
      <c r="C490" s="312">
        <v>0.1</v>
      </c>
      <c r="D490" s="372" t="s">
        <v>669</v>
      </c>
      <c r="E490" s="236"/>
      <c r="F490" s="347">
        <v>1550000</v>
      </c>
      <c r="G490" s="417">
        <v>0.03</v>
      </c>
      <c r="H490" s="89">
        <f t="shared" si="18"/>
        <v>46500</v>
      </c>
      <c r="I490" s="466"/>
      <c r="J490" s="138"/>
    </row>
    <row r="491" spans="2:10" ht="14.4">
      <c r="B491" s="16">
        <v>14049</v>
      </c>
      <c r="C491" s="144">
        <v>0.1</v>
      </c>
      <c r="D491" s="373" t="s">
        <v>244</v>
      </c>
      <c r="E491" s="236"/>
      <c r="F491" s="347">
        <v>2250000</v>
      </c>
      <c r="G491" s="417">
        <v>0.03</v>
      </c>
      <c r="H491" s="89">
        <f t="shared" si="18"/>
        <v>67500</v>
      </c>
      <c r="I491" s="466"/>
      <c r="J491" s="138"/>
    </row>
    <row r="492" spans="2:10" ht="14.4">
      <c r="B492" s="16">
        <v>14088</v>
      </c>
      <c r="C492" s="144">
        <v>0.1</v>
      </c>
      <c r="D492" s="331" t="s">
        <v>283</v>
      </c>
      <c r="E492" s="236"/>
      <c r="F492" s="49">
        <v>1200000</v>
      </c>
      <c r="G492" s="417">
        <v>0.03</v>
      </c>
      <c r="H492" s="89">
        <f t="shared" si="18"/>
        <v>36000</v>
      </c>
      <c r="I492" s="466"/>
      <c r="J492" s="138"/>
    </row>
    <row r="493" spans="2:10" ht="14.4">
      <c r="B493" s="16">
        <v>14116</v>
      </c>
      <c r="C493" s="144">
        <v>0.1</v>
      </c>
      <c r="D493" s="374" t="s">
        <v>285</v>
      </c>
      <c r="E493" s="236"/>
      <c r="F493" s="371">
        <v>1300000</v>
      </c>
      <c r="G493" s="417">
        <v>0.03</v>
      </c>
      <c r="H493" s="89">
        <f t="shared" si="18"/>
        <v>39000</v>
      </c>
      <c r="I493" s="466"/>
      <c r="J493" s="138"/>
    </row>
    <row r="494" spans="2:10" ht="14.4">
      <c r="B494" s="16">
        <v>14064</v>
      </c>
      <c r="C494" s="187">
        <v>0.08</v>
      </c>
      <c r="D494" s="331" t="s">
        <v>288</v>
      </c>
      <c r="E494" s="236"/>
      <c r="F494" s="49">
        <v>2000000</v>
      </c>
      <c r="G494" s="423">
        <v>0.02</v>
      </c>
      <c r="H494" s="89">
        <f t="shared" si="18"/>
        <v>40000</v>
      </c>
      <c r="I494" s="466"/>
      <c r="J494" s="138"/>
    </row>
    <row r="495" spans="2:10" ht="14.4">
      <c r="B495" s="16">
        <v>13935</v>
      </c>
      <c r="C495" s="144">
        <v>0.1</v>
      </c>
      <c r="D495" s="145" t="s">
        <v>233</v>
      </c>
      <c r="E495" s="347"/>
      <c r="F495" s="347">
        <v>2400000</v>
      </c>
      <c r="G495" s="417">
        <v>0.03</v>
      </c>
      <c r="H495" s="89">
        <f t="shared" si="18"/>
        <v>72000</v>
      </c>
      <c r="I495" s="466"/>
      <c r="J495" s="138"/>
    </row>
    <row r="496" spans="2:10" ht="14.4">
      <c r="B496" s="16">
        <v>14063</v>
      </c>
      <c r="C496" s="187">
        <v>0.08</v>
      </c>
      <c r="D496" s="145" t="s">
        <v>237</v>
      </c>
      <c r="E496" s="347"/>
      <c r="F496" s="347">
        <v>1350000</v>
      </c>
      <c r="G496" s="423">
        <v>0.02</v>
      </c>
      <c r="H496" s="89">
        <f t="shared" si="18"/>
        <v>27000</v>
      </c>
      <c r="I496" s="466"/>
      <c r="J496" s="138"/>
    </row>
    <row r="497" spans="2:10" ht="14.4">
      <c r="B497" s="16">
        <v>13894</v>
      </c>
      <c r="C497" s="144">
        <v>0.1</v>
      </c>
      <c r="D497" s="145" t="s">
        <v>239</v>
      </c>
      <c r="E497" s="347"/>
      <c r="F497" s="347">
        <v>1850000</v>
      </c>
      <c r="G497" s="417">
        <v>0.03</v>
      </c>
      <c r="H497" s="89">
        <f t="shared" si="18"/>
        <v>55500</v>
      </c>
      <c r="I497" s="466"/>
      <c r="J497" s="138"/>
    </row>
    <row r="498" spans="2:10" ht="14.4">
      <c r="B498" s="16">
        <v>13901</v>
      </c>
      <c r="C498" s="187">
        <v>0.09</v>
      </c>
      <c r="D498" s="73" t="s">
        <v>241</v>
      </c>
      <c r="E498" s="347"/>
      <c r="F498" s="347">
        <v>2250000</v>
      </c>
      <c r="G498" s="423">
        <v>0.02</v>
      </c>
      <c r="H498" s="89">
        <f t="shared" si="18"/>
        <v>45000</v>
      </c>
      <c r="I498" s="466"/>
      <c r="J498" s="138"/>
    </row>
    <row r="499" spans="2:10" ht="14.4">
      <c r="B499" s="308">
        <v>14072</v>
      </c>
      <c r="C499" s="144">
        <v>0.1</v>
      </c>
      <c r="D499" s="331" t="s">
        <v>250</v>
      </c>
      <c r="E499" s="347"/>
      <c r="F499" s="347">
        <v>1850000</v>
      </c>
      <c r="G499" s="417">
        <v>0.03</v>
      </c>
      <c r="H499" s="89">
        <f t="shared" si="18"/>
        <v>55500</v>
      </c>
      <c r="I499" s="466"/>
      <c r="J499" s="138"/>
    </row>
    <row r="500" spans="2:10" ht="14.4">
      <c r="B500" s="16">
        <v>14124</v>
      </c>
      <c r="C500" s="187">
        <v>0.08</v>
      </c>
      <c r="D500" s="145" t="s">
        <v>253</v>
      </c>
      <c r="E500" s="347"/>
      <c r="F500" s="347">
        <v>1700000</v>
      </c>
      <c r="G500" s="423">
        <v>0.02</v>
      </c>
      <c r="H500" s="89">
        <f t="shared" si="18"/>
        <v>34000</v>
      </c>
      <c r="I500" s="466"/>
      <c r="J500" s="138"/>
    </row>
    <row r="501" spans="2:10" ht="14.4">
      <c r="B501" s="16">
        <v>13889</v>
      </c>
      <c r="C501" s="144">
        <v>0.1</v>
      </c>
      <c r="D501" s="145" t="s">
        <v>259</v>
      </c>
      <c r="E501" s="49"/>
      <c r="F501" s="49">
        <v>2200000</v>
      </c>
      <c r="G501" s="417">
        <v>0.03</v>
      </c>
      <c r="H501" s="89">
        <f t="shared" si="18"/>
        <v>66000</v>
      </c>
      <c r="I501" s="466"/>
      <c r="J501" s="138"/>
    </row>
    <row r="502" spans="2:10" ht="14.4">
      <c r="B502" s="16">
        <v>13934</v>
      </c>
      <c r="C502" s="144">
        <v>0.1</v>
      </c>
      <c r="D502" s="145" t="s">
        <v>671</v>
      </c>
      <c r="E502" s="49"/>
      <c r="F502" s="49">
        <v>2300000</v>
      </c>
      <c r="G502" s="417">
        <v>0.03</v>
      </c>
      <c r="H502" s="89">
        <f t="shared" si="18"/>
        <v>69000</v>
      </c>
      <c r="I502" s="466"/>
      <c r="J502" s="138"/>
    </row>
    <row r="503" spans="2:10" ht="14.4">
      <c r="B503" s="16">
        <v>13942</v>
      </c>
      <c r="C503" s="144">
        <v>0.1</v>
      </c>
      <c r="D503" s="145" t="s">
        <v>264</v>
      </c>
      <c r="E503" s="49"/>
      <c r="F503" s="49">
        <v>1300000</v>
      </c>
      <c r="G503" s="417">
        <v>0.03</v>
      </c>
      <c r="H503" s="89">
        <f t="shared" si="18"/>
        <v>39000</v>
      </c>
      <c r="I503" s="466"/>
      <c r="J503" s="138"/>
    </row>
    <row r="504" spans="2:10" ht="14.4">
      <c r="B504" s="311">
        <v>13950</v>
      </c>
      <c r="C504" s="312">
        <v>0.1</v>
      </c>
      <c r="D504" s="157" t="s">
        <v>265</v>
      </c>
      <c r="E504" s="49"/>
      <c r="F504" s="49">
        <v>2400000</v>
      </c>
      <c r="G504" s="417">
        <v>0.03</v>
      </c>
      <c r="H504" s="89">
        <f t="shared" si="18"/>
        <v>72000</v>
      </c>
      <c r="I504" s="466"/>
      <c r="J504" s="138"/>
    </row>
    <row r="505" spans="2:10" ht="14.4">
      <c r="B505" s="16">
        <v>14102</v>
      </c>
      <c r="C505" s="144">
        <v>0.1</v>
      </c>
      <c r="D505" s="250" t="s">
        <v>268</v>
      </c>
      <c r="E505" s="49"/>
      <c r="F505" s="49">
        <v>1900000</v>
      </c>
      <c r="G505" s="417">
        <v>0.03</v>
      </c>
      <c r="H505" s="89">
        <f t="shared" si="18"/>
        <v>57000</v>
      </c>
      <c r="I505" s="466"/>
      <c r="J505" s="138"/>
    </row>
    <row r="506" spans="2:10" ht="14.4">
      <c r="B506" s="16">
        <v>13948</v>
      </c>
      <c r="C506" s="144">
        <v>0.1</v>
      </c>
      <c r="D506" s="145" t="s">
        <v>672</v>
      </c>
      <c r="E506" s="49"/>
      <c r="F506" s="49">
        <v>1800000</v>
      </c>
      <c r="G506" s="417">
        <v>0.03</v>
      </c>
      <c r="H506" s="89">
        <f t="shared" si="18"/>
        <v>54000</v>
      </c>
      <c r="I506" s="466"/>
      <c r="J506" s="138"/>
    </row>
    <row r="507" spans="2:10" ht="14.4">
      <c r="B507" s="311">
        <v>14039</v>
      </c>
      <c r="C507" s="312">
        <v>0.1</v>
      </c>
      <c r="D507" s="157" t="s">
        <v>267</v>
      </c>
      <c r="E507" s="393"/>
      <c r="F507" s="393">
        <v>1100000</v>
      </c>
      <c r="G507" s="417">
        <v>0.03</v>
      </c>
      <c r="H507" s="89">
        <f t="shared" si="18"/>
        <v>33000</v>
      </c>
      <c r="I507" s="466"/>
      <c r="J507" s="138"/>
    </row>
    <row r="508" spans="2:10" ht="14.4">
      <c r="B508" s="311">
        <v>14082</v>
      </c>
      <c r="C508" s="376">
        <v>0.08</v>
      </c>
      <c r="D508" s="208" t="s">
        <v>290</v>
      </c>
      <c r="E508" s="377"/>
      <c r="F508" s="377">
        <v>860000</v>
      </c>
      <c r="G508" s="423">
        <v>0.02</v>
      </c>
      <c r="H508" s="89">
        <f t="shared" si="18"/>
        <v>17200</v>
      </c>
      <c r="I508" s="466"/>
      <c r="J508" s="138"/>
    </row>
    <row r="509" spans="2:10" ht="18">
      <c r="B509" s="71"/>
      <c r="C509" s="71"/>
      <c r="D509" s="72"/>
      <c r="E509" s="72" t="s">
        <v>571</v>
      </c>
      <c r="F509" s="94">
        <f>SUM(F481:F508)</f>
        <v>50260000</v>
      </c>
      <c r="G509" s="410" t="s">
        <v>590</v>
      </c>
      <c r="H509" s="426">
        <f>SUM(H481:H508)</f>
        <v>1408200</v>
      </c>
      <c r="I509" s="541"/>
    </row>
    <row r="510" spans="2:10" ht="18">
      <c r="B510" s="380"/>
      <c r="C510" s="380"/>
      <c r="D510" s="381"/>
      <c r="E510" s="381"/>
      <c r="F510" s="382"/>
      <c r="G510" s="424"/>
      <c r="H510" s="161"/>
      <c r="I510" s="541"/>
    </row>
    <row r="511" spans="2:10" ht="45">
      <c r="B511" s="1222" t="s">
        <v>295</v>
      </c>
      <c r="C511" s="1222"/>
      <c r="D511" s="1222"/>
      <c r="E511" s="1222"/>
      <c r="F511" s="1222"/>
      <c r="G511" s="1222"/>
      <c r="H511" s="1222"/>
      <c r="I511" s="1222"/>
    </row>
    <row r="512" spans="2:10" ht="14.4">
      <c r="B512" s="41"/>
      <c r="C512" s="41"/>
      <c r="D512" s="41"/>
      <c r="E512" s="41"/>
      <c r="F512" s="42"/>
      <c r="G512" s="401"/>
    </row>
    <row r="513" spans="2:9" ht="14.4">
      <c r="B513" s="41"/>
      <c r="C513" s="41"/>
      <c r="D513" s="41"/>
      <c r="E513" s="41"/>
      <c r="F513" s="42"/>
      <c r="G513" s="401"/>
      <c r="H513" s="207"/>
      <c r="I513" s="540"/>
    </row>
    <row r="514" spans="2:9" ht="13.8">
      <c r="B514" s="1223" t="s">
        <v>674</v>
      </c>
      <c r="C514" s="1224"/>
      <c r="D514" s="1224"/>
      <c r="E514" s="1224"/>
      <c r="F514" s="1224"/>
      <c r="G514" s="1224"/>
      <c r="H514" s="1224"/>
      <c r="I514" s="1226"/>
    </row>
    <row r="515" spans="2:9" ht="13.8">
      <c r="B515" s="302" t="s">
        <v>4</v>
      </c>
      <c r="C515" s="302" t="s">
        <v>666</v>
      </c>
      <c r="D515" s="302" t="s">
        <v>6</v>
      </c>
      <c r="E515" s="302" t="s">
        <v>232</v>
      </c>
      <c r="F515" s="285" t="s">
        <v>7</v>
      </c>
      <c r="G515" s="415" t="s">
        <v>8</v>
      </c>
      <c r="H515" s="284" t="s">
        <v>480</v>
      </c>
      <c r="I515" s="284" t="s">
        <v>667</v>
      </c>
    </row>
    <row r="516" spans="2:9" ht="13.8">
      <c r="B516" s="304">
        <v>14208</v>
      </c>
      <c r="C516" s="187">
        <v>0.08</v>
      </c>
      <c r="D516" s="329" t="s">
        <v>296</v>
      </c>
      <c r="E516" s="456"/>
      <c r="F516" s="348">
        <v>1300000</v>
      </c>
      <c r="G516" s="383">
        <v>0.01</v>
      </c>
      <c r="H516" s="301">
        <f>F516*G516</f>
        <v>13000</v>
      </c>
      <c r="I516" s="465" t="s">
        <v>582</v>
      </c>
    </row>
    <row r="517" spans="2:9" ht="13.8">
      <c r="B517" s="304">
        <v>14188</v>
      </c>
      <c r="C517" s="454">
        <v>0.08</v>
      </c>
      <c r="D517" s="451" t="s">
        <v>313</v>
      </c>
      <c r="E517" s="456"/>
      <c r="F517" s="385">
        <v>2500000</v>
      </c>
      <c r="G517" s="383">
        <v>0.01</v>
      </c>
      <c r="H517" s="301">
        <f t="shared" ref="H517:H519" si="19">F517*G517</f>
        <v>25000</v>
      </c>
      <c r="I517" s="467" t="s">
        <v>582</v>
      </c>
    </row>
    <row r="518" spans="2:9" ht="13.8">
      <c r="B518" s="461">
        <v>14200</v>
      </c>
      <c r="C518" s="462">
        <v>0.1</v>
      </c>
      <c r="D518" s="463" t="s">
        <v>298</v>
      </c>
      <c r="E518" s="362"/>
      <c r="F518" s="429">
        <v>1000000</v>
      </c>
      <c r="G518" s="313">
        <v>0.02</v>
      </c>
      <c r="H518" s="301">
        <f>F518*G518</f>
        <v>20000</v>
      </c>
      <c r="I518" s="468" t="s">
        <v>582</v>
      </c>
    </row>
    <row r="519" spans="2:9" ht="13.8">
      <c r="B519" s="304">
        <v>14246</v>
      </c>
      <c r="C519" s="187">
        <v>0.08</v>
      </c>
      <c r="D519" s="451" t="s">
        <v>314</v>
      </c>
      <c r="E519" s="277"/>
      <c r="F519" s="455">
        <v>1450000</v>
      </c>
      <c r="G519" s="383">
        <v>0.01</v>
      </c>
      <c r="H519" s="301">
        <f t="shared" si="19"/>
        <v>14500</v>
      </c>
      <c r="I519" s="468" t="s">
        <v>582</v>
      </c>
    </row>
    <row r="520" spans="2:9" ht="14.4">
      <c r="B520" s="236"/>
      <c r="C520" s="236"/>
      <c r="D520" s="236"/>
      <c r="E520" s="236"/>
      <c r="F520" s="385"/>
      <c r="G520" s="417"/>
      <c r="H520" s="89"/>
      <c r="I520" s="468"/>
    </row>
    <row r="521" spans="2:9" ht="14.4">
      <c r="B521" s="452"/>
      <c r="C521" s="87"/>
      <c r="D521" s="88"/>
      <c r="E521" s="453" t="s">
        <v>571</v>
      </c>
      <c r="F521" s="94">
        <f>SUM(F516:F520)</f>
        <v>6250000</v>
      </c>
      <c r="G521" s="400"/>
      <c r="H521" s="119">
        <f>SUM(H516:H520)</f>
        <v>72500</v>
      </c>
      <c r="I521" s="539"/>
    </row>
    <row r="522" spans="2:9" ht="18" customHeight="1">
      <c r="B522" s="41"/>
      <c r="C522" s="41"/>
      <c r="D522" s="41"/>
      <c r="E522" s="41"/>
      <c r="F522" s="42"/>
      <c r="G522" s="401"/>
      <c r="H522" s="207"/>
      <c r="I522" s="543"/>
    </row>
    <row r="523" spans="2:9" ht="13.8">
      <c r="B523" s="1223" t="s">
        <v>675</v>
      </c>
      <c r="C523" s="1224"/>
      <c r="D523" s="1224"/>
      <c r="E523" s="1224"/>
      <c r="F523" s="1224"/>
      <c r="G523" s="1224"/>
      <c r="H523" s="1224"/>
      <c r="I523" s="1226"/>
    </row>
    <row r="524" spans="2:9" ht="13.8">
      <c r="B524" s="283" t="s">
        <v>4</v>
      </c>
      <c r="C524" s="283" t="s">
        <v>666</v>
      </c>
      <c r="D524" s="283" t="s">
        <v>6</v>
      </c>
      <c r="E524" s="283" t="s">
        <v>232</v>
      </c>
      <c r="F524" s="285" t="s">
        <v>7</v>
      </c>
      <c r="G524" s="419" t="s">
        <v>8</v>
      </c>
      <c r="H524" s="285" t="s">
        <v>480</v>
      </c>
      <c r="I524" s="285" t="s">
        <v>667</v>
      </c>
    </row>
    <row r="525" spans="2:9" ht="14.4">
      <c r="B525" s="304">
        <v>14145</v>
      </c>
      <c r="C525" s="312">
        <v>0.1</v>
      </c>
      <c r="D525" s="157" t="s">
        <v>321</v>
      </c>
      <c r="E525" s="347"/>
      <c r="F525" s="459">
        <v>7700000</v>
      </c>
      <c r="G525" s="485">
        <v>0.05</v>
      </c>
      <c r="H525" s="89">
        <f>F525*G525</f>
        <v>385000</v>
      </c>
      <c r="I525" s="466" t="s">
        <v>582</v>
      </c>
    </row>
    <row r="526" spans="2:9" ht="14.4">
      <c r="B526" s="304">
        <v>14182</v>
      </c>
      <c r="C526" s="187">
        <v>0.08</v>
      </c>
      <c r="D526" s="145" t="s">
        <v>299</v>
      </c>
      <c r="E526" s="347"/>
      <c r="F526" s="459">
        <v>2300000</v>
      </c>
      <c r="G526" s="420">
        <v>0.04</v>
      </c>
      <c r="H526" s="89">
        <f>F526*G526</f>
        <v>92000</v>
      </c>
      <c r="I526" s="466" t="s">
        <v>582</v>
      </c>
    </row>
    <row r="527" spans="2:9" ht="14.4">
      <c r="B527" s="304">
        <v>14164</v>
      </c>
      <c r="C527" s="187">
        <v>0.08</v>
      </c>
      <c r="D527" s="250" t="s">
        <v>308</v>
      </c>
      <c r="E527" s="55"/>
      <c r="F527" s="459">
        <v>2400000</v>
      </c>
      <c r="G527" s="420">
        <v>0.04</v>
      </c>
      <c r="H527" s="89">
        <f t="shared" ref="H527:H534" si="20">F527*G527</f>
        <v>96000</v>
      </c>
      <c r="I527" s="466" t="s">
        <v>582</v>
      </c>
    </row>
    <row r="528" spans="2:9" ht="14.4">
      <c r="B528" s="304">
        <v>14197</v>
      </c>
      <c r="C528" s="312">
        <v>0.1</v>
      </c>
      <c r="D528" s="250" t="s">
        <v>300</v>
      </c>
      <c r="E528" s="347"/>
      <c r="F528" s="459">
        <v>3000000</v>
      </c>
      <c r="G528" s="417">
        <v>0.05</v>
      </c>
      <c r="H528" s="89">
        <f t="shared" si="20"/>
        <v>150000</v>
      </c>
      <c r="I528" s="363" t="s">
        <v>582</v>
      </c>
    </row>
    <row r="529" spans="2:10" ht="14.4">
      <c r="B529" s="304">
        <v>14204</v>
      </c>
      <c r="C529" s="376">
        <v>0.08</v>
      </c>
      <c r="D529" s="458" t="s">
        <v>303</v>
      </c>
      <c r="E529" s="457"/>
      <c r="F529" s="460">
        <v>1700000</v>
      </c>
      <c r="G529" s="420">
        <v>0.04</v>
      </c>
      <c r="H529" s="89">
        <f t="shared" si="20"/>
        <v>68000</v>
      </c>
      <c r="I529" s="363" t="s">
        <v>582</v>
      </c>
    </row>
    <row r="530" spans="2:10" ht="14.4">
      <c r="B530" s="304">
        <v>14214</v>
      </c>
      <c r="C530" s="144">
        <v>0.1</v>
      </c>
      <c r="D530" s="329" t="s">
        <v>304</v>
      </c>
      <c r="E530" s="49"/>
      <c r="F530" s="459">
        <v>1800000</v>
      </c>
      <c r="G530" s="417">
        <v>0.05</v>
      </c>
      <c r="H530" s="89">
        <f t="shared" si="20"/>
        <v>90000</v>
      </c>
      <c r="I530" s="363" t="s">
        <v>582</v>
      </c>
    </row>
    <row r="531" spans="2:10" ht="14.4">
      <c r="B531" s="461">
        <v>14226</v>
      </c>
      <c r="C531" s="144">
        <v>0.1</v>
      </c>
      <c r="D531" s="470" t="s">
        <v>302</v>
      </c>
      <c r="E531" s="347"/>
      <c r="F531" s="459">
        <v>1350000</v>
      </c>
      <c r="G531" s="417">
        <v>0.05</v>
      </c>
      <c r="H531" s="89">
        <f t="shared" si="20"/>
        <v>67500</v>
      </c>
      <c r="I531" s="363" t="s">
        <v>582</v>
      </c>
    </row>
    <row r="532" spans="2:10" ht="14.4">
      <c r="B532" s="461">
        <v>14279</v>
      </c>
      <c r="C532" s="187">
        <v>0.08</v>
      </c>
      <c r="D532" s="470" t="s">
        <v>309</v>
      </c>
      <c r="E532" s="55"/>
      <c r="F532" s="459">
        <v>1200000</v>
      </c>
      <c r="G532" s="420">
        <v>0.04</v>
      </c>
      <c r="H532" s="89">
        <f t="shared" si="20"/>
        <v>48000</v>
      </c>
      <c r="I532" s="363" t="s">
        <v>582</v>
      </c>
    </row>
    <row r="533" spans="2:10" ht="14.4">
      <c r="B533" s="461">
        <v>14283</v>
      </c>
      <c r="C533" s="187">
        <v>0.08</v>
      </c>
      <c r="D533" s="250" t="s">
        <v>320</v>
      </c>
      <c r="E533" s="385"/>
      <c r="F533" s="459">
        <v>1550000</v>
      </c>
      <c r="G533" s="420">
        <v>0.04</v>
      </c>
      <c r="H533" s="89">
        <f t="shared" ref="H533" si="21">F533*G533</f>
        <v>62000</v>
      </c>
      <c r="I533" s="363" t="s">
        <v>582</v>
      </c>
    </row>
    <row r="534" spans="2:10" ht="16.5" customHeight="1">
      <c r="B534" s="461">
        <v>14325</v>
      </c>
      <c r="C534" s="144">
        <v>0.1</v>
      </c>
      <c r="D534" s="250" t="s">
        <v>307</v>
      </c>
      <c r="E534" s="385"/>
      <c r="F534" s="459">
        <v>1400000</v>
      </c>
      <c r="G534" s="485">
        <v>0.05</v>
      </c>
      <c r="H534" s="89">
        <f t="shared" si="20"/>
        <v>70000</v>
      </c>
      <c r="I534" s="363"/>
    </row>
    <row r="535" spans="2:10">
      <c r="B535" s="363"/>
      <c r="C535" s="46"/>
      <c r="D535" s="365"/>
      <c r="E535" s="49"/>
      <c r="F535" s="460"/>
      <c r="G535" s="421"/>
      <c r="H535" s="236"/>
      <c r="I535" s="363"/>
    </row>
    <row r="536" spans="2:10">
      <c r="B536" s="363"/>
      <c r="C536" s="46"/>
      <c r="D536" s="134" t="s">
        <v>328</v>
      </c>
      <c r="E536" s="314"/>
      <c r="F536" s="472"/>
      <c r="G536" s="421"/>
      <c r="H536" s="236"/>
      <c r="I536" s="363"/>
    </row>
    <row r="537" spans="2:10">
      <c r="B537" s="363"/>
      <c r="C537" s="46"/>
      <c r="D537" s="134" t="s">
        <v>316</v>
      </c>
      <c r="E537" s="314"/>
      <c r="F537" s="472"/>
      <c r="G537" s="421"/>
      <c r="H537" s="236"/>
      <c r="I537" s="363"/>
    </row>
    <row r="538" spans="2:10">
      <c r="B538" s="45"/>
      <c r="C538" s="46"/>
      <c r="D538" s="238" t="s">
        <v>318</v>
      </c>
      <c r="E538" s="314" t="s">
        <v>676</v>
      </c>
      <c r="F538" s="330"/>
      <c r="G538" s="46"/>
      <c r="H538" s="236"/>
      <c r="I538" s="363"/>
    </row>
    <row r="539" spans="2:10" ht="14.4">
      <c r="B539" s="87"/>
      <c r="C539" s="87"/>
      <c r="D539" s="88"/>
      <c r="E539" s="88" t="s">
        <v>571</v>
      </c>
      <c r="F539" s="94">
        <f>SUM(F525:F538)</f>
        <v>24400000</v>
      </c>
      <c r="G539" s="400"/>
      <c r="H539" s="119">
        <f>SUM(H525:H538)</f>
        <v>1128500</v>
      </c>
      <c r="I539" s="539"/>
    </row>
    <row r="540" spans="2:10" ht="14.4">
      <c r="B540" s="41"/>
      <c r="C540" s="41"/>
      <c r="D540" s="41"/>
      <c r="E540" s="41"/>
      <c r="F540" s="42"/>
      <c r="G540" s="401"/>
      <c r="H540" s="207"/>
      <c r="I540" s="543"/>
    </row>
    <row r="541" spans="2:10" ht="13.8">
      <c r="B541" s="1223" t="s">
        <v>677</v>
      </c>
      <c r="C541" s="1224"/>
      <c r="D541" s="1224"/>
      <c r="E541" s="1224"/>
      <c r="F541" s="1224"/>
      <c r="G541" s="1224"/>
      <c r="H541" s="1224"/>
      <c r="I541" s="1226"/>
    </row>
    <row r="542" spans="2:10" ht="13.8">
      <c r="B542" s="302" t="s">
        <v>4</v>
      </c>
      <c r="C542" s="302" t="s">
        <v>666</v>
      </c>
      <c r="D542" s="302" t="s">
        <v>6</v>
      </c>
      <c r="E542" s="302" t="s">
        <v>232</v>
      </c>
      <c r="F542" s="285" t="s">
        <v>7</v>
      </c>
      <c r="G542" s="419" t="s">
        <v>8</v>
      </c>
      <c r="H542" s="285" t="s">
        <v>480</v>
      </c>
      <c r="I542" s="285" t="s">
        <v>667</v>
      </c>
    </row>
    <row r="543" spans="2:10" ht="14.4">
      <c r="B543" s="304">
        <v>1427</v>
      </c>
      <c r="C543" s="144">
        <v>0.1</v>
      </c>
      <c r="D543" s="73" t="s">
        <v>305</v>
      </c>
      <c r="E543" s="347"/>
      <c r="F543" s="459">
        <v>1600000</v>
      </c>
      <c r="G543" s="485">
        <v>0.02</v>
      </c>
      <c r="H543" s="89">
        <f>F543*G543</f>
        <v>32000</v>
      </c>
      <c r="I543" s="466" t="s">
        <v>582</v>
      </c>
    </row>
    <row r="544" spans="2:10" ht="14.4">
      <c r="B544" s="321"/>
      <c r="C544" s="360"/>
      <c r="D544" s="218"/>
      <c r="E544" s="377"/>
      <c r="F544" s="377"/>
      <c r="G544" s="425"/>
      <c r="H544" s="89"/>
      <c r="I544" s="466"/>
      <c r="J544" s="138"/>
    </row>
    <row r="545" spans="2:10" ht="18">
      <c r="B545" s="71"/>
      <c r="C545" s="71"/>
      <c r="D545" s="72"/>
      <c r="E545" s="72" t="s">
        <v>571</v>
      </c>
      <c r="F545" s="94">
        <f>SUM(F543:F544)</f>
        <v>1600000</v>
      </c>
      <c r="G545" s="410" t="s">
        <v>590</v>
      </c>
      <c r="H545" s="161">
        <f>SUM(H543:H544)</f>
        <v>32000</v>
      </c>
      <c r="I545" s="541"/>
    </row>
    <row r="548" spans="2:10" ht="13.8">
      <c r="B548" s="1230" t="s">
        <v>673</v>
      </c>
      <c r="C548" s="1230"/>
      <c r="D548" s="1230"/>
      <c r="E548" s="1230"/>
      <c r="F548" s="1230"/>
      <c r="G548" s="1230"/>
      <c r="H548" s="1230"/>
      <c r="I548" s="1230"/>
      <c r="J548" s="1230"/>
    </row>
    <row r="549" spans="2:10" ht="13.8">
      <c r="B549" s="283" t="s">
        <v>4</v>
      </c>
      <c r="C549" s="283" t="s">
        <v>666</v>
      </c>
      <c r="D549" s="283" t="s">
        <v>6</v>
      </c>
      <c r="E549" s="283" t="s">
        <v>232</v>
      </c>
      <c r="F549" s="286" t="s">
        <v>7</v>
      </c>
      <c r="G549" s="422" t="s">
        <v>8</v>
      </c>
      <c r="H549" s="287" t="s">
        <v>480</v>
      </c>
      <c r="I549" s="287" t="s">
        <v>561</v>
      </c>
      <c r="J549" s="287" t="s">
        <v>580</v>
      </c>
    </row>
    <row r="550" spans="2:10" ht="14.4">
      <c r="B550" s="304">
        <v>14282</v>
      </c>
      <c r="C550" s="187">
        <v>0.08</v>
      </c>
      <c r="D550" s="242" t="s">
        <v>678</v>
      </c>
      <c r="E550" s="348"/>
      <c r="F550" s="459">
        <v>1800000</v>
      </c>
      <c r="G550" s="420">
        <v>0.01</v>
      </c>
      <c r="H550" s="89">
        <f>F550*G550</f>
        <v>18000</v>
      </c>
      <c r="I550" s="466"/>
      <c r="J550" s="90"/>
    </row>
    <row r="551" spans="2:10" ht="14.4">
      <c r="B551" s="304">
        <v>14208</v>
      </c>
      <c r="C551" s="187">
        <v>0.08</v>
      </c>
      <c r="D551" s="329" t="s">
        <v>296</v>
      </c>
      <c r="E551" s="456"/>
      <c r="F551" s="459">
        <v>1300000</v>
      </c>
      <c r="G551" s="494">
        <v>0.01</v>
      </c>
      <c r="H551" s="89">
        <f t="shared" ref="H551:H565" si="22">F551*G551</f>
        <v>13000</v>
      </c>
      <c r="I551" s="466"/>
      <c r="J551" s="90"/>
    </row>
    <row r="552" spans="2:10" ht="14.4">
      <c r="B552" s="304">
        <v>14188</v>
      </c>
      <c r="C552" s="454">
        <v>0.08</v>
      </c>
      <c r="D552" s="451" t="s">
        <v>313</v>
      </c>
      <c r="E552" s="456"/>
      <c r="F552" s="459">
        <v>2500000</v>
      </c>
      <c r="G552" s="383">
        <v>0.01</v>
      </c>
      <c r="H552" s="89">
        <f t="shared" si="22"/>
        <v>25000</v>
      </c>
      <c r="I552" s="466"/>
      <c r="J552" s="90"/>
    </row>
    <row r="553" spans="2:10" ht="14.4">
      <c r="B553" s="461">
        <v>14200</v>
      </c>
      <c r="C553" s="462">
        <v>0.1</v>
      </c>
      <c r="D553" s="463" t="s">
        <v>298</v>
      </c>
      <c r="E553" s="362"/>
      <c r="F553" s="459">
        <v>1000000</v>
      </c>
      <c r="G553" s="421">
        <v>0.02</v>
      </c>
      <c r="H553" s="89">
        <f t="shared" si="22"/>
        <v>20000</v>
      </c>
      <c r="I553" s="466"/>
      <c r="J553" s="90"/>
    </row>
    <row r="554" spans="2:10" ht="14.4">
      <c r="B554" s="304">
        <v>14246</v>
      </c>
      <c r="C554" s="187">
        <v>0.08</v>
      </c>
      <c r="D554" s="451" t="s">
        <v>314</v>
      </c>
      <c r="E554" s="277"/>
      <c r="F554" s="459">
        <v>1450000</v>
      </c>
      <c r="G554" s="383">
        <v>0.01</v>
      </c>
      <c r="H554" s="89">
        <f t="shared" si="22"/>
        <v>14500</v>
      </c>
      <c r="I554" s="466"/>
      <c r="J554" s="90"/>
    </row>
    <row r="555" spans="2:10" ht="14.4">
      <c r="B555" s="304">
        <v>14145</v>
      </c>
      <c r="C555" s="312">
        <v>0.1</v>
      </c>
      <c r="D555" s="157" t="s">
        <v>321</v>
      </c>
      <c r="E555" s="347"/>
      <c r="F555" s="459">
        <v>7700000</v>
      </c>
      <c r="G555" s="421">
        <v>0.02</v>
      </c>
      <c r="H555" s="89">
        <f t="shared" si="22"/>
        <v>154000</v>
      </c>
      <c r="I555" s="466"/>
      <c r="J555" s="90"/>
    </row>
    <row r="556" spans="2:10" ht="14.4">
      <c r="B556" s="304">
        <v>14182</v>
      </c>
      <c r="C556" s="187">
        <v>0.08</v>
      </c>
      <c r="D556" s="145" t="s">
        <v>299</v>
      </c>
      <c r="E556" s="347"/>
      <c r="F556" s="459">
        <v>2300000</v>
      </c>
      <c r="G556" s="420">
        <v>0.01</v>
      </c>
      <c r="H556" s="89">
        <f t="shared" si="22"/>
        <v>23000</v>
      </c>
      <c r="I556" s="466"/>
      <c r="J556" s="90"/>
    </row>
    <row r="557" spans="2:10" ht="14.4">
      <c r="B557" s="304">
        <v>14164</v>
      </c>
      <c r="C557" s="187">
        <v>0.08</v>
      </c>
      <c r="D557" s="250" t="s">
        <v>308</v>
      </c>
      <c r="E557" s="55"/>
      <c r="F557" s="459">
        <v>2400000</v>
      </c>
      <c r="G557" s="420">
        <v>0.01</v>
      </c>
      <c r="H557" s="89">
        <f t="shared" si="22"/>
        <v>24000</v>
      </c>
      <c r="I557" s="466"/>
      <c r="J557" s="90"/>
    </row>
    <row r="558" spans="2:10" ht="14.4">
      <c r="B558" s="304">
        <v>14197</v>
      </c>
      <c r="C558" s="312">
        <v>0.1</v>
      </c>
      <c r="D558" s="250" t="s">
        <v>300</v>
      </c>
      <c r="E558" s="347"/>
      <c r="F558" s="459">
        <v>3000000</v>
      </c>
      <c r="G558" s="417">
        <v>0.02</v>
      </c>
      <c r="H558" s="89">
        <f t="shared" si="22"/>
        <v>60000</v>
      </c>
      <c r="I558" s="466"/>
      <c r="J558" s="138"/>
    </row>
    <row r="559" spans="2:10" ht="14.4">
      <c r="B559" s="304">
        <v>14204</v>
      </c>
      <c r="C559" s="376">
        <v>0.08</v>
      </c>
      <c r="D559" s="458" t="s">
        <v>303</v>
      </c>
      <c r="E559" s="457"/>
      <c r="F559" s="460">
        <v>1700000</v>
      </c>
      <c r="G559" s="420">
        <v>0.01</v>
      </c>
      <c r="H559" s="89">
        <f t="shared" si="22"/>
        <v>17000</v>
      </c>
      <c r="I559" s="466"/>
      <c r="J559" s="138"/>
    </row>
    <row r="560" spans="2:10" ht="14.4">
      <c r="B560" s="304">
        <v>14214</v>
      </c>
      <c r="C560" s="144">
        <v>0.1</v>
      </c>
      <c r="D560" s="329" t="s">
        <v>304</v>
      </c>
      <c r="E560" s="49"/>
      <c r="F560" s="459">
        <v>1800000</v>
      </c>
      <c r="G560" s="417">
        <v>0.02</v>
      </c>
      <c r="H560" s="89">
        <f t="shared" si="22"/>
        <v>36000</v>
      </c>
      <c r="I560" s="466"/>
      <c r="J560" s="138"/>
    </row>
    <row r="561" spans="2:10" ht="14.4">
      <c r="B561" s="461">
        <v>14226</v>
      </c>
      <c r="C561" s="144">
        <v>0.1</v>
      </c>
      <c r="D561" s="470" t="s">
        <v>302</v>
      </c>
      <c r="E561" s="347"/>
      <c r="F561" s="459">
        <v>1350000</v>
      </c>
      <c r="G561" s="417">
        <v>0.02</v>
      </c>
      <c r="H561" s="89">
        <f t="shared" si="22"/>
        <v>27000</v>
      </c>
      <c r="I561" s="466"/>
      <c r="J561" s="138"/>
    </row>
    <row r="562" spans="2:10" ht="14.4">
      <c r="B562" s="461">
        <v>14279</v>
      </c>
      <c r="C562" s="187">
        <v>0.08</v>
      </c>
      <c r="D562" s="470" t="s">
        <v>309</v>
      </c>
      <c r="E562" s="55"/>
      <c r="F562" s="459">
        <v>1200000</v>
      </c>
      <c r="G562" s="420">
        <v>0.01</v>
      </c>
      <c r="H562" s="89">
        <f t="shared" si="22"/>
        <v>12000</v>
      </c>
      <c r="I562" s="466"/>
      <c r="J562" s="138"/>
    </row>
    <row r="563" spans="2:10" ht="14.4">
      <c r="B563" s="461">
        <v>14283</v>
      </c>
      <c r="C563" s="187">
        <v>0.08</v>
      </c>
      <c r="D563" s="250" t="s">
        <v>320</v>
      </c>
      <c r="E563" s="385"/>
      <c r="F563" s="459">
        <v>1550000</v>
      </c>
      <c r="G563" s="420">
        <v>0.01</v>
      </c>
      <c r="H563" s="89">
        <f t="shared" si="22"/>
        <v>15500</v>
      </c>
      <c r="I563" s="466"/>
      <c r="J563" s="138"/>
    </row>
    <row r="564" spans="2:10" ht="14.4">
      <c r="B564" s="461">
        <v>14325</v>
      </c>
      <c r="C564" s="144">
        <v>0.1</v>
      </c>
      <c r="D564" s="250" t="s">
        <v>307</v>
      </c>
      <c r="E564" s="385"/>
      <c r="F564" s="459">
        <v>1400000</v>
      </c>
      <c r="G564" s="425">
        <v>0.02</v>
      </c>
      <c r="H564" s="89">
        <f t="shared" si="22"/>
        <v>28000</v>
      </c>
      <c r="I564" s="466"/>
      <c r="J564" s="138"/>
    </row>
    <row r="565" spans="2:10" ht="14.4">
      <c r="B565" s="304">
        <v>14277</v>
      </c>
      <c r="C565" s="144">
        <v>0.1</v>
      </c>
      <c r="D565" s="73" t="s">
        <v>305</v>
      </c>
      <c r="E565" s="347"/>
      <c r="F565" s="459">
        <v>1600000</v>
      </c>
      <c r="G565" s="417">
        <v>0.02</v>
      </c>
      <c r="H565" s="89">
        <f t="shared" si="22"/>
        <v>32000</v>
      </c>
      <c r="I565" s="466"/>
      <c r="J565" s="138"/>
    </row>
    <row r="566" spans="2:10" ht="14.4">
      <c r="B566" s="45"/>
      <c r="C566" s="349"/>
      <c r="D566" s="48"/>
      <c r="E566" s="347"/>
      <c r="F566" s="347"/>
      <c r="G566" s="425"/>
      <c r="H566" s="89"/>
      <c r="I566" s="466"/>
      <c r="J566" s="138"/>
    </row>
    <row r="567" spans="2:10" ht="14.4">
      <c r="B567" s="321"/>
      <c r="C567" s="322"/>
      <c r="D567" s="362"/>
      <c r="E567" s="393"/>
      <c r="F567" s="393"/>
      <c r="G567" s="417"/>
      <c r="H567" s="89"/>
      <c r="I567" s="466"/>
      <c r="J567" s="138"/>
    </row>
    <row r="568" spans="2:10" ht="14.4">
      <c r="B568" s="321"/>
      <c r="C568" s="360"/>
      <c r="D568" s="218"/>
      <c r="E568" s="377"/>
      <c r="F568" s="377"/>
      <c r="G568" s="425"/>
      <c r="H568" s="89"/>
      <c r="I568" s="466"/>
      <c r="J568" s="138"/>
    </row>
    <row r="569" spans="2:10" ht="18">
      <c r="B569" s="71"/>
      <c r="C569" s="71"/>
      <c r="D569" s="72"/>
      <c r="E569" s="72" t="s">
        <v>571</v>
      </c>
      <c r="F569" s="94">
        <f>SUM(F550:F568)</f>
        <v>34050000</v>
      </c>
      <c r="G569" s="410" t="s">
        <v>590</v>
      </c>
      <c r="H569" s="426">
        <f>SUM(H550:H568)</f>
        <v>519000</v>
      </c>
      <c r="I569" s="541"/>
    </row>
    <row r="570" spans="2:10" ht="18">
      <c r="B570" s="380"/>
      <c r="C570" s="380"/>
      <c r="D570" s="381"/>
      <c r="E570" s="381"/>
      <c r="F570" s="382"/>
      <c r="G570" s="424"/>
      <c r="H570" s="161"/>
      <c r="I570" s="541"/>
    </row>
    <row r="571" spans="2:10" ht="45">
      <c r="B571" s="1222" t="s">
        <v>322</v>
      </c>
      <c r="C571" s="1222"/>
      <c r="D571" s="1222"/>
      <c r="E571" s="1222"/>
      <c r="F571" s="1222"/>
      <c r="G571" s="1222"/>
      <c r="H571" s="1222"/>
      <c r="I571" s="1222"/>
    </row>
    <row r="572" spans="2:10" ht="18" customHeight="1">
      <c r="B572" s="41"/>
      <c r="C572" s="41"/>
      <c r="D572" s="41"/>
      <c r="E572" s="41"/>
      <c r="F572" s="42"/>
      <c r="G572" s="401"/>
      <c r="H572" s="207"/>
      <c r="I572" s="543"/>
    </row>
    <row r="573" spans="2:10" ht="13.8">
      <c r="B573" s="1223" t="s">
        <v>679</v>
      </c>
      <c r="C573" s="1224"/>
      <c r="D573" s="1224"/>
      <c r="E573" s="1224"/>
      <c r="F573" s="1224"/>
      <c r="G573" s="1224"/>
      <c r="H573" s="1224"/>
      <c r="I573" s="1226"/>
    </row>
    <row r="574" spans="2:10" ht="13.8">
      <c r="B574" s="283" t="s">
        <v>4</v>
      </c>
      <c r="C574" s="283" t="s">
        <v>666</v>
      </c>
      <c r="D574" s="283" t="s">
        <v>6</v>
      </c>
      <c r="E574" s="283" t="s">
        <v>232</v>
      </c>
      <c r="F574" s="285" t="s">
        <v>7</v>
      </c>
      <c r="G574" s="419" t="s">
        <v>8</v>
      </c>
      <c r="H574" s="285" t="s">
        <v>480</v>
      </c>
      <c r="I574" s="285" t="s">
        <v>667</v>
      </c>
    </row>
    <row r="575" spans="2:10" ht="14.4">
      <c r="B575" s="530">
        <v>14497</v>
      </c>
      <c r="C575" s="532">
        <v>0.1</v>
      </c>
      <c r="D575" s="566" t="s">
        <v>323</v>
      </c>
      <c r="E575" s="476" t="s">
        <v>680</v>
      </c>
      <c r="F575" s="459">
        <v>1600000</v>
      </c>
      <c r="G575" s="417">
        <v>0.05</v>
      </c>
      <c r="H575" s="615">
        <f t="shared" ref="H575:H589" si="23">F575*G575</f>
        <v>80000</v>
      </c>
      <c r="I575" s="363" t="s">
        <v>582</v>
      </c>
    </row>
    <row r="576" spans="2:10" ht="14.4">
      <c r="B576" s="530">
        <v>14426</v>
      </c>
      <c r="C576" s="532">
        <v>0.1</v>
      </c>
      <c r="D576" s="531" t="s">
        <v>324</v>
      </c>
      <c r="E576" s="501" t="s">
        <v>260</v>
      </c>
      <c r="F576" s="460">
        <v>1400000</v>
      </c>
      <c r="G576" s="417">
        <v>0.05</v>
      </c>
      <c r="H576" s="615">
        <f t="shared" si="23"/>
        <v>70000</v>
      </c>
      <c r="I576" s="363" t="s">
        <v>582</v>
      </c>
    </row>
    <row r="577" spans="2:9" ht="14.4">
      <c r="B577" s="530">
        <v>14430</v>
      </c>
      <c r="C577" s="532">
        <v>0.1</v>
      </c>
      <c r="D577" s="250" t="s">
        <v>348</v>
      </c>
      <c r="E577" s="236" t="s">
        <v>301</v>
      </c>
      <c r="F577" s="500">
        <v>1200000</v>
      </c>
      <c r="G577" s="417">
        <v>0.05</v>
      </c>
      <c r="H577" s="615">
        <f t="shared" si="23"/>
        <v>60000</v>
      </c>
      <c r="I577" s="363" t="s">
        <v>582</v>
      </c>
    </row>
    <row r="578" spans="2:9" ht="14.4">
      <c r="B578" s="530">
        <v>14472</v>
      </c>
      <c r="C578" s="532">
        <v>0.1</v>
      </c>
      <c r="D578" s="250" t="s">
        <v>335</v>
      </c>
      <c r="E578" s="236" t="s">
        <v>260</v>
      </c>
      <c r="F578" s="500">
        <v>1300000</v>
      </c>
      <c r="G578" s="417">
        <v>0.05</v>
      </c>
      <c r="H578" s="615">
        <f t="shared" si="23"/>
        <v>65000</v>
      </c>
      <c r="I578" s="363" t="s">
        <v>582</v>
      </c>
    </row>
    <row r="579" spans="2:9" ht="14.4">
      <c r="B579" s="530">
        <v>14465</v>
      </c>
      <c r="C579" s="532">
        <v>0.1</v>
      </c>
      <c r="D579" s="250" t="s">
        <v>325</v>
      </c>
      <c r="E579" s="236" t="s">
        <v>94</v>
      </c>
      <c r="F579" s="500">
        <v>2750000</v>
      </c>
      <c r="G579" s="417">
        <v>0.05</v>
      </c>
      <c r="H579" s="615">
        <f t="shared" si="23"/>
        <v>137500</v>
      </c>
      <c r="I579" s="363" t="s">
        <v>582</v>
      </c>
    </row>
    <row r="580" spans="2:9" ht="14.4">
      <c r="B580" s="530">
        <v>14462</v>
      </c>
      <c r="C580" s="592">
        <v>0.08</v>
      </c>
      <c r="D580" s="250" t="s">
        <v>326</v>
      </c>
      <c r="E580" s="385" t="s">
        <v>94</v>
      </c>
      <c r="F580" s="487">
        <v>2000000</v>
      </c>
      <c r="G580" s="420">
        <v>0.04</v>
      </c>
      <c r="H580" s="615">
        <f t="shared" si="23"/>
        <v>80000</v>
      </c>
      <c r="I580" s="363" t="s">
        <v>582</v>
      </c>
    </row>
    <row r="581" spans="2:9" ht="14.4">
      <c r="B581" s="530">
        <v>14481</v>
      </c>
      <c r="C581" s="532">
        <v>0.1</v>
      </c>
      <c r="D581" s="598" t="s">
        <v>336</v>
      </c>
      <c r="E581" s="523" t="s">
        <v>260</v>
      </c>
      <c r="F581" s="459">
        <v>1800000</v>
      </c>
      <c r="G581" s="613">
        <v>0.05</v>
      </c>
      <c r="H581" s="615">
        <f t="shared" si="23"/>
        <v>90000</v>
      </c>
      <c r="I581" s="363" t="s">
        <v>582</v>
      </c>
    </row>
    <row r="582" spans="2:9" ht="14.4">
      <c r="B582" s="530">
        <v>14511</v>
      </c>
      <c r="C582" s="595">
        <v>0.08</v>
      </c>
      <c r="D582" s="250" t="s">
        <v>327</v>
      </c>
      <c r="E582" s="560" t="s">
        <v>681</v>
      </c>
      <c r="F582" s="459">
        <v>3800000</v>
      </c>
      <c r="G582" s="494">
        <v>0.01</v>
      </c>
      <c r="H582" s="615">
        <f>F582*G582</f>
        <v>38000</v>
      </c>
      <c r="I582" s="363" t="s">
        <v>582</v>
      </c>
    </row>
    <row r="583" spans="2:9" ht="14.4">
      <c r="B583" s="530">
        <v>14552</v>
      </c>
      <c r="C583" s="596">
        <v>0.1</v>
      </c>
      <c r="D583" s="250" t="s">
        <v>337</v>
      </c>
      <c r="E583" s="496" t="s">
        <v>260</v>
      </c>
      <c r="F583" s="459">
        <v>1500000</v>
      </c>
      <c r="G583" s="613">
        <v>0.05</v>
      </c>
      <c r="H583" s="615">
        <f t="shared" si="23"/>
        <v>75000</v>
      </c>
      <c r="I583" s="363"/>
    </row>
    <row r="584" spans="2:9" ht="14.4">
      <c r="B584" s="304">
        <v>14582</v>
      </c>
      <c r="C584" s="596">
        <v>0.1</v>
      </c>
      <c r="D584" s="73" t="s">
        <v>353</v>
      </c>
      <c r="E584" s="476" t="s">
        <v>682</v>
      </c>
      <c r="F584" s="459">
        <v>1650000</v>
      </c>
      <c r="G584" s="613">
        <v>0.05</v>
      </c>
      <c r="H584" s="615">
        <f t="shared" si="23"/>
        <v>82500</v>
      </c>
      <c r="I584" s="466"/>
    </row>
    <row r="585" spans="2:9" ht="14.4">
      <c r="B585" s="530">
        <v>14558</v>
      </c>
      <c r="C585" s="596">
        <v>0.1</v>
      </c>
      <c r="D585" s="250" t="s">
        <v>349</v>
      </c>
      <c r="E585" s="476" t="s">
        <v>301</v>
      </c>
      <c r="F585" s="459">
        <v>1150000</v>
      </c>
      <c r="G585" s="613">
        <v>0.05</v>
      </c>
      <c r="H585" s="615">
        <f t="shared" si="23"/>
        <v>57500</v>
      </c>
      <c r="I585" s="363"/>
    </row>
    <row r="586" spans="2:9" ht="14.4">
      <c r="B586" s="594">
        <v>14518</v>
      </c>
      <c r="C586" s="596">
        <v>0.1</v>
      </c>
      <c r="D586" s="250" t="s">
        <v>338</v>
      </c>
      <c r="E586" s="631" t="s">
        <v>683</v>
      </c>
      <c r="F586" s="487">
        <v>2300000</v>
      </c>
      <c r="G586" s="494">
        <v>0.02</v>
      </c>
      <c r="H586" s="615">
        <f t="shared" si="23"/>
        <v>46000</v>
      </c>
      <c r="I586" s="488" t="s">
        <v>582</v>
      </c>
    </row>
    <row r="587" spans="2:9" ht="14.4">
      <c r="B587" s="304">
        <v>14586</v>
      </c>
      <c r="C587" s="597">
        <v>0.1</v>
      </c>
      <c r="D587" s="250" t="s">
        <v>684</v>
      </c>
      <c r="E587" s="385" t="s">
        <v>94</v>
      </c>
      <c r="F587" s="459">
        <v>2300000</v>
      </c>
      <c r="G587" s="613">
        <v>0.05</v>
      </c>
      <c r="H587" s="615">
        <f t="shared" si="23"/>
        <v>115000</v>
      </c>
      <c r="I587" s="363"/>
    </row>
    <row r="588" spans="2:9" ht="14.4">
      <c r="B588" s="594">
        <v>14564</v>
      </c>
      <c r="C588" s="597">
        <v>0.1</v>
      </c>
      <c r="D588" s="250" t="s">
        <v>340</v>
      </c>
      <c r="E588" s="385" t="s">
        <v>260</v>
      </c>
      <c r="F588" s="459">
        <v>2500000</v>
      </c>
      <c r="G588" s="613">
        <v>0.05</v>
      </c>
      <c r="H588" s="615">
        <f t="shared" si="23"/>
        <v>125000</v>
      </c>
      <c r="I588" s="363" t="s">
        <v>582</v>
      </c>
    </row>
    <row r="589" spans="2:9" ht="14.4">
      <c r="B589" s="599">
        <v>14576</v>
      </c>
      <c r="C589" s="592">
        <v>0.08</v>
      </c>
      <c r="D589" s="620" t="s">
        <v>344</v>
      </c>
      <c r="E589" s="79" t="s">
        <v>260</v>
      </c>
      <c r="F589" s="459">
        <v>2000000</v>
      </c>
      <c r="G589" s="614">
        <v>0.04</v>
      </c>
      <c r="H589" s="615">
        <f t="shared" si="23"/>
        <v>80000</v>
      </c>
      <c r="I589" s="363"/>
    </row>
    <row r="590" spans="2:9">
      <c r="B590" s="344"/>
      <c r="C590" s="236"/>
      <c r="D590" s="236"/>
      <c r="E590" s="55"/>
      <c r="F590" s="459"/>
      <c r="G590" s="21"/>
      <c r="H590" s="79"/>
      <c r="I590" s="363"/>
    </row>
    <row r="591" spans="2:9">
      <c r="B591" s="344"/>
      <c r="C591" s="575"/>
      <c r="D591" s="236"/>
      <c r="E591" s="619"/>
      <c r="F591" s="459"/>
      <c r="G591" s="21"/>
      <c r="H591" s="79"/>
      <c r="I591" s="541"/>
    </row>
    <row r="592" spans="2:9" ht="13.5" customHeight="1">
      <c r="B592" s="452"/>
      <c r="C592" s="578"/>
      <c r="D592" s="621" t="s">
        <v>333</v>
      </c>
      <c r="E592" s="476" t="s">
        <v>685</v>
      </c>
      <c r="F592" s="459"/>
      <c r="G592" s="494"/>
      <c r="H592" s="89"/>
      <c r="I592" s="363"/>
    </row>
    <row r="593" spans="2:9" ht="13.5" customHeight="1">
      <c r="B593" s="452"/>
      <c r="C593" s="360"/>
      <c r="D593" s="561" t="s">
        <v>334</v>
      </c>
      <c r="E593" s="476" t="s">
        <v>686</v>
      </c>
      <c r="F593" s="459"/>
      <c r="G593" s="494"/>
      <c r="H593" s="89"/>
      <c r="I593" s="363"/>
    </row>
    <row r="594" spans="2:9">
      <c r="B594" s="452"/>
      <c r="C594" s="524"/>
      <c r="D594" s="134" t="s">
        <v>346</v>
      </c>
      <c r="E594" s="236" t="s">
        <v>260</v>
      </c>
      <c r="F594" s="459"/>
      <c r="G594" s="421"/>
      <c r="H594" s="236"/>
      <c r="I594" s="363"/>
    </row>
    <row r="595" spans="2:9">
      <c r="B595" s="45"/>
      <c r="C595" s="46"/>
      <c r="D595" s="567" t="s">
        <v>347</v>
      </c>
      <c r="E595" s="476" t="s">
        <v>687</v>
      </c>
      <c r="F595" s="330"/>
      <c r="G595" s="46"/>
      <c r="H595" s="236"/>
      <c r="I595" s="363"/>
    </row>
    <row r="596" spans="2:9" ht="14.4">
      <c r="B596" s="87"/>
      <c r="C596" s="87"/>
      <c r="D596" s="88"/>
      <c r="E596" s="88" t="s">
        <v>571</v>
      </c>
      <c r="F596" s="94">
        <f>SUM(F575:F595)</f>
        <v>29250000</v>
      </c>
      <c r="G596" s="400"/>
      <c r="H596" s="119">
        <f>SUM(H575:H595)</f>
        <v>1201500</v>
      </c>
      <c r="I596" s="539"/>
    </row>
    <row r="597" spans="2:9" ht="14.4">
      <c r="B597" s="41"/>
      <c r="C597" s="41"/>
      <c r="D597" s="41"/>
      <c r="E597" s="41"/>
      <c r="F597" s="42"/>
      <c r="G597" s="401"/>
      <c r="H597" s="207"/>
      <c r="I597" s="543"/>
    </row>
    <row r="598" spans="2:9" ht="13.8">
      <c r="B598" s="1223" t="s">
        <v>688</v>
      </c>
      <c r="C598" s="1224"/>
      <c r="D598" s="1224"/>
      <c r="E598" s="1224"/>
      <c r="F598" s="1224"/>
      <c r="G598" s="1224"/>
      <c r="H598" s="1224"/>
      <c r="I598" s="1226"/>
    </row>
    <row r="599" spans="2:9" ht="13.8">
      <c r="B599" s="302" t="s">
        <v>4</v>
      </c>
      <c r="C599" s="302" t="s">
        <v>666</v>
      </c>
      <c r="D599" s="302" t="s">
        <v>6</v>
      </c>
      <c r="E599" s="302" t="s">
        <v>232</v>
      </c>
      <c r="F599" s="285" t="s">
        <v>7</v>
      </c>
      <c r="G599" s="419" t="s">
        <v>8</v>
      </c>
      <c r="H599" s="285" t="s">
        <v>480</v>
      </c>
      <c r="I599" s="285" t="s">
        <v>667</v>
      </c>
    </row>
    <row r="600" spans="2:9" ht="14.4">
      <c r="B600" s="599">
        <v>14358</v>
      </c>
      <c r="C600" s="600">
        <v>0.1</v>
      </c>
      <c r="D600" s="73" t="s">
        <v>328</v>
      </c>
      <c r="E600" s="347" t="s">
        <v>94</v>
      </c>
      <c r="F600" s="459">
        <v>1400000</v>
      </c>
      <c r="G600" s="509"/>
      <c r="H600" s="616">
        <f>F600*2%</f>
        <v>28000</v>
      </c>
      <c r="I600" s="466" t="s">
        <v>582</v>
      </c>
    </row>
    <row r="601" spans="2:9" ht="18">
      <c r="B601" s="56"/>
      <c r="C601" s="565"/>
      <c r="D601" s="72"/>
      <c r="E601" s="72" t="s">
        <v>571</v>
      </c>
      <c r="F601" s="94">
        <f>SUM(F600:F600)</f>
        <v>1400000</v>
      </c>
      <c r="G601" s="410" t="s">
        <v>590</v>
      </c>
      <c r="H601" s="161">
        <f>SUM(H600:H600)</f>
        <v>28000</v>
      </c>
      <c r="I601" s="541"/>
    </row>
    <row r="602" spans="2:9" ht="18">
      <c r="B602" s="41"/>
      <c r="C602" s="41"/>
      <c r="D602" s="41"/>
      <c r="E602" s="41"/>
      <c r="F602" s="42"/>
      <c r="G602" s="521"/>
      <c r="H602" s="522"/>
      <c r="I602" s="544"/>
    </row>
    <row r="603" spans="2:9" ht="13.8">
      <c r="B603" s="1223" t="s">
        <v>689</v>
      </c>
      <c r="C603" s="1224"/>
      <c r="D603" s="1224"/>
      <c r="E603" s="1224"/>
      <c r="F603" s="1224"/>
      <c r="G603" s="1224"/>
      <c r="H603" s="1224"/>
      <c r="I603" s="1226"/>
    </row>
    <row r="604" spans="2:9" ht="13.8">
      <c r="B604" s="283" t="s">
        <v>4</v>
      </c>
      <c r="C604" s="283" t="s">
        <v>666</v>
      </c>
      <c r="D604" s="283" t="s">
        <v>6</v>
      </c>
      <c r="E604" s="283" t="s">
        <v>232</v>
      </c>
      <c r="F604" s="285" t="s">
        <v>7</v>
      </c>
      <c r="G604" s="419" t="s">
        <v>8</v>
      </c>
      <c r="H604" s="285" t="s">
        <v>480</v>
      </c>
      <c r="I604" s="285" t="s">
        <v>667</v>
      </c>
    </row>
    <row r="605" spans="2:9" ht="14.4">
      <c r="B605" s="562">
        <v>14451</v>
      </c>
      <c r="C605" s="187">
        <v>0.08</v>
      </c>
      <c r="D605" s="310" t="s">
        <v>341</v>
      </c>
      <c r="E605" s="49" t="s">
        <v>260</v>
      </c>
      <c r="F605" s="459">
        <v>1500000</v>
      </c>
      <c r="G605" s="420">
        <v>0.01</v>
      </c>
      <c r="H605" s="89">
        <f>F605*G605</f>
        <v>15000</v>
      </c>
      <c r="I605" s="466" t="s">
        <v>582</v>
      </c>
    </row>
    <row r="606" spans="2:9" ht="14.4">
      <c r="B606" s="304">
        <v>14487</v>
      </c>
      <c r="C606" s="532">
        <v>0.1</v>
      </c>
      <c r="D606" s="566" t="s">
        <v>350</v>
      </c>
      <c r="E606" s="501" t="s">
        <v>301</v>
      </c>
      <c r="F606" s="487">
        <v>2350000</v>
      </c>
      <c r="G606" s="485">
        <v>0.02</v>
      </c>
      <c r="H606" s="89">
        <f t="shared" ref="H606:H610" si="24">F606*G606</f>
        <v>47000</v>
      </c>
      <c r="I606" s="363" t="s">
        <v>582</v>
      </c>
    </row>
    <row r="607" spans="2:9" ht="14.4">
      <c r="B607" s="304">
        <v>14505</v>
      </c>
      <c r="C607" s="532">
        <v>0.1</v>
      </c>
      <c r="D607" s="570" t="s">
        <v>351</v>
      </c>
      <c r="E607" s="49" t="s">
        <v>301</v>
      </c>
      <c r="F607" s="460">
        <v>1600000</v>
      </c>
      <c r="G607" s="613">
        <v>0.02</v>
      </c>
      <c r="H607" s="89">
        <f t="shared" si="24"/>
        <v>32000</v>
      </c>
      <c r="I607" s="363" t="s">
        <v>582</v>
      </c>
    </row>
    <row r="608" spans="2:9" ht="14.4">
      <c r="B608" s="304">
        <v>14547</v>
      </c>
      <c r="C608" s="532">
        <v>0.1</v>
      </c>
      <c r="D608" s="570" t="s">
        <v>342</v>
      </c>
      <c r="E608" s="236" t="s">
        <v>260</v>
      </c>
      <c r="F608" s="459">
        <v>2050000</v>
      </c>
      <c r="G608" s="613">
        <v>0.02</v>
      </c>
      <c r="H608" s="89">
        <f t="shared" si="24"/>
        <v>41000</v>
      </c>
      <c r="I608" s="363" t="s">
        <v>582</v>
      </c>
    </row>
    <row r="609" spans="2:10" ht="14.4">
      <c r="B609" s="461">
        <v>14577</v>
      </c>
      <c r="C609" s="532">
        <v>0.1</v>
      </c>
      <c r="D609" s="612" t="s">
        <v>345</v>
      </c>
      <c r="E609" s="79" t="s">
        <v>260</v>
      </c>
      <c r="F609" s="459">
        <v>1100000</v>
      </c>
      <c r="G609" s="613">
        <v>0.02</v>
      </c>
      <c r="H609" s="89">
        <f t="shared" si="24"/>
        <v>22000</v>
      </c>
      <c r="I609" s="363" t="s">
        <v>582</v>
      </c>
    </row>
    <row r="610" spans="2:10" ht="14.4">
      <c r="B610" s="530">
        <v>14594</v>
      </c>
      <c r="C610" s="597">
        <v>0.1</v>
      </c>
      <c r="D610" s="612" t="s">
        <v>330</v>
      </c>
      <c r="E610" s="236" t="s">
        <v>94</v>
      </c>
      <c r="F610" s="459">
        <v>1500000</v>
      </c>
      <c r="G610" s="613">
        <v>0.02</v>
      </c>
      <c r="H610" s="89">
        <f t="shared" si="24"/>
        <v>30000</v>
      </c>
      <c r="I610" s="363"/>
    </row>
    <row r="611" spans="2:10" ht="14.4">
      <c r="B611" s="488"/>
      <c r="C611" s="499"/>
      <c r="D611" s="236"/>
      <c r="E611" s="330"/>
      <c r="F611" s="572"/>
      <c r="G611" s="420"/>
      <c r="H611" s="89"/>
      <c r="I611" s="363"/>
    </row>
    <row r="612" spans="2:10">
      <c r="B612" s="45"/>
      <c r="C612" s="46"/>
      <c r="D612" s="277"/>
      <c r="E612" s="314"/>
      <c r="F612" s="330"/>
      <c r="G612" s="46"/>
      <c r="H612" s="236"/>
      <c r="I612" s="363"/>
    </row>
    <row r="613" spans="2:10" ht="14.4">
      <c r="B613" s="87"/>
      <c r="C613" s="87"/>
      <c r="D613" s="88"/>
      <c r="E613" s="88" t="s">
        <v>571</v>
      </c>
      <c r="F613" s="94">
        <f>SUM(F605:F612)</f>
        <v>10100000</v>
      </c>
      <c r="G613" s="400"/>
      <c r="H613" s="119">
        <f>SUM(H605:H612)</f>
        <v>187000</v>
      </c>
      <c r="I613" s="539"/>
    </row>
    <row r="615" spans="2:10" ht="13.8">
      <c r="B615" s="1223" t="s">
        <v>690</v>
      </c>
      <c r="C615" s="1224"/>
      <c r="D615" s="1224"/>
      <c r="E615" s="1224"/>
      <c r="F615" s="1224"/>
      <c r="G615" s="1224"/>
      <c r="H615" s="1224"/>
      <c r="I615" s="1224"/>
      <c r="J615" s="1226"/>
    </row>
    <row r="616" spans="2:10" ht="13.8">
      <c r="B616" s="283" t="s">
        <v>4</v>
      </c>
      <c r="C616" s="283" t="s">
        <v>666</v>
      </c>
      <c r="D616" s="283" t="s">
        <v>6</v>
      </c>
      <c r="E616" s="302" t="s">
        <v>232</v>
      </c>
      <c r="F616" s="286" t="s">
        <v>7</v>
      </c>
      <c r="G616" s="422" t="s">
        <v>8</v>
      </c>
      <c r="H616" s="287" t="s">
        <v>480</v>
      </c>
      <c r="I616" s="287" t="s">
        <v>561</v>
      </c>
      <c r="J616" s="287" t="s">
        <v>580</v>
      </c>
    </row>
    <row r="617" spans="2:10" ht="14.4">
      <c r="B617" s="304">
        <v>14436</v>
      </c>
      <c r="C617" s="601">
        <v>0.1</v>
      </c>
      <c r="D617" s="242" t="s">
        <v>329</v>
      </c>
      <c r="E617" s="347"/>
      <c r="F617" s="459">
        <v>1200000</v>
      </c>
      <c r="G617" s="630">
        <v>2.5000000000000001E-2</v>
      </c>
      <c r="H617" s="89">
        <f>F617*G617</f>
        <v>30000</v>
      </c>
      <c r="I617" s="466" t="s">
        <v>94</v>
      </c>
      <c r="J617" s="466" t="s">
        <v>582</v>
      </c>
    </row>
    <row r="618" spans="2:10" ht="14.4">
      <c r="B618" s="304">
        <v>14414</v>
      </c>
      <c r="C618" s="605">
        <v>0.08</v>
      </c>
      <c r="D618" s="373" t="s">
        <v>352</v>
      </c>
      <c r="E618" s="347"/>
      <c r="F618" s="459">
        <v>2500000</v>
      </c>
      <c r="G618" s="420">
        <v>0.02</v>
      </c>
      <c r="H618" s="89">
        <f t="shared" ref="H618:H640" si="25">F618*G618</f>
        <v>50000</v>
      </c>
      <c r="I618" s="466" t="s">
        <v>16</v>
      </c>
      <c r="J618" s="466" t="s">
        <v>582</v>
      </c>
    </row>
    <row r="619" spans="2:10" ht="14.4">
      <c r="B619" s="530">
        <v>14497</v>
      </c>
      <c r="C619" s="532">
        <v>0.1</v>
      </c>
      <c r="D619" s="566" t="s">
        <v>323</v>
      </c>
      <c r="E619" s="456"/>
      <c r="F619" s="459">
        <v>1600000</v>
      </c>
      <c r="G619" s="630">
        <v>2.5000000000000001E-2</v>
      </c>
      <c r="H619" s="89">
        <f t="shared" si="25"/>
        <v>40000</v>
      </c>
      <c r="I619" s="466" t="s">
        <v>94</v>
      </c>
      <c r="J619" s="466" t="s">
        <v>582</v>
      </c>
    </row>
    <row r="620" spans="2:10" ht="14.4">
      <c r="B620" s="530">
        <v>14426</v>
      </c>
      <c r="C620" s="532">
        <v>0.1</v>
      </c>
      <c r="D620" s="531" t="s">
        <v>324</v>
      </c>
      <c r="E620" s="362"/>
      <c r="F620" s="460">
        <v>1400000</v>
      </c>
      <c r="G620" s="630">
        <v>2.5000000000000001E-2</v>
      </c>
      <c r="H620" s="89">
        <f t="shared" si="25"/>
        <v>35000</v>
      </c>
      <c r="I620" s="466" t="s">
        <v>260</v>
      </c>
      <c r="J620" s="466" t="s">
        <v>582</v>
      </c>
    </row>
    <row r="621" spans="2:10" ht="14.4">
      <c r="B621" s="530">
        <v>14430</v>
      </c>
      <c r="C621" s="532">
        <v>0.1</v>
      </c>
      <c r="D621" s="250" t="s">
        <v>348</v>
      </c>
      <c r="E621" s="277"/>
      <c r="F621" s="500">
        <v>1200000</v>
      </c>
      <c r="G621" s="630">
        <v>2.5000000000000001E-2</v>
      </c>
      <c r="H621" s="89">
        <f t="shared" si="25"/>
        <v>30000</v>
      </c>
      <c r="I621" s="466" t="s">
        <v>301</v>
      </c>
      <c r="J621" s="466" t="s">
        <v>582</v>
      </c>
    </row>
    <row r="622" spans="2:10" ht="14.4">
      <c r="B622" s="530">
        <v>14472</v>
      </c>
      <c r="C622" s="532">
        <v>0.1</v>
      </c>
      <c r="D622" s="250" t="s">
        <v>335</v>
      </c>
      <c r="E622" s="347"/>
      <c r="F622" s="500">
        <v>1300000</v>
      </c>
      <c r="G622" s="630">
        <v>2.5000000000000001E-2</v>
      </c>
      <c r="H622" s="89">
        <f t="shared" si="25"/>
        <v>32500</v>
      </c>
      <c r="I622" s="466" t="s">
        <v>260</v>
      </c>
      <c r="J622" s="466" t="s">
        <v>582</v>
      </c>
    </row>
    <row r="623" spans="2:10" ht="14.4">
      <c r="B623" s="530">
        <v>14465</v>
      </c>
      <c r="C623" s="532">
        <v>0.1</v>
      </c>
      <c r="D623" s="250" t="s">
        <v>325</v>
      </c>
      <c r="E623" s="347"/>
      <c r="F623" s="500">
        <v>2750000</v>
      </c>
      <c r="G623" s="630">
        <v>2.5000000000000001E-2</v>
      </c>
      <c r="H623" s="89">
        <f t="shared" si="25"/>
        <v>68750</v>
      </c>
      <c r="I623" s="466" t="s">
        <v>94</v>
      </c>
      <c r="J623" s="466" t="s">
        <v>582</v>
      </c>
    </row>
    <row r="624" spans="2:10" ht="14.4">
      <c r="B624" s="530">
        <v>14462</v>
      </c>
      <c r="C624" s="592">
        <v>0.08</v>
      </c>
      <c r="D624" s="250" t="s">
        <v>326</v>
      </c>
      <c r="E624" s="55"/>
      <c r="F624" s="487">
        <v>2000000</v>
      </c>
      <c r="G624" s="420">
        <v>0.02</v>
      </c>
      <c r="H624" s="89">
        <f t="shared" si="25"/>
        <v>40000</v>
      </c>
      <c r="I624" s="466" t="s">
        <v>94</v>
      </c>
      <c r="J624" s="466" t="s">
        <v>582</v>
      </c>
    </row>
    <row r="625" spans="2:10" ht="14.4">
      <c r="B625" s="530">
        <v>14481</v>
      </c>
      <c r="C625" s="532">
        <v>0.1</v>
      </c>
      <c r="D625" s="598" t="s">
        <v>336</v>
      </c>
      <c r="E625" s="347"/>
      <c r="F625" s="459">
        <v>1800000</v>
      </c>
      <c r="G625" s="630">
        <v>2.5000000000000001E-2</v>
      </c>
      <c r="H625" s="89">
        <f t="shared" si="25"/>
        <v>45000</v>
      </c>
      <c r="I625" s="466" t="s">
        <v>260</v>
      </c>
      <c r="J625" s="466" t="s">
        <v>582</v>
      </c>
    </row>
    <row r="626" spans="2:10" ht="14.4">
      <c r="B626" s="530">
        <v>14511</v>
      </c>
      <c r="C626" s="595">
        <v>0.08</v>
      </c>
      <c r="D626" s="250" t="s">
        <v>327</v>
      </c>
      <c r="E626" s="457"/>
      <c r="F626" s="459">
        <v>3800000</v>
      </c>
      <c r="G626" s="420">
        <v>0.02</v>
      </c>
      <c r="H626" s="89">
        <f t="shared" si="25"/>
        <v>76000</v>
      </c>
      <c r="I626" s="466" t="s">
        <v>94</v>
      </c>
      <c r="J626" s="466" t="s">
        <v>582</v>
      </c>
    </row>
    <row r="627" spans="2:10" ht="14.4">
      <c r="B627" s="530">
        <v>14552</v>
      </c>
      <c r="C627" s="596">
        <v>0.1</v>
      </c>
      <c r="D627" s="250" t="s">
        <v>337</v>
      </c>
      <c r="E627" s="49"/>
      <c r="F627" s="459">
        <v>1500000</v>
      </c>
      <c r="G627" s="630">
        <v>2.5000000000000001E-2</v>
      </c>
      <c r="H627" s="89">
        <f t="shared" si="25"/>
        <v>37500</v>
      </c>
      <c r="I627" s="466" t="s">
        <v>260</v>
      </c>
      <c r="J627" s="545" t="s">
        <v>691</v>
      </c>
    </row>
    <row r="628" spans="2:10" ht="14.4">
      <c r="B628" s="304">
        <v>14582</v>
      </c>
      <c r="C628" s="596">
        <v>0.1</v>
      </c>
      <c r="D628" s="73" t="s">
        <v>353</v>
      </c>
      <c r="E628" s="347"/>
      <c r="F628" s="459">
        <v>1650000</v>
      </c>
      <c r="G628" s="630">
        <v>2.5000000000000001E-2</v>
      </c>
      <c r="H628" s="89">
        <f t="shared" si="25"/>
        <v>41250</v>
      </c>
      <c r="I628" s="466" t="s">
        <v>16</v>
      </c>
      <c r="J628" s="545" t="s">
        <v>691</v>
      </c>
    </row>
    <row r="629" spans="2:10" ht="14.4">
      <c r="B629" s="530">
        <v>14558</v>
      </c>
      <c r="C629" s="596">
        <v>0.1</v>
      </c>
      <c r="D629" s="250" t="s">
        <v>349</v>
      </c>
      <c r="E629" s="55"/>
      <c r="F629" s="459">
        <v>1150000</v>
      </c>
      <c r="G629" s="630">
        <v>2.5000000000000001E-2</v>
      </c>
      <c r="H629" s="89">
        <f t="shared" si="25"/>
        <v>28750</v>
      </c>
      <c r="I629" s="466" t="s">
        <v>301</v>
      </c>
      <c r="J629" s="466" t="s">
        <v>691</v>
      </c>
    </row>
    <row r="630" spans="2:10" ht="14.4">
      <c r="B630" s="594">
        <v>14518</v>
      </c>
      <c r="C630" s="596">
        <v>0.1</v>
      </c>
      <c r="D630" s="250" t="s">
        <v>338</v>
      </c>
      <c r="E630" s="385"/>
      <c r="F630" s="487">
        <v>2300000</v>
      </c>
      <c r="G630" s="630"/>
      <c r="H630" s="89"/>
      <c r="I630" s="466" t="s">
        <v>260</v>
      </c>
      <c r="J630" s="466" t="s">
        <v>582</v>
      </c>
    </row>
    <row r="631" spans="2:10" ht="14.4">
      <c r="B631" s="304">
        <v>14586</v>
      </c>
      <c r="C631" s="597">
        <v>0.1</v>
      </c>
      <c r="D631" s="250" t="s">
        <v>332</v>
      </c>
      <c r="E631" s="347"/>
      <c r="F631" s="459">
        <v>2300000</v>
      </c>
      <c r="G631" s="630">
        <v>2.5000000000000001E-2</v>
      </c>
      <c r="H631" s="89">
        <f t="shared" si="25"/>
        <v>57500</v>
      </c>
      <c r="I631" s="466" t="s">
        <v>94</v>
      </c>
      <c r="J631" s="466" t="s">
        <v>692</v>
      </c>
    </row>
    <row r="632" spans="2:10" ht="14.4">
      <c r="B632" s="594">
        <v>14564</v>
      </c>
      <c r="C632" s="597">
        <v>0.1</v>
      </c>
      <c r="D632" s="250" t="s">
        <v>340</v>
      </c>
      <c r="E632" s="347"/>
      <c r="F632" s="459">
        <v>2500000</v>
      </c>
      <c r="G632" s="630">
        <v>2.5000000000000001E-2</v>
      </c>
      <c r="H632" s="89">
        <f t="shared" si="25"/>
        <v>62500</v>
      </c>
      <c r="I632" s="466" t="s">
        <v>260</v>
      </c>
      <c r="J632" s="466" t="s">
        <v>582</v>
      </c>
    </row>
    <row r="633" spans="2:10" ht="14.4">
      <c r="B633" s="599">
        <v>14576</v>
      </c>
      <c r="C633" s="592">
        <v>0.08</v>
      </c>
      <c r="D633" s="604" t="s">
        <v>344</v>
      </c>
      <c r="E633" s="347"/>
      <c r="F633" s="459">
        <v>2000000</v>
      </c>
      <c r="G633" s="420">
        <v>0.02</v>
      </c>
      <c r="H633" s="89">
        <f t="shared" si="25"/>
        <v>40000</v>
      </c>
      <c r="I633" s="466" t="s">
        <v>260</v>
      </c>
      <c r="J633" s="545" t="s">
        <v>691</v>
      </c>
    </row>
    <row r="634" spans="2:10" ht="14.4">
      <c r="B634" s="599">
        <v>14358</v>
      </c>
      <c r="C634" s="600">
        <v>0.1</v>
      </c>
      <c r="D634" s="73" t="s">
        <v>328</v>
      </c>
      <c r="E634" s="347"/>
      <c r="F634" s="459">
        <v>1400000</v>
      </c>
      <c r="G634" s="630">
        <v>2.5000000000000001E-2</v>
      </c>
      <c r="H634" s="89">
        <f t="shared" si="25"/>
        <v>35000</v>
      </c>
      <c r="I634" s="466" t="s">
        <v>94</v>
      </c>
      <c r="J634" s="466" t="s">
        <v>582</v>
      </c>
    </row>
    <row r="635" spans="2:10" ht="14.4">
      <c r="B635" s="562">
        <v>14451</v>
      </c>
      <c r="C635" s="605">
        <v>0.08</v>
      </c>
      <c r="D635" s="310" t="s">
        <v>341</v>
      </c>
      <c r="E635" s="347"/>
      <c r="F635" s="459">
        <v>1500000</v>
      </c>
      <c r="G635" s="420">
        <v>0.02</v>
      </c>
      <c r="H635" s="89">
        <f t="shared" si="25"/>
        <v>30000</v>
      </c>
      <c r="I635" s="466" t="s">
        <v>260</v>
      </c>
      <c r="J635" s="466" t="s">
        <v>582</v>
      </c>
    </row>
    <row r="636" spans="2:10" ht="14.4">
      <c r="B636" s="304">
        <v>14487</v>
      </c>
      <c r="C636" s="532">
        <v>0.1</v>
      </c>
      <c r="D636" s="566" t="s">
        <v>350</v>
      </c>
      <c r="E636" s="347"/>
      <c r="F636" s="487">
        <v>2350000</v>
      </c>
      <c r="G636" s="630">
        <v>2.5000000000000001E-2</v>
      </c>
      <c r="H636" s="89">
        <f t="shared" si="25"/>
        <v>58750</v>
      </c>
      <c r="I636" s="466" t="s">
        <v>301</v>
      </c>
      <c r="J636" s="466" t="s">
        <v>582</v>
      </c>
    </row>
    <row r="637" spans="2:10" ht="14.4">
      <c r="B637" s="304">
        <v>14505</v>
      </c>
      <c r="C637" s="532">
        <v>0.1</v>
      </c>
      <c r="D637" s="570" t="s">
        <v>351</v>
      </c>
      <c r="E637" s="49"/>
      <c r="F637" s="460">
        <v>1600000</v>
      </c>
      <c r="G637" s="630">
        <v>2.5000000000000001E-2</v>
      </c>
      <c r="H637" s="89">
        <f t="shared" si="25"/>
        <v>40000</v>
      </c>
      <c r="I637" s="466" t="s">
        <v>301</v>
      </c>
      <c r="J637" s="466" t="s">
        <v>582</v>
      </c>
    </row>
    <row r="638" spans="2:10" ht="14.4">
      <c r="B638" s="304">
        <v>14547</v>
      </c>
      <c r="C638" s="532">
        <v>0.1</v>
      </c>
      <c r="D638" s="570" t="s">
        <v>342</v>
      </c>
      <c r="E638" s="49"/>
      <c r="F638" s="459">
        <v>2050000</v>
      </c>
      <c r="G638" s="630">
        <v>2.5000000000000001E-2</v>
      </c>
      <c r="H638" s="89">
        <f t="shared" si="25"/>
        <v>51250</v>
      </c>
      <c r="I638" s="466" t="s">
        <v>260</v>
      </c>
      <c r="J638" s="466" t="s">
        <v>582</v>
      </c>
    </row>
    <row r="639" spans="2:10" ht="14.4">
      <c r="B639" s="461">
        <v>14577</v>
      </c>
      <c r="C639" s="532">
        <v>0.1</v>
      </c>
      <c r="D639" s="612" t="s">
        <v>345</v>
      </c>
      <c r="E639" s="49"/>
      <c r="F639" s="459">
        <v>1100000</v>
      </c>
      <c r="G639" s="630">
        <v>2.5000000000000001E-2</v>
      </c>
      <c r="H639" s="89">
        <f t="shared" si="25"/>
        <v>27500</v>
      </c>
      <c r="I639" s="466" t="s">
        <v>260</v>
      </c>
      <c r="J639" s="466" t="s">
        <v>582</v>
      </c>
    </row>
    <row r="640" spans="2:10" ht="14.4">
      <c r="B640" s="530">
        <v>14594</v>
      </c>
      <c r="C640" s="597">
        <v>0.1</v>
      </c>
      <c r="D640" s="612" t="s">
        <v>330</v>
      </c>
      <c r="E640" s="49"/>
      <c r="F640" s="459">
        <v>1500000</v>
      </c>
      <c r="G640" s="630">
        <v>2.5000000000000001E-2</v>
      </c>
      <c r="H640" s="89">
        <f t="shared" si="25"/>
        <v>37500</v>
      </c>
      <c r="I640" s="466" t="s">
        <v>94</v>
      </c>
      <c r="J640" s="466"/>
    </row>
    <row r="641" spans="2:10" ht="14.4">
      <c r="B641" s="321"/>
      <c r="C641" s="360"/>
      <c r="D641" s="218"/>
      <c r="E641" s="377"/>
      <c r="F641" s="611"/>
      <c r="G641" s="425"/>
      <c r="H641" s="89"/>
      <c r="I641" s="466"/>
      <c r="J641" s="138"/>
    </row>
    <row r="642" spans="2:10" ht="18">
      <c r="B642" s="71"/>
      <c r="C642" s="71"/>
      <c r="D642" s="72"/>
      <c r="E642" s="72" t="s">
        <v>571</v>
      </c>
      <c r="F642" s="94">
        <f>SUM(F617:F641)</f>
        <v>44450000</v>
      </c>
      <c r="G642" s="410" t="s">
        <v>590</v>
      </c>
      <c r="H642" s="426">
        <f>SUM(H617:H641)</f>
        <v>994750</v>
      </c>
      <c r="I642" s="541"/>
    </row>
    <row r="645" spans="2:10" ht="45">
      <c r="B645" s="1222" t="s">
        <v>354</v>
      </c>
      <c r="C645" s="1222"/>
      <c r="D645" s="1222"/>
      <c r="E645" s="1222"/>
      <c r="F645" s="1222"/>
      <c r="G645" s="1222"/>
      <c r="H645" s="1222"/>
      <c r="I645" s="1222"/>
    </row>
    <row r="646" spans="2:10" ht="18" customHeight="1">
      <c r="B646" s="41"/>
      <c r="C646" s="41"/>
      <c r="D646" s="41"/>
      <c r="E646" s="41"/>
      <c r="F646" s="42"/>
      <c r="G646" s="401"/>
      <c r="H646" s="207"/>
      <c r="I646" s="543"/>
    </row>
    <row r="647" spans="2:10" ht="13.8">
      <c r="B647" s="1223" t="s">
        <v>693</v>
      </c>
      <c r="C647" s="1224"/>
      <c r="D647" s="1225"/>
      <c r="E647" s="1224"/>
      <c r="F647" s="1224"/>
      <c r="G647" s="1224"/>
      <c r="H647" s="1224"/>
      <c r="I647" s="1226"/>
    </row>
    <row r="648" spans="2:10" ht="13.8">
      <c r="B648" s="283" t="s">
        <v>4</v>
      </c>
      <c r="C648" s="573" t="s">
        <v>666</v>
      </c>
      <c r="D648" s="568" t="s">
        <v>6</v>
      </c>
      <c r="E648" s="574" t="s">
        <v>232</v>
      </c>
      <c r="F648" s="285" t="s">
        <v>7</v>
      </c>
      <c r="G648" s="419" t="s">
        <v>8</v>
      </c>
      <c r="H648" s="285" t="s">
        <v>480</v>
      </c>
      <c r="I648" s="285" t="s">
        <v>667</v>
      </c>
    </row>
    <row r="649" spans="2:10" ht="14.4">
      <c r="B649" s="530">
        <v>14544</v>
      </c>
      <c r="C649" s="596">
        <v>0.1</v>
      </c>
      <c r="D649" s="73" t="s">
        <v>355</v>
      </c>
      <c r="E649" s="476" t="s">
        <v>680</v>
      </c>
      <c r="F649" s="459">
        <v>2600000</v>
      </c>
      <c r="G649" s="485">
        <v>0.05</v>
      </c>
      <c r="H649" s="615">
        <f>F649*G649</f>
        <v>130000</v>
      </c>
      <c r="I649" s="466" t="s">
        <v>582</v>
      </c>
    </row>
    <row r="650" spans="2:10" ht="14.4">
      <c r="B650" s="530">
        <v>14549</v>
      </c>
      <c r="C650" s="592">
        <v>0.08</v>
      </c>
      <c r="D650" s="531" t="s">
        <v>357</v>
      </c>
      <c r="E650" s="501" t="s">
        <v>94</v>
      </c>
      <c r="F650" s="459">
        <v>3300000</v>
      </c>
      <c r="G650" s="420">
        <v>0.04</v>
      </c>
      <c r="H650" s="615">
        <f t="shared" ref="H650:H662" si="26">F650*G650</f>
        <v>132000</v>
      </c>
      <c r="I650" s="363" t="s">
        <v>582</v>
      </c>
    </row>
    <row r="651" spans="2:10" ht="14.4">
      <c r="B651" s="674">
        <v>14625</v>
      </c>
      <c r="C651" s="596">
        <v>0.1</v>
      </c>
      <c r="D651" s="250" t="s">
        <v>360</v>
      </c>
      <c r="E651" s="49" t="s">
        <v>94</v>
      </c>
      <c r="F651" s="635">
        <v>2500000</v>
      </c>
      <c r="G651" s="485">
        <v>0.05</v>
      </c>
      <c r="H651" s="615">
        <f t="shared" si="26"/>
        <v>125000</v>
      </c>
      <c r="I651" s="363" t="s">
        <v>582</v>
      </c>
    </row>
    <row r="652" spans="2:10" ht="14.4">
      <c r="B652" s="674">
        <v>14622</v>
      </c>
      <c r="C652" s="596">
        <v>0.1</v>
      </c>
      <c r="D652" s="604" t="s">
        <v>694</v>
      </c>
      <c r="E652" s="676" t="s">
        <v>695</v>
      </c>
      <c r="F652" s="500">
        <v>3500000</v>
      </c>
      <c r="G652" s="417">
        <v>0.05</v>
      </c>
      <c r="H652" s="615">
        <f t="shared" si="26"/>
        <v>175000</v>
      </c>
      <c r="I652" s="363" t="s">
        <v>582</v>
      </c>
    </row>
    <row r="653" spans="2:10" ht="14.4">
      <c r="B653" s="674">
        <v>14621</v>
      </c>
      <c r="C653" s="601">
        <v>0.1</v>
      </c>
      <c r="D653" s="250" t="s">
        <v>381</v>
      </c>
      <c r="E653" s="236" t="s">
        <v>301</v>
      </c>
      <c r="F653" s="675">
        <v>1350000</v>
      </c>
      <c r="G653" s="417">
        <v>0.05</v>
      </c>
      <c r="H653" s="615">
        <f t="shared" si="26"/>
        <v>67500</v>
      </c>
      <c r="I653" s="363" t="s">
        <v>582</v>
      </c>
    </row>
    <row r="654" spans="2:10" ht="14.4">
      <c r="B654" s="461">
        <v>14647</v>
      </c>
      <c r="C654" s="601">
        <v>0.1</v>
      </c>
      <c r="D654" s="250" t="s">
        <v>361</v>
      </c>
      <c r="E654" s="523" t="s">
        <v>94</v>
      </c>
      <c r="F654" s="459">
        <v>900000</v>
      </c>
      <c r="G654" s="418">
        <v>0.05</v>
      </c>
      <c r="H654" s="615">
        <f t="shared" si="26"/>
        <v>45000</v>
      </c>
      <c r="I654" s="363" t="s">
        <v>582</v>
      </c>
    </row>
    <row r="655" spans="2:10" ht="14.4">
      <c r="B655" s="304">
        <v>14683</v>
      </c>
      <c r="C655" s="600">
        <v>0.1</v>
      </c>
      <c r="D655" s="250" t="s">
        <v>363</v>
      </c>
      <c r="E655" s="79" t="s">
        <v>680</v>
      </c>
      <c r="F655" s="487">
        <v>4100000</v>
      </c>
      <c r="G655" s="418">
        <v>0.05</v>
      </c>
      <c r="H655" s="615">
        <f t="shared" si="26"/>
        <v>205000</v>
      </c>
      <c r="I655" s="363" t="s">
        <v>582</v>
      </c>
    </row>
    <row r="656" spans="2:10" ht="14.4">
      <c r="B656" s="304">
        <v>14633</v>
      </c>
      <c r="C656" s="680">
        <v>0.09</v>
      </c>
      <c r="D656" s="531" t="s">
        <v>362</v>
      </c>
      <c r="E656" s="435" t="s">
        <v>301</v>
      </c>
      <c r="F656" s="459">
        <v>1650000</v>
      </c>
      <c r="G656" s="494">
        <v>0.04</v>
      </c>
      <c r="H656" s="615">
        <f t="shared" si="26"/>
        <v>66000</v>
      </c>
      <c r="I656" s="363" t="s">
        <v>582</v>
      </c>
    </row>
    <row r="657" spans="2:9" ht="14.4">
      <c r="B657" s="530">
        <v>14693</v>
      </c>
      <c r="C657" s="601">
        <v>0.1</v>
      </c>
      <c r="D657" s="250" t="s">
        <v>696</v>
      </c>
      <c r="E657" s="523" t="s">
        <v>680</v>
      </c>
      <c r="F657" s="459">
        <v>1850000</v>
      </c>
      <c r="G657" s="577">
        <v>0.05</v>
      </c>
      <c r="H657" s="615">
        <f t="shared" si="26"/>
        <v>92500</v>
      </c>
      <c r="I657" s="363" t="s">
        <v>582</v>
      </c>
    </row>
    <row r="658" spans="2:9" ht="14.4">
      <c r="B658" s="674">
        <v>14791</v>
      </c>
      <c r="C658" s="592">
        <v>0.08</v>
      </c>
      <c r="D658" s="696" t="s">
        <v>365</v>
      </c>
      <c r="E658" s="692" t="s">
        <v>697</v>
      </c>
      <c r="F658" s="459">
        <v>1150000</v>
      </c>
      <c r="G658" s="494">
        <v>0.01</v>
      </c>
      <c r="H658" s="615">
        <f t="shared" si="26"/>
        <v>11500</v>
      </c>
      <c r="I658" s="363" t="s">
        <v>582</v>
      </c>
    </row>
    <row r="659" spans="2:9" ht="13.5" customHeight="1">
      <c r="B659" s="674">
        <v>14815</v>
      </c>
      <c r="C659" s="592">
        <v>0.08</v>
      </c>
      <c r="D659" s="570" t="s">
        <v>366</v>
      </c>
      <c r="E659" s="375" t="s">
        <v>94</v>
      </c>
      <c r="F659" s="459">
        <v>1800000</v>
      </c>
      <c r="G659" s="420">
        <v>0.04</v>
      </c>
      <c r="H659" s="615">
        <f t="shared" si="26"/>
        <v>72000</v>
      </c>
      <c r="I659" s="363" t="s">
        <v>582</v>
      </c>
    </row>
    <row r="660" spans="2:9" ht="13.5" customHeight="1">
      <c r="B660" s="674">
        <v>14800</v>
      </c>
      <c r="C660" s="592">
        <v>0.08</v>
      </c>
      <c r="D660" s="570" t="s">
        <v>368</v>
      </c>
      <c r="E660" s="579" t="s">
        <v>94</v>
      </c>
      <c r="F660" s="580">
        <v>1700000</v>
      </c>
      <c r="G660" s="581">
        <v>0.04</v>
      </c>
      <c r="H660" s="615">
        <f t="shared" si="26"/>
        <v>68000</v>
      </c>
      <c r="I660" s="363" t="s">
        <v>582</v>
      </c>
    </row>
    <row r="661" spans="2:9" ht="13.5" customHeight="1">
      <c r="B661" s="674">
        <v>14841</v>
      </c>
      <c r="C661" s="592">
        <v>0.08</v>
      </c>
      <c r="D661" s="531" t="s">
        <v>387</v>
      </c>
      <c r="E661" s="579" t="s">
        <v>698</v>
      </c>
      <c r="F661" s="580">
        <v>1447000</v>
      </c>
      <c r="G661" s="581">
        <v>0.04</v>
      </c>
      <c r="H661" s="615">
        <f t="shared" si="26"/>
        <v>57880</v>
      </c>
      <c r="I661" s="363" t="s">
        <v>582</v>
      </c>
    </row>
    <row r="662" spans="2:9" ht="13.5" customHeight="1">
      <c r="B662" s="678">
        <v>14840</v>
      </c>
      <c r="C662" s="605">
        <v>0.08</v>
      </c>
      <c r="D662" s="566" t="s">
        <v>388</v>
      </c>
      <c r="E662" s="579" t="s">
        <v>698</v>
      </c>
      <c r="F662" s="580">
        <v>1584300</v>
      </c>
      <c r="G662" s="581">
        <v>0.04</v>
      </c>
      <c r="H662" s="615">
        <f t="shared" si="26"/>
        <v>63372</v>
      </c>
      <c r="I662" s="307"/>
    </row>
    <row r="663" spans="2:9" ht="13.5" customHeight="1">
      <c r="B663" s="576"/>
      <c r="C663" s="607"/>
      <c r="D663" s="375"/>
      <c r="E663" s="579"/>
      <c r="F663" s="580"/>
      <c r="G663" s="581"/>
      <c r="H663" s="615"/>
      <c r="I663" s="363"/>
    </row>
    <row r="664" spans="2:9" ht="13.5" customHeight="1">
      <c r="B664" s="576"/>
      <c r="C664" s="715">
        <v>0.08</v>
      </c>
      <c r="D664" s="716" t="s">
        <v>379</v>
      </c>
      <c r="E664" s="476" t="s">
        <v>699</v>
      </c>
      <c r="F664" s="459"/>
      <c r="G664" s="494"/>
      <c r="H664" s="89"/>
      <c r="I664" s="363"/>
    </row>
    <row r="665" spans="2:9">
      <c r="B665" s="45"/>
      <c r="C665" s="671">
        <v>0.1</v>
      </c>
      <c r="D665" s="567" t="s">
        <v>700</v>
      </c>
      <c r="E665" s="476" t="s">
        <v>701</v>
      </c>
      <c r="F665" s="330"/>
      <c r="G665" s="46"/>
      <c r="H665" s="236"/>
      <c r="I665" s="363"/>
    </row>
    <row r="666" spans="2:9" ht="14.4">
      <c r="B666" s="87"/>
      <c r="C666" s="87"/>
      <c r="D666" s="88"/>
      <c r="E666" s="88" t="s">
        <v>571</v>
      </c>
      <c r="F666" s="94">
        <f>SUM(F649:F665)</f>
        <v>29431300</v>
      </c>
      <c r="G666" s="400"/>
      <c r="H666" s="119">
        <f>SUM(H649:H665)</f>
        <v>1310752</v>
      </c>
      <c r="I666" s="539"/>
    </row>
    <row r="667" spans="2:9" ht="18">
      <c r="B667" s="41"/>
      <c r="C667" s="41"/>
      <c r="D667" s="41"/>
      <c r="E667" s="41"/>
      <c r="F667" s="42"/>
      <c r="G667" s="521"/>
      <c r="H667" s="522"/>
      <c r="I667" s="544"/>
    </row>
    <row r="668" spans="2:9" ht="13.8">
      <c r="B668" s="1223" t="s">
        <v>702</v>
      </c>
      <c r="C668" s="1224"/>
      <c r="D668" s="1224"/>
      <c r="E668" s="1224"/>
      <c r="F668" s="1224"/>
      <c r="G668" s="1224"/>
      <c r="H668" s="1224"/>
      <c r="I668" s="1226"/>
    </row>
    <row r="669" spans="2:9" ht="13.8">
      <c r="B669" s="302" t="s">
        <v>4</v>
      </c>
      <c r="C669" s="302" t="s">
        <v>666</v>
      </c>
      <c r="D669" s="302" t="s">
        <v>6</v>
      </c>
      <c r="E669" s="302" t="s">
        <v>232</v>
      </c>
      <c r="F669" s="285" t="s">
        <v>7</v>
      </c>
      <c r="G669" s="419" t="s">
        <v>8</v>
      </c>
      <c r="H669" s="285" t="s">
        <v>480</v>
      </c>
      <c r="I669" s="285" t="s">
        <v>667</v>
      </c>
    </row>
    <row r="670" spans="2:9" ht="14.4">
      <c r="B670" s="81">
        <v>14629</v>
      </c>
      <c r="C670" s="532">
        <v>0.1</v>
      </c>
      <c r="D670" s="470" t="s">
        <v>385</v>
      </c>
      <c r="E670" s="49" t="s">
        <v>374</v>
      </c>
      <c r="F670" s="500">
        <v>2800000</v>
      </c>
      <c r="G670" s="485">
        <v>0.03</v>
      </c>
      <c r="H670" s="615">
        <f>F670*G670</f>
        <v>84000</v>
      </c>
      <c r="I670" s="466" t="s">
        <v>582</v>
      </c>
    </row>
    <row r="671" spans="2:9" ht="14.4">
      <c r="B671" s="678">
        <v>14652</v>
      </c>
      <c r="C671" s="601">
        <v>0.1</v>
      </c>
      <c r="D671" s="250" t="s">
        <v>377</v>
      </c>
      <c r="E671" s="385" t="s">
        <v>374</v>
      </c>
      <c r="F671" s="460">
        <v>900000</v>
      </c>
      <c r="G671" s="613">
        <v>0.03</v>
      </c>
      <c r="H671" s="615">
        <f t="shared" ref="H671:H676" si="27">F671*G671</f>
        <v>27000</v>
      </c>
      <c r="I671" s="363" t="s">
        <v>582</v>
      </c>
    </row>
    <row r="672" spans="2:9" ht="14.4">
      <c r="B672" s="678">
        <v>14670</v>
      </c>
      <c r="C672" s="592">
        <v>0.08</v>
      </c>
      <c r="D672" s="531" t="s">
        <v>382</v>
      </c>
      <c r="E672" s="393" t="s">
        <v>695</v>
      </c>
      <c r="F672" s="459">
        <v>1450000</v>
      </c>
      <c r="G672" s="581">
        <v>0.02</v>
      </c>
      <c r="H672" s="615">
        <f t="shared" si="27"/>
        <v>29000</v>
      </c>
      <c r="I672" s="363" t="s">
        <v>582</v>
      </c>
    </row>
    <row r="673" spans="2:9" ht="14.4">
      <c r="B673" s="681">
        <v>14697</v>
      </c>
      <c r="C673" s="605">
        <v>0.08</v>
      </c>
      <c r="D673" s="250" t="s">
        <v>369</v>
      </c>
      <c r="E673" s="236" t="s">
        <v>680</v>
      </c>
      <c r="F673" s="500">
        <v>2700000</v>
      </c>
      <c r="G673" s="581">
        <v>0.02</v>
      </c>
      <c r="H673" s="615">
        <f t="shared" si="27"/>
        <v>54000</v>
      </c>
      <c r="I673" s="363" t="s">
        <v>582</v>
      </c>
    </row>
    <row r="674" spans="2:9" ht="14.4">
      <c r="B674" s="681">
        <v>14713</v>
      </c>
      <c r="C674" s="601">
        <v>0.1</v>
      </c>
      <c r="D674" s="250" t="s">
        <v>370</v>
      </c>
      <c r="E674" s="236" t="s">
        <v>680</v>
      </c>
      <c r="F674" s="500">
        <v>1500000</v>
      </c>
      <c r="G674" s="613">
        <v>0.03</v>
      </c>
      <c r="H674" s="615">
        <f t="shared" si="27"/>
        <v>45000</v>
      </c>
      <c r="I674" s="363" t="s">
        <v>582</v>
      </c>
    </row>
    <row r="675" spans="2:9" ht="14.4">
      <c r="B675" s="461">
        <v>14704</v>
      </c>
      <c r="C675" s="680">
        <v>0.08</v>
      </c>
      <c r="D675" s="531" t="s">
        <v>371</v>
      </c>
      <c r="E675" s="724" t="s">
        <v>703</v>
      </c>
      <c r="F675" s="675">
        <v>1900000</v>
      </c>
      <c r="G675" s="494">
        <v>0.02</v>
      </c>
      <c r="H675" s="615">
        <f t="shared" si="27"/>
        <v>38000</v>
      </c>
      <c r="I675" s="307"/>
    </row>
    <row r="676" spans="2:9" ht="14.4">
      <c r="B676" s="304">
        <v>14805</v>
      </c>
      <c r="C676" s="605">
        <v>0.08</v>
      </c>
      <c r="D676" s="250" t="s">
        <v>372</v>
      </c>
      <c r="E676" s="236" t="s">
        <v>680</v>
      </c>
      <c r="F676" s="459">
        <v>2800000</v>
      </c>
      <c r="G676" s="494">
        <v>0.02</v>
      </c>
      <c r="H676" s="615">
        <f t="shared" si="27"/>
        <v>56000</v>
      </c>
      <c r="I676" s="363" t="s">
        <v>582</v>
      </c>
    </row>
    <row r="677" spans="2:9" ht="14.4">
      <c r="G677" s="421"/>
      <c r="H677" s="615" t="e">
        <f>#REF!*G677</f>
        <v>#REF!</v>
      </c>
      <c r="I677" s="363"/>
    </row>
    <row r="678" spans="2:9" ht="14.4">
      <c r="G678" s="421"/>
      <c r="H678" s="615" t="e">
        <f>#REF!*G678</f>
        <v>#REF!</v>
      </c>
      <c r="I678" s="363"/>
    </row>
    <row r="679" spans="2:9">
      <c r="B679" s="363"/>
      <c r="C679" s="46"/>
      <c r="D679" s="277"/>
      <c r="E679" s="49"/>
      <c r="F679" s="459"/>
      <c r="G679" s="421"/>
      <c r="H679" s="236"/>
      <c r="I679" s="363"/>
    </row>
    <row r="680" spans="2:9">
      <c r="B680" s="363"/>
      <c r="C680" s="134"/>
      <c r="D680" s="134" t="s">
        <v>376</v>
      </c>
      <c r="E680" s="49" t="s">
        <v>704</v>
      </c>
      <c r="F680" s="236"/>
      <c r="G680" s="421"/>
      <c r="H680" s="236"/>
      <c r="I680" s="363"/>
    </row>
    <row r="681" spans="2:9" ht="14.4">
      <c r="B681" s="87"/>
      <c r="C681" s="87"/>
      <c r="D681" s="88"/>
      <c r="E681" s="88" t="s">
        <v>571</v>
      </c>
      <c r="F681" s="94">
        <f>SUM(F670:F680)</f>
        <v>14050000</v>
      </c>
      <c r="G681" s="400"/>
      <c r="H681" s="119" t="e">
        <f>SUM(H670:H680)</f>
        <v>#REF!</v>
      </c>
      <c r="I681" s="539"/>
    </row>
    <row r="682" spans="2:9" ht="18">
      <c r="B682" s="41"/>
      <c r="C682" s="41"/>
      <c r="D682" s="41"/>
      <c r="E682" s="41"/>
      <c r="F682" s="42"/>
      <c r="G682" s="521"/>
      <c r="H682" s="522"/>
      <c r="I682" s="544"/>
    </row>
    <row r="683" spans="2:9" ht="13.8">
      <c r="B683" s="1230" t="s">
        <v>705</v>
      </c>
      <c r="C683" s="1230"/>
      <c r="D683" s="1230"/>
      <c r="E683" s="1230"/>
      <c r="F683" s="1230"/>
      <c r="G683" s="1230"/>
      <c r="H683" s="1230"/>
      <c r="I683" s="1230"/>
    </row>
    <row r="684" spans="2:9" ht="13.8">
      <c r="B684" s="693" t="s">
        <v>4</v>
      </c>
      <c r="C684" s="568" t="s">
        <v>666</v>
      </c>
      <c r="D684" s="568" t="s">
        <v>6</v>
      </c>
      <c r="E684" s="568" t="s">
        <v>232</v>
      </c>
      <c r="F684" s="284" t="s">
        <v>7</v>
      </c>
      <c r="G684" s="419" t="s">
        <v>8</v>
      </c>
      <c r="H684" s="285" t="s">
        <v>480</v>
      </c>
      <c r="I684" s="284" t="s">
        <v>667</v>
      </c>
    </row>
    <row r="685" spans="2:9" ht="13.8">
      <c r="B685" s="81">
        <v>14803</v>
      </c>
      <c r="C685" s="600">
        <v>0.1</v>
      </c>
      <c r="D685" s="250" t="s">
        <v>383</v>
      </c>
      <c r="E685" s="236" t="s">
        <v>695</v>
      </c>
      <c r="F685" s="697">
        <v>1500000</v>
      </c>
      <c r="G685" s="700">
        <v>0.02</v>
      </c>
      <c r="H685" s="701">
        <f>F685*G685</f>
        <v>30000</v>
      </c>
      <c r="I685" s="698" t="s">
        <v>582</v>
      </c>
    </row>
    <row r="686" spans="2:9" ht="13.8">
      <c r="B686" s="81">
        <v>14816</v>
      </c>
      <c r="C686" s="597">
        <v>0.1</v>
      </c>
      <c r="D686" s="250" t="s">
        <v>376</v>
      </c>
      <c r="E686" s="79" t="s">
        <v>260</v>
      </c>
      <c r="F686" s="697">
        <v>1800000</v>
      </c>
      <c r="G686" s="700">
        <v>0.02</v>
      </c>
      <c r="H686" s="701">
        <f t="shared" ref="H686:H687" si="28">F686*G686</f>
        <v>36000</v>
      </c>
      <c r="I686" s="699" t="s">
        <v>582</v>
      </c>
    </row>
    <row r="687" spans="2:9" ht="13.8">
      <c r="B687" s="304">
        <v>14811</v>
      </c>
      <c r="C687" s="605">
        <v>0.08</v>
      </c>
      <c r="D687" s="604" t="s">
        <v>373</v>
      </c>
      <c r="E687" s="330" t="s">
        <v>94</v>
      </c>
      <c r="F687" s="697">
        <v>1700000</v>
      </c>
      <c r="G687" s="702">
        <v>0.01</v>
      </c>
      <c r="H687" s="701">
        <f t="shared" si="28"/>
        <v>17000</v>
      </c>
      <c r="I687" s="699" t="s">
        <v>582</v>
      </c>
    </row>
    <row r="688" spans="2:9">
      <c r="B688" s="45"/>
      <c r="C688" s="46"/>
      <c r="D688" s="277"/>
      <c r="E688" s="679"/>
      <c r="F688" s="236"/>
      <c r="G688" s="421"/>
      <c r="H688" s="236"/>
      <c r="I688" s="363"/>
    </row>
    <row r="689" spans="2:10" ht="14.4">
      <c r="B689" s="87"/>
      <c r="C689" s="87"/>
      <c r="D689" s="88"/>
      <c r="E689" s="88" t="s">
        <v>571</v>
      </c>
      <c r="F689" s="94">
        <f>SUM(F685:F688)</f>
        <v>5000000</v>
      </c>
      <c r="G689" s="400"/>
      <c r="H689" s="119">
        <f>SUM(H685:H688)</f>
        <v>83000</v>
      </c>
      <c r="I689" s="539"/>
    </row>
    <row r="691" spans="2:10" ht="13.8">
      <c r="B691" s="1223" t="s">
        <v>706</v>
      </c>
      <c r="C691" s="1224"/>
      <c r="D691" s="1224"/>
      <c r="E691" s="1224"/>
      <c r="F691" s="1224"/>
      <c r="G691" s="1224"/>
      <c r="H691" s="1224"/>
      <c r="I691" s="1224"/>
      <c r="J691" s="1226"/>
    </row>
    <row r="692" spans="2:10" ht="13.8">
      <c r="B692" s="283" t="s">
        <v>4</v>
      </c>
      <c r="C692" s="283" t="s">
        <v>666</v>
      </c>
      <c r="D692" s="283" t="s">
        <v>6</v>
      </c>
      <c r="E692" s="283" t="s">
        <v>232</v>
      </c>
      <c r="F692" s="286" t="s">
        <v>7</v>
      </c>
      <c r="G692" s="422" t="s">
        <v>8</v>
      </c>
      <c r="H692" s="287" t="s">
        <v>480</v>
      </c>
      <c r="I692" s="287" t="s">
        <v>561</v>
      </c>
      <c r="J692" s="287" t="s">
        <v>580</v>
      </c>
    </row>
    <row r="693" spans="2:10" ht="14.4">
      <c r="B693" s="530">
        <v>14544</v>
      </c>
      <c r="C693" s="596">
        <v>0.1</v>
      </c>
      <c r="D693" s="329" t="s">
        <v>355</v>
      </c>
      <c r="E693" s="476" t="s">
        <v>680</v>
      </c>
      <c r="F693" s="459">
        <v>2600000</v>
      </c>
      <c r="G693" s="630">
        <v>2.5000000000000001E-2</v>
      </c>
      <c r="H693" s="89">
        <f>F693*G693</f>
        <v>65000</v>
      </c>
      <c r="I693" s="466"/>
      <c r="J693" s="466"/>
    </row>
    <row r="694" spans="2:10" ht="14.4">
      <c r="B694" s="530">
        <v>14549</v>
      </c>
      <c r="C694" s="592">
        <v>0.08</v>
      </c>
      <c r="D694" s="531" t="s">
        <v>357</v>
      </c>
      <c r="E694" s="501" t="s">
        <v>94</v>
      </c>
      <c r="F694" s="459">
        <v>3300000</v>
      </c>
      <c r="G694" s="630">
        <v>0.02</v>
      </c>
      <c r="H694" s="89">
        <f t="shared" ref="H694:H716" si="29">F694*G694</f>
        <v>66000</v>
      </c>
      <c r="I694" s="466"/>
      <c r="J694" s="466"/>
    </row>
    <row r="695" spans="2:10" ht="14.4">
      <c r="B695" s="674">
        <v>14625</v>
      </c>
      <c r="C695" s="596">
        <v>0.1</v>
      </c>
      <c r="D695" s="250" t="s">
        <v>360</v>
      </c>
      <c r="E695" s="49" t="s">
        <v>94</v>
      </c>
      <c r="F695" s="635">
        <v>2500000</v>
      </c>
      <c r="G695" s="630">
        <v>2.5000000000000001E-2</v>
      </c>
      <c r="H695" s="89">
        <f t="shared" si="29"/>
        <v>62500</v>
      </c>
      <c r="I695" s="466"/>
      <c r="J695" s="90"/>
    </row>
    <row r="696" spans="2:10" ht="14.4">
      <c r="B696" s="674">
        <v>14622</v>
      </c>
      <c r="C696" s="596">
        <v>0.1</v>
      </c>
      <c r="D696" s="604" t="s">
        <v>694</v>
      </c>
      <c r="E696" s="676" t="s">
        <v>695</v>
      </c>
      <c r="F696" s="500">
        <v>3500000</v>
      </c>
      <c r="G696" s="630">
        <v>2.5000000000000001E-2</v>
      </c>
      <c r="H696" s="89">
        <f t="shared" si="29"/>
        <v>87500</v>
      </c>
      <c r="I696" s="466"/>
      <c r="J696" s="90"/>
    </row>
    <row r="697" spans="2:10" ht="14.4">
      <c r="B697" s="674">
        <v>14621</v>
      </c>
      <c r="C697" s="601">
        <v>0.1</v>
      </c>
      <c r="D697" s="250" t="s">
        <v>381</v>
      </c>
      <c r="E697" s="236" t="s">
        <v>301</v>
      </c>
      <c r="F697" s="675">
        <v>1350000</v>
      </c>
      <c r="G697" s="630">
        <v>2.5000000000000001E-2</v>
      </c>
      <c r="H697" s="89">
        <f t="shared" si="29"/>
        <v>33750</v>
      </c>
      <c r="I697" s="466"/>
      <c r="J697" s="90"/>
    </row>
    <row r="698" spans="2:10" ht="14.4">
      <c r="B698" s="461">
        <v>14647</v>
      </c>
      <c r="C698" s="601">
        <v>0.1</v>
      </c>
      <c r="D698" s="250" t="s">
        <v>361</v>
      </c>
      <c r="E698" s="523" t="s">
        <v>94</v>
      </c>
      <c r="F698" s="459">
        <v>900000</v>
      </c>
      <c r="G698" s="630">
        <v>2.5000000000000001E-2</v>
      </c>
      <c r="H698" s="89">
        <f t="shared" si="29"/>
        <v>22500</v>
      </c>
      <c r="I698" s="466"/>
      <c r="J698" s="90"/>
    </row>
    <row r="699" spans="2:10" ht="14.4">
      <c r="B699" s="304">
        <v>14683</v>
      </c>
      <c r="C699" s="600">
        <v>0.1</v>
      </c>
      <c r="D699" s="250" t="s">
        <v>363</v>
      </c>
      <c r="E699" s="79" t="s">
        <v>680</v>
      </c>
      <c r="F699" s="487">
        <v>4100000</v>
      </c>
      <c r="G699" s="630">
        <v>2.5000000000000001E-2</v>
      </c>
      <c r="H699" s="89">
        <f t="shared" si="29"/>
        <v>102500</v>
      </c>
      <c r="I699" s="466"/>
      <c r="J699" s="90"/>
    </row>
    <row r="700" spans="2:10" ht="14.4">
      <c r="B700" s="304">
        <v>14633</v>
      </c>
      <c r="C700" s="680">
        <v>0.09</v>
      </c>
      <c r="D700" s="531" t="s">
        <v>362</v>
      </c>
      <c r="E700" s="435" t="s">
        <v>301</v>
      </c>
      <c r="F700" s="459">
        <v>1650000</v>
      </c>
      <c r="G700" s="630">
        <v>0.02</v>
      </c>
      <c r="H700" s="89">
        <f t="shared" si="29"/>
        <v>33000</v>
      </c>
      <c r="I700" s="466"/>
      <c r="J700" s="90"/>
    </row>
    <row r="701" spans="2:10" ht="14.25" customHeight="1">
      <c r="B701" s="530">
        <v>14693</v>
      </c>
      <c r="C701" s="601">
        <v>0.1</v>
      </c>
      <c r="D701" s="531" t="s">
        <v>364</v>
      </c>
      <c r="E701" s="523" t="s">
        <v>680</v>
      </c>
      <c r="F701" s="459">
        <v>1800000</v>
      </c>
      <c r="G701" s="630">
        <v>2.5000000000000001E-2</v>
      </c>
      <c r="H701" s="89">
        <f t="shared" si="29"/>
        <v>45000</v>
      </c>
      <c r="I701" s="466"/>
      <c r="J701" s="138"/>
    </row>
    <row r="702" spans="2:10" ht="14.4">
      <c r="B702" s="674">
        <v>14791</v>
      </c>
      <c r="C702" s="595">
        <v>0.08</v>
      </c>
      <c r="D702" s="250" t="s">
        <v>365</v>
      </c>
      <c r="E702" s="725" t="s">
        <v>697</v>
      </c>
      <c r="F702" s="459">
        <v>1150000</v>
      </c>
      <c r="G702" s="630">
        <v>0.02</v>
      </c>
      <c r="H702" s="89">
        <f t="shared" si="29"/>
        <v>23000</v>
      </c>
      <c r="I702" s="466"/>
      <c r="J702" s="138"/>
    </row>
    <row r="703" spans="2:10" ht="14.4">
      <c r="B703" s="674">
        <v>14815</v>
      </c>
      <c r="C703" s="595">
        <v>0.08</v>
      </c>
      <c r="D703" s="250" t="s">
        <v>366</v>
      </c>
      <c r="E703" s="375" t="s">
        <v>94</v>
      </c>
      <c r="F703" s="459">
        <v>1800000</v>
      </c>
      <c r="G703" s="630">
        <v>0.02</v>
      </c>
      <c r="H703" s="89">
        <f t="shared" si="29"/>
        <v>36000</v>
      </c>
      <c r="I703" s="466"/>
      <c r="J703" s="138"/>
    </row>
    <row r="704" spans="2:10" ht="14.4">
      <c r="B704" s="674">
        <v>14800</v>
      </c>
      <c r="C704" s="595">
        <v>0.08</v>
      </c>
      <c r="D704" s="250" t="s">
        <v>368</v>
      </c>
      <c r="E704" s="579" t="s">
        <v>94</v>
      </c>
      <c r="F704" s="580">
        <v>1700000</v>
      </c>
      <c r="G704" s="630">
        <v>0.02</v>
      </c>
      <c r="H704" s="89">
        <f t="shared" si="29"/>
        <v>34000</v>
      </c>
      <c r="I704" s="466"/>
      <c r="J704" s="138"/>
    </row>
    <row r="705" spans="2:10" ht="14.4">
      <c r="B705" s="674">
        <v>14841</v>
      </c>
      <c r="C705" s="592">
        <v>0.08</v>
      </c>
      <c r="D705" s="620" t="s">
        <v>387</v>
      </c>
      <c r="E705" s="579" t="s">
        <v>698</v>
      </c>
      <c r="F705" s="580">
        <v>1447000</v>
      </c>
      <c r="G705" s="630">
        <v>0.02</v>
      </c>
      <c r="H705" s="89">
        <f t="shared" si="29"/>
        <v>28940</v>
      </c>
      <c r="I705" s="466"/>
      <c r="J705" s="138"/>
    </row>
    <row r="706" spans="2:10" ht="14.4">
      <c r="B706" s="678">
        <v>14840</v>
      </c>
      <c r="C706" s="605">
        <v>0.08</v>
      </c>
      <c r="D706" s="566" t="s">
        <v>388</v>
      </c>
      <c r="E706" s="579" t="s">
        <v>698</v>
      </c>
      <c r="F706" s="580">
        <v>1584300</v>
      </c>
      <c r="G706" s="630">
        <v>0.02</v>
      </c>
      <c r="H706" s="89">
        <f t="shared" si="29"/>
        <v>31686</v>
      </c>
      <c r="I706" s="466"/>
      <c r="J706" s="138"/>
    </row>
    <row r="707" spans="2:10" ht="14.4">
      <c r="B707" s="81">
        <v>14629</v>
      </c>
      <c r="C707" s="532">
        <v>0.1</v>
      </c>
      <c r="D707" s="464" t="s">
        <v>385</v>
      </c>
      <c r="E707" s="49" t="s">
        <v>374</v>
      </c>
      <c r="F707" s="500">
        <v>2800000</v>
      </c>
      <c r="G707" s="630">
        <v>2.5000000000000001E-2</v>
      </c>
      <c r="H707" s="89">
        <f t="shared" si="29"/>
        <v>70000</v>
      </c>
      <c r="I707" s="466"/>
      <c r="J707" s="138"/>
    </row>
    <row r="708" spans="2:10" ht="14.4">
      <c r="B708" s="678">
        <v>14652</v>
      </c>
      <c r="C708" s="601">
        <v>0.1</v>
      </c>
      <c r="D708" s="250" t="s">
        <v>377</v>
      </c>
      <c r="E708" s="385" t="s">
        <v>374</v>
      </c>
      <c r="F708" s="460">
        <v>900000</v>
      </c>
      <c r="G708" s="630">
        <v>2.5000000000000001E-2</v>
      </c>
      <c r="H708" s="89">
        <f t="shared" si="29"/>
        <v>22500</v>
      </c>
      <c r="I708" s="466"/>
      <c r="J708" s="138"/>
    </row>
    <row r="709" spans="2:10" ht="14.4">
      <c r="B709" s="678">
        <v>14670</v>
      </c>
      <c r="C709" s="592">
        <v>0.08</v>
      </c>
      <c r="D709" s="531" t="s">
        <v>382</v>
      </c>
      <c r="E709" s="393" t="s">
        <v>695</v>
      </c>
      <c r="F709" s="459">
        <v>1450000</v>
      </c>
      <c r="G709" s="630">
        <v>0.02</v>
      </c>
      <c r="H709" s="89">
        <f t="shared" si="29"/>
        <v>29000</v>
      </c>
      <c r="I709" s="466"/>
      <c r="J709" s="138"/>
    </row>
    <row r="710" spans="2:10" ht="14.4">
      <c r="B710" s="681">
        <v>14697</v>
      </c>
      <c r="C710" s="605">
        <v>0.08</v>
      </c>
      <c r="D710" s="250" t="s">
        <v>369</v>
      </c>
      <c r="E710" s="236" t="s">
        <v>680</v>
      </c>
      <c r="F710" s="500">
        <v>2700000</v>
      </c>
      <c r="G710" s="630">
        <v>0.02</v>
      </c>
      <c r="H710" s="89">
        <f t="shared" si="29"/>
        <v>54000</v>
      </c>
      <c r="I710" s="466"/>
      <c r="J710" s="138"/>
    </row>
    <row r="711" spans="2:10" ht="14.4">
      <c r="B711" s="681">
        <v>14713</v>
      </c>
      <c r="C711" s="601">
        <v>0.1</v>
      </c>
      <c r="D711" s="250" t="s">
        <v>370</v>
      </c>
      <c r="E711" s="236" t="s">
        <v>680</v>
      </c>
      <c r="F711" s="500">
        <v>1500000</v>
      </c>
      <c r="G711" s="630">
        <v>2.5000000000000001E-2</v>
      </c>
      <c r="H711" s="89">
        <f t="shared" si="29"/>
        <v>37500</v>
      </c>
      <c r="I711" s="466"/>
      <c r="J711" s="138"/>
    </row>
    <row r="712" spans="2:10" ht="14.4">
      <c r="B712" s="461">
        <v>14704</v>
      </c>
      <c r="C712" s="680">
        <v>0.08</v>
      </c>
      <c r="D712" s="531" t="s">
        <v>371</v>
      </c>
      <c r="E712" s="724" t="s">
        <v>703</v>
      </c>
      <c r="F712" s="675">
        <v>1900000</v>
      </c>
      <c r="G712" s="630">
        <v>0.02</v>
      </c>
      <c r="H712" s="89">
        <f t="shared" si="29"/>
        <v>38000</v>
      </c>
      <c r="I712" s="466"/>
      <c r="J712" s="138"/>
    </row>
    <row r="713" spans="2:10" ht="14.4">
      <c r="B713" s="304">
        <v>14805</v>
      </c>
      <c r="C713" s="605">
        <v>0.08</v>
      </c>
      <c r="D713" s="250" t="s">
        <v>372</v>
      </c>
      <c r="E713" s="236" t="s">
        <v>680</v>
      </c>
      <c r="F713" s="459">
        <v>2800000</v>
      </c>
      <c r="G713" s="630">
        <v>0.02</v>
      </c>
      <c r="H713" s="89">
        <f t="shared" si="29"/>
        <v>56000</v>
      </c>
      <c r="I713" s="466"/>
      <c r="J713" s="138"/>
    </row>
    <row r="714" spans="2:10" ht="14.4">
      <c r="B714" s="81">
        <v>14803</v>
      </c>
      <c r="C714" s="600">
        <v>0.1</v>
      </c>
      <c r="D714" s="250" t="s">
        <v>383</v>
      </c>
      <c r="E714" s="236" t="s">
        <v>695</v>
      </c>
      <c r="F714" s="697">
        <v>1500000</v>
      </c>
      <c r="G714" s="630">
        <v>2.5000000000000001E-2</v>
      </c>
      <c r="H714" s="89">
        <f t="shared" si="29"/>
        <v>37500</v>
      </c>
      <c r="I714" s="466"/>
      <c r="J714" s="138"/>
    </row>
    <row r="715" spans="2:10" ht="14.4">
      <c r="B715" s="81">
        <v>14816</v>
      </c>
      <c r="C715" s="597">
        <v>0.1</v>
      </c>
      <c r="D715" s="250" t="s">
        <v>376</v>
      </c>
      <c r="E715" s="79" t="s">
        <v>260</v>
      </c>
      <c r="F715" s="697">
        <v>1800000</v>
      </c>
      <c r="G715" s="630">
        <v>2.5000000000000001E-2</v>
      </c>
      <c r="H715" s="89">
        <f t="shared" si="29"/>
        <v>45000</v>
      </c>
      <c r="I715" s="466"/>
      <c r="J715" s="138"/>
    </row>
    <row r="716" spans="2:10" ht="14.4">
      <c r="B716" s="304">
        <v>14811</v>
      </c>
      <c r="C716" s="605">
        <v>0.08</v>
      </c>
      <c r="D716" s="604" t="s">
        <v>373</v>
      </c>
      <c r="E716" s="330" t="s">
        <v>94</v>
      </c>
      <c r="F716" s="697">
        <v>1700000</v>
      </c>
      <c r="G716" s="630">
        <v>0.02</v>
      </c>
      <c r="H716" s="89">
        <f t="shared" si="29"/>
        <v>34000</v>
      </c>
      <c r="I716" s="466"/>
      <c r="J716" s="138"/>
    </row>
    <row r="717" spans="2:10" ht="14.4">
      <c r="B717" s="45"/>
      <c r="C717" s="46"/>
      <c r="D717" s="236"/>
      <c r="E717" s="49"/>
      <c r="F717" s="49"/>
      <c r="G717" s="417"/>
      <c r="H717" s="89"/>
      <c r="I717" s="466"/>
      <c r="J717" s="138"/>
    </row>
    <row r="718" spans="2:10" ht="14.4">
      <c r="B718" s="45"/>
      <c r="C718" s="46"/>
      <c r="D718" s="48"/>
      <c r="E718" s="49"/>
      <c r="F718" s="49"/>
      <c r="G718" s="417"/>
      <c r="H718" s="89"/>
      <c r="I718" s="466"/>
      <c r="J718" s="138"/>
    </row>
    <row r="719" spans="2:10" ht="14.4">
      <c r="B719" s="321"/>
      <c r="C719" s="322"/>
      <c r="D719" s="362"/>
      <c r="E719" s="393"/>
      <c r="F719" s="393"/>
      <c r="G719" s="417"/>
      <c r="H719" s="89"/>
      <c r="I719" s="466"/>
      <c r="J719" s="138"/>
    </row>
    <row r="720" spans="2:10" ht="14.4">
      <c r="B720" s="321"/>
      <c r="C720" s="360"/>
      <c r="D720" s="218"/>
      <c r="E720" s="377"/>
      <c r="F720" s="377"/>
      <c r="G720" s="425"/>
      <c r="H720" s="89"/>
      <c r="I720" s="466"/>
      <c r="J720" s="138"/>
    </row>
    <row r="721" spans="2:9" ht="18">
      <c r="B721" s="71"/>
      <c r="C721" s="71"/>
      <c r="D721" s="72"/>
      <c r="E721" s="72" t="s">
        <v>571</v>
      </c>
      <c r="F721" s="94">
        <f>SUM(F693:F720)</f>
        <v>48431300</v>
      </c>
      <c r="G721" s="410" t="s">
        <v>590</v>
      </c>
      <c r="H721" s="426">
        <f>SUM(H693:H720)</f>
        <v>1094876</v>
      </c>
      <c r="I721" s="541"/>
    </row>
    <row r="723" spans="2:9" ht="45">
      <c r="B723" s="1222" t="s">
        <v>390</v>
      </c>
      <c r="C723" s="1222"/>
      <c r="D723" s="1222"/>
      <c r="E723" s="1222"/>
      <c r="F723" s="1222"/>
      <c r="G723" s="1222"/>
      <c r="H723" s="1222"/>
      <c r="I723" s="1222"/>
    </row>
    <row r="724" spans="2:9" ht="18" customHeight="1">
      <c r="B724" s="41"/>
      <c r="C724" s="41"/>
      <c r="D724" s="41"/>
      <c r="E724" s="41"/>
      <c r="F724" s="42"/>
      <c r="G724" s="401"/>
      <c r="H724" s="207"/>
      <c r="I724" s="543"/>
    </row>
    <row r="725" spans="2:9" ht="13.8">
      <c r="B725" s="1223" t="s">
        <v>707</v>
      </c>
      <c r="C725" s="1224"/>
      <c r="D725" s="1225"/>
      <c r="E725" s="1224"/>
      <c r="F725" s="1224"/>
      <c r="G725" s="1224"/>
      <c r="H725" s="1224"/>
      <c r="I725" s="1226"/>
    </row>
    <row r="726" spans="2:9" ht="13.8">
      <c r="B726" s="283" t="s">
        <v>4</v>
      </c>
      <c r="C726" s="573" t="s">
        <v>666</v>
      </c>
      <c r="D726" s="568" t="s">
        <v>6</v>
      </c>
      <c r="E726" s="574" t="s">
        <v>232</v>
      </c>
      <c r="F726" s="285" t="s">
        <v>7</v>
      </c>
      <c r="G726" s="419" t="s">
        <v>8</v>
      </c>
      <c r="H726" s="285" t="s">
        <v>480</v>
      </c>
      <c r="I726" s="285" t="s">
        <v>667</v>
      </c>
    </row>
    <row r="727" spans="2:9" ht="14.4">
      <c r="B727" s="530">
        <v>14868</v>
      </c>
      <c r="C727" s="596">
        <v>0.1</v>
      </c>
      <c r="D727" s="73" t="s">
        <v>391</v>
      </c>
      <c r="E727" s="501" t="s">
        <v>94</v>
      </c>
      <c r="F727" s="487">
        <v>2000000</v>
      </c>
      <c r="G727" s="485">
        <v>0.05</v>
      </c>
      <c r="H727" s="89">
        <f>G727*F727</f>
        <v>100000</v>
      </c>
      <c r="I727" s="466" t="s">
        <v>582</v>
      </c>
    </row>
    <row r="728" spans="2:9" ht="14.4">
      <c r="B728" s="530">
        <v>14885</v>
      </c>
      <c r="C728" s="595">
        <v>0.08</v>
      </c>
      <c r="D728" s="812" t="s">
        <v>394</v>
      </c>
      <c r="E728" s="49" t="s">
        <v>94</v>
      </c>
      <c r="F728" s="459">
        <v>1850000</v>
      </c>
      <c r="G728" s="494">
        <v>0.04</v>
      </c>
      <c r="H728" s="89">
        <f t="shared" ref="H728:H745" si="30">G728*F728</f>
        <v>74000</v>
      </c>
      <c r="I728" s="466" t="s">
        <v>582</v>
      </c>
    </row>
    <row r="729" spans="2:9" ht="14.4">
      <c r="B729" s="530">
        <v>14931</v>
      </c>
      <c r="C729" s="596">
        <v>0.1</v>
      </c>
      <c r="D729" s="570" t="s">
        <v>395</v>
      </c>
      <c r="E729" s="49" t="s">
        <v>94</v>
      </c>
      <c r="F729" s="459">
        <v>2200000</v>
      </c>
      <c r="G729" s="613">
        <v>0.05</v>
      </c>
      <c r="H729" s="89">
        <f t="shared" si="30"/>
        <v>110000</v>
      </c>
      <c r="I729" s="466" t="s">
        <v>582</v>
      </c>
    </row>
    <row r="730" spans="2:9" ht="14.4">
      <c r="B730" s="530">
        <v>14889</v>
      </c>
      <c r="C730" s="592">
        <v>0.08</v>
      </c>
      <c r="D730" s="570" t="s">
        <v>379</v>
      </c>
      <c r="E730" s="49" t="s">
        <v>94</v>
      </c>
      <c r="F730" s="459">
        <v>1300000</v>
      </c>
      <c r="G730" s="613">
        <v>0.04</v>
      </c>
      <c r="H730" s="89">
        <f t="shared" si="30"/>
        <v>52000</v>
      </c>
      <c r="I730" s="363" t="s">
        <v>582</v>
      </c>
    </row>
    <row r="731" spans="2:9" ht="14.4">
      <c r="B731" s="723">
        <v>14948</v>
      </c>
      <c r="C731" s="532">
        <v>0.1</v>
      </c>
      <c r="D731" s="612" t="s">
        <v>397</v>
      </c>
      <c r="E731" s="236" t="s">
        <v>94</v>
      </c>
      <c r="F731" s="459">
        <v>1800000</v>
      </c>
      <c r="G731" s="613">
        <v>0.05</v>
      </c>
      <c r="H731" s="89">
        <f t="shared" si="30"/>
        <v>90000</v>
      </c>
      <c r="I731" s="363" t="s">
        <v>582</v>
      </c>
    </row>
    <row r="732" spans="2:9" ht="14.4">
      <c r="B732" s="304">
        <v>14954</v>
      </c>
      <c r="C732" s="605">
        <v>0.08</v>
      </c>
      <c r="D732" s="813" t="s">
        <v>393</v>
      </c>
      <c r="E732" s="49" t="s">
        <v>695</v>
      </c>
      <c r="F732" s="459">
        <v>3300000</v>
      </c>
      <c r="G732" s="494">
        <v>0.04</v>
      </c>
      <c r="H732" s="89">
        <f t="shared" si="30"/>
        <v>132000</v>
      </c>
      <c r="I732" s="363" t="s">
        <v>582</v>
      </c>
    </row>
    <row r="733" spans="2:9" ht="14.4">
      <c r="B733" s="461">
        <v>14940</v>
      </c>
      <c r="C733" s="605">
        <v>0.08</v>
      </c>
      <c r="D733" s="813" t="s">
        <v>409</v>
      </c>
      <c r="E733" s="236" t="s">
        <v>301</v>
      </c>
      <c r="F733" s="459">
        <v>950000</v>
      </c>
      <c r="G733" s="494">
        <v>0.04</v>
      </c>
      <c r="H733" s="89">
        <f t="shared" si="30"/>
        <v>38000</v>
      </c>
      <c r="I733" s="363" t="s">
        <v>582</v>
      </c>
    </row>
    <row r="734" spans="2:9" ht="14.4">
      <c r="B734" s="304">
        <v>14955</v>
      </c>
      <c r="C734" s="767">
        <v>0.08</v>
      </c>
      <c r="D734" s="570" t="s">
        <v>410</v>
      </c>
      <c r="E734" s="49" t="s">
        <v>260</v>
      </c>
      <c r="F734" s="459">
        <v>2550000</v>
      </c>
      <c r="G734" s="494">
        <v>0.04</v>
      </c>
      <c r="H734" s="89">
        <f t="shared" si="30"/>
        <v>102000</v>
      </c>
      <c r="I734" s="363" t="s">
        <v>582</v>
      </c>
    </row>
    <row r="735" spans="2:9" ht="14.4">
      <c r="B735" s="304">
        <v>14968</v>
      </c>
      <c r="C735" s="592">
        <v>0.08</v>
      </c>
      <c r="D735" s="612" t="s">
        <v>398</v>
      </c>
      <c r="E735" s="79" t="s">
        <v>94</v>
      </c>
      <c r="F735" s="459">
        <v>4400000</v>
      </c>
      <c r="G735" s="494">
        <v>0.04</v>
      </c>
      <c r="H735" s="89">
        <f t="shared" si="30"/>
        <v>176000</v>
      </c>
      <c r="I735" s="363" t="s">
        <v>582</v>
      </c>
    </row>
    <row r="736" spans="2:9" ht="13.5" customHeight="1">
      <c r="B736" s="304">
        <v>14980</v>
      </c>
      <c r="C736" s="601">
        <v>0.1</v>
      </c>
      <c r="D736" s="374" t="s">
        <v>401</v>
      </c>
      <c r="E736" s="79" t="s">
        <v>94</v>
      </c>
      <c r="F736" s="459">
        <v>2200000</v>
      </c>
      <c r="G736" s="613">
        <v>0.05</v>
      </c>
      <c r="H736" s="89">
        <f t="shared" si="30"/>
        <v>110000</v>
      </c>
      <c r="I736" s="363" t="s">
        <v>582</v>
      </c>
    </row>
    <row r="737" spans="2:10" ht="13.5" customHeight="1">
      <c r="B737" s="304">
        <v>14990</v>
      </c>
      <c r="C737" s="600">
        <v>0.1</v>
      </c>
      <c r="D737" s="814" t="s">
        <v>402</v>
      </c>
      <c r="E737" s="236" t="s">
        <v>94</v>
      </c>
      <c r="F737" s="459">
        <v>2200000</v>
      </c>
      <c r="G737" s="613">
        <v>0.05</v>
      </c>
      <c r="H737" s="89">
        <f t="shared" si="30"/>
        <v>110000</v>
      </c>
      <c r="I737" s="363" t="s">
        <v>582</v>
      </c>
    </row>
    <row r="738" spans="2:10" ht="13.5" customHeight="1">
      <c r="B738" s="530">
        <v>14995</v>
      </c>
      <c r="C738" s="592">
        <v>0.08</v>
      </c>
      <c r="D738" s="570" t="s">
        <v>430</v>
      </c>
      <c r="E738" s="49" t="s">
        <v>16</v>
      </c>
      <c r="F738" s="459">
        <v>2000000</v>
      </c>
      <c r="G738" s="494">
        <v>0.04</v>
      </c>
      <c r="H738" s="89">
        <f t="shared" si="30"/>
        <v>80000</v>
      </c>
      <c r="I738" s="363" t="s">
        <v>582</v>
      </c>
    </row>
    <row r="739" spans="2:10" ht="13.5" customHeight="1">
      <c r="B739" s="461">
        <v>15004</v>
      </c>
      <c r="C739" s="532">
        <v>0.1</v>
      </c>
      <c r="D739" s="814" t="s">
        <v>403</v>
      </c>
      <c r="E739" s="236" t="s">
        <v>680</v>
      </c>
      <c r="F739" s="459">
        <v>2800000</v>
      </c>
      <c r="G739" s="613">
        <v>0.05</v>
      </c>
      <c r="H739" s="89">
        <f t="shared" si="30"/>
        <v>140000</v>
      </c>
      <c r="I739" s="363" t="s">
        <v>582</v>
      </c>
    </row>
    <row r="740" spans="2:10" ht="14.25" customHeight="1">
      <c r="B740" s="461">
        <v>15022</v>
      </c>
      <c r="C740" s="592">
        <v>0.09</v>
      </c>
      <c r="D740" s="570" t="s">
        <v>426</v>
      </c>
      <c r="E740" s="236" t="s">
        <v>374</v>
      </c>
      <c r="F740" s="459">
        <v>1000000</v>
      </c>
      <c r="G740" s="494">
        <v>0.04</v>
      </c>
      <c r="H740" s="89">
        <f t="shared" si="30"/>
        <v>40000</v>
      </c>
      <c r="I740" s="363" t="s">
        <v>582</v>
      </c>
    </row>
    <row r="741" spans="2:10" ht="13.5" customHeight="1">
      <c r="B741" s="461">
        <v>15035</v>
      </c>
      <c r="C741" s="532">
        <v>0.1</v>
      </c>
      <c r="D741" s="570" t="s">
        <v>708</v>
      </c>
      <c r="E741" s="236" t="s">
        <v>695</v>
      </c>
      <c r="F741" s="459">
        <v>1550000</v>
      </c>
      <c r="G741" s="613">
        <v>0.05</v>
      </c>
      <c r="H741" s="89">
        <f t="shared" si="30"/>
        <v>77500</v>
      </c>
      <c r="I741" s="363" t="s">
        <v>582</v>
      </c>
    </row>
    <row r="742" spans="2:10" ht="13.5" customHeight="1">
      <c r="B742" s="304">
        <v>15052</v>
      </c>
      <c r="C742" s="605">
        <v>0.08</v>
      </c>
      <c r="D742" s="612" t="s">
        <v>709</v>
      </c>
      <c r="E742" s="236" t="s">
        <v>374</v>
      </c>
      <c r="F742" s="459">
        <v>1570000</v>
      </c>
      <c r="G742" s="494">
        <v>0.04</v>
      </c>
      <c r="H742" s="89">
        <f t="shared" si="30"/>
        <v>62800</v>
      </c>
      <c r="I742" s="363" t="s">
        <v>582</v>
      </c>
    </row>
    <row r="743" spans="2:10" ht="14.4">
      <c r="B743" s="304">
        <v>15126</v>
      </c>
      <c r="C743" s="753">
        <v>0.08</v>
      </c>
      <c r="D743" s="812" t="s">
        <v>413</v>
      </c>
      <c r="E743" s="79" t="s">
        <v>710</v>
      </c>
      <c r="F743" s="459">
        <v>1500000</v>
      </c>
      <c r="G743" s="494">
        <v>0.04</v>
      </c>
      <c r="H743" s="89">
        <f t="shared" si="30"/>
        <v>60000</v>
      </c>
      <c r="I743" s="544" t="s">
        <v>711</v>
      </c>
    </row>
    <row r="744" spans="2:10" ht="13.5" customHeight="1">
      <c r="B744" s="304">
        <v>15088</v>
      </c>
      <c r="C744" s="605">
        <v>0.09</v>
      </c>
      <c r="D744" s="612" t="s">
        <v>412</v>
      </c>
      <c r="E744" s="236" t="s">
        <v>260</v>
      </c>
      <c r="F744" s="459">
        <v>1900000</v>
      </c>
      <c r="G744" s="494">
        <v>0.04</v>
      </c>
      <c r="H744" s="89">
        <f t="shared" si="30"/>
        <v>76000</v>
      </c>
      <c r="I744" s="363" t="s">
        <v>582</v>
      </c>
    </row>
    <row r="745" spans="2:10" ht="13.5" customHeight="1">
      <c r="B745" s="461">
        <v>15105</v>
      </c>
      <c r="C745" s="592">
        <v>0.08</v>
      </c>
      <c r="D745" s="570" t="s">
        <v>406</v>
      </c>
      <c r="E745" s="236" t="s">
        <v>94</v>
      </c>
      <c r="F745" s="459">
        <v>1900000</v>
      </c>
      <c r="G745" s="494">
        <v>0.04</v>
      </c>
      <c r="H745" s="89">
        <f t="shared" si="30"/>
        <v>76000</v>
      </c>
      <c r="I745" s="363" t="s">
        <v>582</v>
      </c>
    </row>
    <row r="746" spans="2:10" ht="13.5" customHeight="1">
      <c r="B746" s="236"/>
      <c r="C746" s="236"/>
      <c r="D746" s="278"/>
      <c r="E746" s="236"/>
      <c r="F746" s="459"/>
      <c r="G746" s="494"/>
      <c r="H746" s="89"/>
      <c r="I746" s="363"/>
    </row>
    <row r="747" spans="2:10">
      <c r="B747" s="806" t="s">
        <v>272</v>
      </c>
      <c r="C747" s="777">
        <v>0.1</v>
      </c>
      <c r="D747" s="774" t="s">
        <v>414</v>
      </c>
      <c r="E747" s="330" t="s">
        <v>712</v>
      </c>
      <c r="F747" s="580"/>
      <c r="G747" s="421"/>
      <c r="H747" s="236"/>
      <c r="I747" s="363"/>
    </row>
    <row r="748" spans="2:10">
      <c r="B748" s="773" t="s">
        <v>272</v>
      </c>
      <c r="C748" s="777"/>
      <c r="D748" s="774" t="s">
        <v>415</v>
      </c>
      <c r="E748" s="456" t="s">
        <v>260</v>
      </c>
      <c r="F748" s="580"/>
      <c r="G748" s="421"/>
      <c r="H748" s="236"/>
      <c r="I748" s="363"/>
    </row>
    <row r="749" spans="2:10" ht="14.4">
      <c r="B749" s="749"/>
      <c r="C749" s="56"/>
      <c r="D749" s="453"/>
      <c r="E749" s="88" t="s">
        <v>571</v>
      </c>
      <c r="F749" s="94">
        <f>SUM(F727:F748)</f>
        <v>38970000</v>
      </c>
      <c r="G749" s="400"/>
      <c r="H749" s="119">
        <f>SUM(H727:H748)-65000</f>
        <v>1641300</v>
      </c>
      <c r="I749" s="539"/>
      <c r="J749" s="55" t="s">
        <v>713</v>
      </c>
    </row>
    <row r="750" spans="2:10" ht="18">
      <c r="B750" s="41"/>
      <c r="C750" s="41"/>
      <c r="D750" s="41"/>
      <c r="E750" s="41"/>
      <c r="F750" s="42"/>
      <c r="G750" s="521"/>
      <c r="H750" s="522"/>
      <c r="I750" s="544"/>
    </row>
    <row r="751" spans="2:10" ht="13.8">
      <c r="B751" s="1223" t="s">
        <v>714</v>
      </c>
      <c r="C751" s="1224"/>
      <c r="D751" s="1224"/>
      <c r="E751" s="1224"/>
      <c r="F751" s="1224"/>
      <c r="G751" s="1224"/>
      <c r="H751" s="1224"/>
      <c r="I751" s="1226"/>
    </row>
    <row r="752" spans="2:10" ht="13.8">
      <c r="B752" s="302" t="s">
        <v>4</v>
      </c>
      <c r="C752" s="302" t="s">
        <v>666</v>
      </c>
      <c r="D752" s="302" t="s">
        <v>6</v>
      </c>
      <c r="E752" s="302" t="s">
        <v>232</v>
      </c>
      <c r="F752" s="285" t="s">
        <v>7</v>
      </c>
      <c r="G752" s="419" t="s">
        <v>8</v>
      </c>
      <c r="H752" s="285" t="s">
        <v>480</v>
      </c>
      <c r="I752" s="285" t="s">
        <v>667</v>
      </c>
    </row>
    <row r="753" spans="2:9" ht="14.4">
      <c r="B753" s="461">
        <v>14864</v>
      </c>
      <c r="C753" s="743">
        <v>0.1</v>
      </c>
      <c r="D753" s="372" t="s">
        <v>396</v>
      </c>
      <c r="E753" s="347" t="s">
        <v>680</v>
      </c>
      <c r="F753" s="500">
        <v>1650000</v>
      </c>
      <c r="G753" s="420">
        <v>0.02</v>
      </c>
      <c r="H753" s="89">
        <f>F753*G753</f>
        <v>33000</v>
      </c>
      <c r="I753" s="466" t="s">
        <v>582</v>
      </c>
    </row>
    <row r="754" spans="2:9" ht="14.4">
      <c r="B754" s="304">
        <v>14883</v>
      </c>
      <c r="C754" s="600">
        <v>0.1</v>
      </c>
      <c r="D754" s="612" t="s">
        <v>423</v>
      </c>
      <c r="E754" s="251" t="s">
        <v>374</v>
      </c>
      <c r="F754" s="751">
        <v>3500000</v>
      </c>
      <c r="G754" s="494">
        <v>0.02</v>
      </c>
      <c r="H754" s="89">
        <f>F754*G754</f>
        <v>70000</v>
      </c>
      <c r="I754" s="363" t="s">
        <v>582</v>
      </c>
    </row>
    <row r="755" spans="2:9" ht="14.4">
      <c r="B755" s="304">
        <v>14946</v>
      </c>
      <c r="C755" s="610">
        <v>0.08</v>
      </c>
      <c r="D755" s="331" t="s">
        <v>408</v>
      </c>
      <c r="E755" s="282" t="s">
        <v>260</v>
      </c>
      <c r="F755" s="460">
        <v>1400000</v>
      </c>
      <c r="G755" s="494">
        <v>0.01</v>
      </c>
      <c r="H755" s="89">
        <f>F755*G755</f>
        <v>14000</v>
      </c>
      <c r="I755" s="488" t="s">
        <v>582</v>
      </c>
    </row>
    <row r="756" spans="2:9">
      <c r="B756" s="363"/>
      <c r="C756" s="750"/>
      <c r="D756" s="706"/>
      <c r="E756" s="278"/>
      <c r="F756" s="460"/>
      <c r="G756" s="721"/>
      <c r="H756" s="486"/>
      <c r="I756" s="488"/>
    </row>
    <row r="757" spans="2:9">
      <c r="B757" s="307"/>
      <c r="C757" s="745"/>
      <c r="D757" s="563" t="s">
        <v>395</v>
      </c>
      <c r="E757" s="49"/>
      <c r="F757" s="330"/>
      <c r="G757" s="46"/>
      <c r="H757" s="236"/>
      <c r="I757" s="363"/>
    </row>
    <row r="758" spans="2:9" ht="14.4">
      <c r="B758" s="56"/>
      <c r="C758" s="56"/>
      <c r="D758" s="57"/>
      <c r="E758" s="57" t="s">
        <v>571</v>
      </c>
      <c r="F758" s="58">
        <f>SUM(F753:F757)</f>
        <v>6550000</v>
      </c>
      <c r="G758" s="411"/>
      <c r="H758" s="211">
        <f>SUM(H753:H757)</f>
        <v>117000</v>
      </c>
      <c r="I758" s="542"/>
    </row>
    <row r="759" spans="2:9" ht="14.4">
      <c r="B759" s="41"/>
      <c r="C759" s="41"/>
      <c r="D759" s="41"/>
      <c r="E759" s="41"/>
      <c r="F759" s="42"/>
      <c r="G759" s="401"/>
      <c r="H759" s="207"/>
      <c r="I759" s="543"/>
    </row>
    <row r="760" spans="2:9" ht="13.8">
      <c r="B760" s="1227" t="s">
        <v>715</v>
      </c>
      <c r="C760" s="1228"/>
      <c r="D760" s="1228"/>
      <c r="E760" s="1228"/>
      <c r="F760" s="1228"/>
      <c r="G760" s="1228"/>
      <c r="H760" s="1228"/>
      <c r="I760" s="1229"/>
    </row>
    <row r="761" spans="2:9" ht="13.8">
      <c r="B761" s="302" t="s">
        <v>4</v>
      </c>
      <c r="C761" s="302" t="s">
        <v>666</v>
      </c>
      <c r="D761" s="302" t="s">
        <v>6</v>
      </c>
      <c r="E761" s="302" t="s">
        <v>232</v>
      </c>
      <c r="F761" s="285" t="s">
        <v>7</v>
      </c>
      <c r="G761" s="419" t="s">
        <v>8</v>
      </c>
      <c r="H761" s="285" t="s">
        <v>480</v>
      </c>
      <c r="I761" s="285" t="s">
        <v>667</v>
      </c>
    </row>
    <row r="762" spans="2:9" ht="14.4">
      <c r="B762" s="81">
        <v>14884</v>
      </c>
      <c r="C762" s="744">
        <v>0.08</v>
      </c>
      <c r="D762" s="73" t="s">
        <v>424</v>
      </c>
      <c r="E762" s="49" t="s">
        <v>374</v>
      </c>
      <c r="F762" s="500">
        <v>1150000</v>
      </c>
      <c r="G762" s="420">
        <v>0.04</v>
      </c>
      <c r="H762" s="89">
        <f>F762*G762</f>
        <v>46000</v>
      </c>
      <c r="I762" s="466" t="s">
        <v>582</v>
      </c>
    </row>
    <row r="763" spans="2:9" ht="14.4">
      <c r="B763" s="304">
        <v>14875</v>
      </c>
      <c r="C763" s="605">
        <v>0.08</v>
      </c>
      <c r="D763" s="250" t="s">
        <v>407</v>
      </c>
      <c r="E763" s="55" t="s">
        <v>260</v>
      </c>
      <c r="F763" s="459">
        <v>1700000</v>
      </c>
      <c r="G763" s="494">
        <v>0.04</v>
      </c>
      <c r="H763" s="89">
        <f t="shared" ref="H763:H772" si="31">F763*G763</f>
        <v>68000</v>
      </c>
      <c r="I763" s="363" t="s">
        <v>582</v>
      </c>
    </row>
    <row r="764" spans="2:9" ht="14.4">
      <c r="B764" s="304">
        <v>14900</v>
      </c>
      <c r="C764" s="600">
        <v>0.1</v>
      </c>
      <c r="D764" s="242" t="s">
        <v>416</v>
      </c>
      <c r="E764" s="236" t="s">
        <v>695</v>
      </c>
      <c r="F764" s="500">
        <v>3000000</v>
      </c>
      <c r="G764" s="418">
        <v>0.05</v>
      </c>
      <c r="H764" s="89">
        <f t="shared" si="31"/>
        <v>150000</v>
      </c>
      <c r="I764" s="363" t="s">
        <v>582</v>
      </c>
    </row>
    <row r="765" spans="2:9" ht="14.4">
      <c r="B765" s="461">
        <v>14981</v>
      </c>
      <c r="C765" s="532">
        <v>0.1</v>
      </c>
      <c r="D765" s="531" t="s">
        <v>399</v>
      </c>
      <c r="E765" s="486" t="s">
        <v>680</v>
      </c>
      <c r="F765" s="500">
        <v>3000000</v>
      </c>
      <c r="G765" s="418">
        <v>0.05</v>
      </c>
      <c r="H765" s="89">
        <f t="shared" si="31"/>
        <v>150000</v>
      </c>
      <c r="I765" s="363" t="s">
        <v>582</v>
      </c>
    </row>
    <row r="766" spans="2:9" ht="14.4">
      <c r="B766" s="461">
        <v>14979</v>
      </c>
      <c r="C766" s="605">
        <v>0.08</v>
      </c>
      <c r="D766" s="250" t="s">
        <v>400</v>
      </c>
      <c r="E766" s="236" t="s">
        <v>680</v>
      </c>
      <c r="F766" s="500">
        <v>1500000</v>
      </c>
      <c r="G766" s="420">
        <v>0.04</v>
      </c>
      <c r="H766" s="89">
        <f t="shared" si="31"/>
        <v>60000</v>
      </c>
      <c r="I766" s="363" t="s">
        <v>582</v>
      </c>
    </row>
    <row r="767" spans="2:9" ht="14.4">
      <c r="B767" s="304">
        <v>14983</v>
      </c>
      <c r="C767" s="610">
        <v>0.08</v>
      </c>
      <c r="D767" s="331" t="s">
        <v>425</v>
      </c>
      <c r="E767" s="236" t="s">
        <v>374</v>
      </c>
      <c r="F767" s="500">
        <v>1250000</v>
      </c>
      <c r="G767" s="494">
        <v>0.04</v>
      </c>
      <c r="H767" s="89">
        <f t="shared" si="31"/>
        <v>50000</v>
      </c>
      <c r="I767" s="363" t="s">
        <v>582</v>
      </c>
    </row>
    <row r="768" spans="2:9" ht="14.4">
      <c r="B768" s="304">
        <v>15034</v>
      </c>
      <c r="C768" s="610">
        <v>0.08</v>
      </c>
      <c r="D768" s="157" t="s">
        <v>418</v>
      </c>
      <c r="E768" s="49" t="s">
        <v>695</v>
      </c>
      <c r="F768" s="459">
        <v>2900000</v>
      </c>
      <c r="G768" s="383">
        <v>0.04</v>
      </c>
      <c r="H768" s="89">
        <f t="shared" si="31"/>
        <v>116000</v>
      </c>
      <c r="I768" s="363" t="s">
        <v>582</v>
      </c>
    </row>
    <row r="769" spans="2:10" ht="14.4">
      <c r="B769" s="461">
        <v>15058</v>
      </c>
      <c r="C769" s="532">
        <v>0.1</v>
      </c>
      <c r="D769" s="531" t="s">
        <v>404</v>
      </c>
      <c r="E769" s="430" t="s">
        <v>716</v>
      </c>
      <c r="F769" s="459">
        <v>2200000</v>
      </c>
      <c r="G769" s="421">
        <v>0.05</v>
      </c>
      <c r="H769" s="89">
        <f t="shared" si="31"/>
        <v>110000</v>
      </c>
      <c r="I769" s="363" t="s">
        <v>582</v>
      </c>
    </row>
    <row r="770" spans="2:10" ht="14.4">
      <c r="B770" s="304">
        <v>15037</v>
      </c>
      <c r="C770" s="601">
        <v>0.1</v>
      </c>
      <c r="D770" s="250" t="s">
        <v>405</v>
      </c>
      <c r="E770" s="486" t="s">
        <v>94</v>
      </c>
      <c r="F770" s="675">
        <v>2500000</v>
      </c>
      <c r="G770" s="421">
        <v>0.05</v>
      </c>
      <c r="H770" s="89">
        <f t="shared" si="31"/>
        <v>125000</v>
      </c>
      <c r="I770" s="363" t="s">
        <v>582</v>
      </c>
    </row>
    <row r="771" spans="2:10" ht="14.4">
      <c r="B771" s="461">
        <v>15131</v>
      </c>
      <c r="C771" s="532">
        <v>0.1</v>
      </c>
      <c r="D771" s="570" t="s">
        <v>421</v>
      </c>
      <c r="E771" s="49" t="s">
        <v>695</v>
      </c>
      <c r="F771" s="459">
        <v>1850000</v>
      </c>
      <c r="G771" s="421">
        <v>0.05</v>
      </c>
      <c r="H771" s="89">
        <f t="shared" si="31"/>
        <v>92500</v>
      </c>
      <c r="I771" s="363" t="s">
        <v>582</v>
      </c>
    </row>
    <row r="772" spans="2:10" ht="14.4">
      <c r="B772" s="304">
        <v>15129</v>
      </c>
      <c r="C772" s="605">
        <v>0.08</v>
      </c>
      <c r="D772" s="250" t="s">
        <v>428</v>
      </c>
      <c r="E772" s="236" t="s">
        <v>374</v>
      </c>
      <c r="F772" s="500">
        <v>1400000</v>
      </c>
      <c r="G772" s="383">
        <v>0.04</v>
      </c>
      <c r="H772" s="89">
        <f t="shared" si="31"/>
        <v>56000</v>
      </c>
      <c r="I772" s="363" t="s">
        <v>711</v>
      </c>
    </row>
    <row r="773" spans="2:10">
      <c r="B773" s="768" t="s">
        <v>272</v>
      </c>
      <c r="C773" s="134"/>
      <c r="D773" s="134" t="s">
        <v>422</v>
      </c>
      <c r="E773" s="774" t="s">
        <v>695</v>
      </c>
      <c r="F773" s="330"/>
      <c r="G773" s="46"/>
      <c r="H773" s="236"/>
      <c r="I773" s="363"/>
    </row>
    <row r="774" spans="2:10" ht="14.4">
      <c r="B774" s="87"/>
      <c r="C774" s="87"/>
      <c r="D774" s="88"/>
      <c r="E774" s="88" t="s">
        <v>571</v>
      </c>
      <c r="F774" s="94">
        <f>SUM(F762:F773)</f>
        <v>22450000</v>
      </c>
      <c r="G774" s="400"/>
      <c r="H774" s="119">
        <f>SUM(H762:H773)</f>
        <v>1023500</v>
      </c>
      <c r="I774" s="539"/>
    </row>
    <row r="775" spans="2:10" ht="14.4">
      <c r="B775" s="41"/>
      <c r="C775" s="41"/>
      <c r="D775" s="41"/>
      <c r="E775" s="41"/>
      <c r="F775" s="42"/>
      <c r="G775" s="401"/>
      <c r="H775" s="207"/>
      <c r="I775" s="543"/>
    </row>
    <row r="776" spans="2:10" ht="13.8">
      <c r="B776" s="1227" t="s">
        <v>717</v>
      </c>
      <c r="C776" s="1228"/>
      <c r="D776" s="1228"/>
      <c r="E776" s="1228"/>
      <c r="F776" s="1228"/>
      <c r="G776" s="1228"/>
      <c r="H776" s="1228"/>
      <c r="I776" s="1229"/>
    </row>
    <row r="777" spans="2:10" ht="13.8">
      <c r="B777" s="302" t="s">
        <v>4</v>
      </c>
      <c r="C777" s="302" t="s">
        <v>666</v>
      </c>
      <c r="D777" s="302" t="s">
        <v>6</v>
      </c>
      <c r="E777" s="302" t="s">
        <v>232</v>
      </c>
      <c r="F777" s="285" t="s">
        <v>7</v>
      </c>
      <c r="G777" s="419" t="s">
        <v>8</v>
      </c>
      <c r="H777" s="285" t="s">
        <v>480</v>
      </c>
      <c r="I777" s="285" t="s">
        <v>667</v>
      </c>
    </row>
    <row r="778" spans="2:10" ht="14.4">
      <c r="B778" s="488"/>
      <c r="C778" s="607"/>
      <c r="D778" s="236"/>
      <c r="E778" s="236"/>
      <c r="F778" s="500"/>
      <c r="G778" s="417"/>
      <c r="H778" s="89"/>
      <c r="I778" s="363"/>
    </row>
    <row r="779" spans="2:10" ht="14.4">
      <c r="B779" s="87"/>
      <c r="C779" s="87"/>
      <c r="D779" s="88"/>
      <c r="E779" s="88" t="s">
        <v>571</v>
      </c>
      <c r="F779" s="94">
        <f>SUM(F778:F778)</f>
        <v>0</v>
      </c>
      <c r="G779" s="400"/>
      <c r="H779" s="119">
        <f>SUM(H778:H778)</f>
        <v>0</v>
      </c>
      <c r="I779" s="539"/>
    </row>
    <row r="781" spans="2:10" ht="13.8">
      <c r="B781" s="1223" t="s">
        <v>718</v>
      </c>
      <c r="C781" s="1224"/>
      <c r="D781" s="1224"/>
      <c r="E781" s="1224"/>
      <c r="F781" s="1224"/>
      <c r="G781" s="1224"/>
      <c r="H781" s="1224"/>
      <c r="I781" s="1224"/>
      <c r="J781" s="1226"/>
    </row>
    <row r="782" spans="2:10" ht="13.8">
      <c r="B782" s="302" t="s">
        <v>4</v>
      </c>
      <c r="C782" s="302" t="s">
        <v>666</v>
      </c>
      <c r="D782" s="302" t="s">
        <v>6</v>
      </c>
      <c r="E782" s="302" t="s">
        <v>232</v>
      </c>
      <c r="F782" s="286" t="s">
        <v>7</v>
      </c>
      <c r="G782" s="825" t="s">
        <v>8</v>
      </c>
      <c r="H782" s="287" t="s">
        <v>480</v>
      </c>
      <c r="I782" s="287" t="s">
        <v>561</v>
      </c>
      <c r="J782" s="287" t="s">
        <v>580</v>
      </c>
    </row>
    <row r="783" spans="2:10" ht="14.4">
      <c r="B783" s="530">
        <v>14868</v>
      </c>
      <c r="C783" s="596">
        <v>0.1</v>
      </c>
      <c r="D783" s="73" t="s">
        <v>391</v>
      </c>
      <c r="E783" s="476" t="s">
        <v>94</v>
      </c>
      <c r="F783" s="459">
        <v>2000000</v>
      </c>
      <c r="G783" s="630">
        <v>2.5000000000000001E-2</v>
      </c>
      <c r="H783" s="89">
        <f>F783*G783</f>
        <v>50000</v>
      </c>
      <c r="I783" s="466"/>
      <c r="J783" s="466"/>
    </row>
    <row r="784" spans="2:10" ht="14.4">
      <c r="B784" s="530">
        <v>14885</v>
      </c>
      <c r="C784" s="595">
        <v>0.08</v>
      </c>
      <c r="D784" s="470" t="s">
        <v>394</v>
      </c>
      <c r="E784" s="501" t="s">
        <v>94</v>
      </c>
      <c r="F784" s="459">
        <v>1850000</v>
      </c>
      <c r="G784" s="630">
        <v>1.4999999999999999E-2</v>
      </c>
      <c r="H784" s="89">
        <f t="shared" ref="H784:H814" si="32">F784*G784</f>
        <v>27750</v>
      </c>
      <c r="I784" s="466"/>
      <c r="J784" s="466"/>
    </row>
    <row r="785" spans="2:10" ht="14.4">
      <c r="B785" s="530">
        <v>14931</v>
      </c>
      <c r="C785" s="596">
        <v>0.1</v>
      </c>
      <c r="D785" s="531" t="s">
        <v>395</v>
      </c>
      <c r="E785" s="501" t="s">
        <v>94</v>
      </c>
      <c r="F785" s="459">
        <v>2200000</v>
      </c>
      <c r="G785" s="630">
        <v>2.5000000000000001E-2</v>
      </c>
      <c r="H785" s="89">
        <f t="shared" si="32"/>
        <v>55000</v>
      </c>
      <c r="I785" s="466"/>
      <c r="J785" s="90"/>
    </row>
    <row r="786" spans="2:10" ht="14.4">
      <c r="B786" s="530">
        <v>14889</v>
      </c>
      <c r="C786" s="592">
        <v>0.08</v>
      </c>
      <c r="D786" s="531" t="s">
        <v>379</v>
      </c>
      <c r="E786" s="501" t="s">
        <v>94</v>
      </c>
      <c r="F786" s="459">
        <v>1300000</v>
      </c>
      <c r="G786" s="630">
        <v>1.4999999999999999E-2</v>
      </c>
      <c r="H786" s="89">
        <f t="shared" si="32"/>
        <v>19500</v>
      </c>
      <c r="I786" s="466"/>
      <c r="J786" s="90"/>
    </row>
    <row r="787" spans="2:10" ht="14.4">
      <c r="B787" s="723">
        <v>14948</v>
      </c>
      <c r="C787" s="532">
        <v>0.1</v>
      </c>
      <c r="D787" s="250" t="s">
        <v>397</v>
      </c>
      <c r="E787" s="236" t="s">
        <v>94</v>
      </c>
      <c r="F787" s="675">
        <v>1800000</v>
      </c>
      <c r="G787" s="630">
        <v>2.5000000000000001E-2</v>
      </c>
      <c r="H787" s="89">
        <f t="shared" si="32"/>
        <v>45000</v>
      </c>
      <c r="I787" s="466"/>
      <c r="J787" s="90"/>
    </row>
    <row r="788" spans="2:10" ht="14.4">
      <c r="B788" s="304">
        <v>14954</v>
      </c>
      <c r="C788" s="605">
        <v>0.08</v>
      </c>
      <c r="D788" s="566" t="s">
        <v>393</v>
      </c>
      <c r="E788" s="523" t="s">
        <v>695</v>
      </c>
      <c r="F788" s="459">
        <v>3300000</v>
      </c>
      <c r="G788" s="630">
        <v>1.4999999999999999E-2</v>
      </c>
      <c r="H788" s="89">
        <f t="shared" si="32"/>
        <v>49500</v>
      </c>
      <c r="I788" s="466"/>
      <c r="J788" s="90"/>
    </row>
    <row r="789" spans="2:10" ht="14.4">
      <c r="B789" s="461">
        <v>14940</v>
      </c>
      <c r="C789" s="605">
        <v>0.08</v>
      </c>
      <c r="D789" s="566" t="s">
        <v>409</v>
      </c>
      <c r="E789" s="375" t="s">
        <v>301</v>
      </c>
      <c r="F789" s="487">
        <v>950000</v>
      </c>
      <c r="G789" s="630">
        <v>1.4999999999999999E-2</v>
      </c>
      <c r="H789" s="89">
        <f t="shared" si="32"/>
        <v>14250</v>
      </c>
      <c r="I789" s="466"/>
      <c r="J789" s="90"/>
    </row>
    <row r="790" spans="2:10" ht="14.4">
      <c r="B790" s="304">
        <v>14955</v>
      </c>
      <c r="C790" s="767">
        <v>0.08</v>
      </c>
      <c r="D790" s="531" t="s">
        <v>410</v>
      </c>
      <c r="E790" s="748" t="s">
        <v>260</v>
      </c>
      <c r="F790" s="459">
        <v>2550000</v>
      </c>
      <c r="G790" s="630">
        <v>1.4999999999999999E-2</v>
      </c>
      <c r="H790" s="89">
        <f t="shared" si="32"/>
        <v>38250</v>
      </c>
      <c r="I790" s="466"/>
      <c r="J790" s="90"/>
    </row>
    <row r="791" spans="2:10" ht="14.4">
      <c r="B791" s="304">
        <v>14968</v>
      </c>
      <c r="C791" s="592">
        <v>0.08</v>
      </c>
      <c r="D791" s="250" t="s">
        <v>398</v>
      </c>
      <c r="E791" s="79" t="s">
        <v>94</v>
      </c>
      <c r="F791" s="572">
        <v>4400000</v>
      </c>
      <c r="G791" s="630">
        <v>1.4999999999999999E-2</v>
      </c>
      <c r="H791" s="89">
        <f t="shared" si="32"/>
        <v>66000</v>
      </c>
      <c r="I791" s="466"/>
      <c r="J791" s="138"/>
    </row>
    <row r="792" spans="2:10" ht="14.4">
      <c r="B792" s="304">
        <v>14980</v>
      </c>
      <c r="C792" s="601">
        <v>0.1</v>
      </c>
      <c r="D792" s="186" t="s">
        <v>401</v>
      </c>
      <c r="E792" s="619" t="s">
        <v>94</v>
      </c>
      <c r="F792" s="675">
        <v>2200000</v>
      </c>
      <c r="G792" s="630">
        <v>2.5000000000000001E-2</v>
      </c>
      <c r="H792" s="89">
        <f t="shared" si="32"/>
        <v>55000</v>
      </c>
      <c r="I792" s="466"/>
      <c r="J792" s="138"/>
    </row>
    <row r="793" spans="2:10" ht="14.4">
      <c r="B793" s="304">
        <v>14990</v>
      </c>
      <c r="C793" s="600">
        <v>0.1</v>
      </c>
      <c r="D793" s="770" t="s">
        <v>402</v>
      </c>
      <c r="E793" s="571" t="s">
        <v>94</v>
      </c>
      <c r="F793" s="459">
        <v>2200000</v>
      </c>
      <c r="G793" s="630">
        <v>2.5000000000000001E-2</v>
      </c>
      <c r="H793" s="89">
        <f t="shared" si="32"/>
        <v>55000</v>
      </c>
      <c r="I793" s="466"/>
      <c r="J793" s="138"/>
    </row>
    <row r="794" spans="2:10" ht="14.4">
      <c r="B794" s="530">
        <v>14995</v>
      </c>
      <c r="C794" s="592">
        <v>0.08</v>
      </c>
      <c r="D794" s="531" t="s">
        <v>430</v>
      </c>
      <c r="E794" s="195" t="s">
        <v>16</v>
      </c>
      <c r="F794" s="572">
        <v>2000000</v>
      </c>
      <c r="G794" s="630">
        <v>1.4999999999999999E-2</v>
      </c>
      <c r="H794" s="89">
        <f t="shared" si="32"/>
        <v>30000</v>
      </c>
      <c r="I794" s="466"/>
      <c r="J794" s="138"/>
    </row>
    <row r="795" spans="2:10" ht="14.4">
      <c r="B795" s="461">
        <v>15004</v>
      </c>
      <c r="C795" s="532">
        <v>0.1</v>
      </c>
      <c r="D795" s="770" t="s">
        <v>403</v>
      </c>
      <c r="E795" s="486" t="s">
        <v>680</v>
      </c>
      <c r="F795" s="500">
        <v>2800000</v>
      </c>
      <c r="G795" s="630">
        <v>2.5000000000000001E-2</v>
      </c>
      <c r="H795" s="89">
        <f t="shared" si="32"/>
        <v>70000</v>
      </c>
      <c r="I795" s="466"/>
      <c r="J795" s="138"/>
    </row>
    <row r="796" spans="2:10" ht="14.4">
      <c r="B796" s="461">
        <v>15022</v>
      </c>
      <c r="C796" s="592">
        <v>0.09</v>
      </c>
      <c r="D796" s="531" t="s">
        <v>426</v>
      </c>
      <c r="E796" s="769" t="s">
        <v>374</v>
      </c>
      <c r="F796" s="459">
        <v>1000000</v>
      </c>
      <c r="G796" s="630">
        <v>1.4999999999999999E-2</v>
      </c>
      <c r="H796" s="89">
        <f t="shared" si="32"/>
        <v>15000</v>
      </c>
      <c r="I796" s="466"/>
      <c r="J796" s="138"/>
    </row>
    <row r="797" spans="2:10" ht="14.4">
      <c r="B797" s="461">
        <v>15035</v>
      </c>
      <c r="C797" s="532">
        <v>0.1</v>
      </c>
      <c r="D797" s="531" t="s">
        <v>708</v>
      </c>
      <c r="E797" s="236" t="s">
        <v>695</v>
      </c>
      <c r="F797" s="500">
        <v>1550000</v>
      </c>
      <c r="G797" s="630">
        <v>2.5000000000000001E-2</v>
      </c>
      <c r="H797" s="89">
        <f t="shared" si="32"/>
        <v>38750</v>
      </c>
      <c r="I797" s="466"/>
      <c r="J797" s="138"/>
    </row>
    <row r="798" spans="2:10" ht="14.4">
      <c r="B798" s="304">
        <v>15052</v>
      </c>
      <c r="C798" s="605">
        <v>0.08</v>
      </c>
      <c r="D798" s="250" t="s">
        <v>709</v>
      </c>
      <c r="E798" s="236" t="s">
        <v>374</v>
      </c>
      <c r="F798" s="500">
        <v>1570000</v>
      </c>
      <c r="G798" s="630">
        <v>1.4999999999999999E-2</v>
      </c>
      <c r="H798" s="89">
        <f t="shared" si="32"/>
        <v>23550</v>
      </c>
      <c r="I798" s="466"/>
      <c r="J798" s="138"/>
    </row>
    <row r="799" spans="2:10" ht="14.4">
      <c r="B799" s="304">
        <v>15126</v>
      </c>
      <c r="C799" s="753">
        <v>0.08</v>
      </c>
      <c r="D799" s="812" t="s">
        <v>413</v>
      </c>
      <c r="E799" s="79" t="s">
        <v>710</v>
      </c>
      <c r="F799" s="697">
        <v>1500000</v>
      </c>
      <c r="G799" s="630">
        <v>1.4999999999999999E-2</v>
      </c>
      <c r="H799" s="89">
        <f t="shared" si="32"/>
        <v>22500</v>
      </c>
      <c r="I799" s="466"/>
      <c r="J799" s="138"/>
    </row>
    <row r="800" spans="2:10" ht="14.4">
      <c r="B800" s="304">
        <v>15088</v>
      </c>
      <c r="C800" s="605">
        <v>0.09</v>
      </c>
      <c r="D800" s="250" t="s">
        <v>412</v>
      </c>
      <c r="E800" s="236" t="s">
        <v>260</v>
      </c>
      <c r="F800" s="697">
        <v>1900000</v>
      </c>
      <c r="G800" s="630">
        <v>1.4999999999999999E-2</v>
      </c>
      <c r="H800" s="89">
        <f t="shared" si="32"/>
        <v>28500</v>
      </c>
      <c r="I800" s="466"/>
      <c r="J800" s="138"/>
    </row>
    <row r="801" spans="2:10" ht="14.4">
      <c r="B801" s="461">
        <v>15105</v>
      </c>
      <c r="C801" s="592">
        <v>0.08</v>
      </c>
      <c r="D801" s="531" t="s">
        <v>406</v>
      </c>
      <c r="E801" s="236" t="s">
        <v>94</v>
      </c>
      <c r="F801" s="697">
        <v>1900000</v>
      </c>
      <c r="G801" s="630">
        <v>1.4999999999999999E-2</v>
      </c>
      <c r="H801" s="89">
        <f t="shared" si="32"/>
        <v>28500</v>
      </c>
      <c r="I801" s="466"/>
      <c r="J801" s="138"/>
    </row>
    <row r="802" spans="2:10" ht="14.4">
      <c r="B802" s="461">
        <v>14864</v>
      </c>
      <c r="C802" s="743">
        <v>0.1</v>
      </c>
      <c r="D802" s="372" t="s">
        <v>396</v>
      </c>
      <c r="E802" s="347" t="s">
        <v>680</v>
      </c>
      <c r="F802" s="697">
        <v>1650000</v>
      </c>
      <c r="G802" s="630">
        <v>2.5000000000000001E-2</v>
      </c>
      <c r="H802" s="89">
        <f t="shared" si="32"/>
        <v>41250</v>
      </c>
      <c r="I802" s="466"/>
      <c r="J802" s="138"/>
    </row>
    <row r="803" spans="2:10" ht="14.4">
      <c r="B803" s="304">
        <v>14883</v>
      </c>
      <c r="C803" s="600">
        <v>0.1</v>
      </c>
      <c r="D803" s="612" t="s">
        <v>423</v>
      </c>
      <c r="E803" s="251" t="s">
        <v>374</v>
      </c>
      <c r="F803" s="808">
        <v>3500000</v>
      </c>
      <c r="G803" s="630">
        <v>2.5000000000000001E-2</v>
      </c>
      <c r="H803" s="89">
        <f t="shared" si="32"/>
        <v>87500</v>
      </c>
      <c r="I803" s="466"/>
      <c r="J803" s="138"/>
    </row>
    <row r="804" spans="2:10" ht="14.4">
      <c r="B804" s="304">
        <v>14946</v>
      </c>
      <c r="C804" s="610">
        <v>0.08</v>
      </c>
      <c r="D804" s="331" t="s">
        <v>408</v>
      </c>
      <c r="E804" s="282" t="s">
        <v>260</v>
      </c>
      <c r="F804" s="809">
        <v>1400000</v>
      </c>
      <c r="G804" s="630">
        <v>1.4999999999999999E-2</v>
      </c>
      <c r="H804" s="89">
        <f t="shared" si="32"/>
        <v>21000</v>
      </c>
      <c r="I804" s="466"/>
      <c r="J804" s="138"/>
    </row>
    <row r="805" spans="2:10" ht="14.4">
      <c r="B805" s="81">
        <v>14884</v>
      </c>
      <c r="C805" s="744">
        <v>0.08</v>
      </c>
      <c r="D805" s="73" t="s">
        <v>424</v>
      </c>
      <c r="E805" s="49" t="s">
        <v>374</v>
      </c>
      <c r="F805" s="697">
        <v>1150000</v>
      </c>
      <c r="G805" s="630">
        <v>1.4999999999999999E-2</v>
      </c>
      <c r="H805" s="89">
        <f t="shared" si="32"/>
        <v>17250</v>
      </c>
      <c r="I805" s="466"/>
      <c r="J805" s="138"/>
    </row>
    <row r="806" spans="2:10" ht="14.4">
      <c r="B806" s="304">
        <v>14875</v>
      </c>
      <c r="C806" s="605">
        <v>0.08</v>
      </c>
      <c r="D806" s="250" t="s">
        <v>407</v>
      </c>
      <c r="E806" s="55" t="s">
        <v>260</v>
      </c>
      <c r="F806" s="810">
        <v>1700000</v>
      </c>
      <c r="G806" s="630">
        <v>1.4999999999999999E-2</v>
      </c>
      <c r="H806" s="89">
        <f t="shared" si="32"/>
        <v>25500</v>
      </c>
      <c r="I806" s="466"/>
      <c r="J806" s="138"/>
    </row>
    <row r="807" spans="2:10" ht="14.4">
      <c r="B807" s="304">
        <v>14900</v>
      </c>
      <c r="C807" s="600">
        <v>0.1</v>
      </c>
      <c r="D807" s="242" t="s">
        <v>416</v>
      </c>
      <c r="E807" s="236" t="s">
        <v>695</v>
      </c>
      <c r="F807" s="697">
        <v>3000000</v>
      </c>
      <c r="G807" s="630">
        <v>2.5000000000000001E-2</v>
      </c>
      <c r="H807" s="89">
        <f t="shared" si="32"/>
        <v>75000</v>
      </c>
      <c r="I807" s="299"/>
      <c r="J807" s="138"/>
    </row>
    <row r="808" spans="2:10" ht="14.4">
      <c r="B808" s="461">
        <v>14981</v>
      </c>
      <c r="C808" s="532">
        <v>0.1</v>
      </c>
      <c r="D808" s="531" t="s">
        <v>399</v>
      </c>
      <c r="E808" s="486" t="s">
        <v>680</v>
      </c>
      <c r="F808" s="697">
        <v>3000000</v>
      </c>
      <c r="G808" s="630">
        <v>2.5000000000000001E-2</v>
      </c>
      <c r="H808" s="89">
        <f t="shared" si="32"/>
        <v>75000</v>
      </c>
      <c r="I808" s="466"/>
      <c r="J808" s="138"/>
    </row>
    <row r="809" spans="2:10" ht="14.4">
      <c r="B809" s="461">
        <v>14979</v>
      </c>
      <c r="C809" s="605">
        <v>0.08</v>
      </c>
      <c r="D809" s="250" t="s">
        <v>400</v>
      </c>
      <c r="E809" s="236" t="s">
        <v>680</v>
      </c>
      <c r="F809" s="697">
        <v>1500000</v>
      </c>
      <c r="G809" s="630">
        <v>1.4999999999999999E-2</v>
      </c>
      <c r="H809" s="89">
        <f t="shared" si="32"/>
        <v>22500</v>
      </c>
      <c r="I809" s="466"/>
      <c r="J809" s="138"/>
    </row>
    <row r="810" spans="2:10" ht="14.4">
      <c r="B810" s="304">
        <v>14983</v>
      </c>
      <c r="C810" s="610">
        <v>0.08</v>
      </c>
      <c r="D810" s="331" t="s">
        <v>425</v>
      </c>
      <c r="E810" s="236" t="s">
        <v>374</v>
      </c>
      <c r="F810" s="697">
        <v>1250000</v>
      </c>
      <c r="G810" s="630">
        <v>1.4999999999999999E-2</v>
      </c>
      <c r="H810" s="89">
        <f t="shared" si="32"/>
        <v>18750</v>
      </c>
      <c r="I810" s="466"/>
      <c r="J810" s="138"/>
    </row>
    <row r="811" spans="2:10" ht="14.4">
      <c r="B811" s="304">
        <v>15034</v>
      </c>
      <c r="C811" s="610">
        <v>0.08</v>
      </c>
      <c r="D811" s="157" t="s">
        <v>418</v>
      </c>
      <c r="E811" s="49" t="s">
        <v>695</v>
      </c>
      <c r="F811" s="810">
        <v>2900000</v>
      </c>
      <c r="G811" s="630">
        <v>1.4999999999999999E-2</v>
      </c>
      <c r="H811" s="89">
        <f t="shared" si="32"/>
        <v>43500</v>
      </c>
      <c r="I811" s="466"/>
      <c r="J811" s="138"/>
    </row>
    <row r="812" spans="2:10" ht="14.4">
      <c r="B812" s="461">
        <v>15058</v>
      </c>
      <c r="C812" s="532">
        <v>0.1</v>
      </c>
      <c r="D812" s="531" t="s">
        <v>404</v>
      </c>
      <c r="E812" s="430" t="s">
        <v>716</v>
      </c>
      <c r="F812" s="810">
        <v>2200000</v>
      </c>
      <c r="G812" s="630">
        <v>2.5000000000000001E-2</v>
      </c>
      <c r="H812" s="89">
        <f t="shared" si="32"/>
        <v>55000</v>
      </c>
      <c r="I812" s="466"/>
      <c r="J812" s="138"/>
    </row>
    <row r="813" spans="2:10" ht="14.4">
      <c r="B813" s="304">
        <v>15037</v>
      </c>
      <c r="C813" s="601">
        <v>0.1</v>
      </c>
      <c r="D813" s="250" t="s">
        <v>405</v>
      </c>
      <c r="E813" s="486" t="s">
        <v>94</v>
      </c>
      <c r="F813" s="811">
        <v>2500000</v>
      </c>
      <c r="G813" s="630">
        <v>2.5000000000000001E-2</v>
      </c>
      <c r="H813" s="89">
        <f t="shared" si="32"/>
        <v>62500</v>
      </c>
      <c r="I813" s="466"/>
      <c r="J813" s="138"/>
    </row>
    <row r="814" spans="2:10" ht="14.4">
      <c r="B814" s="461">
        <v>15131</v>
      </c>
      <c r="C814" s="532">
        <v>0.1</v>
      </c>
      <c r="D814" s="570" t="s">
        <v>421</v>
      </c>
      <c r="E814" s="49" t="s">
        <v>695</v>
      </c>
      <c r="F814" s="810">
        <v>1850000</v>
      </c>
      <c r="G814" s="630">
        <v>2.5000000000000001E-2</v>
      </c>
      <c r="H814" s="89">
        <f t="shared" si="32"/>
        <v>46250</v>
      </c>
      <c r="I814" s="466"/>
      <c r="J814" s="138"/>
    </row>
    <row r="815" spans="2:10" ht="14.4">
      <c r="B815" s="304">
        <v>15129</v>
      </c>
      <c r="C815" s="605">
        <v>0.08</v>
      </c>
      <c r="D815" s="250" t="s">
        <v>428</v>
      </c>
      <c r="E815" s="236" t="s">
        <v>374</v>
      </c>
      <c r="F815" s="49">
        <v>1400000</v>
      </c>
      <c r="G815" s="630">
        <v>1.4999999999999999E-2</v>
      </c>
      <c r="H815" s="89">
        <f>F815*G815</f>
        <v>21000</v>
      </c>
      <c r="I815" s="466"/>
      <c r="J815" s="138"/>
    </row>
    <row r="816" spans="2:10" ht="14.4">
      <c r="B816" s="321"/>
      <c r="C816" s="360"/>
      <c r="D816" s="218"/>
      <c r="E816" s="377"/>
      <c r="F816" s="377"/>
      <c r="G816" s="425"/>
      <c r="H816" s="89"/>
      <c r="I816" s="466"/>
      <c r="J816" s="138"/>
    </row>
    <row r="817" spans="2:10" ht="18">
      <c r="B817" s="71"/>
      <c r="C817" s="71"/>
      <c r="D817" s="72"/>
      <c r="E817" s="72" t="s">
        <v>571</v>
      </c>
      <c r="F817" s="94">
        <f>SUM(F783:F816)</f>
        <v>67970000</v>
      </c>
      <c r="G817" s="829" t="s">
        <v>590</v>
      </c>
      <c r="H817" s="830"/>
      <c r="I817" s="831">
        <v>1030438</v>
      </c>
      <c r="J817" s="55" t="s">
        <v>719</v>
      </c>
    </row>
    <row r="819" spans="2:10" ht="45">
      <c r="B819" s="1222" t="s">
        <v>431</v>
      </c>
      <c r="C819" s="1222"/>
      <c r="D819" s="1222"/>
      <c r="E819" s="1222"/>
      <c r="F819" s="1222"/>
      <c r="G819" s="1222"/>
      <c r="H819" s="1222"/>
      <c r="I819" s="1222"/>
    </row>
    <row r="820" spans="2:10" ht="18" customHeight="1">
      <c r="B820" s="41"/>
      <c r="C820" s="41"/>
      <c r="D820" s="41"/>
      <c r="E820" s="41"/>
      <c r="F820" s="42"/>
      <c r="G820" s="401"/>
      <c r="H820" s="207"/>
      <c r="I820" s="543"/>
    </row>
    <row r="821" spans="2:10" ht="13.8">
      <c r="B821" s="1223" t="s">
        <v>720</v>
      </c>
      <c r="C821" s="1224"/>
      <c r="D821" s="1225"/>
      <c r="E821" s="1224"/>
      <c r="F821" s="1224"/>
      <c r="G821" s="1224"/>
      <c r="H821" s="1224"/>
      <c r="I821" s="1226"/>
    </row>
    <row r="822" spans="2:10" ht="13.8">
      <c r="B822" s="302" t="s">
        <v>4</v>
      </c>
      <c r="C822" s="573" t="s">
        <v>666</v>
      </c>
      <c r="D822" s="568" t="s">
        <v>6</v>
      </c>
      <c r="E822" s="574" t="s">
        <v>232</v>
      </c>
      <c r="F822" s="285" t="s">
        <v>7</v>
      </c>
      <c r="G822" s="419" t="s">
        <v>8</v>
      </c>
      <c r="H822" s="285" t="s">
        <v>480</v>
      </c>
      <c r="I822" s="285" t="s">
        <v>667</v>
      </c>
    </row>
    <row r="823" spans="2:10" ht="14.4">
      <c r="B823" s="304">
        <v>15167</v>
      </c>
      <c r="C823" s="600">
        <v>0.1</v>
      </c>
      <c r="D823" s="250" t="s">
        <v>450</v>
      </c>
      <c r="E823" s="486" t="s">
        <v>260</v>
      </c>
      <c r="F823" s="810">
        <v>1300000</v>
      </c>
      <c r="G823" s="485">
        <v>0.05</v>
      </c>
      <c r="H823" s="89">
        <f>F823*G823</f>
        <v>65000</v>
      </c>
      <c r="I823" s="545" t="s">
        <v>582</v>
      </c>
    </row>
    <row r="824" spans="2:10" ht="14.4">
      <c r="B824" s="461">
        <v>15144</v>
      </c>
      <c r="C824" s="680">
        <v>0.08</v>
      </c>
      <c r="D824" s="570" t="s">
        <v>432</v>
      </c>
      <c r="E824" s="236" t="s">
        <v>94</v>
      </c>
      <c r="F824" s="697">
        <v>2900000</v>
      </c>
      <c r="G824" s="485">
        <v>0.04</v>
      </c>
      <c r="H824" s="89">
        <f t="shared" ref="H824:H838" si="33">F824*G824</f>
        <v>116000</v>
      </c>
      <c r="I824" s="545" t="s">
        <v>582</v>
      </c>
    </row>
    <row r="825" spans="2:10" ht="14.4">
      <c r="B825" s="461">
        <v>15169</v>
      </c>
      <c r="C825" s="680">
        <v>0.08</v>
      </c>
      <c r="D825" s="570" t="s">
        <v>475</v>
      </c>
      <c r="E825" s="486" t="s">
        <v>52</v>
      </c>
      <c r="F825" s="675">
        <v>2900000</v>
      </c>
      <c r="G825" s="485">
        <v>0.04</v>
      </c>
      <c r="H825" s="89">
        <f t="shared" si="33"/>
        <v>116000</v>
      </c>
      <c r="I825" s="466" t="s">
        <v>582</v>
      </c>
    </row>
    <row r="826" spans="2:10" ht="14.4">
      <c r="B826" s="304">
        <v>15170</v>
      </c>
      <c r="C826" s="601">
        <v>0.1</v>
      </c>
      <c r="D826" s="250" t="s">
        <v>462</v>
      </c>
      <c r="E826" s="236" t="s">
        <v>695</v>
      </c>
      <c r="F826" s="459">
        <v>1900000</v>
      </c>
      <c r="G826" s="485">
        <v>0.05</v>
      </c>
      <c r="H826" s="89">
        <f t="shared" si="33"/>
        <v>95000</v>
      </c>
      <c r="I826" s="466" t="s">
        <v>582</v>
      </c>
    </row>
    <row r="827" spans="2:10" ht="14.4">
      <c r="B827" s="304">
        <v>15237</v>
      </c>
      <c r="C827" s="601">
        <v>0.1</v>
      </c>
      <c r="D827" s="250" t="s">
        <v>433</v>
      </c>
      <c r="E827" s="486" t="s">
        <v>94</v>
      </c>
      <c r="F827" s="459">
        <v>1500000</v>
      </c>
      <c r="G827" s="485">
        <v>0.05</v>
      </c>
      <c r="H827" s="89">
        <f t="shared" si="33"/>
        <v>75000</v>
      </c>
      <c r="I827" s="832" t="s">
        <v>582</v>
      </c>
    </row>
    <row r="828" spans="2:10" ht="14.4">
      <c r="B828" s="304">
        <v>15236</v>
      </c>
      <c r="C828" s="605">
        <v>0.08</v>
      </c>
      <c r="D828" s="612" t="s">
        <v>463</v>
      </c>
      <c r="E828" s="49" t="s">
        <v>695</v>
      </c>
      <c r="F828" s="500">
        <v>1000000</v>
      </c>
      <c r="G828" s="485">
        <v>0.04</v>
      </c>
      <c r="H828" s="89">
        <f t="shared" si="33"/>
        <v>40000</v>
      </c>
      <c r="I828" s="466" t="s">
        <v>582</v>
      </c>
    </row>
    <row r="829" spans="2:10" ht="14.4">
      <c r="B829" s="304">
        <v>15224</v>
      </c>
      <c r="C829" s="600">
        <v>0.1</v>
      </c>
      <c r="D829" s="612" t="s">
        <v>434</v>
      </c>
      <c r="E829" s="79" t="s">
        <v>94</v>
      </c>
      <c r="F829" s="500">
        <v>2050000</v>
      </c>
      <c r="G829" s="485">
        <v>0.05</v>
      </c>
      <c r="H829" s="89">
        <f t="shared" si="33"/>
        <v>102500</v>
      </c>
      <c r="I829" s="466" t="s">
        <v>582</v>
      </c>
    </row>
    <row r="830" spans="2:10" ht="13.5" customHeight="1">
      <c r="B830" s="304">
        <v>15233</v>
      </c>
      <c r="C830" s="605">
        <v>0.08</v>
      </c>
      <c r="D830" s="612" t="s">
        <v>451</v>
      </c>
      <c r="E830" s="236" t="s">
        <v>260</v>
      </c>
      <c r="F830" s="572">
        <v>1450000</v>
      </c>
      <c r="G830" s="485">
        <v>0.04</v>
      </c>
      <c r="H830" s="89">
        <f t="shared" si="33"/>
        <v>58000</v>
      </c>
      <c r="I830" s="363" t="s">
        <v>582</v>
      </c>
    </row>
    <row r="831" spans="2:10" ht="14.4">
      <c r="B831" s="304">
        <v>15258</v>
      </c>
      <c r="C831" s="601">
        <v>0.1</v>
      </c>
      <c r="D831" s="612" t="s">
        <v>452</v>
      </c>
      <c r="E831" s="195" t="s">
        <v>260</v>
      </c>
      <c r="F831" s="500">
        <v>3200000</v>
      </c>
      <c r="G831" s="485">
        <v>0.05</v>
      </c>
      <c r="H831" s="89">
        <f t="shared" si="33"/>
        <v>160000</v>
      </c>
      <c r="I831" s="452" t="s">
        <v>582</v>
      </c>
    </row>
    <row r="832" spans="2:10" ht="14.4">
      <c r="B832" s="304">
        <v>15283</v>
      </c>
      <c r="C832" s="601">
        <v>0.1</v>
      </c>
      <c r="D832" s="612" t="s">
        <v>453</v>
      </c>
      <c r="E832" s="49" t="s">
        <v>260</v>
      </c>
      <c r="F832" s="500">
        <v>1400000</v>
      </c>
      <c r="G832" s="485">
        <v>0.05</v>
      </c>
      <c r="H832" s="89">
        <f t="shared" si="33"/>
        <v>70000</v>
      </c>
      <c r="I832" s="363" t="s">
        <v>582</v>
      </c>
    </row>
    <row r="833" spans="2:9" ht="14.4">
      <c r="B833" s="594">
        <v>15302</v>
      </c>
      <c r="C833" s="836">
        <v>0.1</v>
      </c>
      <c r="D833" s="696" t="s">
        <v>454</v>
      </c>
      <c r="E833" s="236" t="s">
        <v>710</v>
      </c>
      <c r="F833" s="572">
        <v>1500000</v>
      </c>
      <c r="G833" s="485">
        <v>0.05</v>
      </c>
      <c r="H833" s="89">
        <f t="shared" si="33"/>
        <v>75000</v>
      </c>
      <c r="I833" s="363" t="s">
        <v>582</v>
      </c>
    </row>
    <row r="834" spans="2:9" ht="14.4">
      <c r="B834" s="461">
        <v>15286</v>
      </c>
      <c r="C834" s="532">
        <v>0.1</v>
      </c>
      <c r="D834" s="531" t="s">
        <v>436</v>
      </c>
      <c r="E834" s="586" t="s">
        <v>94</v>
      </c>
      <c r="F834" s="572">
        <v>1650000</v>
      </c>
      <c r="G834" s="485">
        <v>0.05</v>
      </c>
      <c r="H834" s="89">
        <f t="shared" si="33"/>
        <v>82500</v>
      </c>
      <c r="I834" s="363" t="s">
        <v>582</v>
      </c>
    </row>
    <row r="835" spans="2:9" ht="14.4">
      <c r="B835" s="461">
        <v>15307</v>
      </c>
      <c r="C835" s="532">
        <v>0.1</v>
      </c>
      <c r="D835" s="531" t="s">
        <v>437</v>
      </c>
      <c r="E835" s="486" t="s">
        <v>94</v>
      </c>
      <c r="F835" s="572">
        <v>2000000</v>
      </c>
      <c r="G835" s="485">
        <v>0.05</v>
      </c>
      <c r="H835" s="89">
        <f t="shared" si="33"/>
        <v>100000</v>
      </c>
      <c r="I835" s="363" t="s">
        <v>582</v>
      </c>
    </row>
    <row r="836" spans="2:9" ht="14.4">
      <c r="B836" s="461">
        <v>15324</v>
      </c>
      <c r="C836" s="592">
        <v>0.08</v>
      </c>
      <c r="D836" s="531" t="s">
        <v>442</v>
      </c>
      <c r="E836" s="486" t="s">
        <v>94</v>
      </c>
      <c r="F836" s="572">
        <v>5000000</v>
      </c>
      <c r="G836" s="485">
        <v>0.04</v>
      </c>
      <c r="H836" s="89">
        <f t="shared" si="33"/>
        <v>200000</v>
      </c>
      <c r="I836" s="363" t="s">
        <v>582</v>
      </c>
    </row>
    <row r="837" spans="2:9" ht="14.4">
      <c r="B837" s="461">
        <v>15375</v>
      </c>
      <c r="C837" s="601">
        <v>0.1</v>
      </c>
      <c r="D837" s="250" t="s">
        <v>460</v>
      </c>
      <c r="E837" s="236" t="s">
        <v>710</v>
      </c>
      <c r="F837" s="572">
        <v>2000000</v>
      </c>
      <c r="G837" s="485">
        <v>0.05</v>
      </c>
      <c r="H837" s="89">
        <f t="shared" si="33"/>
        <v>100000</v>
      </c>
      <c r="I837" s="363" t="s">
        <v>582</v>
      </c>
    </row>
    <row r="838" spans="2:9" ht="14.4">
      <c r="B838" s="461">
        <v>15376</v>
      </c>
      <c r="C838" s="605">
        <v>0.08</v>
      </c>
      <c r="D838" s="250" t="s">
        <v>461</v>
      </c>
      <c r="E838" s="676" t="s">
        <v>721</v>
      </c>
      <c r="F838" s="572">
        <v>1600000</v>
      </c>
      <c r="G838" s="485">
        <v>0.04</v>
      </c>
      <c r="H838" s="89">
        <f t="shared" si="33"/>
        <v>64000</v>
      </c>
      <c r="I838" s="363" t="s">
        <v>582</v>
      </c>
    </row>
    <row r="839" spans="2:9" ht="14.4">
      <c r="B839" s="363"/>
      <c r="C839" s="607"/>
      <c r="D839" s="236"/>
      <c r="E839" s="236"/>
      <c r="F839" s="572"/>
      <c r="G839" s="577"/>
      <c r="H839" s="89"/>
      <c r="I839" s="363"/>
    </row>
    <row r="840" spans="2:9">
      <c r="B840" s="307" t="s">
        <v>274</v>
      </c>
      <c r="C840" s="718"/>
      <c r="D840" s="136" t="s">
        <v>444</v>
      </c>
      <c r="E840" s="236" t="s">
        <v>94</v>
      </c>
      <c r="F840" s="459"/>
      <c r="G840" s="421"/>
      <c r="H840" s="236"/>
      <c r="I840" s="363"/>
    </row>
    <row r="841" spans="2:9">
      <c r="B841" s="307" t="s">
        <v>274</v>
      </c>
      <c r="C841" s="715"/>
      <c r="D841" s="134" t="s">
        <v>445</v>
      </c>
      <c r="E841" s="330" t="s">
        <v>94</v>
      </c>
      <c r="F841" s="580"/>
      <c r="G841" s="421"/>
      <c r="H841" s="236"/>
      <c r="I841" s="363"/>
    </row>
    <row r="842" spans="2:9">
      <c r="B842" s="307" t="s">
        <v>446</v>
      </c>
      <c r="C842" s="833"/>
      <c r="D842" s="745" t="s">
        <v>447</v>
      </c>
      <c r="E842" s="55" t="s">
        <v>94</v>
      </c>
      <c r="F842" s="330"/>
      <c r="G842" s="46"/>
      <c r="H842" s="236"/>
      <c r="I842" s="363"/>
    </row>
    <row r="843" spans="2:9" ht="14.4">
      <c r="B843" s="749"/>
      <c r="C843" s="56"/>
      <c r="D843" s="453"/>
      <c r="E843" s="88" t="s">
        <v>571</v>
      </c>
      <c r="F843" s="94">
        <f>SUM(F823:F842)</f>
        <v>33350000</v>
      </c>
      <c r="G843" s="400"/>
      <c r="H843" s="119">
        <f>SUM(H823:H842)</f>
        <v>1519000</v>
      </c>
      <c r="I843" s="539"/>
    </row>
    <row r="844" spans="2:9" ht="18">
      <c r="B844" s="41"/>
      <c r="C844" s="41"/>
      <c r="D844" s="41"/>
      <c r="E844" s="41"/>
      <c r="F844" s="42"/>
      <c r="G844" s="521"/>
      <c r="H844" s="522"/>
      <c r="I844" s="544"/>
    </row>
    <row r="845" spans="2:9" ht="13.8">
      <c r="B845" s="1223" t="s">
        <v>722</v>
      </c>
      <c r="C845" s="1224"/>
      <c r="D845" s="1224"/>
      <c r="E845" s="1224"/>
      <c r="F845" s="1224"/>
      <c r="G845" s="1224"/>
      <c r="H845" s="1224"/>
      <c r="I845" s="1226"/>
    </row>
    <row r="846" spans="2:9" ht="13.8">
      <c r="B846" s="302" t="s">
        <v>4</v>
      </c>
      <c r="C846" s="302" t="s">
        <v>666</v>
      </c>
      <c r="D846" s="302" t="s">
        <v>6</v>
      </c>
      <c r="E846" s="302" t="s">
        <v>232</v>
      </c>
      <c r="F846" s="285" t="s">
        <v>7</v>
      </c>
      <c r="G846" s="419" t="s">
        <v>8</v>
      </c>
      <c r="H846" s="285" t="s">
        <v>480</v>
      </c>
      <c r="I846" s="285" t="s">
        <v>667</v>
      </c>
    </row>
    <row r="847" spans="2:9">
      <c r="B847" s="461">
        <v>15161</v>
      </c>
      <c r="C847" s="596">
        <v>0.1</v>
      </c>
      <c r="D847" s="531" t="s">
        <v>455</v>
      </c>
      <c r="E847" s="236" t="s">
        <v>260</v>
      </c>
      <c r="F847" s="500">
        <v>1900000</v>
      </c>
      <c r="G847" s="421">
        <v>0.05</v>
      </c>
      <c r="H847" s="460">
        <f>F847*G847</f>
        <v>95000</v>
      </c>
      <c r="I847" s="363" t="s">
        <v>582</v>
      </c>
    </row>
    <row r="848" spans="2:9">
      <c r="B848" s="304">
        <v>15157</v>
      </c>
      <c r="C848" s="605">
        <v>0.08</v>
      </c>
      <c r="D848" s="250" t="s">
        <v>438</v>
      </c>
      <c r="E848" s="456" t="s">
        <v>94</v>
      </c>
      <c r="F848" s="500">
        <v>1680000</v>
      </c>
      <c r="G848" s="421">
        <v>0.04</v>
      </c>
      <c r="H848" s="460">
        <f t="shared" ref="H848:H859" si="34">F848*G848</f>
        <v>67200</v>
      </c>
      <c r="I848" s="363" t="s">
        <v>582</v>
      </c>
    </row>
    <row r="849" spans="2:9">
      <c r="B849" s="304">
        <v>15162</v>
      </c>
      <c r="C849" s="601">
        <v>0.1</v>
      </c>
      <c r="D849" s="73" t="s">
        <v>439</v>
      </c>
      <c r="E849" s="348" t="s">
        <v>94</v>
      </c>
      <c r="F849" s="500">
        <v>3400000</v>
      </c>
      <c r="G849" s="421">
        <v>0.05</v>
      </c>
      <c r="H849" s="460">
        <f t="shared" si="34"/>
        <v>170000</v>
      </c>
      <c r="I849" s="363" t="s">
        <v>582</v>
      </c>
    </row>
    <row r="850" spans="2:9">
      <c r="B850" s="304">
        <v>15147</v>
      </c>
      <c r="C850" s="601">
        <v>0.1</v>
      </c>
      <c r="D850" s="250" t="s">
        <v>440</v>
      </c>
      <c r="E850" s="375" t="s">
        <v>94</v>
      </c>
      <c r="F850" s="500">
        <v>2200000</v>
      </c>
      <c r="G850" s="421">
        <v>0.05</v>
      </c>
      <c r="H850" s="460">
        <f t="shared" si="34"/>
        <v>110000</v>
      </c>
      <c r="I850" s="363" t="s">
        <v>582</v>
      </c>
    </row>
    <row r="851" spans="2:9">
      <c r="B851" s="461">
        <v>15232</v>
      </c>
      <c r="C851" s="596">
        <v>0.1</v>
      </c>
      <c r="D851" s="531" t="s">
        <v>456</v>
      </c>
      <c r="E851" s="486" t="s">
        <v>710</v>
      </c>
      <c r="F851" s="500">
        <v>1250000</v>
      </c>
      <c r="G851" s="421">
        <v>0.05</v>
      </c>
      <c r="H851" s="460">
        <f t="shared" si="34"/>
        <v>62500</v>
      </c>
      <c r="I851" s="363" t="s">
        <v>582</v>
      </c>
    </row>
    <row r="852" spans="2:9">
      <c r="B852" s="304">
        <v>15248</v>
      </c>
      <c r="C852" s="601">
        <v>0.1</v>
      </c>
      <c r="D852" s="250" t="s">
        <v>457</v>
      </c>
      <c r="E852" s="236" t="s">
        <v>260</v>
      </c>
      <c r="F852" s="500">
        <v>900000</v>
      </c>
      <c r="G852" s="421">
        <v>0.05</v>
      </c>
      <c r="H852" s="460">
        <f t="shared" si="34"/>
        <v>45000</v>
      </c>
      <c r="I852" s="363" t="s">
        <v>582</v>
      </c>
    </row>
    <row r="853" spans="2:9">
      <c r="B853" s="461">
        <v>15204</v>
      </c>
      <c r="C853" s="532">
        <v>0.1</v>
      </c>
      <c r="D853" s="531" t="s">
        <v>464</v>
      </c>
      <c r="E853" s="236" t="s">
        <v>301</v>
      </c>
      <c r="F853" s="500">
        <v>1200000</v>
      </c>
      <c r="G853" s="421">
        <v>0.05</v>
      </c>
      <c r="H853" s="460">
        <f t="shared" si="34"/>
        <v>60000</v>
      </c>
      <c r="I853" s="363" t="s">
        <v>582</v>
      </c>
    </row>
    <row r="854" spans="2:9">
      <c r="B854" s="461">
        <v>15261</v>
      </c>
      <c r="C854" s="532">
        <v>0.1</v>
      </c>
      <c r="D854" s="470" t="s">
        <v>467</v>
      </c>
      <c r="E854" s="847" t="s">
        <v>723</v>
      </c>
      <c r="F854" s="500">
        <v>3000000</v>
      </c>
      <c r="G854" s="421">
        <v>0.05</v>
      </c>
      <c r="H854" s="460">
        <f t="shared" si="34"/>
        <v>150000</v>
      </c>
      <c r="I854" s="363" t="s">
        <v>582</v>
      </c>
    </row>
    <row r="855" spans="2:9">
      <c r="B855" s="304">
        <v>15304</v>
      </c>
      <c r="C855" s="600">
        <v>0.1</v>
      </c>
      <c r="D855" s="612" t="s">
        <v>441</v>
      </c>
      <c r="E855" s="236" t="s">
        <v>94</v>
      </c>
      <c r="F855" s="500">
        <v>1350000</v>
      </c>
      <c r="G855" s="421">
        <v>0.05</v>
      </c>
      <c r="H855" s="460">
        <f t="shared" si="34"/>
        <v>67500</v>
      </c>
      <c r="I855" s="363" t="s">
        <v>582</v>
      </c>
    </row>
    <row r="856" spans="2:9">
      <c r="B856" s="304">
        <v>15353</v>
      </c>
      <c r="C856" s="846">
        <v>0.1</v>
      </c>
      <c r="D856" s="845" t="s">
        <v>466</v>
      </c>
      <c r="E856" s="314" t="s">
        <v>695</v>
      </c>
      <c r="F856" s="500">
        <v>2300000</v>
      </c>
      <c r="G856" s="421">
        <v>0.05</v>
      </c>
      <c r="H856" s="460">
        <f t="shared" si="34"/>
        <v>115000</v>
      </c>
      <c r="I856" s="363" t="s">
        <v>582</v>
      </c>
    </row>
    <row r="857" spans="2:9">
      <c r="B857" s="530">
        <v>15335</v>
      </c>
      <c r="C857" s="592">
        <v>0.08</v>
      </c>
      <c r="D857" s="531" t="s">
        <v>469</v>
      </c>
      <c r="E857" s="486" t="s">
        <v>411</v>
      </c>
      <c r="F857" s="500">
        <v>2000000</v>
      </c>
      <c r="G857" s="421">
        <v>0.04</v>
      </c>
      <c r="H857" s="460">
        <f t="shared" si="34"/>
        <v>80000</v>
      </c>
      <c r="I857" s="363" t="s">
        <v>582</v>
      </c>
    </row>
    <row r="858" spans="2:9">
      <c r="B858" s="304">
        <v>15391</v>
      </c>
      <c r="C858" s="601">
        <v>0.1</v>
      </c>
      <c r="D858" s="250" t="s">
        <v>724</v>
      </c>
      <c r="E858" s="676" t="s">
        <v>710</v>
      </c>
      <c r="F858" s="500">
        <v>1800000</v>
      </c>
      <c r="G858" s="421">
        <v>0.05</v>
      </c>
      <c r="H858" s="460">
        <f t="shared" si="34"/>
        <v>90000</v>
      </c>
      <c r="I858" s="363" t="s">
        <v>582</v>
      </c>
    </row>
    <row r="859" spans="2:9" ht="13.8">
      <c r="B859" s="461">
        <v>15393</v>
      </c>
      <c r="C859" s="592">
        <v>0.08</v>
      </c>
      <c r="D859" s="470" t="s">
        <v>470</v>
      </c>
      <c r="E859" s="848" t="s">
        <v>725</v>
      </c>
      <c r="F859" s="675">
        <v>1700000</v>
      </c>
      <c r="G859" s="421">
        <v>0.04</v>
      </c>
      <c r="H859" s="460">
        <f t="shared" si="34"/>
        <v>68000</v>
      </c>
      <c r="I859" s="85">
        <v>1</v>
      </c>
    </row>
    <row r="860" spans="2:9" ht="14.4">
      <c r="B860" s="79"/>
      <c r="C860" s="79"/>
      <c r="D860" s="79"/>
      <c r="E860" s="79"/>
      <c r="F860" s="675"/>
      <c r="G860" s="494"/>
      <c r="H860" s="89"/>
      <c r="I860" s="466"/>
    </row>
    <row r="861" spans="2:9">
      <c r="B861" s="806" t="s">
        <v>446</v>
      </c>
      <c r="C861" s="837"/>
      <c r="D861" s="838" t="s">
        <v>448</v>
      </c>
      <c r="E861" s="603" t="s">
        <v>94</v>
      </c>
      <c r="F861" s="460"/>
      <c r="G861" s="721"/>
      <c r="H861" s="486"/>
      <c r="I861" s="488"/>
    </row>
    <row r="862" spans="2:9">
      <c r="B862" s="768" t="s">
        <v>446</v>
      </c>
      <c r="C862" s="834"/>
      <c r="D862" s="835" t="s">
        <v>449</v>
      </c>
      <c r="E862" s="347" t="s">
        <v>94</v>
      </c>
      <c r="F862" s="330"/>
      <c r="G862" s="46"/>
      <c r="H862" s="236"/>
      <c r="I862" s="363"/>
    </row>
    <row r="863" spans="2:9" ht="14.4">
      <c r="B863" s="56"/>
      <c r="C863" s="56"/>
      <c r="D863" s="57"/>
      <c r="E863" s="57" t="s">
        <v>571</v>
      </c>
      <c r="F863" s="58">
        <f>SUM(F847:F862)</f>
        <v>24680000</v>
      </c>
      <c r="G863" s="411"/>
      <c r="H863" s="211">
        <f>SUM(H847:H862)</f>
        <v>1180200</v>
      </c>
      <c r="I863" s="542"/>
    </row>
    <row r="864" spans="2:9" ht="14.4">
      <c r="B864" s="41"/>
      <c r="C864" s="41"/>
      <c r="D864" s="41"/>
      <c r="E864" s="41"/>
      <c r="F864" s="42"/>
      <c r="G864" s="401"/>
      <c r="H864" s="207"/>
      <c r="I864" s="543"/>
    </row>
    <row r="865" spans="2:10" ht="13.8">
      <c r="B865" s="1227" t="s">
        <v>726</v>
      </c>
      <c r="C865" s="1228"/>
      <c r="D865" s="1228"/>
      <c r="E865" s="1228"/>
      <c r="F865" s="1228"/>
      <c r="G865" s="1228"/>
      <c r="H865" s="1228"/>
      <c r="I865" s="1229"/>
    </row>
    <row r="866" spans="2:10" ht="13.8">
      <c r="B866" s="302" t="s">
        <v>4</v>
      </c>
      <c r="C866" s="302" t="s">
        <v>666</v>
      </c>
      <c r="D866" s="302" t="s">
        <v>6</v>
      </c>
      <c r="E866" s="302" t="s">
        <v>232</v>
      </c>
      <c r="F866" s="285" t="s">
        <v>7</v>
      </c>
      <c r="G866" s="419" t="s">
        <v>8</v>
      </c>
      <c r="H866" s="285" t="s">
        <v>480</v>
      </c>
      <c r="I866" s="285" t="s">
        <v>667</v>
      </c>
    </row>
    <row r="867" spans="2:10" ht="14.4">
      <c r="B867" s="81">
        <v>15173</v>
      </c>
      <c r="C867" s="609">
        <v>0.1</v>
      </c>
      <c r="D867" s="373" t="s">
        <v>465</v>
      </c>
      <c r="E867" s="49" t="s">
        <v>52</v>
      </c>
      <c r="F867" s="459">
        <v>3200000</v>
      </c>
      <c r="G867" s="494">
        <v>0.02</v>
      </c>
      <c r="H867" s="89">
        <f>F867*G867</f>
        <v>64000</v>
      </c>
      <c r="I867" s="466" t="s">
        <v>582</v>
      </c>
    </row>
    <row r="868" spans="2:10" ht="14.4">
      <c r="B868" s="839">
        <v>15300</v>
      </c>
      <c r="C868" s="645">
        <v>0.08</v>
      </c>
      <c r="D868" s="373" t="s">
        <v>471</v>
      </c>
      <c r="E868" s="49" t="s">
        <v>411</v>
      </c>
      <c r="F868" s="459">
        <v>1200000</v>
      </c>
      <c r="G868" s="494">
        <v>0.01</v>
      </c>
      <c r="H868" s="89">
        <f>F868*G868</f>
        <v>12000</v>
      </c>
      <c r="I868" s="466" t="s">
        <v>582</v>
      </c>
    </row>
    <row r="869" spans="2:10" ht="14.4">
      <c r="B869" s="236"/>
      <c r="C869" s="236"/>
      <c r="D869" s="236"/>
      <c r="E869" s="236"/>
      <c r="F869" s="500"/>
      <c r="G869" s="494"/>
      <c r="H869" s="89"/>
      <c r="I869" s="466"/>
    </row>
    <row r="870" spans="2:10">
      <c r="B870" s="452"/>
      <c r="C870" s="375"/>
      <c r="D870" s="330"/>
      <c r="E870" s="330"/>
      <c r="F870" s="330"/>
      <c r="G870" s="46"/>
      <c r="H870" s="236"/>
      <c r="I870" s="363"/>
    </row>
    <row r="871" spans="2:10" ht="14.4">
      <c r="B871" s="56"/>
      <c r="C871" s="807"/>
      <c r="D871" s="88"/>
      <c r="E871" s="88" t="s">
        <v>571</v>
      </c>
      <c r="F871" s="94">
        <f>SUM(F867:F870)</f>
        <v>4400000</v>
      </c>
      <c r="G871" s="400"/>
      <c r="H871" s="119">
        <f>SUM(H867:H870)</f>
        <v>76000</v>
      </c>
      <c r="I871" s="539"/>
    </row>
    <row r="873" spans="2:10" ht="13.8">
      <c r="B873" s="1223" t="s">
        <v>727</v>
      </c>
      <c r="C873" s="1224"/>
      <c r="D873" s="1224"/>
      <c r="E873" s="1224"/>
      <c r="F873" s="1224"/>
      <c r="G873" s="1224"/>
      <c r="H873" s="1224"/>
      <c r="I873" s="1224"/>
      <c r="J873" s="1226"/>
    </row>
    <row r="874" spans="2:10" ht="13.8">
      <c r="B874" s="302" t="s">
        <v>4</v>
      </c>
      <c r="C874" s="302" t="s">
        <v>666</v>
      </c>
      <c r="D874" s="302" t="s">
        <v>6</v>
      </c>
      <c r="E874" s="302" t="s">
        <v>232</v>
      </c>
      <c r="F874" s="287" t="s">
        <v>7</v>
      </c>
      <c r="G874" s="855" t="s">
        <v>8</v>
      </c>
      <c r="H874" s="287" t="s">
        <v>480</v>
      </c>
      <c r="I874" s="287" t="s">
        <v>561</v>
      </c>
      <c r="J874" s="287" t="s">
        <v>580</v>
      </c>
    </row>
    <row r="875" spans="2:10" ht="14.4">
      <c r="B875" s="81">
        <v>15142</v>
      </c>
      <c r="C875" s="601">
        <v>0.1</v>
      </c>
      <c r="D875" s="329" t="s">
        <v>458</v>
      </c>
      <c r="E875" s="523" t="s">
        <v>260</v>
      </c>
      <c r="F875" s="459">
        <v>1900000</v>
      </c>
      <c r="G875" s="630">
        <v>2.5000000000000001E-2</v>
      </c>
      <c r="H875" s="89">
        <f>F875*G875</f>
        <v>47500</v>
      </c>
      <c r="I875" s="466"/>
      <c r="J875" s="545"/>
    </row>
    <row r="876" spans="2:10" ht="14.4">
      <c r="B876" s="304">
        <v>15167</v>
      </c>
      <c r="C876" s="600">
        <v>0.1</v>
      </c>
      <c r="D876" s="250" t="s">
        <v>450</v>
      </c>
      <c r="E876" s="571" t="s">
        <v>260</v>
      </c>
      <c r="F876" s="459">
        <v>1300000</v>
      </c>
      <c r="G876" s="630">
        <v>2.5000000000000001E-2</v>
      </c>
      <c r="H876" s="89">
        <f t="shared" ref="H876:H906" si="35">F876*G876</f>
        <v>32500</v>
      </c>
      <c r="I876" s="466"/>
      <c r="J876" s="545"/>
    </row>
    <row r="877" spans="2:10" ht="14.4">
      <c r="B877" s="461">
        <v>15144</v>
      </c>
      <c r="C877" s="680">
        <v>0.08</v>
      </c>
      <c r="D877" s="570" t="s">
        <v>432</v>
      </c>
      <c r="E877" s="278" t="s">
        <v>94</v>
      </c>
      <c r="F877" s="459">
        <v>2900000</v>
      </c>
      <c r="G877" s="630">
        <v>1.4999999999999999E-2</v>
      </c>
      <c r="H877" s="89">
        <f t="shared" si="35"/>
        <v>43500</v>
      </c>
      <c r="I877" s="466"/>
      <c r="J877" s="138"/>
    </row>
    <row r="878" spans="2:10" ht="14.4">
      <c r="B878" s="461">
        <v>15169</v>
      </c>
      <c r="C878" s="680">
        <v>0.08</v>
      </c>
      <c r="D878" s="570" t="s">
        <v>475</v>
      </c>
      <c r="E878" s="486" t="s">
        <v>52</v>
      </c>
      <c r="F878" s="854">
        <v>2900000</v>
      </c>
      <c r="G878" s="630">
        <v>1.4999999999999999E-2</v>
      </c>
      <c r="H878" s="89">
        <f t="shared" si="35"/>
        <v>43500</v>
      </c>
      <c r="I878" s="298"/>
      <c r="J878" s="90"/>
    </row>
    <row r="879" spans="2:10" ht="14.4">
      <c r="B879" s="304">
        <v>15170</v>
      </c>
      <c r="C879" s="601">
        <v>0.1</v>
      </c>
      <c r="D879" s="250" t="s">
        <v>462</v>
      </c>
      <c r="E879" s="236" t="s">
        <v>695</v>
      </c>
      <c r="F879" s="459">
        <v>1900000</v>
      </c>
      <c r="G879" s="630">
        <v>2.5000000000000001E-2</v>
      </c>
      <c r="H879" s="89">
        <f t="shared" si="35"/>
        <v>47500</v>
      </c>
      <c r="I879" s="466"/>
      <c r="J879" s="90"/>
    </row>
    <row r="880" spans="2:10" ht="14.4">
      <c r="B880" s="304">
        <v>15237</v>
      </c>
      <c r="C880" s="601">
        <v>0.1</v>
      </c>
      <c r="D880" s="250" t="s">
        <v>433</v>
      </c>
      <c r="E880" s="486" t="s">
        <v>94</v>
      </c>
      <c r="F880" s="459">
        <v>1500000</v>
      </c>
      <c r="G880" s="630">
        <v>2.5000000000000001E-2</v>
      </c>
      <c r="H880" s="89">
        <f t="shared" si="35"/>
        <v>37500</v>
      </c>
      <c r="I880" s="466"/>
      <c r="J880" s="90"/>
    </row>
    <row r="881" spans="2:10" ht="14.4">
      <c r="B881" s="304">
        <v>15236</v>
      </c>
      <c r="C881" s="605">
        <v>0.08</v>
      </c>
      <c r="D881" s="612" t="s">
        <v>463</v>
      </c>
      <c r="E881" s="49" t="s">
        <v>695</v>
      </c>
      <c r="F881" s="500">
        <v>1000000</v>
      </c>
      <c r="G881" s="630">
        <v>1.4999999999999999E-2</v>
      </c>
      <c r="H881" s="89">
        <f t="shared" si="35"/>
        <v>15000</v>
      </c>
      <c r="I881" s="466"/>
      <c r="J881" s="90"/>
    </row>
    <row r="882" spans="2:10" ht="14.4">
      <c r="B882" s="304">
        <v>15224</v>
      </c>
      <c r="C882" s="600">
        <v>0.1</v>
      </c>
      <c r="D882" s="612" t="s">
        <v>434</v>
      </c>
      <c r="E882" s="79" t="s">
        <v>94</v>
      </c>
      <c r="F882" s="500">
        <v>2050000</v>
      </c>
      <c r="G882" s="630">
        <v>2.5000000000000001E-2</v>
      </c>
      <c r="H882" s="89">
        <f t="shared" si="35"/>
        <v>51250</v>
      </c>
      <c r="I882" s="466"/>
      <c r="J882" s="90"/>
    </row>
    <row r="883" spans="2:10" ht="14.4">
      <c r="B883" s="304">
        <v>15233</v>
      </c>
      <c r="C883" s="605">
        <v>0.08</v>
      </c>
      <c r="D883" s="612" t="s">
        <v>451</v>
      </c>
      <c r="E883" s="236" t="s">
        <v>260</v>
      </c>
      <c r="F883" s="572">
        <v>1450000</v>
      </c>
      <c r="G883" s="630">
        <v>1.4999999999999999E-2</v>
      </c>
      <c r="H883" s="89">
        <f t="shared" si="35"/>
        <v>21750</v>
      </c>
      <c r="I883" s="466"/>
      <c r="J883" s="138"/>
    </row>
    <row r="884" spans="2:10" ht="14.4">
      <c r="B884" s="304">
        <v>15258</v>
      </c>
      <c r="C884" s="601">
        <v>0.1</v>
      </c>
      <c r="D884" s="612" t="s">
        <v>452</v>
      </c>
      <c r="E884" s="195" t="s">
        <v>260</v>
      </c>
      <c r="F884" s="500">
        <v>3200000</v>
      </c>
      <c r="G884" s="630">
        <v>2.5000000000000001E-2</v>
      </c>
      <c r="H884" s="89">
        <f t="shared" si="35"/>
        <v>80000</v>
      </c>
      <c r="I884" s="466"/>
      <c r="J884" s="138"/>
    </row>
    <row r="885" spans="2:10" ht="14.4">
      <c r="B885" s="304">
        <v>15283</v>
      </c>
      <c r="C885" s="601">
        <v>0.1</v>
      </c>
      <c r="D885" s="612" t="s">
        <v>453</v>
      </c>
      <c r="E885" s="49" t="s">
        <v>260</v>
      </c>
      <c r="F885" s="500">
        <v>1400000</v>
      </c>
      <c r="G885" s="630">
        <v>2.5000000000000001E-2</v>
      </c>
      <c r="H885" s="89">
        <f t="shared" si="35"/>
        <v>35000</v>
      </c>
      <c r="I885" s="466"/>
      <c r="J885" s="138"/>
    </row>
    <row r="886" spans="2:10" ht="14.4">
      <c r="B886" s="594">
        <v>15302</v>
      </c>
      <c r="C886" s="836">
        <v>0.1</v>
      </c>
      <c r="D886" s="696" t="s">
        <v>454</v>
      </c>
      <c r="E886" s="236" t="s">
        <v>710</v>
      </c>
      <c r="F886" s="572">
        <v>1500000</v>
      </c>
      <c r="G886" s="630">
        <v>2.5000000000000001E-2</v>
      </c>
      <c r="H886" s="89">
        <f t="shared" si="35"/>
        <v>37500</v>
      </c>
      <c r="I886" s="466"/>
      <c r="J886" s="138"/>
    </row>
    <row r="887" spans="2:10" ht="14.4">
      <c r="B887" s="461">
        <v>15286</v>
      </c>
      <c r="C887" s="532">
        <v>0.1</v>
      </c>
      <c r="D887" s="531" t="s">
        <v>436</v>
      </c>
      <c r="E887" s="586" t="s">
        <v>94</v>
      </c>
      <c r="F887" s="572">
        <v>1650000</v>
      </c>
      <c r="G887" s="630">
        <v>2.5000000000000001E-2</v>
      </c>
      <c r="H887" s="89">
        <f t="shared" si="35"/>
        <v>41250</v>
      </c>
      <c r="I887" s="466"/>
      <c r="J887" s="138"/>
    </row>
    <row r="888" spans="2:10" ht="14.4">
      <c r="B888" s="461">
        <v>15307</v>
      </c>
      <c r="C888" s="532">
        <v>0.1</v>
      </c>
      <c r="D888" s="531" t="s">
        <v>437</v>
      </c>
      <c r="E888" s="486" t="s">
        <v>94</v>
      </c>
      <c r="F888" s="572">
        <v>2000000</v>
      </c>
      <c r="G888" s="630">
        <v>2.5000000000000001E-2</v>
      </c>
      <c r="H888" s="89">
        <f t="shared" si="35"/>
        <v>50000</v>
      </c>
      <c r="I888" s="466"/>
      <c r="J888" s="138"/>
    </row>
    <row r="889" spans="2:10" ht="14.4">
      <c r="B889" s="461">
        <v>15324</v>
      </c>
      <c r="C889" s="592">
        <v>0.08</v>
      </c>
      <c r="D889" s="531" t="s">
        <v>442</v>
      </c>
      <c r="E889" s="486" t="s">
        <v>94</v>
      </c>
      <c r="F889" s="572">
        <v>5000000</v>
      </c>
      <c r="G889" s="630">
        <v>1.4999999999999999E-2</v>
      </c>
      <c r="H889" s="89">
        <f t="shared" si="35"/>
        <v>75000</v>
      </c>
      <c r="I889" s="466"/>
      <c r="J889" s="138"/>
    </row>
    <row r="890" spans="2:10" ht="14.4">
      <c r="B890" s="461">
        <v>15375</v>
      </c>
      <c r="C890" s="601">
        <v>0.1</v>
      </c>
      <c r="D890" s="250" t="s">
        <v>460</v>
      </c>
      <c r="E890" s="486" t="s">
        <v>710</v>
      </c>
      <c r="F890" s="854">
        <v>2000000</v>
      </c>
      <c r="G890" s="630">
        <v>2.5000000000000001E-2</v>
      </c>
      <c r="H890" s="89">
        <f t="shared" si="35"/>
        <v>50000</v>
      </c>
      <c r="I890" s="832"/>
      <c r="J890" s="138"/>
    </row>
    <row r="891" spans="2:10" ht="14.4">
      <c r="B891" s="461">
        <v>15376</v>
      </c>
      <c r="C891" s="605">
        <v>0.08</v>
      </c>
      <c r="D891" s="612" t="s">
        <v>461</v>
      </c>
      <c r="E891" s="676" t="s">
        <v>721</v>
      </c>
      <c r="F891" s="459">
        <v>1600000</v>
      </c>
      <c r="G891" s="630">
        <v>2.5000000000000001E-2</v>
      </c>
      <c r="H891" s="89">
        <f t="shared" si="35"/>
        <v>40000</v>
      </c>
      <c r="I891" s="466"/>
      <c r="J891" s="138"/>
    </row>
    <row r="892" spans="2:10" ht="14.4">
      <c r="B892" s="461">
        <v>15161</v>
      </c>
      <c r="C892" s="596">
        <v>0.1</v>
      </c>
      <c r="D892" s="570" t="s">
        <v>455</v>
      </c>
      <c r="E892" s="236" t="s">
        <v>260</v>
      </c>
      <c r="F892" s="459">
        <v>1900000</v>
      </c>
      <c r="G892" s="630">
        <v>2.5000000000000001E-2</v>
      </c>
      <c r="H892" s="89">
        <f t="shared" si="35"/>
        <v>47500</v>
      </c>
      <c r="I892" s="466"/>
      <c r="J892" s="138"/>
    </row>
    <row r="893" spans="2:10" ht="14.4">
      <c r="B893" s="304">
        <v>15157</v>
      </c>
      <c r="C893" s="605">
        <v>0.08</v>
      </c>
      <c r="D893" s="612" t="s">
        <v>438</v>
      </c>
      <c r="E893" s="236" t="s">
        <v>94</v>
      </c>
      <c r="F893" s="459">
        <v>1680000</v>
      </c>
      <c r="G893" s="630">
        <v>1.4999999999999999E-2</v>
      </c>
      <c r="H893" s="89">
        <f t="shared" si="35"/>
        <v>25200</v>
      </c>
      <c r="I893" s="466"/>
      <c r="J893" s="138"/>
    </row>
    <row r="894" spans="2:10" ht="14.4">
      <c r="B894" s="304">
        <v>15162</v>
      </c>
      <c r="C894" s="601">
        <v>0.1</v>
      </c>
      <c r="D894" s="373" t="s">
        <v>439</v>
      </c>
      <c r="E894" s="347" t="s">
        <v>94</v>
      </c>
      <c r="F894" s="459">
        <v>3400000</v>
      </c>
      <c r="G894" s="630">
        <v>2.5000000000000001E-2</v>
      </c>
      <c r="H894" s="89">
        <f t="shared" si="35"/>
        <v>85000</v>
      </c>
      <c r="I894" s="466"/>
      <c r="J894" s="138"/>
    </row>
    <row r="895" spans="2:10" ht="14.4">
      <c r="B895" s="304">
        <v>15147</v>
      </c>
      <c r="C895" s="601">
        <v>0.1</v>
      </c>
      <c r="D895" s="612" t="s">
        <v>440</v>
      </c>
      <c r="E895" s="236" t="s">
        <v>94</v>
      </c>
      <c r="F895" s="459">
        <v>2200000</v>
      </c>
      <c r="G895" s="630">
        <v>2.5000000000000001E-2</v>
      </c>
      <c r="H895" s="89">
        <f t="shared" si="35"/>
        <v>55000</v>
      </c>
      <c r="I895" s="466"/>
      <c r="J895" s="138"/>
    </row>
    <row r="896" spans="2:10" ht="14.4">
      <c r="B896" s="461">
        <v>15232</v>
      </c>
      <c r="C896" s="596">
        <v>0.1</v>
      </c>
      <c r="D896" s="570" t="s">
        <v>456</v>
      </c>
      <c r="E896" s="236" t="s">
        <v>710</v>
      </c>
      <c r="F896" s="459">
        <v>1250000</v>
      </c>
      <c r="G896" s="630">
        <v>2.5000000000000001E-2</v>
      </c>
      <c r="H896" s="89">
        <f t="shared" si="35"/>
        <v>31250</v>
      </c>
      <c r="I896" s="466"/>
      <c r="J896" s="138"/>
    </row>
    <row r="897" spans="2:10" ht="14.4">
      <c r="B897" s="304">
        <v>15248</v>
      </c>
      <c r="C897" s="601">
        <v>0.1</v>
      </c>
      <c r="D897" s="612" t="s">
        <v>457</v>
      </c>
      <c r="E897" s="236" t="s">
        <v>260</v>
      </c>
      <c r="F897" s="459">
        <v>900000</v>
      </c>
      <c r="G897" s="630">
        <v>2.5000000000000001E-2</v>
      </c>
      <c r="H897" s="89">
        <f t="shared" si="35"/>
        <v>22500</v>
      </c>
      <c r="I897" s="466"/>
      <c r="J897" s="138"/>
    </row>
    <row r="898" spans="2:10" ht="14.4">
      <c r="B898" s="461">
        <v>15204</v>
      </c>
      <c r="C898" s="532">
        <v>0.1</v>
      </c>
      <c r="D898" s="570" t="s">
        <v>464</v>
      </c>
      <c r="E898" s="236" t="s">
        <v>301</v>
      </c>
      <c r="F898" s="459">
        <v>1200000</v>
      </c>
      <c r="G898" s="630">
        <v>2.5000000000000001E-2</v>
      </c>
      <c r="H898" s="89">
        <f t="shared" si="35"/>
        <v>30000</v>
      </c>
      <c r="I898" s="466"/>
      <c r="J898" s="138"/>
    </row>
    <row r="899" spans="2:10" ht="14.4">
      <c r="B899" s="461">
        <v>15261</v>
      </c>
      <c r="C899" s="532">
        <v>0.1</v>
      </c>
      <c r="D899" s="812" t="s">
        <v>467</v>
      </c>
      <c r="E899" s="850" t="s">
        <v>723</v>
      </c>
      <c r="F899" s="459">
        <v>3000000</v>
      </c>
      <c r="G899" s="630">
        <v>2.5000000000000001E-2</v>
      </c>
      <c r="H899" s="89">
        <f t="shared" si="35"/>
        <v>75000</v>
      </c>
      <c r="I899" s="466"/>
      <c r="J899" s="138"/>
    </row>
    <row r="900" spans="2:10" ht="14.4">
      <c r="B900" s="304">
        <v>15304</v>
      </c>
      <c r="C900" s="600">
        <v>0.1</v>
      </c>
      <c r="D900" s="612" t="s">
        <v>441</v>
      </c>
      <c r="E900" s="236" t="s">
        <v>94</v>
      </c>
      <c r="F900" s="459">
        <v>1350000</v>
      </c>
      <c r="G900" s="630">
        <v>2.5000000000000001E-2</v>
      </c>
      <c r="H900" s="89">
        <f t="shared" si="35"/>
        <v>33750</v>
      </c>
      <c r="I900" s="466"/>
      <c r="J900" s="138"/>
    </row>
    <row r="901" spans="2:10" ht="14.4">
      <c r="B901" s="304">
        <v>15353</v>
      </c>
      <c r="C901" s="846">
        <v>0.1</v>
      </c>
      <c r="D901" s="852" t="s">
        <v>466</v>
      </c>
      <c r="E901" s="49" t="s">
        <v>695</v>
      </c>
      <c r="F901" s="459">
        <v>2300000</v>
      </c>
      <c r="G901" s="630">
        <v>2.5000000000000001E-2</v>
      </c>
      <c r="H901" s="89">
        <f t="shared" si="35"/>
        <v>57500</v>
      </c>
      <c r="I901" s="466"/>
      <c r="J901" s="138"/>
    </row>
    <row r="902" spans="2:10" ht="14.4">
      <c r="B902" s="530">
        <v>15335</v>
      </c>
      <c r="C902" s="592">
        <v>0.08</v>
      </c>
      <c r="D902" s="570" t="s">
        <v>469</v>
      </c>
      <c r="E902" s="236" t="s">
        <v>411</v>
      </c>
      <c r="F902" s="459">
        <v>2000000</v>
      </c>
      <c r="G902" s="630">
        <v>1.4999999999999999E-2</v>
      </c>
      <c r="H902" s="89">
        <f t="shared" si="35"/>
        <v>30000</v>
      </c>
      <c r="I902" s="466"/>
      <c r="J902" s="138"/>
    </row>
    <row r="903" spans="2:10" ht="14.4">
      <c r="B903" s="304">
        <v>15391</v>
      </c>
      <c r="C903" s="601">
        <v>0.1</v>
      </c>
      <c r="D903" s="612" t="s">
        <v>459</v>
      </c>
      <c r="E903" s="676" t="s">
        <v>728</v>
      </c>
      <c r="F903" s="459">
        <v>1800000</v>
      </c>
      <c r="G903" s="630">
        <v>2.5000000000000001E-2</v>
      </c>
      <c r="H903" s="89">
        <f t="shared" si="35"/>
        <v>45000</v>
      </c>
      <c r="I903" s="466"/>
      <c r="J903" s="138"/>
    </row>
    <row r="904" spans="2:10" ht="14.4">
      <c r="B904" s="461">
        <v>15393</v>
      </c>
      <c r="C904" s="592">
        <v>0.08</v>
      </c>
      <c r="D904" s="812" t="s">
        <v>470</v>
      </c>
      <c r="E904" s="851" t="s">
        <v>729</v>
      </c>
      <c r="F904" s="459">
        <v>1700000</v>
      </c>
      <c r="G904" s="630">
        <v>1.4999999999999999E-2</v>
      </c>
      <c r="H904" s="89">
        <f t="shared" si="35"/>
        <v>25500</v>
      </c>
      <c r="I904" s="466"/>
      <c r="J904" s="138"/>
    </row>
    <row r="905" spans="2:10" ht="14.4">
      <c r="B905" s="81">
        <v>15173</v>
      </c>
      <c r="C905" s="609">
        <v>0.1</v>
      </c>
      <c r="D905" s="373" t="s">
        <v>465</v>
      </c>
      <c r="E905" s="49" t="s">
        <v>52</v>
      </c>
      <c r="F905" s="459">
        <v>3200000</v>
      </c>
      <c r="G905" s="630">
        <v>2.5000000000000001E-2</v>
      </c>
      <c r="H905" s="89">
        <f t="shared" si="35"/>
        <v>80000</v>
      </c>
      <c r="I905" s="466"/>
      <c r="J905" s="138"/>
    </row>
    <row r="906" spans="2:10" ht="14.4">
      <c r="B906" s="839">
        <v>15300</v>
      </c>
      <c r="C906" s="645">
        <v>0.08</v>
      </c>
      <c r="D906" s="373" t="s">
        <v>471</v>
      </c>
      <c r="E906" s="49" t="s">
        <v>411</v>
      </c>
      <c r="F906" s="459">
        <v>1200000</v>
      </c>
      <c r="G906" s="630">
        <v>1.4999999999999999E-2</v>
      </c>
      <c r="H906" s="89">
        <f t="shared" si="35"/>
        <v>18000</v>
      </c>
      <c r="I906" s="466"/>
      <c r="J906" s="138"/>
    </row>
    <row r="907" spans="2:10" ht="14.25" customHeight="1">
      <c r="B907" s="45"/>
      <c r="C907" s="46"/>
      <c r="D907" s="473"/>
      <c r="E907" s="347"/>
      <c r="F907" s="347"/>
      <c r="G907" s="417"/>
      <c r="H907" s="89"/>
      <c r="I907" s="466"/>
      <c r="J907" s="138"/>
    </row>
    <row r="908" spans="2:10" ht="14.4">
      <c r="B908" s="45"/>
      <c r="C908" s="349"/>
      <c r="D908" s="853"/>
      <c r="E908" s="347"/>
      <c r="F908" s="347"/>
      <c r="G908" s="849"/>
      <c r="H908" s="89"/>
      <c r="I908" s="466"/>
      <c r="J908" s="138"/>
    </row>
    <row r="909" spans="2:10" ht="14.4">
      <c r="B909" s="321"/>
      <c r="C909" s="322"/>
      <c r="D909" s="362"/>
      <c r="E909" s="393"/>
      <c r="F909" s="393"/>
      <c r="G909" s="417"/>
      <c r="H909" s="89"/>
      <c r="I909" s="466"/>
      <c r="J909" s="138"/>
    </row>
    <row r="910" spans="2:10" ht="14.4">
      <c r="B910" s="321"/>
      <c r="C910" s="360"/>
      <c r="D910" s="218"/>
      <c r="E910" s="377"/>
      <c r="F910" s="377"/>
      <c r="G910" s="425"/>
      <c r="H910" s="89"/>
      <c r="I910" s="466"/>
      <c r="J910" s="138"/>
    </row>
    <row r="911" spans="2:10" ht="18">
      <c r="B911" s="71"/>
      <c r="C911" s="71"/>
      <c r="D911" s="72"/>
      <c r="E911" s="72" t="s">
        <v>571</v>
      </c>
      <c r="F911" s="94">
        <f>SUM(F875:F910)</f>
        <v>64330000</v>
      </c>
      <c r="G911" s="410" t="s">
        <v>590</v>
      </c>
      <c r="H911" s="426">
        <f>SUM(H875:H910)</f>
        <v>1409950</v>
      </c>
      <c r="I911" s="541"/>
    </row>
    <row r="914" spans="1:1024" hidden="1"/>
    <row r="915" spans="1:1024" ht="29.25" customHeight="1">
      <c r="A915" s="1216" t="s">
        <v>730</v>
      </c>
      <c r="B915" s="1217"/>
      <c r="C915" s="1217"/>
      <c r="D915" s="1217"/>
      <c r="E915" s="1217"/>
      <c r="F915" s="1217"/>
      <c r="G915" s="1218"/>
      <c r="H915" s="871"/>
      <c r="I915" s="871"/>
      <c r="J915" s="871"/>
      <c r="K915" s="871"/>
      <c r="L915" s="871"/>
      <c r="M915" s="871"/>
      <c r="N915" s="871"/>
      <c r="O915" s="871"/>
      <c r="P915" s="871"/>
      <c r="Q915" s="871"/>
      <c r="R915" s="871"/>
      <c r="S915" s="871"/>
      <c r="T915" s="871"/>
      <c r="U915" s="871"/>
      <c r="V915" s="871"/>
      <c r="W915" s="871"/>
      <c r="X915" s="871"/>
      <c r="Y915" s="871"/>
      <c r="Z915" s="871"/>
      <c r="AA915" s="871"/>
      <c r="AB915" s="871"/>
      <c r="AC915" s="871"/>
      <c r="AD915" s="871"/>
      <c r="AE915" s="871"/>
      <c r="AF915" s="871"/>
      <c r="AG915" s="871"/>
      <c r="AH915" s="871"/>
      <c r="AI915" s="871"/>
      <c r="AJ915" s="871"/>
      <c r="AK915" s="871"/>
      <c r="AL915" s="871"/>
      <c r="AM915" s="871"/>
      <c r="AN915" s="871"/>
      <c r="AO915" s="871"/>
      <c r="AP915" s="871"/>
      <c r="AQ915" s="871"/>
      <c r="AR915" s="871"/>
      <c r="AS915" s="871"/>
      <c r="AT915" s="871"/>
      <c r="AU915" s="871"/>
      <c r="AV915" s="871"/>
      <c r="AW915" s="871"/>
      <c r="AX915" s="871"/>
      <c r="AY915" s="871"/>
      <c r="AZ915" s="871"/>
      <c r="BA915" s="871"/>
      <c r="BB915" s="871"/>
      <c r="BC915" s="871"/>
      <c r="BD915" s="871"/>
      <c r="BE915" s="871"/>
      <c r="BF915" s="871"/>
      <c r="BG915" s="871"/>
      <c r="BH915" s="871"/>
      <c r="BI915" s="871"/>
      <c r="BJ915" s="871"/>
      <c r="BK915" s="871"/>
      <c r="BL915" s="871"/>
      <c r="BM915" s="871"/>
      <c r="BN915" s="871"/>
      <c r="BO915" s="871"/>
      <c r="BP915" s="871"/>
      <c r="BQ915" s="871"/>
      <c r="BR915" s="871"/>
      <c r="BS915" s="871"/>
      <c r="BT915" s="871"/>
      <c r="BU915" s="871"/>
      <c r="BV915" s="871"/>
      <c r="BW915" s="871"/>
      <c r="BX915" s="871"/>
      <c r="BY915" s="871"/>
      <c r="BZ915" s="871"/>
      <c r="CA915" s="871"/>
      <c r="CB915" s="871"/>
      <c r="CC915" s="871"/>
      <c r="CD915" s="871"/>
      <c r="CE915" s="871"/>
      <c r="CF915" s="871"/>
      <c r="CG915" s="871"/>
      <c r="CH915" s="871"/>
      <c r="CI915" s="871"/>
      <c r="CJ915" s="871"/>
      <c r="CK915" s="871"/>
      <c r="CL915" s="871"/>
      <c r="CM915" s="871"/>
      <c r="CN915" s="871"/>
      <c r="CO915" s="871"/>
      <c r="CP915" s="871"/>
      <c r="CQ915" s="871"/>
      <c r="CR915" s="871"/>
      <c r="CS915" s="871"/>
      <c r="CT915" s="871"/>
      <c r="CU915" s="871"/>
      <c r="CV915" s="871"/>
      <c r="CW915" s="871"/>
      <c r="CX915" s="871"/>
      <c r="CY915" s="871"/>
      <c r="CZ915" s="871"/>
      <c r="DA915" s="871"/>
      <c r="DB915" s="871"/>
      <c r="DC915" s="871"/>
      <c r="DD915" s="871"/>
      <c r="DE915" s="871"/>
      <c r="DF915" s="871"/>
      <c r="DG915" s="871"/>
      <c r="DH915" s="871"/>
      <c r="DI915" s="871"/>
      <c r="DJ915" s="871"/>
      <c r="DK915" s="871"/>
      <c r="DL915" s="871"/>
      <c r="DM915" s="871"/>
      <c r="DN915" s="871"/>
      <c r="DO915" s="871"/>
      <c r="DP915" s="871"/>
      <c r="DQ915" s="871"/>
      <c r="DR915" s="871"/>
      <c r="DS915" s="871"/>
      <c r="DT915" s="871"/>
      <c r="DU915" s="871"/>
      <c r="DV915" s="871"/>
      <c r="DW915" s="871"/>
      <c r="DX915" s="871"/>
      <c r="DY915" s="871"/>
      <c r="DZ915" s="871"/>
      <c r="EA915" s="871"/>
      <c r="EB915" s="871"/>
      <c r="EC915" s="871"/>
      <c r="ED915" s="871"/>
      <c r="EE915" s="871"/>
      <c r="EF915" s="871"/>
      <c r="EG915" s="871"/>
      <c r="EH915" s="871"/>
      <c r="EI915" s="871"/>
      <c r="EJ915" s="871"/>
      <c r="EK915" s="871"/>
      <c r="EL915" s="871"/>
      <c r="EM915" s="871"/>
      <c r="EN915" s="871"/>
      <c r="EO915" s="871"/>
      <c r="EP915" s="871"/>
      <c r="EQ915" s="871"/>
      <c r="ER915" s="871"/>
      <c r="ES915" s="871"/>
      <c r="ET915" s="871"/>
      <c r="EU915" s="871"/>
      <c r="EV915" s="871"/>
      <c r="EW915" s="871"/>
      <c r="EX915" s="871"/>
      <c r="EY915" s="871"/>
      <c r="EZ915" s="871"/>
      <c r="FA915" s="871"/>
      <c r="FB915" s="871"/>
      <c r="FC915" s="871"/>
      <c r="FD915" s="871"/>
      <c r="FE915" s="871"/>
      <c r="FF915" s="871"/>
      <c r="FG915" s="871"/>
      <c r="FH915" s="871"/>
      <c r="FI915" s="871"/>
      <c r="FJ915" s="871"/>
      <c r="FK915" s="871"/>
      <c r="FL915" s="871"/>
      <c r="FM915" s="871"/>
      <c r="FN915" s="871"/>
      <c r="FO915" s="871"/>
      <c r="FP915" s="871"/>
      <c r="FQ915" s="871"/>
      <c r="FR915" s="871"/>
      <c r="FS915" s="871"/>
      <c r="FT915" s="871"/>
      <c r="FU915" s="871"/>
      <c r="FV915" s="871"/>
      <c r="FW915" s="871"/>
      <c r="FX915" s="871"/>
      <c r="FY915" s="871"/>
      <c r="FZ915" s="871"/>
      <c r="GA915" s="871"/>
      <c r="GB915" s="871"/>
      <c r="GC915" s="871"/>
      <c r="GD915" s="871"/>
      <c r="GE915" s="871"/>
      <c r="GF915" s="871"/>
      <c r="GG915" s="871"/>
      <c r="GH915" s="871"/>
      <c r="GI915" s="871"/>
      <c r="GJ915" s="871"/>
      <c r="GK915" s="871"/>
      <c r="GL915" s="871"/>
      <c r="GM915" s="871"/>
      <c r="GN915" s="871"/>
      <c r="GO915" s="871"/>
      <c r="GP915" s="871"/>
      <c r="GQ915" s="871"/>
      <c r="GR915" s="871"/>
      <c r="GS915" s="871"/>
      <c r="GT915" s="871"/>
      <c r="GU915" s="871"/>
      <c r="GV915" s="871"/>
      <c r="GW915" s="871"/>
      <c r="GX915" s="871"/>
      <c r="GY915" s="871"/>
      <c r="GZ915" s="871"/>
      <c r="HA915" s="871"/>
      <c r="HB915" s="871"/>
      <c r="HC915" s="871"/>
      <c r="HD915" s="871"/>
      <c r="HE915" s="871"/>
      <c r="HF915" s="871"/>
      <c r="HG915" s="871"/>
      <c r="HH915" s="871"/>
      <c r="HI915" s="871"/>
      <c r="HJ915" s="871"/>
      <c r="HK915" s="871"/>
      <c r="HL915" s="871"/>
      <c r="HM915" s="871"/>
      <c r="HN915" s="871"/>
      <c r="HO915" s="871"/>
      <c r="HP915" s="871"/>
      <c r="HQ915" s="871"/>
      <c r="HR915" s="871"/>
      <c r="HS915" s="871"/>
      <c r="HT915" s="871"/>
      <c r="HU915" s="871"/>
      <c r="HV915" s="871"/>
      <c r="HW915" s="871"/>
      <c r="HX915" s="871"/>
      <c r="HY915" s="871"/>
      <c r="HZ915" s="871"/>
      <c r="IA915" s="871"/>
      <c r="IB915" s="871"/>
      <c r="IC915" s="871"/>
      <c r="ID915" s="871"/>
      <c r="IE915" s="871"/>
      <c r="IF915" s="871"/>
      <c r="IG915" s="871"/>
      <c r="IH915" s="871"/>
      <c r="II915" s="871"/>
      <c r="IJ915" s="871"/>
      <c r="IK915" s="871"/>
      <c r="IL915" s="871"/>
      <c r="IM915" s="871"/>
      <c r="IN915" s="871"/>
      <c r="IO915" s="871"/>
      <c r="IP915" s="871"/>
      <c r="IQ915" s="871"/>
      <c r="IR915" s="871"/>
      <c r="IS915" s="871"/>
      <c r="IT915" s="871"/>
      <c r="IU915" s="871"/>
      <c r="IV915" s="871"/>
      <c r="IW915" s="871"/>
      <c r="IX915" s="871"/>
      <c r="IY915" s="871"/>
      <c r="IZ915" s="871"/>
      <c r="JA915" s="871"/>
      <c r="JB915" s="871"/>
      <c r="JC915" s="871"/>
      <c r="JD915" s="871"/>
      <c r="JE915" s="871"/>
      <c r="JF915" s="871"/>
      <c r="JG915" s="871"/>
      <c r="JH915" s="871"/>
      <c r="JI915" s="871"/>
      <c r="JJ915" s="871"/>
      <c r="JK915" s="871"/>
      <c r="JL915" s="871"/>
      <c r="JM915" s="871"/>
      <c r="JN915" s="871"/>
      <c r="JO915" s="871"/>
      <c r="JP915" s="871"/>
      <c r="JQ915" s="871"/>
      <c r="JR915" s="871"/>
      <c r="JS915" s="871"/>
      <c r="JT915" s="871"/>
      <c r="JU915" s="871"/>
      <c r="JV915" s="871"/>
      <c r="JW915" s="871"/>
      <c r="JX915" s="871"/>
      <c r="JY915" s="871"/>
      <c r="JZ915" s="871"/>
      <c r="KA915" s="871"/>
      <c r="KB915" s="871"/>
      <c r="KC915" s="871"/>
      <c r="KD915" s="871"/>
      <c r="KE915" s="871"/>
      <c r="KF915" s="871"/>
      <c r="KG915" s="871"/>
      <c r="KH915" s="871"/>
      <c r="KI915" s="871"/>
      <c r="KJ915" s="871"/>
      <c r="KK915" s="871"/>
      <c r="KL915" s="871"/>
      <c r="KM915" s="871"/>
      <c r="KN915" s="871"/>
      <c r="KO915" s="871"/>
      <c r="KP915" s="871"/>
      <c r="KQ915" s="871"/>
      <c r="KR915" s="871"/>
      <c r="KS915" s="871"/>
      <c r="KT915" s="871"/>
      <c r="KU915" s="871"/>
      <c r="KV915" s="871"/>
      <c r="KW915" s="871"/>
      <c r="KX915" s="871"/>
      <c r="KY915" s="871"/>
      <c r="KZ915" s="871"/>
      <c r="LA915" s="871"/>
      <c r="LB915" s="871"/>
      <c r="LC915" s="871"/>
      <c r="LD915" s="871"/>
      <c r="LE915" s="871"/>
      <c r="LF915" s="871"/>
      <c r="LG915" s="871"/>
      <c r="LH915" s="871"/>
      <c r="LI915" s="871"/>
      <c r="LJ915" s="871"/>
      <c r="LK915" s="871"/>
      <c r="LL915" s="871"/>
      <c r="LM915" s="871"/>
      <c r="LN915" s="871"/>
      <c r="LO915" s="871"/>
      <c r="LP915" s="871"/>
      <c r="LQ915" s="871"/>
      <c r="LR915" s="871"/>
      <c r="LS915" s="871"/>
      <c r="LT915" s="871"/>
      <c r="LU915" s="871"/>
      <c r="LV915" s="871"/>
      <c r="LW915" s="871"/>
      <c r="LX915" s="871"/>
      <c r="LY915" s="871"/>
      <c r="LZ915" s="871"/>
      <c r="MA915" s="871"/>
      <c r="MB915" s="871"/>
      <c r="MC915" s="871"/>
      <c r="MD915" s="871"/>
      <c r="ME915" s="871"/>
      <c r="MF915" s="871"/>
      <c r="MG915" s="871"/>
      <c r="MH915" s="871"/>
      <c r="MI915" s="871"/>
      <c r="MJ915" s="871"/>
      <c r="MK915" s="871"/>
      <c r="ML915" s="871"/>
      <c r="MM915" s="871"/>
      <c r="MN915" s="871"/>
      <c r="MO915" s="871"/>
      <c r="MP915" s="871"/>
      <c r="MQ915" s="871"/>
      <c r="MR915" s="871"/>
      <c r="MS915" s="871"/>
      <c r="MT915" s="871"/>
      <c r="MU915" s="871"/>
      <c r="MV915" s="871"/>
      <c r="MW915" s="871"/>
      <c r="MX915" s="871"/>
      <c r="MY915" s="871"/>
      <c r="MZ915" s="871"/>
      <c r="NA915" s="871"/>
      <c r="NB915" s="871"/>
      <c r="NC915" s="871"/>
      <c r="ND915" s="871"/>
      <c r="NE915" s="871"/>
      <c r="NF915" s="871"/>
      <c r="NG915" s="871"/>
      <c r="NH915" s="871"/>
      <c r="NI915" s="871"/>
      <c r="NJ915" s="871"/>
      <c r="NK915" s="871"/>
      <c r="NL915" s="871"/>
      <c r="NM915" s="871"/>
      <c r="NN915" s="871"/>
      <c r="NO915" s="871"/>
      <c r="NP915" s="871"/>
      <c r="NQ915" s="871"/>
      <c r="NR915" s="871"/>
      <c r="NS915" s="871"/>
      <c r="NT915" s="871"/>
      <c r="NU915" s="871"/>
      <c r="NV915" s="871"/>
      <c r="NW915" s="871"/>
      <c r="NX915" s="871"/>
      <c r="NY915" s="871"/>
      <c r="NZ915" s="871"/>
      <c r="OA915" s="871"/>
      <c r="OB915" s="871"/>
      <c r="OC915" s="871"/>
      <c r="OD915" s="871"/>
      <c r="OE915" s="871"/>
      <c r="OF915" s="871"/>
      <c r="OG915" s="871"/>
      <c r="OH915" s="871"/>
      <c r="OI915" s="871"/>
      <c r="OJ915" s="871"/>
      <c r="OK915" s="871"/>
      <c r="OL915" s="871"/>
      <c r="OM915" s="871"/>
      <c r="ON915" s="871"/>
      <c r="OO915" s="871"/>
      <c r="OP915" s="871"/>
      <c r="OQ915" s="871"/>
      <c r="OR915" s="871"/>
      <c r="OS915" s="871"/>
      <c r="OT915" s="871"/>
      <c r="OU915" s="871"/>
      <c r="OV915" s="871"/>
      <c r="OW915" s="871"/>
      <c r="OX915" s="871"/>
      <c r="OY915" s="871"/>
      <c r="OZ915" s="871"/>
      <c r="PA915" s="871"/>
      <c r="PB915" s="871"/>
      <c r="PC915" s="871"/>
      <c r="PD915" s="871"/>
      <c r="PE915" s="871"/>
      <c r="PF915" s="871"/>
      <c r="PG915" s="871"/>
      <c r="PH915" s="871"/>
      <c r="PI915" s="871"/>
      <c r="PJ915" s="871"/>
      <c r="PK915" s="871"/>
      <c r="PL915" s="871"/>
      <c r="PM915" s="871"/>
      <c r="PN915" s="871"/>
      <c r="PO915" s="871"/>
      <c r="PP915" s="871"/>
      <c r="PQ915" s="871"/>
      <c r="PR915" s="871"/>
      <c r="PS915" s="871"/>
      <c r="PT915" s="871"/>
      <c r="PU915" s="871"/>
      <c r="PV915" s="871"/>
      <c r="PW915" s="871"/>
      <c r="PX915" s="871"/>
      <c r="PY915" s="871"/>
      <c r="PZ915" s="871"/>
      <c r="QA915" s="871"/>
      <c r="QB915" s="871"/>
      <c r="QC915" s="871"/>
      <c r="QD915" s="871"/>
      <c r="QE915" s="871"/>
      <c r="QF915" s="871"/>
      <c r="QG915" s="871"/>
      <c r="QH915" s="871"/>
      <c r="QI915" s="871"/>
      <c r="QJ915" s="871"/>
      <c r="QK915" s="871"/>
      <c r="QL915" s="871"/>
      <c r="QM915" s="871"/>
      <c r="QN915" s="871"/>
      <c r="QO915" s="871"/>
      <c r="QP915" s="871"/>
      <c r="QQ915" s="871"/>
      <c r="QR915" s="871"/>
      <c r="QS915" s="871"/>
      <c r="QT915" s="871"/>
      <c r="QU915" s="871"/>
      <c r="QV915" s="871"/>
      <c r="QW915" s="871"/>
      <c r="QX915" s="871"/>
      <c r="QY915" s="871"/>
      <c r="QZ915" s="871"/>
      <c r="RA915" s="871"/>
      <c r="RB915" s="871"/>
      <c r="RC915" s="871"/>
      <c r="RD915" s="871"/>
      <c r="RE915" s="871"/>
      <c r="RF915" s="871"/>
      <c r="RG915" s="871"/>
      <c r="RH915" s="871"/>
      <c r="RI915" s="871"/>
      <c r="RJ915" s="871"/>
      <c r="RK915" s="871"/>
      <c r="RL915" s="871"/>
      <c r="RM915" s="871"/>
      <c r="RN915" s="871"/>
      <c r="RO915" s="871"/>
      <c r="RP915" s="871"/>
      <c r="RQ915" s="871"/>
      <c r="RR915" s="871"/>
      <c r="RS915" s="871"/>
      <c r="RT915" s="871"/>
      <c r="RU915" s="871"/>
      <c r="RV915" s="871"/>
      <c r="RW915" s="871"/>
      <c r="RX915" s="871"/>
      <c r="RY915" s="871"/>
      <c r="RZ915" s="871"/>
      <c r="SA915" s="871"/>
      <c r="SB915" s="871"/>
      <c r="SC915" s="871"/>
      <c r="SD915" s="871"/>
      <c r="SE915" s="871"/>
      <c r="SF915" s="871"/>
      <c r="SG915" s="871"/>
      <c r="SH915" s="871"/>
      <c r="SI915" s="871"/>
      <c r="SJ915" s="871"/>
      <c r="SK915" s="871"/>
      <c r="SL915" s="871"/>
      <c r="SM915" s="871"/>
      <c r="SN915" s="871"/>
      <c r="SO915" s="871"/>
      <c r="SP915" s="871"/>
      <c r="SQ915" s="871"/>
      <c r="SR915" s="871"/>
      <c r="SS915" s="871"/>
      <c r="ST915" s="871"/>
      <c r="SU915" s="871"/>
      <c r="SV915" s="871"/>
      <c r="SW915" s="871"/>
      <c r="SX915" s="871"/>
      <c r="SY915" s="871"/>
      <c r="SZ915" s="871"/>
      <c r="TA915" s="871"/>
      <c r="TB915" s="871"/>
      <c r="TC915" s="871"/>
      <c r="TD915" s="871"/>
      <c r="TE915" s="871"/>
      <c r="TF915" s="871"/>
      <c r="TG915" s="871"/>
      <c r="TH915" s="871"/>
      <c r="TI915" s="871"/>
      <c r="TJ915" s="871"/>
      <c r="TK915" s="871"/>
      <c r="TL915" s="871"/>
      <c r="TM915" s="871"/>
      <c r="TN915" s="871"/>
      <c r="TO915" s="871"/>
      <c r="TP915" s="871"/>
      <c r="TQ915" s="871"/>
      <c r="TR915" s="871"/>
      <c r="TS915" s="871"/>
      <c r="TT915" s="871"/>
      <c r="TU915" s="871"/>
      <c r="TV915" s="871"/>
      <c r="TW915" s="871"/>
      <c r="TX915" s="871"/>
      <c r="TY915" s="871"/>
      <c r="TZ915" s="871"/>
      <c r="UA915" s="871"/>
      <c r="UB915" s="871"/>
      <c r="UC915" s="871"/>
      <c r="UD915" s="871"/>
      <c r="UE915" s="871"/>
      <c r="UF915" s="871"/>
      <c r="UG915" s="871"/>
      <c r="UH915" s="871"/>
      <c r="UI915" s="871"/>
      <c r="UJ915" s="871"/>
      <c r="UK915" s="871"/>
      <c r="UL915" s="871"/>
      <c r="UM915" s="871"/>
      <c r="UN915" s="871"/>
      <c r="UO915" s="871"/>
      <c r="UP915" s="871"/>
      <c r="UQ915" s="871"/>
      <c r="UR915" s="871"/>
      <c r="US915" s="871"/>
      <c r="UT915" s="871"/>
      <c r="UU915" s="871"/>
      <c r="UV915" s="871"/>
      <c r="UW915" s="871"/>
      <c r="UX915" s="871"/>
      <c r="UY915" s="871"/>
      <c r="UZ915" s="871"/>
      <c r="VA915" s="871"/>
      <c r="VB915" s="871"/>
      <c r="VC915" s="871"/>
      <c r="VD915" s="871"/>
      <c r="VE915" s="871"/>
      <c r="VF915" s="871"/>
      <c r="VG915" s="871"/>
      <c r="VH915" s="871"/>
      <c r="VI915" s="871"/>
      <c r="VJ915" s="871"/>
      <c r="VK915" s="871"/>
      <c r="VL915" s="871"/>
      <c r="VM915" s="871"/>
      <c r="VN915" s="871"/>
      <c r="VO915" s="871"/>
      <c r="VP915" s="871"/>
      <c r="VQ915" s="871"/>
      <c r="VR915" s="871"/>
      <c r="VS915" s="871"/>
      <c r="VT915" s="871"/>
      <c r="VU915" s="871"/>
      <c r="VV915" s="871"/>
      <c r="VW915" s="871"/>
      <c r="VX915" s="871"/>
      <c r="VY915" s="871"/>
      <c r="VZ915" s="871"/>
      <c r="WA915" s="871"/>
      <c r="WB915" s="871"/>
      <c r="WC915" s="871"/>
      <c r="WD915" s="871"/>
      <c r="WE915" s="871"/>
      <c r="WF915" s="871"/>
      <c r="WG915" s="871"/>
      <c r="WH915" s="871"/>
      <c r="WI915" s="871"/>
      <c r="WJ915" s="871"/>
      <c r="WK915" s="871"/>
      <c r="WL915" s="871"/>
      <c r="WM915" s="871"/>
      <c r="WN915" s="871"/>
      <c r="WO915" s="871"/>
      <c r="WP915" s="871"/>
      <c r="WQ915" s="871"/>
      <c r="WR915" s="871"/>
      <c r="WS915" s="871"/>
      <c r="WT915" s="871"/>
      <c r="WU915" s="871"/>
      <c r="WV915" s="871"/>
      <c r="WW915" s="871"/>
      <c r="WX915" s="871"/>
      <c r="WY915" s="871"/>
      <c r="WZ915" s="871"/>
      <c r="XA915" s="871"/>
      <c r="XB915" s="871"/>
      <c r="XC915" s="871"/>
      <c r="XD915" s="871"/>
      <c r="XE915" s="871"/>
      <c r="XF915" s="871"/>
      <c r="XG915" s="871"/>
      <c r="XH915" s="871"/>
      <c r="XI915" s="871"/>
      <c r="XJ915" s="871"/>
      <c r="XK915" s="871"/>
      <c r="XL915" s="871"/>
      <c r="XM915" s="871"/>
      <c r="XN915" s="871"/>
      <c r="XO915" s="871"/>
      <c r="XP915" s="871"/>
      <c r="XQ915" s="871"/>
      <c r="XR915" s="871"/>
      <c r="XS915" s="871"/>
      <c r="XT915" s="871"/>
      <c r="XU915" s="871"/>
      <c r="XV915" s="871"/>
      <c r="XW915" s="871"/>
      <c r="XX915" s="871"/>
      <c r="XY915" s="871"/>
      <c r="XZ915" s="871"/>
      <c r="YA915" s="871"/>
      <c r="YB915" s="871"/>
      <c r="YC915" s="871"/>
      <c r="YD915" s="871"/>
      <c r="YE915" s="871"/>
      <c r="YF915" s="871"/>
      <c r="YG915" s="871"/>
      <c r="YH915" s="871"/>
      <c r="YI915" s="871"/>
      <c r="YJ915" s="871"/>
      <c r="YK915" s="871"/>
      <c r="YL915" s="871"/>
      <c r="YM915" s="871"/>
      <c r="YN915" s="871"/>
      <c r="YO915" s="871"/>
      <c r="YP915" s="871"/>
      <c r="YQ915" s="871"/>
      <c r="YR915" s="871"/>
      <c r="YS915" s="871"/>
      <c r="YT915" s="871"/>
      <c r="YU915" s="871"/>
      <c r="YV915" s="871"/>
      <c r="YW915" s="871"/>
      <c r="YX915" s="871"/>
      <c r="YY915" s="871"/>
      <c r="YZ915" s="871"/>
      <c r="ZA915" s="871"/>
      <c r="ZB915" s="871"/>
      <c r="ZC915" s="871"/>
      <c r="ZD915" s="871"/>
      <c r="ZE915" s="871"/>
      <c r="ZF915" s="871"/>
      <c r="ZG915" s="871"/>
      <c r="ZH915" s="871"/>
      <c r="ZI915" s="871"/>
      <c r="ZJ915" s="871"/>
      <c r="ZK915" s="871"/>
      <c r="ZL915" s="871"/>
      <c r="ZM915" s="871"/>
      <c r="ZN915" s="871"/>
      <c r="ZO915" s="871"/>
      <c r="ZP915" s="871"/>
      <c r="ZQ915" s="871"/>
      <c r="ZR915" s="871"/>
      <c r="ZS915" s="871"/>
      <c r="ZT915" s="871"/>
      <c r="ZU915" s="871"/>
      <c r="ZV915" s="871"/>
      <c r="ZW915" s="871"/>
      <c r="ZX915" s="871"/>
      <c r="ZY915" s="871"/>
      <c r="ZZ915" s="871"/>
      <c r="AAA915" s="871"/>
      <c r="AAB915" s="871"/>
      <c r="AAC915" s="871"/>
      <c r="AAD915" s="871"/>
      <c r="AAE915" s="871"/>
      <c r="AAF915" s="871"/>
      <c r="AAG915" s="871"/>
      <c r="AAH915" s="871"/>
      <c r="AAI915" s="871"/>
      <c r="AAJ915" s="871"/>
      <c r="AAK915" s="871"/>
      <c r="AAL915" s="871"/>
      <c r="AAM915" s="871"/>
      <c r="AAN915" s="871"/>
      <c r="AAO915" s="871"/>
      <c r="AAP915" s="871"/>
      <c r="AAQ915" s="871"/>
      <c r="AAR915" s="871"/>
      <c r="AAS915" s="871"/>
      <c r="AAT915" s="871"/>
      <c r="AAU915" s="871"/>
      <c r="AAV915" s="871"/>
      <c r="AAW915" s="871"/>
      <c r="AAX915" s="871"/>
      <c r="AAY915" s="871"/>
      <c r="AAZ915" s="871"/>
      <c r="ABA915" s="871"/>
      <c r="ABB915" s="871"/>
      <c r="ABC915" s="871"/>
      <c r="ABD915" s="871"/>
      <c r="ABE915" s="871"/>
      <c r="ABF915" s="871"/>
      <c r="ABG915" s="871"/>
      <c r="ABH915" s="871"/>
      <c r="ABI915" s="871"/>
      <c r="ABJ915" s="871"/>
      <c r="ABK915" s="871"/>
      <c r="ABL915" s="871"/>
      <c r="ABM915" s="871"/>
      <c r="ABN915" s="871"/>
      <c r="ABO915" s="871"/>
      <c r="ABP915" s="871"/>
      <c r="ABQ915" s="871"/>
      <c r="ABR915" s="871"/>
      <c r="ABS915" s="871"/>
      <c r="ABT915" s="871"/>
      <c r="ABU915" s="871"/>
      <c r="ABV915" s="871"/>
      <c r="ABW915" s="871"/>
      <c r="ABX915" s="871"/>
      <c r="ABY915" s="871"/>
      <c r="ABZ915" s="871"/>
      <c r="ACA915" s="871"/>
      <c r="ACB915" s="871"/>
      <c r="ACC915" s="871"/>
      <c r="ACD915" s="871"/>
      <c r="ACE915" s="871"/>
      <c r="ACF915" s="871"/>
      <c r="ACG915" s="871"/>
      <c r="ACH915" s="871"/>
      <c r="ACI915" s="871"/>
      <c r="ACJ915" s="871"/>
      <c r="ACK915" s="871"/>
      <c r="ACL915" s="871"/>
      <c r="ACM915" s="871"/>
      <c r="ACN915" s="871"/>
      <c r="ACO915" s="871"/>
      <c r="ACP915" s="871"/>
      <c r="ACQ915" s="871"/>
      <c r="ACR915" s="871"/>
      <c r="ACS915" s="871"/>
      <c r="ACT915" s="871"/>
      <c r="ACU915" s="871"/>
      <c r="ACV915" s="871"/>
      <c r="ACW915" s="871"/>
      <c r="ACX915" s="871"/>
      <c r="ACY915" s="871"/>
      <c r="ACZ915" s="871"/>
      <c r="ADA915" s="871"/>
      <c r="ADB915" s="871"/>
      <c r="ADC915" s="871"/>
      <c r="ADD915" s="871"/>
      <c r="ADE915" s="871"/>
      <c r="ADF915" s="871"/>
      <c r="ADG915" s="871"/>
      <c r="ADH915" s="871"/>
      <c r="ADI915" s="871"/>
      <c r="ADJ915" s="871"/>
      <c r="ADK915" s="871"/>
      <c r="ADL915" s="871"/>
      <c r="ADM915" s="871"/>
      <c r="ADN915" s="871"/>
      <c r="ADO915" s="871"/>
      <c r="ADP915" s="871"/>
      <c r="ADQ915" s="871"/>
      <c r="ADR915" s="871"/>
      <c r="ADS915" s="871"/>
      <c r="ADT915" s="871"/>
      <c r="ADU915" s="871"/>
      <c r="ADV915" s="871"/>
      <c r="ADW915" s="871"/>
      <c r="ADX915" s="871"/>
      <c r="ADY915" s="871"/>
      <c r="ADZ915" s="871"/>
      <c r="AEA915" s="871"/>
      <c r="AEB915" s="871"/>
      <c r="AEC915" s="871"/>
      <c r="AED915" s="871"/>
      <c r="AEE915" s="871"/>
      <c r="AEF915" s="871"/>
      <c r="AEG915" s="871"/>
      <c r="AEH915" s="871"/>
      <c r="AEI915" s="871"/>
      <c r="AEJ915" s="871"/>
      <c r="AEK915" s="871"/>
      <c r="AEL915" s="871"/>
      <c r="AEM915" s="871"/>
      <c r="AEN915" s="871"/>
      <c r="AEO915" s="871"/>
      <c r="AEP915" s="871"/>
      <c r="AEQ915" s="871"/>
      <c r="AER915" s="871"/>
      <c r="AES915" s="871"/>
      <c r="AET915" s="871"/>
      <c r="AEU915" s="871"/>
      <c r="AEV915" s="871"/>
      <c r="AEW915" s="871"/>
      <c r="AEX915" s="871"/>
      <c r="AEY915" s="871"/>
      <c r="AEZ915" s="871"/>
      <c r="AFA915" s="871"/>
      <c r="AFB915" s="871"/>
      <c r="AFC915" s="871"/>
      <c r="AFD915" s="871"/>
      <c r="AFE915" s="871"/>
      <c r="AFF915" s="871"/>
      <c r="AFG915" s="871"/>
      <c r="AFH915" s="871"/>
      <c r="AFI915" s="871"/>
      <c r="AFJ915" s="871"/>
      <c r="AFK915" s="871"/>
      <c r="AFL915" s="871"/>
      <c r="AFM915" s="871"/>
      <c r="AFN915" s="871"/>
      <c r="AFO915" s="871"/>
      <c r="AFP915" s="871"/>
      <c r="AFQ915" s="871"/>
      <c r="AFR915" s="871"/>
      <c r="AFS915" s="871"/>
      <c r="AFT915" s="871"/>
      <c r="AFU915" s="871"/>
      <c r="AFV915" s="871"/>
      <c r="AFW915" s="871"/>
      <c r="AFX915" s="871"/>
      <c r="AFY915" s="871"/>
      <c r="AFZ915" s="871"/>
      <c r="AGA915" s="871"/>
      <c r="AGB915" s="871"/>
      <c r="AGC915" s="871"/>
      <c r="AGD915" s="871"/>
      <c r="AGE915" s="871"/>
      <c r="AGF915" s="871"/>
      <c r="AGG915" s="871"/>
      <c r="AGH915" s="871"/>
      <c r="AGI915" s="871"/>
      <c r="AGJ915" s="871"/>
      <c r="AGK915" s="871"/>
      <c r="AGL915" s="871"/>
      <c r="AGM915" s="871"/>
      <c r="AGN915" s="871"/>
      <c r="AGO915" s="871"/>
      <c r="AGP915" s="871"/>
      <c r="AGQ915" s="871"/>
      <c r="AGR915" s="871"/>
      <c r="AGS915" s="871"/>
      <c r="AGT915" s="871"/>
      <c r="AGU915" s="871"/>
      <c r="AGV915" s="871"/>
      <c r="AGW915" s="871"/>
      <c r="AGX915" s="871"/>
      <c r="AGY915" s="871"/>
      <c r="AGZ915" s="871"/>
      <c r="AHA915" s="871"/>
      <c r="AHB915" s="871"/>
      <c r="AHC915" s="871"/>
      <c r="AHD915" s="871"/>
      <c r="AHE915" s="871"/>
      <c r="AHF915" s="871"/>
      <c r="AHG915" s="871"/>
      <c r="AHH915" s="871"/>
      <c r="AHI915" s="871"/>
      <c r="AHJ915" s="871"/>
      <c r="AHK915" s="871"/>
      <c r="AHL915" s="871"/>
      <c r="AHM915" s="871"/>
      <c r="AHN915" s="871"/>
      <c r="AHO915" s="871"/>
      <c r="AHP915" s="871"/>
      <c r="AHQ915" s="871"/>
      <c r="AHR915" s="871"/>
      <c r="AHS915" s="871"/>
      <c r="AHT915" s="871"/>
      <c r="AHU915" s="871"/>
      <c r="AHV915" s="871"/>
      <c r="AHW915" s="871"/>
      <c r="AHX915" s="871"/>
      <c r="AHY915" s="871"/>
      <c r="AHZ915" s="871"/>
      <c r="AIA915" s="871"/>
      <c r="AIB915" s="871"/>
      <c r="AIC915" s="871"/>
      <c r="AID915" s="871"/>
      <c r="AIE915" s="871"/>
      <c r="AIF915" s="871"/>
      <c r="AIG915" s="871"/>
      <c r="AIH915" s="871"/>
      <c r="AII915" s="871"/>
      <c r="AIJ915" s="871"/>
      <c r="AIK915" s="871"/>
      <c r="AIL915" s="871"/>
      <c r="AIM915" s="871"/>
      <c r="AIN915" s="871"/>
      <c r="AIO915" s="871"/>
      <c r="AIP915" s="871"/>
      <c r="AIQ915" s="871"/>
      <c r="AIR915" s="871"/>
      <c r="AIS915" s="871"/>
      <c r="AIT915" s="871"/>
      <c r="AIU915" s="871"/>
      <c r="AIV915" s="871"/>
      <c r="AIW915" s="871"/>
      <c r="AIX915" s="871"/>
      <c r="AIY915" s="871"/>
      <c r="AIZ915" s="871"/>
      <c r="AJA915" s="871"/>
      <c r="AJB915" s="871"/>
      <c r="AJC915" s="871"/>
      <c r="AJD915" s="871"/>
      <c r="AJE915" s="871"/>
      <c r="AJF915" s="871"/>
      <c r="AJG915" s="871"/>
      <c r="AJH915" s="871"/>
      <c r="AJI915" s="871"/>
      <c r="AJJ915" s="871"/>
      <c r="AJK915" s="871"/>
      <c r="AJL915" s="871"/>
      <c r="AJM915" s="871"/>
      <c r="AJN915" s="871"/>
      <c r="AJO915" s="871"/>
      <c r="AJP915" s="871"/>
      <c r="AJQ915" s="871"/>
      <c r="AJR915" s="871"/>
      <c r="AJS915" s="871"/>
      <c r="AJT915" s="871"/>
      <c r="AJU915" s="871"/>
      <c r="AJV915" s="871"/>
      <c r="AJW915" s="871"/>
      <c r="AJX915" s="871"/>
      <c r="AJY915" s="871"/>
      <c r="AJZ915" s="871"/>
      <c r="AKA915" s="871"/>
      <c r="AKB915" s="871"/>
      <c r="AKC915" s="871"/>
      <c r="AKD915" s="871"/>
      <c r="AKE915" s="871"/>
      <c r="AKF915" s="871"/>
      <c r="AKG915" s="871"/>
      <c r="AKH915" s="871"/>
      <c r="AKI915" s="871"/>
      <c r="AKJ915" s="871"/>
      <c r="AKK915" s="871"/>
      <c r="AKL915" s="871"/>
      <c r="AKM915" s="871"/>
      <c r="AKN915" s="871"/>
      <c r="AKO915" s="871"/>
      <c r="AKP915" s="871"/>
      <c r="AKQ915" s="871"/>
      <c r="AKR915" s="871"/>
      <c r="AKS915" s="871"/>
      <c r="AKT915" s="871"/>
      <c r="AKU915" s="871"/>
      <c r="AKV915" s="871"/>
      <c r="AKW915" s="871"/>
      <c r="AKX915" s="871"/>
      <c r="AKY915" s="871"/>
      <c r="AKZ915" s="871"/>
      <c r="ALA915" s="871"/>
      <c r="ALB915" s="871"/>
      <c r="ALC915" s="871"/>
      <c r="ALD915" s="871"/>
      <c r="ALE915" s="871"/>
      <c r="ALF915" s="871"/>
      <c r="ALG915" s="871"/>
      <c r="ALH915" s="871"/>
      <c r="ALI915" s="871"/>
      <c r="ALJ915" s="871"/>
      <c r="ALK915" s="871"/>
      <c r="ALL915" s="871"/>
      <c r="ALM915" s="871"/>
      <c r="ALN915" s="871"/>
      <c r="ALO915" s="871"/>
      <c r="ALP915" s="871"/>
      <c r="ALQ915" s="871"/>
      <c r="ALR915" s="871"/>
      <c r="ALS915" s="871"/>
      <c r="ALT915" s="871"/>
      <c r="ALU915" s="871"/>
      <c r="ALV915" s="871"/>
      <c r="ALW915" s="871"/>
      <c r="ALX915" s="871"/>
      <c r="ALY915" s="871"/>
      <c r="ALZ915" s="871"/>
      <c r="AMA915" s="871"/>
      <c r="AMB915" s="871"/>
      <c r="AMC915" s="871"/>
      <c r="AMD915" s="871"/>
      <c r="AME915" s="871"/>
      <c r="AMF915" s="871"/>
      <c r="AMG915" s="871"/>
      <c r="AMH915" s="871"/>
      <c r="AMI915" s="871"/>
      <c r="AMJ915" s="871"/>
    </row>
    <row r="916" spans="1:1024" ht="14.4">
      <c r="A916" s="871"/>
      <c r="B916" s="871"/>
      <c r="C916" s="871"/>
      <c r="D916" s="871"/>
      <c r="E916" s="871"/>
      <c r="F916" s="871"/>
      <c r="G916" s="871"/>
      <c r="H916" s="871"/>
      <c r="I916" s="871"/>
      <c r="J916" s="871"/>
      <c r="K916" s="871"/>
      <c r="L916" s="871"/>
      <c r="M916" s="871"/>
      <c r="N916" s="871"/>
      <c r="O916" s="871"/>
      <c r="P916" s="871"/>
      <c r="Q916" s="871"/>
      <c r="R916" s="871"/>
      <c r="S916" s="871"/>
      <c r="T916" s="871"/>
      <c r="U916" s="871"/>
      <c r="V916" s="871"/>
      <c r="W916" s="871"/>
      <c r="X916" s="871"/>
      <c r="Y916" s="871"/>
      <c r="Z916" s="871"/>
      <c r="AA916" s="871"/>
      <c r="AB916" s="871"/>
      <c r="AC916" s="871"/>
      <c r="AD916" s="871"/>
      <c r="AE916" s="871"/>
      <c r="AF916" s="871"/>
      <c r="AG916" s="871"/>
      <c r="AH916" s="871"/>
      <c r="AI916" s="871"/>
      <c r="AJ916" s="871"/>
      <c r="AK916" s="871"/>
      <c r="AL916" s="871"/>
      <c r="AM916" s="871"/>
      <c r="AN916" s="871"/>
      <c r="AO916" s="871"/>
      <c r="AP916" s="871"/>
      <c r="AQ916" s="871"/>
      <c r="AR916" s="871"/>
      <c r="AS916" s="871"/>
      <c r="AT916" s="871"/>
      <c r="AU916" s="871"/>
      <c r="AV916" s="871"/>
      <c r="AW916" s="871"/>
      <c r="AX916" s="871"/>
      <c r="AY916" s="871"/>
      <c r="AZ916" s="871"/>
      <c r="BA916" s="871"/>
      <c r="BB916" s="871"/>
      <c r="BC916" s="871"/>
      <c r="BD916" s="871"/>
      <c r="BE916" s="871"/>
      <c r="BF916" s="871"/>
      <c r="BG916" s="871"/>
      <c r="BH916" s="871"/>
      <c r="BI916" s="871"/>
      <c r="BJ916" s="871"/>
      <c r="BK916" s="871"/>
      <c r="BL916" s="871"/>
      <c r="BM916" s="871"/>
      <c r="BN916" s="871"/>
      <c r="BO916" s="871"/>
      <c r="BP916" s="871"/>
      <c r="BQ916" s="871"/>
      <c r="BR916" s="871"/>
      <c r="BS916" s="871"/>
      <c r="BT916" s="871"/>
      <c r="BU916" s="871"/>
      <c r="BV916" s="871"/>
      <c r="BW916" s="871"/>
      <c r="BX916" s="871"/>
      <c r="BY916" s="871"/>
      <c r="BZ916" s="871"/>
      <c r="CA916" s="871"/>
      <c r="CB916" s="871"/>
      <c r="CC916" s="871"/>
      <c r="CD916" s="871"/>
      <c r="CE916" s="871"/>
      <c r="CF916" s="871"/>
      <c r="CG916" s="871"/>
      <c r="CH916" s="871"/>
      <c r="CI916" s="871"/>
      <c r="CJ916" s="871"/>
      <c r="CK916" s="871"/>
      <c r="CL916" s="871"/>
      <c r="CM916" s="871"/>
      <c r="CN916" s="871"/>
      <c r="CO916" s="871"/>
      <c r="CP916" s="871"/>
      <c r="CQ916" s="871"/>
      <c r="CR916" s="871"/>
      <c r="CS916" s="871"/>
      <c r="CT916" s="871"/>
      <c r="CU916" s="871"/>
      <c r="CV916" s="871"/>
      <c r="CW916" s="871"/>
      <c r="CX916" s="871"/>
      <c r="CY916" s="871"/>
      <c r="CZ916" s="871"/>
      <c r="DA916" s="871"/>
      <c r="DB916" s="871"/>
      <c r="DC916" s="871"/>
      <c r="DD916" s="871"/>
      <c r="DE916" s="871"/>
      <c r="DF916" s="871"/>
      <c r="DG916" s="871"/>
      <c r="DH916" s="871"/>
      <c r="DI916" s="871"/>
      <c r="DJ916" s="871"/>
      <c r="DK916" s="871"/>
      <c r="DL916" s="871"/>
      <c r="DM916" s="871"/>
      <c r="DN916" s="871"/>
      <c r="DO916" s="871"/>
      <c r="DP916" s="871"/>
      <c r="DQ916" s="871"/>
      <c r="DR916" s="871"/>
      <c r="DS916" s="871"/>
      <c r="DT916" s="871"/>
      <c r="DU916" s="871"/>
      <c r="DV916" s="871"/>
      <c r="DW916" s="871"/>
      <c r="DX916" s="871"/>
      <c r="DY916" s="871"/>
      <c r="DZ916" s="871"/>
      <c r="EA916" s="871"/>
      <c r="EB916" s="871"/>
      <c r="EC916" s="871"/>
      <c r="ED916" s="871"/>
      <c r="EE916" s="871"/>
      <c r="EF916" s="871"/>
      <c r="EG916" s="871"/>
      <c r="EH916" s="871"/>
      <c r="EI916" s="871"/>
      <c r="EJ916" s="871"/>
      <c r="EK916" s="871"/>
      <c r="EL916" s="871"/>
      <c r="EM916" s="871"/>
      <c r="EN916" s="871"/>
      <c r="EO916" s="871"/>
      <c r="EP916" s="871"/>
      <c r="EQ916" s="871"/>
      <c r="ER916" s="871"/>
      <c r="ES916" s="871"/>
      <c r="ET916" s="871"/>
      <c r="EU916" s="871"/>
      <c r="EV916" s="871"/>
      <c r="EW916" s="871"/>
      <c r="EX916" s="871"/>
      <c r="EY916" s="871"/>
      <c r="EZ916" s="871"/>
      <c r="FA916" s="871"/>
      <c r="FB916" s="871"/>
      <c r="FC916" s="871"/>
      <c r="FD916" s="871"/>
      <c r="FE916" s="871"/>
      <c r="FF916" s="871"/>
      <c r="FG916" s="871"/>
      <c r="FH916" s="871"/>
      <c r="FI916" s="871"/>
      <c r="FJ916" s="871"/>
      <c r="FK916" s="871"/>
      <c r="FL916" s="871"/>
      <c r="FM916" s="871"/>
      <c r="FN916" s="871"/>
      <c r="FO916" s="871"/>
      <c r="FP916" s="871"/>
      <c r="FQ916" s="871"/>
      <c r="FR916" s="871"/>
      <c r="FS916" s="871"/>
      <c r="FT916" s="871"/>
      <c r="FU916" s="871"/>
      <c r="FV916" s="871"/>
      <c r="FW916" s="871"/>
      <c r="FX916" s="871"/>
      <c r="FY916" s="871"/>
      <c r="FZ916" s="871"/>
      <c r="GA916" s="871"/>
      <c r="GB916" s="871"/>
      <c r="GC916" s="871"/>
      <c r="GD916" s="871"/>
      <c r="GE916" s="871"/>
      <c r="GF916" s="871"/>
      <c r="GG916" s="871"/>
      <c r="GH916" s="871"/>
      <c r="GI916" s="871"/>
      <c r="GJ916" s="871"/>
      <c r="GK916" s="871"/>
      <c r="GL916" s="871"/>
      <c r="GM916" s="871"/>
      <c r="GN916" s="871"/>
      <c r="GO916" s="871"/>
      <c r="GP916" s="871"/>
      <c r="GQ916" s="871"/>
      <c r="GR916" s="871"/>
      <c r="GS916" s="871"/>
      <c r="GT916" s="871"/>
      <c r="GU916" s="871"/>
      <c r="GV916" s="871"/>
      <c r="GW916" s="871"/>
      <c r="GX916" s="871"/>
      <c r="GY916" s="871"/>
      <c r="GZ916" s="871"/>
      <c r="HA916" s="871"/>
      <c r="HB916" s="871"/>
      <c r="HC916" s="871"/>
      <c r="HD916" s="871"/>
      <c r="HE916" s="871"/>
      <c r="HF916" s="871"/>
      <c r="HG916" s="871"/>
      <c r="HH916" s="871"/>
      <c r="HI916" s="871"/>
      <c r="HJ916" s="871"/>
      <c r="HK916" s="871"/>
      <c r="HL916" s="871"/>
      <c r="HM916" s="871"/>
      <c r="HN916" s="871"/>
      <c r="HO916" s="871"/>
      <c r="HP916" s="871"/>
      <c r="HQ916" s="871"/>
      <c r="HR916" s="871"/>
      <c r="HS916" s="871"/>
      <c r="HT916" s="871"/>
      <c r="HU916" s="871"/>
      <c r="HV916" s="871"/>
      <c r="HW916" s="871"/>
      <c r="HX916" s="871"/>
      <c r="HY916" s="871"/>
      <c r="HZ916" s="871"/>
      <c r="IA916" s="871"/>
      <c r="IB916" s="871"/>
      <c r="IC916" s="871"/>
      <c r="ID916" s="871"/>
      <c r="IE916" s="871"/>
      <c r="IF916" s="871"/>
      <c r="IG916" s="871"/>
      <c r="IH916" s="871"/>
      <c r="II916" s="871"/>
      <c r="IJ916" s="871"/>
      <c r="IK916" s="871"/>
      <c r="IL916" s="871"/>
      <c r="IM916" s="871"/>
      <c r="IN916" s="871"/>
      <c r="IO916" s="871"/>
      <c r="IP916" s="871"/>
      <c r="IQ916" s="871"/>
      <c r="IR916" s="871"/>
      <c r="IS916" s="871"/>
      <c r="IT916" s="871"/>
      <c r="IU916" s="871"/>
      <c r="IV916" s="871"/>
      <c r="IW916" s="871"/>
      <c r="IX916" s="871"/>
      <c r="IY916" s="871"/>
      <c r="IZ916" s="871"/>
      <c r="JA916" s="871"/>
      <c r="JB916" s="871"/>
      <c r="JC916" s="871"/>
      <c r="JD916" s="871"/>
      <c r="JE916" s="871"/>
      <c r="JF916" s="871"/>
      <c r="JG916" s="871"/>
      <c r="JH916" s="871"/>
      <c r="JI916" s="871"/>
      <c r="JJ916" s="871"/>
      <c r="JK916" s="871"/>
      <c r="JL916" s="871"/>
      <c r="JM916" s="871"/>
      <c r="JN916" s="871"/>
      <c r="JO916" s="871"/>
      <c r="JP916" s="871"/>
      <c r="JQ916" s="871"/>
      <c r="JR916" s="871"/>
      <c r="JS916" s="871"/>
      <c r="JT916" s="871"/>
      <c r="JU916" s="871"/>
      <c r="JV916" s="871"/>
      <c r="JW916" s="871"/>
      <c r="JX916" s="871"/>
      <c r="JY916" s="871"/>
      <c r="JZ916" s="871"/>
      <c r="KA916" s="871"/>
      <c r="KB916" s="871"/>
      <c r="KC916" s="871"/>
      <c r="KD916" s="871"/>
      <c r="KE916" s="871"/>
      <c r="KF916" s="871"/>
      <c r="KG916" s="871"/>
      <c r="KH916" s="871"/>
      <c r="KI916" s="871"/>
      <c r="KJ916" s="871"/>
      <c r="KK916" s="871"/>
      <c r="KL916" s="871"/>
      <c r="KM916" s="871"/>
      <c r="KN916" s="871"/>
      <c r="KO916" s="871"/>
      <c r="KP916" s="871"/>
      <c r="KQ916" s="871"/>
      <c r="KR916" s="871"/>
      <c r="KS916" s="871"/>
      <c r="KT916" s="871"/>
      <c r="KU916" s="871"/>
      <c r="KV916" s="871"/>
      <c r="KW916" s="871"/>
      <c r="KX916" s="871"/>
      <c r="KY916" s="871"/>
      <c r="KZ916" s="871"/>
      <c r="LA916" s="871"/>
      <c r="LB916" s="871"/>
      <c r="LC916" s="871"/>
      <c r="LD916" s="871"/>
      <c r="LE916" s="871"/>
      <c r="LF916" s="871"/>
      <c r="LG916" s="871"/>
      <c r="LH916" s="871"/>
      <c r="LI916" s="871"/>
      <c r="LJ916" s="871"/>
      <c r="LK916" s="871"/>
      <c r="LL916" s="871"/>
      <c r="LM916" s="871"/>
      <c r="LN916" s="871"/>
      <c r="LO916" s="871"/>
      <c r="LP916" s="871"/>
      <c r="LQ916" s="871"/>
      <c r="LR916" s="871"/>
      <c r="LS916" s="871"/>
      <c r="LT916" s="871"/>
      <c r="LU916" s="871"/>
      <c r="LV916" s="871"/>
      <c r="LW916" s="871"/>
      <c r="LX916" s="871"/>
      <c r="LY916" s="871"/>
      <c r="LZ916" s="871"/>
      <c r="MA916" s="871"/>
      <c r="MB916" s="871"/>
      <c r="MC916" s="871"/>
      <c r="MD916" s="871"/>
      <c r="ME916" s="871"/>
      <c r="MF916" s="871"/>
      <c r="MG916" s="871"/>
      <c r="MH916" s="871"/>
      <c r="MI916" s="871"/>
      <c r="MJ916" s="871"/>
      <c r="MK916" s="871"/>
      <c r="ML916" s="871"/>
      <c r="MM916" s="871"/>
      <c r="MN916" s="871"/>
      <c r="MO916" s="871"/>
      <c r="MP916" s="871"/>
      <c r="MQ916" s="871"/>
      <c r="MR916" s="871"/>
      <c r="MS916" s="871"/>
      <c r="MT916" s="871"/>
      <c r="MU916" s="871"/>
      <c r="MV916" s="871"/>
      <c r="MW916" s="871"/>
      <c r="MX916" s="871"/>
      <c r="MY916" s="871"/>
      <c r="MZ916" s="871"/>
      <c r="NA916" s="871"/>
      <c r="NB916" s="871"/>
      <c r="NC916" s="871"/>
      <c r="ND916" s="871"/>
      <c r="NE916" s="871"/>
      <c r="NF916" s="871"/>
      <c r="NG916" s="871"/>
      <c r="NH916" s="871"/>
      <c r="NI916" s="871"/>
      <c r="NJ916" s="871"/>
      <c r="NK916" s="871"/>
      <c r="NL916" s="871"/>
      <c r="NM916" s="871"/>
      <c r="NN916" s="871"/>
      <c r="NO916" s="871"/>
      <c r="NP916" s="871"/>
      <c r="NQ916" s="871"/>
      <c r="NR916" s="871"/>
      <c r="NS916" s="871"/>
      <c r="NT916" s="871"/>
      <c r="NU916" s="871"/>
      <c r="NV916" s="871"/>
      <c r="NW916" s="871"/>
      <c r="NX916" s="871"/>
      <c r="NY916" s="871"/>
      <c r="NZ916" s="871"/>
      <c r="OA916" s="871"/>
      <c r="OB916" s="871"/>
      <c r="OC916" s="871"/>
      <c r="OD916" s="871"/>
      <c r="OE916" s="871"/>
      <c r="OF916" s="871"/>
      <c r="OG916" s="871"/>
      <c r="OH916" s="871"/>
      <c r="OI916" s="871"/>
      <c r="OJ916" s="871"/>
      <c r="OK916" s="871"/>
      <c r="OL916" s="871"/>
      <c r="OM916" s="871"/>
      <c r="ON916" s="871"/>
      <c r="OO916" s="871"/>
      <c r="OP916" s="871"/>
      <c r="OQ916" s="871"/>
      <c r="OR916" s="871"/>
      <c r="OS916" s="871"/>
      <c r="OT916" s="871"/>
      <c r="OU916" s="871"/>
      <c r="OV916" s="871"/>
      <c r="OW916" s="871"/>
      <c r="OX916" s="871"/>
      <c r="OY916" s="871"/>
      <c r="OZ916" s="871"/>
      <c r="PA916" s="871"/>
      <c r="PB916" s="871"/>
      <c r="PC916" s="871"/>
      <c r="PD916" s="871"/>
      <c r="PE916" s="871"/>
      <c r="PF916" s="871"/>
      <c r="PG916" s="871"/>
      <c r="PH916" s="871"/>
      <c r="PI916" s="871"/>
      <c r="PJ916" s="871"/>
      <c r="PK916" s="871"/>
      <c r="PL916" s="871"/>
      <c r="PM916" s="871"/>
      <c r="PN916" s="871"/>
      <c r="PO916" s="871"/>
      <c r="PP916" s="871"/>
      <c r="PQ916" s="871"/>
      <c r="PR916" s="871"/>
      <c r="PS916" s="871"/>
      <c r="PT916" s="871"/>
      <c r="PU916" s="871"/>
      <c r="PV916" s="871"/>
      <c r="PW916" s="871"/>
      <c r="PX916" s="871"/>
      <c r="PY916" s="871"/>
      <c r="PZ916" s="871"/>
      <c r="QA916" s="871"/>
      <c r="QB916" s="871"/>
      <c r="QC916" s="871"/>
      <c r="QD916" s="871"/>
      <c r="QE916" s="871"/>
      <c r="QF916" s="871"/>
      <c r="QG916" s="871"/>
      <c r="QH916" s="871"/>
      <c r="QI916" s="871"/>
      <c r="QJ916" s="871"/>
      <c r="QK916" s="871"/>
      <c r="QL916" s="871"/>
      <c r="QM916" s="871"/>
      <c r="QN916" s="871"/>
      <c r="QO916" s="871"/>
      <c r="QP916" s="871"/>
      <c r="QQ916" s="871"/>
      <c r="QR916" s="871"/>
      <c r="QS916" s="871"/>
      <c r="QT916" s="871"/>
      <c r="QU916" s="871"/>
      <c r="QV916" s="871"/>
      <c r="QW916" s="871"/>
      <c r="QX916" s="871"/>
      <c r="QY916" s="871"/>
      <c r="QZ916" s="871"/>
      <c r="RA916" s="871"/>
      <c r="RB916" s="871"/>
      <c r="RC916" s="871"/>
      <c r="RD916" s="871"/>
      <c r="RE916" s="871"/>
      <c r="RF916" s="871"/>
      <c r="RG916" s="871"/>
      <c r="RH916" s="871"/>
      <c r="RI916" s="871"/>
      <c r="RJ916" s="871"/>
      <c r="RK916" s="871"/>
      <c r="RL916" s="871"/>
      <c r="RM916" s="871"/>
      <c r="RN916" s="871"/>
      <c r="RO916" s="871"/>
      <c r="RP916" s="871"/>
      <c r="RQ916" s="871"/>
      <c r="RR916" s="871"/>
      <c r="RS916" s="871"/>
      <c r="RT916" s="871"/>
      <c r="RU916" s="871"/>
      <c r="RV916" s="871"/>
      <c r="RW916" s="871"/>
      <c r="RX916" s="871"/>
      <c r="RY916" s="871"/>
      <c r="RZ916" s="871"/>
      <c r="SA916" s="871"/>
      <c r="SB916" s="871"/>
      <c r="SC916" s="871"/>
      <c r="SD916" s="871"/>
      <c r="SE916" s="871"/>
      <c r="SF916" s="871"/>
      <c r="SG916" s="871"/>
      <c r="SH916" s="871"/>
      <c r="SI916" s="871"/>
      <c r="SJ916" s="871"/>
      <c r="SK916" s="871"/>
      <c r="SL916" s="871"/>
      <c r="SM916" s="871"/>
      <c r="SN916" s="871"/>
      <c r="SO916" s="871"/>
      <c r="SP916" s="871"/>
      <c r="SQ916" s="871"/>
      <c r="SR916" s="871"/>
      <c r="SS916" s="871"/>
      <c r="ST916" s="871"/>
      <c r="SU916" s="871"/>
      <c r="SV916" s="871"/>
      <c r="SW916" s="871"/>
      <c r="SX916" s="871"/>
      <c r="SY916" s="871"/>
      <c r="SZ916" s="871"/>
      <c r="TA916" s="871"/>
      <c r="TB916" s="871"/>
      <c r="TC916" s="871"/>
      <c r="TD916" s="871"/>
      <c r="TE916" s="871"/>
      <c r="TF916" s="871"/>
      <c r="TG916" s="871"/>
      <c r="TH916" s="871"/>
      <c r="TI916" s="871"/>
      <c r="TJ916" s="871"/>
      <c r="TK916" s="871"/>
      <c r="TL916" s="871"/>
      <c r="TM916" s="871"/>
      <c r="TN916" s="871"/>
      <c r="TO916" s="871"/>
      <c r="TP916" s="871"/>
      <c r="TQ916" s="871"/>
      <c r="TR916" s="871"/>
      <c r="TS916" s="871"/>
      <c r="TT916" s="871"/>
      <c r="TU916" s="871"/>
      <c r="TV916" s="871"/>
      <c r="TW916" s="871"/>
      <c r="TX916" s="871"/>
      <c r="TY916" s="871"/>
      <c r="TZ916" s="871"/>
      <c r="UA916" s="871"/>
      <c r="UB916" s="871"/>
      <c r="UC916" s="871"/>
      <c r="UD916" s="871"/>
      <c r="UE916" s="871"/>
      <c r="UF916" s="871"/>
      <c r="UG916" s="871"/>
      <c r="UH916" s="871"/>
      <c r="UI916" s="871"/>
      <c r="UJ916" s="871"/>
      <c r="UK916" s="871"/>
      <c r="UL916" s="871"/>
      <c r="UM916" s="871"/>
      <c r="UN916" s="871"/>
      <c r="UO916" s="871"/>
      <c r="UP916" s="871"/>
      <c r="UQ916" s="871"/>
      <c r="UR916" s="871"/>
      <c r="US916" s="871"/>
      <c r="UT916" s="871"/>
      <c r="UU916" s="871"/>
      <c r="UV916" s="871"/>
      <c r="UW916" s="871"/>
      <c r="UX916" s="871"/>
      <c r="UY916" s="871"/>
      <c r="UZ916" s="871"/>
      <c r="VA916" s="871"/>
      <c r="VB916" s="871"/>
      <c r="VC916" s="871"/>
      <c r="VD916" s="871"/>
      <c r="VE916" s="871"/>
      <c r="VF916" s="871"/>
      <c r="VG916" s="871"/>
      <c r="VH916" s="871"/>
      <c r="VI916" s="871"/>
      <c r="VJ916" s="871"/>
      <c r="VK916" s="871"/>
      <c r="VL916" s="871"/>
      <c r="VM916" s="871"/>
      <c r="VN916" s="871"/>
      <c r="VO916" s="871"/>
      <c r="VP916" s="871"/>
      <c r="VQ916" s="871"/>
      <c r="VR916" s="871"/>
      <c r="VS916" s="871"/>
      <c r="VT916" s="871"/>
      <c r="VU916" s="871"/>
      <c r="VV916" s="871"/>
      <c r="VW916" s="871"/>
      <c r="VX916" s="871"/>
      <c r="VY916" s="871"/>
      <c r="VZ916" s="871"/>
      <c r="WA916" s="871"/>
      <c r="WB916" s="871"/>
      <c r="WC916" s="871"/>
      <c r="WD916" s="871"/>
      <c r="WE916" s="871"/>
      <c r="WF916" s="871"/>
      <c r="WG916" s="871"/>
      <c r="WH916" s="871"/>
      <c r="WI916" s="871"/>
      <c r="WJ916" s="871"/>
      <c r="WK916" s="871"/>
      <c r="WL916" s="871"/>
      <c r="WM916" s="871"/>
      <c r="WN916" s="871"/>
      <c r="WO916" s="871"/>
      <c r="WP916" s="871"/>
      <c r="WQ916" s="871"/>
      <c r="WR916" s="871"/>
      <c r="WS916" s="871"/>
      <c r="WT916" s="871"/>
      <c r="WU916" s="871"/>
      <c r="WV916" s="871"/>
      <c r="WW916" s="871"/>
      <c r="WX916" s="871"/>
      <c r="WY916" s="871"/>
      <c r="WZ916" s="871"/>
      <c r="XA916" s="871"/>
      <c r="XB916" s="871"/>
      <c r="XC916" s="871"/>
      <c r="XD916" s="871"/>
      <c r="XE916" s="871"/>
      <c r="XF916" s="871"/>
      <c r="XG916" s="871"/>
      <c r="XH916" s="871"/>
      <c r="XI916" s="871"/>
      <c r="XJ916" s="871"/>
      <c r="XK916" s="871"/>
      <c r="XL916" s="871"/>
      <c r="XM916" s="871"/>
      <c r="XN916" s="871"/>
      <c r="XO916" s="871"/>
      <c r="XP916" s="871"/>
      <c r="XQ916" s="871"/>
      <c r="XR916" s="871"/>
      <c r="XS916" s="871"/>
      <c r="XT916" s="871"/>
      <c r="XU916" s="871"/>
      <c r="XV916" s="871"/>
      <c r="XW916" s="871"/>
      <c r="XX916" s="871"/>
      <c r="XY916" s="871"/>
      <c r="XZ916" s="871"/>
      <c r="YA916" s="871"/>
      <c r="YB916" s="871"/>
      <c r="YC916" s="871"/>
      <c r="YD916" s="871"/>
      <c r="YE916" s="871"/>
      <c r="YF916" s="871"/>
      <c r="YG916" s="871"/>
      <c r="YH916" s="871"/>
      <c r="YI916" s="871"/>
      <c r="YJ916" s="871"/>
      <c r="YK916" s="871"/>
      <c r="YL916" s="871"/>
      <c r="YM916" s="871"/>
      <c r="YN916" s="871"/>
      <c r="YO916" s="871"/>
      <c r="YP916" s="871"/>
      <c r="YQ916" s="871"/>
      <c r="YR916" s="871"/>
      <c r="YS916" s="871"/>
      <c r="YT916" s="871"/>
      <c r="YU916" s="871"/>
      <c r="YV916" s="871"/>
      <c r="YW916" s="871"/>
      <c r="YX916" s="871"/>
      <c r="YY916" s="871"/>
      <c r="YZ916" s="871"/>
      <c r="ZA916" s="871"/>
      <c r="ZB916" s="871"/>
      <c r="ZC916" s="871"/>
      <c r="ZD916" s="871"/>
      <c r="ZE916" s="871"/>
      <c r="ZF916" s="871"/>
      <c r="ZG916" s="871"/>
      <c r="ZH916" s="871"/>
      <c r="ZI916" s="871"/>
      <c r="ZJ916" s="871"/>
      <c r="ZK916" s="871"/>
      <c r="ZL916" s="871"/>
      <c r="ZM916" s="871"/>
      <c r="ZN916" s="871"/>
      <c r="ZO916" s="871"/>
      <c r="ZP916" s="871"/>
      <c r="ZQ916" s="871"/>
      <c r="ZR916" s="871"/>
      <c r="ZS916" s="871"/>
      <c r="ZT916" s="871"/>
      <c r="ZU916" s="871"/>
      <c r="ZV916" s="871"/>
      <c r="ZW916" s="871"/>
      <c r="ZX916" s="871"/>
      <c r="ZY916" s="871"/>
      <c r="ZZ916" s="871"/>
      <c r="AAA916" s="871"/>
      <c r="AAB916" s="871"/>
      <c r="AAC916" s="871"/>
      <c r="AAD916" s="871"/>
      <c r="AAE916" s="871"/>
      <c r="AAF916" s="871"/>
      <c r="AAG916" s="871"/>
      <c r="AAH916" s="871"/>
      <c r="AAI916" s="871"/>
      <c r="AAJ916" s="871"/>
      <c r="AAK916" s="871"/>
      <c r="AAL916" s="871"/>
      <c r="AAM916" s="871"/>
      <c r="AAN916" s="871"/>
      <c r="AAO916" s="871"/>
      <c r="AAP916" s="871"/>
      <c r="AAQ916" s="871"/>
      <c r="AAR916" s="871"/>
      <c r="AAS916" s="871"/>
      <c r="AAT916" s="871"/>
      <c r="AAU916" s="871"/>
      <c r="AAV916" s="871"/>
      <c r="AAW916" s="871"/>
      <c r="AAX916" s="871"/>
      <c r="AAY916" s="871"/>
      <c r="AAZ916" s="871"/>
      <c r="ABA916" s="871"/>
      <c r="ABB916" s="871"/>
      <c r="ABC916" s="871"/>
      <c r="ABD916" s="871"/>
      <c r="ABE916" s="871"/>
      <c r="ABF916" s="871"/>
      <c r="ABG916" s="871"/>
      <c r="ABH916" s="871"/>
      <c r="ABI916" s="871"/>
      <c r="ABJ916" s="871"/>
      <c r="ABK916" s="871"/>
      <c r="ABL916" s="871"/>
      <c r="ABM916" s="871"/>
      <c r="ABN916" s="871"/>
      <c r="ABO916" s="871"/>
      <c r="ABP916" s="871"/>
      <c r="ABQ916" s="871"/>
      <c r="ABR916" s="871"/>
      <c r="ABS916" s="871"/>
      <c r="ABT916" s="871"/>
      <c r="ABU916" s="871"/>
      <c r="ABV916" s="871"/>
      <c r="ABW916" s="871"/>
      <c r="ABX916" s="871"/>
      <c r="ABY916" s="871"/>
      <c r="ABZ916" s="871"/>
      <c r="ACA916" s="871"/>
      <c r="ACB916" s="871"/>
      <c r="ACC916" s="871"/>
      <c r="ACD916" s="871"/>
      <c r="ACE916" s="871"/>
      <c r="ACF916" s="871"/>
      <c r="ACG916" s="871"/>
      <c r="ACH916" s="871"/>
      <c r="ACI916" s="871"/>
      <c r="ACJ916" s="871"/>
      <c r="ACK916" s="871"/>
      <c r="ACL916" s="871"/>
      <c r="ACM916" s="871"/>
      <c r="ACN916" s="871"/>
      <c r="ACO916" s="871"/>
      <c r="ACP916" s="871"/>
      <c r="ACQ916" s="871"/>
      <c r="ACR916" s="871"/>
      <c r="ACS916" s="871"/>
      <c r="ACT916" s="871"/>
      <c r="ACU916" s="871"/>
      <c r="ACV916" s="871"/>
      <c r="ACW916" s="871"/>
      <c r="ACX916" s="871"/>
      <c r="ACY916" s="871"/>
      <c r="ACZ916" s="871"/>
      <c r="ADA916" s="871"/>
      <c r="ADB916" s="871"/>
      <c r="ADC916" s="871"/>
      <c r="ADD916" s="871"/>
      <c r="ADE916" s="871"/>
      <c r="ADF916" s="871"/>
      <c r="ADG916" s="871"/>
      <c r="ADH916" s="871"/>
      <c r="ADI916" s="871"/>
      <c r="ADJ916" s="871"/>
      <c r="ADK916" s="871"/>
      <c r="ADL916" s="871"/>
      <c r="ADM916" s="871"/>
      <c r="ADN916" s="871"/>
      <c r="ADO916" s="871"/>
      <c r="ADP916" s="871"/>
      <c r="ADQ916" s="871"/>
      <c r="ADR916" s="871"/>
      <c r="ADS916" s="871"/>
      <c r="ADT916" s="871"/>
      <c r="ADU916" s="871"/>
      <c r="ADV916" s="871"/>
      <c r="ADW916" s="871"/>
      <c r="ADX916" s="871"/>
      <c r="ADY916" s="871"/>
      <c r="ADZ916" s="871"/>
      <c r="AEA916" s="871"/>
      <c r="AEB916" s="871"/>
      <c r="AEC916" s="871"/>
      <c r="AED916" s="871"/>
      <c r="AEE916" s="871"/>
      <c r="AEF916" s="871"/>
      <c r="AEG916" s="871"/>
      <c r="AEH916" s="871"/>
      <c r="AEI916" s="871"/>
      <c r="AEJ916" s="871"/>
      <c r="AEK916" s="871"/>
      <c r="AEL916" s="871"/>
      <c r="AEM916" s="871"/>
      <c r="AEN916" s="871"/>
      <c r="AEO916" s="871"/>
      <c r="AEP916" s="871"/>
      <c r="AEQ916" s="871"/>
      <c r="AER916" s="871"/>
      <c r="AES916" s="871"/>
      <c r="AET916" s="871"/>
      <c r="AEU916" s="871"/>
      <c r="AEV916" s="871"/>
      <c r="AEW916" s="871"/>
      <c r="AEX916" s="871"/>
      <c r="AEY916" s="871"/>
      <c r="AEZ916" s="871"/>
      <c r="AFA916" s="871"/>
      <c r="AFB916" s="871"/>
      <c r="AFC916" s="871"/>
      <c r="AFD916" s="871"/>
      <c r="AFE916" s="871"/>
      <c r="AFF916" s="871"/>
      <c r="AFG916" s="871"/>
      <c r="AFH916" s="871"/>
      <c r="AFI916" s="871"/>
      <c r="AFJ916" s="871"/>
      <c r="AFK916" s="871"/>
      <c r="AFL916" s="871"/>
      <c r="AFM916" s="871"/>
      <c r="AFN916" s="871"/>
      <c r="AFO916" s="871"/>
      <c r="AFP916" s="871"/>
      <c r="AFQ916" s="871"/>
      <c r="AFR916" s="871"/>
      <c r="AFS916" s="871"/>
      <c r="AFT916" s="871"/>
      <c r="AFU916" s="871"/>
      <c r="AFV916" s="871"/>
      <c r="AFW916" s="871"/>
      <c r="AFX916" s="871"/>
      <c r="AFY916" s="871"/>
      <c r="AFZ916" s="871"/>
      <c r="AGA916" s="871"/>
      <c r="AGB916" s="871"/>
      <c r="AGC916" s="871"/>
      <c r="AGD916" s="871"/>
      <c r="AGE916" s="871"/>
      <c r="AGF916" s="871"/>
      <c r="AGG916" s="871"/>
      <c r="AGH916" s="871"/>
      <c r="AGI916" s="871"/>
      <c r="AGJ916" s="871"/>
      <c r="AGK916" s="871"/>
      <c r="AGL916" s="871"/>
      <c r="AGM916" s="871"/>
      <c r="AGN916" s="871"/>
      <c r="AGO916" s="871"/>
      <c r="AGP916" s="871"/>
      <c r="AGQ916" s="871"/>
      <c r="AGR916" s="871"/>
      <c r="AGS916" s="871"/>
      <c r="AGT916" s="871"/>
      <c r="AGU916" s="871"/>
      <c r="AGV916" s="871"/>
      <c r="AGW916" s="871"/>
      <c r="AGX916" s="871"/>
      <c r="AGY916" s="871"/>
      <c r="AGZ916" s="871"/>
      <c r="AHA916" s="871"/>
      <c r="AHB916" s="871"/>
      <c r="AHC916" s="871"/>
      <c r="AHD916" s="871"/>
      <c r="AHE916" s="871"/>
      <c r="AHF916" s="871"/>
      <c r="AHG916" s="871"/>
      <c r="AHH916" s="871"/>
      <c r="AHI916" s="871"/>
      <c r="AHJ916" s="871"/>
      <c r="AHK916" s="871"/>
      <c r="AHL916" s="871"/>
      <c r="AHM916" s="871"/>
      <c r="AHN916" s="871"/>
      <c r="AHO916" s="871"/>
      <c r="AHP916" s="871"/>
      <c r="AHQ916" s="871"/>
      <c r="AHR916" s="871"/>
      <c r="AHS916" s="871"/>
      <c r="AHT916" s="871"/>
      <c r="AHU916" s="871"/>
      <c r="AHV916" s="871"/>
      <c r="AHW916" s="871"/>
      <c r="AHX916" s="871"/>
      <c r="AHY916" s="871"/>
      <c r="AHZ916" s="871"/>
      <c r="AIA916" s="871"/>
      <c r="AIB916" s="871"/>
      <c r="AIC916" s="871"/>
      <c r="AID916" s="871"/>
      <c r="AIE916" s="871"/>
      <c r="AIF916" s="871"/>
      <c r="AIG916" s="871"/>
      <c r="AIH916" s="871"/>
      <c r="AII916" s="871"/>
      <c r="AIJ916" s="871"/>
      <c r="AIK916" s="871"/>
      <c r="AIL916" s="871"/>
      <c r="AIM916" s="871"/>
      <c r="AIN916" s="871"/>
      <c r="AIO916" s="871"/>
      <c r="AIP916" s="871"/>
      <c r="AIQ916" s="871"/>
      <c r="AIR916" s="871"/>
      <c r="AIS916" s="871"/>
      <c r="AIT916" s="871"/>
      <c r="AIU916" s="871"/>
      <c r="AIV916" s="871"/>
      <c r="AIW916" s="871"/>
      <c r="AIX916" s="871"/>
      <c r="AIY916" s="871"/>
      <c r="AIZ916" s="871"/>
      <c r="AJA916" s="871"/>
      <c r="AJB916" s="871"/>
      <c r="AJC916" s="871"/>
      <c r="AJD916" s="871"/>
      <c r="AJE916" s="871"/>
      <c r="AJF916" s="871"/>
      <c r="AJG916" s="871"/>
      <c r="AJH916" s="871"/>
      <c r="AJI916" s="871"/>
      <c r="AJJ916" s="871"/>
      <c r="AJK916" s="871"/>
      <c r="AJL916" s="871"/>
      <c r="AJM916" s="871"/>
      <c r="AJN916" s="871"/>
      <c r="AJO916" s="871"/>
      <c r="AJP916" s="871"/>
      <c r="AJQ916" s="871"/>
      <c r="AJR916" s="871"/>
      <c r="AJS916" s="871"/>
      <c r="AJT916" s="871"/>
      <c r="AJU916" s="871"/>
      <c r="AJV916" s="871"/>
      <c r="AJW916" s="871"/>
      <c r="AJX916" s="871"/>
      <c r="AJY916" s="871"/>
      <c r="AJZ916" s="871"/>
      <c r="AKA916" s="871"/>
      <c r="AKB916" s="871"/>
      <c r="AKC916" s="871"/>
      <c r="AKD916" s="871"/>
      <c r="AKE916" s="871"/>
      <c r="AKF916" s="871"/>
      <c r="AKG916" s="871"/>
      <c r="AKH916" s="871"/>
      <c r="AKI916" s="871"/>
      <c r="AKJ916" s="871"/>
      <c r="AKK916" s="871"/>
      <c r="AKL916" s="871"/>
      <c r="AKM916" s="871"/>
      <c r="AKN916" s="871"/>
      <c r="AKO916" s="871"/>
      <c r="AKP916" s="871"/>
      <c r="AKQ916" s="871"/>
      <c r="AKR916" s="871"/>
      <c r="AKS916" s="871"/>
      <c r="AKT916" s="871"/>
      <c r="AKU916" s="871"/>
      <c r="AKV916" s="871"/>
      <c r="AKW916" s="871"/>
      <c r="AKX916" s="871"/>
      <c r="AKY916" s="871"/>
      <c r="AKZ916" s="871"/>
      <c r="ALA916" s="871"/>
      <c r="ALB916" s="871"/>
      <c r="ALC916" s="871"/>
      <c r="ALD916" s="871"/>
      <c r="ALE916" s="871"/>
      <c r="ALF916" s="871"/>
      <c r="ALG916" s="871"/>
      <c r="ALH916" s="871"/>
      <c r="ALI916" s="871"/>
      <c r="ALJ916" s="871"/>
      <c r="ALK916" s="871"/>
      <c r="ALL916" s="871"/>
      <c r="ALM916" s="871"/>
      <c r="ALN916" s="871"/>
      <c r="ALO916" s="871"/>
      <c r="ALP916" s="871"/>
      <c r="ALQ916" s="871"/>
      <c r="ALR916" s="871"/>
      <c r="ALS916" s="871"/>
      <c r="ALT916" s="871"/>
      <c r="ALU916" s="871"/>
      <c r="ALV916" s="871"/>
      <c r="ALW916" s="871"/>
      <c r="ALX916" s="871"/>
      <c r="ALY916" s="871"/>
      <c r="ALZ916" s="871"/>
      <c r="AMA916" s="871"/>
      <c r="AMB916" s="871"/>
      <c r="AMC916" s="871"/>
      <c r="AMD916" s="871"/>
      <c r="AME916" s="871"/>
      <c r="AMF916" s="871"/>
      <c r="AMG916" s="871"/>
      <c r="AMH916" s="871"/>
      <c r="AMI916" s="871"/>
      <c r="AMJ916" s="871"/>
    </row>
    <row r="917" spans="1:1024" ht="14.4">
      <c r="A917" s="1120" t="s">
        <v>731</v>
      </c>
      <c r="B917" s="1121"/>
      <c r="C917" s="1121"/>
      <c r="D917" s="1121"/>
      <c r="E917" s="1121"/>
      <c r="F917" s="1121"/>
      <c r="G917" s="1133"/>
      <c r="H917" s="871"/>
      <c r="I917" s="871"/>
      <c r="J917" s="871"/>
      <c r="K917" s="871"/>
      <c r="L917" s="871"/>
      <c r="M917" s="871"/>
      <c r="N917" s="871"/>
      <c r="O917" s="871"/>
      <c r="P917" s="871"/>
      <c r="Q917" s="871"/>
      <c r="R917" s="871"/>
      <c r="S917" s="871"/>
      <c r="T917" s="871"/>
      <c r="U917" s="871"/>
      <c r="V917" s="871"/>
      <c r="W917" s="871"/>
      <c r="X917" s="871"/>
      <c r="Y917" s="871"/>
      <c r="Z917" s="871"/>
      <c r="AA917" s="871"/>
      <c r="AB917" s="871"/>
      <c r="AC917" s="871"/>
      <c r="AD917" s="871"/>
      <c r="AE917" s="871"/>
      <c r="AF917" s="871"/>
      <c r="AG917" s="871"/>
      <c r="AH917" s="871"/>
      <c r="AI917" s="871"/>
      <c r="AJ917" s="871"/>
      <c r="AK917" s="871"/>
      <c r="AL917" s="871"/>
      <c r="AM917" s="871"/>
      <c r="AN917" s="871"/>
      <c r="AO917" s="871"/>
      <c r="AP917" s="871"/>
      <c r="AQ917" s="871"/>
      <c r="AR917" s="871"/>
      <c r="AS917" s="871"/>
      <c r="AT917" s="871"/>
      <c r="AU917" s="871"/>
      <c r="AV917" s="871"/>
      <c r="AW917" s="871"/>
      <c r="AX917" s="871"/>
      <c r="AY917" s="871"/>
      <c r="AZ917" s="871"/>
      <c r="BA917" s="871"/>
      <c r="BB917" s="871"/>
      <c r="BC917" s="871"/>
      <c r="BD917" s="871"/>
      <c r="BE917" s="871"/>
      <c r="BF917" s="871"/>
      <c r="BG917" s="871"/>
      <c r="BH917" s="871"/>
      <c r="BI917" s="871"/>
      <c r="BJ917" s="871"/>
      <c r="BK917" s="871"/>
      <c r="BL917" s="871"/>
      <c r="BM917" s="871"/>
      <c r="BN917" s="871"/>
      <c r="BO917" s="871"/>
      <c r="BP917" s="871"/>
      <c r="BQ917" s="871"/>
      <c r="BR917" s="871"/>
      <c r="BS917" s="871"/>
      <c r="BT917" s="871"/>
      <c r="BU917" s="871"/>
      <c r="BV917" s="871"/>
      <c r="BW917" s="871"/>
      <c r="BX917" s="871"/>
      <c r="BY917" s="871"/>
      <c r="BZ917" s="871"/>
      <c r="CA917" s="871"/>
      <c r="CB917" s="871"/>
      <c r="CC917" s="871"/>
      <c r="CD917" s="871"/>
      <c r="CE917" s="871"/>
      <c r="CF917" s="871"/>
      <c r="CG917" s="871"/>
      <c r="CH917" s="871"/>
      <c r="CI917" s="871"/>
      <c r="CJ917" s="871"/>
      <c r="CK917" s="871"/>
      <c r="CL917" s="871"/>
      <c r="CM917" s="871"/>
      <c r="CN917" s="871"/>
      <c r="CO917" s="871"/>
      <c r="CP917" s="871"/>
      <c r="CQ917" s="871"/>
      <c r="CR917" s="871"/>
      <c r="CS917" s="871"/>
      <c r="CT917" s="871"/>
      <c r="CU917" s="871"/>
      <c r="CV917" s="871"/>
      <c r="CW917" s="871"/>
      <c r="CX917" s="871"/>
      <c r="CY917" s="871"/>
      <c r="CZ917" s="871"/>
      <c r="DA917" s="871"/>
      <c r="DB917" s="871"/>
      <c r="DC917" s="871"/>
      <c r="DD917" s="871"/>
      <c r="DE917" s="871"/>
      <c r="DF917" s="871"/>
      <c r="DG917" s="871"/>
      <c r="DH917" s="871"/>
      <c r="DI917" s="871"/>
      <c r="DJ917" s="871"/>
      <c r="DK917" s="871"/>
      <c r="DL917" s="871"/>
      <c r="DM917" s="871"/>
      <c r="DN917" s="871"/>
      <c r="DO917" s="871"/>
      <c r="DP917" s="871"/>
      <c r="DQ917" s="871"/>
      <c r="DR917" s="871"/>
      <c r="DS917" s="871"/>
      <c r="DT917" s="871"/>
      <c r="DU917" s="871"/>
      <c r="DV917" s="871"/>
      <c r="DW917" s="871"/>
      <c r="DX917" s="871"/>
      <c r="DY917" s="871"/>
      <c r="DZ917" s="871"/>
      <c r="EA917" s="871"/>
      <c r="EB917" s="871"/>
      <c r="EC917" s="871"/>
      <c r="ED917" s="871"/>
      <c r="EE917" s="871"/>
      <c r="EF917" s="871"/>
      <c r="EG917" s="871"/>
      <c r="EH917" s="871"/>
      <c r="EI917" s="871"/>
      <c r="EJ917" s="871"/>
      <c r="EK917" s="871"/>
      <c r="EL917" s="871"/>
      <c r="EM917" s="871"/>
      <c r="EN917" s="871"/>
      <c r="EO917" s="871"/>
      <c r="EP917" s="871"/>
      <c r="EQ917" s="871"/>
      <c r="ER917" s="871"/>
      <c r="ES917" s="871"/>
      <c r="ET917" s="871"/>
      <c r="EU917" s="871"/>
      <c r="EV917" s="871"/>
      <c r="EW917" s="871"/>
      <c r="EX917" s="871"/>
      <c r="EY917" s="871"/>
      <c r="EZ917" s="871"/>
      <c r="FA917" s="871"/>
      <c r="FB917" s="871"/>
      <c r="FC917" s="871"/>
      <c r="FD917" s="871"/>
      <c r="FE917" s="871"/>
      <c r="FF917" s="871"/>
      <c r="FG917" s="871"/>
      <c r="FH917" s="871"/>
      <c r="FI917" s="871"/>
      <c r="FJ917" s="871"/>
      <c r="FK917" s="871"/>
      <c r="FL917" s="871"/>
      <c r="FM917" s="871"/>
      <c r="FN917" s="871"/>
      <c r="FO917" s="871"/>
      <c r="FP917" s="871"/>
      <c r="FQ917" s="871"/>
      <c r="FR917" s="871"/>
      <c r="FS917" s="871"/>
      <c r="FT917" s="871"/>
      <c r="FU917" s="871"/>
      <c r="FV917" s="871"/>
      <c r="FW917" s="871"/>
      <c r="FX917" s="871"/>
      <c r="FY917" s="871"/>
      <c r="FZ917" s="871"/>
      <c r="GA917" s="871"/>
      <c r="GB917" s="871"/>
      <c r="GC917" s="871"/>
      <c r="GD917" s="871"/>
      <c r="GE917" s="871"/>
      <c r="GF917" s="871"/>
      <c r="GG917" s="871"/>
      <c r="GH917" s="871"/>
      <c r="GI917" s="871"/>
      <c r="GJ917" s="871"/>
      <c r="GK917" s="871"/>
      <c r="GL917" s="871"/>
      <c r="GM917" s="871"/>
      <c r="GN917" s="871"/>
      <c r="GO917" s="871"/>
      <c r="GP917" s="871"/>
      <c r="GQ917" s="871"/>
      <c r="GR917" s="871"/>
      <c r="GS917" s="871"/>
      <c r="GT917" s="871"/>
      <c r="GU917" s="871"/>
      <c r="GV917" s="871"/>
      <c r="GW917" s="871"/>
      <c r="GX917" s="871"/>
      <c r="GY917" s="871"/>
      <c r="GZ917" s="871"/>
      <c r="HA917" s="871"/>
      <c r="HB917" s="871"/>
      <c r="HC917" s="871"/>
      <c r="HD917" s="871"/>
      <c r="HE917" s="871"/>
      <c r="HF917" s="871"/>
      <c r="HG917" s="871"/>
      <c r="HH917" s="871"/>
      <c r="HI917" s="871"/>
      <c r="HJ917" s="871"/>
      <c r="HK917" s="871"/>
      <c r="HL917" s="871"/>
      <c r="HM917" s="871"/>
      <c r="HN917" s="871"/>
      <c r="HO917" s="871"/>
      <c r="HP917" s="871"/>
      <c r="HQ917" s="871"/>
      <c r="HR917" s="871"/>
      <c r="HS917" s="871"/>
      <c r="HT917" s="871"/>
      <c r="HU917" s="871"/>
      <c r="HV917" s="871"/>
      <c r="HW917" s="871"/>
      <c r="HX917" s="871"/>
      <c r="HY917" s="871"/>
      <c r="HZ917" s="871"/>
      <c r="IA917" s="871"/>
      <c r="IB917" s="871"/>
      <c r="IC917" s="871"/>
      <c r="ID917" s="871"/>
      <c r="IE917" s="871"/>
      <c r="IF917" s="871"/>
      <c r="IG917" s="871"/>
      <c r="IH917" s="871"/>
      <c r="II917" s="871"/>
      <c r="IJ917" s="871"/>
      <c r="IK917" s="871"/>
      <c r="IL917" s="871"/>
      <c r="IM917" s="871"/>
      <c r="IN917" s="871"/>
      <c r="IO917" s="871"/>
      <c r="IP917" s="871"/>
      <c r="IQ917" s="871"/>
      <c r="IR917" s="871"/>
      <c r="IS917" s="871"/>
      <c r="IT917" s="871"/>
      <c r="IU917" s="871"/>
      <c r="IV917" s="871"/>
      <c r="IW917" s="871"/>
      <c r="IX917" s="871"/>
      <c r="IY917" s="871"/>
      <c r="IZ917" s="871"/>
      <c r="JA917" s="871"/>
      <c r="JB917" s="871"/>
      <c r="JC917" s="871"/>
      <c r="JD917" s="871"/>
      <c r="JE917" s="871"/>
      <c r="JF917" s="871"/>
      <c r="JG917" s="871"/>
      <c r="JH917" s="871"/>
      <c r="JI917" s="871"/>
      <c r="JJ917" s="871"/>
      <c r="JK917" s="871"/>
      <c r="JL917" s="871"/>
      <c r="JM917" s="871"/>
      <c r="JN917" s="871"/>
      <c r="JO917" s="871"/>
      <c r="JP917" s="871"/>
      <c r="JQ917" s="871"/>
      <c r="JR917" s="871"/>
      <c r="JS917" s="871"/>
      <c r="JT917" s="871"/>
      <c r="JU917" s="871"/>
      <c r="JV917" s="871"/>
      <c r="JW917" s="871"/>
      <c r="JX917" s="871"/>
      <c r="JY917" s="871"/>
      <c r="JZ917" s="871"/>
      <c r="KA917" s="871"/>
      <c r="KB917" s="871"/>
      <c r="KC917" s="871"/>
      <c r="KD917" s="871"/>
      <c r="KE917" s="871"/>
      <c r="KF917" s="871"/>
      <c r="KG917" s="871"/>
      <c r="KH917" s="871"/>
      <c r="KI917" s="871"/>
      <c r="KJ917" s="871"/>
      <c r="KK917" s="871"/>
      <c r="KL917" s="871"/>
      <c r="KM917" s="871"/>
      <c r="KN917" s="871"/>
      <c r="KO917" s="871"/>
      <c r="KP917" s="871"/>
      <c r="KQ917" s="871"/>
      <c r="KR917" s="871"/>
      <c r="KS917" s="871"/>
      <c r="KT917" s="871"/>
      <c r="KU917" s="871"/>
      <c r="KV917" s="871"/>
      <c r="KW917" s="871"/>
      <c r="KX917" s="871"/>
      <c r="KY917" s="871"/>
      <c r="KZ917" s="871"/>
      <c r="LA917" s="871"/>
      <c r="LB917" s="871"/>
      <c r="LC917" s="871"/>
      <c r="LD917" s="871"/>
      <c r="LE917" s="871"/>
      <c r="LF917" s="871"/>
      <c r="LG917" s="871"/>
      <c r="LH917" s="871"/>
      <c r="LI917" s="871"/>
      <c r="LJ917" s="871"/>
      <c r="LK917" s="871"/>
      <c r="LL917" s="871"/>
      <c r="LM917" s="871"/>
      <c r="LN917" s="871"/>
      <c r="LO917" s="871"/>
      <c r="LP917" s="871"/>
      <c r="LQ917" s="871"/>
      <c r="LR917" s="871"/>
      <c r="LS917" s="871"/>
      <c r="LT917" s="871"/>
      <c r="LU917" s="871"/>
      <c r="LV917" s="871"/>
      <c r="LW917" s="871"/>
      <c r="LX917" s="871"/>
      <c r="LY917" s="871"/>
      <c r="LZ917" s="871"/>
      <c r="MA917" s="871"/>
      <c r="MB917" s="871"/>
      <c r="MC917" s="871"/>
      <c r="MD917" s="871"/>
      <c r="ME917" s="871"/>
      <c r="MF917" s="871"/>
      <c r="MG917" s="871"/>
      <c r="MH917" s="871"/>
      <c r="MI917" s="871"/>
      <c r="MJ917" s="871"/>
      <c r="MK917" s="871"/>
      <c r="ML917" s="871"/>
      <c r="MM917" s="871"/>
      <c r="MN917" s="871"/>
      <c r="MO917" s="871"/>
      <c r="MP917" s="871"/>
      <c r="MQ917" s="871"/>
      <c r="MR917" s="871"/>
      <c r="MS917" s="871"/>
      <c r="MT917" s="871"/>
      <c r="MU917" s="871"/>
      <c r="MV917" s="871"/>
      <c r="MW917" s="871"/>
      <c r="MX917" s="871"/>
      <c r="MY917" s="871"/>
      <c r="MZ917" s="871"/>
      <c r="NA917" s="871"/>
      <c r="NB917" s="871"/>
      <c r="NC917" s="871"/>
      <c r="ND917" s="871"/>
      <c r="NE917" s="871"/>
      <c r="NF917" s="871"/>
      <c r="NG917" s="871"/>
      <c r="NH917" s="871"/>
      <c r="NI917" s="871"/>
      <c r="NJ917" s="871"/>
      <c r="NK917" s="871"/>
      <c r="NL917" s="871"/>
      <c r="NM917" s="871"/>
      <c r="NN917" s="871"/>
      <c r="NO917" s="871"/>
      <c r="NP917" s="871"/>
      <c r="NQ917" s="871"/>
      <c r="NR917" s="871"/>
      <c r="NS917" s="871"/>
      <c r="NT917" s="871"/>
      <c r="NU917" s="871"/>
      <c r="NV917" s="871"/>
      <c r="NW917" s="871"/>
      <c r="NX917" s="871"/>
      <c r="NY917" s="871"/>
      <c r="NZ917" s="871"/>
      <c r="OA917" s="871"/>
      <c r="OB917" s="871"/>
      <c r="OC917" s="871"/>
      <c r="OD917" s="871"/>
      <c r="OE917" s="871"/>
      <c r="OF917" s="871"/>
      <c r="OG917" s="871"/>
      <c r="OH917" s="871"/>
      <c r="OI917" s="871"/>
      <c r="OJ917" s="871"/>
      <c r="OK917" s="871"/>
      <c r="OL917" s="871"/>
      <c r="OM917" s="871"/>
      <c r="ON917" s="871"/>
      <c r="OO917" s="871"/>
      <c r="OP917" s="871"/>
      <c r="OQ917" s="871"/>
      <c r="OR917" s="871"/>
      <c r="OS917" s="871"/>
      <c r="OT917" s="871"/>
      <c r="OU917" s="871"/>
      <c r="OV917" s="871"/>
      <c r="OW917" s="871"/>
      <c r="OX917" s="871"/>
      <c r="OY917" s="871"/>
      <c r="OZ917" s="871"/>
      <c r="PA917" s="871"/>
      <c r="PB917" s="871"/>
      <c r="PC917" s="871"/>
      <c r="PD917" s="871"/>
      <c r="PE917" s="871"/>
      <c r="PF917" s="871"/>
      <c r="PG917" s="871"/>
      <c r="PH917" s="871"/>
      <c r="PI917" s="871"/>
      <c r="PJ917" s="871"/>
      <c r="PK917" s="871"/>
      <c r="PL917" s="871"/>
      <c r="PM917" s="871"/>
      <c r="PN917" s="871"/>
      <c r="PO917" s="871"/>
      <c r="PP917" s="871"/>
      <c r="PQ917" s="871"/>
      <c r="PR917" s="871"/>
      <c r="PS917" s="871"/>
      <c r="PT917" s="871"/>
      <c r="PU917" s="871"/>
      <c r="PV917" s="871"/>
      <c r="PW917" s="871"/>
      <c r="PX917" s="871"/>
      <c r="PY917" s="871"/>
      <c r="PZ917" s="871"/>
      <c r="QA917" s="871"/>
      <c r="QB917" s="871"/>
      <c r="QC917" s="871"/>
      <c r="QD917" s="871"/>
      <c r="QE917" s="871"/>
      <c r="QF917" s="871"/>
      <c r="QG917" s="871"/>
      <c r="QH917" s="871"/>
      <c r="QI917" s="871"/>
      <c r="QJ917" s="871"/>
      <c r="QK917" s="871"/>
      <c r="QL917" s="871"/>
      <c r="QM917" s="871"/>
      <c r="QN917" s="871"/>
      <c r="QO917" s="871"/>
      <c r="QP917" s="871"/>
      <c r="QQ917" s="871"/>
      <c r="QR917" s="871"/>
      <c r="QS917" s="871"/>
      <c r="QT917" s="871"/>
      <c r="QU917" s="871"/>
      <c r="QV917" s="871"/>
      <c r="QW917" s="871"/>
      <c r="QX917" s="871"/>
      <c r="QY917" s="871"/>
      <c r="QZ917" s="871"/>
      <c r="RA917" s="871"/>
      <c r="RB917" s="871"/>
      <c r="RC917" s="871"/>
      <c r="RD917" s="871"/>
      <c r="RE917" s="871"/>
      <c r="RF917" s="871"/>
      <c r="RG917" s="871"/>
      <c r="RH917" s="871"/>
      <c r="RI917" s="871"/>
      <c r="RJ917" s="871"/>
      <c r="RK917" s="871"/>
      <c r="RL917" s="871"/>
      <c r="RM917" s="871"/>
      <c r="RN917" s="871"/>
      <c r="RO917" s="871"/>
      <c r="RP917" s="871"/>
      <c r="RQ917" s="871"/>
      <c r="RR917" s="871"/>
      <c r="RS917" s="871"/>
      <c r="RT917" s="871"/>
      <c r="RU917" s="871"/>
      <c r="RV917" s="871"/>
      <c r="RW917" s="871"/>
      <c r="RX917" s="871"/>
      <c r="RY917" s="871"/>
      <c r="RZ917" s="871"/>
      <c r="SA917" s="871"/>
      <c r="SB917" s="871"/>
      <c r="SC917" s="871"/>
      <c r="SD917" s="871"/>
      <c r="SE917" s="871"/>
      <c r="SF917" s="871"/>
      <c r="SG917" s="871"/>
      <c r="SH917" s="871"/>
      <c r="SI917" s="871"/>
      <c r="SJ917" s="871"/>
      <c r="SK917" s="871"/>
      <c r="SL917" s="871"/>
      <c r="SM917" s="871"/>
      <c r="SN917" s="871"/>
      <c r="SO917" s="871"/>
      <c r="SP917" s="871"/>
      <c r="SQ917" s="871"/>
      <c r="SR917" s="871"/>
      <c r="SS917" s="871"/>
      <c r="ST917" s="871"/>
      <c r="SU917" s="871"/>
      <c r="SV917" s="871"/>
      <c r="SW917" s="871"/>
      <c r="SX917" s="871"/>
      <c r="SY917" s="871"/>
      <c r="SZ917" s="871"/>
      <c r="TA917" s="871"/>
      <c r="TB917" s="871"/>
      <c r="TC917" s="871"/>
      <c r="TD917" s="871"/>
      <c r="TE917" s="871"/>
      <c r="TF917" s="871"/>
      <c r="TG917" s="871"/>
      <c r="TH917" s="871"/>
      <c r="TI917" s="871"/>
      <c r="TJ917" s="871"/>
      <c r="TK917" s="871"/>
      <c r="TL917" s="871"/>
      <c r="TM917" s="871"/>
      <c r="TN917" s="871"/>
      <c r="TO917" s="871"/>
      <c r="TP917" s="871"/>
      <c r="TQ917" s="871"/>
      <c r="TR917" s="871"/>
      <c r="TS917" s="871"/>
      <c r="TT917" s="871"/>
      <c r="TU917" s="871"/>
      <c r="TV917" s="871"/>
      <c r="TW917" s="871"/>
      <c r="TX917" s="871"/>
      <c r="TY917" s="871"/>
      <c r="TZ917" s="871"/>
      <c r="UA917" s="871"/>
      <c r="UB917" s="871"/>
      <c r="UC917" s="871"/>
      <c r="UD917" s="871"/>
      <c r="UE917" s="871"/>
      <c r="UF917" s="871"/>
      <c r="UG917" s="871"/>
      <c r="UH917" s="871"/>
      <c r="UI917" s="871"/>
      <c r="UJ917" s="871"/>
      <c r="UK917" s="871"/>
      <c r="UL917" s="871"/>
      <c r="UM917" s="871"/>
      <c r="UN917" s="871"/>
      <c r="UO917" s="871"/>
      <c r="UP917" s="871"/>
      <c r="UQ917" s="871"/>
      <c r="UR917" s="871"/>
      <c r="US917" s="871"/>
      <c r="UT917" s="871"/>
      <c r="UU917" s="871"/>
      <c r="UV917" s="871"/>
      <c r="UW917" s="871"/>
      <c r="UX917" s="871"/>
      <c r="UY917" s="871"/>
      <c r="UZ917" s="871"/>
      <c r="VA917" s="871"/>
      <c r="VB917" s="871"/>
      <c r="VC917" s="871"/>
      <c r="VD917" s="871"/>
      <c r="VE917" s="871"/>
      <c r="VF917" s="871"/>
      <c r="VG917" s="871"/>
      <c r="VH917" s="871"/>
      <c r="VI917" s="871"/>
      <c r="VJ917" s="871"/>
      <c r="VK917" s="871"/>
      <c r="VL917" s="871"/>
      <c r="VM917" s="871"/>
      <c r="VN917" s="871"/>
      <c r="VO917" s="871"/>
      <c r="VP917" s="871"/>
      <c r="VQ917" s="871"/>
      <c r="VR917" s="871"/>
      <c r="VS917" s="871"/>
      <c r="VT917" s="871"/>
      <c r="VU917" s="871"/>
      <c r="VV917" s="871"/>
      <c r="VW917" s="871"/>
      <c r="VX917" s="871"/>
      <c r="VY917" s="871"/>
      <c r="VZ917" s="871"/>
      <c r="WA917" s="871"/>
      <c r="WB917" s="871"/>
      <c r="WC917" s="871"/>
      <c r="WD917" s="871"/>
      <c r="WE917" s="871"/>
      <c r="WF917" s="871"/>
      <c r="WG917" s="871"/>
      <c r="WH917" s="871"/>
      <c r="WI917" s="871"/>
      <c r="WJ917" s="871"/>
      <c r="WK917" s="871"/>
      <c r="WL917" s="871"/>
      <c r="WM917" s="871"/>
      <c r="WN917" s="871"/>
      <c r="WO917" s="871"/>
      <c r="WP917" s="871"/>
      <c r="WQ917" s="871"/>
      <c r="WR917" s="871"/>
      <c r="WS917" s="871"/>
      <c r="WT917" s="871"/>
      <c r="WU917" s="871"/>
      <c r="WV917" s="871"/>
      <c r="WW917" s="871"/>
      <c r="WX917" s="871"/>
      <c r="WY917" s="871"/>
      <c r="WZ917" s="871"/>
      <c r="XA917" s="871"/>
      <c r="XB917" s="871"/>
      <c r="XC917" s="871"/>
      <c r="XD917" s="871"/>
      <c r="XE917" s="871"/>
      <c r="XF917" s="871"/>
      <c r="XG917" s="871"/>
      <c r="XH917" s="871"/>
      <c r="XI917" s="871"/>
      <c r="XJ917" s="871"/>
      <c r="XK917" s="871"/>
      <c r="XL917" s="871"/>
      <c r="XM917" s="871"/>
      <c r="XN917" s="871"/>
      <c r="XO917" s="871"/>
      <c r="XP917" s="871"/>
      <c r="XQ917" s="871"/>
      <c r="XR917" s="871"/>
      <c r="XS917" s="871"/>
      <c r="XT917" s="871"/>
      <c r="XU917" s="871"/>
      <c r="XV917" s="871"/>
      <c r="XW917" s="871"/>
      <c r="XX917" s="871"/>
      <c r="XY917" s="871"/>
      <c r="XZ917" s="871"/>
      <c r="YA917" s="871"/>
      <c r="YB917" s="871"/>
      <c r="YC917" s="871"/>
      <c r="YD917" s="871"/>
      <c r="YE917" s="871"/>
      <c r="YF917" s="871"/>
      <c r="YG917" s="871"/>
      <c r="YH917" s="871"/>
      <c r="YI917" s="871"/>
      <c r="YJ917" s="871"/>
      <c r="YK917" s="871"/>
      <c r="YL917" s="871"/>
      <c r="YM917" s="871"/>
      <c r="YN917" s="871"/>
      <c r="YO917" s="871"/>
      <c r="YP917" s="871"/>
      <c r="YQ917" s="871"/>
      <c r="YR917" s="871"/>
      <c r="YS917" s="871"/>
      <c r="YT917" s="871"/>
      <c r="YU917" s="871"/>
      <c r="YV917" s="871"/>
      <c r="YW917" s="871"/>
      <c r="YX917" s="871"/>
      <c r="YY917" s="871"/>
      <c r="YZ917" s="871"/>
      <c r="ZA917" s="871"/>
      <c r="ZB917" s="871"/>
      <c r="ZC917" s="871"/>
      <c r="ZD917" s="871"/>
      <c r="ZE917" s="871"/>
      <c r="ZF917" s="871"/>
      <c r="ZG917" s="871"/>
      <c r="ZH917" s="871"/>
      <c r="ZI917" s="871"/>
      <c r="ZJ917" s="871"/>
      <c r="ZK917" s="871"/>
      <c r="ZL917" s="871"/>
      <c r="ZM917" s="871"/>
      <c r="ZN917" s="871"/>
      <c r="ZO917" s="871"/>
      <c r="ZP917" s="871"/>
      <c r="ZQ917" s="871"/>
      <c r="ZR917" s="871"/>
      <c r="ZS917" s="871"/>
      <c r="ZT917" s="871"/>
      <c r="ZU917" s="871"/>
      <c r="ZV917" s="871"/>
      <c r="ZW917" s="871"/>
      <c r="ZX917" s="871"/>
      <c r="ZY917" s="871"/>
      <c r="ZZ917" s="871"/>
      <c r="AAA917" s="871"/>
      <c r="AAB917" s="871"/>
      <c r="AAC917" s="871"/>
      <c r="AAD917" s="871"/>
      <c r="AAE917" s="871"/>
      <c r="AAF917" s="871"/>
      <c r="AAG917" s="871"/>
      <c r="AAH917" s="871"/>
      <c r="AAI917" s="871"/>
      <c r="AAJ917" s="871"/>
      <c r="AAK917" s="871"/>
      <c r="AAL917" s="871"/>
      <c r="AAM917" s="871"/>
      <c r="AAN917" s="871"/>
      <c r="AAO917" s="871"/>
      <c r="AAP917" s="871"/>
      <c r="AAQ917" s="871"/>
      <c r="AAR917" s="871"/>
      <c r="AAS917" s="871"/>
      <c r="AAT917" s="871"/>
      <c r="AAU917" s="871"/>
      <c r="AAV917" s="871"/>
      <c r="AAW917" s="871"/>
      <c r="AAX917" s="871"/>
      <c r="AAY917" s="871"/>
      <c r="AAZ917" s="871"/>
      <c r="ABA917" s="871"/>
      <c r="ABB917" s="871"/>
      <c r="ABC917" s="871"/>
      <c r="ABD917" s="871"/>
      <c r="ABE917" s="871"/>
      <c r="ABF917" s="871"/>
      <c r="ABG917" s="871"/>
      <c r="ABH917" s="871"/>
      <c r="ABI917" s="871"/>
      <c r="ABJ917" s="871"/>
      <c r="ABK917" s="871"/>
      <c r="ABL917" s="871"/>
      <c r="ABM917" s="871"/>
      <c r="ABN917" s="871"/>
      <c r="ABO917" s="871"/>
      <c r="ABP917" s="871"/>
      <c r="ABQ917" s="871"/>
      <c r="ABR917" s="871"/>
      <c r="ABS917" s="871"/>
      <c r="ABT917" s="871"/>
      <c r="ABU917" s="871"/>
      <c r="ABV917" s="871"/>
      <c r="ABW917" s="871"/>
      <c r="ABX917" s="871"/>
      <c r="ABY917" s="871"/>
      <c r="ABZ917" s="871"/>
      <c r="ACA917" s="871"/>
      <c r="ACB917" s="871"/>
      <c r="ACC917" s="871"/>
      <c r="ACD917" s="871"/>
      <c r="ACE917" s="871"/>
      <c r="ACF917" s="871"/>
      <c r="ACG917" s="871"/>
      <c r="ACH917" s="871"/>
      <c r="ACI917" s="871"/>
      <c r="ACJ917" s="871"/>
      <c r="ACK917" s="871"/>
      <c r="ACL917" s="871"/>
      <c r="ACM917" s="871"/>
      <c r="ACN917" s="871"/>
      <c r="ACO917" s="871"/>
      <c r="ACP917" s="871"/>
      <c r="ACQ917" s="871"/>
      <c r="ACR917" s="871"/>
      <c r="ACS917" s="871"/>
      <c r="ACT917" s="871"/>
      <c r="ACU917" s="871"/>
      <c r="ACV917" s="871"/>
      <c r="ACW917" s="871"/>
      <c r="ACX917" s="871"/>
      <c r="ACY917" s="871"/>
      <c r="ACZ917" s="871"/>
      <c r="ADA917" s="871"/>
      <c r="ADB917" s="871"/>
      <c r="ADC917" s="871"/>
      <c r="ADD917" s="871"/>
      <c r="ADE917" s="871"/>
      <c r="ADF917" s="871"/>
      <c r="ADG917" s="871"/>
      <c r="ADH917" s="871"/>
      <c r="ADI917" s="871"/>
      <c r="ADJ917" s="871"/>
      <c r="ADK917" s="871"/>
      <c r="ADL917" s="871"/>
      <c r="ADM917" s="871"/>
      <c r="ADN917" s="871"/>
      <c r="ADO917" s="871"/>
      <c r="ADP917" s="871"/>
      <c r="ADQ917" s="871"/>
      <c r="ADR917" s="871"/>
      <c r="ADS917" s="871"/>
      <c r="ADT917" s="871"/>
      <c r="ADU917" s="871"/>
      <c r="ADV917" s="871"/>
      <c r="ADW917" s="871"/>
      <c r="ADX917" s="871"/>
      <c r="ADY917" s="871"/>
      <c r="ADZ917" s="871"/>
      <c r="AEA917" s="871"/>
      <c r="AEB917" s="871"/>
      <c r="AEC917" s="871"/>
      <c r="AED917" s="871"/>
      <c r="AEE917" s="871"/>
      <c r="AEF917" s="871"/>
      <c r="AEG917" s="871"/>
      <c r="AEH917" s="871"/>
      <c r="AEI917" s="871"/>
      <c r="AEJ917" s="871"/>
      <c r="AEK917" s="871"/>
      <c r="AEL917" s="871"/>
      <c r="AEM917" s="871"/>
      <c r="AEN917" s="871"/>
      <c r="AEO917" s="871"/>
      <c r="AEP917" s="871"/>
      <c r="AEQ917" s="871"/>
      <c r="AER917" s="871"/>
      <c r="AES917" s="871"/>
      <c r="AET917" s="871"/>
      <c r="AEU917" s="871"/>
      <c r="AEV917" s="871"/>
      <c r="AEW917" s="871"/>
      <c r="AEX917" s="871"/>
      <c r="AEY917" s="871"/>
      <c r="AEZ917" s="871"/>
      <c r="AFA917" s="871"/>
      <c r="AFB917" s="871"/>
      <c r="AFC917" s="871"/>
      <c r="AFD917" s="871"/>
      <c r="AFE917" s="871"/>
      <c r="AFF917" s="871"/>
      <c r="AFG917" s="871"/>
      <c r="AFH917" s="871"/>
      <c r="AFI917" s="871"/>
      <c r="AFJ917" s="871"/>
      <c r="AFK917" s="871"/>
      <c r="AFL917" s="871"/>
      <c r="AFM917" s="871"/>
      <c r="AFN917" s="871"/>
      <c r="AFO917" s="871"/>
      <c r="AFP917" s="871"/>
      <c r="AFQ917" s="871"/>
      <c r="AFR917" s="871"/>
      <c r="AFS917" s="871"/>
      <c r="AFT917" s="871"/>
      <c r="AFU917" s="871"/>
      <c r="AFV917" s="871"/>
      <c r="AFW917" s="871"/>
      <c r="AFX917" s="871"/>
      <c r="AFY917" s="871"/>
      <c r="AFZ917" s="871"/>
      <c r="AGA917" s="871"/>
      <c r="AGB917" s="871"/>
      <c r="AGC917" s="871"/>
      <c r="AGD917" s="871"/>
      <c r="AGE917" s="871"/>
      <c r="AGF917" s="871"/>
      <c r="AGG917" s="871"/>
      <c r="AGH917" s="871"/>
      <c r="AGI917" s="871"/>
      <c r="AGJ917" s="871"/>
      <c r="AGK917" s="871"/>
      <c r="AGL917" s="871"/>
      <c r="AGM917" s="871"/>
      <c r="AGN917" s="871"/>
      <c r="AGO917" s="871"/>
      <c r="AGP917" s="871"/>
      <c r="AGQ917" s="871"/>
      <c r="AGR917" s="871"/>
      <c r="AGS917" s="871"/>
      <c r="AGT917" s="871"/>
      <c r="AGU917" s="871"/>
      <c r="AGV917" s="871"/>
      <c r="AGW917" s="871"/>
      <c r="AGX917" s="871"/>
      <c r="AGY917" s="871"/>
      <c r="AGZ917" s="871"/>
      <c r="AHA917" s="871"/>
      <c r="AHB917" s="871"/>
      <c r="AHC917" s="871"/>
      <c r="AHD917" s="871"/>
      <c r="AHE917" s="871"/>
      <c r="AHF917" s="871"/>
      <c r="AHG917" s="871"/>
      <c r="AHH917" s="871"/>
      <c r="AHI917" s="871"/>
      <c r="AHJ917" s="871"/>
      <c r="AHK917" s="871"/>
      <c r="AHL917" s="871"/>
      <c r="AHM917" s="871"/>
      <c r="AHN917" s="871"/>
      <c r="AHO917" s="871"/>
      <c r="AHP917" s="871"/>
      <c r="AHQ917" s="871"/>
      <c r="AHR917" s="871"/>
      <c r="AHS917" s="871"/>
      <c r="AHT917" s="871"/>
      <c r="AHU917" s="871"/>
      <c r="AHV917" s="871"/>
      <c r="AHW917" s="871"/>
      <c r="AHX917" s="871"/>
      <c r="AHY917" s="871"/>
      <c r="AHZ917" s="871"/>
      <c r="AIA917" s="871"/>
      <c r="AIB917" s="871"/>
      <c r="AIC917" s="871"/>
      <c r="AID917" s="871"/>
      <c r="AIE917" s="871"/>
      <c r="AIF917" s="871"/>
      <c r="AIG917" s="871"/>
      <c r="AIH917" s="871"/>
      <c r="AII917" s="871"/>
      <c r="AIJ917" s="871"/>
      <c r="AIK917" s="871"/>
      <c r="AIL917" s="871"/>
      <c r="AIM917" s="871"/>
      <c r="AIN917" s="871"/>
      <c r="AIO917" s="871"/>
      <c r="AIP917" s="871"/>
      <c r="AIQ917" s="871"/>
      <c r="AIR917" s="871"/>
      <c r="AIS917" s="871"/>
      <c r="AIT917" s="871"/>
      <c r="AIU917" s="871"/>
      <c r="AIV917" s="871"/>
      <c r="AIW917" s="871"/>
      <c r="AIX917" s="871"/>
      <c r="AIY917" s="871"/>
      <c r="AIZ917" s="871"/>
      <c r="AJA917" s="871"/>
      <c r="AJB917" s="871"/>
      <c r="AJC917" s="871"/>
      <c r="AJD917" s="871"/>
      <c r="AJE917" s="871"/>
      <c r="AJF917" s="871"/>
      <c r="AJG917" s="871"/>
      <c r="AJH917" s="871"/>
      <c r="AJI917" s="871"/>
      <c r="AJJ917" s="871"/>
      <c r="AJK917" s="871"/>
      <c r="AJL917" s="871"/>
      <c r="AJM917" s="871"/>
      <c r="AJN917" s="871"/>
      <c r="AJO917" s="871"/>
      <c r="AJP917" s="871"/>
      <c r="AJQ917" s="871"/>
      <c r="AJR917" s="871"/>
      <c r="AJS917" s="871"/>
      <c r="AJT917" s="871"/>
      <c r="AJU917" s="871"/>
      <c r="AJV917" s="871"/>
      <c r="AJW917" s="871"/>
      <c r="AJX917" s="871"/>
      <c r="AJY917" s="871"/>
      <c r="AJZ917" s="871"/>
      <c r="AKA917" s="871"/>
      <c r="AKB917" s="871"/>
      <c r="AKC917" s="871"/>
      <c r="AKD917" s="871"/>
      <c r="AKE917" s="871"/>
      <c r="AKF917" s="871"/>
      <c r="AKG917" s="871"/>
      <c r="AKH917" s="871"/>
      <c r="AKI917" s="871"/>
      <c r="AKJ917" s="871"/>
      <c r="AKK917" s="871"/>
      <c r="AKL917" s="871"/>
      <c r="AKM917" s="871"/>
      <c r="AKN917" s="871"/>
      <c r="AKO917" s="871"/>
      <c r="AKP917" s="871"/>
      <c r="AKQ917" s="871"/>
      <c r="AKR917" s="871"/>
      <c r="AKS917" s="871"/>
      <c r="AKT917" s="871"/>
      <c r="AKU917" s="871"/>
      <c r="AKV917" s="871"/>
      <c r="AKW917" s="871"/>
      <c r="AKX917" s="871"/>
      <c r="AKY917" s="871"/>
      <c r="AKZ917" s="871"/>
      <c r="ALA917" s="871"/>
      <c r="ALB917" s="871"/>
      <c r="ALC917" s="871"/>
      <c r="ALD917" s="871"/>
      <c r="ALE917" s="871"/>
      <c r="ALF917" s="871"/>
      <c r="ALG917" s="871"/>
      <c r="ALH917" s="871"/>
      <c r="ALI917" s="871"/>
      <c r="ALJ917" s="871"/>
      <c r="ALK917" s="871"/>
      <c r="ALL917" s="871"/>
      <c r="ALM917" s="871"/>
      <c r="ALN917" s="871"/>
      <c r="ALO917" s="871"/>
      <c r="ALP917" s="871"/>
      <c r="ALQ917" s="871"/>
      <c r="ALR917" s="871"/>
      <c r="ALS917" s="871"/>
      <c r="ALT917" s="871"/>
      <c r="ALU917" s="871"/>
      <c r="ALV917" s="871"/>
      <c r="ALW917" s="871"/>
      <c r="ALX917" s="871"/>
      <c r="ALY917" s="871"/>
      <c r="ALZ917" s="871"/>
      <c r="AMA917" s="871"/>
      <c r="AMB917" s="871"/>
      <c r="AMC917" s="871"/>
      <c r="AMD917" s="871"/>
      <c r="AME917" s="871"/>
      <c r="AMF917" s="871"/>
      <c r="AMG917" s="871"/>
      <c r="AMH917" s="871"/>
      <c r="AMI917" s="871"/>
      <c r="AMJ917" s="871"/>
    </row>
    <row r="918" spans="1:1024" ht="14.4">
      <c r="A918" s="872" t="s">
        <v>732</v>
      </c>
      <c r="B918" s="873" t="s">
        <v>560</v>
      </c>
      <c r="C918" s="873" t="s">
        <v>232</v>
      </c>
      <c r="D918" s="873" t="s">
        <v>6</v>
      </c>
      <c r="E918" s="873" t="s">
        <v>7</v>
      </c>
      <c r="F918" s="873" t="s">
        <v>8</v>
      </c>
      <c r="G918" s="873" t="s">
        <v>473</v>
      </c>
      <c r="H918" s="871"/>
      <c r="I918" s="871"/>
      <c r="J918" s="871"/>
      <c r="K918" s="871"/>
      <c r="L918" s="871"/>
      <c r="M918" s="871"/>
      <c r="N918" s="871"/>
      <c r="O918" s="871"/>
      <c r="P918" s="871"/>
      <c r="Q918" s="871"/>
      <c r="R918" s="871"/>
      <c r="S918" s="871"/>
      <c r="T918" s="871"/>
      <c r="U918" s="871"/>
      <c r="V918" s="871"/>
      <c r="W918" s="871"/>
      <c r="X918" s="871"/>
      <c r="Y918" s="871"/>
      <c r="Z918" s="871"/>
      <c r="AA918" s="871"/>
      <c r="AB918" s="871"/>
      <c r="AC918" s="871"/>
      <c r="AD918" s="871"/>
      <c r="AE918" s="871"/>
      <c r="AF918" s="871"/>
      <c r="AG918" s="871"/>
      <c r="AH918" s="871"/>
      <c r="AI918" s="871"/>
      <c r="AJ918" s="871"/>
      <c r="AK918" s="871"/>
      <c r="AL918" s="871"/>
      <c r="AM918" s="871"/>
      <c r="AN918" s="871"/>
      <c r="AO918" s="871"/>
      <c r="AP918" s="871"/>
      <c r="AQ918" s="871"/>
      <c r="AR918" s="871"/>
      <c r="AS918" s="871"/>
      <c r="AT918" s="871"/>
      <c r="AU918" s="871"/>
      <c r="AV918" s="871"/>
      <c r="AW918" s="871"/>
      <c r="AX918" s="871"/>
      <c r="AY918" s="871"/>
      <c r="AZ918" s="871"/>
      <c r="BA918" s="871"/>
      <c r="BB918" s="871"/>
      <c r="BC918" s="871"/>
      <c r="BD918" s="871"/>
      <c r="BE918" s="871"/>
      <c r="BF918" s="871"/>
      <c r="BG918" s="871"/>
      <c r="BH918" s="871"/>
      <c r="BI918" s="871"/>
      <c r="BJ918" s="871"/>
      <c r="BK918" s="871"/>
      <c r="BL918" s="871"/>
      <c r="BM918" s="871"/>
      <c r="BN918" s="871"/>
      <c r="BO918" s="871"/>
      <c r="BP918" s="871"/>
      <c r="BQ918" s="871"/>
      <c r="BR918" s="871"/>
      <c r="BS918" s="871"/>
      <c r="BT918" s="871"/>
      <c r="BU918" s="871"/>
      <c r="BV918" s="871"/>
      <c r="BW918" s="871"/>
      <c r="BX918" s="871"/>
      <c r="BY918" s="871"/>
      <c r="BZ918" s="871"/>
      <c r="CA918" s="871"/>
      <c r="CB918" s="871"/>
      <c r="CC918" s="871"/>
      <c r="CD918" s="871"/>
      <c r="CE918" s="871"/>
      <c r="CF918" s="871"/>
      <c r="CG918" s="871"/>
      <c r="CH918" s="871"/>
      <c r="CI918" s="871"/>
      <c r="CJ918" s="871"/>
      <c r="CK918" s="871"/>
      <c r="CL918" s="871"/>
      <c r="CM918" s="871"/>
      <c r="CN918" s="871"/>
      <c r="CO918" s="871"/>
      <c r="CP918" s="871"/>
      <c r="CQ918" s="871"/>
      <c r="CR918" s="871"/>
      <c r="CS918" s="871"/>
      <c r="CT918" s="871"/>
      <c r="CU918" s="871"/>
      <c r="CV918" s="871"/>
      <c r="CW918" s="871"/>
      <c r="CX918" s="871"/>
      <c r="CY918" s="871"/>
      <c r="CZ918" s="871"/>
      <c r="DA918" s="871"/>
      <c r="DB918" s="871"/>
      <c r="DC918" s="871"/>
      <c r="DD918" s="871"/>
      <c r="DE918" s="871"/>
      <c r="DF918" s="871"/>
      <c r="DG918" s="871"/>
      <c r="DH918" s="871"/>
      <c r="DI918" s="871"/>
      <c r="DJ918" s="871"/>
      <c r="DK918" s="871"/>
      <c r="DL918" s="871"/>
      <c r="DM918" s="871"/>
      <c r="DN918" s="871"/>
      <c r="DO918" s="871"/>
      <c r="DP918" s="871"/>
      <c r="DQ918" s="871"/>
      <c r="DR918" s="871"/>
      <c r="DS918" s="871"/>
      <c r="DT918" s="871"/>
      <c r="DU918" s="871"/>
      <c r="DV918" s="871"/>
      <c r="DW918" s="871"/>
      <c r="DX918" s="871"/>
      <c r="DY918" s="871"/>
      <c r="DZ918" s="871"/>
      <c r="EA918" s="871"/>
      <c r="EB918" s="871"/>
      <c r="EC918" s="871"/>
      <c r="ED918" s="871"/>
      <c r="EE918" s="871"/>
      <c r="EF918" s="871"/>
      <c r="EG918" s="871"/>
      <c r="EH918" s="871"/>
      <c r="EI918" s="871"/>
      <c r="EJ918" s="871"/>
      <c r="EK918" s="871"/>
      <c r="EL918" s="871"/>
      <c r="EM918" s="871"/>
      <c r="EN918" s="871"/>
      <c r="EO918" s="871"/>
      <c r="EP918" s="871"/>
      <c r="EQ918" s="871"/>
      <c r="ER918" s="871"/>
      <c r="ES918" s="871"/>
      <c r="ET918" s="871"/>
      <c r="EU918" s="871"/>
      <c r="EV918" s="871"/>
      <c r="EW918" s="871"/>
      <c r="EX918" s="871"/>
      <c r="EY918" s="871"/>
      <c r="EZ918" s="871"/>
      <c r="FA918" s="871"/>
      <c r="FB918" s="871"/>
      <c r="FC918" s="871"/>
      <c r="FD918" s="871"/>
      <c r="FE918" s="871"/>
      <c r="FF918" s="871"/>
      <c r="FG918" s="871"/>
      <c r="FH918" s="871"/>
      <c r="FI918" s="871"/>
      <c r="FJ918" s="871"/>
      <c r="FK918" s="871"/>
      <c r="FL918" s="871"/>
      <c r="FM918" s="871"/>
      <c r="FN918" s="871"/>
      <c r="FO918" s="871"/>
      <c r="FP918" s="871"/>
      <c r="FQ918" s="871"/>
      <c r="FR918" s="871"/>
      <c r="FS918" s="871"/>
      <c r="FT918" s="871"/>
      <c r="FU918" s="871"/>
      <c r="FV918" s="871"/>
      <c r="FW918" s="871"/>
      <c r="FX918" s="871"/>
      <c r="FY918" s="871"/>
      <c r="FZ918" s="871"/>
      <c r="GA918" s="871"/>
      <c r="GB918" s="871"/>
      <c r="GC918" s="871"/>
      <c r="GD918" s="871"/>
      <c r="GE918" s="871"/>
      <c r="GF918" s="871"/>
      <c r="GG918" s="871"/>
      <c r="GH918" s="871"/>
      <c r="GI918" s="871"/>
      <c r="GJ918" s="871"/>
      <c r="GK918" s="871"/>
      <c r="GL918" s="871"/>
      <c r="GM918" s="871"/>
      <c r="GN918" s="871"/>
      <c r="GO918" s="871"/>
      <c r="GP918" s="871"/>
      <c r="GQ918" s="871"/>
      <c r="GR918" s="871"/>
      <c r="GS918" s="871"/>
      <c r="GT918" s="871"/>
      <c r="GU918" s="871"/>
      <c r="GV918" s="871"/>
      <c r="GW918" s="871"/>
      <c r="GX918" s="871"/>
      <c r="GY918" s="871"/>
      <c r="GZ918" s="871"/>
      <c r="HA918" s="871"/>
      <c r="HB918" s="871"/>
      <c r="HC918" s="871"/>
      <c r="HD918" s="871"/>
      <c r="HE918" s="871"/>
      <c r="HF918" s="871"/>
      <c r="HG918" s="871"/>
      <c r="HH918" s="871"/>
      <c r="HI918" s="871"/>
      <c r="HJ918" s="871"/>
      <c r="HK918" s="871"/>
      <c r="HL918" s="871"/>
      <c r="HM918" s="871"/>
      <c r="HN918" s="871"/>
      <c r="HO918" s="871"/>
      <c r="HP918" s="871"/>
      <c r="HQ918" s="871"/>
      <c r="HR918" s="871"/>
      <c r="HS918" s="871"/>
      <c r="HT918" s="871"/>
      <c r="HU918" s="871"/>
      <c r="HV918" s="871"/>
      <c r="HW918" s="871"/>
      <c r="HX918" s="871"/>
      <c r="HY918" s="871"/>
      <c r="HZ918" s="871"/>
      <c r="IA918" s="871"/>
      <c r="IB918" s="871"/>
      <c r="IC918" s="871"/>
      <c r="ID918" s="871"/>
      <c r="IE918" s="871"/>
      <c r="IF918" s="871"/>
      <c r="IG918" s="871"/>
      <c r="IH918" s="871"/>
      <c r="II918" s="871"/>
      <c r="IJ918" s="871"/>
      <c r="IK918" s="871"/>
      <c r="IL918" s="871"/>
      <c r="IM918" s="871"/>
      <c r="IN918" s="871"/>
      <c r="IO918" s="871"/>
      <c r="IP918" s="871"/>
      <c r="IQ918" s="871"/>
      <c r="IR918" s="871"/>
      <c r="IS918" s="871"/>
      <c r="IT918" s="871"/>
      <c r="IU918" s="871"/>
      <c r="IV918" s="871"/>
      <c r="IW918" s="871"/>
      <c r="IX918" s="871"/>
      <c r="IY918" s="871"/>
      <c r="IZ918" s="871"/>
      <c r="JA918" s="871"/>
      <c r="JB918" s="871"/>
      <c r="JC918" s="871"/>
      <c r="JD918" s="871"/>
      <c r="JE918" s="871"/>
      <c r="JF918" s="871"/>
      <c r="JG918" s="871"/>
      <c r="JH918" s="871"/>
      <c r="JI918" s="871"/>
      <c r="JJ918" s="871"/>
      <c r="JK918" s="871"/>
      <c r="JL918" s="871"/>
      <c r="JM918" s="871"/>
      <c r="JN918" s="871"/>
      <c r="JO918" s="871"/>
      <c r="JP918" s="871"/>
      <c r="JQ918" s="871"/>
      <c r="JR918" s="871"/>
      <c r="JS918" s="871"/>
      <c r="JT918" s="871"/>
      <c r="JU918" s="871"/>
      <c r="JV918" s="871"/>
      <c r="JW918" s="871"/>
      <c r="JX918" s="871"/>
      <c r="JY918" s="871"/>
      <c r="JZ918" s="871"/>
      <c r="KA918" s="871"/>
      <c r="KB918" s="871"/>
      <c r="KC918" s="871"/>
      <c r="KD918" s="871"/>
      <c r="KE918" s="871"/>
      <c r="KF918" s="871"/>
      <c r="KG918" s="871"/>
      <c r="KH918" s="871"/>
      <c r="KI918" s="871"/>
      <c r="KJ918" s="871"/>
      <c r="KK918" s="871"/>
      <c r="KL918" s="871"/>
      <c r="KM918" s="871"/>
      <c r="KN918" s="871"/>
      <c r="KO918" s="871"/>
      <c r="KP918" s="871"/>
      <c r="KQ918" s="871"/>
      <c r="KR918" s="871"/>
      <c r="KS918" s="871"/>
      <c r="KT918" s="871"/>
      <c r="KU918" s="871"/>
      <c r="KV918" s="871"/>
      <c r="KW918" s="871"/>
      <c r="KX918" s="871"/>
      <c r="KY918" s="871"/>
      <c r="KZ918" s="871"/>
      <c r="LA918" s="871"/>
      <c r="LB918" s="871"/>
      <c r="LC918" s="871"/>
      <c r="LD918" s="871"/>
      <c r="LE918" s="871"/>
      <c r="LF918" s="871"/>
      <c r="LG918" s="871"/>
      <c r="LH918" s="871"/>
      <c r="LI918" s="871"/>
      <c r="LJ918" s="871"/>
      <c r="LK918" s="871"/>
      <c r="LL918" s="871"/>
      <c r="LM918" s="871"/>
      <c r="LN918" s="871"/>
      <c r="LO918" s="871"/>
      <c r="LP918" s="871"/>
      <c r="LQ918" s="871"/>
      <c r="LR918" s="871"/>
      <c r="LS918" s="871"/>
      <c r="LT918" s="871"/>
      <c r="LU918" s="871"/>
      <c r="LV918" s="871"/>
      <c r="LW918" s="871"/>
      <c r="LX918" s="871"/>
      <c r="LY918" s="871"/>
      <c r="LZ918" s="871"/>
      <c r="MA918" s="871"/>
      <c r="MB918" s="871"/>
      <c r="MC918" s="871"/>
      <c r="MD918" s="871"/>
      <c r="ME918" s="871"/>
      <c r="MF918" s="871"/>
      <c r="MG918" s="871"/>
      <c r="MH918" s="871"/>
      <c r="MI918" s="871"/>
      <c r="MJ918" s="871"/>
      <c r="MK918" s="871"/>
      <c r="ML918" s="871"/>
      <c r="MM918" s="871"/>
      <c r="MN918" s="871"/>
      <c r="MO918" s="871"/>
      <c r="MP918" s="871"/>
      <c r="MQ918" s="871"/>
      <c r="MR918" s="871"/>
      <c r="MS918" s="871"/>
      <c r="MT918" s="871"/>
      <c r="MU918" s="871"/>
      <c r="MV918" s="871"/>
      <c r="MW918" s="871"/>
      <c r="MX918" s="871"/>
      <c r="MY918" s="871"/>
      <c r="MZ918" s="871"/>
      <c r="NA918" s="871"/>
      <c r="NB918" s="871"/>
      <c r="NC918" s="871"/>
      <c r="ND918" s="871"/>
      <c r="NE918" s="871"/>
      <c r="NF918" s="871"/>
      <c r="NG918" s="871"/>
      <c r="NH918" s="871"/>
      <c r="NI918" s="871"/>
      <c r="NJ918" s="871"/>
      <c r="NK918" s="871"/>
      <c r="NL918" s="871"/>
      <c r="NM918" s="871"/>
      <c r="NN918" s="871"/>
      <c r="NO918" s="871"/>
      <c r="NP918" s="871"/>
      <c r="NQ918" s="871"/>
      <c r="NR918" s="871"/>
      <c r="NS918" s="871"/>
      <c r="NT918" s="871"/>
      <c r="NU918" s="871"/>
      <c r="NV918" s="871"/>
      <c r="NW918" s="871"/>
      <c r="NX918" s="871"/>
      <c r="NY918" s="871"/>
      <c r="NZ918" s="871"/>
      <c r="OA918" s="871"/>
      <c r="OB918" s="871"/>
      <c r="OC918" s="871"/>
      <c r="OD918" s="871"/>
      <c r="OE918" s="871"/>
      <c r="OF918" s="871"/>
      <c r="OG918" s="871"/>
      <c r="OH918" s="871"/>
      <c r="OI918" s="871"/>
      <c r="OJ918" s="871"/>
      <c r="OK918" s="871"/>
      <c r="OL918" s="871"/>
      <c r="OM918" s="871"/>
      <c r="ON918" s="871"/>
      <c r="OO918" s="871"/>
      <c r="OP918" s="871"/>
      <c r="OQ918" s="871"/>
      <c r="OR918" s="871"/>
      <c r="OS918" s="871"/>
      <c r="OT918" s="871"/>
      <c r="OU918" s="871"/>
      <c r="OV918" s="871"/>
      <c r="OW918" s="871"/>
      <c r="OX918" s="871"/>
      <c r="OY918" s="871"/>
      <c r="OZ918" s="871"/>
      <c r="PA918" s="871"/>
      <c r="PB918" s="871"/>
      <c r="PC918" s="871"/>
      <c r="PD918" s="871"/>
      <c r="PE918" s="871"/>
      <c r="PF918" s="871"/>
      <c r="PG918" s="871"/>
      <c r="PH918" s="871"/>
      <c r="PI918" s="871"/>
      <c r="PJ918" s="871"/>
      <c r="PK918" s="871"/>
      <c r="PL918" s="871"/>
      <c r="PM918" s="871"/>
      <c r="PN918" s="871"/>
      <c r="PO918" s="871"/>
      <c r="PP918" s="871"/>
      <c r="PQ918" s="871"/>
      <c r="PR918" s="871"/>
      <c r="PS918" s="871"/>
      <c r="PT918" s="871"/>
      <c r="PU918" s="871"/>
      <c r="PV918" s="871"/>
      <c r="PW918" s="871"/>
      <c r="PX918" s="871"/>
      <c r="PY918" s="871"/>
      <c r="PZ918" s="871"/>
      <c r="QA918" s="871"/>
      <c r="QB918" s="871"/>
      <c r="QC918" s="871"/>
      <c r="QD918" s="871"/>
      <c r="QE918" s="871"/>
      <c r="QF918" s="871"/>
      <c r="QG918" s="871"/>
      <c r="QH918" s="871"/>
      <c r="QI918" s="871"/>
      <c r="QJ918" s="871"/>
      <c r="QK918" s="871"/>
      <c r="QL918" s="871"/>
      <c r="QM918" s="871"/>
      <c r="QN918" s="871"/>
      <c r="QO918" s="871"/>
      <c r="QP918" s="871"/>
      <c r="QQ918" s="871"/>
      <c r="QR918" s="871"/>
      <c r="QS918" s="871"/>
      <c r="QT918" s="871"/>
      <c r="QU918" s="871"/>
      <c r="QV918" s="871"/>
      <c r="QW918" s="871"/>
      <c r="QX918" s="871"/>
      <c r="QY918" s="871"/>
      <c r="QZ918" s="871"/>
      <c r="RA918" s="871"/>
      <c r="RB918" s="871"/>
      <c r="RC918" s="871"/>
      <c r="RD918" s="871"/>
      <c r="RE918" s="871"/>
      <c r="RF918" s="871"/>
      <c r="RG918" s="871"/>
      <c r="RH918" s="871"/>
      <c r="RI918" s="871"/>
      <c r="RJ918" s="871"/>
      <c r="RK918" s="871"/>
      <c r="RL918" s="871"/>
      <c r="RM918" s="871"/>
      <c r="RN918" s="871"/>
      <c r="RO918" s="871"/>
      <c r="RP918" s="871"/>
      <c r="RQ918" s="871"/>
      <c r="RR918" s="871"/>
      <c r="RS918" s="871"/>
      <c r="RT918" s="871"/>
      <c r="RU918" s="871"/>
      <c r="RV918" s="871"/>
      <c r="RW918" s="871"/>
      <c r="RX918" s="871"/>
      <c r="RY918" s="871"/>
      <c r="RZ918" s="871"/>
      <c r="SA918" s="871"/>
      <c r="SB918" s="871"/>
      <c r="SC918" s="871"/>
      <c r="SD918" s="871"/>
      <c r="SE918" s="871"/>
      <c r="SF918" s="871"/>
      <c r="SG918" s="871"/>
      <c r="SH918" s="871"/>
      <c r="SI918" s="871"/>
      <c r="SJ918" s="871"/>
      <c r="SK918" s="871"/>
      <c r="SL918" s="871"/>
      <c r="SM918" s="871"/>
      <c r="SN918" s="871"/>
      <c r="SO918" s="871"/>
      <c r="SP918" s="871"/>
      <c r="SQ918" s="871"/>
      <c r="SR918" s="871"/>
      <c r="SS918" s="871"/>
      <c r="ST918" s="871"/>
      <c r="SU918" s="871"/>
      <c r="SV918" s="871"/>
      <c r="SW918" s="871"/>
      <c r="SX918" s="871"/>
      <c r="SY918" s="871"/>
      <c r="SZ918" s="871"/>
      <c r="TA918" s="871"/>
      <c r="TB918" s="871"/>
      <c r="TC918" s="871"/>
      <c r="TD918" s="871"/>
      <c r="TE918" s="871"/>
      <c r="TF918" s="871"/>
      <c r="TG918" s="871"/>
      <c r="TH918" s="871"/>
      <c r="TI918" s="871"/>
      <c r="TJ918" s="871"/>
      <c r="TK918" s="871"/>
      <c r="TL918" s="871"/>
      <c r="TM918" s="871"/>
      <c r="TN918" s="871"/>
      <c r="TO918" s="871"/>
      <c r="TP918" s="871"/>
      <c r="TQ918" s="871"/>
      <c r="TR918" s="871"/>
      <c r="TS918" s="871"/>
      <c r="TT918" s="871"/>
      <c r="TU918" s="871"/>
      <c r="TV918" s="871"/>
      <c r="TW918" s="871"/>
      <c r="TX918" s="871"/>
      <c r="TY918" s="871"/>
      <c r="TZ918" s="871"/>
      <c r="UA918" s="871"/>
      <c r="UB918" s="871"/>
      <c r="UC918" s="871"/>
      <c r="UD918" s="871"/>
      <c r="UE918" s="871"/>
      <c r="UF918" s="871"/>
      <c r="UG918" s="871"/>
      <c r="UH918" s="871"/>
      <c r="UI918" s="871"/>
      <c r="UJ918" s="871"/>
      <c r="UK918" s="871"/>
      <c r="UL918" s="871"/>
      <c r="UM918" s="871"/>
      <c r="UN918" s="871"/>
      <c r="UO918" s="871"/>
      <c r="UP918" s="871"/>
      <c r="UQ918" s="871"/>
      <c r="UR918" s="871"/>
      <c r="US918" s="871"/>
      <c r="UT918" s="871"/>
      <c r="UU918" s="871"/>
      <c r="UV918" s="871"/>
      <c r="UW918" s="871"/>
      <c r="UX918" s="871"/>
      <c r="UY918" s="871"/>
      <c r="UZ918" s="871"/>
      <c r="VA918" s="871"/>
      <c r="VB918" s="871"/>
      <c r="VC918" s="871"/>
      <c r="VD918" s="871"/>
      <c r="VE918" s="871"/>
      <c r="VF918" s="871"/>
      <c r="VG918" s="871"/>
      <c r="VH918" s="871"/>
      <c r="VI918" s="871"/>
      <c r="VJ918" s="871"/>
      <c r="VK918" s="871"/>
      <c r="VL918" s="871"/>
      <c r="VM918" s="871"/>
      <c r="VN918" s="871"/>
      <c r="VO918" s="871"/>
      <c r="VP918" s="871"/>
      <c r="VQ918" s="871"/>
      <c r="VR918" s="871"/>
      <c r="VS918" s="871"/>
      <c r="VT918" s="871"/>
      <c r="VU918" s="871"/>
      <c r="VV918" s="871"/>
      <c r="VW918" s="871"/>
      <c r="VX918" s="871"/>
      <c r="VY918" s="871"/>
      <c r="VZ918" s="871"/>
      <c r="WA918" s="871"/>
      <c r="WB918" s="871"/>
      <c r="WC918" s="871"/>
      <c r="WD918" s="871"/>
      <c r="WE918" s="871"/>
      <c r="WF918" s="871"/>
      <c r="WG918" s="871"/>
      <c r="WH918" s="871"/>
      <c r="WI918" s="871"/>
      <c r="WJ918" s="871"/>
      <c r="WK918" s="871"/>
      <c r="WL918" s="871"/>
      <c r="WM918" s="871"/>
      <c r="WN918" s="871"/>
      <c r="WO918" s="871"/>
      <c r="WP918" s="871"/>
      <c r="WQ918" s="871"/>
      <c r="WR918" s="871"/>
      <c r="WS918" s="871"/>
      <c r="WT918" s="871"/>
      <c r="WU918" s="871"/>
      <c r="WV918" s="871"/>
      <c r="WW918" s="871"/>
      <c r="WX918" s="871"/>
      <c r="WY918" s="871"/>
      <c r="WZ918" s="871"/>
      <c r="XA918" s="871"/>
      <c r="XB918" s="871"/>
      <c r="XC918" s="871"/>
      <c r="XD918" s="871"/>
      <c r="XE918" s="871"/>
      <c r="XF918" s="871"/>
      <c r="XG918" s="871"/>
      <c r="XH918" s="871"/>
      <c r="XI918" s="871"/>
      <c r="XJ918" s="871"/>
      <c r="XK918" s="871"/>
      <c r="XL918" s="871"/>
      <c r="XM918" s="871"/>
      <c r="XN918" s="871"/>
      <c r="XO918" s="871"/>
      <c r="XP918" s="871"/>
      <c r="XQ918" s="871"/>
      <c r="XR918" s="871"/>
      <c r="XS918" s="871"/>
      <c r="XT918" s="871"/>
      <c r="XU918" s="871"/>
      <c r="XV918" s="871"/>
      <c r="XW918" s="871"/>
      <c r="XX918" s="871"/>
      <c r="XY918" s="871"/>
      <c r="XZ918" s="871"/>
      <c r="YA918" s="871"/>
      <c r="YB918" s="871"/>
      <c r="YC918" s="871"/>
      <c r="YD918" s="871"/>
      <c r="YE918" s="871"/>
      <c r="YF918" s="871"/>
      <c r="YG918" s="871"/>
      <c r="YH918" s="871"/>
      <c r="YI918" s="871"/>
      <c r="YJ918" s="871"/>
      <c r="YK918" s="871"/>
      <c r="YL918" s="871"/>
      <c r="YM918" s="871"/>
      <c r="YN918" s="871"/>
      <c r="YO918" s="871"/>
      <c r="YP918" s="871"/>
      <c r="YQ918" s="871"/>
      <c r="YR918" s="871"/>
      <c r="YS918" s="871"/>
      <c r="YT918" s="871"/>
      <c r="YU918" s="871"/>
      <c r="YV918" s="871"/>
      <c r="YW918" s="871"/>
      <c r="YX918" s="871"/>
      <c r="YY918" s="871"/>
      <c r="YZ918" s="871"/>
      <c r="ZA918" s="871"/>
      <c r="ZB918" s="871"/>
      <c r="ZC918" s="871"/>
      <c r="ZD918" s="871"/>
      <c r="ZE918" s="871"/>
      <c r="ZF918" s="871"/>
      <c r="ZG918" s="871"/>
      <c r="ZH918" s="871"/>
      <c r="ZI918" s="871"/>
      <c r="ZJ918" s="871"/>
      <c r="ZK918" s="871"/>
      <c r="ZL918" s="871"/>
      <c r="ZM918" s="871"/>
      <c r="ZN918" s="871"/>
      <c r="ZO918" s="871"/>
      <c r="ZP918" s="871"/>
      <c r="ZQ918" s="871"/>
      <c r="ZR918" s="871"/>
      <c r="ZS918" s="871"/>
      <c r="ZT918" s="871"/>
      <c r="ZU918" s="871"/>
      <c r="ZV918" s="871"/>
      <c r="ZW918" s="871"/>
      <c r="ZX918" s="871"/>
      <c r="ZY918" s="871"/>
      <c r="ZZ918" s="871"/>
      <c r="AAA918" s="871"/>
      <c r="AAB918" s="871"/>
      <c r="AAC918" s="871"/>
      <c r="AAD918" s="871"/>
      <c r="AAE918" s="871"/>
      <c r="AAF918" s="871"/>
      <c r="AAG918" s="871"/>
      <c r="AAH918" s="871"/>
      <c r="AAI918" s="871"/>
      <c r="AAJ918" s="871"/>
      <c r="AAK918" s="871"/>
      <c r="AAL918" s="871"/>
      <c r="AAM918" s="871"/>
      <c r="AAN918" s="871"/>
      <c r="AAO918" s="871"/>
      <c r="AAP918" s="871"/>
      <c r="AAQ918" s="871"/>
      <c r="AAR918" s="871"/>
      <c r="AAS918" s="871"/>
      <c r="AAT918" s="871"/>
      <c r="AAU918" s="871"/>
      <c r="AAV918" s="871"/>
      <c r="AAW918" s="871"/>
      <c r="AAX918" s="871"/>
      <c r="AAY918" s="871"/>
      <c r="AAZ918" s="871"/>
      <c r="ABA918" s="871"/>
      <c r="ABB918" s="871"/>
      <c r="ABC918" s="871"/>
      <c r="ABD918" s="871"/>
      <c r="ABE918" s="871"/>
      <c r="ABF918" s="871"/>
      <c r="ABG918" s="871"/>
      <c r="ABH918" s="871"/>
      <c r="ABI918" s="871"/>
      <c r="ABJ918" s="871"/>
      <c r="ABK918" s="871"/>
      <c r="ABL918" s="871"/>
      <c r="ABM918" s="871"/>
      <c r="ABN918" s="871"/>
      <c r="ABO918" s="871"/>
      <c r="ABP918" s="871"/>
      <c r="ABQ918" s="871"/>
      <c r="ABR918" s="871"/>
      <c r="ABS918" s="871"/>
      <c r="ABT918" s="871"/>
      <c r="ABU918" s="871"/>
      <c r="ABV918" s="871"/>
      <c r="ABW918" s="871"/>
      <c r="ABX918" s="871"/>
      <c r="ABY918" s="871"/>
      <c r="ABZ918" s="871"/>
      <c r="ACA918" s="871"/>
      <c r="ACB918" s="871"/>
      <c r="ACC918" s="871"/>
      <c r="ACD918" s="871"/>
      <c r="ACE918" s="871"/>
      <c r="ACF918" s="871"/>
      <c r="ACG918" s="871"/>
      <c r="ACH918" s="871"/>
      <c r="ACI918" s="871"/>
      <c r="ACJ918" s="871"/>
      <c r="ACK918" s="871"/>
      <c r="ACL918" s="871"/>
      <c r="ACM918" s="871"/>
      <c r="ACN918" s="871"/>
      <c r="ACO918" s="871"/>
      <c r="ACP918" s="871"/>
      <c r="ACQ918" s="871"/>
      <c r="ACR918" s="871"/>
      <c r="ACS918" s="871"/>
      <c r="ACT918" s="871"/>
      <c r="ACU918" s="871"/>
      <c r="ACV918" s="871"/>
      <c r="ACW918" s="871"/>
      <c r="ACX918" s="871"/>
      <c r="ACY918" s="871"/>
      <c r="ACZ918" s="871"/>
      <c r="ADA918" s="871"/>
      <c r="ADB918" s="871"/>
      <c r="ADC918" s="871"/>
      <c r="ADD918" s="871"/>
      <c r="ADE918" s="871"/>
      <c r="ADF918" s="871"/>
      <c r="ADG918" s="871"/>
      <c r="ADH918" s="871"/>
      <c r="ADI918" s="871"/>
      <c r="ADJ918" s="871"/>
      <c r="ADK918" s="871"/>
      <c r="ADL918" s="871"/>
      <c r="ADM918" s="871"/>
      <c r="ADN918" s="871"/>
      <c r="ADO918" s="871"/>
      <c r="ADP918" s="871"/>
      <c r="ADQ918" s="871"/>
      <c r="ADR918" s="871"/>
      <c r="ADS918" s="871"/>
      <c r="ADT918" s="871"/>
      <c r="ADU918" s="871"/>
      <c r="ADV918" s="871"/>
      <c r="ADW918" s="871"/>
      <c r="ADX918" s="871"/>
      <c r="ADY918" s="871"/>
      <c r="ADZ918" s="871"/>
      <c r="AEA918" s="871"/>
      <c r="AEB918" s="871"/>
      <c r="AEC918" s="871"/>
      <c r="AED918" s="871"/>
      <c r="AEE918" s="871"/>
      <c r="AEF918" s="871"/>
      <c r="AEG918" s="871"/>
      <c r="AEH918" s="871"/>
      <c r="AEI918" s="871"/>
      <c r="AEJ918" s="871"/>
      <c r="AEK918" s="871"/>
      <c r="AEL918" s="871"/>
      <c r="AEM918" s="871"/>
      <c r="AEN918" s="871"/>
      <c r="AEO918" s="871"/>
      <c r="AEP918" s="871"/>
      <c r="AEQ918" s="871"/>
      <c r="AER918" s="871"/>
      <c r="AES918" s="871"/>
      <c r="AET918" s="871"/>
      <c r="AEU918" s="871"/>
      <c r="AEV918" s="871"/>
      <c r="AEW918" s="871"/>
      <c r="AEX918" s="871"/>
      <c r="AEY918" s="871"/>
      <c r="AEZ918" s="871"/>
      <c r="AFA918" s="871"/>
      <c r="AFB918" s="871"/>
      <c r="AFC918" s="871"/>
      <c r="AFD918" s="871"/>
      <c r="AFE918" s="871"/>
      <c r="AFF918" s="871"/>
      <c r="AFG918" s="871"/>
      <c r="AFH918" s="871"/>
      <c r="AFI918" s="871"/>
      <c r="AFJ918" s="871"/>
      <c r="AFK918" s="871"/>
      <c r="AFL918" s="871"/>
      <c r="AFM918" s="871"/>
      <c r="AFN918" s="871"/>
      <c r="AFO918" s="871"/>
      <c r="AFP918" s="871"/>
      <c r="AFQ918" s="871"/>
      <c r="AFR918" s="871"/>
      <c r="AFS918" s="871"/>
      <c r="AFT918" s="871"/>
      <c r="AFU918" s="871"/>
      <c r="AFV918" s="871"/>
      <c r="AFW918" s="871"/>
      <c r="AFX918" s="871"/>
      <c r="AFY918" s="871"/>
      <c r="AFZ918" s="871"/>
      <c r="AGA918" s="871"/>
      <c r="AGB918" s="871"/>
      <c r="AGC918" s="871"/>
      <c r="AGD918" s="871"/>
      <c r="AGE918" s="871"/>
      <c r="AGF918" s="871"/>
      <c r="AGG918" s="871"/>
      <c r="AGH918" s="871"/>
      <c r="AGI918" s="871"/>
      <c r="AGJ918" s="871"/>
      <c r="AGK918" s="871"/>
      <c r="AGL918" s="871"/>
      <c r="AGM918" s="871"/>
      <c r="AGN918" s="871"/>
      <c r="AGO918" s="871"/>
      <c r="AGP918" s="871"/>
      <c r="AGQ918" s="871"/>
      <c r="AGR918" s="871"/>
      <c r="AGS918" s="871"/>
      <c r="AGT918" s="871"/>
      <c r="AGU918" s="871"/>
      <c r="AGV918" s="871"/>
      <c r="AGW918" s="871"/>
      <c r="AGX918" s="871"/>
      <c r="AGY918" s="871"/>
      <c r="AGZ918" s="871"/>
      <c r="AHA918" s="871"/>
      <c r="AHB918" s="871"/>
      <c r="AHC918" s="871"/>
      <c r="AHD918" s="871"/>
      <c r="AHE918" s="871"/>
      <c r="AHF918" s="871"/>
      <c r="AHG918" s="871"/>
      <c r="AHH918" s="871"/>
      <c r="AHI918" s="871"/>
      <c r="AHJ918" s="871"/>
      <c r="AHK918" s="871"/>
      <c r="AHL918" s="871"/>
      <c r="AHM918" s="871"/>
      <c r="AHN918" s="871"/>
      <c r="AHO918" s="871"/>
      <c r="AHP918" s="871"/>
      <c r="AHQ918" s="871"/>
      <c r="AHR918" s="871"/>
      <c r="AHS918" s="871"/>
      <c r="AHT918" s="871"/>
      <c r="AHU918" s="871"/>
      <c r="AHV918" s="871"/>
      <c r="AHW918" s="871"/>
      <c r="AHX918" s="871"/>
      <c r="AHY918" s="871"/>
      <c r="AHZ918" s="871"/>
      <c r="AIA918" s="871"/>
      <c r="AIB918" s="871"/>
      <c r="AIC918" s="871"/>
      <c r="AID918" s="871"/>
      <c r="AIE918" s="871"/>
      <c r="AIF918" s="871"/>
      <c r="AIG918" s="871"/>
      <c r="AIH918" s="871"/>
      <c r="AII918" s="871"/>
      <c r="AIJ918" s="871"/>
      <c r="AIK918" s="871"/>
      <c r="AIL918" s="871"/>
      <c r="AIM918" s="871"/>
      <c r="AIN918" s="871"/>
      <c r="AIO918" s="871"/>
      <c r="AIP918" s="871"/>
      <c r="AIQ918" s="871"/>
      <c r="AIR918" s="871"/>
      <c r="AIS918" s="871"/>
      <c r="AIT918" s="871"/>
      <c r="AIU918" s="871"/>
      <c r="AIV918" s="871"/>
      <c r="AIW918" s="871"/>
      <c r="AIX918" s="871"/>
      <c r="AIY918" s="871"/>
      <c r="AIZ918" s="871"/>
      <c r="AJA918" s="871"/>
      <c r="AJB918" s="871"/>
      <c r="AJC918" s="871"/>
      <c r="AJD918" s="871"/>
      <c r="AJE918" s="871"/>
      <c r="AJF918" s="871"/>
      <c r="AJG918" s="871"/>
      <c r="AJH918" s="871"/>
      <c r="AJI918" s="871"/>
      <c r="AJJ918" s="871"/>
      <c r="AJK918" s="871"/>
      <c r="AJL918" s="871"/>
      <c r="AJM918" s="871"/>
      <c r="AJN918" s="871"/>
      <c r="AJO918" s="871"/>
      <c r="AJP918" s="871"/>
      <c r="AJQ918" s="871"/>
      <c r="AJR918" s="871"/>
      <c r="AJS918" s="871"/>
      <c r="AJT918" s="871"/>
      <c r="AJU918" s="871"/>
      <c r="AJV918" s="871"/>
      <c r="AJW918" s="871"/>
      <c r="AJX918" s="871"/>
      <c r="AJY918" s="871"/>
      <c r="AJZ918" s="871"/>
      <c r="AKA918" s="871"/>
      <c r="AKB918" s="871"/>
      <c r="AKC918" s="871"/>
      <c r="AKD918" s="871"/>
      <c r="AKE918" s="871"/>
      <c r="AKF918" s="871"/>
      <c r="AKG918" s="871"/>
      <c r="AKH918" s="871"/>
      <c r="AKI918" s="871"/>
      <c r="AKJ918" s="871"/>
      <c r="AKK918" s="871"/>
      <c r="AKL918" s="871"/>
      <c r="AKM918" s="871"/>
      <c r="AKN918" s="871"/>
      <c r="AKO918" s="871"/>
      <c r="AKP918" s="871"/>
      <c r="AKQ918" s="871"/>
      <c r="AKR918" s="871"/>
      <c r="AKS918" s="871"/>
      <c r="AKT918" s="871"/>
      <c r="AKU918" s="871"/>
      <c r="AKV918" s="871"/>
      <c r="AKW918" s="871"/>
      <c r="AKX918" s="871"/>
      <c r="AKY918" s="871"/>
      <c r="AKZ918" s="871"/>
      <c r="ALA918" s="871"/>
      <c r="ALB918" s="871"/>
      <c r="ALC918" s="871"/>
      <c r="ALD918" s="871"/>
      <c r="ALE918" s="871"/>
      <c r="ALF918" s="871"/>
      <c r="ALG918" s="871"/>
      <c r="ALH918" s="871"/>
      <c r="ALI918" s="871"/>
      <c r="ALJ918" s="871"/>
      <c r="ALK918" s="871"/>
      <c r="ALL918" s="871"/>
      <c r="ALM918" s="871"/>
      <c r="ALN918" s="871"/>
      <c r="ALO918" s="871"/>
      <c r="ALP918" s="871"/>
      <c r="ALQ918" s="871"/>
      <c r="ALR918" s="871"/>
      <c r="ALS918" s="871"/>
      <c r="ALT918" s="871"/>
      <c r="ALU918" s="871"/>
      <c r="ALV918" s="871"/>
      <c r="ALW918" s="871"/>
      <c r="ALX918" s="871"/>
      <c r="ALY918" s="871"/>
      <c r="ALZ918" s="871"/>
      <c r="AMA918" s="871"/>
      <c r="AMB918" s="871"/>
      <c r="AMC918" s="871"/>
      <c r="AMD918" s="871"/>
      <c r="AME918" s="871"/>
      <c r="AMF918" s="871"/>
      <c r="AMG918" s="871"/>
      <c r="AMH918" s="871"/>
      <c r="AMI918" s="871"/>
      <c r="AMJ918" s="871"/>
    </row>
    <row r="919" spans="1:1024" ht="14.4">
      <c r="A919" s="964">
        <v>15419</v>
      </c>
      <c r="B919" s="1003">
        <v>0.1</v>
      </c>
      <c r="C919" s="1037"/>
      <c r="D919" s="954" t="s">
        <v>733</v>
      </c>
      <c r="E919" s="955">
        <v>2650000</v>
      </c>
      <c r="F919" s="985">
        <v>0.04</v>
      </c>
      <c r="G919" s="1036">
        <f>E919*F919</f>
        <v>106000</v>
      </c>
      <c r="H919" s="871"/>
      <c r="I919" s="871"/>
      <c r="J919" s="871"/>
      <c r="K919" s="871"/>
      <c r="L919" s="871"/>
      <c r="M919" s="871"/>
      <c r="N919" s="871"/>
      <c r="O919" s="871"/>
      <c r="P919" s="871"/>
      <c r="Q919" s="871"/>
      <c r="R919" s="871"/>
      <c r="S919" s="871"/>
      <c r="T919" s="871"/>
      <c r="U919" s="871"/>
      <c r="V919" s="871"/>
      <c r="W919" s="871"/>
      <c r="X919" s="871"/>
      <c r="Y919" s="871"/>
      <c r="Z919" s="871"/>
      <c r="AA919" s="871"/>
      <c r="AB919" s="871"/>
      <c r="AC919" s="871"/>
      <c r="AD919" s="871"/>
      <c r="AE919" s="871"/>
      <c r="AF919" s="871"/>
      <c r="AG919" s="871"/>
      <c r="AH919" s="871"/>
      <c r="AI919" s="871"/>
      <c r="AJ919" s="871"/>
      <c r="AK919" s="871"/>
      <c r="AL919" s="871"/>
      <c r="AM919" s="871"/>
      <c r="AN919" s="871"/>
      <c r="AO919" s="871"/>
      <c r="AP919" s="871"/>
      <c r="AQ919" s="871"/>
      <c r="AR919" s="871"/>
      <c r="AS919" s="871"/>
      <c r="AT919" s="871"/>
      <c r="AU919" s="871"/>
      <c r="AV919" s="871"/>
      <c r="AW919" s="871"/>
      <c r="AX919" s="871"/>
      <c r="AY919" s="871"/>
      <c r="AZ919" s="871"/>
      <c r="BA919" s="871"/>
      <c r="BB919" s="871"/>
      <c r="BC919" s="871"/>
      <c r="BD919" s="871"/>
      <c r="BE919" s="871"/>
      <c r="BF919" s="871"/>
      <c r="BG919" s="871"/>
      <c r="BH919" s="871"/>
      <c r="BI919" s="871"/>
      <c r="BJ919" s="871"/>
      <c r="BK919" s="871"/>
      <c r="BL919" s="871"/>
      <c r="BM919" s="871"/>
      <c r="BN919" s="871"/>
      <c r="BO919" s="871"/>
      <c r="BP919" s="871"/>
      <c r="BQ919" s="871"/>
      <c r="BR919" s="871"/>
      <c r="BS919" s="871"/>
      <c r="BT919" s="871"/>
      <c r="BU919" s="871"/>
      <c r="BV919" s="871"/>
      <c r="BW919" s="871"/>
      <c r="BX919" s="871"/>
      <c r="BY919" s="871"/>
      <c r="BZ919" s="871"/>
      <c r="CA919" s="871"/>
      <c r="CB919" s="871"/>
      <c r="CC919" s="871"/>
      <c r="CD919" s="871"/>
      <c r="CE919" s="871"/>
      <c r="CF919" s="871"/>
      <c r="CG919" s="871"/>
      <c r="CH919" s="871"/>
      <c r="CI919" s="871"/>
      <c r="CJ919" s="871"/>
      <c r="CK919" s="871"/>
      <c r="CL919" s="871"/>
      <c r="CM919" s="871"/>
      <c r="CN919" s="871"/>
      <c r="CO919" s="871"/>
      <c r="CP919" s="871"/>
      <c r="CQ919" s="871"/>
      <c r="CR919" s="871"/>
      <c r="CS919" s="871"/>
      <c r="CT919" s="871"/>
      <c r="CU919" s="871"/>
      <c r="CV919" s="871"/>
      <c r="CW919" s="871"/>
      <c r="CX919" s="871"/>
      <c r="CY919" s="871"/>
      <c r="CZ919" s="871"/>
      <c r="DA919" s="871"/>
      <c r="DB919" s="871"/>
      <c r="DC919" s="871"/>
      <c r="DD919" s="871"/>
      <c r="DE919" s="871"/>
      <c r="DF919" s="871"/>
      <c r="DG919" s="871"/>
      <c r="DH919" s="871"/>
      <c r="DI919" s="871"/>
      <c r="DJ919" s="871"/>
      <c r="DK919" s="871"/>
      <c r="DL919" s="871"/>
      <c r="DM919" s="871"/>
      <c r="DN919" s="871"/>
      <c r="DO919" s="871"/>
      <c r="DP919" s="871"/>
      <c r="DQ919" s="871"/>
      <c r="DR919" s="871"/>
      <c r="DS919" s="871"/>
      <c r="DT919" s="871"/>
      <c r="DU919" s="871"/>
      <c r="DV919" s="871"/>
      <c r="DW919" s="871"/>
      <c r="DX919" s="871"/>
      <c r="DY919" s="871"/>
      <c r="DZ919" s="871"/>
      <c r="EA919" s="871"/>
      <c r="EB919" s="871"/>
      <c r="EC919" s="871"/>
      <c r="ED919" s="871"/>
      <c r="EE919" s="871"/>
      <c r="EF919" s="871"/>
      <c r="EG919" s="871"/>
      <c r="EH919" s="871"/>
      <c r="EI919" s="871"/>
      <c r="EJ919" s="871"/>
      <c r="EK919" s="871"/>
      <c r="EL919" s="871"/>
      <c r="EM919" s="871"/>
      <c r="EN919" s="871"/>
      <c r="EO919" s="871"/>
      <c r="EP919" s="871"/>
      <c r="EQ919" s="871"/>
      <c r="ER919" s="871"/>
      <c r="ES919" s="871"/>
      <c r="ET919" s="871"/>
      <c r="EU919" s="871"/>
      <c r="EV919" s="871"/>
      <c r="EW919" s="871"/>
      <c r="EX919" s="871"/>
      <c r="EY919" s="871"/>
      <c r="EZ919" s="871"/>
      <c r="FA919" s="871"/>
      <c r="FB919" s="871"/>
      <c r="FC919" s="871"/>
      <c r="FD919" s="871"/>
      <c r="FE919" s="871"/>
      <c r="FF919" s="871"/>
      <c r="FG919" s="871"/>
      <c r="FH919" s="871"/>
      <c r="FI919" s="871"/>
      <c r="FJ919" s="871"/>
      <c r="FK919" s="871"/>
      <c r="FL919" s="871"/>
      <c r="FM919" s="871"/>
      <c r="FN919" s="871"/>
      <c r="FO919" s="871"/>
      <c r="FP919" s="871"/>
      <c r="FQ919" s="871"/>
      <c r="FR919" s="871"/>
      <c r="FS919" s="871"/>
      <c r="FT919" s="871"/>
      <c r="FU919" s="871"/>
      <c r="FV919" s="871"/>
      <c r="FW919" s="871"/>
      <c r="FX919" s="871"/>
      <c r="FY919" s="871"/>
      <c r="FZ919" s="871"/>
      <c r="GA919" s="871"/>
      <c r="GB919" s="871"/>
      <c r="GC919" s="871"/>
      <c r="GD919" s="871"/>
      <c r="GE919" s="871"/>
      <c r="GF919" s="871"/>
      <c r="GG919" s="871"/>
      <c r="GH919" s="871"/>
      <c r="GI919" s="871"/>
      <c r="GJ919" s="871"/>
      <c r="GK919" s="871"/>
      <c r="GL919" s="871"/>
      <c r="GM919" s="871"/>
      <c r="GN919" s="871"/>
      <c r="GO919" s="871"/>
      <c r="GP919" s="871"/>
      <c r="GQ919" s="871"/>
      <c r="GR919" s="871"/>
      <c r="GS919" s="871"/>
      <c r="GT919" s="871"/>
      <c r="GU919" s="871"/>
      <c r="GV919" s="871"/>
      <c r="GW919" s="871"/>
      <c r="GX919" s="871"/>
      <c r="GY919" s="871"/>
      <c r="GZ919" s="871"/>
      <c r="HA919" s="871"/>
      <c r="HB919" s="871"/>
      <c r="HC919" s="871"/>
      <c r="HD919" s="871"/>
      <c r="HE919" s="871"/>
      <c r="HF919" s="871"/>
      <c r="HG919" s="871"/>
      <c r="HH919" s="871"/>
      <c r="HI919" s="871"/>
      <c r="HJ919" s="871"/>
      <c r="HK919" s="871"/>
      <c r="HL919" s="871"/>
      <c r="HM919" s="871"/>
      <c r="HN919" s="871"/>
      <c r="HO919" s="871"/>
      <c r="HP919" s="871"/>
      <c r="HQ919" s="871"/>
      <c r="HR919" s="871"/>
      <c r="HS919" s="871"/>
      <c r="HT919" s="871"/>
      <c r="HU919" s="871"/>
      <c r="HV919" s="871"/>
      <c r="HW919" s="871"/>
      <c r="HX919" s="871"/>
      <c r="HY919" s="871"/>
      <c r="HZ919" s="871"/>
      <c r="IA919" s="871"/>
      <c r="IB919" s="871"/>
      <c r="IC919" s="871"/>
      <c r="ID919" s="871"/>
      <c r="IE919" s="871"/>
      <c r="IF919" s="871"/>
      <c r="IG919" s="871"/>
      <c r="IH919" s="871"/>
      <c r="II919" s="871"/>
      <c r="IJ919" s="871"/>
      <c r="IK919" s="871"/>
      <c r="IL919" s="871"/>
      <c r="IM919" s="871"/>
      <c r="IN919" s="871"/>
      <c r="IO919" s="871"/>
      <c r="IP919" s="871"/>
      <c r="IQ919" s="871"/>
      <c r="IR919" s="871"/>
      <c r="IS919" s="871"/>
      <c r="IT919" s="871"/>
      <c r="IU919" s="871"/>
      <c r="IV919" s="871"/>
      <c r="IW919" s="871"/>
      <c r="IX919" s="871"/>
      <c r="IY919" s="871"/>
      <c r="IZ919" s="871"/>
      <c r="JA919" s="871"/>
      <c r="JB919" s="871"/>
      <c r="JC919" s="871"/>
      <c r="JD919" s="871"/>
      <c r="JE919" s="871"/>
      <c r="JF919" s="871"/>
      <c r="JG919" s="871"/>
      <c r="JH919" s="871"/>
      <c r="JI919" s="871"/>
      <c r="JJ919" s="871"/>
      <c r="JK919" s="871"/>
      <c r="JL919" s="871"/>
      <c r="JM919" s="871"/>
      <c r="JN919" s="871"/>
      <c r="JO919" s="871"/>
      <c r="JP919" s="871"/>
      <c r="JQ919" s="871"/>
      <c r="JR919" s="871"/>
      <c r="JS919" s="871"/>
      <c r="JT919" s="871"/>
      <c r="JU919" s="871"/>
      <c r="JV919" s="871"/>
      <c r="JW919" s="871"/>
      <c r="JX919" s="871"/>
      <c r="JY919" s="871"/>
      <c r="JZ919" s="871"/>
      <c r="KA919" s="871"/>
      <c r="KB919" s="871"/>
      <c r="KC919" s="871"/>
      <c r="KD919" s="871"/>
      <c r="KE919" s="871"/>
      <c r="KF919" s="871"/>
      <c r="KG919" s="871"/>
      <c r="KH919" s="871"/>
      <c r="KI919" s="871"/>
      <c r="KJ919" s="871"/>
      <c r="KK919" s="871"/>
      <c r="KL919" s="871"/>
      <c r="KM919" s="871"/>
      <c r="KN919" s="871"/>
      <c r="KO919" s="871"/>
      <c r="KP919" s="871"/>
      <c r="KQ919" s="871"/>
      <c r="KR919" s="871"/>
      <c r="KS919" s="871"/>
      <c r="KT919" s="871"/>
      <c r="KU919" s="871"/>
      <c r="KV919" s="871"/>
      <c r="KW919" s="871"/>
      <c r="KX919" s="871"/>
      <c r="KY919" s="871"/>
      <c r="KZ919" s="871"/>
      <c r="LA919" s="871"/>
      <c r="LB919" s="871"/>
      <c r="LC919" s="871"/>
      <c r="LD919" s="871"/>
      <c r="LE919" s="871"/>
      <c r="LF919" s="871"/>
      <c r="LG919" s="871"/>
      <c r="LH919" s="871"/>
      <c r="LI919" s="871"/>
      <c r="LJ919" s="871"/>
      <c r="LK919" s="871"/>
      <c r="LL919" s="871"/>
      <c r="LM919" s="871"/>
      <c r="LN919" s="871"/>
      <c r="LO919" s="871"/>
      <c r="LP919" s="871"/>
      <c r="LQ919" s="871"/>
      <c r="LR919" s="871"/>
      <c r="LS919" s="871"/>
      <c r="LT919" s="871"/>
      <c r="LU919" s="871"/>
      <c r="LV919" s="871"/>
      <c r="LW919" s="871"/>
      <c r="LX919" s="871"/>
      <c r="LY919" s="871"/>
      <c r="LZ919" s="871"/>
      <c r="MA919" s="871"/>
      <c r="MB919" s="871"/>
      <c r="MC919" s="871"/>
      <c r="MD919" s="871"/>
      <c r="ME919" s="871"/>
      <c r="MF919" s="871"/>
      <c r="MG919" s="871"/>
      <c r="MH919" s="871"/>
      <c r="MI919" s="871"/>
      <c r="MJ919" s="871"/>
      <c r="MK919" s="871"/>
      <c r="ML919" s="871"/>
      <c r="MM919" s="871"/>
      <c r="MN919" s="871"/>
      <c r="MO919" s="871"/>
      <c r="MP919" s="871"/>
      <c r="MQ919" s="871"/>
      <c r="MR919" s="871"/>
      <c r="MS919" s="871"/>
      <c r="MT919" s="871"/>
      <c r="MU919" s="871"/>
      <c r="MV919" s="871"/>
      <c r="MW919" s="871"/>
      <c r="MX919" s="871"/>
      <c r="MY919" s="871"/>
      <c r="MZ919" s="871"/>
      <c r="NA919" s="871"/>
      <c r="NB919" s="871"/>
      <c r="NC919" s="871"/>
      <c r="ND919" s="871"/>
      <c r="NE919" s="871"/>
      <c r="NF919" s="871"/>
      <c r="NG919" s="871"/>
      <c r="NH919" s="871"/>
      <c r="NI919" s="871"/>
      <c r="NJ919" s="871"/>
      <c r="NK919" s="871"/>
      <c r="NL919" s="871"/>
      <c r="NM919" s="871"/>
      <c r="NN919" s="871"/>
      <c r="NO919" s="871"/>
      <c r="NP919" s="871"/>
      <c r="NQ919" s="871"/>
      <c r="NR919" s="871"/>
      <c r="NS919" s="871"/>
      <c r="NT919" s="871"/>
      <c r="NU919" s="871"/>
      <c r="NV919" s="871"/>
      <c r="NW919" s="871"/>
      <c r="NX919" s="871"/>
      <c r="NY919" s="871"/>
      <c r="NZ919" s="871"/>
      <c r="OA919" s="871"/>
      <c r="OB919" s="871"/>
      <c r="OC919" s="871"/>
      <c r="OD919" s="871"/>
      <c r="OE919" s="871"/>
      <c r="OF919" s="871"/>
      <c r="OG919" s="871"/>
      <c r="OH919" s="871"/>
      <c r="OI919" s="871"/>
      <c r="OJ919" s="871"/>
      <c r="OK919" s="871"/>
      <c r="OL919" s="871"/>
      <c r="OM919" s="871"/>
      <c r="ON919" s="871"/>
      <c r="OO919" s="871"/>
      <c r="OP919" s="871"/>
      <c r="OQ919" s="871"/>
      <c r="OR919" s="871"/>
      <c r="OS919" s="871"/>
      <c r="OT919" s="871"/>
      <c r="OU919" s="871"/>
      <c r="OV919" s="871"/>
      <c r="OW919" s="871"/>
      <c r="OX919" s="871"/>
      <c r="OY919" s="871"/>
      <c r="OZ919" s="871"/>
      <c r="PA919" s="871"/>
      <c r="PB919" s="871"/>
      <c r="PC919" s="871"/>
      <c r="PD919" s="871"/>
      <c r="PE919" s="871"/>
      <c r="PF919" s="871"/>
      <c r="PG919" s="871"/>
      <c r="PH919" s="871"/>
      <c r="PI919" s="871"/>
      <c r="PJ919" s="871"/>
      <c r="PK919" s="871"/>
      <c r="PL919" s="871"/>
      <c r="PM919" s="871"/>
      <c r="PN919" s="871"/>
      <c r="PO919" s="871"/>
      <c r="PP919" s="871"/>
      <c r="PQ919" s="871"/>
      <c r="PR919" s="871"/>
      <c r="PS919" s="871"/>
      <c r="PT919" s="871"/>
      <c r="PU919" s="871"/>
      <c r="PV919" s="871"/>
      <c r="PW919" s="871"/>
      <c r="PX919" s="871"/>
      <c r="PY919" s="871"/>
      <c r="PZ919" s="871"/>
      <c r="QA919" s="871"/>
      <c r="QB919" s="871"/>
      <c r="QC919" s="871"/>
      <c r="QD919" s="871"/>
      <c r="QE919" s="871"/>
      <c r="QF919" s="871"/>
      <c r="QG919" s="871"/>
      <c r="QH919" s="871"/>
      <c r="QI919" s="871"/>
      <c r="QJ919" s="871"/>
      <c r="QK919" s="871"/>
      <c r="QL919" s="871"/>
      <c r="QM919" s="871"/>
      <c r="QN919" s="871"/>
      <c r="QO919" s="871"/>
      <c r="QP919" s="871"/>
      <c r="QQ919" s="871"/>
      <c r="QR919" s="871"/>
      <c r="QS919" s="871"/>
      <c r="QT919" s="871"/>
      <c r="QU919" s="871"/>
      <c r="QV919" s="871"/>
      <c r="QW919" s="871"/>
      <c r="QX919" s="871"/>
      <c r="QY919" s="871"/>
      <c r="QZ919" s="871"/>
      <c r="RA919" s="871"/>
      <c r="RB919" s="871"/>
      <c r="RC919" s="871"/>
      <c r="RD919" s="871"/>
      <c r="RE919" s="871"/>
      <c r="RF919" s="871"/>
      <c r="RG919" s="871"/>
      <c r="RH919" s="871"/>
      <c r="RI919" s="871"/>
      <c r="RJ919" s="871"/>
      <c r="RK919" s="871"/>
      <c r="RL919" s="871"/>
      <c r="RM919" s="871"/>
      <c r="RN919" s="871"/>
      <c r="RO919" s="871"/>
      <c r="RP919" s="871"/>
      <c r="RQ919" s="871"/>
      <c r="RR919" s="871"/>
      <c r="RS919" s="871"/>
      <c r="RT919" s="871"/>
      <c r="RU919" s="871"/>
      <c r="RV919" s="871"/>
      <c r="RW919" s="871"/>
      <c r="RX919" s="871"/>
      <c r="RY919" s="871"/>
      <c r="RZ919" s="871"/>
      <c r="SA919" s="871"/>
      <c r="SB919" s="871"/>
      <c r="SC919" s="871"/>
      <c r="SD919" s="871"/>
      <c r="SE919" s="871"/>
      <c r="SF919" s="871"/>
      <c r="SG919" s="871"/>
      <c r="SH919" s="871"/>
      <c r="SI919" s="871"/>
      <c r="SJ919" s="871"/>
      <c r="SK919" s="871"/>
      <c r="SL919" s="871"/>
      <c r="SM919" s="871"/>
      <c r="SN919" s="871"/>
      <c r="SO919" s="871"/>
      <c r="SP919" s="871"/>
      <c r="SQ919" s="871"/>
      <c r="SR919" s="871"/>
      <c r="SS919" s="871"/>
      <c r="ST919" s="871"/>
      <c r="SU919" s="871"/>
      <c r="SV919" s="871"/>
      <c r="SW919" s="871"/>
      <c r="SX919" s="871"/>
      <c r="SY919" s="871"/>
      <c r="SZ919" s="871"/>
      <c r="TA919" s="871"/>
      <c r="TB919" s="871"/>
      <c r="TC919" s="871"/>
      <c r="TD919" s="871"/>
      <c r="TE919" s="871"/>
      <c r="TF919" s="871"/>
      <c r="TG919" s="871"/>
      <c r="TH919" s="871"/>
      <c r="TI919" s="871"/>
      <c r="TJ919" s="871"/>
      <c r="TK919" s="871"/>
      <c r="TL919" s="871"/>
      <c r="TM919" s="871"/>
      <c r="TN919" s="871"/>
      <c r="TO919" s="871"/>
      <c r="TP919" s="871"/>
      <c r="TQ919" s="871"/>
      <c r="TR919" s="871"/>
      <c r="TS919" s="871"/>
      <c r="TT919" s="871"/>
      <c r="TU919" s="871"/>
      <c r="TV919" s="871"/>
      <c r="TW919" s="871"/>
      <c r="TX919" s="871"/>
      <c r="TY919" s="871"/>
      <c r="TZ919" s="871"/>
      <c r="UA919" s="871"/>
      <c r="UB919" s="871"/>
      <c r="UC919" s="871"/>
      <c r="UD919" s="871"/>
      <c r="UE919" s="871"/>
      <c r="UF919" s="871"/>
      <c r="UG919" s="871"/>
      <c r="UH919" s="871"/>
      <c r="UI919" s="871"/>
      <c r="UJ919" s="871"/>
      <c r="UK919" s="871"/>
      <c r="UL919" s="871"/>
      <c r="UM919" s="871"/>
      <c r="UN919" s="871"/>
      <c r="UO919" s="871"/>
      <c r="UP919" s="871"/>
      <c r="UQ919" s="871"/>
      <c r="UR919" s="871"/>
      <c r="US919" s="871"/>
      <c r="UT919" s="871"/>
      <c r="UU919" s="871"/>
      <c r="UV919" s="871"/>
      <c r="UW919" s="871"/>
      <c r="UX919" s="871"/>
      <c r="UY919" s="871"/>
      <c r="UZ919" s="871"/>
      <c r="VA919" s="871"/>
      <c r="VB919" s="871"/>
      <c r="VC919" s="871"/>
      <c r="VD919" s="871"/>
      <c r="VE919" s="871"/>
      <c r="VF919" s="871"/>
      <c r="VG919" s="871"/>
      <c r="VH919" s="871"/>
      <c r="VI919" s="871"/>
      <c r="VJ919" s="871"/>
      <c r="VK919" s="871"/>
      <c r="VL919" s="871"/>
      <c r="VM919" s="871"/>
      <c r="VN919" s="871"/>
      <c r="VO919" s="871"/>
      <c r="VP919" s="871"/>
      <c r="VQ919" s="871"/>
      <c r="VR919" s="871"/>
      <c r="VS919" s="871"/>
      <c r="VT919" s="871"/>
      <c r="VU919" s="871"/>
      <c r="VV919" s="871"/>
      <c r="VW919" s="871"/>
      <c r="VX919" s="871"/>
      <c r="VY919" s="871"/>
      <c r="VZ919" s="871"/>
      <c r="WA919" s="871"/>
      <c r="WB919" s="871"/>
      <c r="WC919" s="871"/>
      <c r="WD919" s="871"/>
      <c r="WE919" s="871"/>
      <c r="WF919" s="871"/>
      <c r="WG919" s="871"/>
      <c r="WH919" s="871"/>
      <c r="WI919" s="871"/>
      <c r="WJ919" s="871"/>
      <c r="WK919" s="871"/>
      <c r="WL919" s="871"/>
      <c r="WM919" s="871"/>
      <c r="WN919" s="871"/>
      <c r="WO919" s="871"/>
      <c r="WP919" s="871"/>
      <c r="WQ919" s="871"/>
      <c r="WR919" s="871"/>
      <c r="WS919" s="871"/>
      <c r="WT919" s="871"/>
      <c r="WU919" s="871"/>
      <c r="WV919" s="871"/>
      <c r="WW919" s="871"/>
      <c r="WX919" s="871"/>
      <c r="WY919" s="871"/>
      <c r="WZ919" s="871"/>
      <c r="XA919" s="871"/>
      <c r="XB919" s="871"/>
      <c r="XC919" s="871"/>
      <c r="XD919" s="871"/>
      <c r="XE919" s="871"/>
      <c r="XF919" s="871"/>
      <c r="XG919" s="871"/>
      <c r="XH919" s="871"/>
      <c r="XI919" s="871"/>
      <c r="XJ919" s="871"/>
      <c r="XK919" s="871"/>
      <c r="XL919" s="871"/>
      <c r="XM919" s="871"/>
      <c r="XN919" s="871"/>
      <c r="XO919" s="871"/>
      <c r="XP919" s="871"/>
      <c r="XQ919" s="871"/>
      <c r="XR919" s="871"/>
      <c r="XS919" s="871"/>
      <c r="XT919" s="871"/>
      <c r="XU919" s="871"/>
      <c r="XV919" s="871"/>
      <c r="XW919" s="871"/>
      <c r="XX919" s="871"/>
      <c r="XY919" s="871"/>
      <c r="XZ919" s="871"/>
      <c r="YA919" s="871"/>
      <c r="YB919" s="871"/>
      <c r="YC919" s="871"/>
      <c r="YD919" s="871"/>
      <c r="YE919" s="871"/>
      <c r="YF919" s="871"/>
      <c r="YG919" s="871"/>
      <c r="YH919" s="871"/>
      <c r="YI919" s="871"/>
      <c r="YJ919" s="871"/>
      <c r="YK919" s="871"/>
      <c r="YL919" s="871"/>
      <c r="YM919" s="871"/>
      <c r="YN919" s="871"/>
      <c r="YO919" s="871"/>
      <c r="YP919" s="871"/>
      <c r="YQ919" s="871"/>
      <c r="YR919" s="871"/>
      <c r="YS919" s="871"/>
      <c r="YT919" s="871"/>
      <c r="YU919" s="871"/>
      <c r="YV919" s="871"/>
      <c r="YW919" s="871"/>
      <c r="YX919" s="871"/>
      <c r="YY919" s="871"/>
      <c r="YZ919" s="871"/>
      <c r="ZA919" s="871"/>
      <c r="ZB919" s="871"/>
      <c r="ZC919" s="871"/>
      <c r="ZD919" s="871"/>
      <c r="ZE919" s="871"/>
      <c r="ZF919" s="871"/>
      <c r="ZG919" s="871"/>
      <c r="ZH919" s="871"/>
      <c r="ZI919" s="871"/>
      <c r="ZJ919" s="871"/>
      <c r="ZK919" s="871"/>
      <c r="ZL919" s="871"/>
      <c r="ZM919" s="871"/>
      <c r="ZN919" s="871"/>
      <c r="ZO919" s="871"/>
      <c r="ZP919" s="871"/>
      <c r="ZQ919" s="871"/>
      <c r="ZR919" s="871"/>
      <c r="ZS919" s="871"/>
      <c r="ZT919" s="871"/>
      <c r="ZU919" s="871"/>
      <c r="ZV919" s="871"/>
      <c r="ZW919" s="871"/>
      <c r="ZX919" s="871"/>
      <c r="ZY919" s="871"/>
      <c r="ZZ919" s="871"/>
      <c r="AAA919" s="871"/>
      <c r="AAB919" s="871"/>
      <c r="AAC919" s="871"/>
      <c r="AAD919" s="871"/>
      <c r="AAE919" s="871"/>
      <c r="AAF919" s="871"/>
      <c r="AAG919" s="871"/>
      <c r="AAH919" s="871"/>
      <c r="AAI919" s="871"/>
      <c r="AAJ919" s="871"/>
      <c r="AAK919" s="871"/>
      <c r="AAL919" s="871"/>
      <c r="AAM919" s="871"/>
      <c r="AAN919" s="871"/>
      <c r="AAO919" s="871"/>
      <c r="AAP919" s="871"/>
      <c r="AAQ919" s="871"/>
      <c r="AAR919" s="871"/>
      <c r="AAS919" s="871"/>
      <c r="AAT919" s="871"/>
      <c r="AAU919" s="871"/>
      <c r="AAV919" s="871"/>
      <c r="AAW919" s="871"/>
      <c r="AAX919" s="871"/>
      <c r="AAY919" s="871"/>
      <c r="AAZ919" s="871"/>
      <c r="ABA919" s="871"/>
      <c r="ABB919" s="871"/>
      <c r="ABC919" s="871"/>
      <c r="ABD919" s="871"/>
      <c r="ABE919" s="871"/>
      <c r="ABF919" s="871"/>
      <c r="ABG919" s="871"/>
      <c r="ABH919" s="871"/>
      <c r="ABI919" s="871"/>
      <c r="ABJ919" s="871"/>
      <c r="ABK919" s="871"/>
      <c r="ABL919" s="871"/>
      <c r="ABM919" s="871"/>
      <c r="ABN919" s="871"/>
      <c r="ABO919" s="871"/>
      <c r="ABP919" s="871"/>
      <c r="ABQ919" s="871"/>
      <c r="ABR919" s="871"/>
      <c r="ABS919" s="871"/>
      <c r="ABT919" s="871"/>
      <c r="ABU919" s="871"/>
      <c r="ABV919" s="871"/>
      <c r="ABW919" s="871"/>
      <c r="ABX919" s="871"/>
      <c r="ABY919" s="871"/>
      <c r="ABZ919" s="871"/>
      <c r="ACA919" s="871"/>
      <c r="ACB919" s="871"/>
      <c r="ACC919" s="871"/>
      <c r="ACD919" s="871"/>
      <c r="ACE919" s="871"/>
      <c r="ACF919" s="871"/>
      <c r="ACG919" s="871"/>
      <c r="ACH919" s="871"/>
      <c r="ACI919" s="871"/>
      <c r="ACJ919" s="871"/>
      <c r="ACK919" s="871"/>
      <c r="ACL919" s="871"/>
      <c r="ACM919" s="871"/>
      <c r="ACN919" s="871"/>
      <c r="ACO919" s="871"/>
      <c r="ACP919" s="871"/>
      <c r="ACQ919" s="871"/>
      <c r="ACR919" s="871"/>
      <c r="ACS919" s="871"/>
      <c r="ACT919" s="871"/>
      <c r="ACU919" s="871"/>
      <c r="ACV919" s="871"/>
      <c r="ACW919" s="871"/>
      <c r="ACX919" s="871"/>
      <c r="ACY919" s="871"/>
      <c r="ACZ919" s="871"/>
      <c r="ADA919" s="871"/>
      <c r="ADB919" s="871"/>
      <c r="ADC919" s="871"/>
      <c r="ADD919" s="871"/>
      <c r="ADE919" s="871"/>
      <c r="ADF919" s="871"/>
      <c r="ADG919" s="871"/>
      <c r="ADH919" s="871"/>
      <c r="ADI919" s="871"/>
      <c r="ADJ919" s="871"/>
      <c r="ADK919" s="871"/>
      <c r="ADL919" s="871"/>
      <c r="ADM919" s="871"/>
      <c r="ADN919" s="871"/>
      <c r="ADO919" s="871"/>
      <c r="ADP919" s="871"/>
      <c r="ADQ919" s="871"/>
      <c r="ADR919" s="871"/>
      <c r="ADS919" s="871"/>
      <c r="ADT919" s="871"/>
      <c r="ADU919" s="871"/>
      <c r="ADV919" s="871"/>
      <c r="ADW919" s="871"/>
      <c r="ADX919" s="871"/>
      <c r="ADY919" s="871"/>
      <c r="ADZ919" s="871"/>
      <c r="AEA919" s="871"/>
      <c r="AEB919" s="871"/>
      <c r="AEC919" s="871"/>
      <c r="AED919" s="871"/>
      <c r="AEE919" s="871"/>
      <c r="AEF919" s="871"/>
      <c r="AEG919" s="871"/>
      <c r="AEH919" s="871"/>
      <c r="AEI919" s="871"/>
      <c r="AEJ919" s="871"/>
      <c r="AEK919" s="871"/>
      <c r="AEL919" s="871"/>
      <c r="AEM919" s="871"/>
      <c r="AEN919" s="871"/>
      <c r="AEO919" s="871"/>
      <c r="AEP919" s="871"/>
      <c r="AEQ919" s="871"/>
      <c r="AER919" s="871"/>
      <c r="AES919" s="871"/>
      <c r="AET919" s="871"/>
      <c r="AEU919" s="871"/>
      <c r="AEV919" s="871"/>
      <c r="AEW919" s="871"/>
      <c r="AEX919" s="871"/>
      <c r="AEY919" s="871"/>
      <c r="AEZ919" s="871"/>
      <c r="AFA919" s="871"/>
      <c r="AFB919" s="871"/>
      <c r="AFC919" s="871"/>
      <c r="AFD919" s="871"/>
      <c r="AFE919" s="871"/>
      <c r="AFF919" s="871"/>
      <c r="AFG919" s="871"/>
      <c r="AFH919" s="871"/>
      <c r="AFI919" s="871"/>
      <c r="AFJ919" s="871"/>
      <c r="AFK919" s="871"/>
      <c r="AFL919" s="871"/>
      <c r="AFM919" s="871"/>
      <c r="AFN919" s="871"/>
      <c r="AFO919" s="871"/>
      <c r="AFP919" s="871"/>
      <c r="AFQ919" s="871"/>
      <c r="AFR919" s="871"/>
      <c r="AFS919" s="871"/>
      <c r="AFT919" s="871"/>
      <c r="AFU919" s="871"/>
      <c r="AFV919" s="871"/>
      <c r="AFW919" s="871"/>
      <c r="AFX919" s="871"/>
      <c r="AFY919" s="871"/>
      <c r="AFZ919" s="871"/>
      <c r="AGA919" s="871"/>
      <c r="AGB919" s="871"/>
      <c r="AGC919" s="871"/>
      <c r="AGD919" s="871"/>
      <c r="AGE919" s="871"/>
      <c r="AGF919" s="871"/>
      <c r="AGG919" s="871"/>
      <c r="AGH919" s="871"/>
      <c r="AGI919" s="871"/>
      <c r="AGJ919" s="871"/>
      <c r="AGK919" s="871"/>
      <c r="AGL919" s="871"/>
      <c r="AGM919" s="871"/>
      <c r="AGN919" s="871"/>
      <c r="AGO919" s="871"/>
      <c r="AGP919" s="871"/>
      <c r="AGQ919" s="871"/>
      <c r="AGR919" s="871"/>
      <c r="AGS919" s="871"/>
      <c r="AGT919" s="871"/>
      <c r="AGU919" s="871"/>
      <c r="AGV919" s="871"/>
      <c r="AGW919" s="871"/>
      <c r="AGX919" s="871"/>
      <c r="AGY919" s="871"/>
      <c r="AGZ919" s="871"/>
      <c r="AHA919" s="871"/>
      <c r="AHB919" s="871"/>
      <c r="AHC919" s="871"/>
      <c r="AHD919" s="871"/>
      <c r="AHE919" s="871"/>
      <c r="AHF919" s="871"/>
      <c r="AHG919" s="871"/>
      <c r="AHH919" s="871"/>
      <c r="AHI919" s="871"/>
      <c r="AHJ919" s="871"/>
      <c r="AHK919" s="871"/>
      <c r="AHL919" s="871"/>
      <c r="AHM919" s="871"/>
      <c r="AHN919" s="871"/>
      <c r="AHO919" s="871"/>
      <c r="AHP919" s="871"/>
      <c r="AHQ919" s="871"/>
      <c r="AHR919" s="871"/>
      <c r="AHS919" s="871"/>
      <c r="AHT919" s="871"/>
      <c r="AHU919" s="871"/>
      <c r="AHV919" s="871"/>
      <c r="AHW919" s="871"/>
      <c r="AHX919" s="871"/>
      <c r="AHY919" s="871"/>
      <c r="AHZ919" s="871"/>
      <c r="AIA919" s="871"/>
      <c r="AIB919" s="871"/>
      <c r="AIC919" s="871"/>
      <c r="AID919" s="871"/>
      <c r="AIE919" s="871"/>
      <c r="AIF919" s="871"/>
      <c r="AIG919" s="871"/>
      <c r="AIH919" s="871"/>
      <c r="AII919" s="871"/>
      <c r="AIJ919" s="871"/>
      <c r="AIK919" s="871"/>
      <c r="AIL919" s="871"/>
      <c r="AIM919" s="871"/>
      <c r="AIN919" s="871"/>
      <c r="AIO919" s="871"/>
      <c r="AIP919" s="871"/>
      <c r="AIQ919" s="871"/>
      <c r="AIR919" s="871"/>
      <c r="AIS919" s="871"/>
      <c r="AIT919" s="871"/>
      <c r="AIU919" s="871"/>
      <c r="AIV919" s="871"/>
      <c r="AIW919" s="871"/>
      <c r="AIX919" s="871"/>
      <c r="AIY919" s="871"/>
      <c r="AIZ919" s="871"/>
      <c r="AJA919" s="871"/>
      <c r="AJB919" s="871"/>
      <c r="AJC919" s="871"/>
      <c r="AJD919" s="871"/>
      <c r="AJE919" s="871"/>
      <c r="AJF919" s="871"/>
      <c r="AJG919" s="871"/>
      <c r="AJH919" s="871"/>
      <c r="AJI919" s="871"/>
      <c r="AJJ919" s="871"/>
      <c r="AJK919" s="871"/>
      <c r="AJL919" s="871"/>
      <c r="AJM919" s="871"/>
      <c r="AJN919" s="871"/>
      <c r="AJO919" s="871"/>
      <c r="AJP919" s="871"/>
      <c r="AJQ919" s="871"/>
      <c r="AJR919" s="871"/>
      <c r="AJS919" s="871"/>
      <c r="AJT919" s="871"/>
      <c r="AJU919" s="871"/>
      <c r="AJV919" s="871"/>
      <c r="AJW919" s="871"/>
      <c r="AJX919" s="871"/>
      <c r="AJY919" s="871"/>
      <c r="AJZ919" s="871"/>
      <c r="AKA919" s="871"/>
      <c r="AKB919" s="871"/>
      <c r="AKC919" s="871"/>
      <c r="AKD919" s="871"/>
      <c r="AKE919" s="871"/>
      <c r="AKF919" s="871"/>
      <c r="AKG919" s="871"/>
      <c r="AKH919" s="871"/>
      <c r="AKI919" s="871"/>
      <c r="AKJ919" s="871"/>
      <c r="AKK919" s="871"/>
      <c r="AKL919" s="871"/>
      <c r="AKM919" s="871"/>
      <c r="AKN919" s="871"/>
      <c r="AKO919" s="871"/>
      <c r="AKP919" s="871"/>
      <c r="AKQ919" s="871"/>
      <c r="AKR919" s="871"/>
      <c r="AKS919" s="871"/>
      <c r="AKT919" s="871"/>
      <c r="AKU919" s="871"/>
      <c r="AKV919" s="871"/>
      <c r="AKW919" s="871"/>
      <c r="AKX919" s="871"/>
      <c r="AKY919" s="871"/>
      <c r="AKZ919" s="871"/>
      <c r="ALA919" s="871"/>
      <c r="ALB919" s="871"/>
      <c r="ALC919" s="871"/>
      <c r="ALD919" s="871"/>
      <c r="ALE919" s="871"/>
      <c r="ALF919" s="871"/>
      <c r="ALG919" s="871"/>
      <c r="ALH919" s="871"/>
      <c r="ALI919" s="871"/>
      <c r="ALJ919" s="871"/>
      <c r="ALK919" s="871"/>
      <c r="ALL919" s="871"/>
      <c r="ALM919" s="871"/>
      <c r="ALN919" s="871"/>
      <c r="ALO919" s="871"/>
      <c r="ALP919" s="871"/>
      <c r="ALQ919" s="871"/>
      <c r="ALR919" s="871"/>
      <c r="ALS919" s="871"/>
      <c r="ALT919" s="871"/>
      <c r="ALU919" s="871"/>
      <c r="ALV919" s="871"/>
      <c r="ALW919" s="871"/>
      <c r="ALX919" s="871"/>
      <c r="ALY919" s="871"/>
      <c r="ALZ919" s="871"/>
      <c r="AMA919" s="871"/>
      <c r="AMB919" s="871"/>
      <c r="AMC919" s="871"/>
      <c r="AMD919" s="871"/>
      <c r="AME919" s="871"/>
      <c r="AMF919" s="871"/>
      <c r="AMG919" s="871"/>
      <c r="AMH919" s="871"/>
      <c r="AMI919" s="871"/>
      <c r="AMJ919" s="871"/>
    </row>
    <row r="920" spans="1:1024" ht="14.4">
      <c r="A920" s="964">
        <v>15633</v>
      </c>
      <c r="B920" s="1003">
        <v>0.1</v>
      </c>
      <c r="C920" s="1037"/>
      <c r="D920" s="954" t="s">
        <v>734</v>
      </c>
      <c r="E920" s="955">
        <v>1600000</v>
      </c>
      <c r="F920" s="985">
        <v>0.04</v>
      </c>
      <c r="G920" s="1036">
        <f t="shared" ref="G920:G930" si="36">E920*F920</f>
        <v>64000</v>
      </c>
      <c r="H920" s="871"/>
      <c r="I920" s="871"/>
      <c r="J920" s="871"/>
      <c r="K920" s="871"/>
      <c r="L920" s="871"/>
      <c r="M920" s="871"/>
      <c r="N920" s="871"/>
      <c r="O920" s="871"/>
      <c r="P920" s="871"/>
      <c r="Q920" s="871"/>
      <c r="R920" s="871"/>
      <c r="S920" s="871"/>
      <c r="T920" s="871"/>
      <c r="U920" s="871"/>
      <c r="V920" s="871"/>
      <c r="W920" s="871"/>
      <c r="X920" s="871"/>
      <c r="Y920" s="871"/>
      <c r="Z920" s="871"/>
      <c r="AA920" s="871"/>
      <c r="AB920" s="871"/>
      <c r="AC920" s="871"/>
      <c r="AD920" s="871"/>
      <c r="AE920" s="871"/>
      <c r="AF920" s="871"/>
      <c r="AG920" s="871"/>
      <c r="AH920" s="871"/>
      <c r="AI920" s="871"/>
      <c r="AJ920" s="871"/>
      <c r="AK920" s="871"/>
      <c r="AL920" s="871"/>
      <c r="AM920" s="871"/>
      <c r="AN920" s="871"/>
      <c r="AO920" s="871"/>
      <c r="AP920" s="871"/>
      <c r="AQ920" s="871"/>
      <c r="AR920" s="871"/>
      <c r="AS920" s="871"/>
      <c r="AT920" s="871"/>
      <c r="AU920" s="871"/>
      <c r="AV920" s="871"/>
      <c r="AW920" s="871"/>
      <c r="AX920" s="871"/>
      <c r="AY920" s="871"/>
      <c r="AZ920" s="871"/>
      <c r="BA920" s="871"/>
      <c r="BB920" s="871"/>
      <c r="BC920" s="871"/>
      <c r="BD920" s="871"/>
      <c r="BE920" s="871"/>
      <c r="BF920" s="871"/>
      <c r="BG920" s="871"/>
      <c r="BH920" s="871"/>
      <c r="BI920" s="871"/>
      <c r="BJ920" s="871"/>
      <c r="BK920" s="871"/>
      <c r="BL920" s="871"/>
      <c r="BM920" s="871"/>
      <c r="BN920" s="871"/>
      <c r="BO920" s="871"/>
      <c r="BP920" s="871"/>
      <c r="BQ920" s="871"/>
      <c r="BR920" s="871"/>
      <c r="BS920" s="871"/>
      <c r="BT920" s="871"/>
      <c r="BU920" s="871"/>
      <c r="BV920" s="871"/>
      <c r="BW920" s="871"/>
      <c r="BX920" s="871"/>
      <c r="BY920" s="871"/>
      <c r="BZ920" s="871"/>
      <c r="CA920" s="871"/>
      <c r="CB920" s="871"/>
      <c r="CC920" s="871"/>
      <c r="CD920" s="871"/>
      <c r="CE920" s="871"/>
      <c r="CF920" s="871"/>
      <c r="CG920" s="871"/>
      <c r="CH920" s="871"/>
      <c r="CI920" s="871"/>
      <c r="CJ920" s="871"/>
      <c r="CK920" s="871"/>
      <c r="CL920" s="871"/>
      <c r="CM920" s="871"/>
      <c r="CN920" s="871"/>
      <c r="CO920" s="871"/>
      <c r="CP920" s="871"/>
      <c r="CQ920" s="871"/>
      <c r="CR920" s="871"/>
      <c r="CS920" s="871"/>
      <c r="CT920" s="871"/>
      <c r="CU920" s="871"/>
      <c r="CV920" s="871"/>
      <c r="CW920" s="871"/>
      <c r="CX920" s="871"/>
      <c r="CY920" s="871"/>
      <c r="CZ920" s="871"/>
      <c r="DA920" s="871"/>
      <c r="DB920" s="871"/>
      <c r="DC920" s="871"/>
      <c r="DD920" s="871"/>
      <c r="DE920" s="871"/>
      <c r="DF920" s="871"/>
      <c r="DG920" s="871"/>
      <c r="DH920" s="871"/>
      <c r="DI920" s="871"/>
      <c r="DJ920" s="871"/>
      <c r="DK920" s="871"/>
      <c r="DL920" s="871"/>
      <c r="DM920" s="871"/>
      <c r="DN920" s="871"/>
      <c r="DO920" s="871"/>
      <c r="DP920" s="871"/>
      <c r="DQ920" s="871"/>
      <c r="DR920" s="871"/>
      <c r="DS920" s="871"/>
      <c r="DT920" s="871"/>
      <c r="DU920" s="871"/>
      <c r="DV920" s="871"/>
      <c r="DW920" s="871"/>
      <c r="DX920" s="871"/>
      <c r="DY920" s="871"/>
      <c r="DZ920" s="871"/>
      <c r="EA920" s="871"/>
      <c r="EB920" s="871"/>
      <c r="EC920" s="871"/>
      <c r="ED920" s="871"/>
      <c r="EE920" s="871"/>
      <c r="EF920" s="871"/>
      <c r="EG920" s="871"/>
      <c r="EH920" s="871"/>
      <c r="EI920" s="871"/>
      <c r="EJ920" s="871"/>
      <c r="EK920" s="871"/>
      <c r="EL920" s="871"/>
      <c r="EM920" s="871"/>
      <c r="EN920" s="871"/>
      <c r="EO920" s="871"/>
      <c r="EP920" s="871"/>
      <c r="EQ920" s="871"/>
      <c r="ER920" s="871"/>
      <c r="ES920" s="871"/>
      <c r="ET920" s="871"/>
      <c r="EU920" s="871"/>
      <c r="EV920" s="871"/>
      <c r="EW920" s="871"/>
      <c r="EX920" s="871"/>
      <c r="EY920" s="871"/>
      <c r="EZ920" s="871"/>
      <c r="FA920" s="871"/>
      <c r="FB920" s="871"/>
      <c r="FC920" s="871"/>
      <c r="FD920" s="871"/>
      <c r="FE920" s="871"/>
      <c r="FF920" s="871"/>
      <c r="FG920" s="871"/>
      <c r="FH920" s="871"/>
      <c r="FI920" s="871"/>
      <c r="FJ920" s="871"/>
      <c r="FK920" s="871"/>
      <c r="FL920" s="871"/>
      <c r="FM920" s="871"/>
      <c r="FN920" s="871"/>
      <c r="FO920" s="871"/>
      <c r="FP920" s="871"/>
      <c r="FQ920" s="871"/>
      <c r="FR920" s="871"/>
      <c r="FS920" s="871"/>
      <c r="FT920" s="871"/>
      <c r="FU920" s="871"/>
      <c r="FV920" s="871"/>
      <c r="FW920" s="871"/>
      <c r="FX920" s="871"/>
      <c r="FY920" s="871"/>
      <c r="FZ920" s="871"/>
      <c r="GA920" s="871"/>
      <c r="GB920" s="871"/>
      <c r="GC920" s="871"/>
      <c r="GD920" s="871"/>
      <c r="GE920" s="871"/>
      <c r="GF920" s="871"/>
      <c r="GG920" s="871"/>
      <c r="GH920" s="871"/>
      <c r="GI920" s="871"/>
      <c r="GJ920" s="871"/>
      <c r="GK920" s="871"/>
      <c r="GL920" s="871"/>
      <c r="GM920" s="871"/>
      <c r="GN920" s="871"/>
      <c r="GO920" s="871"/>
      <c r="GP920" s="871"/>
      <c r="GQ920" s="871"/>
      <c r="GR920" s="871"/>
      <c r="GS920" s="871"/>
      <c r="GT920" s="871"/>
      <c r="GU920" s="871"/>
      <c r="GV920" s="871"/>
      <c r="GW920" s="871"/>
      <c r="GX920" s="871"/>
      <c r="GY920" s="871"/>
      <c r="GZ920" s="871"/>
      <c r="HA920" s="871"/>
      <c r="HB920" s="871"/>
      <c r="HC920" s="871"/>
      <c r="HD920" s="871"/>
      <c r="HE920" s="871"/>
      <c r="HF920" s="871"/>
      <c r="HG920" s="871"/>
      <c r="HH920" s="871"/>
      <c r="HI920" s="871"/>
      <c r="HJ920" s="871"/>
      <c r="HK920" s="871"/>
      <c r="HL920" s="871"/>
      <c r="HM920" s="871"/>
      <c r="HN920" s="871"/>
      <c r="HO920" s="871"/>
      <c r="HP920" s="871"/>
      <c r="HQ920" s="871"/>
      <c r="HR920" s="871"/>
      <c r="HS920" s="871"/>
      <c r="HT920" s="871"/>
      <c r="HU920" s="871"/>
      <c r="HV920" s="871"/>
      <c r="HW920" s="871"/>
      <c r="HX920" s="871"/>
      <c r="HY920" s="871"/>
      <c r="HZ920" s="871"/>
      <c r="IA920" s="871"/>
      <c r="IB920" s="871"/>
      <c r="IC920" s="871"/>
      <c r="ID920" s="871"/>
      <c r="IE920" s="871"/>
      <c r="IF920" s="871"/>
      <c r="IG920" s="871"/>
      <c r="IH920" s="871"/>
      <c r="II920" s="871"/>
      <c r="IJ920" s="871"/>
      <c r="IK920" s="871"/>
      <c r="IL920" s="871"/>
      <c r="IM920" s="871"/>
      <c r="IN920" s="871"/>
      <c r="IO920" s="871"/>
      <c r="IP920" s="871"/>
      <c r="IQ920" s="871"/>
      <c r="IR920" s="871"/>
      <c r="IS920" s="871"/>
      <c r="IT920" s="871"/>
      <c r="IU920" s="871"/>
      <c r="IV920" s="871"/>
      <c r="IW920" s="871"/>
      <c r="IX920" s="871"/>
      <c r="IY920" s="871"/>
      <c r="IZ920" s="871"/>
      <c r="JA920" s="871"/>
      <c r="JB920" s="871"/>
      <c r="JC920" s="871"/>
      <c r="JD920" s="871"/>
      <c r="JE920" s="871"/>
      <c r="JF920" s="871"/>
      <c r="JG920" s="871"/>
      <c r="JH920" s="871"/>
      <c r="JI920" s="871"/>
      <c r="JJ920" s="871"/>
      <c r="JK920" s="871"/>
      <c r="JL920" s="871"/>
      <c r="JM920" s="871"/>
      <c r="JN920" s="871"/>
      <c r="JO920" s="871"/>
      <c r="JP920" s="871"/>
      <c r="JQ920" s="871"/>
      <c r="JR920" s="871"/>
      <c r="JS920" s="871"/>
      <c r="JT920" s="871"/>
      <c r="JU920" s="871"/>
      <c r="JV920" s="871"/>
      <c r="JW920" s="871"/>
      <c r="JX920" s="871"/>
      <c r="JY920" s="871"/>
      <c r="JZ920" s="871"/>
      <c r="KA920" s="871"/>
      <c r="KB920" s="871"/>
      <c r="KC920" s="871"/>
      <c r="KD920" s="871"/>
      <c r="KE920" s="871"/>
      <c r="KF920" s="871"/>
      <c r="KG920" s="871"/>
      <c r="KH920" s="871"/>
      <c r="KI920" s="871"/>
      <c r="KJ920" s="871"/>
      <c r="KK920" s="871"/>
      <c r="KL920" s="871"/>
      <c r="KM920" s="871"/>
      <c r="KN920" s="871"/>
      <c r="KO920" s="871"/>
      <c r="KP920" s="871"/>
      <c r="KQ920" s="871"/>
      <c r="KR920" s="871"/>
      <c r="KS920" s="871"/>
      <c r="KT920" s="871"/>
      <c r="KU920" s="871"/>
      <c r="KV920" s="871"/>
      <c r="KW920" s="871"/>
      <c r="KX920" s="871"/>
      <c r="KY920" s="871"/>
      <c r="KZ920" s="871"/>
      <c r="LA920" s="871"/>
      <c r="LB920" s="871"/>
      <c r="LC920" s="871"/>
      <c r="LD920" s="871"/>
      <c r="LE920" s="871"/>
      <c r="LF920" s="871"/>
      <c r="LG920" s="871"/>
      <c r="LH920" s="871"/>
      <c r="LI920" s="871"/>
      <c r="LJ920" s="871"/>
      <c r="LK920" s="871"/>
      <c r="LL920" s="871"/>
      <c r="LM920" s="871"/>
      <c r="LN920" s="871"/>
      <c r="LO920" s="871"/>
      <c r="LP920" s="871"/>
      <c r="LQ920" s="871"/>
      <c r="LR920" s="871"/>
      <c r="LS920" s="871"/>
      <c r="LT920" s="871"/>
      <c r="LU920" s="871"/>
      <c r="LV920" s="871"/>
      <c r="LW920" s="871"/>
      <c r="LX920" s="871"/>
      <c r="LY920" s="871"/>
      <c r="LZ920" s="871"/>
      <c r="MA920" s="871"/>
      <c r="MB920" s="871"/>
      <c r="MC920" s="871"/>
      <c r="MD920" s="871"/>
      <c r="ME920" s="871"/>
      <c r="MF920" s="871"/>
      <c r="MG920" s="871"/>
      <c r="MH920" s="871"/>
      <c r="MI920" s="871"/>
      <c r="MJ920" s="871"/>
      <c r="MK920" s="871"/>
      <c r="ML920" s="871"/>
      <c r="MM920" s="871"/>
      <c r="MN920" s="871"/>
      <c r="MO920" s="871"/>
      <c r="MP920" s="871"/>
      <c r="MQ920" s="871"/>
      <c r="MR920" s="871"/>
      <c r="MS920" s="871"/>
      <c r="MT920" s="871"/>
      <c r="MU920" s="871"/>
      <c r="MV920" s="871"/>
      <c r="MW920" s="871"/>
      <c r="MX920" s="871"/>
      <c r="MY920" s="871"/>
      <c r="MZ920" s="871"/>
      <c r="NA920" s="871"/>
      <c r="NB920" s="871"/>
      <c r="NC920" s="871"/>
      <c r="ND920" s="871"/>
      <c r="NE920" s="871"/>
      <c r="NF920" s="871"/>
      <c r="NG920" s="871"/>
      <c r="NH920" s="871"/>
      <c r="NI920" s="871"/>
      <c r="NJ920" s="871"/>
      <c r="NK920" s="871"/>
      <c r="NL920" s="871"/>
      <c r="NM920" s="871"/>
      <c r="NN920" s="871"/>
      <c r="NO920" s="871"/>
      <c r="NP920" s="871"/>
      <c r="NQ920" s="871"/>
      <c r="NR920" s="871"/>
      <c r="NS920" s="871"/>
      <c r="NT920" s="871"/>
      <c r="NU920" s="871"/>
      <c r="NV920" s="871"/>
      <c r="NW920" s="871"/>
      <c r="NX920" s="871"/>
      <c r="NY920" s="871"/>
      <c r="NZ920" s="871"/>
      <c r="OA920" s="871"/>
      <c r="OB920" s="871"/>
      <c r="OC920" s="871"/>
      <c r="OD920" s="871"/>
      <c r="OE920" s="871"/>
      <c r="OF920" s="871"/>
      <c r="OG920" s="871"/>
      <c r="OH920" s="871"/>
      <c r="OI920" s="871"/>
      <c r="OJ920" s="871"/>
      <c r="OK920" s="871"/>
      <c r="OL920" s="871"/>
      <c r="OM920" s="871"/>
      <c r="ON920" s="871"/>
      <c r="OO920" s="871"/>
      <c r="OP920" s="871"/>
      <c r="OQ920" s="871"/>
      <c r="OR920" s="871"/>
      <c r="OS920" s="871"/>
      <c r="OT920" s="871"/>
      <c r="OU920" s="871"/>
      <c r="OV920" s="871"/>
      <c r="OW920" s="871"/>
      <c r="OX920" s="871"/>
      <c r="OY920" s="871"/>
      <c r="OZ920" s="871"/>
      <c r="PA920" s="871"/>
      <c r="PB920" s="871"/>
      <c r="PC920" s="871"/>
      <c r="PD920" s="871"/>
      <c r="PE920" s="871"/>
      <c r="PF920" s="871"/>
      <c r="PG920" s="871"/>
      <c r="PH920" s="871"/>
      <c r="PI920" s="871"/>
      <c r="PJ920" s="871"/>
      <c r="PK920" s="871"/>
      <c r="PL920" s="871"/>
      <c r="PM920" s="871"/>
      <c r="PN920" s="871"/>
      <c r="PO920" s="871"/>
      <c r="PP920" s="871"/>
      <c r="PQ920" s="871"/>
      <c r="PR920" s="871"/>
      <c r="PS920" s="871"/>
      <c r="PT920" s="871"/>
      <c r="PU920" s="871"/>
      <c r="PV920" s="871"/>
      <c r="PW920" s="871"/>
      <c r="PX920" s="871"/>
      <c r="PY920" s="871"/>
      <c r="PZ920" s="871"/>
      <c r="QA920" s="871"/>
      <c r="QB920" s="871"/>
      <c r="QC920" s="871"/>
      <c r="QD920" s="871"/>
      <c r="QE920" s="871"/>
      <c r="QF920" s="871"/>
      <c r="QG920" s="871"/>
      <c r="QH920" s="871"/>
      <c r="QI920" s="871"/>
      <c r="QJ920" s="871"/>
      <c r="QK920" s="871"/>
      <c r="QL920" s="871"/>
      <c r="QM920" s="871"/>
      <c r="QN920" s="871"/>
      <c r="QO920" s="871"/>
      <c r="QP920" s="871"/>
      <c r="QQ920" s="871"/>
      <c r="QR920" s="871"/>
      <c r="QS920" s="871"/>
      <c r="QT920" s="871"/>
      <c r="QU920" s="871"/>
      <c r="QV920" s="871"/>
      <c r="QW920" s="871"/>
      <c r="QX920" s="871"/>
      <c r="QY920" s="871"/>
      <c r="QZ920" s="871"/>
      <c r="RA920" s="871"/>
      <c r="RB920" s="871"/>
      <c r="RC920" s="871"/>
      <c r="RD920" s="871"/>
      <c r="RE920" s="871"/>
      <c r="RF920" s="871"/>
      <c r="RG920" s="871"/>
      <c r="RH920" s="871"/>
      <c r="RI920" s="871"/>
      <c r="RJ920" s="871"/>
      <c r="RK920" s="871"/>
      <c r="RL920" s="871"/>
      <c r="RM920" s="871"/>
      <c r="RN920" s="871"/>
      <c r="RO920" s="871"/>
      <c r="RP920" s="871"/>
      <c r="RQ920" s="871"/>
      <c r="RR920" s="871"/>
      <c r="RS920" s="871"/>
      <c r="RT920" s="871"/>
      <c r="RU920" s="871"/>
      <c r="RV920" s="871"/>
      <c r="RW920" s="871"/>
      <c r="RX920" s="871"/>
      <c r="RY920" s="871"/>
      <c r="RZ920" s="871"/>
      <c r="SA920" s="871"/>
      <c r="SB920" s="871"/>
      <c r="SC920" s="871"/>
      <c r="SD920" s="871"/>
      <c r="SE920" s="871"/>
      <c r="SF920" s="871"/>
      <c r="SG920" s="871"/>
      <c r="SH920" s="871"/>
      <c r="SI920" s="871"/>
      <c r="SJ920" s="871"/>
      <c r="SK920" s="871"/>
      <c r="SL920" s="871"/>
      <c r="SM920" s="871"/>
      <c r="SN920" s="871"/>
      <c r="SO920" s="871"/>
      <c r="SP920" s="871"/>
      <c r="SQ920" s="871"/>
      <c r="SR920" s="871"/>
      <c r="SS920" s="871"/>
      <c r="ST920" s="871"/>
      <c r="SU920" s="871"/>
      <c r="SV920" s="871"/>
      <c r="SW920" s="871"/>
      <c r="SX920" s="871"/>
      <c r="SY920" s="871"/>
      <c r="SZ920" s="871"/>
      <c r="TA920" s="871"/>
      <c r="TB920" s="871"/>
      <c r="TC920" s="871"/>
      <c r="TD920" s="871"/>
      <c r="TE920" s="871"/>
      <c r="TF920" s="871"/>
      <c r="TG920" s="871"/>
      <c r="TH920" s="871"/>
      <c r="TI920" s="871"/>
      <c r="TJ920" s="871"/>
      <c r="TK920" s="871"/>
      <c r="TL920" s="871"/>
      <c r="TM920" s="871"/>
      <c r="TN920" s="871"/>
      <c r="TO920" s="871"/>
      <c r="TP920" s="871"/>
      <c r="TQ920" s="871"/>
      <c r="TR920" s="871"/>
      <c r="TS920" s="871"/>
      <c r="TT920" s="871"/>
      <c r="TU920" s="871"/>
      <c r="TV920" s="871"/>
      <c r="TW920" s="871"/>
      <c r="TX920" s="871"/>
      <c r="TY920" s="871"/>
      <c r="TZ920" s="871"/>
      <c r="UA920" s="871"/>
      <c r="UB920" s="871"/>
      <c r="UC920" s="871"/>
      <c r="UD920" s="871"/>
      <c r="UE920" s="871"/>
      <c r="UF920" s="871"/>
      <c r="UG920" s="871"/>
      <c r="UH920" s="871"/>
      <c r="UI920" s="871"/>
      <c r="UJ920" s="871"/>
      <c r="UK920" s="871"/>
      <c r="UL920" s="871"/>
      <c r="UM920" s="871"/>
      <c r="UN920" s="871"/>
      <c r="UO920" s="871"/>
      <c r="UP920" s="871"/>
      <c r="UQ920" s="871"/>
      <c r="UR920" s="871"/>
      <c r="US920" s="871"/>
      <c r="UT920" s="871"/>
      <c r="UU920" s="871"/>
      <c r="UV920" s="871"/>
      <c r="UW920" s="871"/>
      <c r="UX920" s="871"/>
      <c r="UY920" s="871"/>
      <c r="UZ920" s="871"/>
      <c r="VA920" s="871"/>
      <c r="VB920" s="871"/>
      <c r="VC920" s="871"/>
      <c r="VD920" s="871"/>
      <c r="VE920" s="871"/>
      <c r="VF920" s="871"/>
      <c r="VG920" s="871"/>
      <c r="VH920" s="871"/>
      <c r="VI920" s="871"/>
      <c r="VJ920" s="871"/>
      <c r="VK920" s="871"/>
      <c r="VL920" s="871"/>
      <c r="VM920" s="871"/>
      <c r="VN920" s="871"/>
      <c r="VO920" s="871"/>
      <c r="VP920" s="871"/>
      <c r="VQ920" s="871"/>
      <c r="VR920" s="871"/>
      <c r="VS920" s="871"/>
      <c r="VT920" s="871"/>
      <c r="VU920" s="871"/>
      <c r="VV920" s="871"/>
      <c r="VW920" s="871"/>
      <c r="VX920" s="871"/>
      <c r="VY920" s="871"/>
      <c r="VZ920" s="871"/>
      <c r="WA920" s="871"/>
      <c r="WB920" s="871"/>
      <c r="WC920" s="871"/>
      <c r="WD920" s="871"/>
      <c r="WE920" s="871"/>
      <c r="WF920" s="871"/>
      <c r="WG920" s="871"/>
      <c r="WH920" s="871"/>
      <c r="WI920" s="871"/>
      <c r="WJ920" s="871"/>
      <c r="WK920" s="871"/>
      <c r="WL920" s="871"/>
      <c r="WM920" s="871"/>
      <c r="WN920" s="871"/>
      <c r="WO920" s="871"/>
      <c r="WP920" s="871"/>
      <c r="WQ920" s="871"/>
      <c r="WR920" s="871"/>
      <c r="WS920" s="871"/>
      <c r="WT920" s="871"/>
      <c r="WU920" s="871"/>
      <c r="WV920" s="871"/>
      <c r="WW920" s="871"/>
      <c r="WX920" s="871"/>
      <c r="WY920" s="871"/>
      <c r="WZ920" s="871"/>
      <c r="XA920" s="871"/>
      <c r="XB920" s="871"/>
      <c r="XC920" s="871"/>
      <c r="XD920" s="871"/>
      <c r="XE920" s="871"/>
      <c r="XF920" s="871"/>
      <c r="XG920" s="871"/>
      <c r="XH920" s="871"/>
      <c r="XI920" s="871"/>
      <c r="XJ920" s="871"/>
      <c r="XK920" s="871"/>
      <c r="XL920" s="871"/>
      <c r="XM920" s="871"/>
      <c r="XN920" s="871"/>
      <c r="XO920" s="871"/>
      <c r="XP920" s="871"/>
      <c r="XQ920" s="871"/>
      <c r="XR920" s="871"/>
      <c r="XS920" s="871"/>
      <c r="XT920" s="871"/>
      <c r="XU920" s="871"/>
      <c r="XV920" s="871"/>
      <c r="XW920" s="871"/>
      <c r="XX920" s="871"/>
      <c r="XY920" s="871"/>
      <c r="XZ920" s="871"/>
      <c r="YA920" s="871"/>
      <c r="YB920" s="871"/>
      <c r="YC920" s="871"/>
      <c r="YD920" s="871"/>
      <c r="YE920" s="871"/>
      <c r="YF920" s="871"/>
      <c r="YG920" s="871"/>
      <c r="YH920" s="871"/>
      <c r="YI920" s="871"/>
      <c r="YJ920" s="871"/>
      <c r="YK920" s="871"/>
      <c r="YL920" s="871"/>
      <c r="YM920" s="871"/>
      <c r="YN920" s="871"/>
      <c r="YO920" s="871"/>
      <c r="YP920" s="871"/>
      <c r="YQ920" s="871"/>
      <c r="YR920" s="871"/>
      <c r="YS920" s="871"/>
      <c r="YT920" s="871"/>
      <c r="YU920" s="871"/>
      <c r="YV920" s="871"/>
      <c r="YW920" s="871"/>
      <c r="YX920" s="871"/>
      <c r="YY920" s="871"/>
      <c r="YZ920" s="871"/>
      <c r="ZA920" s="871"/>
      <c r="ZB920" s="871"/>
      <c r="ZC920" s="871"/>
      <c r="ZD920" s="871"/>
      <c r="ZE920" s="871"/>
      <c r="ZF920" s="871"/>
      <c r="ZG920" s="871"/>
      <c r="ZH920" s="871"/>
      <c r="ZI920" s="871"/>
      <c r="ZJ920" s="871"/>
      <c r="ZK920" s="871"/>
      <c r="ZL920" s="871"/>
      <c r="ZM920" s="871"/>
      <c r="ZN920" s="871"/>
      <c r="ZO920" s="871"/>
      <c r="ZP920" s="871"/>
      <c r="ZQ920" s="871"/>
      <c r="ZR920" s="871"/>
      <c r="ZS920" s="871"/>
      <c r="ZT920" s="871"/>
      <c r="ZU920" s="871"/>
      <c r="ZV920" s="871"/>
      <c r="ZW920" s="871"/>
      <c r="ZX920" s="871"/>
      <c r="ZY920" s="871"/>
      <c r="ZZ920" s="871"/>
      <c r="AAA920" s="871"/>
      <c r="AAB920" s="871"/>
      <c r="AAC920" s="871"/>
      <c r="AAD920" s="871"/>
      <c r="AAE920" s="871"/>
      <c r="AAF920" s="871"/>
      <c r="AAG920" s="871"/>
      <c r="AAH920" s="871"/>
      <c r="AAI920" s="871"/>
      <c r="AAJ920" s="871"/>
      <c r="AAK920" s="871"/>
      <c r="AAL920" s="871"/>
      <c r="AAM920" s="871"/>
      <c r="AAN920" s="871"/>
      <c r="AAO920" s="871"/>
      <c r="AAP920" s="871"/>
      <c r="AAQ920" s="871"/>
      <c r="AAR920" s="871"/>
      <c r="AAS920" s="871"/>
      <c r="AAT920" s="871"/>
      <c r="AAU920" s="871"/>
      <c r="AAV920" s="871"/>
      <c r="AAW920" s="871"/>
      <c r="AAX920" s="871"/>
      <c r="AAY920" s="871"/>
      <c r="AAZ920" s="871"/>
      <c r="ABA920" s="871"/>
      <c r="ABB920" s="871"/>
      <c r="ABC920" s="871"/>
      <c r="ABD920" s="871"/>
      <c r="ABE920" s="871"/>
      <c r="ABF920" s="871"/>
      <c r="ABG920" s="871"/>
      <c r="ABH920" s="871"/>
      <c r="ABI920" s="871"/>
      <c r="ABJ920" s="871"/>
      <c r="ABK920" s="871"/>
      <c r="ABL920" s="871"/>
      <c r="ABM920" s="871"/>
      <c r="ABN920" s="871"/>
      <c r="ABO920" s="871"/>
      <c r="ABP920" s="871"/>
      <c r="ABQ920" s="871"/>
      <c r="ABR920" s="871"/>
      <c r="ABS920" s="871"/>
      <c r="ABT920" s="871"/>
      <c r="ABU920" s="871"/>
      <c r="ABV920" s="871"/>
      <c r="ABW920" s="871"/>
      <c r="ABX920" s="871"/>
      <c r="ABY920" s="871"/>
      <c r="ABZ920" s="871"/>
      <c r="ACA920" s="871"/>
      <c r="ACB920" s="871"/>
      <c r="ACC920" s="871"/>
      <c r="ACD920" s="871"/>
      <c r="ACE920" s="871"/>
      <c r="ACF920" s="871"/>
      <c r="ACG920" s="871"/>
      <c r="ACH920" s="871"/>
      <c r="ACI920" s="871"/>
      <c r="ACJ920" s="871"/>
      <c r="ACK920" s="871"/>
      <c r="ACL920" s="871"/>
      <c r="ACM920" s="871"/>
      <c r="ACN920" s="871"/>
      <c r="ACO920" s="871"/>
      <c r="ACP920" s="871"/>
      <c r="ACQ920" s="871"/>
      <c r="ACR920" s="871"/>
      <c r="ACS920" s="871"/>
      <c r="ACT920" s="871"/>
      <c r="ACU920" s="871"/>
      <c r="ACV920" s="871"/>
      <c r="ACW920" s="871"/>
      <c r="ACX920" s="871"/>
      <c r="ACY920" s="871"/>
      <c r="ACZ920" s="871"/>
      <c r="ADA920" s="871"/>
      <c r="ADB920" s="871"/>
      <c r="ADC920" s="871"/>
      <c r="ADD920" s="871"/>
      <c r="ADE920" s="871"/>
      <c r="ADF920" s="871"/>
      <c r="ADG920" s="871"/>
      <c r="ADH920" s="871"/>
      <c r="ADI920" s="871"/>
      <c r="ADJ920" s="871"/>
      <c r="ADK920" s="871"/>
      <c r="ADL920" s="871"/>
      <c r="ADM920" s="871"/>
      <c r="ADN920" s="871"/>
      <c r="ADO920" s="871"/>
      <c r="ADP920" s="871"/>
      <c r="ADQ920" s="871"/>
      <c r="ADR920" s="871"/>
      <c r="ADS920" s="871"/>
      <c r="ADT920" s="871"/>
      <c r="ADU920" s="871"/>
      <c r="ADV920" s="871"/>
      <c r="ADW920" s="871"/>
      <c r="ADX920" s="871"/>
      <c r="ADY920" s="871"/>
      <c r="ADZ920" s="871"/>
      <c r="AEA920" s="871"/>
      <c r="AEB920" s="871"/>
      <c r="AEC920" s="871"/>
      <c r="AED920" s="871"/>
      <c r="AEE920" s="871"/>
      <c r="AEF920" s="871"/>
      <c r="AEG920" s="871"/>
      <c r="AEH920" s="871"/>
      <c r="AEI920" s="871"/>
      <c r="AEJ920" s="871"/>
      <c r="AEK920" s="871"/>
      <c r="AEL920" s="871"/>
      <c r="AEM920" s="871"/>
      <c r="AEN920" s="871"/>
      <c r="AEO920" s="871"/>
      <c r="AEP920" s="871"/>
      <c r="AEQ920" s="871"/>
      <c r="AER920" s="871"/>
      <c r="AES920" s="871"/>
      <c r="AET920" s="871"/>
      <c r="AEU920" s="871"/>
      <c r="AEV920" s="871"/>
      <c r="AEW920" s="871"/>
      <c r="AEX920" s="871"/>
      <c r="AEY920" s="871"/>
      <c r="AEZ920" s="871"/>
      <c r="AFA920" s="871"/>
      <c r="AFB920" s="871"/>
      <c r="AFC920" s="871"/>
      <c r="AFD920" s="871"/>
      <c r="AFE920" s="871"/>
      <c r="AFF920" s="871"/>
      <c r="AFG920" s="871"/>
      <c r="AFH920" s="871"/>
      <c r="AFI920" s="871"/>
      <c r="AFJ920" s="871"/>
      <c r="AFK920" s="871"/>
      <c r="AFL920" s="871"/>
      <c r="AFM920" s="871"/>
      <c r="AFN920" s="871"/>
      <c r="AFO920" s="871"/>
      <c r="AFP920" s="871"/>
      <c r="AFQ920" s="871"/>
      <c r="AFR920" s="871"/>
      <c r="AFS920" s="871"/>
      <c r="AFT920" s="871"/>
      <c r="AFU920" s="871"/>
      <c r="AFV920" s="871"/>
      <c r="AFW920" s="871"/>
      <c r="AFX920" s="871"/>
      <c r="AFY920" s="871"/>
      <c r="AFZ920" s="871"/>
      <c r="AGA920" s="871"/>
      <c r="AGB920" s="871"/>
      <c r="AGC920" s="871"/>
      <c r="AGD920" s="871"/>
      <c r="AGE920" s="871"/>
      <c r="AGF920" s="871"/>
      <c r="AGG920" s="871"/>
      <c r="AGH920" s="871"/>
      <c r="AGI920" s="871"/>
      <c r="AGJ920" s="871"/>
      <c r="AGK920" s="871"/>
      <c r="AGL920" s="871"/>
      <c r="AGM920" s="871"/>
      <c r="AGN920" s="871"/>
      <c r="AGO920" s="871"/>
      <c r="AGP920" s="871"/>
      <c r="AGQ920" s="871"/>
      <c r="AGR920" s="871"/>
      <c r="AGS920" s="871"/>
      <c r="AGT920" s="871"/>
      <c r="AGU920" s="871"/>
      <c r="AGV920" s="871"/>
      <c r="AGW920" s="871"/>
      <c r="AGX920" s="871"/>
      <c r="AGY920" s="871"/>
      <c r="AGZ920" s="871"/>
      <c r="AHA920" s="871"/>
      <c r="AHB920" s="871"/>
      <c r="AHC920" s="871"/>
      <c r="AHD920" s="871"/>
      <c r="AHE920" s="871"/>
      <c r="AHF920" s="871"/>
      <c r="AHG920" s="871"/>
      <c r="AHH920" s="871"/>
      <c r="AHI920" s="871"/>
      <c r="AHJ920" s="871"/>
      <c r="AHK920" s="871"/>
      <c r="AHL920" s="871"/>
      <c r="AHM920" s="871"/>
      <c r="AHN920" s="871"/>
      <c r="AHO920" s="871"/>
      <c r="AHP920" s="871"/>
      <c r="AHQ920" s="871"/>
      <c r="AHR920" s="871"/>
      <c r="AHS920" s="871"/>
      <c r="AHT920" s="871"/>
      <c r="AHU920" s="871"/>
      <c r="AHV920" s="871"/>
      <c r="AHW920" s="871"/>
      <c r="AHX920" s="871"/>
      <c r="AHY920" s="871"/>
      <c r="AHZ920" s="871"/>
      <c r="AIA920" s="871"/>
      <c r="AIB920" s="871"/>
      <c r="AIC920" s="871"/>
      <c r="AID920" s="871"/>
      <c r="AIE920" s="871"/>
      <c r="AIF920" s="871"/>
      <c r="AIG920" s="871"/>
      <c r="AIH920" s="871"/>
      <c r="AII920" s="871"/>
      <c r="AIJ920" s="871"/>
      <c r="AIK920" s="871"/>
      <c r="AIL920" s="871"/>
      <c r="AIM920" s="871"/>
      <c r="AIN920" s="871"/>
      <c r="AIO920" s="871"/>
      <c r="AIP920" s="871"/>
      <c r="AIQ920" s="871"/>
      <c r="AIR920" s="871"/>
      <c r="AIS920" s="871"/>
      <c r="AIT920" s="871"/>
      <c r="AIU920" s="871"/>
      <c r="AIV920" s="871"/>
      <c r="AIW920" s="871"/>
      <c r="AIX920" s="871"/>
      <c r="AIY920" s="871"/>
      <c r="AIZ920" s="871"/>
      <c r="AJA920" s="871"/>
      <c r="AJB920" s="871"/>
      <c r="AJC920" s="871"/>
      <c r="AJD920" s="871"/>
      <c r="AJE920" s="871"/>
      <c r="AJF920" s="871"/>
      <c r="AJG920" s="871"/>
      <c r="AJH920" s="871"/>
      <c r="AJI920" s="871"/>
      <c r="AJJ920" s="871"/>
      <c r="AJK920" s="871"/>
      <c r="AJL920" s="871"/>
      <c r="AJM920" s="871"/>
      <c r="AJN920" s="871"/>
      <c r="AJO920" s="871"/>
      <c r="AJP920" s="871"/>
      <c r="AJQ920" s="871"/>
      <c r="AJR920" s="871"/>
      <c r="AJS920" s="871"/>
      <c r="AJT920" s="871"/>
      <c r="AJU920" s="871"/>
      <c r="AJV920" s="871"/>
      <c r="AJW920" s="871"/>
      <c r="AJX920" s="871"/>
      <c r="AJY920" s="871"/>
      <c r="AJZ920" s="871"/>
      <c r="AKA920" s="871"/>
      <c r="AKB920" s="871"/>
      <c r="AKC920" s="871"/>
      <c r="AKD920" s="871"/>
      <c r="AKE920" s="871"/>
      <c r="AKF920" s="871"/>
      <c r="AKG920" s="871"/>
      <c r="AKH920" s="871"/>
      <c r="AKI920" s="871"/>
      <c r="AKJ920" s="871"/>
      <c r="AKK920" s="871"/>
      <c r="AKL920" s="871"/>
      <c r="AKM920" s="871"/>
      <c r="AKN920" s="871"/>
      <c r="AKO920" s="871"/>
      <c r="AKP920" s="871"/>
      <c r="AKQ920" s="871"/>
      <c r="AKR920" s="871"/>
      <c r="AKS920" s="871"/>
      <c r="AKT920" s="871"/>
      <c r="AKU920" s="871"/>
      <c r="AKV920" s="871"/>
      <c r="AKW920" s="871"/>
      <c r="AKX920" s="871"/>
      <c r="AKY920" s="871"/>
      <c r="AKZ920" s="871"/>
      <c r="ALA920" s="871"/>
      <c r="ALB920" s="871"/>
      <c r="ALC920" s="871"/>
      <c r="ALD920" s="871"/>
      <c r="ALE920" s="871"/>
      <c r="ALF920" s="871"/>
      <c r="ALG920" s="871"/>
      <c r="ALH920" s="871"/>
      <c r="ALI920" s="871"/>
      <c r="ALJ920" s="871"/>
      <c r="ALK920" s="871"/>
      <c r="ALL920" s="871"/>
      <c r="ALM920" s="871"/>
      <c r="ALN920" s="871"/>
      <c r="ALO920" s="871"/>
      <c r="ALP920" s="871"/>
      <c r="ALQ920" s="871"/>
      <c r="ALR920" s="871"/>
      <c r="ALS920" s="871"/>
      <c r="ALT920" s="871"/>
      <c r="ALU920" s="871"/>
      <c r="ALV920" s="871"/>
      <c r="ALW920" s="871"/>
      <c r="ALX920" s="871"/>
      <c r="ALY920" s="871"/>
      <c r="ALZ920" s="871"/>
      <c r="AMA920" s="871"/>
      <c r="AMB920" s="871"/>
      <c r="AMC920" s="871"/>
      <c r="AMD920" s="871"/>
      <c r="AME920" s="871"/>
      <c r="AMF920" s="871"/>
      <c r="AMG920" s="871"/>
      <c r="AMH920" s="871"/>
      <c r="AMI920" s="871"/>
      <c r="AMJ920" s="871"/>
    </row>
    <row r="921" spans="1:1024" ht="14.4">
      <c r="A921" s="964">
        <v>15485</v>
      </c>
      <c r="B921" s="1003">
        <v>0.1</v>
      </c>
      <c r="C921" s="1037"/>
      <c r="D921" s="954" t="s">
        <v>735</v>
      </c>
      <c r="E921" s="955">
        <v>1650000</v>
      </c>
      <c r="F921" s="985">
        <v>0.04</v>
      </c>
      <c r="G921" s="1036">
        <f t="shared" si="36"/>
        <v>66000</v>
      </c>
      <c r="H921" s="871"/>
      <c r="I921" s="871"/>
      <c r="J921" s="871"/>
      <c r="K921" s="871"/>
      <c r="L921" s="871"/>
      <c r="M921" s="871"/>
      <c r="N921" s="871"/>
      <c r="O921" s="871"/>
      <c r="P921" s="871"/>
      <c r="Q921" s="871"/>
      <c r="R921" s="871"/>
      <c r="S921" s="871"/>
      <c r="T921" s="871"/>
      <c r="U921" s="871"/>
      <c r="V921" s="871"/>
      <c r="W921" s="871"/>
      <c r="X921" s="871"/>
      <c r="Y921" s="871"/>
      <c r="Z921" s="871"/>
      <c r="AA921" s="871"/>
      <c r="AB921" s="871"/>
      <c r="AC921" s="871"/>
      <c r="AD921" s="871"/>
      <c r="AE921" s="871"/>
      <c r="AF921" s="871"/>
      <c r="AG921" s="871"/>
      <c r="AH921" s="871"/>
      <c r="AI921" s="871"/>
      <c r="AJ921" s="871"/>
      <c r="AK921" s="871"/>
      <c r="AL921" s="871"/>
      <c r="AM921" s="871"/>
      <c r="AN921" s="871"/>
      <c r="AO921" s="871"/>
      <c r="AP921" s="871"/>
      <c r="AQ921" s="871"/>
      <c r="AR921" s="871"/>
      <c r="AS921" s="871"/>
      <c r="AT921" s="871"/>
      <c r="AU921" s="871"/>
      <c r="AV921" s="871"/>
      <c r="AW921" s="871"/>
      <c r="AX921" s="871"/>
      <c r="AY921" s="871"/>
      <c r="AZ921" s="871"/>
      <c r="BA921" s="871"/>
      <c r="BB921" s="871"/>
      <c r="BC921" s="871"/>
      <c r="BD921" s="871"/>
      <c r="BE921" s="871"/>
      <c r="BF921" s="871"/>
      <c r="BG921" s="871"/>
      <c r="BH921" s="871"/>
      <c r="BI921" s="871"/>
      <c r="BJ921" s="871"/>
      <c r="BK921" s="871"/>
      <c r="BL921" s="871"/>
      <c r="BM921" s="871"/>
      <c r="BN921" s="871"/>
      <c r="BO921" s="871"/>
      <c r="BP921" s="871"/>
      <c r="BQ921" s="871"/>
      <c r="BR921" s="871"/>
      <c r="BS921" s="871"/>
      <c r="BT921" s="871"/>
      <c r="BU921" s="871"/>
      <c r="BV921" s="871"/>
      <c r="BW921" s="871"/>
      <c r="BX921" s="871"/>
      <c r="BY921" s="871"/>
      <c r="BZ921" s="871"/>
      <c r="CA921" s="871"/>
      <c r="CB921" s="871"/>
      <c r="CC921" s="871"/>
      <c r="CD921" s="871"/>
      <c r="CE921" s="871"/>
      <c r="CF921" s="871"/>
      <c r="CG921" s="871"/>
      <c r="CH921" s="871"/>
      <c r="CI921" s="871"/>
      <c r="CJ921" s="871"/>
      <c r="CK921" s="871"/>
      <c r="CL921" s="871"/>
      <c r="CM921" s="871"/>
      <c r="CN921" s="871"/>
      <c r="CO921" s="871"/>
      <c r="CP921" s="871"/>
      <c r="CQ921" s="871"/>
      <c r="CR921" s="871"/>
      <c r="CS921" s="871"/>
      <c r="CT921" s="871"/>
      <c r="CU921" s="871"/>
      <c r="CV921" s="871"/>
      <c r="CW921" s="871"/>
      <c r="CX921" s="871"/>
      <c r="CY921" s="871"/>
      <c r="CZ921" s="871"/>
      <c r="DA921" s="871"/>
      <c r="DB921" s="871"/>
      <c r="DC921" s="871"/>
      <c r="DD921" s="871"/>
      <c r="DE921" s="871"/>
      <c r="DF921" s="871"/>
      <c r="DG921" s="871"/>
      <c r="DH921" s="871"/>
      <c r="DI921" s="871"/>
      <c r="DJ921" s="871"/>
      <c r="DK921" s="871"/>
      <c r="DL921" s="871"/>
      <c r="DM921" s="871"/>
      <c r="DN921" s="871"/>
      <c r="DO921" s="871"/>
      <c r="DP921" s="871"/>
      <c r="DQ921" s="871"/>
      <c r="DR921" s="871"/>
      <c r="DS921" s="871"/>
      <c r="DT921" s="871"/>
      <c r="DU921" s="871"/>
      <c r="DV921" s="871"/>
      <c r="DW921" s="871"/>
      <c r="DX921" s="871"/>
      <c r="DY921" s="871"/>
      <c r="DZ921" s="871"/>
      <c r="EA921" s="871"/>
      <c r="EB921" s="871"/>
      <c r="EC921" s="871"/>
      <c r="ED921" s="871"/>
      <c r="EE921" s="871"/>
      <c r="EF921" s="871"/>
      <c r="EG921" s="871"/>
      <c r="EH921" s="871"/>
      <c r="EI921" s="871"/>
      <c r="EJ921" s="871"/>
      <c r="EK921" s="871"/>
      <c r="EL921" s="871"/>
      <c r="EM921" s="871"/>
      <c r="EN921" s="871"/>
      <c r="EO921" s="871"/>
      <c r="EP921" s="871"/>
      <c r="EQ921" s="871"/>
      <c r="ER921" s="871"/>
      <c r="ES921" s="871"/>
      <c r="ET921" s="871"/>
      <c r="EU921" s="871"/>
      <c r="EV921" s="871"/>
      <c r="EW921" s="871"/>
      <c r="EX921" s="871"/>
      <c r="EY921" s="871"/>
      <c r="EZ921" s="871"/>
      <c r="FA921" s="871"/>
      <c r="FB921" s="871"/>
      <c r="FC921" s="871"/>
      <c r="FD921" s="871"/>
      <c r="FE921" s="871"/>
      <c r="FF921" s="871"/>
      <c r="FG921" s="871"/>
      <c r="FH921" s="871"/>
      <c r="FI921" s="871"/>
      <c r="FJ921" s="871"/>
      <c r="FK921" s="871"/>
      <c r="FL921" s="871"/>
      <c r="FM921" s="871"/>
      <c r="FN921" s="871"/>
      <c r="FO921" s="871"/>
      <c r="FP921" s="871"/>
      <c r="FQ921" s="871"/>
      <c r="FR921" s="871"/>
      <c r="FS921" s="871"/>
      <c r="FT921" s="871"/>
      <c r="FU921" s="871"/>
      <c r="FV921" s="871"/>
      <c r="FW921" s="871"/>
      <c r="FX921" s="871"/>
      <c r="FY921" s="871"/>
      <c r="FZ921" s="871"/>
      <c r="GA921" s="871"/>
      <c r="GB921" s="871"/>
      <c r="GC921" s="871"/>
      <c r="GD921" s="871"/>
      <c r="GE921" s="871"/>
      <c r="GF921" s="871"/>
      <c r="GG921" s="871"/>
      <c r="GH921" s="871"/>
      <c r="GI921" s="871"/>
      <c r="GJ921" s="871"/>
      <c r="GK921" s="871"/>
      <c r="GL921" s="871"/>
      <c r="GM921" s="871"/>
      <c r="GN921" s="871"/>
      <c r="GO921" s="871"/>
      <c r="GP921" s="871"/>
      <c r="GQ921" s="871"/>
      <c r="GR921" s="871"/>
      <c r="GS921" s="871"/>
      <c r="GT921" s="871"/>
      <c r="GU921" s="871"/>
      <c r="GV921" s="871"/>
      <c r="GW921" s="871"/>
      <c r="GX921" s="871"/>
      <c r="GY921" s="871"/>
      <c r="GZ921" s="871"/>
      <c r="HA921" s="871"/>
      <c r="HB921" s="871"/>
      <c r="HC921" s="871"/>
      <c r="HD921" s="871"/>
      <c r="HE921" s="871"/>
      <c r="HF921" s="871"/>
      <c r="HG921" s="871"/>
      <c r="HH921" s="871"/>
      <c r="HI921" s="871"/>
      <c r="HJ921" s="871"/>
      <c r="HK921" s="871"/>
      <c r="HL921" s="871"/>
      <c r="HM921" s="871"/>
      <c r="HN921" s="871"/>
      <c r="HO921" s="871"/>
      <c r="HP921" s="871"/>
      <c r="HQ921" s="871"/>
      <c r="HR921" s="871"/>
      <c r="HS921" s="871"/>
      <c r="HT921" s="871"/>
      <c r="HU921" s="871"/>
      <c r="HV921" s="871"/>
      <c r="HW921" s="871"/>
      <c r="HX921" s="871"/>
      <c r="HY921" s="871"/>
      <c r="HZ921" s="871"/>
      <c r="IA921" s="871"/>
      <c r="IB921" s="871"/>
      <c r="IC921" s="871"/>
      <c r="ID921" s="871"/>
      <c r="IE921" s="871"/>
      <c r="IF921" s="871"/>
      <c r="IG921" s="871"/>
      <c r="IH921" s="871"/>
      <c r="II921" s="871"/>
      <c r="IJ921" s="871"/>
      <c r="IK921" s="871"/>
      <c r="IL921" s="871"/>
      <c r="IM921" s="871"/>
      <c r="IN921" s="871"/>
      <c r="IO921" s="871"/>
      <c r="IP921" s="871"/>
      <c r="IQ921" s="871"/>
      <c r="IR921" s="871"/>
      <c r="IS921" s="871"/>
      <c r="IT921" s="871"/>
      <c r="IU921" s="871"/>
      <c r="IV921" s="871"/>
      <c r="IW921" s="871"/>
      <c r="IX921" s="871"/>
      <c r="IY921" s="871"/>
      <c r="IZ921" s="871"/>
      <c r="JA921" s="871"/>
      <c r="JB921" s="871"/>
      <c r="JC921" s="871"/>
      <c r="JD921" s="871"/>
      <c r="JE921" s="871"/>
      <c r="JF921" s="871"/>
      <c r="JG921" s="871"/>
      <c r="JH921" s="871"/>
      <c r="JI921" s="871"/>
      <c r="JJ921" s="871"/>
      <c r="JK921" s="871"/>
      <c r="JL921" s="871"/>
      <c r="JM921" s="871"/>
      <c r="JN921" s="871"/>
      <c r="JO921" s="871"/>
      <c r="JP921" s="871"/>
      <c r="JQ921" s="871"/>
      <c r="JR921" s="871"/>
      <c r="JS921" s="871"/>
      <c r="JT921" s="871"/>
      <c r="JU921" s="871"/>
      <c r="JV921" s="871"/>
      <c r="JW921" s="871"/>
      <c r="JX921" s="871"/>
      <c r="JY921" s="871"/>
      <c r="JZ921" s="871"/>
      <c r="KA921" s="871"/>
      <c r="KB921" s="871"/>
      <c r="KC921" s="871"/>
      <c r="KD921" s="871"/>
      <c r="KE921" s="871"/>
      <c r="KF921" s="871"/>
      <c r="KG921" s="871"/>
      <c r="KH921" s="871"/>
      <c r="KI921" s="871"/>
      <c r="KJ921" s="871"/>
      <c r="KK921" s="871"/>
      <c r="KL921" s="871"/>
      <c r="KM921" s="871"/>
      <c r="KN921" s="871"/>
      <c r="KO921" s="871"/>
      <c r="KP921" s="871"/>
      <c r="KQ921" s="871"/>
      <c r="KR921" s="871"/>
      <c r="KS921" s="871"/>
      <c r="KT921" s="871"/>
      <c r="KU921" s="871"/>
      <c r="KV921" s="871"/>
      <c r="KW921" s="871"/>
      <c r="KX921" s="871"/>
      <c r="KY921" s="871"/>
      <c r="KZ921" s="871"/>
      <c r="LA921" s="871"/>
      <c r="LB921" s="871"/>
      <c r="LC921" s="871"/>
      <c r="LD921" s="871"/>
      <c r="LE921" s="871"/>
      <c r="LF921" s="871"/>
      <c r="LG921" s="871"/>
      <c r="LH921" s="871"/>
      <c r="LI921" s="871"/>
      <c r="LJ921" s="871"/>
      <c r="LK921" s="871"/>
      <c r="LL921" s="871"/>
      <c r="LM921" s="871"/>
      <c r="LN921" s="871"/>
      <c r="LO921" s="871"/>
      <c r="LP921" s="871"/>
      <c r="LQ921" s="871"/>
      <c r="LR921" s="871"/>
      <c r="LS921" s="871"/>
      <c r="LT921" s="871"/>
      <c r="LU921" s="871"/>
      <c r="LV921" s="871"/>
      <c r="LW921" s="871"/>
      <c r="LX921" s="871"/>
      <c r="LY921" s="871"/>
      <c r="LZ921" s="871"/>
      <c r="MA921" s="871"/>
      <c r="MB921" s="871"/>
      <c r="MC921" s="871"/>
      <c r="MD921" s="871"/>
      <c r="ME921" s="871"/>
      <c r="MF921" s="871"/>
      <c r="MG921" s="871"/>
      <c r="MH921" s="871"/>
      <c r="MI921" s="871"/>
      <c r="MJ921" s="871"/>
      <c r="MK921" s="871"/>
      <c r="ML921" s="871"/>
      <c r="MM921" s="871"/>
      <c r="MN921" s="871"/>
      <c r="MO921" s="871"/>
      <c r="MP921" s="871"/>
      <c r="MQ921" s="871"/>
      <c r="MR921" s="871"/>
      <c r="MS921" s="871"/>
      <c r="MT921" s="871"/>
      <c r="MU921" s="871"/>
      <c r="MV921" s="871"/>
      <c r="MW921" s="871"/>
      <c r="MX921" s="871"/>
      <c r="MY921" s="871"/>
      <c r="MZ921" s="871"/>
      <c r="NA921" s="871"/>
      <c r="NB921" s="871"/>
      <c r="NC921" s="871"/>
      <c r="ND921" s="871"/>
      <c r="NE921" s="871"/>
      <c r="NF921" s="871"/>
      <c r="NG921" s="871"/>
      <c r="NH921" s="871"/>
      <c r="NI921" s="871"/>
      <c r="NJ921" s="871"/>
      <c r="NK921" s="871"/>
      <c r="NL921" s="871"/>
      <c r="NM921" s="871"/>
      <c r="NN921" s="871"/>
      <c r="NO921" s="871"/>
      <c r="NP921" s="871"/>
      <c r="NQ921" s="871"/>
      <c r="NR921" s="871"/>
      <c r="NS921" s="871"/>
      <c r="NT921" s="871"/>
      <c r="NU921" s="871"/>
      <c r="NV921" s="871"/>
      <c r="NW921" s="871"/>
      <c r="NX921" s="871"/>
      <c r="NY921" s="871"/>
      <c r="NZ921" s="871"/>
      <c r="OA921" s="871"/>
      <c r="OB921" s="871"/>
      <c r="OC921" s="871"/>
      <c r="OD921" s="871"/>
      <c r="OE921" s="871"/>
      <c r="OF921" s="871"/>
      <c r="OG921" s="871"/>
      <c r="OH921" s="871"/>
      <c r="OI921" s="871"/>
      <c r="OJ921" s="871"/>
      <c r="OK921" s="871"/>
      <c r="OL921" s="871"/>
      <c r="OM921" s="871"/>
      <c r="ON921" s="871"/>
      <c r="OO921" s="871"/>
      <c r="OP921" s="871"/>
      <c r="OQ921" s="871"/>
      <c r="OR921" s="871"/>
      <c r="OS921" s="871"/>
      <c r="OT921" s="871"/>
      <c r="OU921" s="871"/>
      <c r="OV921" s="871"/>
      <c r="OW921" s="871"/>
      <c r="OX921" s="871"/>
      <c r="OY921" s="871"/>
      <c r="OZ921" s="871"/>
      <c r="PA921" s="871"/>
      <c r="PB921" s="871"/>
      <c r="PC921" s="871"/>
      <c r="PD921" s="871"/>
      <c r="PE921" s="871"/>
      <c r="PF921" s="871"/>
      <c r="PG921" s="871"/>
      <c r="PH921" s="871"/>
      <c r="PI921" s="871"/>
      <c r="PJ921" s="871"/>
      <c r="PK921" s="871"/>
      <c r="PL921" s="871"/>
      <c r="PM921" s="871"/>
      <c r="PN921" s="871"/>
      <c r="PO921" s="871"/>
      <c r="PP921" s="871"/>
      <c r="PQ921" s="871"/>
      <c r="PR921" s="871"/>
      <c r="PS921" s="871"/>
      <c r="PT921" s="871"/>
      <c r="PU921" s="871"/>
      <c r="PV921" s="871"/>
      <c r="PW921" s="871"/>
      <c r="PX921" s="871"/>
      <c r="PY921" s="871"/>
      <c r="PZ921" s="871"/>
      <c r="QA921" s="871"/>
      <c r="QB921" s="871"/>
      <c r="QC921" s="871"/>
      <c r="QD921" s="871"/>
      <c r="QE921" s="871"/>
      <c r="QF921" s="871"/>
      <c r="QG921" s="871"/>
      <c r="QH921" s="871"/>
      <c r="QI921" s="871"/>
      <c r="QJ921" s="871"/>
      <c r="QK921" s="871"/>
      <c r="QL921" s="871"/>
      <c r="QM921" s="871"/>
      <c r="QN921" s="871"/>
      <c r="QO921" s="871"/>
      <c r="QP921" s="871"/>
      <c r="QQ921" s="871"/>
      <c r="QR921" s="871"/>
      <c r="QS921" s="871"/>
      <c r="QT921" s="871"/>
      <c r="QU921" s="871"/>
      <c r="QV921" s="871"/>
      <c r="QW921" s="871"/>
      <c r="QX921" s="871"/>
      <c r="QY921" s="871"/>
      <c r="QZ921" s="871"/>
      <c r="RA921" s="871"/>
      <c r="RB921" s="871"/>
      <c r="RC921" s="871"/>
      <c r="RD921" s="871"/>
      <c r="RE921" s="871"/>
      <c r="RF921" s="871"/>
      <c r="RG921" s="871"/>
      <c r="RH921" s="871"/>
      <c r="RI921" s="871"/>
      <c r="RJ921" s="871"/>
      <c r="RK921" s="871"/>
      <c r="RL921" s="871"/>
      <c r="RM921" s="871"/>
      <c r="RN921" s="871"/>
      <c r="RO921" s="871"/>
      <c r="RP921" s="871"/>
      <c r="RQ921" s="871"/>
      <c r="RR921" s="871"/>
      <c r="RS921" s="871"/>
      <c r="RT921" s="871"/>
      <c r="RU921" s="871"/>
      <c r="RV921" s="871"/>
      <c r="RW921" s="871"/>
      <c r="RX921" s="871"/>
      <c r="RY921" s="871"/>
      <c r="RZ921" s="871"/>
      <c r="SA921" s="871"/>
      <c r="SB921" s="871"/>
      <c r="SC921" s="871"/>
      <c r="SD921" s="871"/>
      <c r="SE921" s="871"/>
      <c r="SF921" s="871"/>
      <c r="SG921" s="871"/>
      <c r="SH921" s="871"/>
      <c r="SI921" s="871"/>
      <c r="SJ921" s="871"/>
      <c r="SK921" s="871"/>
      <c r="SL921" s="871"/>
      <c r="SM921" s="871"/>
      <c r="SN921" s="871"/>
      <c r="SO921" s="871"/>
      <c r="SP921" s="871"/>
      <c r="SQ921" s="871"/>
      <c r="SR921" s="871"/>
      <c r="SS921" s="871"/>
      <c r="ST921" s="871"/>
      <c r="SU921" s="871"/>
      <c r="SV921" s="871"/>
      <c r="SW921" s="871"/>
      <c r="SX921" s="871"/>
      <c r="SY921" s="871"/>
      <c r="SZ921" s="871"/>
      <c r="TA921" s="871"/>
      <c r="TB921" s="871"/>
      <c r="TC921" s="871"/>
      <c r="TD921" s="871"/>
      <c r="TE921" s="871"/>
      <c r="TF921" s="871"/>
      <c r="TG921" s="871"/>
      <c r="TH921" s="871"/>
      <c r="TI921" s="871"/>
      <c r="TJ921" s="871"/>
      <c r="TK921" s="871"/>
      <c r="TL921" s="871"/>
      <c r="TM921" s="871"/>
      <c r="TN921" s="871"/>
      <c r="TO921" s="871"/>
      <c r="TP921" s="871"/>
      <c r="TQ921" s="871"/>
      <c r="TR921" s="871"/>
      <c r="TS921" s="871"/>
      <c r="TT921" s="871"/>
      <c r="TU921" s="871"/>
      <c r="TV921" s="871"/>
      <c r="TW921" s="871"/>
      <c r="TX921" s="871"/>
      <c r="TY921" s="871"/>
      <c r="TZ921" s="871"/>
      <c r="UA921" s="871"/>
      <c r="UB921" s="871"/>
      <c r="UC921" s="871"/>
      <c r="UD921" s="871"/>
      <c r="UE921" s="871"/>
      <c r="UF921" s="871"/>
      <c r="UG921" s="871"/>
      <c r="UH921" s="871"/>
      <c r="UI921" s="871"/>
      <c r="UJ921" s="871"/>
      <c r="UK921" s="871"/>
      <c r="UL921" s="871"/>
      <c r="UM921" s="871"/>
      <c r="UN921" s="871"/>
      <c r="UO921" s="871"/>
      <c r="UP921" s="871"/>
      <c r="UQ921" s="871"/>
      <c r="UR921" s="871"/>
      <c r="US921" s="871"/>
      <c r="UT921" s="871"/>
      <c r="UU921" s="871"/>
      <c r="UV921" s="871"/>
      <c r="UW921" s="871"/>
      <c r="UX921" s="871"/>
      <c r="UY921" s="871"/>
      <c r="UZ921" s="871"/>
      <c r="VA921" s="871"/>
      <c r="VB921" s="871"/>
      <c r="VC921" s="871"/>
      <c r="VD921" s="871"/>
      <c r="VE921" s="871"/>
      <c r="VF921" s="871"/>
      <c r="VG921" s="871"/>
      <c r="VH921" s="871"/>
      <c r="VI921" s="871"/>
      <c r="VJ921" s="871"/>
      <c r="VK921" s="871"/>
      <c r="VL921" s="871"/>
      <c r="VM921" s="871"/>
      <c r="VN921" s="871"/>
      <c r="VO921" s="871"/>
      <c r="VP921" s="871"/>
      <c r="VQ921" s="871"/>
      <c r="VR921" s="871"/>
      <c r="VS921" s="871"/>
      <c r="VT921" s="871"/>
      <c r="VU921" s="871"/>
      <c r="VV921" s="871"/>
      <c r="VW921" s="871"/>
      <c r="VX921" s="871"/>
      <c r="VY921" s="871"/>
      <c r="VZ921" s="871"/>
      <c r="WA921" s="871"/>
      <c r="WB921" s="871"/>
      <c r="WC921" s="871"/>
      <c r="WD921" s="871"/>
      <c r="WE921" s="871"/>
      <c r="WF921" s="871"/>
      <c r="WG921" s="871"/>
      <c r="WH921" s="871"/>
      <c r="WI921" s="871"/>
      <c r="WJ921" s="871"/>
      <c r="WK921" s="871"/>
      <c r="WL921" s="871"/>
      <c r="WM921" s="871"/>
      <c r="WN921" s="871"/>
      <c r="WO921" s="871"/>
      <c r="WP921" s="871"/>
      <c r="WQ921" s="871"/>
      <c r="WR921" s="871"/>
      <c r="WS921" s="871"/>
      <c r="WT921" s="871"/>
      <c r="WU921" s="871"/>
      <c r="WV921" s="871"/>
      <c r="WW921" s="871"/>
      <c r="WX921" s="871"/>
      <c r="WY921" s="871"/>
      <c r="WZ921" s="871"/>
      <c r="XA921" s="871"/>
      <c r="XB921" s="871"/>
      <c r="XC921" s="871"/>
      <c r="XD921" s="871"/>
      <c r="XE921" s="871"/>
      <c r="XF921" s="871"/>
      <c r="XG921" s="871"/>
      <c r="XH921" s="871"/>
      <c r="XI921" s="871"/>
      <c r="XJ921" s="871"/>
      <c r="XK921" s="871"/>
      <c r="XL921" s="871"/>
      <c r="XM921" s="871"/>
      <c r="XN921" s="871"/>
      <c r="XO921" s="871"/>
      <c r="XP921" s="871"/>
      <c r="XQ921" s="871"/>
      <c r="XR921" s="871"/>
      <c r="XS921" s="871"/>
      <c r="XT921" s="871"/>
      <c r="XU921" s="871"/>
      <c r="XV921" s="871"/>
      <c r="XW921" s="871"/>
      <c r="XX921" s="871"/>
      <c r="XY921" s="871"/>
      <c r="XZ921" s="871"/>
      <c r="YA921" s="871"/>
      <c r="YB921" s="871"/>
      <c r="YC921" s="871"/>
      <c r="YD921" s="871"/>
      <c r="YE921" s="871"/>
      <c r="YF921" s="871"/>
      <c r="YG921" s="871"/>
      <c r="YH921" s="871"/>
      <c r="YI921" s="871"/>
      <c r="YJ921" s="871"/>
      <c r="YK921" s="871"/>
      <c r="YL921" s="871"/>
      <c r="YM921" s="871"/>
      <c r="YN921" s="871"/>
      <c r="YO921" s="871"/>
      <c r="YP921" s="871"/>
      <c r="YQ921" s="871"/>
      <c r="YR921" s="871"/>
      <c r="YS921" s="871"/>
      <c r="YT921" s="871"/>
      <c r="YU921" s="871"/>
      <c r="YV921" s="871"/>
      <c r="YW921" s="871"/>
      <c r="YX921" s="871"/>
      <c r="YY921" s="871"/>
      <c r="YZ921" s="871"/>
      <c r="ZA921" s="871"/>
      <c r="ZB921" s="871"/>
      <c r="ZC921" s="871"/>
      <c r="ZD921" s="871"/>
      <c r="ZE921" s="871"/>
      <c r="ZF921" s="871"/>
      <c r="ZG921" s="871"/>
      <c r="ZH921" s="871"/>
      <c r="ZI921" s="871"/>
      <c r="ZJ921" s="871"/>
      <c r="ZK921" s="871"/>
      <c r="ZL921" s="871"/>
      <c r="ZM921" s="871"/>
      <c r="ZN921" s="871"/>
      <c r="ZO921" s="871"/>
      <c r="ZP921" s="871"/>
      <c r="ZQ921" s="871"/>
      <c r="ZR921" s="871"/>
      <c r="ZS921" s="871"/>
      <c r="ZT921" s="871"/>
      <c r="ZU921" s="871"/>
      <c r="ZV921" s="871"/>
      <c r="ZW921" s="871"/>
      <c r="ZX921" s="871"/>
      <c r="ZY921" s="871"/>
      <c r="ZZ921" s="871"/>
      <c r="AAA921" s="871"/>
      <c r="AAB921" s="871"/>
      <c r="AAC921" s="871"/>
      <c r="AAD921" s="871"/>
      <c r="AAE921" s="871"/>
      <c r="AAF921" s="871"/>
      <c r="AAG921" s="871"/>
      <c r="AAH921" s="871"/>
      <c r="AAI921" s="871"/>
      <c r="AAJ921" s="871"/>
      <c r="AAK921" s="871"/>
      <c r="AAL921" s="871"/>
      <c r="AAM921" s="871"/>
      <c r="AAN921" s="871"/>
      <c r="AAO921" s="871"/>
      <c r="AAP921" s="871"/>
      <c r="AAQ921" s="871"/>
      <c r="AAR921" s="871"/>
      <c r="AAS921" s="871"/>
      <c r="AAT921" s="871"/>
      <c r="AAU921" s="871"/>
      <c r="AAV921" s="871"/>
      <c r="AAW921" s="871"/>
      <c r="AAX921" s="871"/>
      <c r="AAY921" s="871"/>
      <c r="AAZ921" s="871"/>
      <c r="ABA921" s="871"/>
      <c r="ABB921" s="871"/>
      <c r="ABC921" s="871"/>
      <c r="ABD921" s="871"/>
      <c r="ABE921" s="871"/>
      <c r="ABF921" s="871"/>
      <c r="ABG921" s="871"/>
      <c r="ABH921" s="871"/>
      <c r="ABI921" s="871"/>
      <c r="ABJ921" s="871"/>
      <c r="ABK921" s="871"/>
      <c r="ABL921" s="871"/>
      <c r="ABM921" s="871"/>
      <c r="ABN921" s="871"/>
      <c r="ABO921" s="871"/>
      <c r="ABP921" s="871"/>
      <c r="ABQ921" s="871"/>
      <c r="ABR921" s="871"/>
      <c r="ABS921" s="871"/>
      <c r="ABT921" s="871"/>
      <c r="ABU921" s="871"/>
      <c r="ABV921" s="871"/>
      <c r="ABW921" s="871"/>
      <c r="ABX921" s="871"/>
      <c r="ABY921" s="871"/>
      <c r="ABZ921" s="871"/>
      <c r="ACA921" s="871"/>
      <c r="ACB921" s="871"/>
      <c r="ACC921" s="871"/>
      <c r="ACD921" s="871"/>
      <c r="ACE921" s="871"/>
      <c r="ACF921" s="871"/>
      <c r="ACG921" s="871"/>
      <c r="ACH921" s="871"/>
      <c r="ACI921" s="871"/>
      <c r="ACJ921" s="871"/>
      <c r="ACK921" s="871"/>
      <c r="ACL921" s="871"/>
      <c r="ACM921" s="871"/>
      <c r="ACN921" s="871"/>
      <c r="ACO921" s="871"/>
      <c r="ACP921" s="871"/>
      <c r="ACQ921" s="871"/>
      <c r="ACR921" s="871"/>
      <c r="ACS921" s="871"/>
      <c r="ACT921" s="871"/>
      <c r="ACU921" s="871"/>
      <c r="ACV921" s="871"/>
      <c r="ACW921" s="871"/>
      <c r="ACX921" s="871"/>
      <c r="ACY921" s="871"/>
      <c r="ACZ921" s="871"/>
      <c r="ADA921" s="871"/>
      <c r="ADB921" s="871"/>
      <c r="ADC921" s="871"/>
      <c r="ADD921" s="871"/>
      <c r="ADE921" s="871"/>
      <c r="ADF921" s="871"/>
      <c r="ADG921" s="871"/>
      <c r="ADH921" s="871"/>
      <c r="ADI921" s="871"/>
      <c r="ADJ921" s="871"/>
      <c r="ADK921" s="871"/>
      <c r="ADL921" s="871"/>
      <c r="ADM921" s="871"/>
      <c r="ADN921" s="871"/>
      <c r="ADO921" s="871"/>
      <c r="ADP921" s="871"/>
      <c r="ADQ921" s="871"/>
      <c r="ADR921" s="871"/>
      <c r="ADS921" s="871"/>
      <c r="ADT921" s="871"/>
      <c r="ADU921" s="871"/>
      <c r="ADV921" s="871"/>
      <c r="ADW921" s="871"/>
      <c r="ADX921" s="871"/>
      <c r="ADY921" s="871"/>
      <c r="ADZ921" s="871"/>
      <c r="AEA921" s="871"/>
      <c r="AEB921" s="871"/>
      <c r="AEC921" s="871"/>
      <c r="AED921" s="871"/>
      <c r="AEE921" s="871"/>
      <c r="AEF921" s="871"/>
      <c r="AEG921" s="871"/>
      <c r="AEH921" s="871"/>
      <c r="AEI921" s="871"/>
      <c r="AEJ921" s="871"/>
      <c r="AEK921" s="871"/>
      <c r="AEL921" s="871"/>
      <c r="AEM921" s="871"/>
      <c r="AEN921" s="871"/>
      <c r="AEO921" s="871"/>
      <c r="AEP921" s="871"/>
      <c r="AEQ921" s="871"/>
      <c r="AER921" s="871"/>
      <c r="AES921" s="871"/>
      <c r="AET921" s="871"/>
      <c r="AEU921" s="871"/>
      <c r="AEV921" s="871"/>
      <c r="AEW921" s="871"/>
      <c r="AEX921" s="871"/>
      <c r="AEY921" s="871"/>
      <c r="AEZ921" s="871"/>
      <c r="AFA921" s="871"/>
      <c r="AFB921" s="871"/>
      <c r="AFC921" s="871"/>
      <c r="AFD921" s="871"/>
      <c r="AFE921" s="871"/>
      <c r="AFF921" s="871"/>
      <c r="AFG921" s="871"/>
      <c r="AFH921" s="871"/>
      <c r="AFI921" s="871"/>
      <c r="AFJ921" s="871"/>
      <c r="AFK921" s="871"/>
      <c r="AFL921" s="871"/>
      <c r="AFM921" s="871"/>
      <c r="AFN921" s="871"/>
      <c r="AFO921" s="871"/>
      <c r="AFP921" s="871"/>
      <c r="AFQ921" s="871"/>
      <c r="AFR921" s="871"/>
      <c r="AFS921" s="871"/>
      <c r="AFT921" s="871"/>
      <c r="AFU921" s="871"/>
      <c r="AFV921" s="871"/>
      <c r="AFW921" s="871"/>
      <c r="AFX921" s="871"/>
      <c r="AFY921" s="871"/>
      <c r="AFZ921" s="871"/>
      <c r="AGA921" s="871"/>
      <c r="AGB921" s="871"/>
      <c r="AGC921" s="871"/>
      <c r="AGD921" s="871"/>
      <c r="AGE921" s="871"/>
      <c r="AGF921" s="871"/>
      <c r="AGG921" s="871"/>
      <c r="AGH921" s="871"/>
      <c r="AGI921" s="871"/>
      <c r="AGJ921" s="871"/>
      <c r="AGK921" s="871"/>
      <c r="AGL921" s="871"/>
      <c r="AGM921" s="871"/>
      <c r="AGN921" s="871"/>
      <c r="AGO921" s="871"/>
      <c r="AGP921" s="871"/>
      <c r="AGQ921" s="871"/>
      <c r="AGR921" s="871"/>
      <c r="AGS921" s="871"/>
      <c r="AGT921" s="871"/>
      <c r="AGU921" s="871"/>
      <c r="AGV921" s="871"/>
      <c r="AGW921" s="871"/>
      <c r="AGX921" s="871"/>
      <c r="AGY921" s="871"/>
      <c r="AGZ921" s="871"/>
      <c r="AHA921" s="871"/>
      <c r="AHB921" s="871"/>
      <c r="AHC921" s="871"/>
      <c r="AHD921" s="871"/>
      <c r="AHE921" s="871"/>
      <c r="AHF921" s="871"/>
      <c r="AHG921" s="871"/>
      <c r="AHH921" s="871"/>
      <c r="AHI921" s="871"/>
      <c r="AHJ921" s="871"/>
      <c r="AHK921" s="871"/>
      <c r="AHL921" s="871"/>
      <c r="AHM921" s="871"/>
      <c r="AHN921" s="871"/>
      <c r="AHO921" s="871"/>
      <c r="AHP921" s="871"/>
      <c r="AHQ921" s="871"/>
      <c r="AHR921" s="871"/>
      <c r="AHS921" s="871"/>
      <c r="AHT921" s="871"/>
      <c r="AHU921" s="871"/>
      <c r="AHV921" s="871"/>
      <c r="AHW921" s="871"/>
      <c r="AHX921" s="871"/>
      <c r="AHY921" s="871"/>
      <c r="AHZ921" s="871"/>
      <c r="AIA921" s="871"/>
      <c r="AIB921" s="871"/>
      <c r="AIC921" s="871"/>
      <c r="AID921" s="871"/>
      <c r="AIE921" s="871"/>
      <c r="AIF921" s="871"/>
      <c r="AIG921" s="871"/>
      <c r="AIH921" s="871"/>
      <c r="AII921" s="871"/>
      <c r="AIJ921" s="871"/>
      <c r="AIK921" s="871"/>
      <c r="AIL921" s="871"/>
      <c r="AIM921" s="871"/>
      <c r="AIN921" s="871"/>
      <c r="AIO921" s="871"/>
      <c r="AIP921" s="871"/>
      <c r="AIQ921" s="871"/>
      <c r="AIR921" s="871"/>
      <c r="AIS921" s="871"/>
      <c r="AIT921" s="871"/>
      <c r="AIU921" s="871"/>
      <c r="AIV921" s="871"/>
      <c r="AIW921" s="871"/>
      <c r="AIX921" s="871"/>
      <c r="AIY921" s="871"/>
      <c r="AIZ921" s="871"/>
      <c r="AJA921" s="871"/>
      <c r="AJB921" s="871"/>
      <c r="AJC921" s="871"/>
      <c r="AJD921" s="871"/>
      <c r="AJE921" s="871"/>
      <c r="AJF921" s="871"/>
      <c r="AJG921" s="871"/>
      <c r="AJH921" s="871"/>
      <c r="AJI921" s="871"/>
      <c r="AJJ921" s="871"/>
      <c r="AJK921" s="871"/>
      <c r="AJL921" s="871"/>
      <c r="AJM921" s="871"/>
      <c r="AJN921" s="871"/>
      <c r="AJO921" s="871"/>
      <c r="AJP921" s="871"/>
      <c r="AJQ921" s="871"/>
      <c r="AJR921" s="871"/>
      <c r="AJS921" s="871"/>
      <c r="AJT921" s="871"/>
      <c r="AJU921" s="871"/>
      <c r="AJV921" s="871"/>
      <c r="AJW921" s="871"/>
      <c r="AJX921" s="871"/>
      <c r="AJY921" s="871"/>
      <c r="AJZ921" s="871"/>
      <c r="AKA921" s="871"/>
      <c r="AKB921" s="871"/>
      <c r="AKC921" s="871"/>
      <c r="AKD921" s="871"/>
      <c r="AKE921" s="871"/>
      <c r="AKF921" s="871"/>
      <c r="AKG921" s="871"/>
      <c r="AKH921" s="871"/>
      <c r="AKI921" s="871"/>
      <c r="AKJ921" s="871"/>
      <c r="AKK921" s="871"/>
      <c r="AKL921" s="871"/>
      <c r="AKM921" s="871"/>
      <c r="AKN921" s="871"/>
      <c r="AKO921" s="871"/>
      <c r="AKP921" s="871"/>
      <c r="AKQ921" s="871"/>
      <c r="AKR921" s="871"/>
      <c r="AKS921" s="871"/>
      <c r="AKT921" s="871"/>
      <c r="AKU921" s="871"/>
      <c r="AKV921" s="871"/>
      <c r="AKW921" s="871"/>
      <c r="AKX921" s="871"/>
      <c r="AKY921" s="871"/>
      <c r="AKZ921" s="871"/>
      <c r="ALA921" s="871"/>
      <c r="ALB921" s="871"/>
      <c r="ALC921" s="871"/>
      <c r="ALD921" s="871"/>
      <c r="ALE921" s="871"/>
      <c r="ALF921" s="871"/>
      <c r="ALG921" s="871"/>
      <c r="ALH921" s="871"/>
      <c r="ALI921" s="871"/>
      <c r="ALJ921" s="871"/>
      <c r="ALK921" s="871"/>
      <c r="ALL921" s="871"/>
      <c r="ALM921" s="871"/>
      <c r="ALN921" s="871"/>
      <c r="ALO921" s="871"/>
      <c r="ALP921" s="871"/>
      <c r="ALQ921" s="871"/>
      <c r="ALR921" s="871"/>
      <c r="ALS921" s="871"/>
      <c r="ALT921" s="871"/>
      <c r="ALU921" s="871"/>
      <c r="ALV921" s="871"/>
      <c r="ALW921" s="871"/>
      <c r="ALX921" s="871"/>
      <c r="ALY921" s="871"/>
      <c r="ALZ921" s="871"/>
      <c r="AMA921" s="871"/>
      <c r="AMB921" s="871"/>
      <c r="AMC921" s="871"/>
      <c r="AMD921" s="871"/>
      <c r="AME921" s="871"/>
      <c r="AMF921" s="871"/>
      <c r="AMG921" s="871"/>
      <c r="AMH921" s="871"/>
      <c r="AMI921" s="871"/>
      <c r="AMJ921" s="871"/>
    </row>
    <row r="922" spans="1:1024" ht="14.4">
      <c r="A922" s="964">
        <v>15596</v>
      </c>
      <c r="B922" s="1003">
        <v>0.1</v>
      </c>
      <c r="C922" s="1037"/>
      <c r="D922" s="959" t="s">
        <v>736</v>
      </c>
      <c r="E922" s="955">
        <v>1200000</v>
      </c>
      <c r="F922" s="985">
        <v>0.04</v>
      </c>
      <c r="G922" s="1036">
        <f t="shared" si="36"/>
        <v>48000</v>
      </c>
      <c r="H922" s="871"/>
      <c r="I922" s="871"/>
      <c r="J922" s="871"/>
      <c r="K922" s="871"/>
      <c r="L922" s="871"/>
      <c r="M922" s="871"/>
      <c r="N922" s="871"/>
      <c r="O922" s="871"/>
      <c r="P922" s="871"/>
      <c r="Q922" s="871"/>
      <c r="R922" s="871"/>
      <c r="S922" s="871"/>
      <c r="T922" s="871"/>
      <c r="U922" s="871"/>
      <c r="V922" s="871"/>
      <c r="W922" s="871"/>
      <c r="X922" s="871"/>
      <c r="Y922" s="871"/>
      <c r="Z922" s="871"/>
      <c r="AA922" s="871"/>
      <c r="AB922" s="871"/>
      <c r="AC922" s="871"/>
      <c r="AD922" s="871"/>
      <c r="AE922" s="871"/>
      <c r="AF922" s="871"/>
      <c r="AG922" s="871"/>
      <c r="AH922" s="871"/>
      <c r="AI922" s="871"/>
      <c r="AJ922" s="871"/>
      <c r="AK922" s="871"/>
      <c r="AL922" s="871"/>
      <c r="AM922" s="871"/>
      <c r="AN922" s="871"/>
      <c r="AO922" s="871"/>
      <c r="AP922" s="871"/>
      <c r="AQ922" s="871"/>
      <c r="AR922" s="871"/>
      <c r="AS922" s="871"/>
      <c r="AT922" s="871"/>
      <c r="AU922" s="871"/>
      <c r="AV922" s="871"/>
      <c r="AW922" s="871"/>
      <c r="AX922" s="871"/>
      <c r="AY922" s="871"/>
      <c r="AZ922" s="871"/>
      <c r="BA922" s="871"/>
      <c r="BB922" s="871"/>
      <c r="BC922" s="871"/>
      <c r="BD922" s="871"/>
      <c r="BE922" s="871"/>
      <c r="BF922" s="871"/>
      <c r="BG922" s="871"/>
      <c r="BH922" s="871"/>
      <c r="BI922" s="871"/>
      <c r="BJ922" s="871"/>
      <c r="BK922" s="871"/>
      <c r="BL922" s="871"/>
      <c r="BM922" s="871"/>
      <c r="BN922" s="871"/>
      <c r="BO922" s="871"/>
      <c r="BP922" s="871"/>
      <c r="BQ922" s="871"/>
      <c r="BR922" s="871"/>
      <c r="BS922" s="871"/>
      <c r="BT922" s="871"/>
      <c r="BU922" s="871"/>
      <c r="BV922" s="871"/>
      <c r="BW922" s="871"/>
      <c r="BX922" s="871"/>
      <c r="BY922" s="871"/>
      <c r="BZ922" s="871"/>
      <c r="CA922" s="871"/>
      <c r="CB922" s="871"/>
      <c r="CC922" s="871"/>
      <c r="CD922" s="871"/>
      <c r="CE922" s="871"/>
      <c r="CF922" s="871"/>
      <c r="CG922" s="871"/>
      <c r="CH922" s="871"/>
      <c r="CI922" s="871"/>
      <c r="CJ922" s="871"/>
      <c r="CK922" s="871"/>
      <c r="CL922" s="871"/>
      <c r="CM922" s="871"/>
      <c r="CN922" s="871"/>
      <c r="CO922" s="871"/>
      <c r="CP922" s="871"/>
      <c r="CQ922" s="871"/>
      <c r="CR922" s="871"/>
      <c r="CS922" s="871"/>
      <c r="CT922" s="871"/>
      <c r="CU922" s="871"/>
      <c r="CV922" s="871"/>
      <c r="CW922" s="871"/>
      <c r="CX922" s="871"/>
      <c r="CY922" s="871"/>
      <c r="CZ922" s="871"/>
      <c r="DA922" s="871"/>
      <c r="DB922" s="871"/>
      <c r="DC922" s="871"/>
      <c r="DD922" s="871"/>
      <c r="DE922" s="871"/>
      <c r="DF922" s="871"/>
      <c r="DG922" s="871"/>
      <c r="DH922" s="871"/>
      <c r="DI922" s="871"/>
      <c r="DJ922" s="871"/>
      <c r="DK922" s="871"/>
      <c r="DL922" s="871"/>
      <c r="DM922" s="871"/>
      <c r="DN922" s="871"/>
      <c r="DO922" s="871"/>
      <c r="DP922" s="871"/>
      <c r="DQ922" s="871"/>
      <c r="DR922" s="871"/>
      <c r="DS922" s="871"/>
      <c r="DT922" s="871"/>
      <c r="DU922" s="871"/>
      <c r="DV922" s="871"/>
      <c r="DW922" s="871"/>
      <c r="DX922" s="871"/>
      <c r="DY922" s="871"/>
      <c r="DZ922" s="871"/>
      <c r="EA922" s="871"/>
      <c r="EB922" s="871"/>
      <c r="EC922" s="871"/>
      <c r="ED922" s="871"/>
      <c r="EE922" s="871"/>
      <c r="EF922" s="871"/>
      <c r="EG922" s="871"/>
      <c r="EH922" s="871"/>
      <c r="EI922" s="871"/>
      <c r="EJ922" s="871"/>
      <c r="EK922" s="871"/>
      <c r="EL922" s="871"/>
      <c r="EM922" s="871"/>
      <c r="EN922" s="871"/>
      <c r="EO922" s="871"/>
      <c r="EP922" s="871"/>
      <c r="EQ922" s="871"/>
      <c r="ER922" s="871"/>
      <c r="ES922" s="871"/>
      <c r="ET922" s="871"/>
      <c r="EU922" s="871"/>
      <c r="EV922" s="871"/>
      <c r="EW922" s="871"/>
      <c r="EX922" s="871"/>
      <c r="EY922" s="871"/>
      <c r="EZ922" s="871"/>
      <c r="FA922" s="871"/>
      <c r="FB922" s="871"/>
      <c r="FC922" s="871"/>
      <c r="FD922" s="871"/>
      <c r="FE922" s="871"/>
      <c r="FF922" s="871"/>
      <c r="FG922" s="871"/>
      <c r="FH922" s="871"/>
      <c r="FI922" s="871"/>
      <c r="FJ922" s="871"/>
      <c r="FK922" s="871"/>
      <c r="FL922" s="871"/>
      <c r="FM922" s="871"/>
      <c r="FN922" s="871"/>
      <c r="FO922" s="871"/>
      <c r="FP922" s="871"/>
      <c r="FQ922" s="871"/>
      <c r="FR922" s="871"/>
      <c r="FS922" s="871"/>
      <c r="FT922" s="871"/>
      <c r="FU922" s="871"/>
      <c r="FV922" s="871"/>
      <c r="FW922" s="871"/>
      <c r="FX922" s="871"/>
      <c r="FY922" s="871"/>
      <c r="FZ922" s="871"/>
      <c r="GA922" s="871"/>
      <c r="GB922" s="871"/>
      <c r="GC922" s="871"/>
      <c r="GD922" s="871"/>
      <c r="GE922" s="871"/>
      <c r="GF922" s="871"/>
      <c r="GG922" s="871"/>
      <c r="GH922" s="871"/>
      <c r="GI922" s="871"/>
      <c r="GJ922" s="871"/>
      <c r="GK922" s="871"/>
      <c r="GL922" s="871"/>
      <c r="GM922" s="871"/>
      <c r="GN922" s="871"/>
      <c r="GO922" s="871"/>
      <c r="GP922" s="871"/>
      <c r="GQ922" s="871"/>
      <c r="GR922" s="871"/>
      <c r="GS922" s="871"/>
      <c r="GT922" s="871"/>
      <c r="GU922" s="871"/>
      <c r="GV922" s="871"/>
      <c r="GW922" s="871"/>
      <c r="GX922" s="871"/>
      <c r="GY922" s="871"/>
      <c r="GZ922" s="871"/>
      <c r="HA922" s="871"/>
      <c r="HB922" s="871"/>
      <c r="HC922" s="871"/>
      <c r="HD922" s="871"/>
      <c r="HE922" s="871"/>
      <c r="HF922" s="871"/>
      <c r="HG922" s="871"/>
      <c r="HH922" s="871"/>
      <c r="HI922" s="871"/>
      <c r="HJ922" s="871"/>
      <c r="HK922" s="871"/>
      <c r="HL922" s="871"/>
      <c r="HM922" s="871"/>
      <c r="HN922" s="871"/>
      <c r="HO922" s="871"/>
      <c r="HP922" s="871"/>
      <c r="HQ922" s="871"/>
      <c r="HR922" s="871"/>
      <c r="HS922" s="871"/>
      <c r="HT922" s="871"/>
      <c r="HU922" s="871"/>
      <c r="HV922" s="871"/>
      <c r="HW922" s="871"/>
      <c r="HX922" s="871"/>
      <c r="HY922" s="871"/>
      <c r="HZ922" s="871"/>
      <c r="IA922" s="871"/>
      <c r="IB922" s="871"/>
      <c r="IC922" s="871"/>
      <c r="ID922" s="871"/>
      <c r="IE922" s="871"/>
      <c r="IF922" s="871"/>
      <c r="IG922" s="871"/>
      <c r="IH922" s="871"/>
      <c r="II922" s="871"/>
      <c r="IJ922" s="871"/>
      <c r="IK922" s="871"/>
      <c r="IL922" s="871"/>
      <c r="IM922" s="871"/>
      <c r="IN922" s="871"/>
      <c r="IO922" s="871"/>
      <c r="IP922" s="871"/>
      <c r="IQ922" s="871"/>
      <c r="IR922" s="871"/>
      <c r="IS922" s="871"/>
      <c r="IT922" s="871"/>
      <c r="IU922" s="871"/>
      <c r="IV922" s="871"/>
      <c r="IW922" s="871"/>
      <c r="IX922" s="871"/>
      <c r="IY922" s="871"/>
      <c r="IZ922" s="871"/>
      <c r="JA922" s="871"/>
      <c r="JB922" s="871"/>
      <c r="JC922" s="871"/>
      <c r="JD922" s="871"/>
      <c r="JE922" s="871"/>
      <c r="JF922" s="871"/>
      <c r="JG922" s="871"/>
      <c r="JH922" s="871"/>
      <c r="JI922" s="871"/>
      <c r="JJ922" s="871"/>
      <c r="JK922" s="871"/>
      <c r="JL922" s="871"/>
      <c r="JM922" s="871"/>
      <c r="JN922" s="871"/>
      <c r="JO922" s="871"/>
      <c r="JP922" s="871"/>
      <c r="JQ922" s="871"/>
      <c r="JR922" s="871"/>
      <c r="JS922" s="871"/>
      <c r="JT922" s="871"/>
      <c r="JU922" s="871"/>
      <c r="JV922" s="871"/>
      <c r="JW922" s="871"/>
      <c r="JX922" s="871"/>
      <c r="JY922" s="871"/>
      <c r="JZ922" s="871"/>
      <c r="KA922" s="871"/>
      <c r="KB922" s="871"/>
      <c r="KC922" s="871"/>
      <c r="KD922" s="871"/>
      <c r="KE922" s="871"/>
      <c r="KF922" s="871"/>
      <c r="KG922" s="871"/>
      <c r="KH922" s="871"/>
      <c r="KI922" s="871"/>
      <c r="KJ922" s="871"/>
      <c r="KK922" s="871"/>
      <c r="KL922" s="871"/>
      <c r="KM922" s="871"/>
      <c r="KN922" s="871"/>
      <c r="KO922" s="871"/>
      <c r="KP922" s="871"/>
      <c r="KQ922" s="871"/>
      <c r="KR922" s="871"/>
      <c r="KS922" s="871"/>
      <c r="KT922" s="871"/>
      <c r="KU922" s="871"/>
      <c r="KV922" s="871"/>
      <c r="KW922" s="871"/>
      <c r="KX922" s="871"/>
      <c r="KY922" s="871"/>
      <c r="KZ922" s="871"/>
      <c r="LA922" s="871"/>
      <c r="LB922" s="871"/>
      <c r="LC922" s="871"/>
      <c r="LD922" s="871"/>
      <c r="LE922" s="871"/>
      <c r="LF922" s="871"/>
      <c r="LG922" s="871"/>
      <c r="LH922" s="871"/>
      <c r="LI922" s="871"/>
      <c r="LJ922" s="871"/>
      <c r="LK922" s="871"/>
      <c r="LL922" s="871"/>
      <c r="LM922" s="871"/>
      <c r="LN922" s="871"/>
      <c r="LO922" s="871"/>
      <c r="LP922" s="871"/>
      <c r="LQ922" s="871"/>
      <c r="LR922" s="871"/>
      <c r="LS922" s="871"/>
      <c r="LT922" s="871"/>
      <c r="LU922" s="871"/>
      <c r="LV922" s="871"/>
      <c r="LW922" s="871"/>
      <c r="LX922" s="871"/>
      <c r="LY922" s="871"/>
      <c r="LZ922" s="871"/>
      <c r="MA922" s="871"/>
      <c r="MB922" s="871"/>
      <c r="MC922" s="871"/>
      <c r="MD922" s="871"/>
      <c r="ME922" s="871"/>
      <c r="MF922" s="871"/>
      <c r="MG922" s="871"/>
      <c r="MH922" s="871"/>
      <c r="MI922" s="871"/>
      <c r="MJ922" s="871"/>
      <c r="MK922" s="871"/>
      <c r="ML922" s="871"/>
      <c r="MM922" s="871"/>
      <c r="MN922" s="871"/>
      <c r="MO922" s="871"/>
      <c r="MP922" s="871"/>
      <c r="MQ922" s="871"/>
      <c r="MR922" s="871"/>
      <c r="MS922" s="871"/>
      <c r="MT922" s="871"/>
      <c r="MU922" s="871"/>
      <c r="MV922" s="871"/>
      <c r="MW922" s="871"/>
      <c r="MX922" s="871"/>
      <c r="MY922" s="871"/>
      <c r="MZ922" s="871"/>
      <c r="NA922" s="871"/>
      <c r="NB922" s="871"/>
      <c r="NC922" s="871"/>
      <c r="ND922" s="871"/>
      <c r="NE922" s="871"/>
      <c r="NF922" s="871"/>
      <c r="NG922" s="871"/>
      <c r="NH922" s="871"/>
      <c r="NI922" s="871"/>
      <c r="NJ922" s="871"/>
      <c r="NK922" s="871"/>
      <c r="NL922" s="871"/>
      <c r="NM922" s="871"/>
      <c r="NN922" s="871"/>
      <c r="NO922" s="871"/>
      <c r="NP922" s="871"/>
      <c r="NQ922" s="871"/>
      <c r="NR922" s="871"/>
      <c r="NS922" s="871"/>
      <c r="NT922" s="871"/>
      <c r="NU922" s="871"/>
      <c r="NV922" s="871"/>
      <c r="NW922" s="871"/>
      <c r="NX922" s="871"/>
      <c r="NY922" s="871"/>
      <c r="NZ922" s="871"/>
      <c r="OA922" s="871"/>
      <c r="OB922" s="871"/>
      <c r="OC922" s="871"/>
      <c r="OD922" s="871"/>
      <c r="OE922" s="871"/>
      <c r="OF922" s="871"/>
      <c r="OG922" s="871"/>
      <c r="OH922" s="871"/>
      <c r="OI922" s="871"/>
      <c r="OJ922" s="871"/>
      <c r="OK922" s="871"/>
      <c r="OL922" s="871"/>
      <c r="OM922" s="871"/>
      <c r="ON922" s="871"/>
      <c r="OO922" s="871"/>
      <c r="OP922" s="871"/>
      <c r="OQ922" s="871"/>
      <c r="OR922" s="871"/>
      <c r="OS922" s="871"/>
      <c r="OT922" s="871"/>
      <c r="OU922" s="871"/>
      <c r="OV922" s="871"/>
      <c r="OW922" s="871"/>
      <c r="OX922" s="871"/>
      <c r="OY922" s="871"/>
      <c r="OZ922" s="871"/>
      <c r="PA922" s="871"/>
      <c r="PB922" s="871"/>
      <c r="PC922" s="871"/>
      <c r="PD922" s="871"/>
      <c r="PE922" s="871"/>
      <c r="PF922" s="871"/>
      <c r="PG922" s="871"/>
      <c r="PH922" s="871"/>
      <c r="PI922" s="871"/>
      <c r="PJ922" s="871"/>
      <c r="PK922" s="871"/>
      <c r="PL922" s="871"/>
      <c r="PM922" s="871"/>
      <c r="PN922" s="871"/>
      <c r="PO922" s="871"/>
      <c r="PP922" s="871"/>
      <c r="PQ922" s="871"/>
      <c r="PR922" s="871"/>
      <c r="PS922" s="871"/>
      <c r="PT922" s="871"/>
      <c r="PU922" s="871"/>
      <c r="PV922" s="871"/>
      <c r="PW922" s="871"/>
      <c r="PX922" s="871"/>
      <c r="PY922" s="871"/>
      <c r="PZ922" s="871"/>
      <c r="QA922" s="871"/>
      <c r="QB922" s="871"/>
      <c r="QC922" s="871"/>
      <c r="QD922" s="871"/>
      <c r="QE922" s="871"/>
      <c r="QF922" s="871"/>
      <c r="QG922" s="871"/>
      <c r="QH922" s="871"/>
      <c r="QI922" s="871"/>
      <c r="QJ922" s="871"/>
      <c r="QK922" s="871"/>
      <c r="QL922" s="871"/>
      <c r="QM922" s="871"/>
      <c r="QN922" s="871"/>
      <c r="QO922" s="871"/>
      <c r="QP922" s="871"/>
      <c r="QQ922" s="871"/>
      <c r="QR922" s="871"/>
      <c r="QS922" s="871"/>
      <c r="QT922" s="871"/>
      <c r="QU922" s="871"/>
      <c r="QV922" s="871"/>
      <c r="QW922" s="871"/>
      <c r="QX922" s="871"/>
      <c r="QY922" s="871"/>
      <c r="QZ922" s="871"/>
      <c r="RA922" s="871"/>
      <c r="RB922" s="871"/>
      <c r="RC922" s="871"/>
      <c r="RD922" s="871"/>
      <c r="RE922" s="871"/>
      <c r="RF922" s="871"/>
      <c r="RG922" s="871"/>
      <c r="RH922" s="871"/>
      <c r="RI922" s="871"/>
      <c r="RJ922" s="871"/>
      <c r="RK922" s="871"/>
      <c r="RL922" s="871"/>
      <c r="RM922" s="871"/>
      <c r="RN922" s="871"/>
      <c r="RO922" s="871"/>
      <c r="RP922" s="871"/>
      <c r="RQ922" s="871"/>
      <c r="RR922" s="871"/>
      <c r="RS922" s="871"/>
      <c r="RT922" s="871"/>
      <c r="RU922" s="871"/>
      <c r="RV922" s="871"/>
      <c r="RW922" s="871"/>
      <c r="RX922" s="871"/>
      <c r="RY922" s="871"/>
      <c r="RZ922" s="871"/>
      <c r="SA922" s="871"/>
      <c r="SB922" s="871"/>
      <c r="SC922" s="871"/>
      <c r="SD922" s="871"/>
      <c r="SE922" s="871"/>
      <c r="SF922" s="871"/>
      <c r="SG922" s="871"/>
      <c r="SH922" s="871"/>
      <c r="SI922" s="871"/>
      <c r="SJ922" s="871"/>
      <c r="SK922" s="871"/>
      <c r="SL922" s="871"/>
      <c r="SM922" s="871"/>
      <c r="SN922" s="871"/>
      <c r="SO922" s="871"/>
      <c r="SP922" s="871"/>
      <c r="SQ922" s="871"/>
      <c r="SR922" s="871"/>
      <c r="SS922" s="871"/>
      <c r="ST922" s="871"/>
      <c r="SU922" s="871"/>
      <c r="SV922" s="871"/>
      <c r="SW922" s="871"/>
      <c r="SX922" s="871"/>
      <c r="SY922" s="871"/>
      <c r="SZ922" s="871"/>
      <c r="TA922" s="871"/>
      <c r="TB922" s="871"/>
      <c r="TC922" s="871"/>
      <c r="TD922" s="871"/>
      <c r="TE922" s="871"/>
      <c r="TF922" s="871"/>
      <c r="TG922" s="871"/>
      <c r="TH922" s="871"/>
      <c r="TI922" s="871"/>
      <c r="TJ922" s="871"/>
      <c r="TK922" s="871"/>
      <c r="TL922" s="871"/>
      <c r="TM922" s="871"/>
      <c r="TN922" s="871"/>
      <c r="TO922" s="871"/>
      <c r="TP922" s="871"/>
      <c r="TQ922" s="871"/>
      <c r="TR922" s="871"/>
      <c r="TS922" s="871"/>
      <c r="TT922" s="871"/>
      <c r="TU922" s="871"/>
      <c r="TV922" s="871"/>
      <c r="TW922" s="871"/>
      <c r="TX922" s="871"/>
      <c r="TY922" s="871"/>
      <c r="TZ922" s="871"/>
      <c r="UA922" s="871"/>
      <c r="UB922" s="871"/>
      <c r="UC922" s="871"/>
      <c r="UD922" s="871"/>
      <c r="UE922" s="871"/>
      <c r="UF922" s="871"/>
      <c r="UG922" s="871"/>
      <c r="UH922" s="871"/>
      <c r="UI922" s="871"/>
      <c r="UJ922" s="871"/>
      <c r="UK922" s="871"/>
      <c r="UL922" s="871"/>
      <c r="UM922" s="871"/>
      <c r="UN922" s="871"/>
      <c r="UO922" s="871"/>
      <c r="UP922" s="871"/>
      <c r="UQ922" s="871"/>
      <c r="UR922" s="871"/>
      <c r="US922" s="871"/>
      <c r="UT922" s="871"/>
      <c r="UU922" s="871"/>
      <c r="UV922" s="871"/>
      <c r="UW922" s="871"/>
      <c r="UX922" s="871"/>
      <c r="UY922" s="871"/>
      <c r="UZ922" s="871"/>
      <c r="VA922" s="871"/>
      <c r="VB922" s="871"/>
      <c r="VC922" s="871"/>
      <c r="VD922" s="871"/>
      <c r="VE922" s="871"/>
      <c r="VF922" s="871"/>
      <c r="VG922" s="871"/>
      <c r="VH922" s="871"/>
      <c r="VI922" s="871"/>
      <c r="VJ922" s="871"/>
      <c r="VK922" s="871"/>
      <c r="VL922" s="871"/>
      <c r="VM922" s="871"/>
      <c r="VN922" s="871"/>
      <c r="VO922" s="871"/>
      <c r="VP922" s="871"/>
      <c r="VQ922" s="871"/>
      <c r="VR922" s="871"/>
      <c r="VS922" s="871"/>
      <c r="VT922" s="871"/>
      <c r="VU922" s="871"/>
      <c r="VV922" s="871"/>
      <c r="VW922" s="871"/>
      <c r="VX922" s="871"/>
      <c r="VY922" s="871"/>
      <c r="VZ922" s="871"/>
      <c r="WA922" s="871"/>
      <c r="WB922" s="871"/>
      <c r="WC922" s="871"/>
      <c r="WD922" s="871"/>
      <c r="WE922" s="871"/>
      <c r="WF922" s="871"/>
      <c r="WG922" s="871"/>
      <c r="WH922" s="871"/>
      <c r="WI922" s="871"/>
      <c r="WJ922" s="871"/>
      <c r="WK922" s="871"/>
      <c r="WL922" s="871"/>
      <c r="WM922" s="871"/>
      <c r="WN922" s="871"/>
      <c r="WO922" s="871"/>
      <c r="WP922" s="871"/>
      <c r="WQ922" s="871"/>
      <c r="WR922" s="871"/>
      <c r="WS922" s="871"/>
      <c r="WT922" s="871"/>
      <c r="WU922" s="871"/>
      <c r="WV922" s="871"/>
      <c r="WW922" s="871"/>
      <c r="WX922" s="871"/>
      <c r="WY922" s="871"/>
      <c r="WZ922" s="871"/>
      <c r="XA922" s="871"/>
      <c r="XB922" s="871"/>
      <c r="XC922" s="871"/>
      <c r="XD922" s="871"/>
      <c r="XE922" s="871"/>
      <c r="XF922" s="871"/>
      <c r="XG922" s="871"/>
      <c r="XH922" s="871"/>
      <c r="XI922" s="871"/>
      <c r="XJ922" s="871"/>
      <c r="XK922" s="871"/>
      <c r="XL922" s="871"/>
      <c r="XM922" s="871"/>
      <c r="XN922" s="871"/>
      <c r="XO922" s="871"/>
      <c r="XP922" s="871"/>
      <c r="XQ922" s="871"/>
      <c r="XR922" s="871"/>
      <c r="XS922" s="871"/>
      <c r="XT922" s="871"/>
      <c r="XU922" s="871"/>
      <c r="XV922" s="871"/>
      <c r="XW922" s="871"/>
      <c r="XX922" s="871"/>
      <c r="XY922" s="871"/>
      <c r="XZ922" s="871"/>
      <c r="YA922" s="871"/>
      <c r="YB922" s="871"/>
      <c r="YC922" s="871"/>
      <c r="YD922" s="871"/>
      <c r="YE922" s="871"/>
      <c r="YF922" s="871"/>
      <c r="YG922" s="871"/>
      <c r="YH922" s="871"/>
      <c r="YI922" s="871"/>
      <c r="YJ922" s="871"/>
      <c r="YK922" s="871"/>
      <c r="YL922" s="871"/>
      <c r="YM922" s="871"/>
      <c r="YN922" s="871"/>
      <c r="YO922" s="871"/>
      <c r="YP922" s="871"/>
      <c r="YQ922" s="871"/>
      <c r="YR922" s="871"/>
      <c r="YS922" s="871"/>
      <c r="YT922" s="871"/>
      <c r="YU922" s="871"/>
      <c r="YV922" s="871"/>
      <c r="YW922" s="871"/>
      <c r="YX922" s="871"/>
      <c r="YY922" s="871"/>
      <c r="YZ922" s="871"/>
      <c r="ZA922" s="871"/>
      <c r="ZB922" s="871"/>
      <c r="ZC922" s="871"/>
      <c r="ZD922" s="871"/>
      <c r="ZE922" s="871"/>
      <c r="ZF922" s="871"/>
      <c r="ZG922" s="871"/>
      <c r="ZH922" s="871"/>
      <c r="ZI922" s="871"/>
      <c r="ZJ922" s="871"/>
      <c r="ZK922" s="871"/>
      <c r="ZL922" s="871"/>
      <c r="ZM922" s="871"/>
      <c r="ZN922" s="871"/>
      <c r="ZO922" s="871"/>
      <c r="ZP922" s="871"/>
      <c r="ZQ922" s="871"/>
      <c r="ZR922" s="871"/>
      <c r="ZS922" s="871"/>
      <c r="ZT922" s="871"/>
      <c r="ZU922" s="871"/>
      <c r="ZV922" s="871"/>
      <c r="ZW922" s="871"/>
      <c r="ZX922" s="871"/>
      <c r="ZY922" s="871"/>
      <c r="ZZ922" s="871"/>
      <c r="AAA922" s="871"/>
      <c r="AAB922" s="871"/>
      <c r="AAC922" s="871"/>
      <c r="AAD922" s="871"/>
      <c r="AAE922" s="871"/>
      <c r="AAF922" s="871"/>
      <c r="AAG922" s="871"/>
      <c r="AAH922" s="871"/>
      <c r="AAI922" s="871"/>
      <c r="AAJ922" s="871"/>
      <c r="AAK922" s="871"/>
      <c r="AAL922" s="871"/>
      <c r="AAM922" s="871"/>
      <c r="AAN922" s="871"/>
      <c r="AAO922" s="871"/>
      <c r="AAP922" s="871"/>
      <c r="AAQ922" s="871"/>
      <c r="AAR922" s="871"/>
      <c r="AAS922" s="871"/>
      <c r="AAT922" s="871"/>
      <c r="AAU922" s="871"/>
      <c r="AAV922" s="871"/>
      <c r="AAW922" s="871"/>
      <c r="AAX922" s="871"/>
      <c r="AAY922" s="871"/>
      <c r="AAZ922" s="871"/>
      <c r="ABA922" s="871"/>
      <c r="ABB922" s="871"/>
      <c r="ABC922" s="871"/>
      <c r="ABD922" s="871"/>
      <c r="ABE922" s="871"/>
      <c r="ABF922" s="871"/>
      <c r="ABG922" s="871"/>
      <c r="ABH922" s="871"/>
      <c r="ABI922" s="871"/>
      <c r="ABJ922" s="871"/>
      <c r="ABK922" s="871"/>
      <c r="ABL922" s="871"/>
      <c r="ABM922" s="871"/>
      <c r="ABN922" s="871"/>
      <c r="ABO922" s="871"/>
      <c r="ABP922" s="871"/>
      <c r="ABQ922" s="871"/>
      <c r="ABR922" s="871"/>
      <c r="ABS922" s="871"/>
      <c r="ABT922" s="871"/>
      <c r="ABU922" s="871"/>
      <c r="ABV922" s="871"/>
      <c r="ABW922" s="871"/>
      <c r="ABX922" s="871"/>
      <c r="ABY922" s="871"/>
      <c r="ABZ922" s="871"/>
      <c r="ACA922" s="871"/>
      <c r="ACB922" s="871"/>
      <c r="ACC922" s="871"/>
      <c r="ACD922" s="871"/>
      <c r="ACE922" s="871"/>
      <c r="ACF922" s="871"/>
      <c r="ACG922" s="871"/>
      <c r="ACH922" s="871"/>
      <c r="ACI922" s="871"/>
      <c r="ACJ922" s="871"/>
      <c r="ACK922" s="871"/>
      <c r="ACL922" s="871"/>
      <c r="ACM922" s="871"/>
      <c r="ACN922" s="871"/>
      <c r="ACO922" s="871"/>
      <c r="ACP922" s="871"/>
      <c r="ACQ922" s="871"/>
      <c r="ACR922" s="871"/>
      <c r="ACS922" s="871"/>
      <c r="ACT922" s="871"/>
      <c r="ACU922" s="871"/>
      <c r="ACV922" s="871"/>
      <c r="ACW922" s="871"/>
      <c r="ACX922" s="871"/>
      <c r="ACY922" s="871"/>
      <c r="ACZ922" s="871"/>
      <c r="ADA922" s="871"/>
      <c r="ADB922" s="871"/>
      <c r="ADC922" s="871"/>
      <c r="ADD922" s="871"/>
      <c r="ADE922" s="871"/>
      <c r="ADF922" s="871"/>
      <c r="ADG922" s="871"/>
      <c r="ADH922" s="871"/>
      <c r="ADI922" s="871"/>
      <c r="ADJ922" s="871"/>
      <c r="ADK922" s="871"/>
      <c r="ADL922" s="871"/>
      <c r="ADM922" s="871"/>
      <c r="ADN922" s="871"/>
      <c r="ADO922" s="871"/>
      <c r="ADP922" s="871"/>
      <c r="ADQ922" s="871"/>
      <c r="ADR922" s="871"/>
      <c r="ADS922" s="871"/>
      <c r="ADT922" s="871"/>
      <c r="ADU922" s="871"/>
      <c r="ADV922" s="871"/>
      <c r="ADW922" s="871"/>
      <c r="ADX922" s="871"/>
      <c r="ADY922" s="871"/>
      <c r="ADZ922" s="871"/>
      <c r="AEA922" s="871"/>
      <c r="AEB922" s="871"/>
      <c r="AEC922" s="871"/>
      <c r="AED922" s="871"/>
      <c r="AEE922" s="871"/>
      <c r="AEF922" s="871"/>
      <c r="AEG922" s="871"/>
      <c r="AEH922" s="871"/>
      <c r="AEI922" s="871"/>
      <c r="AEJ922" s="871"/>
      <c r="AEK922" s="871"/>
      <c r="AEL922" s="871"/>
      <c r="AEM922" s="871"/>
      <c r="AEN922" s="871"/>
      <c r="AEO922" s="871"/>
      <c r="AEP922" s="871"/>
      <c r="AEQ922" s="871"/>
      <c r="AER922" s="871"/>
      <c r="AES922" s="871"/>
      <c r="AET922" s="871"/>
      <c r="AEU922" s="871"/>
      <c r="AEV922" s="871"/>
      <c r="AEW922" s="871"/>
      <c r="AEX922" s="871"/>
      <c r="AEY922" s="871"/>
      <c r="AEZ922" s="871"/>
      <c r="AFA922" s="871"/>
      <c r="AFB922" s="871"/>
      <c r="AFC922" s="871"/>
      <c r="AFD922" s="871"/>
      <c r="AFE922" s="871"/>
      <c r="AFF922" s="871"/>
      <c r="AFG922" s="871"/>
      <c r="AFH922" s="871"/>
      <c r="AFI922" s="871"/>
      <c r="AFJ922" s="871"/>
      <c r="AFK922" s="871"/>
      <c r="AFL922" s="871"/>
      <c r="AFM922" s="871"/>
      <c r="AFN922" s="871"/>
      <c r="AFO922" s="871"/>
      <c r="AFP922" s="871"/>
      <c r="AFQ922" s="871"/>
      <c r="AFR922" s="871"/>
      <c r="AFS922" s="871"/>
      <c r="AFT922" s="871"/>
      <c r="AFU922" s="871"/>
      <c r="AFV922" s="871"/>
      <c r="AFW922" s="871"/>
      <c r="AFX922" s="871"/>
      <c r="AFY922" s="871"/>
      <c r="AFZ922" s="871"/>
      <c r="AGA922" s="871"/>
      <c r="AGB922" s="871"/>
      <c r="AGC922" s="871"/>
      <c r="AGD922" s="871"/>
      <c r="AGE922" s="871"/>
      <c r="AGF922" s="871"/>
      <c r="AGG922" s="871"/>
      <c r="AGH922" s="871"/>
      <c r="AGI922" s="871"/>
      <c r="AGJ922" s="871"/>
      <c r="AGK922" s="871"/>
      <c r="AGL922" s="871"/>
      <c r="AGM922" s="871"/>
      <c r="AGN922" s="871"/>
      <c r="AGO922" s="871"/>
      <c r="AGP922" s="871"/>
      <c r="AGQ922" s="871"/>
      <c r="AGR922" s="871"/>
      <c r="AGS922" s="871"/>
      <c r="AGT922" s="871"/>
      <c r="AGU922" s="871"/>
      <c r="AGV922" s="871"/>
      <c r="AGW922" s="871"/>
      <c r="AGX922" s="871"/>
      <c r="AGY922" s="871"/>
      <c r="AGZ922" s="871"/>
      <c r="AHA922" s="871"/>
      <c r="AHB922" s="871"/>
      <c r="AHC922" s="871"/>
      <c r="AHD922" s="871"/>
      <c r="AHE922" s="871"/>
      <c r="AHF922" s="871"/>
      <c r="AHG922" s="871"/>
      <c r="AHH922" s="871"/>
      <c r="AHI922" s="871"/>
      <c r="AHJ922" s="871"/>
      <c r="AHK922" s="871"/>
      <c r="AHL922" s="871"/>
      <c r="AHM922" s="871"/>
      <c r="AHN922" s="871"/>
      <c r="AHO922" s="871"/>
      <c r="AHP922" s="871"/>
      <c r="AHQ922" s="871"/>
      <c r="AHR922" s="871"/>
      <c r="AHS922" s="871"/>
      <c r="AHT922" s="871"/>
      <c r="AHU922" s="871"/>
      <c r="AHV922" s="871"/>
      <c r="AHW922" s="871"/>
      <c r="AHX922" s="871"/>
      <c r="AHY922" s="871"/>
      <c r="AHZ922" s="871"/>
      <c r="AIA922" s="871"/>
      <c r="AIB922" s="871"/>
      <c r="AIC922" s="871"/>
      <c r="AID922" s="871"/>
      <c r="AIE922" s="871"/>
      <c r="AIF922" s="871"/>
      <c r="AIG922" s="871"/>
      <c r="AIH922" s="871"/>
      <c r="AII922" s="871"/>
      <c r="AIJ922" s="871"/>
      <c r="AIK922" s="871"/>
      <c r="AIL922" s="871"/>
      <c r="AIM922" s="871"/>
      <c r="AIN922" s="871"/>
      <c r="AIO922" s="871"/>
      <c r="AIP922" s="871"/>
      <c r="AIQ922" s="871"/>
      <c r="AIR922" s="871"/>
      <c r="AIS922" s="871"/>
      <c r="AIT922" s="871"/>
      <c r="AIU922" s="871"/>
      <c r="AIV922" s="871"/>
      <c r="AIW922" s="871"/>
      <c r="AIX922" s="871"/>
      <c r="AIY922" s="871"/>
      <c r="AIZ922" s="871"/>
      <c r="AJA922" s="871"/>
      <c r="AJB922" s="871"/>
      <c r="AJC922" s="871"/>
      <c r="AJD922" s="871"/>
      <c r="AJE922" s="871"/>
      <c r="AJF922" s="871"/>
      <c r="AJG922" s="871"/>
      <c r="AJH922" s="871"/>
      <c r="AJI922" s="871"/>
      <c r="AJJ922" s="871"/>
      <c r="AJK922" s="871"/>
      <c r="AJL922" s="871"/>
      <c r="AJM922" s="871"/>
      <c r="AJN922" s="871"/>
      <c r="AJO922" s="871"/>
      <c r="AJP922" s="871"/>
      <c r="AJQ922" s="871"/>
      <c r="AJR922" s="871"/>
      <c r="AJS922" s="871"/>
      <c r="AJT922" s="871"/>
      <c r="AJU922" s="871"/>
      <c r="AJV922" s="871"/>
      <c r="AJW922" s="871"/>
      <c r="AJX922" s="871"/>
      <c r="AJY922" s="871"/>
      <c r="AJZ922" s="871"/>
      <c r="AKA922" s="871"/>
      <c r="AKB922" s="871"/>
      <c r="AKC922" s="871"/>
      <c r="AKD922" s="871"/>
      <c r="AKE922" s="871"/>
      <c r="AKF922" s="871"/>
      <c r="AKG922" s="871"/>
      <c r="AKH922" s="871"/>
      <c r="AKI922" s="871"/>
      <c r="AKJ922" s="871"/>
      <c r="AKK922" s="871"/>
      <c r="AKL922" s="871"/>
      <c r="AKM922" s="871"/>
      <c r="AKN922" s="871"/>
      <c r="AKO922" s="871"/>
      <c r="AKP922" s="871"/>
      <c r="AKQ922" s="871"/>
      <c r="AKR922" s="871"/>
      <c r="AKS922" s="871"/>
      <c r="AKT922" s="871"/>
      <c r="AKU922" s="871"/>
      <c r="AKV922" s="871"/>
      <c r="AKW922" s="871"/>
      <c r="AKX922" s="871"/>
      <c r="AKY922" s="871"/>
      <c r="AKZ922" s="871"/>
      <c r="ALA922" s="871"/>
      <c r="ALB922" s="871"/>
      <c r="ALC922" s="871"/>
      <c r="ALD922" s="871"/>
      <c r="ALE922" s="871"/>
      <c r="ALF922" s="871"/>
      <c r="ALG922" s="871"/>
      <c r="ALH922" s="871"/>
      <c r="ALI922" s="871"/>
      <c r="ALJ922" s="871"/>
      <c r="ALK922" s="871"/>
      <c r="ALL922" s="871"/>
      <c r="ALM922" s="871"/>
      <c r="ALN922" s="871"/>
      <c r="ALO922" s="871"/>
      <c r="ALP922" s="871"/>
      <c r="ALQ922" s="871"/>
      <c r="ALR922" s="871"/>
      <c r="ALS922" s="871"/>
      <c r="ALT922" s="871"/>
      <c r="ALU922" s="871"/>
      <c r="ALV922" s="871"/>
      <c r="ALW922" s="871"/>
      <c r="ALX922" s="871"/>
      <c r="ALY922" s="871"/>
      <c r="ALZ922" s="871"/>
      <c r="AMA922" s="871"/>
      <c r="AMB922" s="871"/>
      <c r="AMC922" s="871"/>
      <c r="AMD922" s="871"/>
      <c r="AME922" s="871"/>
      <c r="AMF922" s="871"/>
      <c r="AMG922" s="871"/>
      <c r="AMH922" s="871"/>
      <c r="AMI922" s="871"/>
      <c r="AMJ922" s="871"/>
    </row>
    <row r="923" spans="1:1024" ht="14.4">
      <c r="A923" s="964">
        <v>15552</v>
      </c>
      <c r="B923" s="1003">
        <v>0.1</v>
      </c>
      <c r="C923" s="1037"/>
      <c r="D923" s="959" t="s">
        <v>737</v>
      </c>
      <c r="E923" s="955">
        <v>1700000</v>
      </c>
      <c r="F923" s="985">
        <v>0.04</v>
      </c>
      <c r="G923" s="1036">
        <f t="shared" si="36"/>
        <v>68000</v>
      </c>
      <c r="H923" s="871"/>
      <c r="I923" s="871"/>
      <c r="J923" s="871"/>
      <c r="K923" s="871"/>
      <c r="L923" s="871"/>
      <c r="M923" s="871"/>
      <c r="N923" s="871"/>
      <c r="O923" s="871"/>
      <c r="P923" s="871"/>
      <c r="Q923" s="871"/>
      <c r="R923" s="871"/>
      <c r="S923" s="871"/>
      <c r="T923" s="871"/>
      <c r="U923" s="871"/>
      <c r="V923" s="871"/>
      <c r="W923" s="871"/>
      <c r="X923" s="871"/>
      <c r="Y923" s="871"/>
      <c r="Z923" s="871"/>
      <c r="AA923" s="871"/>
      <c r="AB923" s="871"/>
      <c r="AC923" s="871"/>
      <c r="AD923" s="871"/>
      <c r="AE923" s="871"/>
      <c r="AF923" s="871"/>
      <c r="AG923" s="871"/>
      <c r="AH923" s="871"/>
      <c r="AI923" s="871"/>
      <c r="AJ923" s="871"/>
      <c r="AK923" s="871"/>
      <c r="AL923" s="871"/>
      <c r="AM923" s="871"/>
      <c r="AN923" s="871"/>
      <c r="AO923" s="871"/>
      <c r="AP923" s="871"/>
      <c r="AQ923" s="871"/>
      <c r="AR923" s="871"/>
      <c r="AS923" s="871"/>
      <c r="AT923" s="871"/>
      <c r="AU923" s="871"/>
      <c r="AV923" s="871"/>
      <c r="AW923" s="871"/>
      <c r="AX923" s="871"/>
      <c r="AY923" s="871"/>
      <c r="AZ923" s="871"/>
      <c r="BA923" s="871"/>
      <c r="BB923" s="871"/>
      <c r="BC923" s="871"/>
      <c r="BD923" s="871"/>
      <c r="BE923" s="871"/>
      <c r="BF923" s="871"/>
      <c r="BG923" s="871"/>
      <c r="BH923" s="871"/>
      <c r="BI923" s="871"/>
      <c r="BJ923" s="871"/>
      <c r="BK923" s="871"/>
      <c r="BL923" s="871"/>
      <c r="BM923" s="871"/>
      <c r="BN923" s="871"/>
      <c r="BO923" s="871"/>
      <c r="BP923" s="871"/>
      <c r="BQ923" s="871"/>
      <c r="BR923" s="871"/>
      <c r="BS923" s="871"/>
      <c r="BT923" s="871"/>
      <c r="BU923" s="871"/>
      <c r="BV923" s="871"/>
      <c r="BW923" s="871"/>
      <c r="BX923" s="871"/>
      <c r="BY923" s="871"/>
      <c r="BZ923" s="871"/>
      <c r="CA923" s="871"/>
      <c r="CB923" s="871"/>
      <c r="CC923" s="871"/>
      <c r="CD923" s="871"/>
      <c r="CE923" s="871"/>
      <c r="CF923" s="871"/>
      <c r="CG923" s="871"/>
      <c r="CH923" s="871"/>
      <c r="CI923" s="871"/>
      <c r="CJ923" s="871"/>
      <c r="CK923" s="871"/>
      <c r="CL923" s="871"/>
      <c r="CM923" s="871"/>
      <c r="CN923" s="871"/>
      <c r="CO923" s="871"/>
      <c r="CP923" s="871"/>
      <c r="CQ923" s="871"/>
      <c r="CR923" s="871"/>
      <c r="CS923" s="871"/>
      <c r="CT923" s="871"/>
      <c r="CU923" s="871"/>
      <c r="CV923" s="871"/>
      <c r="CW923" s="871"/>
      <c r="CX923" s="871"/>
      <c r="CY923" s="871"/>
      <c r="CZ923" s="871"/>
      <c r="DA923" s="871"/>
      <c r="DB923" s="871"/>
      <c r="DC923" s="871"/>
      <c r="DD923" s="871"/>
      <c r="DE923" s="871"/>
      <c r="DF923" s="871"/>
      <c r="DG923" s="871"/>
      <c r="DH923" s="871"/>
      <c r="DI923" s="871"/>
      <c r="DJ923" s="871"/>
      <c r="DK923" s="871"/>
      <c r="DL923" s="871"/>
      <c r="DM923" s="871"/>
      <c r="DN923" s="871"/>
      <c r="DO923" s="871"/>
      <c r="DP923" s="871"/>
      <c r="DQ923" s="871"/>
      <c r="DR923" s="871"/>
      <c r="DS923" s="871"/>
      <c r="DT923" s="871"/>
      <c r="DU923" s="871"/>
      <c r="DV923" s="871"/>
      <c r="DW923" s="871"/>
      <c r="DX923" s="871"/>
      <c r="DY923" s="871"/>
      <c r="DZ923" s="871"/>
      <c r="EA923" s="871"/>
      <c r="EB923" s="871"/>
      <c r="EC923" s="871"/>
      <c r="ED923" s="871"/>
      <c r="EE923" s="871"/>
      <c r="EF923" s="871"/>
      <c r="EG923" s="871"/>
      <c r="EH923" s="871"/>
      <c r="EI923" s="871"/>
      <c r="EJ923" s="871"/>
      <c r="EK923" s="871"/>
      <c r="EL923" s="871"/>
      <c r="EM923" s="871"/>
      <c r="EN923" s="871"/>
      <c r="EO923" s="871"/>
      <c r="EP923" s="871"/>
      <c r="EQ923" s="871"/>
      <c r="ER923" s="871"/>
      <c r="ES923" s="871"/>
      <c r="ET923" s="871"/>
      <c r="EU923" s="871"/>
      <c r="EV923" s="871"/>
      <c r="EW923" s="871"/>
      <c r="EX923" s="871"/>
      <c r="EY923" s="871"/>
      <c r="EZ923" s="871"/>
      <c r="FA923" s="871"/>
      <c r="FB923" s="871"/>
      <c r="FC923" s="871"/>
      <c r="FD923" s="871"/>
      <c r="FE923" s="871"/>
      <c r="FF923" s="871"/>
      <c r="FG923" s="871"/>
      <c r="FH923" s="871"/>
      <c r="FI923" s="871"/>
      <c r="FJ923" s="871"/>
      <c r="FK923" s="871"/>
      <c r="FL923" s="871"/>
      <c r="FM923" s="871"/>
      <c r="FN923" s="871"/>
      <c r="FO923" s="871"/>
      <c r="FP923" s="871"/>
      <c r="FQ923" s="871"/>
      <c r="FR923" s="871"/>
      <c r="FS923" s="871"/>
      <c r="FT923" s="871"/>
      <c r="FU923" s="871"/>
      <c r="FV923" s="871"/>
      <c r="FW923" s="871"/>
      <c r="FX923" s="871"/>
      <c r="FY923" s="871"/>
      <c r="FZ923" s="871"/>
      <c r="GA923" s="871"/>
      <c r="GB923" s="871"/>
      <c r="GC923" s="871"/>
      <c r="GD923" s="871"/>
      <c r="GE923" s="871"/>
      <c r="GF923" s="871"/>
      <c r="GG923" s="871"/>
      <c r="GH923" s="871"/>
      <c r="GI923" s="871"/>
      <c r="GJ923" s="871"/>
      <c r="GK923" s="871"/>
      <c r="GL923" s="871"/>
      <c r="GM923" s="871"/>
      <c r="GN923" s="871"/>
      <c r="GO923" s="871"/>
      <c r="GP923" s="871"/>
      <c r="GQ923" s="871"/>
      <c r="GR923" s="871"/>
      <c r="GS923" s="871"/>
      <c r="GT923" s="871"/>
      <c r="GU923" s="871"/>
      <c r="GV923" s="871"/>
      <c r="GW923" s="871"/>
      <c r="GX923" s="871"/>
      <c r="GY923" s="871"/>
      <c r="GZ923" s="871"/>
      <c r="HA923" s="871"/>
      <c r="HB923" s="871"/>
      <c r="HC923" s="871"/>
      <c r="HD923" s="871"/>
      <c r="HE923" s="871"/>
      <c r="HF923" s="871"/>
      <c r="HG923" s="871"/>
      <c r="HH923" s="871"/>
      <c r="HI923" s="871"/>
      <c r="HJ923" s="871"/>
      <c r="HK923" s="871"/>
      <c r="HL923" s="871"/>
      <c r="HM923" s="871"/>
      <c r="HN923" s="871"/>
      <c r="HO923" s="871"/>
      <c r="HP923" s="871"/>
      <c r="HQ923" s="871"/>
      <c r="HR923" s="871"/>
      <c r="HS923" s="871"/>
      <c r="HT923" s="871"/>
      <c r="HU923" s="871"/>
      <c r="HV923" s="871"/>
      <c r="HW923" s="871"/>
      <c r="HX923" s="871"/>
      <c r="HY923" s="871"/>
      <c r="HZ923" s="871"/>
      <c r="IA923" s="871"/>
      <c r="IB923" s="871"/>
      <c r="IC923" s="871"/>
      <c r="ID923" s="871"/>
      <c r="IE923" s="871"/>
      <c r="IF923" s="871"/>
      <c r="IG923" s="871"/>
      <c r="IH923" s="871"/>
      <c r="II923" s="871"/>
      <c r="IJ923" s="871"/>
      <c r="IK923" s="871"/>
      <c r="IL923" s="871"/>
      <c r="IM923" s="871"/>
      <c r="IN923" s="871"/>
      <c r="IO923" s="871"/>
      <c r="IP923" s="871"/>
      <c r="IQ923" s="871"/>
      <c r="IR923" s="871"/>
      <c r="IS923" s="871"/>
      <c r="IT923" s="871"/>
      <c r="IU923" s="871"/>
      <c r="IV923" s="871"/>
      <c r="IW923" s="871"/>
      <c r="IX923" s="871"/>
      <c r="IY923" s="871"/>
      <c r="IZ923" s="871"/>
      <c r="JA923" s="871"/>
      <c r="JB923" s="871"/>
      <c r="JC923" s="871"/>
      <c r="JD923" s="871"/>
      <c r="JE923" s="871"/>
      <c r="JF923" s="871"/>
      <c r="JG923" s="871"/>
      <c r="JH923" s="871"/>
      <c r="JI923" s="871"/>
      <c r="JJ923" s="871"/>
      <c r="JK923" s="871"/>
      <c r="JL923" s="871"/>
      <c r="JM923" s="871"/>
      <c r="JN923" s="871"/>
      <c r="JO923" s="871"/>
      <c r="JP923" s="871"/>
      <c r="JQ923" s="871"/>
      <c r="JR923" s="871"/>
      <c r="JS923" s="871"/>
      <c r="JT923" s="871"/>
      <c r="JU923" s="871"/>
      <c r="JV923" s="871"/>
      <c r="JW923" s="871"/>
      <c r="JX923" s="871"/>
      <c r="JY923" s="871"/>
      <c r="JZ923" s="871"/>
      <c r="KA923" s="871"/>
      <c r="KB923" s="871"/>
      <c r="KC923" s="871"/>
      <c r="KD923" s="871"/>
      <c r="KE923" s="871"/>
      <c r="KF923" s="871"/>
      <c r="KG923" s="871"/>
      <c r="KH923" s="871"/>
      <c r="KI923" s="871"/>
      <c r="KJ923" s="871"/>
      <c r="KK923" s="871"/>
      <c r="KL923" s="871"/>
      <c r="KM923" s="871"/>
      <c r="KN923" s="871"/>
      <c r="KO923" s="871"/>
      <c r="KP923" s="871"/>
      <c r="KQ923" s="871"/>
      <c r="KR923" s="871"/>
      <c r="KS923" s="871"/>
      <c r="KT923" s="871"/>
      <c r="KU923" s="871"/>
      <c r="KV923" s="871"/>
      <c r="KW923" s="871"/>
      <c r="KX923" s="871"/>
      <c r="KY923" s="871"/>
      <c r="KZ923" s="871"/>
      <c r="LA923" s="871"/>
      <c r="LB923" s="871"/>
      <c r="LC923" s="871"/>
      <c r="LD923" s="871"/>
      <c r="LE923" s="871"/>
      <c r="LF923" s="871"/>
      <c r="LG923" s="871"/>
      <c r="LH923" s="871"/>
      <c r="LI923" s="871"/>
      <c r="LJ923" s="871"/>
      <c r="LK923" s="871"/>
      <c r="LL923" s="871"/>
      <c r="LM923" s="871"/>
      <c r="LN923" s="871"/>
      <c r="LO923" s="871"/>
      <c r="LP923" s="871"/>
      <c r="LQ923" s="871"/>
      <c r="LR923" s="871"/>
      <c r="LS923" s="871"/>
      <c r="LT923" s="871"/>
      <c r="LU923" s="871"/>
      <c r="LV923" s="871"/>
      <c r="LW923" s="871"/>
      <c r="LX923" s="871"/>
      <c r="LY923" s="871"/>
      <c r="LZ923" s="871"/>
      <c r="MA923" s="871"/>
      <c r="MB923" s="871"/>
      <c r="MC923" s="871"/>
      <c r="MD923" s="871"/>
      <c r="ME923" s="871"/>
      <c r="MF923" s="871"/>
      <c r="MG923" s="871"/>
      <c r="MH923" s="871"/>
      <c r="MI923" s="871"/>
      <c r="MJ923" s="871"/>
      <c r="MK923" s="871"/>
      <c r="ML923" s="871"/>
      <c r="MM923" s="871"/>
      <c r="MN923" s="871"/>
      <c r="MO923" s="871"/>
      <c r="MP923" s="871"/>
      <c r="MQ923" s="871"/>
      <c r="MR923" s="871"/>
      <c r="MS923" s="871"/>
      <c r="MT923" s="871"/>
      <c r="MU923" s="871"/>
      <c r="MV923" s="871"/>
      <c r="MW923" s="871"/>
      <c r="MX923" s="871"/>
      <c r="MY923" s="871"/>
      <c r="MZ923" s="871"/>
      <c r="NA923" s="871"/>
      <c r="NB923" s="871"/>
      <c r="NC923" s="871"/>
      <c r="ND923" s="871"/>
      <c r="NE923" s="871"/>
      <c r="NF923" s="871"/>
      <c r="NG923" s="871"/>
      <c r="NH923" s="871"/>
      <c r="NI923" s="871"/>
      <c r="NJ923" s="871"/>
      <c r="NK923" s="871"/>
      <c r="NL923" s="871"/>
      <c r="NM923" s="871"/>
      <c r="NN923" s="871"/>
      <c r="NO923" s="871"/>
      <c r="NP923" s="871"/>
      <c r="NQ923" s="871"/>
      <c r="NR923" s="871"/>
      <c r="NS923" s="871"/>
      <c r="NT923" s="871"/>
      <c r="NU923" s="871"/>
      <c r="NV923" s="871"/>
      <c r="NW923" s="871"/>
      <c r="NX923" s="871"/>
      <c r="NY923" s="871"/>
      <c r="NZ923" s="871"/>
      <c r="OA923" s="871"/>
      <c r="OB923" s="871"/>
      <c r="OC923" s="871"/>
      <c r="OD923" s="871"/>
      <c r="OE923" s="871"/>
      <c r="OF923" s="871"/>
      <c r="OG923" s="871"/>
      <c r="OH923" s="871"/>
      <c r="OI923" s="871"/>
      <c r="OJ923" s="871"/>
      <c r="OK923" s="871"/>
      <c r="OL923" s="871"/>
      <c r="OM923" s="871"/>
      <c r="ON923" s="871"/>
      <c r="OO923" s="871"/>
      <c r="OP923" s="871"/>
      <c r="OQ923" s="871"/>
      <c r="OR923" s="871"/>
      <c r="OS923" s="871"/>
      <c r="OT923" s="871"/>
      <c r="OU923" s="871"/>
      <c r="OV923" s="871"/>
      <c r="OW923" s="871"/>
      <c r="OX923" s="871"/>
      <c r="OY923" s="871"/>
      <c r="OZ923" s="871"/>
      <c r="PA923" s="871"/>
      <c r="PB923" s="871"/>
      <c r="PC923" s="871"/>
      <c r="PD923" s="871"/>
      <c r="PE923" s="871"/>
      <c r="PF923" s="871"/>
      <c r="PG923" s="871"/>
      <c r="PH923" s="871"/>
      <c r="PI923" s="871"/>
      <c r="PJ923" s="871"/>
      <c r="PK923" s="871"/>
      <c r="PL923" s="871"/>
      <c r="PM923" s="871"/>
      <c r="PN923" s="871"/>
      <c r="PO923" s="871"/>
      <c r="PP923" s="871"/>
      <c r="PQ923" s="871"/>
      <c r="PR923" s="871"/>
      <c r="PS923" s="871"/>
      <c r="PT923" s="871"/>
      <c r="PU923" s="871"/>
      <c r="PV923" s="871"/>
      <c r="PW923" s="871"/>
      <c r="PX923" s="871"/>
      <c r="PY923" s="871"/>
      <c r="PZ923" s="871"/>
      <c r="QA923" s="871"/>
      <c r="QB923" s="871"/>
      <c r="QC923" s="871"/>
      <c r="QD923" s="871"/>
      <c r="QE923" s="871"/>
      <c r="QF923" s="871"/>
      <c r="QG923" s="871"/>
      <c r="QH923" s="871"/>
      <c r="QI923" s="871"/>
      <c r="QJ923" s="871"/>
      <c r="QK923" s="871"/>
      <c r="QL923" s="871"/>
      <c r="QM923" s="871"/>
      <c r="QN923" s="871"/>
      <c r="QO923" s="871"/>
      <c r="QP923" s="871"/>
      <c r="QQ923" s="871"/>
      <c r="QR923" s="871"/>
      <c r="QS923" s="871"/>
      <c r="QT923" s="871"/>
      <c r="QU923" s="871"/>
      <c r="QV923" s="871"/>
      <c r="QW923" s="871"/>
      <c r="QX923" s="871"/>
      <c r="QY923" s="871"/>
      <c r="QZ923" s="871"/>
      <c r="RA923" s="871"/>
      <c r="RB923" s="871"/>
      <c r="RC923" s="871"/>
      <c r="RD923" s="871"/>
      <c r="RE923" s="871"/>
      <c r="RF923" s="871"/>
      <c r="RG923" s="871"/>
      <c r="RH923" s="871"/>
      <c r="RI923" s="871"/>
      <c r="RJ923" s="871"/>
      <c r="RK923" s="871"/>
      <c r="RL923" s="871"/>
      <c r="RM923" s="871"/>
      <c r="RN923" s="871"/>
      <c r="RO923" s="871"/>
      <c r="RP923" s="871"/>
      <c r="RQ923" s="871"/>
      <c r="RR923" s="871"/>
      <c r="RS923" s="871"/>
      <c r="RT923" s="871"/>
      <c r="RU923" s="871"/>
      <c r="RV923" s="871"/>
      <c r="RW923" s="871"/>
      <c r="RX923" s="871"/>
      <c r="RY923" s="871"/>
      <c r="RZ923" s="871"/>
      <c r="SA923" s="871"/>
      <c r="SB923" s="871"/>
      <c r="SC923" s="871"/>
      <c r="SD923" s="871"/>
      <c r="SE923" s="871"/>
      <c r="SF923" s="871"/>
      <c r="SG923" s="871"/>
      <c r="SH923" s="871"/>
      <c r="SI923" s="871"/>
      <c r="SJ923" s="871"/>
      <c r="SK923" s="871"/>
      <c r="SL923" s="871"/>
      <c r="SM923" s="871"/>
      <c r="SN923" s="871"/>
      <c r="SO923" s="871"/>
      <c r="SP923" s="871"/>
      <c r="SQ923" s="871"/>
      <c r="SR923" s="871"/>
      <c r="SS923" s="871"/>
      <c r="ST923" s="871"/>
      <c r="SU923" s="871"/>
      <c r="SV923" s="871"/>
      <c r="SW923" s="871"/>
      <c r="SX923" s="871"/>
      <c r="SY923" s="871"/>
      <c r="SZ923" s="871"/>
      <c r="TA923" s="871"/>
      <c r="TB923" s="871"/>
      <c r="TC923" s="871"/>
      <c r="TD923" s="871"/>
      <c r="TE923" s="871"/>
      <c r="TF923" s="871"/>
      <c r="TG923" s="871"/>
      <c r="TH923" s="871"/>
      <c r="TI923" s="871"/>
      <c r="TJ923" s="871"/>
      <c r="TK923" s="871"/>
      <c r="TL923" s="871"/>
      <c r="TM923" s="871"/>
      <c r="TN923" s="871"/>
      <c r="TO923" s="871"/>
      <c r="TP923" s="871"/>
      <c r="TQ923" s="871"/>
      <c r="TR923" s="871"/>
      <c r="TS923" s="871"/>
      <c r="TT923" s="871"/>
      <c r="TU923" s="871"/>
      <c r="TV923" s="871"/>
      <c r="TW923" s="871"/>
      <c r="TX923" s="871"/>
      <c r="TY923" s="871"/>
      <c r="TZ923" s="871"/>
      <c r="UA923" s="871"/>
      <c r="UB923" s="871"/>
      <c r="UC923" s="871"/>
      <c r="UD923" s="871"/>
      <c r="UE923" s="871"/>
      <c r="UF923" s="871"/>
      <c r="UG923" s="871"/>
      <c r="UH923" s="871"/>
      <c r="UI923" s="871"/>
      <c r="UJ923" s="871"/>
      <c r="UK923" s="871"/>
      <c r="UL923" s="871"/>
      <c r="UM923" s="871"/>
      <c r="UN923" s="871"/>
      <c r="UO923" s="871"/>
      <c r="UP923" s="871"/>
      <c r="UQ923" s="871"/>
      <c r="UR923" s="871"/>
      <c r="US923" s="871"/>
      <c r="UT923" s="871"/>
      <c r="UU923" s="871"/>
      <c r="UV923" s="871"/>
      <c r="UW923" s="871"/>
      <c r="UX923" s="871"/>
      <c r="UY923" s="871"/>
      <c r="UZ923" s="871"/>
      <c r="VA923" s="871"/>
      <c r="VB923" s="871"/>
      <c r="VC923" s="871"/>
      <c r="VD923" s="871"/>
      <c r="VE923" s="871"/>
      <c r="VF923" s="871"/>
      <c r="VG923" s="871"/>
      <c r="VH923" s="871"/>
      <c r="VI923" s="871"/>
      <c r="VJ923" s="871"/>
      <c r="VK923" s="871"/>
      <c r="VL923" s="871"/>
      <c r="VM923" s="871"/>
      <c r="VN923" s="871"/>
      <c r="VO923" s="871"/>
      <c r="VP923" s="871"/>
      <c r="VQ923" s="871"/>
      <c r="VR923" s="871"/>
      <c r="VS923" s="871"/>
      <c r="VT923" s="871"/>
      <c r="VU923" s="871"/>
      <c r="VV923" s="871"/>
      <c r="VW923" s="871"/>
      <c r="VX923" s="871"/>
      <c r="VY923" s="871"/>
      <c r="VZ923" s="871"/>
      <c r="WA923" s="871"/>
      <c r="WB923" s="871"/>
      <c r="WC923" s="871"/>
      <c r="WD923" s="871"/>
      <c r="WE923" s="871"/>
      <c r="WF923" s="871"/>
      <c r="WG923" s="871"/>
      <c r="WH923" s="871"/>
      <c r="WI923" s="871"/>
      <c r="WJ923" s="871"/>
      <c r="WK923" s="871"/>
      <c r="WL923" s="871"/>
      <c r="WM923" s="871"/>
      <c r="WN923" s="871"/>
      <c r="WO923" s="871"/>
      <c r="WP923" s="871"/>
      <c r="WQ923" s="871"/>
      <c r="WR923" s="871"/>
      <c r="WS923" s="871"/>
      <c r="WT923" s="871"/>
      <c r="WU923" s="871"/>
      <c r="WV923" s="871"/>
      <c r="WW923" s="871"/>
      <c r="WX923" s="871"/>
      <c r="WY923" s="871"/>
      <c r="WZ923" s="871"/>
      <c r="XA923" s="871"/>
      <c r="XB923" s="871"/>
      <c r="XC923" s="871"/>
      <c r="XD923" s="871"/>
      <c r="XE923" s="871"/>
      <c r="XF923" s="871"/>
      <c r="XG923" s="871"/>
      <c r="XH923" s="871"/>
      <c r="XI923" s="871"/>
      <c r="XJ923" s="871"/>
      <c r="XK923" s="871"/>
      <c r="XL923" s="871"/>
      <c r="XM923" s="871"/>
      <c r="XN923" s="871"/>
      <c r="XO923" s="871"/>
      <c r="XP923" s="871"/>
      <c r="XQ923" s="871"/>
      <c r="XR923" s="871"/>
      <c r="XS923" s="871"/>
      <c r="XT923" s="871"/>
      <c r="XU923" s="871"/>
      <c r="XV923" s="871"/>
      <c r="XW923" s="871"/>
      <c r="XX923" s="871"/>
      <c r="XY923" s="871"/>
      <c r="XZ923" s="871"/>
      <c r="YA923" s="871"/>
      <c r="YB923" s="871"/>
      <c r="YC923" s="871"/>
      <c r="YD923" s="871"/>
      <c r="YE923" s="871"/>
      <c r="YF923" s="871"/>
      <c r="YG923" s="871"/>
      <c r="YH923" s="871"/>
      <c r="YI923" s="871"/>
      <c r="YJ923" s="871"/>
      <c r="YK923" s="871"/>
      <c r="YL923" s="871"/>
      <c r="YM923" s="871"/>
      <c r="YN923" s="871"/>
      <c r="YO923" s="871"/>
      <c r="YP923" s="871"/>
      <c r="YQ923" s="871"/>
      <c r="YR923" s="871"/>
      <c r="YS923" s="871"/>
      <c r="YT923" s="871"/>
      <c r="YU923" s="871"/>
      <c r="YV923" s="871"/>
      <c r="YW923" s="871"/>
      <c r="YX923" s="871"/>
      <c r="YY923" s="871"/>
      <c r="YZ923" s="871"/>
      <c r="ZA923" s="871"/>
      <c r="ZB923" s="871"/>
      <c r="ZC923" s="871"/>
      <c r="ZD923" s="871"/>
      <c r="ZE923" s="871"/>
      <c r="ZF923" s="871"/>
      <c r="ZG923" s="871"/>
      <c r="ZH923" s="871"/>
      <c r="ZI923" s="871"/>
      <c r="ZJ923" s="871"/>
      <c r="ZK923" s="871"/>
      <c r="ZL923" s="871"/>
      <c r="ZM923" s="871"/>
      <c r="ZN923" s="871"/>
      <c r="ZO923" s="871"/>
      <c r="ZP923" s="871"/>
      <c r="ZQ923" s="871"/>
      <c r="ZR923" s="871"/>
      <c r="ZS923" s="871"/>
      <c r="ZT923" s="871"/>
      <c r="ZU923" s="871"/>
      <c r="ZV923" s="871"/>
      <c r="ZW923" s="871"/>
      <c r="ZX923" s="871"/>
      <c r="ZY923" s="871"/>
      <c r="ZZ923" s="871"/>
      <c r="AAA923" s="871"/>
      <c r="AAB923" s="871"/>
      <c r="AAC923" s="871"/>
      <c r="AAD923" s="871"/>
      <c r="AAE923" s="871"/>
      <c r="AAF923" s="871"/>
      <c r="AAG923" s="871"/>
      <c r="AAH923" s="871"/>
      <c r="AAI923" s="871"/>
      <c r="AAJ923" s="871"/>
      <c r="AAK923" s="871"/>
      <c r="AAL923" s="871"/>
      <c r="AAM923" s="871"/>
      <c r="AAN923" s="871"/>
      <c r="AAO923" s="871"/>
      <c r="AAP923" s="871"/>
      <c r="AAQ923" s="871"/>
      <c r="AAR923" s="871"/>
      <c r="AAS923" s="871"/>
      <c r="AAT923" s="871"/>
      <c r="AAU923" s="871"/>
      <c r="AAV923" s="871"/>
      <c r="AAW923" s="871"/>
      <c r="AAX923" s="871"/>
      <c r="AAY923" s="871"/>
      <c r="AAZ923" s="871"/>
      <c r="ABA923" s="871"/>
      <c r="ABB923" s="871"/>
      <c r="ABC923" s="871"/>
      <c r="ABD923" s="871"/>
      <c r="ABE923" s="871"/>
      <c r="ABF923" s="871"/>
      <c r="ABG923" s="871"/>
      <c r="ABH923" s="871"/>
      <c r="ABI923" s="871"/>
      <c r="ABJ923" s="871"/>
      <c r="ABK923" s="871"/>
      <c r="ABL923" s="871"/>
      <c r="ABM923" s="871"/>
      <c r="ABN923" s="871"/>
      <c r="ABO923" s="871"/>
      <c r="ABP923" s="871"/>
      <c r="ABQ923" s="871"/>
      <c r="ABR923" s="871"/>
      <c r="ABS923" s="871"/>
      <c r="ABT923" s="871"/>
      <c r="ABU923" s="871"/>
      <c r="ABV923" s="871"/>
      <c r="ABW923" s="871"/>
      <c r="ABX923" s="871"/>
      <c r="ABY923" s="871"/>
      <c r="ABZ923" s="871"/>
      <c r="ACA923" s="871"/>
      <c r="ACB923" s="871"/>
      <c r="ACC923" s="871"/>
      <c r="ACD923" s="871"/>
      <c r="ACE923" s="871"/>
      <c r="ACF923" s="871"/>
      <c r="ACG923" s="871"/>
      <c r="ACH923" s="871"/>
      <c r="ACI923" s="871"/>
      <c r="ACJ923" s="871"/>
      <c r="ACK923" s="871"/>
      <c r="ACL923" s="871"/>
      <c r="ACM923" s="871"/>
      <c r="ACN923" s="871"/>
      <c r="ACO923" s="871"/>
      <c r="ACP923" s="871"/>
      <c r="ACQ923" s="871"/>
      <c r="ACR923" s="871"/>
      <c r="ACS923" s="871"/>
      <c r="ACT923" s="871"/>
      <c r="ACU923" s="871"/>
      <c r="ACV923" s="871"/>
      <c r="ACW923" s="871"/>
      <c r="ACX923" s="871"/>
      <c r="ACY923" s="871"/>
      <c r="ACZ923" s="871"/>
      <c r="ADA923" s="871"/>
      <c r="ADB923" s="871"/>
      <c r="ADC923" s="871"/>
      <c r="ADD923" s="871"/>
      <c r="ADE923" s="871"/>
      <c r="ADF923" s="871"/>
      <c r="ADG923" s="871"/>
      <c r="ADH923" s="871"/>
      <c r="ADI923" s="871"/>
      <c r="ADJ923" s="871"/>
      <c r="ADK923" s="871"/>
      <c r="ADL923" s="871"/>
      <c r="ADM923" s="871"/>
      <c r="ADN923" s="871"/>
      <c r="ADO923" s="871"/>
      <c r="ADP923" s="871"/>
      <c r="ADQ923" s="871"/>
      <c r="ADR923" s="871"/>
      <c r="ADS923" s="871"/>
      <c r="ADT923" s="871"/>
      <c r="ADU923" s="871"/>
      <c r="ADV923" s="871"/>
      <c r="ADW923" s="871"/>
      <c r="ADX923" s="871"/>
      <c r="ADY923" s="871"/>
      <c r="ADZ923" s="871"/>
      <c r="AEA923" s="871"/>
      <c r="AEB923" s="871"/>
      <c r="AEC923" s="871"/>
      <c r="AED923" s="871"/>
      <c r="AEE923" s="871"/>
      <c r="AEF923" s="871"/>
      <c r="AEG923" s="871"/>
      <c r="AEH923" s="871"/>
      <c r="AEI923" s="871"/>
      <c r="AEJ923" s="871"/>
      <c r="AEK923" s="871"/>
      <c r="AEL923" s="871"/>
      <c r="AEM923" s="871"/>
      <c r="AEN923" s="871"/>
      <c r="AEO923" s="871"/>
      <c r="AEP923" s="871"/>
      <c r="AEQ923" s="871"/>
      <c r="AER923" s="871"/>
      <c r="AES923" s="871"/>
      <c r="AET923" s="871"/>
      <c r="AEU923" s="871"/>
      <c r="AEV923" s="871"/>
      <c r="AEW923" s="871"/>
      <c r="AEX923" s="871"/>
      <c r="AEY923" s="871"/>
      <c r="AEZ923" s="871"/>
      <c r="AFA923" s="871"/>
      <c r="AFB923" s="871"/>
      <c r="AFC923" s="871"/>
      <c r="AFD923" s="871"/>
      <c r="AFE923" s="871"/>
      <c r="AFF923" s="871"/>
      <c r="AFG923" s="871"/>
      <c r="AFH923" s="871"/>
      <c r="AFI923" s="871"/>
      <c r="AFJ923" s="871"/>
      <c r="AFK923" s="871"/>
      <c r="AFL923" s="871"/>
      <c r="AFM923" s="871"/>
      <c r="AFN923" s="871"/>
      <c r="AFO923" s="871"/>
      <c r="AFP923" s="871"/>
      <c r="AFQ923" s="871"/>
      <c r="AFR923" s="871"/>
      <c r="AFS923" s="871"/>
      <c r="AFT923" s="871"/>
      <c r="AFU923" s="871"/>
      <c r="AFV923" s="871"/>
      <c r="AFW923" s="871"/>
      <c r="AFX923" s="871"/>
      <c r="AFY923" s="871"/>
      <c r="AFZ923" s="871"/>
      <c r="AGA923" s="871"/>
      <c r="AGB923" s="871"/>
      <c r="AGC923" s="871"/>
      <c r="AGD923" s="871"/>
      <c r="AGE923" s="871"/>
      <c r="AGF923" s="871"/>
      <c r="AGG923" s="871"/>
      <c r="AGH923" s="871"/>
      <c r="AGI923" s="871"/>
      <c r="AGJ923" s="871"/>
      <c r="AGK923" s="871"/>
      <c r="AGL923" s="871"/>
      <c r="AGM923" s="871"/>
      <c r="AGN923" s="871"/>
      <c r="AGO923" s="871"/>
      <c r="AGP923" s="871"/>
      <c r="AGQ923" s="871"/>
      <c r="AGR923" s="871"/>
      <c r="AGS923" s="871"/>
      <c r="AGT923" s="871"/>
      <c r="AGU923" s="871"/>
      <c r="AGV923" s="871"/>
      <c r="AGW923" s="871"/>
      <c r="AGX923" s="871"/>
      <c r="AGY923" s="871"/>
      <c r="AGZ923" s="871"/>
      <c r="AHA923" s="871"/>
      <c r="AHB923" s="871"/>
      <c r="AHC923" s="871"/>
      <c r="AHD923" s="871"/>
      <c r="AHE923" s="871"/>
      <c r="AHF923" s="871"/>
      <c r="AHG923" s="871"/>
      <c r="AHH923" s="871"/>
      <c r="AHI923" s="871"/>
      <c r="AHJ923" s="871"/>
      <c r="AHK923" s="871"/>
      <c r="AHL923" s="871"/>
      <c r="AHM923" s="871"/>
      <c r="AHN923" s="871"/>
      <c r="AHO923" s="871"/>
      <c r="AHP923" s="871"/>
      <c r="AHQ923" s="871"/>
      <c r="AHR923" s="871"/>
      <c r="AHS923" s="871"/>
      <c r="AHT923" s="871"/>
      <c r="AHU923" s="871"/>
      <c r="AHV923" s="871"/>
      <c r="AHW923" s="871"/>
      <c r="AHX923" s="871"/>
      <c r="AHY923" s="871"/>
      <c r="AHZ923" s="871"/>
      <c r="AIA923" s="871"/>
      <c r="AIB923" s="871"/>
      <c r="AIC923" s="871"/>
      <c r="AID923" s="871"/>
      <c r="AIE923" s="871"/>
      <c r="AIF923" s="871"/>
      <c r="AIG923" s="871"/>
      <c r="AIH923" s="871"/>
      <c r="AII923" s="871"/>
      <c r="AIJ923" s="871"/>
      <c r="AIK923" s="871"/>
      <c r="AIL923" s="871"/>
      <c r="AIM923" s="871"/>
      <c r="AIN923" s="871"/>
      <c r="AIO923" s="871"/>
      <c r="AIP923" s="871"/>
      <c r="AIQ923" s="871"/>
      <c r="AIR923" s="871"/>
      <c r="AIS923" s="871"/>
      <c r="AIT923" s="871"/>
      <c r="AIU923" s="871"/>
      <c r="AIV923" s="871"/>
      <c r="AIW923" s="871"/>
      <c r="AIX923" s="871"/>
      <c r="AIY923" s="871"/>
      <c r="AIZ923" s="871"/>
      <c r="AJA923" s="871"/>
      <c r="AJB923" s="871"/>
      <c r="AJC923" s="871"/>
      <c r="AJD923" s="871"/>
      <c r="AJE923" s="871"/>
      <c r="AJF923" s="871"/>
      <c r="AJG923" s="871"/>
      <c r="AJH923" s="871"/>
      <c r="AJI923" s="871"/>
      <c r="AJJ923" s="871"/>
      <c r="AJK923" s="871"/>
      <c r="AJL923" s="871"/>
      <c r="AJM923" s="871"/>
      <c r="AJN923" s="871"/>
      <c r="AJO923" s="871"/>
      <c r="AJP923" s="871"/>
      <c r="AJQ923" s="871"/>
      <c r="AJR923" s="871"/>
      <c r="AJS923" s="871"/>
      <c r="AJT923" s="871"/>
      <c r="AJU923" s="871"/>
      <c r="AJV923" s="871"/>
      <c r="AJW923" s="871"/>
      <c r="AJX923" s="871"/>
      <c r="AJY923" s="871"/>
      <c r="AJZ923" s="871"/>
      <c r="AKA923" s="871"/>
      <c r="AKB923" s="871"/>
      <c r="AKC923" s="871"/>
      <c r="AKD923" s="871"/>
      <c r="AKE923" s="871"/>
      <c r="AKF923" s="871"/>
      <c r="AKG923" s="871"/>
      <c r="AKH923" s="871"/>
      <c r="AKI923" s="871"/>
      <c r="AKJ923" s="871"/>
      <c r="AKK923" s="871"/>
      <c r="AKL923" s="871"/>
      <c r="AKM923" s="871"/>
      <c r="AKN923" s="871"/>
      <c r="AKO923" s="871"/>
      <c r="AKP923" s="871"/>
      <c r="AKQ923" s="871"/>
      <c r="AKR923" s="871"/>
      <c r="AKS923" s="871"/>
      <c r="AKT923" s="871"/>
      <c r="AKU923" s="871"/>
      <c r="AKV923" s="871"/>
      <c r="AKW923" s="871"/>
      <c r="AKX923" s="871"/>
      <c r="AKY923" s="871"/>
      <c r="AKZ923" s="871"/>
      <c r="ALA923" s="871"/>
      <c r="ALB923" s="871"/>
      <c r="ALC923" s="871"/>
      <c r="ALD923" s="871"/>
      <c r="ALE923" s="871"/>
      <c r="ALF923" s="871"/>
      <c r="ALG923" s="871"/>
      <c r="ALH923" s="871"/>
      <c r="ALI923" s="871"/>
      <c r="ALJ923" s="871"/>
      <c r="ALK923" s="871"/>
      <c r="ALL923" s="871"/>
      <c r="ALM923" s="871"/>
      <c r="ALN923" s="871"/>
      <c r="ALO923" s="871"/>
      <c r="ALP923" s="871"/>
      <c r="ALQ923" s="871"/>
      <c r="ALR923" s="871"/>
      <c r="ALS923" s="871"/>
      <c r="ALT923" s="871"/>
      <c r="ALU923" s="871"/>
      <c r="ALV923" s="871"/>
      <c r="ALW923" s="871"/>
      <c r="ALX923" s="871"/>
      <c r="ALY923" s="871"/>
      <c r="ALZ923" s="871"/>
      <c r="AMA923" s="871"/>
      <c r="AMB923" s="871"/>
      <c r="AMC923" s="871"/>
      <c r="AMD923" s="871"/>
      <c r="AME923" s="871"/>
      <c r="AMF923" s="871"/>
      <c r="AMG923" s="871"/>
      <c r="AMH923" s="871"/>
      <c r="AMI923" s="871"/>
      <c r="AMJ923" s="871"/>
    </row>
    <row r="924" spans="1:1024" ht="14.4">
      <c r="A924" s="964">
        <v>15558</v>
      </c>
      <c r="B924" s="1003">
        <v>0.1</v>
      </c>
      <c r="C924" s="1037"/>
      <c r="D924" s="959" t="s">
        <v>738</v>
      </c>
      <c r="E924" s="955">
        <v>1250000</v>
      </c>
      <c r="F924" s="985">
        <v>0.04</v>
      </c>
      <c r="G924" s="1036">
        <f t="shared" si="36"/>
        <v>50000</v>
      </c>
      <c r="H924" s="871"/>
      <c r="I924" s="871"/>
      <c r="J924" s="871"/>
      <c r="K924" s="871"/>
      <c r="L924" s="871"/>
      <c r="M924" s="871"/>
      <c r="N924" s="871"/>
      <c r="O924" s="871"/>
      <c r="P924" s="871"/>
      <c r="Q924" s="871"/>
      <c r="R924" s="871"/>
      <c r="S924" s="871"/>
      <c r="T924" s="871"/>
      <c r="U924" s="871"/>
      <c r="V924" s="871"/>
      <c r="W924" s="871"/>
      <c r="X924" s="871"/>
      <c r="Y924" s="871"/>
      <c r="Z924" s="871"/>
      <c r="AA924" s="871"/>
      <c r="AB924" s="871"/>
      <c r="AC924" s="871"/>
      <c r="AD924" s="871"/>
      <c r="AE924" s="871"/>
      <c r="AF924" s="871"/>
      <c r="AG924" s="871"/>
      <c r="AH924" s="871"/>
      <c r="AI924" s="871"/>
      <c r="AJ924" s="871"/>
      <c r="AK924" s="871"/>
      <c r="AL924" s="871"/>
      <c r="AM924" s="871"/>
      <c r="AN924" s="871"/>
      <c r="AO924" s="871"/>
      <c r="AP924" s="871"/>
      <c r="AQ924" s="871"/>
      <c r="AR924" s="871"/>
      <c r="AS924" s="871"/>
      <c r="AT924" s="871"/>
      <c r="AU924" s="871"/>
      <c r="AV924" s="871"/>
      <c r="AW924" s="871"/>
      <c r="AX924" s="871"/>
      <c r="AY924" s="871"/>
      <c r="AZ924" s="871"/>
      <c r="BA924" s="871"/>
      <c r="BB924" s="871"/>
      <c r="BC924" s="871"/>
      <c r="BD924" s="871"/>
      <c r="BE924" s="871"/>
      <c r="BF924" s="871"/>
      <c r="BG924" s="871"/>
      <c r="BH924" s="871"/>
      <c r="BI924" s="871"/>
      <c r="BJ924" s="871"/>
      <c r="BK924" s="871"/>
      <c r="BL924" s="871"/>
      <c r="BM924" s="871"/>
      <c r="BN924" s="871"/>
      <c r="BO924" s="871"/>
      <c r="BP924" s="871"/>
      <c r="BQ924" s="871"/>
      <c r="BR924" s="871"/>
      <c r="BS924" s="871"/>
      <c r="BT924" s="871"/>
      <c r="BU924" s="871"/>
      <c r="BV924" s="871"/>
      <c r="BW924" s="871"/>
      <c r="BX924" s="871"/>
      <c r="BY924" s="871"/>
      <c r="BZ924" s="871"/>
      <c r="CA924" s="871"/>
      <c r="CB924" s="871"/>
      <c r="CC924" s="871"/>
      <c r="CD924" s="871"/>
      <c r="CE924" s="871"/>
      <c r="CF924" s="871"/>
      <c r="CG924" s="871"/>
      <c r="CH924" s="871"/>
      <c r="CI924" s="871"/>
      <c r="CJ924" s="871"/>
      <c r="CK924" s="871"/>
      <c r="CL924" s="871"/>
      <c r="CM924" s="871"/>
      <c r="CN924" s="871"/>
      <c r="CO924" s="871"/>
      <c r="CP924" s="871"/>
      <c r="CQ924" s="871"/>
      <c r="CR924" s="871"/>
      <c r="CS924" s="871"/>
      <c r="CT924" s="871"/>
      <c r="CU924" s="871"/>
      <c r="CV924" s="871"/>
      <c r="CW924" s="871"/>
      <c r="CX924" s="871"/>
      <c r="CY924" s="871"/>
      <c r="CZ924" s="871"/>
      <c r="DA924" s="871"/>
      <c r="DB924" s="871"/>
      <c r="DC924" s="871"/>
      <c r="DD924" s="871"/>
      <c r="DE924" s="871"/>
      <c r="DF924" s="871"/>
      <c r="DG924" s="871"/>
      <c r="DH924" s="871"/>
      <c r="DI924" s="871"/>
      <c r="DJ924" s="871"/>
      <c r="DK924" s="871"/>
      <c r="DL924" s="871"/>
      <c r="DM924" s="871"/>
      <c r="DN924" s="871"/>
      <c r="DO924" s="871"/>
      <c r="DP924" s="871"/>
      <c r="DQ924" s="871"/>
      <c r="DR924" s="871"/>
      <c r="DS924" s="871"/>
      <c r="DT924" s="871"/>
      <c r="DU924" s="871"/>
      <c r="DV924" s="871"/>
      <c r="DW924" s="871"/>
      <c r="DX924" s="871"/>
      <c r="DY924" s="871"/>
      <c r="DZ924" s="871"/>
      <c r="EA924" s="871"/>
      <c r="EB924" s="871"/>
      <c r="EC924" s="871"/>
      <c r="ED924" s="871"/>
      <c r="EE924" s="871"/>
      <c r="EF924" s="871"/>
      <c r="EG924" s="871"/>
      <c r="EH924" s="871"/>
      <c r="EI924" s="871"/>
      <c r="EJ924" s="871"/>
      <c r="EK924" s="871"/>
      <c r="EL924" s="871"/>
      <c r="EM924" s="871"/>
      <c r="EN924" s="871"/>
      <c r="EO924" s="871"/>
      <c r="EP924" s="871"/>
      <c r="EQ924" s="871"/>
      <c r="ER924" s="871"/>
      <c r="ES924" s="871"/>
      <c r="ET924" s="871"/>
      <c r="EU924" s="871"/>
      <c r="EV924" s="871"/>
      <c r="EW924" s="871"/>
      <c r="EX924" s="871"/>
      <c r="EY924" s="871"/>
      <c r="EZ924" s="871"/>
      <c r="FA924" s="871"/>
      <c r="FB924" s="871"/>
      <c r="FC924" s="871"/>
      <c r="FD924" s="871"/>
      <c r="FE924" s="871"/>
      <c r="FF924" s="871"/>
      <c r="FG924" s="871"/>
      <c r="FH924" s="871"/>
      <c r="FI924" s="871"/>
      <c r="FJ924" s="871"/>
      <c r="FK924" s="871"/>
      <c r="FL924" s="871"/>
      <c r="FM924" s="871"/>
      <c r="FN924" s="871"/>
      <c r="FO924" s="871"/>
      <c r="FP924" s="871"/>
      <c r="FQ924" s="871"/>
      <c r="FR924" s="871"/>
      <c r="FS924" s="871"/>
      <c r="FT924" s="871"/>
      <c r="FU924" s="871"/>
      <c r="FV924" s="871"/>
      <c r="FW924" s="871"/>
      <c r="FX924" s="871"/>
      <c r="FY924" s="871"/>
      <c r="FZ924" s="871"/>
      <c r="GA924" s="871"/>
      <c r="GB924" s="871"/>
      <c r="GC924" s="871"/>
      <c r="GD924" s="871"/>
      <c r="GE924" s="871"/>
      <c r="GF924" s="871"/>
      <c r="GG924" s="871"/>
      <c r="GH924" s="871"/>
      <c r="GI924" s="871"/>
      <c r="GJ924" s="871"/>
      <c r="GK924" s="871"/>
      <c r="GL924" s="871"/>
      <c r="GM924" s="871"/>
      <c r="GN924" s="871"/>
      <c r="GO924" s="871"/>
      <c r="GP924" s="871"/>
      <c r="GQ924" s="871"/>
      <c r="GR924" s="871"/>
      <c r="GS924" s="871"/>
      <c r="GT924" s="871"/>
      <c r="GU924" s="871"/>
      <c r="GV924" s="871"/>
      <c r="GW924" s="871"/>
      <c r="GX924" s="871"/>
      <c r="GY924" s="871"/>
      <c r="GZ924" s="871"/>
      <c r="HA924" s="871"/>
      <c r="HB924" s="871"/>
      <c r="HC924" s="871"/>
      <c r="HD924" s="871"/>
      <c r="HE924" s="871"/>
      <c r="HF924" s="871"/>
      <c r="HG924" s="871"/>
      <c r="HH924" s="871"/>
      <c r="HI924" s="871"/>
      <c r="HJ924" s="871"/>
      <c r="HK924" s="871"/>
      <c r="HL924" s="871"/>
      <c r="HM924" s="871"/>
      <c r="HN924" s="871"/>
      <c r="HO924" s="871"/>
      <c r="HP924" s="871"/>
      <c r="HQ924" s="871"/>
      <c r="HR924" s="871"/>
      <c r="HS924" s="871"/>
      <c r="HT924" s="871"/>
      <c r="HU924" s="871"/>
      <c r="HV924" s="871"/>
      <c r="HW924" s="871"/>
      <c r="HX924" s="871"/>
      <c r="HY924" s="871"/>
      <c r="HZ924" s="871"/>
      <c r="IA924" s="871"/>
      <c r="IB924" s="871"/>
      <c r="IC924" s="871"/>
      <c r="ID924" s="871"/>
      <c r="IE924" s="871"/>
      <c r="IF924" s="871"/>
      <c r="IG924" s="871"/>
      <c r="IH924" s="871"/>
      <c r="II924" s="871"/>
      <c r="IJ924" s="871"/>
      <c r="IK924" s="871"/>
      <c r="IL924" s="871"/>
      <c r="IM924" s="871"/>
      <c r="IN924" s="871"/>
      <c r="IO924" s="871"/>
      <c r="IP924" s="871"/>
      <c r="IQ924" s="871"/>
      <c r="IR924" s="871"/>
      <c r="IS924" s="871"/>
      <c r="IT924" s="871"/>
      <c r="IU924" s="871"/>
      <c r="IV924" s="871"/>
      <c r="IW924" s="871"/>
      <c r="IX924" s="871"/>
      <c r="IY924" s="871"/>
      <c r="IZ924" s="871"/>
      <c r="JA924" s="871"/>
      <c r="JB924" s="871"/>
      <c r="JC924" s="871"/>
      <c r="JD924" s="871"/>
      <c r="JE924" s="871"/>
      <c r="JF924" s="871"/>
      <c r="JG924" s="871"/>
      <c r="JH924" s="871"/>
      <c r="JI924" s="871"/>
      <c r="JJ924" s="871"/>
      <c r="JK924" s="871"/>
      <c r="JL924" s="871"/>
      <c r="JM924" s="871"/>
      <c r="JN924" s="871"/>
      <c r="JO924" s="871"/>
      <c r="JP924" s="871"/>
      <c r="JQ924" s="871"/>
      <c r="JR924" s="871"/>
      <c r="JS924" s="871"/>
      <c r="JT924" s="871"/>
      <c r="JU924" s="871"/>
      <c r="JV924" s="871"/>
      <c r="JW924" s="871"/>
      <c r="JX924" s="871"/>
      <c r="JY924" s="871"/>
      <c r="JZ924" s="871"/>
      <c r="KA924" s="871"/>
      <c r="KB924" s="871"/>
      <c r="KC924" s="871"/>
      <c r="KD924" s="871"/>
      <c r="KE924" s="871"/>
      <c r="KF924" s="871"/>
      <c r="KG924" s="871"/>
      <c r="KH924" s="871"/>
      <c r="KI924" s="871"/>
      <c r="KJ924" s="871"/>
      <c r="KK924" s="871"/>
      <c r="KL924" s="871"/>
      <c r="KM924" s="871"/>
      <c r="KN924" s="871"/>
      <c r="KO924" s="871"/>
      <c r="KP924" s="871"/>
      <c r="KQ924" s="871"/>
      <c r="KR924" s="871"/>
      <c r="KS924" s="871"/>
      <c r="KT924" s="871"/>
      <c r="KU924" s="871"/>
      <c r="KV924" s="871"/>
      <c r="KW924" s="871"/>
      <c r="KX924" s="871"/>
      <c r="KY924" s="871"/>
      <c r="KZ924" s="871"/>
      <c r="LA924" s="871"/>
      <c r="LB924" s="871"/>
      <c r="LC924" s="871"/>
      <c r="LD924" s="871"/>
      <c r="LE924" s="871"/>
      <c r="LF924" s="871"/>
      <c r="LG924" s="871"/>
      <c r="LH924" s="871"/>
      <c r="LI924" s="871"/>
      <c r="LJ924" s="871"/>
      <c r="LK924" s="871"/>
      <c r="LL924" s="871"/>
      <c r="LM924" s="871"/>
      <c r="LN924" s="871"/>
      <c r="LO924" s="871"/>
      <c r="LP924" s="871"/>
      <c r="LQ924" s="871"/>
      <c r="LR924" s="871"/>
      <c r="LS924" s="871"/>
      <c r="LT924" s="871"/>
      <c r="LU924" s="871"/>
      <c r="LV924" s="871"/>
      <c r="LW924" s="871"/>
      <c r="LX924" s="871"/>
      <c r="LY924" s="871"/>
      <c r="LZ924" s="871"/>
      <c r="MA924" s="871"/>
      <c r="MB924" s="871"/>
      <c r="MC924" s="871"/>
      <c r="MD924" s="871"/>
      <c r="ME924" s="871"/>
      <c r="MF924" s="871"/>
      <c r="MG924" s="871"/>
      <c r="MH924" s="871"/>
      <c r="MI924" s="871"/>
      <c r="MJ924" s="871"/>
      <c r="MK924" s="871"/>
      <c r="ML924" s="871"/>
      <c r="MM924" s="871"/>
      <c r="MN924" s="871"/>
      <c r="MO924" s="871"/>
      <c r="MP924" s="871"/>
      <c r="MQ924" s="871"/>
      <c r="MR924" s="871"/>
      <c r="MS924" s="871"/>
      <c r="MT924" s="871"/>
      <c r="MU924" s="871"/>
      <c r="MV924" s="871"/>
      <c r="MW924" s="871"/>
      <c r="MX924" s="871"/>
      <c r="MY924" s="871"/>
      <c r="MZ924" s="871"/>
      <c r="NA924" s="871"/>
      <c r="NB924" s="871"/>
      <c r="NC924" s="871"/>
      <c r="ND924" s="871"/>
      <c r="NE924" s="871"/>
      <c r="NF924" s="871"/>
      <c r="NG924" s="871"/>
      <c r="NH924" s="871"/>
      <c r="NI924" s="871"/>
      <c r="NJ924" s="871"/>
      <c r="NK924" s="871"/>
      <c r="NL924" s="871"/>
      <c r="NM924" s="871"/>
      <c r="NN924" s="871"/>
      <c r="NO924" s="871"/>
      <c r="NP924" s="871"/>
      <c r="NQ924" s="871"/>
      <c r="NR924" s="871"/>
      <c r="NS924" s="871"/>
      <c r="NT924" s="871"/>
      <c r="NU924" s="871"/>
      <c r="NV924" s="871"/>
      <c r="NW924" s="871"/>
      <c r="NX924" s="871"/>
      <c r="NY924" s="871"/>
      <c r="NZ924" s="871"/>
      <c r="OA924" s="871"/>
      <c r="OB924" s="871"/>
      <c r="OC924" s="871"/>
      <c r="OD924" s="871"/>
      <c r="OE924" s="871"/>
      <c r="OF924" s="871"/>
      <c r="OG924" s="871"/>
      <c r="OH924" s="871"/>
      <c r="OI924" s="871"/>
      <c r="OJ924" s="871"/>
      <c r="OK924" s="871"/>
      <c r="OL924" s="871"/>
      <c r="OM924" s="871"/>
      <c r="ON924" s="871"/>
      <c r="OO924" s="871"/>
      <c r="OP924" s="871"/>
      <c r="OQ924" s="871"/>
      <c r="OR924" s="871"/>
      <c r="OS924" s="871"/>
      <c r="OT924" s="871"/>
      <c r="OU924" s="871"/>
      <c r="OV924" s="871"/>
      <c r="OW924" s="871"/>
      <c r="OX924" s="871"/>
      <c r="OY924" s="871"/>
      <c r="OZ924" s="871"/>
      <c r="PA924" s="871"/>
      <c r="PB924" s="871"/>
      <c r="PC924" s="871"/>
      <c r="PD924" s="871"/>
      <c r="PE924" s="871"/>
      <c r="PF924" s="871"/>
      <c r="PG924" s="871"/>
      <c r="PH924" s="871"/>
      <c r="PI924" s="871"/>
      <c r="PJ924" s="871"/>
      <c r="PK924" s="871"/>
      <c r="PL924" s="871"/>
      <c r="PM924" s="871"/>
      <c r="PN924" s="871"/>
      <c r="PO924" s="871"/>
      <c r="PP924" s="871"/>
      <c r="PQ924" s="871"/>
      <c r="PR924" s="871"/>
      <c r="PS924" s="871"/>
      <c r="PT924" s="871"/>
      <c r="PU924" s="871"/>
      <c r="PV924" s="871"/>
      <c r="PW924" s="871"/>
      <c r="PX924" s="871"/>
      <c r="PY924" s="871"/>
      <c r="PZ924" s="871"/>
      <c r="QA924" s="871"/>
      <c r="QB924" s="871"/>
      <c r="QC924" s="871"/>
      <c r="QD924" s="871"/>
      <c r="QE924" s="871"/>
      <c r="QF924" s="871"/>
      <c r="QG924" s="871"/>
      <c r="QH924" s="871"/>
      <c r="QI924" s="871"/>
      <c r="QJ924" s="871"/>
      <c r="QK924" s="871"/>
      <c r="QL924" s="871"/>
      <c r="QM924" s="871"/>
      <c r="QN924" s="871"/>
      <c r="QO924" s="871"/>
      <c r="QP924" s="871"/>
      <c r="QQ924" s="871"/>
      <c r="QR924" s="871"/>
      <c r="QS924" s="871"/>
      <c r="QT924" s="871"/>
      <c r="QU924" s="871"/>
      <c r="QV924" s="871"/>
      <c r="QW924" s="871"/>
      <c r="QX924" s="871"/>
      <c r="QY924" s="871"/>
      <c r="QZ924" s="871"/>
      <c r="RA924" s="871"/>
      <c r="RB924" s="871"/>
      <c r="RC924" s="871"/>
      <c r="RD924" s="871"/>
      <c r="RE924" s="871"/>
      <c r="RF924" s="871"/>
      <c r="RG924" s="871"/>
      <c r="RH924" s="871"/>
      <c r="RI924" s="871"/>
      <c r="RJ924" s="871"/>
      <c r="RK924" s="871"/>
      <c r="RL924" s="871"/>
      <c r="RM924" s="871"/>
      <c r="RN924" s="871"/>
      <c r="RO924" s="871"/>
      <c r="RP924" s="871"/>
      <c r="RQ924" s="871"/>
      <c r="RR924" s="871"/>
      <c r="RS924" s="871"/>
      <c r="RT924" s="871"/>
      <c r="RU924" s="871"/>
      <c r="RV924" s="871"/>
      <c r="RW924" s="871"/>
      <c r="RX924" s="871"/>
      <c r="RY924" s="871"/>
      <c r="RZ924" s="871"/>
      <c r="SA924" s="871"/>
      <c r="SB924" s="871"/>
      <c r="SC924" s="871"/>
      <c r="SD924" s="871"/>
      <c r="SE924" s="871"/>
      <c r="SF924" s="871"/>
      <c r="SG924" s="871"/>
      <c r="SH924" s="871"/>
      <c r="SI924" s="871"/>
      <c r="SJ924" s="871"/>
      <c r="SK924" s="871"/>
      <c r="SL924" s="871"/>
      <c r="SM924" s="871"/>
      <c r="SN924" s="871"/>
      <c r="SO924" s="871"/>
      <c r="SP924" s="871"/>
      <c r="SQ924" s="871"/>
      <c r="SR924" s="871"/>
      <c r="SS924" s="871"/>
      <c r="ST924" s="871"/>
      <c r="SU924" s="871"/>
      <c r="SV924" s="871"/>
      <c r="SW924" s="871"/>
      <c r="SX924" s="871"/>
      <c r="SY924" s="871"/>
      <c r="SZ924" s="871"/>
      <c r="TA924" s="871"/>
      <c r="TB924" s="871"/>
      <c r="TC924" s="871"/>
      <c r="TD924" s="871"/>
      <c r="TE924" s="871"/>
      <c r="TF924" s="871"/>
      <c r="TG924" s="871"/>
      <c r="TH924" s="871"/>
      <c r="TI924" s="871"/>
      <c r="TJ924" s="871"/>
      <c r="TK924" s="871"/>
      <c r="TL924" s="871"/>
      <c r="TM924" s="871"/>
      <c r="TN924" s="871"/>
      <c r="TO924" s="871"/>
      <c r="TP924" s="871"/>
      <c r="TQ924" s="871"/>
      <c r="TR924" s="871"/>
      <c r="TS924" s="871"/>
      <c r="TT924" s="871"/>
      <c r="TU924" s="871"/>
      <c r="TV924" s="871"/>
      <c r="TW924" s="871"/>
      <c r="TX924" s="871"/>
      <c r="TY924" s="871"/>
      <c r="TZ924" s="871"/>
      <c r="UA924" s="871"/>
      <c r="UB924" s="871"/>
      <c r="UC924" s="871"/>
      <c r="UD924" s="871"/>
      <c r="UE924" s="871"/>
      <c r="UF924" s="871"/>
      <c r="UG924" s="871"/>
      <c r="UH924" s="871"/>
      <c r="UI924" s="871"/>
      <c r="UJ924" s="871"/>
      <c r="UK924" s="871"/>
      <c r="UL924" s="871"/>
      <c r="UM924" s="871"/>
      <c r="UN924" s="871"/>
      <c r="UO924" s="871"/>
      <c r="UP924" s="871"/>
      <c r="UQ924" s="871"/>
      <c r="UR924" s="871"/>
      <c r="US924" s="871"/>
      <c r="UT924" s="871"/>
      <c r="UU924" s="871"/>
      <c r="UV924" s="871"/>
      <c r="UW924" s="871"/>
      <c r="UX924" s="871"/>
      <c r="UY924" s="871"/>
      <c r="UZ924" s="871"/>
      <c r="VA924" s="871"/>
      <c r="VB924" s="871"/>
      <c r="VC924" s="871"/>
      <c r="VD924" s="871"/>
      <c r="VE924" s="871"/>
      <c r="VF924" s="871"/>
      <c r="VG924" s="871"/>
      <c r="VH924" s="871"/>
      <c r="VI924" s="871"/>
      <c r="VJ924" s="871"/>
      <c r="VK924" s="871"/>
      <c r="VL924" s="871"/>
      <c r="VM924" s="871"/>
      <c r="VN924" s="871"/>
      <c r="VO924" s="871"/>
      <c r="VP924" s="871"/>
      <c r="VQ924" s="871"/>
      <c r="VR924" s="871"/>
      <c r="VS924" s="871"/>
      <c r="VT924" s="871"/>
      <c r="VU924" s="871"/>
      <c r="VV924" s="871"/>
      <c r="VW924" s="871"/>
      <c r="VX924" s="871"/>
      <c r="VY924" s="871"/>
      <c r="VZ924" s="871"/>
      <c r="WA924" s="871"/>
      <c r="WB924" s="871"/>
      <c r="WC924" s="871"/>
      <c r="WD924" s="871"/>
      <c r="WE924" s="871"/>
      <c r="WF924" s="871"/>
      <c r="WG924" s="871"/>
      <c r="WH924" s="871"/>
      <c r="WI924" s="871"/>
      <c r="WJ924" s="871"/>
      <c r="WK924" s="871"/>
      <c r="WL924" s="871"/>
      <c r="WM924" s="871"/>
      <c r="WN924" s="871"/>
      <c r="WO924" s="871"/>
      <c r="WP924" s="871"/>
      <c r="WQ924" s="871"/>
      <c r="WR924" s="871"/>
      <c r="WS924" s="871"/>
      <c r="WT924" s="871"/>
      <c r="WU924" s="871"/>
      <c r="WV924" s="871"/>
      <c r="WW924" s="871"/>
      <c r="WX924" s="871"/>
      <c r="WY924" s="871"/>
      <c r="WZ924" s="871"/>
      <c r="XA924" s="871"/>
      <c r="XB924" s="871"/>
      <c r="XC924" s="871"/>
      <c r="XD924" s="871"/>
      <c r="XE924" s="871"/>
      <c r="XF924" s="871"/>
      <c r="XG924" s="871"/>
      <c r="XH924" s="871"/>
      <c r="XI924" s="871"/>
      <c r="XJ924" s="871"/>
      <c r="XK924" s="871"/>
      <c r="XL924" s="871"/>
      <c r="XM924" s="871"/>
      <c r="XN924" s="871"/>
      <c r="XO924" s="871"/>
      <c r="XP924" s="871"/>
      <c r="XQ924" s="871"/>
      <c r="XR924" s="871"/>
      <c r="XS924" s="871"/>
      <c r="XT924" s="871"/>
      <c r="XU924" s="871"/>
      <c r="XV924" s="871"/>
      <c r="XW924" s="871"/>
      <c r="XX924" s="871"/>
      <c r="XY924" s="871"/>
      <c r="XZ924" s="871"/>
      <c r="YA924" s="871"/>
      <c r="YB924" s="871"/>
      <c r="YC924" s="871"/>
      <c r="YD924" s="871"/>
      <c r="YE924" s="871"/>
      <c r="YF924" s="871"/>
      <c r="YG924" s="871"/>
      <c r="YH924" s="871"/>
      <c r="YI924" s="871"/>
      <c r="YJ924" s="871"/>
      <c r="YK924" s="871"/>
      <c r="YL924" s="871"/>
      <c r="YM924" s="871"/>
      <c r="YN924" s="871"/>
      <c r="YO924" s="871"/>
      <c r="YP924" s="871"/>
      <c r="YQ924" s="871"/>
      <c r="YR924" s="871"/>
      <c r="YS924" s="871"/>
      <c r="YT924" s="871"/>
      <c r="YU924" s="871"/>
      <c r="YV924" s="871"/>
      <c r="YW924" s="871"/>
      <c r="YX924" s="871"/>
      <c r="YY924" s="871"/>
      <c r="YZ924" s="871"/>
      <c r="ZA924" s="871"/>
      <c r="ZB924" s="871"/>
      <c r="ZC924" s="871"/>
      <c r="ZD924" s="871"/>
      <c r="ZE924" s="871"/>
      <c r="ZF924" s="871"/>
      <c r="ZG924" s="871"/>
      <c r="ZH924" s="871"/>
      <c r="ZI924" s="871"/>
      <c r="ZJ924" s="871"/>
      <c r="ZK924" s="871"/>
      <c r="ZL924" s="871"/>
      <c r="ZM924" s="871"/>
      <c r="ZN924" s="871"/>
      <c r="ZO924" s="871"/>
      <c r="ZP924" s="871"/>
      <c r="ZQ924" s="871"/>
      <c r="ZR924" s="871"/>
      <c r="ZS924" s="871"/>
      <c r="ZT924" s="871"/>
      <c r="ZU924" s="871"/>
      <c r="ZV924" s="871"/>
      <c r="ZW924" s="871"/>
      <c r="ZX924" s="871"/>
      <c r="ZY924" s="871"/>
      <c r="ZZ924" s="871"/>
      <c r="AAA924" s="871"/>
      <c r="AAB924" s="871"/>
      <c r="AAC924" s="871"/>
      <c r="AAD924" s="871"/>
      <c r="AAE924" s="871"/>
      <c r="AAF924" s="871"/>
      <c r="AAG924" s="871"/>
      <c r="AAH924" s="871"/>
      <c r="AAI924" s="871"/>
      <c r="AAJ924" s="871"/>
      <c r="AAK924" s="871"/>
      <c r="AAL924" s="871"/>
      <c r="AAM924" s="871"/>
      <c r="AAN924" s="871"/>
      <c r="AAO924" s="871"/>
      <c r="AAP924" s="871"/>
      <c r="AAQ924" s="871"/>
      <c r="AAR924" s="871"/>
      <c r="AAS924" s="871"/>
      <c r="AAT924" s="871"/>
      <c r="AAU924" s="871"/>
      <c r="AAV924" s="871"/>
      <c r="AAW924" s="871"/>
      <c r="AAX924" s="871"/>
      <c r="AAY924" s="871"/>
      <c r="AAZ924" s="871"/>
      <c r="ABA924" s="871"/>
      <c r="ABB924" s="871"/>
      <c r="ABC924" s="871"/>
      <c r="ABD924" s="871"/>
      <c r="ABE924" s="871"/>
      <c r="ABF924" s="871"/>
      <c r="ABG924" s="871"/>
      <c r="ABH924" s="871"/>
      <c r="ABI924" s="871"/>
      <c r="ABJ924" s="871"/>
      <c r="ABK924" s="871"/>
      <c r="ABL924" s="871"/>
      <c r="ABM924" s="871"/>
      <c r="ABN924" s="871"/>
      <c r="ABO924" s="871"/>
      <c r="ABP924" s="871"/>
      <c r="ABQ924" s="871"/>
      <c r="ABR924" s="871"/>
      <c r="ABS924" s="871"/>
      <c r="ABT924" s="871"/>
      <c r="ABU924" s="871"/>
      <c r="ABV924" s="871"/>
      <c r="ABW924" s="871"/>
      <c r="ABX924" s="871"/>
      <c r="ABY924" s="871"/>
      <c r="ABZ924" s="871"/>
      <c r="ACA924" s="871"/>
      <c r="ACB924" s="871"/>
      <c r="ACC924" s="871"/>
      <c r="ACD924" s="871"/>
      <c r="ACE924" s="871"/>
      <c r="ACF924" s="871"/>
      <c r="ACG924" s="871"/>
      <c r="ACH924" s="871"/>
      <c r="ACI924" s="871"/>
      <c r="ACJ924" s="871"/>
      <c r="ACK924" s="871"/>
      <c r="ACL924" s="871"/>
      <c r="ACM924" s="871"/>
      <c r="ACN924" s="871"/>
      <c r="ACO924" s="871"/>
      <c r="ACP924" s="871"/>
      <c r="ACQ924" s="871"/>
      <c r="ACR924" s="871"/>
      <c r="ACS924" s="871"/>
      <c r="ACT924" s="871"/>
      <c r="ACU924" s="871"/>
      <c r="ACV924" s="871"/>
      <c r="ACW924" s="871"/>
      <c r="ACX924" s="871"/>
      <c r="ACY924" s="871"/>
      <c r="ACZ924" s="871"/>
      <c r="ADA924" s="871"/>
      <c r="ADB924" s="871"/>
      <c r="ADC924" s="871"/>
      <c r="ADD924" s="871"/>
      <c r="ADE924" s="871"/>
      <c r="ADF924" s="871"/>
      <c r="ADG924" s="871"/>
      <c r="ADH924" s="871"/>
      <c r="ADI924" s="871"/>
      <c r="ADJ924" s="871"/>
      <c r="ADK924" s="871"/>
      <c r="ADL924" s="871"/>
      <c r="ADM924" s="871"/>
      <c r="ADN924" s="871"/>
      <c r="ADO924" s="871"/>
      <c r="ADP924" s="871"/>
      <c r="ADQ924" s="871"/>
      <c r="ADR924" s="871"/>
      <c r="ADS924" s="871"/>
      <c r="ADT924" s="871"/>
      <c r="ADU924" s="871"/>
      <c r="ADV924" s="871"/>
      <c r="ADW924" s="871"/>
      <c r="ADX924" s="871"/>
      <c r="ADY924" s="871"/>
      <c r="ADZ924" s="871"/>
      <c r="AEA924" s="871"/>
      <c r="AEB924" s="871"/>
      <c r="AEC924" s="871"/>
      <c r="AED924" s="871"/>
      <c r="AEE924" s="871"/>
      <c r="AEF924" s="871"/>
      <c r="AEG924" s="871"/>
      <c r="AEH924" s="871"/>
      <c r="AEI924" s="871"/>
      <c r="AEJ924" s="871"/>
      <c r="AEK924" s="871"/>
      <c r="AEL924" s="871"/>
      <c r="AEM924" s="871"/>
      <c r="AEN924" s="871"/>
      <c r="AEO924" s="871"/>
      <c r="AEP924" s="871"/>
      <c r="AEQ924" s="871"/>
      <c r="AER924" s="871"/>
      <c r="AES924" s="871"/>
      <c r="AET924" s="871"/>
      <c r="AEU924" s="871"/>
      <c r="AEV924" s="871"/>
      <c r="AEW924" s="871"/>
      <c r="AEX924" s="871"/>
      <c r="AEY924" s="871"/>
      <c r="AEZ924" s="871"/>
      <c r="AFA924" s="871"/>
      <c r="AFB924" s="871"/>
      <c r="AFC924" s="871"/>
      <c r="AFD924" s="871"/>
      <c r="AFE924" s="871"/>
      <c r="AFF924" s="871"/>
      <c r="AFG924" s="871"/>
      <c r="AFH924" s="871"/>
      <c r="AFI924" s="871"/>
      <c r="AFJ924" s="871"/>
      <c r="AFK924" s="871"/>
      <c r="AFL924" s="871"/>
      <c r="AFM924" s="871"/>
      <c r="AFN924" s="871"/>
      <c r="AFO924" s="871"/>
      <c r="AFP924" s="871"/>
      <c r="AFQ924" s="871"/>
      <c r="AFR924" s="871"/>
      <c r="AFS924" s="871"/>
      <c r="AFT924" s="871"/>
      <c r="AFU924" s="871"/>
      <c r="AFV924" s="871"/>
      <c r="AFW924" s="871"/>
      <c r="AFX924" s="871"/>
      <c r="AFY924" s="871"/>
      <c r="AFZ924" s="871"/>
      <c r="AGA924" s="871"/>
      <c r="AGB924" s="871"/>
      <c r="AGC924" s="871"/>
      <c r="AGD924" s="871"/>
      <c r="AGE924" s="871"/>
      <c r="AGF924" s="871"/>
      <c r="AGG924" s="871"/>
      <c r="AGH924" s="871"/>
      <c r="AGI924" s="871"/>
      <c r="AGJ924" s="871"/>
      <c r="AGK924" s="871"/>
      <c r="AGL924" s="871"/>
      <c r="AGM924" s="871"/>
      <c r="AGN924" s="871"/>
      <c r="AGO924" s="871"/>
      <c r="AGP924" s="871"/>
      <c r="AGQ924" s="871"/>
      <c r="AGR924" s="871"/>
      <c r="AGS924" s="871"/>
      <c r="AGT924" s="871"/>
      <c r="AGU924" s="871"/>
      <c r="AGV924" s="871"/>
      <c r="AGW924" s="871"/>
      <c r="AGX924" s="871"/>
      <c r="AGY924" s="871"/>
      <c r="AGZ924" s="871"/>
      <c r="AHA924" s="871"/>
      <c r="AHB924" s="871"/>
      <c r="AHC924" s="871"/>
      <c r="AHD924" s="871"/>
      <c r="AHE924" s="871"/>
      <c r="AHF924" s="871"/>
      <c r="AHG924" s="871"/>
      <c r="AHH924" s="871"/>
      <c r="AHI924" s="871"/>
      <c r="AHJ924" s="871"/>
      <c r="AHK924" s="871"/>
      <c r="AHL924" s="871"/>
      <c r="AHM924" s="871"/>
      <c r="AHN924" s="871"/>
      <c r="AHO924" s="871"/>
      <c r="AHP924" s="871"/>
      <c r="AHQ924" s="871"/>
      <c r="AHR924" s="871"/>
      <c r="AHS924" s="871"/>
      <c r="AHT924" s="871"/>
      <c r="AHU924" s="871"/>
      <c r="AHV924" s="871"/>
      <c r="AHW924" s="871"/>
      <c r="AHX924" s="871"/>
      <c r="AHY924" s="871"/>
      <c r="AHZ924" s="871"/>
      <c r="AIA924" s="871"/>
      <c r="AIB924" s="871"/>
      <c r="AIC924" s="871"/>
      <c r="AID924" s="871"/>
      <c r="AIE924" s="871"/>
      <c r="AIF924" s="871"/>
      <c r="AIG924" s="871"/>
      <c r="AIH924" s="871"/>
      <c r="AII924" s="871"/>
      <c r="AIJ924" s="871"/>
      <c r="AIK924" s="871"/>
      <c r="AIL924" s="871"/>
      <c r="AIM924" s="871"/>
      <c r="AIN924" s="871"/>
      <c r="AIO924" s="871"/>
      <c r="AIP924" s="871"/>
      <c r="AIQ924" s="871"/>
      <c r="AIR924" s="871"/>
      <c r="AIS924" s="871"/>
      <c r="AIT924" s="871"/>
      <c r="AIU924" s="871"/>
      <c r="AIV924" s="871"/>
      <c r="AIW924" s="871"/>
      <c r="AIX924" s="871"/>
      <c r="AIY924" s="871"/>
      <c r="AIZ924" s="871"/>
      <c r="AJA924" s="871"/>
      <c r="AJB924" s="871"/>
      <c r="AJC924" s="871"/>
      <c r="AJD924" s="871"/>
      <c r="AJE924" s="871"/>
      <c r="AJF924" s="871"/>
      <c r="AJG924" s="871"/>
      <c r="AJH924" s="871"/>
      <c r="AJI924" s="871"/>
      <c r="AJJ924" s="871"/>
      <c r="AJK924" s="871"/>
      <c r="AJL924" s="871"/>
      <c r="AJM924" s="871"/>
      <c r="AJN924" s="871"/>
      <c r="AJO924" s="871"/>
      <c r="AJP924" s="871"/>
      <c r="AJQ924" s="871"/>
      <c r="AJR924" s="871"/>
      <c r="AJS924" s="871"/>
      <c r="AJT924" s="871"/>
      <c r="AJU924" s="871"/>
      <c r="AJV924" s="871"/>
      <c r="AJW924" s="871"/>
      <c r="AJX924" s="871"/>
      <c r="AJY924" s="871"/>
      <c r="AJZ924" s="871"/>
      <c r="AKA924" s="871"/>
      <c r="AKB924" s="871"/>
      <c r="AKC924" s="871"/>
      <c r="AKD924" s="871"/>
      <c r="AKE924" s="871"/>
      <c r="AKF924" s="871"/>
      <c r="AKG924" s="871"/>
      <c r="AKH924" s="871"/>
      <c r="AKI924" s="871"/>
      <c r="AKJ924" s="871"/>
      <c r="AKK924" s="871"/>
      <c r="AKL924" s="871"/>
      <c r="AKM924" s="871"/>
      <c r="AKN924" s="871"/>
      <c r="AKO924" s="871"/>
      <c r="AKP924" s="871"/>
      <c r="AKQ924" s="871"/>
      <c r="AKR924" s="871"/>
      <c r="AKS924" s="871"/>
      <c r="AKT924" s="871"/>
      <c r="AKU924" s="871"/>
      <c r="AKV924" s="871"/>
      <c r="AKW924" s="871"/>
      <c r="AKX924" s="871"/>
      <c r="AKY924" s="871"/>
      <c r="AKZ924" s="871"/>
      <c r="ALA924" s="871"/>
      <c r="ALB924" s="871"/>
      <c r="ALC924" s="871"/>
      <c r="ALD924" s="871"/>
      <c r="ALE924" s="871"/>
      <c r="ALF924" s="871"/>
      <c r="ALG924" s="871"/>
      <c r="ALH924" s="871"/>
      <c r="ALI924" s="871"/>
      <c r="ALJ924" s="871"/>
      <c r="ALK924" s="871"/>
      <c r="ALL924" s="871"/>
      <c r="ALM924" s="871"/>
      <c r="ALN924" s="871"/>
      <c r="ALO924" s="871"/>
      <c r="ALP924" s="871"/>
      <c r="ALQ924" s="871"/>
      <c r="ALR924" s="871"/>
      <c r="ALS924" s="871"/>
      <c r="ALT924" s="871"/>
      <c r="ALU924" s="871"/>
      <c r="ALV924" s="871"/>
      <c r="ALW924" s="871"/>
      <c r="ALX924" s="871"/>
      <c r="ALY924" s="871"/>
      <c r="ALZ924" s="871"/>
      <c r="AMA924" s="871"/>
      <c r="AMB924" s="871"/>
      <c r="AMC924" s="871"/>
      <c r="AMD924" s="871"/>
      <c r="AME924" s="871"/>
      <c r="AMF924" s="871"/>
      <c r="AMG924" s="871"/>
      <c r="AMH924" s="871"/>
      <c r="AMI924" s="871"/>
      <c r="AMJ924" s="871"/>
    </row>
    <row r="925" spans="1:1024" ht="14.4">
      <c r="A925" s="986">
        <v>15526</v>
      </c>
      <c r="B925" s="1008">
        <v>0.1</v>
      </c>
      <c r="C925" s="1037"/>
      <c r="D925" s="954" t="s">
        <v>739</v>
      </c>
      <c r="E925" s="955">
        <v>1500000</v>
      </c>
      <c r="F925" s="985">
        <v>0.04</v>
      </c>
      <c r="G925" s="1036">
        <f t="shared" si="36"/>
        <v>60000</v>
      </c>
      <c r="H925" s="871"/>
      <c r="I925" s="871"/>
      <c r="J925" s="871"/>
      <c r="K925" s="871"/>
      <c r="L925" s="871"/>
      <c r="M925" s="871"/>
      <c r="N925" s="871"/>
      <c r="O925" s="871"/>
      <c r="P925" s="871"/>
      <c r="Q925" s="871"/>
      <c r="R925" s="871"/>
      <c r="S925" s="871"/>
      <c r="T925" s="871"/>
      <c r="U925" s="871"/>
      <c r="V925" s="871"/>
      <c r="W925" s="871"/>
      <c r="X925" s="871"/>
      <c r="Y925" s="871"/>
      <c r="Z925" s="871"/>
      <c r="AA925" s="871"/>
      <c r="AB925" s="871"/>
      <c r="AC925" s="871"/>
      <c r="AD925" s="871"/>
      <c r="AE925" s="871"/>
      <c r="AF925" s="871"/>
      <c r="AG925" s="871"/>
      <c r="AH925" s="871"/>
      <c r="AI925" s="871"/>
      <c r="AJ925" s="871"/>
      <c r="AK925" s="871"/>
      <c r="AL925" s="871"/>
      <c r="AM925" s="871"/>
      <c r="AN925" s="871"/>
      <c r="AO925" s="871"/>
      <c r="AP925" s="871"/>
      <c r="AQ925" s="871"/>
      <c r="AR925" s="871"/>
      <c r="AS925" s="871"/>
      <c r="AT925" s="871"/>
      <c r="AU925" s="871"/>
      <c r="AV925" s="871"/>
      <c r="AW925" s="871"/>
      <c r="AX925" s="871"/>
      <c r="AY925" s="871"/>
      <c r="AZ925" s="871"/>
      <c r="BA925" s="871"/>
      <c r="BB925" s="871"/>
      <c r="BC925" s="871"/>
      <c r="BD925" s="871"/>
      <c r="BE925" s="871"/>
      <c r="BF925" s="871"/>
      <c r="BG925" s="871"/>
      <c r="BH925" s="871"/>
      <c r="BI925" s="871"/>
      <c r="BJ925" s="871"/>
      <c r="BK925" s="871"/>
      <c r="BL925" s="871"/>
      <c r="BM925" s="871"/>
      <c r="BN925" s="871"/>
      <c r="BO925" s="871"/>
      <c r="BP925" s="871"/>
      <c r="BQ925" s="871"/>
      <c r="BR925" s="871"/>
      <c r="BS925" s="871"/>
      <c r="BT925" s="871"/>
      <c r="BU925" s="871"/>
      <c r="BV925" s="871"/>
      <c r="BW925" s="871"/>
      <c r="BX925" s="871"/>
      <c r="BY925" s="871"/>
      <c r="BZ925" s="871"/>
      <c r="CA925" s="871"/>
      <c r="CB925" s="871"/>
      <c r="CC925" s="871"/>
      <c r="CD925" s="871"/>
      <c r="CE925" s="871"/>
      <c r="CF925" s="871"/>
      <c r="CG925" s="871"/>
      <c r="CH925" s="871"/>
      <c r="CI925" s="871"/>
      <c r="CJ925" s="871"/>
      <c r="CK925" s="871"/>
      <c r="CL925" s="871"/>
      <c r="CM925" s="871"/>
      <c r="CN925" s="871"/>
      <c r="CO925" s="871"/>
      <c r="CP925" s="871"/>
      <c r="CQ925" s="871"/>
      <c r="CR925" s="871"/>
      <c r="CS925" s="871"/>
      <c r="CT925" s="871"/>
      <c r="CU925" s="871"/>
      <c r="CV925" s="871"/>
      <c r="CW925" s="871"/>
      <c r="CX925" s="871"/>
      <c r="CY925" s="871"/>
      <c r="CZ925" s="871"/>
      <c r="DA925" s="871"/>
      <c r="DB925" s="871"/>
      <c r="DC925" s="871"/>
      <c r="DD925" s="871"/>
      <c r="DE925" s="871"/>
      <c r="DF925" s="871"/>
      <c r="DG925" s="871"/>
      <c r="DH925" s="871"/>
      <c r="DI925" s="871"/>
      <c r="DJ925" s="871"/>
      <c r="DK925" s="871"/>
      <c r="DL925" s="871"/>
      <c r="DM925" s="871"/>
      <c r="DN925" s="871"/>
      <c r="DO925" s="871"/>
      <c r="DP925" s="871"/>
      <c r="DQ925" s="871"/>
      <c r="DR925" s="871"/>
      <c r="DS925" s="871"/>
      <c r="DT925" s="871"/>
      <c r="DU925" s="871"/>
      <c r="DV925" s="871"/>
      <c r="DW925" s="871"/>
      <c r="DX925" s="871"/>
      <c r="DY925" s="871"/>
      <c r="DZ925" s="871"/>
      <c r="EA925" s="871"/>
      <c r="EB925" s="871"/>
      <c r="EC925" s="871"/>
      <c r="ED925" s="871"/>
      <c r="EE925" s="871"/>
      <c r="EF925" s="871"/>
      <c r="EG925" s="871"/>
      <c r="EH925" s="871"/>
      <c r="EI925" s="871"/>
      <c r="EJ925" s="871"/>
      <c r="EK925" s="871"/>
      <c r="EL925" s="871"/>
      <c r="EM925" s="871"/>
      <c r="EN925" s="871"/>
      <c r="EO925" s="871"/>
      <c r="EP925" s="871"/>
      <c r="EQ925" s="871"/>
      <c r="ER925" s="871"/>
      <c r="ES925" s="871"/>
      <c r="ET925" s="871"/>
      <c r="EU925" s="871"/>
      <c r="EV925" s="871"/>
      <c r="EW925" s="871"/>
      <c r="EX925" s="871"/>
      <c r="EY925" s="871"/>
      <c r="EZ925" s="871"/>
      <c r="FA925" s="871"/>
      <c r="FB925" s="871"/>
      <c r="FC925" s="871"/>
      <c r="FD925" s="871"/>
      <c r="FE925" s="871"/>
      <c r="FF925" s="871"/>
      <c r="FG925" s="871"/>
      <c r="FH925" s="871"/>
      <c r="FI925" s="871"/>
      <c r="FJ925" s="871"/>
      <c r="FK925" s="871"/>
      <c r="FL925" s="871"/>
      <c r="FM925" s="871"/>
      <c r="FN925" s="871"/>
      <c r="FO925" s="871"/>
      <c r="FP925" s="871"/>
      <c r="FQ925" s="871"/>
      <c r="FR925" s="871"/>
      <c r="FS925" s="871"/>
      <c r="FT925" s="871"/>
      <c r="FU925" s="871"/>
      <c r="FV925" s="871"/>
      <c r="FW925" s="871"/>
      <c r="FX925" s="871"/>
      <c r="FY925" s="871"/>
      <c r="FZ925" s="871"/>
      <c r="GA925" s="871"/>
      <c r="GB925" s="871"/>
      <c r="GC925" s="871"/>
      <c r="GD925" s="871"/>
      <c r="GE925" s="871"/>
      <c r="GF925" s="871"/>
      <c r="GG925" s="871"/>
      <c r="GH925" s="871"/>
      <c r="GI925" s="871"/>
      <c r="GJ925" s="871"/>
      <c r="GK925" s="871"/>
      <c r="GL925" s="871"/>
      <c r="GM925" s="871"/>
      <c r="GN925" s="871"/>
      <c r="GO925" s="871"/>
      <c r="GP925" s="871"/>
      <c r="GQ925" s="871"/>
      <c r="GR925" s="871"/>
      <c r="GS925" s="871"/>
      <c r="GT925" s="871"/>
      <c r="GU925" s="871"/>
      <c r="GV925" s="871"/>
      <c r="GW925" s="871"/>
      <c r="GX925" s="871"/>
      <c r="GY925" s="871"/>
      <c r="GZ925" s="871"/>
      <c r="HA925" s="871"/>
      <c r="HB925" s="871"/>
      <c r="HC925" s="871"/>
      <c r="HD925" s="871"/>
      <c r="HE925" s="871"/>
      <c r="HF925" s="871"/>
      <c r="HG925" s="871"/>
      <c r="HH925" s="871"/>
      <c r="HI925" s="871"/>
      <c r="HJ925" s="871"/>
      <c r="HK925" s="871"/>
      <c r="HL925" s="871"/>
      <c r="HM925" s="871"/>
      <c r="HN925" s="871"/>
      <c r="HO925" s="871"/>
      <c r="HP925" s="871"/>
      <c r="HQ925" s="871"/>
      <c r="HR925" s="871"/>
      <c r="HS925" s="871"/>
      <c r="HT925" s="871"/>
      <c r="HU925" s="871"/>
      <c r="HV925" s="871"/>
      <c r="HW925" s="871"/>
      <c r="HX925" s="871"/>
      <c r="HY925" s="871"/>
      <c r="HZ925" s="871"/>
      <c r="IA925" s="871"/>
      <c r="IB925" s="871"/>
      <c r="IC925" s="871"/>
      <c r="ID925" s="871"/>
      <c r="IE925" s="871"/>
      <c r="IF925" s="871"/>
      <c r="IG925" s="871"/>
      <c r="IH925" s="871"/>
      <c r="II925" s="871"/>
      <c r="IJ925" s="871"/>
      <c r="IK925" s="871"/>
      <c r="IL925" s="871"/>
      <c r="IM925" s="871"/>
      <c r="IN925" s="871"/>
      <c r="IO925" s="871"/>
      <c r="IP925" s="871"/>
      <c r="IQ925" s="871"/>
      <c r="IR925" s="871"/>
      <c r="IS925" s="871"/>
      <c r="IT925" s="871"/>
      <c r="IU925" s="871"/>
      <c r="IV925" s="871"/>
      <c r="IW925" s="871"/>
      <c r="IX925" s="871"/>
      <c r="IY925" s="871"/>
      <c r="IZ925" s="871"/>
      <c r="JA925" s="871"/>
      <c r="JB925" s="871"/>
      <c r="JC925" s="871"/>
      <c r="JD925" s="871"/>
      <c r="JE925" s="871"/>
      <c r="JF925" s="871"/>
      <c r="JG925" s="871"/>
      <c r="JH925" s="871"/>
      <c r="JI925" s="871"/>
      <c r="JJ925" s="871"/>
      <c r="JK925" s="871"/>
      <c r="JL925" s="871"/>
      <c r="JM925" s="871"/>
      <c r="JN925" s="871"/>
      <c r="JO925" s="871"/>
      <c r="JP925" s="871"/>
      <c r="JQ925" s="871"/>
      <c r="JR925" s="871"/>
      <c r="JS925" s="871"/>
      <c r="JT925" s="871"/>
      <c r="JU925" s="871"/>
      <c r="JV925" s="871"/>
      <c r="JW925" s="871"/>
      <c r="JX925" s="871"/>
      <c r="JY925" s="871"/>
      <c r="JZ925" s="871"/>
      <c r="KA925" s="871"/>
      <c r="KB925" s="871"/>
      <c r="KC925" s="871"/>
      <c r="KD925" s="871"/>
      <c r="KE925" s="871"/>
      <c r="KF925" s="871"/>
      <c r="KG925" s="871"/>
      <c r="KH925" s="871"/>
      <c r="KI925" s="871"/>
      <c r="KJ925" s="871"/>
      <c r="KK925" s="871"/>
      <c r="KL925" s="871"/>
      <c r="KM925" s="871"/>
      <c r="KN925" s="871"/>
      <c r="KO925" s="871"/>
      <c r="KP925" s="871"/>
      <c r="KQ925" s="871"/>
      <c r="KR925" s="871"/>
      <c r="KS925" s="871"/>
      <c r="KT925" s="871"/>
      <c r="KU925" s="871"/>
      <c r="KV925" s="871"/>
      <c r="KW925" s="871"/>
      <c r="KX925" s="871"/>
      <c r="KY925" s="871"/>
      <c r="KZ925" s="871"/>
      <c r="LA925" s="871"/>
      <c r="LB925" s="871"/>
      <c r="LC925" s="871"/>
      <c r="LD925" s="871"/>
      <c r="LE925" s="871"/>
      <c r="LF925" s="871"/>
      <c r="LG925" s="871"/>
      <c r="LH925" s="871"/>
      <c r="LI925" s="871"/>
      <c r="LJ925" s="871"/>
      <c r="LK925" s="871"/>
      <c r="LL925" s="871"/>
      <c r="LM925" s="871"/>
      <c r="LN925" s="871"/>
      <c r="LO925" s="871"/>
      <c r="LP925" s="871"/>
      <c r="LQ925" s="871"/>
      <c r="LR925" s="871"/>
      <c r="LS925" s="871"/>
      <c r="LT925" s="871"/>
      <c r="LU925" s="871"/>
      <c r="LV925" s="871"/>
      <c r="LW925" s="871"/>
      <c r="LX925" s="871"/>
      <c r="LY925" s="871"/>
      <c r="LZ925" s="871"/>
      <c r="MA925" s="871"/>
      <c r="MB925" s="871"/>
      <c r="MC925" s="871"/>
      <c r="MD925" s="871"/>
      <c r="ME925" s="871"/>
      <c r="MF925" s="871"/>
      <c r="MG925" s="871"/>
      <c r="MH925" s="871"/>
      <c r="MI925" s="871"/>
      <c r="MJ925" s="871"/>
      <c r="MK925" s="871"/>
      <c r="ML925" s="871"/>
      <c r="MM925" s="871"/>
      <c r="MN925" s="871"/>
      <c r="MO925" s="871"/>
      <c r="MP925" s="871"/>
      <c r="MQ925" s="871"/>
      <c r="MR925" s="871"/>
      <c r="MS925" s="871"/>
      <c r="MT925" s="871"/>
      <c r="MU925" s="871"/>
      <c r="MV925" s="871"/>
      <c r="MW925" s="871"/>
      <c r="MX925" s="871"/>
      <c r="MY925" s="871"/>
      <c r="MZ925" s="871"/>
      <c r="NA925" s="871"/>
      <c r="NB925" s="871"/>
      <c r="NC925" s="871"/>
      <c r="ND925" s="871"/>
      <c r="NE925" s="871"/>
      <c r="NF925" s="871"/>
      <c r="NG925" s="871"/>
      <c r="NH925" s="871"/>
      <c r="NI925" s="871"/>
      <c r="NJ925" s="871"/>
      <c r="NK925" s="871"/>
      <c r="NL925" s="871"/>
      <c r="NM925" s="871"/>
      <c r="NN925" s="871"/>
      <c r="NO925" s="871"/>
      <c r="NP925" s="871"/>
      <c r="NQ925" s="871"/>
      <c r="NR925" s="871"/>
      <c r="NS925" s="871"/>
      <c r="NT925" s="871"/>
      <c r="NU925" s="871"/>
      <c r="NV925" s="871"/>
      <c r="NW925" s="871"/>
      <c r="NX925" s="871"/>
      <c r="NY925" s="871"/>
      <c r="NZ925" s="871"/>
      <c r="OA925" s="871"/>
      <c r="OB925" s="871"/>
      <c r="OC925" s="871"/>
      <c r="OD925" s="871"/>
      <c r="OE925" s="871"/>
      <c r="OF925" s="871"/>
      <c r="OG925" s="871"/>
      <c r="OH925" s="871"/>
      <c r="OI925" s="871"/>
      <c r="OJ925" s="871"/>
      <c r="OK925" s="871"/>
      <c r="OL925" s="871"/>
      <c r="OM925" s="871"/>
      <c r="ON925" s="871"/>
      <c r="OO925" s="871"/>
      <c r="OP925" s="871"/>
      <c r="OQ925" s="871"/>
      <c r="OR925" s="871"/>
      <c r="OS925" s="871"/>
      <c r="OT925" s="871"/>
      <c r="OU925" s="871"/>
      <c r="OV925" s="871"/>
      <c r="OW925" s="871"/>
      <c r="OX925" s="871"/>
      <c r="OY925" s="871"/>
      <c r="OZ925" s="871"/>
      <c r="PA925" s="871"/>
      <c r="PB925" s="871"/>
      <c r="PC925" s="871"/>
      <c r="PD925" s="871"/>
      <c r="PE925" s="871"/>
      <c r="PF925" s="871"/>
      <c r="PG925" s="871"/>
      <c r="PH925" s="871"/>
      <c r="PI925" s="871"/>
      <c r="PJ925" s="871"/>
      <c r="PK925" s="871"/>
      <c r="PL925" s="871"/>
      <c r="PM925" s="871"/>
      <c r="PN925" s="871"/>
      <c r="PO925" s="871"/>
      <c r="PP925" s="871"/>
      <c r="PQ925" s="871"/>
      <c r="PR925" s="871"/>
      <c r="PS925" s="871"/>
      <c r="PT925" s="871"/>
      <c r="PU925" s="871"/>
      <c r="PV925" s="871"/>
      <c r="PW925" s="871"/>
      <c r="PX925" s="871"/>
      <c r="PY925" s="871"/>
      <c r="PZ925" s="871"/>
      <c r="QA925" s="871"/>
      <c r="QB925" s="871"/>
      <c r="QC925" s="871"/>
      <c r="QD925" s="871"/>
      <c r="QE925" s="871"/>
      <c r="QF925" s="871"/>
      <c r="QG925" s="871"/>
      <c r="QH925" s="871"/>
      <c r="QI925" s="871"/>
      <c r="QJ925" s="871"/>
      <c r="QK925" s="871"/>
      <c r="QL925" s="871"/>
      <c r="QM925" s="871"/>
      <c r="QN925" s="871"/>
      <c r="QO925" s="871"/>
      <c r="QP925" s="871"/>
      <c r="QQ925" s="871"/>
      <c r="QR925" s="871"/>
      <c r="QS925" s="871"/>
      <c r="QT925" s="871"/>
      <c r="QU925" s="871"/>
      <c r="QV925" s="871"/>
      <c r="QW925" s="871"/>
      <c r="QX925" s="871"/>
      <c r="QY925" s="871"/>
      <c r="QZ925" s="871"/>
      <c r="RA925" s="871"/>
      <c r="RB925" s="871"/>
      <c r="RC925" s="871"/>
      <c r="RD925" s="871"/>
      <c r="RE925" s="871"/>
      <c r="RF925" s="871"/>
      <c r="RG925" s="871"/>
      <c r="RH925" s="871"/>
      <c r="RI925" s="871"/>
      <c r="RJ925" s="871"/>
      <c r="RK925" s="871"/>
      <c r="RL925" s="871"/>
      <c r="RM925" s="871"/>
      <c r="RN925" s="871"/>
      <c r="RO925" s="871"/>
      <c r="RP925" s="871"/>
      <c r="RQ925" s="871"/>
      <c r="RR925" s="871"/>
      <c r="RS925" s="871"/>
      <c r="RT925" s="871"/>
      <c r="RU925" s="871"/>
      <c r="RV925" s="871"/>
      <c r="RW925" s="871"/>
      <c r="RX925" s="871"/>
      <c r="RY925" s="871"/>
      <c r="RZ925" s="871"/>
      <c r="SA925" s="871"/>
      <c r="SB925" s="871"/>
      <c r="SC925" s="871"/>
      <c r="SD925" s="871"/>
      <c r="SE925" s="871"/>
      <c r="SF925" s="871"/>
      <c r="SG925" s="871"/>
      <c r="SH925" s="871"/>
      <c r="SI925" s="871"/>
      <c r="SJ925" s="871"/>
      <c r="SK925" s="871"/>
      <c r="SL925" s="871"/>
      <c r="SM925" s="871"/>
      <c r="SN925" s="871"/>
      <c r="SO925" s="871"/>
      <c r="SP925" s="871"/>
      <c r="SQ925" s="871"/>
      <c r="SR925" s="871"/>
      <c r="SS925" s="871"/>
      <c r="ST925" s="871"/>
      <c r="SU925" s="871"/>
      <c r="SV925" s="871"/>
      <c r="SW925" s="871"/>
      <c r="SX925" s="871"/>
      <c r="SY925" s="871"/>
      <c r="SZ925" s="871"/>
      <c r="TA925" s="871"/>
      <c r="TB925" s="871"/>
      <c r="TC925" s="871"/>
      <c r="TD925" s="871"/>
      <c r="TE925" s="871"/>
      <c r="TF925" s="871"/>
      <c r="TG925" s="871"/>
      <c r="TH925" s="871"/>
      <c r="TI925" s="871"/>
      <c r="TJ925" s="871"/>
      <c r="TK925" s="871"/>
      <c r="TL925" s="871"/>
      <c r="TM925" s="871"/>
      <c r="TN925" s="871"/>
      <c r="TO925" s="871"/>
      <c r="TP925" s="871"/>
      <c r="TQ925" s="871"/>
      <c r="TR925" s="871"/>
      <c r="TS925" s="871"/>
      <c r="TT925" s="871"/>
      <c r="TU925" s="871"/>
      <c r="TV925" s="871"/>
      <c r="TW925" s="871"/>
      <c r="TX925" s="871"/>
      <c r="TY925" s="871"/>
      <c r="TZ925" s="871"/>
      <c r="UA925" s="871"/>
      <c r="UB925" s="871"/>
      <c r="UC925" s="871"/>
      <c r="UD925" s="871"/>
      <c r="UE925" s="871"/>
      <c r="UF925" s="871"/>
      <c r="UG925" s="871"/>
      <c r="UH925" s="871"/>
      <c r="UI925" s="871"/>
      <c r="UJ925" s="871"/>
      <c r="UK925" s="871"/>
      <c r="UL925" s="871"/>
      <c r="UM925" s="871"/>
      <c r="UN925" s="871"/>
      <c r="UO925" s="871"/>
      <c r="UP925" s="871"/>
      <c r="UQ925" s="871"/>
      <c r="UR925" s="871"/>
      <c r="US925" s="871"/>
      <c r="UT925" s="871"/>
      <c r="UU925" s="871"/>
      <c r="UV925" s="871"/>
      <c r="UW925" s="871"/>
      <c r="UX925" s="871"/>
      <c r="UY925" s="871"/>
      <c r="UZ925" s="871"/>
      <c r="VA925" s="871"/>
      <c r="VB925" s="871"/>
      <c r="VC925" s="871"/>
      <c r="VD925" s="871"/>
      <c r="VE925" s="871"/>
      <c r="VF925" s="871"/>
      <c r="VG925" s="871"/>
      <c r="VH925" s="871"/>
      <c r="VI925" s="871"/>
      <c r="VJ925" s="871"/>
      <c r="VK925" s="871"/>
      <c r="VL925" s="871"/>
      <c r="VM925" s="871"/>
      <c r="VN925" s="871"/>
      <c r="VO925" s="871"/>
      <c r="VP925" s="871"/>
      <c r="VQ925" s="871"/>
      <c r="VR925" s="871"/>
      <c r="VS925" s="871"/>
      <c r="VT925" s="871"/>
      <c r="VU925" s="871"/>
      <c r="VV925" s="871"/>
      <c r="VW925" s="871"/>
      <c r="VX925" s="871"/>
      <c r="VY925" s="871"/>
      <c r="VZ925" s="871"/>
      <c r="WA925" s="871"/>
      <c r="WB925" s="871"/>
      <c r="WC925" s="871"/>
      <c r="WD925" s="871"/>
      <c r="WE925" s="871"/>
      <c r="WF925" s="871"/>
      <c r="WG925" s="871"/>
      <c r="WH925" s="871"/>
      <c r="WI925" s="871"/>
      <c r="WJ925" s="871"/>
      <c r="WK925" s="871"/>
      <c r="WL925" s="871"/>
      <c r="WM925" s="871"/>
      <c r="WN925" s="871"/>
      <c r="WO925" s="871"/>
      <c r="WP925" s="871"/>
      <c r="WQ925" s="871"/>
      <c r="WR925" s="871"/>
      <c r="WS925" s="871"/>
      <c r="WT925" s="871"/>
      <c r="WU925" s="871"/>
      <c r="WV925" s="871"/>
      <c r="WW925" s="871"/>
      <c r="WX925" s="871"/>
      <c r="WY925" s="871"/>
      <c r="WZ925" s="871"/>
      <c r="XA925" s="871"/>
      <c r="XB925" s="871"/>
      <c r="XC925" s="871"/>
      <c r="XD925" s="871"/>
      <c r="XE925" s="871"/>
      <c r="XF925" s="871"/>
      <c r="XG925" s="871"/>
      <c r="XH925" s="871"/>
      <c r="XI925" s="871"/>
      <c r="XJ925" s="871"/>
      <c r="XK925" s="871"/>
      <c r="XL925" s="871"/>
      <c r="XM925" s="871"/>
      <c r="XN925" s="871"/>
      <c r="XO925" s="871"/>
      <c r="XP925" s="871"/>
      <c r="XQ925" s="871"/>
      <c r="XR925" s="871"/>
      <c r="XS925" s="871"/>
      <c r="XT925" s="871"/>
      <c r="XU925" s="871"/>
      <c r="XV925" s="871"/>
      <c r="XW925" s="871"/>
      <c r="XX925" s="871"/>
      <c r="XY925" s="871"/>
      <c r="XZ925" s="871"/>
      <c r="YA925" s="871"/>
      <c r="YB925" s="871"/>
      <c r="YC925" s="871"/>
      <c r="YD925" s="871"/>
      <c r="YE925" s="871"/>
      <c r="YF925" s="871"/>
      <c r="YG925" s="871"/>
      <c r="YH925" s="871"/>
      <c r="YI925" s="871"/>
      <c r="YJ925" s="871"/>
      <c r="YK925" s="871"/>
      <c r="YL925" s="871"/>
      <c r="YM925" s="871"/>
      <c r="YN925" s="871"/>
      <c r="YO925" s="871"/>
      <c r="YP925" s="871"/>
      <c r="YQ925" s="871"/>
      <c r="YR925" s="871"/>
      <c r="YS925" s="871"/>
      <c r="YT925" s="871"/>
      <c r="YU925" s="871"/>
      <c r="YV925" s="871"/>
      <c r="YW925" s="871"/>
      <c r="YX925" s="871"/>
      <c r="YY925" s="871"/>
      <c r="YZ925" s="871"/>
      <c r="ZA925" s="871"/>
      <c r="ZB925" s="871"/>
      <c r="ZC925" s="871"/>
      <c r="ZD925" s="871"/>
      <c r="ZE925" s="871"/>
      <c r="ZF925" s="871"/>
      <c r="ZG925" s="871"/>
      <c r="ZH925" s="871"/>
      <c r="ZI925" s="871"/>
      <c r="ZJ925" s="871"/>
      <c r="ZK925" s="871"/>
      <c r="ZL925" s="871"/>
      <c r="ZM925" s="871"/>
      <c r="ZN925" s="871"/>
      <c r="ZO925" s="871"/>
      <c r="ZP925" s="871"/>
      <c r="ZQ925" s="871"/>
      <c r="ZR925" s="871"/>
      <c r="ZS925" s="871"/>
      <c r="ZT925" s="871"/>
      <c r="ZU925" s="871"/>
      <c r="ZV925" s="871"/>
      <c r="ZW925" s="871"/>
      <c r="ZX925" s="871"/>
      <c r="ZY925" s="871"/>
      <c r="ZZ925" s="871"/>
      <c r="AAA925" s="871"/>
      <c r="AAB925" s="871"/>
      <c r="AAC925" s="871"/>
      <c r="AAD925" s="871"/>
      <c r="AAE925" s="871"/>
      <c r="AAF925" s="871"/>
      <c r="AAG925" s="871"/>
      <c r="AAH925" s="871"/>
      <c r="AAI925" s="871"/>
      <c r="AAJ925" s="871"/>
      <c r="AAK925" s="871"/>
      <c r="AAL925" s="871"/>
      <c r="AAM925" s="871"/>
      <c r="AAN925" s="871"/>
      <c r="AAO925" s="871"/>
      <c r="AAP925" s="871"/>
      <c r="AAQ925" s="871"/>
      <c r="AAR925" s="871"/>
      <c r="AAS925" s="871"/>
      <c r="AAT925" s="871"/>
      <c r="AAU925" s="871"/>
      <c r="AAV925" s="871"/>
      <c r="AAW925" s="871"/>
      <c r="AAX925" s="871"/>
      <c r="AAY925" s="871"/>
      <c r="AAZ925" s="871"/>
      <c r="ABA925" s="871"/>
      <c r="ABB925" s="871"/>
      <c r="ABC925" s="871"/>
      <c r="ABD925" s="871"/>
      <c r="ABE925" s="871"/>
      <c r="ABF925" s="871"/>
      <c r="ABG925" s="871"/>
      <c r="ABH925" s="871"/>
      <c r="ABI925" s="871"/>
      <c r="ABJ925" s="871"/>
      <c r="ABK925" s="871"/>
      <c r="ABL925" s="871"/>
      <c r="ABM925" s="871"/>
      <c r="ABN925" s="871"/>
      <c r="ABO925" s="871"/>
      <c r="ABP925" s="871"/>
      <c r="ABQ925" s="871"/>
      <c r="ABR925" s="871"/>
      <c r="ABS925" s="871"/>
      <c r="ABT925" s="871"/>
      <c r="ABU925" s="871"/>
      <c r="ABV925" s="871"/>
      <c r="ABW925" s="871"/>
      <c r="ABX925" s="871"/>
      <c r="ABY925" s="871"/>
      <c r="ABZ925" s="871"/>
      <c r="ACA925" s="871"/>
      <c r="ACB925" s="871"/>
      <c r="ACC925" s="871"/>
      <c r="ACD925" s="871"/>
      <c r="ACE925" s="871"/>
      <c r="ACF925" s="871"/>
      <c r="ACG925" s="871"/>
      <c r="ACH925" s="871"/>
      <c r="ACI925" s="871"/>
      <c r="ACJ925" s="871"/>
      <c r="ACK925" s="871"/>
      <c r="ACL925" s="871"/>
      <c r="ACM925" s="871"/>
      <c r="ACN925" s="871"/>
      <c r="ACO925" s="871"/>
      <c r="ACP925" s="871"/>
      <c r="ACQ925" s="871"/>
      <c r="ACR925" s="871"/>
      <c r="ACS925" s="871"/>
      <c r="ACT925" s="871"/>
      <c r="ACU925" s="871"/>
      <c r="ACV925" s="871"/>
      <c r="ACW925" s="871"/>
      <c r="ACX925" s="871"/>
      <c r="ACY925" s="871"/>
      <c r="ACZ925" s="871"/>
      <c r="ADA925" s="871"/>
      <c r="ADB925" s="871"/>
      <c r="ADC925" s="871"/>
      <c r="ADD925" s="871"/>
      <c r="ADE925" s="871"/>
      <c r="ADF925" s="871"/>
      <c r="ADG925" s="871"/>
      <c r="ADH925" s="871"/>
      <c r="ADI925" s="871"/>
      <c r="ADJ925" s="871"/>
      <c r="ADK925" s="871"/>
      <c r="ADL925" s="871"/>
      <c r="ADM925" s="871"/>
      <c r="ADN925" s="871"/>
      <c r="ADO925" s="871"/>
      <c r="ADP925" s="871"/>
      <c r="ADQ925" s="871"/>
      <c r="ADR925" s="871"/>
      <c r="ADS925" s="871"/>
      <c r="ADT925" s="871"/>
      <c r="ADU925" s="871"/>
      <c r="ADV925" s="871"/>
      <c r="ADW925" s="871"/>
      <c r="ADX925" s="871"/>
      <c r="ADY925" s="871"/>
      <c r="ADZ925" s="871"/>
      <c r="AEA925" s="871"/>
      <c r="AEB925" s="871"/>
      <c r="AEC925" s="871"/>
      <c r="AED925" s="871"/>
      <c r="AEE925" s="871"/>
      <c r="AEF925" s="871"/>
      <c r="AEG925" s="871"/>
      <c r="AEH925" s="871"/>
      <c r="AEI925" s="871"/>
      <c r="AEJ925" s="871"/>
      <c r="AEK925" s="871"/>
      <c r="AEL925" s="871"/>
      <c r="AEM925" s="871"/>
      <c r="AEN925" s="871"/>
      <c r="AEO925" s="871"/>
      <c r="AEP925" s="871"/>
      <c r="AEQ925" s="871"/>
      <c r="AER925" s="871"/>
      <c r="AES925" s="871"/>
      <c r="AET925" s="871"/>
      <c r="AEU925" s="871"/>
      <c r="AEV925" s="871"/>
      <c r="AEW925" s="871"/>
      <c r="AEX925" s="871"/>
      <c r="AEY925" s="871"/>
      <c r="AEZ925" s="871"/>
      <c r="AFA925" s="871"/>
      <c r="AFB925" s="871"/>
      <c r="AFC925" s="871"/>
      <c r="AFD925" s="871"/>
      <c r="AFE925" s="871"/>
      <c r="AFF925" s="871"/>
      <c r="AFG925" s="871"/>
      <c r="AFH925" s="871"/>
      <c r="AFI925" s="871"/>
      <c r="AFJ925" s="871"/>
      <c r="AFK925" s="871"/>
      <c r="AFL925" s="871"/>
      <c r="AFM925" s="871"/>
      <c r="AFN925" s="871"/>
      <c r="AFO925" s="871"/>
      <c r="AFP925" s="871"/>
      <c r="AFQ925" s="871"/>
      <c r="AFR925" s="871"/>
      <c r="AFS925" s="871"/>
      <c r="AFT925" s="871"/>
      <c r="AFU925" s="871"/>
      <c r="AFV925" s="871"/>
      <c r="AFW925" s="871"/>
      <c r="AFX925" s="871"/>
      <c r="AFY925" s="871"/>
      <c r="AFZ925" s="871"/>
      <c r="AGA925" s="871"/>
      <c r="AGB925" s="871"/>
      <c r="AGC925" s="871"/>
      <c r="AGD925" s="871"/>
      <c r="AGE925" s="871"/>
      <c r="AGF925" s="871"/>
      <c r="AGG925" s="871"/>
      <c r="AGH925" s="871"/>
      <c r="AGI925" s="871"/>
      <c r="AGJ925" s="871"/>
      <c r="AGK925" s="871"/>
      <c r="AGL925" s="871"/>
      <c r="AGM925" s="871"/>
      <c r="AGN925" s="871"/>
      <c r="AGO925" s="871"/>
      <c r="AGP925" s="871"/>
      <c r="AGQ925" s="871"/>
      <c r="AGR925" s="871"/>
      <c r="AGS925" s="871"/>
      <c r="AGT925" s="871"/>
      <c r="AGU925" s="871"/>
      <c r="AGV925" s="871"/>
      <c r="AGW925" s="871"/>
      <c r="AGX925" s="871"/>
      <c r="AGY925" s="871"/>
      <c r="AGZ925" s="871"/>
      <c r="AHA925" s="871"/>
      <c r="AHB925" s="871"/>
      <c r="AHC925" s="871"/>
      <c r="AHD925" s="871"/>
      <c r="AHE925" s="871"/>
      <c r="AHF925" s="871"/>
      <c r="AHG925" s="871"/>
      <c r="AHH925" s="871"/>
      <c r="AHI925" s="871"/>
      <c r="AHJ925" s="871"/>
      <c r="AHK925" s="871"/>
      <c r="AHL925" s="871"/>
      <c r="AHM925" s="871"/>
      <c r="AHN925" s="871"/>
      <c r="AHO925" s="871"/>
      <c r="AHP925" s="871"/>
      <c r="AHQ925" s="871"/>
      <c r="AHR925" s="871"/>
      <c r="AHS925" s="871"/>
      <c r="AHT925" s="871"/>
      <c r="AHU925" s="871"/>
      <c r="AHV925" s="871"/>
      <c r="AHW925" s="871"/>
      <c r="AHX925" s="871"/>
      <c r="AHY925" s="871"/>
      <c r="AHZ925" s="871"/>
      <c r="AIA925" s="871"/>
      <c r="AIB925" s="871"/>
      <c r="AIC925" s="871"/>
      <c r="AID925" s="871"/>
      <c r="AIE925" s="871"/>
      <c r="AIF925" s="871"/>
      <c r="AIG925" s="871"/>
      <c r="AIH925" s="871"/>
      <c r="AII925" s="871"/>
      <c r="AIJ925" s="871"/>
      <c r="AIK925" s="871"/>
      <c r="AIL925" s="871"/>
      <c r="AIM925" s="871"/>
      <c r="AIN925" s="871"/>
      <c r="AIO925" s="871"/>
      <c r="AIP925" s="871"/>
      <c r="AIQ925" s="871"/>
      <c r="AIR925" s="871"/>
      <c r="AIS925" s="871"/>
      <c r="AIT925" s="871"/>
      <c r="AIU925" s="871"/>
      <c r="AIV925" s="871"/>
      <c r="AIW925" s="871"/>
      <c r="AIX925" s="871"/>
      <c r="AIY925" s="871"/>
      <c r="AIZ925" s="871"/>
      <c r="AJA925" s="871"/>
      <c r="AJB925" s="871"/>
      <c r="AJC925" s="871"/>
      <c r="AJD925" s="871"/>
      <c r="AJE925" s="871"/>
      <c r="AJF925" s="871"/>
      <c r="AJG925" s="871"/>
      <c r="AJH925" s="871"/>
      <c r="AJI925" s="871"/>
      <c r="AJJ925" s="871"/>
      <c r="AJK925" s="871"/>
      <c r="AJL925" s="871"/>
      <c r="AJM925" s="871"/>
      <c r="AJN925" s="871"/>
      <c r="AJO925" s="871"/>
      <c r="AJP925" s="871"/>
      <c r="AJQ925" s="871"/>
      <c r="AJR925" s="871"/>
      <c r="AJS925" s="871"/>
      <c r="AJT925" s="871"/>
      <c r="AJU925" s="871"/>
      <c r="AJV925" s="871"/>
      <c r="AJW925" s="871"/>
      <c r="AJX925" s="871"/>
      <c r="AJY925" s="871"/>
      <c r="AJZ925" s="871"/>
      <c r="AKA925" s="871"/>
      <c r="AKB925" s="871"/>
      <c r="AKC925" s="871"/>
      <c r="AKD925" s="871"/>
      <c r="AKE925" s="871"/>
      <c r="AKF925" s="871"/>
      <c r="AKG925" s="871"/>
      <c r="AKH925" s="871"/>
      <c r="AKI925" s="871"/>
      <c r="AKJ925" s="871"/>
      <c r="AKK925" s="871"/>
      <c r="AKL925" s="871"/>
      <c r="AKM925" s="871"/>
      <c r="AKN925" s="871"/>
      <c r="AKO925" s="871"/>
      <c r="AKP925" s="871"/>
      <c r="AKQ925" s="871"/>
      <c r="AKR925" s="871"/>
      <c r="AKS925" s="871"/>
      <c r="AKT925" s="871"/>
      <c r="AKU925" s="871"/>
      <c r="AKV925" s="871"/>
      <c r="AKW925" s="871"/>
      <c r="AKX925" s="871"/>
      <c r="AKY925" s="871"/>
      <c r="AKZ925" s="871"/>
      <c r="ALA925" s="871"/>
      <c r="ALB925" s="871"/>
      <c r="ALC925" s="871"/>
      <c r="ALD925" s="871"/>
      <c r="ALE925" s="871"/>
      <c r="ALF925" s="871"/>
      <c r="ALG925" s="871"/>
      <c r="ALH925" s="871"/>
      <c r="ALI925" s="871"/>
      <c r="ALJ925" s="871"/>
      <c r="ALK925" s="871"/>
      <c r="ALL925" s="871"/>
      <c r="ALM925" s="871"/>
      <c r="ALN925" s="871"/>
      <c r="ALO925" s="871"/>
      <c r="ALP925" s="871"/>
      <c r="ALQ925" s="871"/>
      <c r="ALR925" s="871"/>
      <c r="ALS925" s="871"/>
      <c r="ALT925" s="871"/>
      <c r="ALU925" s="871"/>
      <c r="ALV925" s="871"/>
      <c r="ALW925" s="871"/>
      <c r="ALX925" s="871"/>
      <c r="ALY925" s="871"/>
      <c r="ALZ925" s="871"/>
      <c r="AMA925" s="871"/>
      <c r="AMB925" s="871"/>
      <c r="AMC925" s="871"/>
      <c r="AMD925" s="871"/>
      <c r="AME925" s="871"/>
      <c r="AMF925" s="871"/>
      <c r="AMG925" s="871"/>
      <c r="AMH925" s="871"/>
      <c r="AMI925" s="871"/>
      <c r="AMJ925" s="871"/>
    </row>
    <row r="926" spans="1:1024" ht="14.4">
      <c r="A926" s="986">
        <v>15629</v>
      </c>
      <c r="B926" s="1008">
        <v>0.1</v>
      </c>
      <c r="C926" s="1037"/>
      <c r="D926" s="954" t="s">
        <v>740</v>
      </c>
      <c r="E926" s="955">
        <v>2350000</v>
      </c>
      <c r="F926" s="985">
        <v>0.04</v>
      </c>
      <c r="G926" s="1036">
        <f t="shared" si="36"/>
        <v>94000</v>
      </c>
      <c r="H926" s="871"/>
      <c r="I926" s="871"/>
      <c r="J926" s="871"/>
      <c r="K926" s="871"/>
      <c r="L926" s="871"/>
      <c r="M926" s="871"/>
      <c r="N926" s="871"/>
      <c r="O926" s="871"/>
      <c r="P926" s="871"/>
      <c r="Q926" s="871"/>
      <c r="R926" s="871"/>
      <c r="S926" s="871"/>
      <c r="T926" s="871"/>
      <c r="U926" s="871"/>
      <c r="V926" s="871"/>
      <c r="W926" s="871"/>
      <c r="X926" s="871"/>
      <c r="Y926" s="871"/>
      <c r="Z926" s="871"/>
      <c r="AA926" s="871"/>
      <c r="AB926" s="871"/>
      <c r="AC926" s="871"/>
      <c r="AD926" s="871"/>
      <c r="AE926" s="871"/>
      <c r="AF926" s="871"/>
      <c r="AG926" s="871"/>
      <c r="AH926" s="871"/>
      <c r="AI926" s="871"/>
      <c r="AJ926" s="871"/>
      <c r="AK926" s="871"/>
      <c r="AL926" s="871"/>
      <c r="AM926" s="871"/>
      <c r="AN926" s="871"/>
      <c r="AO926" s="871"/>
      <c r="AP926" s="871"/>
      <c r="AQ926" s="871"/>
      <c r="AR926" s="871"/>
      <c r="AS926" s="871"/>
      <c r="AT926" s="871"/>
      <c r="AU926" s="871"/>
      <c r="AV926" s="871"/>
      <c r="AW926" s="871"/>
      <c r="AX926" s="871"/>
      <c r="AY926" s="871"/>
      <c r="AZ926" s="871"/>
      <c r="BA926" s="871"/>
      <c r="BB926" s="871"/>
      <c r="BC926" s="871"/>
      <c r="BD926" s="871"/>
      <c r="BE926" s="871"/>
      <c r="BF926" s="871"/>
      <c r="BG926" s="871"/>
      <c r="BH926" s="871"/>
      <c r="BI926" s="871"/>
      <c r="BJ926" s="871"/>
      <c r="BK926" s="871"/>
      <c r="BL926" s="871"/>
      <c r="BM926" s="871"/>
      <c r="BN926" s="871"/>
      <c r="BO926" s="871"/>
      <c r="BP926" s="871"/>
      <c r="BQ926" s="871"/>
      <c r="BR926" s="871"/>
      <c r="BS926" s="871"/>
      <c r="BT926" s="871"/>
      <c r="BU926" s="871"/>
      <c r="BV926" s="871"/>
      <c r="BW926" s="871"/>
      <c r="BX926" s="871"/>
      <c r="BY926" s="871"/>
      <c r="BZ926" s="871"/>
      <c r="CA926" s="871"/>
      <c r="CB926" s="871"/>
      <c r="CC926" s="871"/>
      <c r="CD926" s="871"/>
      <c r="CE926" s="871"/>
      <c r="CF926" s="871"/>
      <c r="CG926" s="871"/>
      <c r="CH926" s="871"/>
      <c r="CI926" s="871"/>
      <c r="CJ926" s="871"/>
      <c r="CK926" s="871"/>
      <c r="CL926" s="871"/>
      <c r="CM926" s="871"/>
      <c r="CN926" s="871"/>
      <c r="CO926" s="871"/>
      <c r="CP926" s="871"/>
      <c r="CQ926" s="871"/>
      <c r="CR926" s="871"/>
      <c r="CS926" s="871"/>
      <c r="CT926" s="871"/>
      <c r="CU926" s="871"/>
      <c r="CV926" s="871"/>
      <c r="CW926" s="871"/>
      <c r="CX926" s="871"/>
      <c r="CY926" s="871"/>
      <c r="CZ926" s="871"/>
      <c r="DA926" s="871"/>
      <c r="DB926" s="871"/>
      <c r="DC926" s="871"/>
      <c r="DD926" s="871"/>
      <c r="DE926" s="871"/>
      <c r="DF926" s="871"/>
      <c r="DG926" s="871"/>
      <c r="DH926" s="871"/>
      <c r="DI926" s="871"/>
      <c r="DJ926" s="871"/>
      <c r="DK926" s="871"/>
      <c r="DL926" s="871"/>
      <c r="DM926" s="871"/>
      <c r="DN926" s="871"/>
      <c r="DO926" s="871"/>
      <c r="DP926" s="871"/>
      <c r="DQ926" s="871"/>
      <c r="DR926" s="871"/>
      <c r="DS926" s="871"/>
      <c r="DT926" s="871"/>
      <c r="DU926" s="871"/>
      <c r="DV926" s="871"/>
      <c r="DW926" s="871"/>
      <c r="DX926" s="871"/>
      <c r="DY926" s="871"/>
      <c r="DZ926" s="871"/>
      <c r="EA926" s="871"/>
      <c r="EB926" s="871"/>
      <c r="EC926" s="871"/>
      <c r="ED926" s="871"/>
      <c r="EE926" s="871"/>
      <c r="EF926" s="871"/>
      <c r="EG926" s="871"/>
      <c r="EH926" s="871"/>
      <c r="EI926" s="871"/>
      <c r="EJ926" s="871"/>
      <c r="EK926" s="871"/>
      <c r="EL926" s="871"/>
      <c r="EM926" s="871"/>
      <c r="EN926" s="871"/>
      <c r="EO926" s="871"/>
      <c r="EP926" s="871"/>
      <c r="EQ926" s="871"/>
      <c r="ER926" s="871"/>
      <c r="ES926" s="871"/>
      <c r="ET926" s="871"/>
      <c r="EU926" s="871"/>
      <c r="EV926" s="871"/>
      <c r="EW926" s="871"/>
      <c r="EX926" s="871"/>
      <c r="EY926" s="871"/>
      <c r="EZ926" s="871"/>
      <c r="FA926" s="871"/>
      <c r="FB926" s="871"/>
      <c r="FC926" s="871"/>
      <c r="FD926" s="871"/>
      <c r="FE926" s="871"/>
      <c r="FF926" s="871"/>
      <c r="FG926" s="871"/>
      <c r="FH926" s="871"/>
      <c r="FI926" s="871"/>
      <c r="FJ926" s="871"/>
      <c r="FK926" s="871"/>
      <c r="FL926" s="871"/>
      <c r="FM926" s="871"/>
      <c r="FN926" s="871"/>
      <c r="FO926" s="871"/>
      <c r="FP926" s="871"/>
      <c r="FQ926" s="871"/>
      <c r="FR926" s="871"/>
      <c r="FS926" s="871"/>
      <c r="FT926" s="871"/>
      <c r="FU926" s="871"/>
      <c r="FV926" s="871"/>
      <c r="FW926" s="871"/>
      <c r="FX926" s="871"/>
      <c r="FY926" s="871"/>
      <c r="FZ926" s="871"/>
      <c r="GA926" s="871"/>
      <c r="GB926" s="871"/>
      <c r="GC926" s="871"/>
      <c r="GD926" s="871"/>
      <c r="GE926" s="871"/>
      <c r="GF926" s="871"/>
      <c r="GG926" s="871"/>
      <c r="GH926" s="871"/>
      <c r="GI926" s="871"/>
      <c r="GJ926" s="871"/>
      <c r="GK926" s="871"/>
      <c r="GL926" s="871"/>
      <c r="GM926" s="871"/>
      <c r="GN926" s="871"/>
      <c r="GO926" s="871"/>
      <c r="GP926" s="871"/>
      <c r="GQ926" s="871"/>
      <c r="GR926" s="871"/>
      <c r="GS926" s="871"/>
      <c r="GT926" s="871"/>
      <c r="GU926" s="871"/>
      <c r="GV926" s="871"/>
      <c r="GW926" s="871"/>
      <c r="GX926" s="871"/>
      <c r="GY926" s="871"/>
      <c r="GZ926" s="871"/>
      <c r="HA926" s="871"/>
      <c r="HB926" s="871"/>
      <c r="HC926" s="871"/>
      <c r="HD926" s="871"/>
      <c r="HE926" s="871"/>
      <c r="HF926" s="871"/>
      <c r="HG926" s="871"/>
      <c r="HH926" s="871"/>
      <c r="HI926" s="871"/>
      <c r="HJ926" s="871"/>
      <c r="HK926" s="871"/>
      <c r="HL926" s="871"/>
      <c r="HM926" s="871"/>
      <c r="HN926" s="871"/>
      <c r="HO926" s="871"/>
      <c r="HP926" s="871"/>
      <c r="HQ926" s="871"/>
      <c r="HR926" s="871"/>
      <c r="HS926" s="871"/>
      <c r="HT926" s="871"/>
      <c r="HU926" s="871"/>
      <c r="HV926" s="871"/>
      <c r="HW926" s="871"/>
      <c r="HX926" s="871"/>
      <c r="HY926" s="871"/>
      <c r="HZ926" s="871"/>
      <c r="IA926" s="871"/>
      <c r="IB926" s="871"/>
      <c r="IC926" s="871"/>
      <c r="ID926" s="871"/>
      <c r="IE926" s="871"/>
      <c r="IF926" s="871"/>
      <c r="IG926" s="871"/>
      <c r="IH926" s="871"/>
      <c r="II926" s="871"/>
      <c r="IJ926" s="871"/>
      <c r="IK926" s="871"/>
      <c r="IL926" s="871"/>
      <c r="IM926" s="871"/>
      <c r="IN926" s="871"/>
      <c r="IO926" s="871"/>
      <c r="IP926" s="871"/>
      <c r="IQ926" s="871"/>
      <c r="IR926" s="871"/>
      <c r="IS926" s="871"/>
      <c r="IT926" s="871"/>
      <c r="IU926" s="871"/>
      <c r="IV926" s="871"/>
      <c r="IW926" s="871"/>
      <c r="IX926" s="871"/>
      <c r="IY926" s="871"/>
      <c r="IZ926" s="871"/>
      <c r="JA926" s="871"/>
      <c r="JB926" s="871"/>
      <c r="JC926" s="871"/>
      <c r="JD926" s="871"/>
      <c r="JE926" s="871"/>
      <c r="JF926" s="871"/>
      <c r="JG926" s="871"/>
      <c r="JH926" s="871"/>
      <c r="JI926" s="871"/>
      <c r="JJ926" s="871"/>
      <c r="JK926" s="871"/>
      <c r="JL926" s="871"/>
      <c r="JM926" s="871"/>
      <c r="JN926" s="871"/>
      <c r="JO926" s="871"/>
      <c r="JP926" s="871"/>
      <c r="JQ926" s="871"/>
      <c r="JR926" s="871"/>
      <c r="JS926" s="871"/>
      <c r="JT926" s="871"/>
      <c r="JU926" s="871"/>
      <c r="JV926" s="871"/>
      <c r="JW926" s="871"/>
      <c r="JX926" s="871"/>
      <c r="JY926" s="871"/>
      <c r="JZ926" s="871"/>
      <c r="KA926" s="871"/>
      <c r="KB926" s="871"/>
      <c r="KC926" s="871"/>
      <c r="KD926" s="871"/>
      <c r="KE926" s="871"/>
      <c r="KF926" s="871"/>
      <c r="KG926" s="871"/>
      <c r="KH926" s="871"/>
      <c r="KI926" s="871"/>
      <c r="KJ926" s="871"/>
      <c r="KK926" s="871"/>
      <c r="KL926" s="871"/>
      <c r="KM926" s="871"/>
      <c r="KN926" s="871"/>
      <c r="KO926" s="871"/>
      <c r="KP926" s="871"/>
      <c r="KQ926" s="871"/>
      <c r="KR926" s="871"/>
      <c r="KS926" s="871"/>
      <c r="KT926" s="871"/>
      <c r="KU926" s="871"/>
      <c r="KV926" s="871"/>
      <c r="KW926" s="871"/>
      <c r="KX926" s="871"/>
      <c r="KY926" s="871"/>
      <c r="KZ926" s="871"/>
      <c r="LA926" s="871"/>
      <c r="LB926" s="871"/>
      <c r="LC926" s="871"/>
      <c r="LD926" s="871"/>
      <c r="LE926" s="871"/>
      <c r="LF926" s="871"/>
      <c r="LG926" s="871"/>
      <c r="LH926" s="871"/>
      <c r="LI926" s="871"/>
      <c r="LJ926" s="871"/>
      <c r="LK926" s="871"/>
      <c r="LL926" s="871"/>
      <c r="LM926" s="871"/>
      <c r="LN926" s="871"/>
      <c r="LO926" s="871"/>
      <c r="LP926" s="871"/>
      <c r="LQ926" s="871"/>
      <c r="LR926" s="871"/>
      <c r="LS926" s="871"/>
      <c r="LT926" s="871"/>
      <c r="LU926" s="871"/>
      <c r="LV926" s="871"/>
      <c r="LW926" s="871"/>
      <c r="LX926" s="871"/>
      <c r="LY926" s="871"/>
      <c r="LZ926" s="871"/>
      <c r="MA926" s="871"/>
      <c r="MB926" s="871"/>
      <c r="MC926" s="871"/>
      <c r="MD926" s="871"/>
      <c r="ME926" s="871"/>
      <c r="MF926" s="871"/>
      <c r="MG926" s="871"/>
      <c r="MH926" s="871"/>
      <c r="MI926" s="871"/>
      <c r="MJ926" s="871"/>
      <c r="MK926" s="871"/>
      <c r="ML926" s="871"/>
      <c r="MM926" s="871"/>
      <c r="MN926" s="871"/>
      <c r="MO926" s="871"/>
      <c r="MP926" s="871"/>
      <c r="MQ926" s="871"/>
      <c r="MR926" s="871"/>
      <c r="MS926" s="871"/>
      <c r="MT926" s="871"/>
      <c r="MU926" s="871"/>
      <c r="MV926" s="871"/>
      <c r="MW926" s="871"/>
      <c r="MX926" s="871"/>
      <c r="MY926" s="871"/>
      <c r="MZ926" s="871"/>
      <c r="NA926" s="871"/>
      <c r="NB926" s="871"/>
      <c r="NC926" s="871"/>
      <c r="ND926" s="871"/>
      <c r="NE926" s="871"/>
      <c r="NF926" s="871"/>
      <c r="NG926" s="871"/>
      <c r="NH926" s="871"/>
      <c r="NI926" s="871"/>
      <c r="NJ926" s="871"/>
      <c r="NK926" s="871"/>
      <c r="NL926" s="871"/>
      <c r="NM926" s="871"/>
      <c r="NN926" s="871"/>
      <c r="NO926" s="871"/>
      <c r="NP926" s="871"/>
      <c r="NQ926" s="871"/>
      <c r="NR926" s="871"/>
      <c r="NS926" s="871"/>
      <c r="NT926" s="871"/>
      <c r="NU926" s="871"/>
      <c r="NV926" s="871"/>
      <c r="NW926" s="871"/>
      <c r="NX926" s="871"/>
      <c r="NY926" s="871"/>
      <c r="NZ926" s="871"/>
      <c r="OA926" s="871"/>
      <c r="OB926" s="871"/>
      <c r="OC926" s="871"/>
      <c r="OD926" s="871"/>
      <c r="OE926" s="871"/>
      <c r="OF926" s="871"/>
      <c r="OG926" s="871"/>
      <c r="OH926" s="871"/>
      <c r="OI926" s="871"/>
      <c r="OJ926" s="871"/>
      <c r="OK926" s="871"/>
      <c r="OL926" s="871"/>
      <c r="OM926" s="871"/>
      <c r="ON926" s="871"/>
      <c r="OO926" s="871"/>
      <c r="OP926" s="871"/>
      <c r="OQ926" s="871"/>
      <c r="OR926" s="871"/>
      <c r="OS926" s="871"/>
      <c r="OT926" s="871"/>
      <c r="OU926" s="871"/>
      <c r="OV926" s="871"/>
      <c r="OW926" s="871"/>
      <c r="OX926" s="871"/>
      <c r="OY926" s="871"/>
      <c r="OZ926" s="871"/>
      <c r="PA926" s="871"/>
      <c r="PB926" s="871"/>
      <c r="PC926" s="871"/>
      <c r="PD926" s="871"/>
      <c r="PE926" s="871"/>
      <c r="PF926" s="871"/>
      <c r="PG926" s="871"/>
      <c r="PH926" s="871"/>
      <c r="PI926" s="871"/>
      <c r="PJ926" s="871"/>
      <c r="PK926" s="871"/>
      <c r="PL926" s="871"/>
      <c r="PM926" s="871"/>
      <c r="PN926" s="871"/>
      <c r="PO926" s="871"/>
      <c r="PP926" s="871"/>
      <c r="PQ926" s="871"/>
      <c r="PR926" s="871"/>
      <c r="PS926" s="871"/>
      <c r="PT926" s="871"/>
      <c r="PU926" s="871"/>
      <c r="PV926" s="871"/>
      <c r="PW926" s="871"/>
      <c r="PX926" s="871"/>
      <c r="PY926" s="871"/>
      <c r="PZ926" s="871"/>
      <c r="QA926" s="871"/>
      <c r="QB926" s="871"/>
      <c r="QC926" s="871"/>
      <c r="QD926" s="871"/>
      <c r="QE926" s="871"/>
      <c r="QF926" s="871"/>
      <c r="QG926" s="871"/>
      <c r="QH926" s="871"/>
      <c r="QI926" s="871"/>
      <c r="QJ926" s="871"/>
      <c r="QK926" s="871"/>
      <c r="QL926" s="871"/>
      <c r="QM926" s="871"/>
      <c r="QN926" s="871"/>
      <c r="QO926" s="871"/>
      <c r="QP926" s="871"/>
      <c r="QQ926" s="871"/>
      <c r="QR926" s="871"/>
      <c r="QS926" s="871"/>
      <c r="QT926" s="871"/>
      <c r="QU926" s="871"/>
      <c r="QV926" s="871"/>
      <c r="QW926" s="871"/>
      <c r="QX926" s="871"/>
      <c r="QY926" s="871"/>
      <c r="QZ926" s="871"/>
      <c r="RA926" s="871"/>
      <c r="RB926" s="871"/>
      <c r="RC926" s="871"/>
      <c r="RD926" s="871"/>
      <c r="RE926" s="871"/>
      <c r="RF926" s="871"/>
      <c r="RG926" s="871"/>
      <c r="RH926" s="871"/>
      <c r="RI926" s="871"/>
      <c r="RJ926" s="871"/>
      <c r="RK926" s="871"/>
      <c r="RL926" s="871"/>
      <c r="RM926" s="871"/>
      <c r="RN926" s="871"/>
      <c r="RO926" s="871"/>
      <c r="RP926" s="871"/>
      <c r="RQ926" s="871"/>
      <c r="RR926" s="871"/>
      <c r="RS926" s="871"/>
      <c r="RT926" s="871"/>
      <c r="RU926" s="871"/>
      <c r="RV926" s="871"/>
      <c r="RW926" s="871"/>
      <c r="RX926" s="871"/>
      <c r="RY926" s="871"/>
      <c r="RZ926" s="871"/>
      <c r="SA926" s="871"/>
      <c r="SB926" s="871"/>
      <c r="SC926" s="871"/>
      <c r="SD926" s="871"/>
      <c r="SE926" s="871"/>
      <c r="SF926" s="871"/>
      <c r="SG926" s="871"/>
      <c r="SH926" s="871"/>
      <c r="SI926" s="871"/>
      <c r="SJ926" s="871"/>
      <c r="SK926" s="871"/>
      <c r="SL926" s="871"/>
      <c r="SM926" s="871"/>
      <c r="SN926" s="871"/>
      <c r="SO926" s="871"/>
      <c r="SP926" s="871"/>
      <c r="SQ926" s="871"/>
      <c r="SR926" s="871"/>
      <c r="SS926" s="871"/>
      <c r="ST926" s="871"/>
      <c r="SU926" s="871"/>
      <c r="SV926" s="871"/>
      <c r="SW926" s="871"/>
      <c r="SX926" s="871"/>
      <c r="SY926" s="871"/>
      <c r="SZ926" s="871"/>
      <c r="TA926" s="871"/>
      <c r="TB926" s="871"/>
      <c r="TC926" s="871"/>
      <c r="TD926" s="871"/>
      <c r="TE926" s="871"/>
      <c r="TF926" s="871"/>
      <c r="TG926" s="871"/>
      <c r="TH926" s="871"/>
      <c r="TI926" s="871"/>
      <c r="TJ926" s="871"/>
      <c r="TK926" s="871"/>
      <c r="TL926" s="871"/>
      <c r="TM926" s="871"/>
      <c r="TN926" s="871"/>
      <c r="TO926" s="871"/>
      <c r="TP926" s="871"/>
      <c r="TQ926" s="871"/>
      <c r="TR926" s="871"/>
      <c r="TS926" s="871"/>
      <c r="TT926" s="871"/>
      <c r="TU926" s="871"/>
      <c r="TV926" s="871"/>
      <c r="TW926" s="871"/>
      <c r="TX926" s="871"/>
      <c r="TY926" s="871"/>
      <c r="TZ926" s="871"/>
      <c r="UA926" s="871"/>
      <c r="UB926" s="871"/>
      <c r="UC926" s="871"/>
      <c r="UD926" s="871"/>
      <c r="UE926" s="871"/>
      <c r="UF926" s="871"/>
      <c r="UG926" s="871"/>
      <c r="UH926" s="871"/>
      <c r="UI926" s="871"/>
      <c r="UJ926" s="871"/>
      <c r="UK926" s="871"/>
      <c r="UL926" s="871"/>
      <c r="UM926" s="871"/>
      <c r="UN926" s="871"/>
      <c r="UO926" s="871"/>
      <c r="UP926" s="871"/>
      <c r="UQ926" s="871"/>
      <c r="UR926" s="871"/>
      <c r="US926" s="871"/>
      <c r="UT926" s="871"/>
      <c r="UU926" s="871"/>
      <c r="UV926" s="871"/>
      <c r="UW926" s="871"/>
      <c r="UX926" s="871"/>
      <c r="UY926" s="871"/>
      <c r="UZ926" s="871"/>
      <c r="VA926" s="871"/>
      <c r="VB926" s="871"/>
      <c r="VC926" s="871"/>
      <c r="VD926" s="871"/>
      <c r="VE926" s="871"/>
      <c r="VF926" s="871"/>
      <c r="VG926" s="871"/>
      <c r="VH926" s="871"/>
      <c r="VI926" s="871"/>
      <c r="VJ926" s="871"/>
      <c r="VK926" s="871"/>
      <c r="VL926" s="871"/>
      <c r="VM926" s="871"/>
      <c r="VN926" s="871"/>
      <c r="VO926" s="871"/>
      <c r="VP926" s="871"/>
      <c r="VQ926" s="871"/>
      <c r="VR926" s="871"/>
      <c r="VS926" s="871"/>
      <c r="VT926" s="871"/>
      <c r="VU926" s="871"/>
      <c r="VV926" s="871"/>
      <c r="VW926" s="871"/>
      <c r="VX926" s="871"/>
      <c r="VY926" s="871"/>
      <c r="VZ926" s="871"/>
      <c r="WA926" s="871"/>
      <c r="WB926" s="871"/>
      <c r="WC926" s="871"/>
      <c r="WD926" s="871"/>
      <c r="WE926" s="871"/>
      <c r="WF926" s="871"/>
      <c r="WG926" s="871"/>
      <c r="WH926" s="871"/>
      <c r="WI926" s="871"/>
      <c r="WJ926" s="871"/>
      <c r="WK926" s="871"/>
      <c r="WL926" s="871"/>
      <c r="WM926" s="871"/>
      <c r="WN926" s="871"/>
      <c r="WO926" s="871"/>
      <c r="WP926" s="871"/>
      <c r="WQ926" s="871"/>
      <c r="WR926" s="871"/>
      <c r="WS926" s="871"/>
      <c r="WT926" s="871"/>
      <c r="WU926" s="871"/>
      <c r="WV926" s="871"/>
      <c r="WW926" s="871"/>
      <c r="WX926" s="871"/>
      <c r="WY926" s="871"/>
      <c r="WZ926" s="871"/>
      <c r="XA926" s="871"/>
      <c r="XB926" s="871"/>
      <c r="XC926" s="871"/>
      <c r="XD926" s="871"/>
      <c r="XE926" s="871"/>
      <c r="XF926" s="871"/>
      <c r="XG926" s="871"/>
      <c r="XH926" s="871"/>
      <c r="XI926" s="871"/>
      <c r="XJ926" s="871"/>
      <c r="XK926" s="871"/>
      <c r="XL926" s="871"/>
      <c r="XM926" s="871"/>
      <c r="XN926" s="871"/>
      <c r="XO926" s="871"/>
      <c r="XP926" s="871"/>
      <c r="XQ926" s="871"/>
      <c r="XR926" s="871"/>
      <c r="XS926" s="871"/>
      <c r="XT926" s="871"/>
      <c r="XU926" s="871"/>
      <c r="XV926" s="871"/>
      <c r="XW926" s="871"/>
      <c r="XX926" s="871"/>
      <c r="XY926" s="871"/>
      <c r="XZ926" s="871"/>
      <c r="YA926" s="871"/>
      <c r="YB926" s="871"/>
      <c r="YC926" s="871"/>
      <c r="YD926" s="871"/>
      <c r="YE926" s="871"/>
      <c r="YF926" s="871"/>
      <c r="YG926" s="871"/>
      <c r="YH926" s="871"/>
      <c r="YI926" s="871"/>
      <c r="YJ926" s="871"/>
      <c r="YK926" s="871"/>
      <c r="YL926" s="871"/>
      <c r="YM926" s="871"/>
      <c r="YN926" s="871"/>
      <c r="YO926" s="871"/>
      <c r="YP926" s="871"/>
      <c r="YQ926" s="871"/>
      <c r="YR926" s="871"/>
      <c r="YS926" s="871"/>
      <c r="YT926" s="871"/>
      <c r="YU926" s="871"/>
      <c r="YV926" s="871"/>
      <c r="YW926" s="871"/>
      <c r="YX926" s="871"/>
      <c r="YY926" s="871"/>
      <c r="YZ926" s="871"/>
      <c r="ZA926" s="871"/>
      <c r="ZB926" s="871"/>
      <c r="ZC926" s="871"/>
      <c r="ZD926" s="871"/>
      <c r="ZE926" s="871"/>
      <c r="ZF926" s="871"/>
      <c r="ZG926" s="871"/>
      <c r="ZH926" s="871"/>
      <c r="ZI926" s="871"/>
      <c r="ZJ926" s="871"/>
      <c r="ZK926" s="871"/>
      <c r="ZL926" s="871"/>
      <c r="ZM926" s="871"/>
      <c r="ZN926" s="871"/>
      <c r="ZO926" s="871"/>
      <c r="ZP926" s="871"/>
      <c r="ZQ926" s="871"/>
      <c r="ZR926" s="871"/>
      <c r="ZS926" s="871"/>
      <c r="ZT926" s="871"/>
      <c r="ZU926" s="871"/>
      <c r="ZV926" s="871"/>
      <c r="ZW926" s="871"/>
      <c r="ZX926" s="871"/>
      <c r="ZY926" s="871"/>
      <c r="ZZ926" s="871"/>
      <c r="AAA926" s="871"/>
      <c r="AAB926" s="871"/>
      <c r="AAC926" s="871"/>
      <c r="AAD926" s="871"/>
      <c r="AAE926" s="871"/>
      <c r="AAF926" s="871"/>
      <c r="AAG926" s="871"/>
      <c r="AAH926" s="871"/>
      <c r="AAI926" s="871"/>
      <c r="AAJ926" s="871"/>
      <c r="AAK926" s="871"/>
      <c r="AAL926" s="871"/>
      <c r="AAM926" s="871"/>
      <c r="AAN926" s="871"/>
      <c r="AAO926" s="871"/>
      <c r="AAP926" s="871"/>
      <c r="AAQ926" s="871"/>
      <c r="AAR926" s="871"/>
      <c r="AAS926" s="871"/>
      <c r="AAT926" s="871"/>
      <c r="AAU926" s="871"/>
      <c r="AAV926" s="871"/>
      <c r="AAW926" s="871"/>
      <c r="AAX926" s="871"/>
      <c r="AAY926" s="871"/>
      <c r="AAZ926" s="871"/>
      <c r="ABA926" s="871"/>
      <c r="ABB926" s="871"/>
      <c r="ABC926" s="871"/>
      <c r="ABD926" s="871"/>
      <c r="ABE926" s="871"/>
      <c r="ABF926" s="871"/>
      <c r="ABG926" s="871"/>
      <c r="ABH926" s="871"/>
      <c r="ABI926" s="871"/>
      <c r="ABJ926" s="871"/>
      <c r="ABK926" s="871"/>
      <c r="ABL926" s="871"/>
      <c r="ABM926" s="871"/>
      <c r="ABN926" s="871"/>
      <c r="ABO926" s="871"/>
      <c r="ABP926" s="871"/>
      <c r="ABQ926" s="871"/>
      <c r="ABR926" s="871"/>
      <c r="ABS926" s="871"/>
      <c r="ABT926" s="871"/>
      <c r="ABU926" s="871"/>
      <c r="ABV926" s="871"/>
      <c r="ABW926" s="871"/>
      <c r="ABX926" s="871"/>
      <c r="ABY926" s="871"/>
      <c r="ABZ926" s="871"/>
      <c r="ACA926" s="871"/>
      <c r="ACB926" s="871"/>
      <c r="ACC926" s="871"/>
      <c r="ACD926" s="871"/>
      <c r="ACE926" s="871"/>
      <c r="ACF926" s="871"/>
      <c r="ACG926" s="871"/>
      <c r="ACH926" s="871"/>
      <c r="ACI926" s="871"/>
      <c r="ACJ926" s="871"/>
      <c r="ACK926" s="871"/>
      <c r="ACL926" s="871"/>
      <c r="ACM926" s="871"/>
      <c r="ACN926" s="871"/>
      <c r="ACO926" s="871"/>
      <c r="ACP926" s="871"/>
      <c r="ACQ926" s="871"/>
      <c r="ACR926" s="871"/>
      <c r="ACS926" s="871"/>
      <c r="ACT926" s="871"/>
      <c r="ACU926" s="871"/>
      <c r="ACV926" s="871"/>
      <c r="ACW926" s="871"/>
      <c r="ACX926" s="871"/>
      <c r="ACY926" s="871"/>
      <c r="ACZ926" s="871"/>
      <c r="ADA926" s="871"/>
      <c r="ADB926" s="871"/>
      <c r="ADC926" s="871"/>
      <c r="ADD926" s="871"/>
      <c r="ADE926" s="871"/>
      <c r="ADF926" s="871"/>
      <c r="ADG926" s="871"/>
      <c r="ADH926" s="871"/>
      <c r="ADI926" s="871"/>
      <c r="ADJ926" s="871"/>
      <c r="ADK926" s="871"/>
      <c r="ADL926" s="871"/>
      <c r="ADM926" s="871"/>
      <c r="ADN926" s="871"/>
      <c r="ADO926" s="871"/>
      <c r="ADP926" s="871"/>
      <c r="ADQ926" s="871"/>
      <c r="ADR926" s="871"/>
      <c r="ADS926" s="871"/>
      <c r="ADT926" s="871"/>
      <c r="ADU926" s="871"/>
      <c r="ADV926" s="871"/>
      <c r="ADW926" s="871"/>
      <c r="ADX926" s="871"/>
      <c r="ADY926" s="871"/>
      <c r="ADZ926" s="871"/>
      <c r="AEA926" s="871"/>
      <c r="AEB926" s="871"/>
      <c r="AEC926" s="871"/>
      <c r="AED926" s="871"/>
      <c r="AEE926" s="871"/>
      <c r="AEF926" s="871"/>
      <c r="AEG926" s="871"/>
      <c r="AEH926" s="871"/>
      <c r="AEI926" s="871"/>
      <c r="AEJ926" s="871"/>
      <c r="AEK926" s="871"/>
      <c r="AEL926" s="871"/>
      <c r="AEM926" s="871"/>
      <c r="AEN926" s="871"/>
      <c r="AEO926" s="871"/>
      <c r="AEP926" s="871"/>
      <c r="AEQ926" s="871"/>
      <c r="AER926" s="871"/>
      <c r="AES926" s="871"/>
      <c r="AET926" s="871"/>
      <c r="AEU926" s="871"/>
      <c r="AEV926" s="871"/>
      <c r="AEW926" s="871"/>
      <c r="AEX926" s="871"/>
      <c r="AEY926" s="871"/>
      <c r="AEZ926" s="871"/>
      <c r="AFA926" s="871"/>
      <c r="AFB926" s="871"/>
      <c r="AFC926" s="871"/>
      <c r="AFD926" s="871"/>
      <c r="AFE926" s="871"/>
      <c r="AFF926" s="871"/>
      <c r="AFG926" s="871"/>
      <c r="AFH926" s="871"/>
      <c r="AFI926" s="871"/>
      <c r="AFJ926" s="871"/>
      <c r="AFK926" s="871"/>
      <c r="AFL926" s="871"/>
      <c r="AFM926" s="871"/>
      <c r="AFN926" s="871"/>
      <c r="AFO926" s="871"/>
      <c r="AFP926" s="871"/>
      <c r="AFQ926" s="871"/>
      <c r="AFR926" s="871"/>
      <c r="AFS926" s="871"/>
      <c r="AFT926" s="871"/>
      <c r="AFU926" s="871"/>
      <c r="AFV926" s="871"/>
      <c r="AFW926" s="871"/>
      <c r="AFX926" s="871"/>
      <c r="AFY926" s="871"/>
      <c r="AFZ926" s="871"/>
      <c r="AGA926" s="871"/>
      <c r="AGB926" s="871"/>
      <c r="AGC926" s="871"/>
      <c r="AGD926" s="871"/>
      <c r="AGE926" s="871"/>
      <c r="AGF926" s="871"/>
      <c r="AGG926" s="871"/>
      <c r="AGH926" s="871"/>
      <c r="AGI926" s="871"/>
      <c r="AGJ926" s="871"/>
      <c r="AGK926" s="871"/>
      <c r="AGL926" s="871"/>
      <c r="AGM926" s="871"/>
      <c r="AGN926" s="871"/>
      <c r="AGO926" s="871"/>
      <c r="AGP926" s="871"/>
      <c r="AGQ926" s="871"/>
      <c r="AGR926" s="871"/>
      <c r="AGS926" s="871"/>
      <c r="AGT926" s="871"/>
      <c r="AGU926" s="871"/>
      <c r="AGV926" s="871"/>
      <c r="AGW926" s="871"/>
      <c r="AGX926" s="871"/>
      <c r="AGY926" s="871"/>
      <c r="AGZ926" s="871"/>
      <c r="AHA926" s="871"/>
      <c r="AHB926" s="871"/>
      <c r="AHC926" s="871"/>
      <c r="AHD926" s="871"/>
      <c r="AHE926" s="871"/>
      <c r="AHF926" s="871"/>
      <c r="AHG926" s="871"/>
      <c r="AHH926" s="871"/>
      <c r="AHI926" s="871"/>
      <c r="AHJ926" s="871"/>
      <c r="AHK926" s="871"/>
      <c r="AHL926" s="871"/>
      <c r="AHM926" s="871"/>
      <c r="AHN926" s="871"/>
      <c r="AHO926" s="871"/>
      <c r="AHP926" s="871"/>
      <c r="AHQ926" s="871"/>
      <c r="AHR926" s="871"/>
      <c r="AHS926" s="871"/>
      <c r="AHT926" s="871"/>
      <c r="AHU926" s="871"/>
      <c r="AHV926" s="871"/>
      <c r="AHW926" s="871"/>
      <c r="AHX926" s="871"/>
      <c r="AHY926" s="871"/>
      <c r="AHZ926" s="871"/>
      <c r="AIA926" s="871"/>
      <c r="AIB926" s="871"/>
      <c r="AIC926" s="871"/>
      <c r="AID926" s="871"/>
      <c r="AIE926" s="871"/>
      <c r="AIF926" s="871"/>
      <c r="AIG926" s="871"/>
      <c r="AIH926" s="871"/>
      <c r="AII926" s="871"/>
      <c r="AIJ926" s="871"/>
      <c r="AIK926" s="871"/>
      <c r="AIL926" s="871"/>
      <c r="AIM926" s="871"/>
      <c r="AIN926" s="871"/>
      <c r="AIO926" s="871"/>
      <c r="AIP926" s="871"/>
      <c r="AIQ926" s="871"/>
      <c r="AIR926" s="871"/>
      <c r="AIS926" s="871"/>
      <c r="AIT926" s="871"/>
      <c r="AIU926" s="871"/>
      <c r="AIV926" s="871"/>
      <c r="AIW926" s="871"/>
      <c r="AIX926" s="871"/>
      <c r="AIY926" s="871"/>
      <c r="AIZ926" s="871"/>
      <c r="AJA926" s="871"/>
      <c r="AJB926" s="871"/>
      <c r="AJC926" s="871"/>
      <c r="AJD926" s="871"/>
      <c r="AJE926" s="871"/>
      <c r="AJF926" s="871"/>
      <c r="AJG926" s="871"/>
      <c r="AJH926" s="871"/>
      <c r="AJI926" s="871"/>
      <c r="AJJ926" s="871"/>
      <c r="AJK926" s="871"/>
      <c r="AJL926" s="871"/>
      <c r="AJM926" s="871"/>
      <c r="AJN926" s="871"/>
      <c r="AJO926" s="871"/>
      <c r="AJP926" s="871"/>
      <c r="AJQ926" s="871"/>
      <c r="AJR926" s="871"/>
      <c r="AJS926" s="871"/>
      <c r="AJT926" s="871"/>
      <c r="AJU926" s="871"/>
      <c r="AJV926" s="871"/>
      <c r="AJW926" s="871"/>
      <c r="AJX926" s="871"/>
      <c r="AJY926" s="871"/>
      <c r="AJZ926" s="871"/>
      <c r="AKA926" s="871"/>
      <c r="AKB926" s="871"/>
      <c r="AKC926" s="871"/>
      <c r="AKD926" s="871"/>
      <c r="AKE926" s="871"/>
      <c r="AKF926" s="871"/>
      <c r="AKG926" s="871"/>
      <c r="AKH926" s="871"/>
      <c r="AKI926" s="871"/>
      <c r="AKJ926" s="871"/>
      <c r="AKK926" s="871"/>
      <c r="AKL926" s="871"/>
      <c r="AKM926" s="871"/>
      <c r="AKN926" s="871"/>
      <c r="AKO926" s="871"/>
      <c r="AKP926" s="871"/>
      <c r="AKQ926" s="871"/>
      <c r="AKR926" s="871"/>
      <c r="AKS926" s="871"/>
      <c r="AKT926" s="871"/>
      <c r="AKU926" s="871"/>
      <c r="AKV926" s="871"/>
      <c r="AKW926" s="871"/>
      <c r="AKX926" s="871"/>
      <c r="AKY926" s="871"/>
      <c r="AKZ926" s="871"/>
      <c r="ALA926" s="871"/>
      <c r="ALB926" s="871"/>
      <c r="ALC926" s="871"/>
      <c r="ALD926" s="871"/>
      <c r="ALE926" s="871"/>
      <c r="ALF926" s="871"/>
      <c r="ALG926" s="871"/>
      <c r="ALH926" s="871"/>
      <c r="ALI926" s="871"/>
      <c r="ALJ926" s="871"/>
      <c r="ALK926" s="871"/>
      <c r="ALL926" s="871"/>
      <c r="ALM926" s="871"/>
      <c r="ALN926" s="871"/>
      <c r="ALO926" s="871"/>
      <c r="ALP926" s="871"/>
      <c r="ALQ926" s="871"/>
      <c r="ALR926" s="871"/>
      <c r="ALS926" s="871"/>
      <c r="ALT926" s="871"/>
      <c r="ALU926" s="871"/>
      <c r="ALV926" s="871"/>
      <c r="ALW926" s="871"/>
      <c r="ALX926" s="871"/>
      <c r="ALY926" s="871"/>
      <c r="ALZ926" s="871"/>
      <c r="AMA926" s="871"/>
      <c r="AMB926" s="871"/>
      <c r="AMC926" s="871"/>
      <c r="AMD926" s="871"/>
      <c r="AME926" s="871"/>
      <c r="AMF926" s="871"/>
      <c r="AMG926" s="871"/>
      <c r="AMH926" s="871"/>
      <c r="AMI926" s="871"/>
      <c r="AMJ926" s="871"/>
    </row>
    <row r="927" spans="1:1024" ht="14.4">
      <c r="A927" s="968">
        <v>15422</v>
      </c>
      <c r="B927" s="402">
        <v>0.08</v>
      </c>
      <c r="C927" s="1037"/>
      <c r="D927" s="954" t="s">
        <v>741</v>
      </c>
      <c r="E927" s="955">
        <v>1350000</v>
      </c>
      <c r="F927" s="402">
        <v>0.03</v>
      </c>
      <c r="G927" s="1036">
        <f t="shared" si="36"/>
        <v>40500</v>
      </c>
      <c r="H927" s="871"/>
      <c r="I927" s="871"/>
      <c r="J927" s="871"/>
      <c r="K927" s="871"/>
      <c r="L927" s="871"/>
      <c r="M927" s="871"/>
      <c r="N927" s="871"/>
      <c r="O927" s="871"/>
      <c r="P927" s="871"/>
      <c r="Q927" s="871"/>
      <c r="R927" s="871"/>
      <c r="S927" s="871"/>
      <c r="T927" s="871"/>
      <c r="U927" s="871"/>
      <c r="V927" s="871"/>
      <c r="W927" s="871"/>
      <c r="X927" s="871"/>
      <c r="Y927" s="871"/>
      <c r="Z927" s="871"/>
      <c r="AA927" s="871"/>
      <c r="AB927" s="871"/>
      <c r="AC927" s="871"/>
      <c r="AD927" s="871"/>
      <c r="AE927" s="871"/>
      <c r="AF927" s="871"/>
      <c r="AG927" s="871"/>
      <c r="AH927" s="871"/>
      <c r="AI927" s="871"/>
      <c r="AJ927" s="871"/>
      <c r="AK927" s="871"/>
      <c r="AL927" s="871"/>
      <c r="AM927" s="871"/>
      <c r="AN927" s="871"/>
      <c r="AO927" s="871"/>
      <c r="AP927" s="871"/>
      <c r="AQ927" s="871"/>
      <c r="AR927" s="871"/>
      <c r="AS927" s="871"/>
      <c r="AT927" s="871"/>
      <c r="AU927" s="871"/>
      <c r="AV927" s="871"/>
      <c r="AW927" s="871"/>
      <c r="AX927" s="871"/>
      <c r="AY927" s="871"/>
      <c r="AZ927" s="871"/>
      <c r="BA927" s="871"/>
      <c r="BB927" s="871"/>
      <c r="BC927" s="871"/>
      <c r="BD927" s="871"/>
      <c r="BE927" s="871"/>
      <c r="BF927" s="871"/>
      <c r="BG927" s="871"/>
      <c r="BH927" s="871"/>
      <c r="BI927" s="871"/>
      <c r="BJ927" s="871"/>
      <c r="BK927" s="871"/>
      <c r="BL927" s="871"/>
      <c r="BM927" s="871"/>
      <c r="BN927" s="871"/>
      <c r="BO927" s="871"/>
      <c r="BP927" s="871"/>
      <c r="BQ927" s="871"/>
      <c r="BR927" s="871"/>
      <c r="BS927" s="871"/>
      <c r="BT927" s="871"/>
      <c r="BU927" s="871"/>
      <c r="BV927" s="871"/>
      <c r="BW927" s="871"/>
      <c r="BX927" s="871"/>
      <c r="BY927" s="871"/>
      <c r="BZ927" s="871"/>
      <c r="CA927" s="871"/>
      <c r="CB927" s="871"/>
      <c r="CC927" s="871"/>
      <c r="CD927" s="871"/>
      <c r="CE927" s="871"/>
      <c r="CF927" s="871"/>
      <c r="CG927" s="871"/>
      <c r="CH927" s="871"/>
      <c r="CI927" s="871"/>
      <c r="CJ927" s="871"/>
      <c r="CK927" s="871"/>
      <c r="CL927" s="871"/>
      <c r="CM927" s="871"/>
      <c r="CN927" s="871"/>
      <c r="CO927" s="871"/>
      <c r="CP927" s="871"/>
      <c r="CQ927" s="871"/>
      <c r="CR927" s="871"/>
      <c r="CS927" s="871"/>
      <c r="CT927" s="871"/>
      <c r="CU927" s="871"/>
      <c r="CV927" s="871"/>
      <c r="CW927" s="871"/>
      <c r="CX927" s="871"/>
      <c r="CY927" s="871"/>
      <c r="CZ927" s="871"/>
      <c r="DA927" s="871"/>
      <c r="DB927" s="871"/>
      <c r="DC927" s="871"/>
      <c r="DD927" s="871"/>
      <c r="DE927" s="871"/>
      <c r="DF927" s="871"/>
      <c r="DG927" s="871"/>
      <c r="DH927" s="871"/>
      <c r="DI927" s="871"/>
      <c r="DJ927" s="871"/>
      <c r="DK927" s="871"/>
      <c r="DL927" s="871"/>
      <c r="DM927" s="871"/>
      <c r="DN927" s="871"/>
      <c r="DO927" s="871"/>
      <c r="DP927" s="871"/>
      <c r="DQ927" s="871"/>
      <c r="DR927" s="871"/>
      <c r="DS927" s="871"/>
      <c r="DT927" s="871"/>
      <c r="DU927" s="871"/>
      <c r="DV927" s="871"/>
      <c r="DW927" s="871"/>
      <c r="DX927" s="871"/>
      <c r="DY927" s="871"/>
      <c r="DZ927" s="871"/>
      <c r="EA927" s="871"/>
      <c r="EB927" s="871"/>
      <c r="EC927" s="871"/>
      <c r="ED927" s="871"/>
      <c r="EE927" s="871"/>
      <c r="EF927" s="871"/>
      <c r="EG927" s="871"/>
      <c r="EH927" s="871"/>
      <c r="EI927" s="871"/>
      <c r="EJ927" s="871"/>
      <c r="EK927" s="871"/>
      <c r="EL927" s="871"/>
      <c r="EM927" s="871"/>
      <c r="EN927" s="871"/>
      <c r="EO927" s="871"/>
      <c r="EP927" s="871"/>
      <c r="EQ927" s="871"/>
      <c r="ER927" s="871"/>
      <c r="ES927" s="871"/>
      <c r="ET927" s="871"/>
      <c r="EU927" s="871"/>
      <c r="EV927" s="871"/>
      <c r="EW927" s="871"/>
      <c r="EX927" s="871"/>
      <c r="EY927" s="871"/>
      <c r="EZ927" s="871"/>
      <c r="FA927" s="871"/>
      <c r="FB927" s="871"/>
      <c r="FC927" s="871"/>
      <c r="FD927" s="871"/>
      <c r="FE927" s="871"/>
      <c r="FF927" s="871"/>
      <c r="FG927" s="871"/>
      <c r="FH927" s="871"/>
      <c r="FI927" s="871"/>
      <c r="FJ927" s="871"/>
      <c r="FK927" s="871"/>
      <c r="FL927" s="871"/>
      <c r="FM927" s="871"/>
      <c r="FN927" s="871"/>
      <c r="FO927" s="871"/>
      <c r="FP927" s="871"/>
      <c r="FQ927" s="871"/>
      <c r="FR927" s="871"/>
      <c r="FS927" s="871"/>
      <c r="FT927" s="871"/>
      <c r="FU927" s="871"/>
      <c r="FV927" s="871"/>
      <c r="FW927" s="871"/>
      <c r="FX927" s="871"/>
      <c r="FY927" s="871"/>
      <c r="FZ927" s="871"/>
      <c r="GA927" s="871"/>
      <c r="GB927" s="871"/>
      <c r="GC927" s="871"/>
      <c r="GD927" s="871"/>
      <c r="GE927" s="871"/>
      <c r="GF927" s="871"/>
      <c r="GG927" s="871"/>
      <c r="GH927" s="871"/>
      <c r="GI927" s="871"/>
      <c r="GJ927" s="871"/>
      <c r="GK927" s="871"/>
      <c r="GL927" s="871"/>
      <c r="GM927" s="871"/>
      <c r="GN927" s="871"/>
      <c r="GO927" s="871"/>
      <c r="GP927" s="871"/>
      <c r="GQ927" s="871"/>
      <c r="GR927" s="871"/>
      <c r="GS927" s="871"/>
      <c r="GT927" s="871"/>
      <c r="GU927" s="871"/>
      <c r="GV927" s="871"/>
      <c r="GW927" s="871"/>
      <c r="GX927" s="871"/>
      <c r="GY927" s="871"/>
      <c r="GZ927" s="871"/>
      <c r="HA927" s="871"/>
      <c r="HB927" s="871"/>
      <c r="HC927" s="871"/>
      <c r="HD927" s="871"/>
      <c r="HE927" s="871"/>
      <c r="HF927" s="871"/>
      <c r="HG927" s="871"/>
      <c r="HH927" s="871"/>
      <c r="HI927" s="871"/>
      <c r="HJ927" s="871"/>
      <c r="HK927" s="871"/>
      <c r="HL927" s="871"/>
      <c r="HM927" s="871"/>
      <c r="HN927" s="871"/>
      <c r="HO927" s="871"/>
      <c r="HP927" s="871"/>
      <c r="HQ927" s="871"/>
      <c r="HR927" s="871"/>
      <c r="HS927" s="871"/>
      <c r="HT927" s="871"/>
      <c r="HU927" s="871"/>
      <c r="HV927" s="871"/>
      <c r="HW927" s="871"/>
      <c r="HX927" s="871"/>
      <c r="HY927" s="871"/>
      <c r="HZ927" s="871"/>
      <c r="IA927" s="871"/>
      <c r="IB927" s="871"/>
      <c r="IC927" s="871"/>
      <c r="ID927" s="871"/>
      <c r="IE927" s="871"/>
      <c r="IF927" s="871"/>
      <c r="IG927" s="871"/>
      <c r="IH927" s="871"/>
      <c r="II927" s="871"/>
      <c r="IJ927" s="871"/>
      <c r="IK927" s="871"/>
      <c r="IL927" s="871"/>
      <c r="IM927" s="871"/>
      <c r="IN927" s="871"/>
      <c r="IO927" s="871"/>
      <c r="IP927" s="871"/>
      <c r="IQ927" s="871"/>
      <c r="IR927" s="871"/>
      <c r="IS927" s="871"/>
      <c r="IT927" s="871"/>
      <c r="IU927" s="871"/>
      <c r="IV927" s="871"/>
      <c r="IW927" s="871"/>
      <c r="IX927" s="871"/>
      <c r="IY927" s="871"/>
      <c r="IZ927" s="871"/>
      <c r="JA927" s="871"/>
      <c r="JB927" s="871"/>
      <c r="JC927" s="871"/>
      <c r="JD927" s="871"/>
      <c r="JE927" s="871"/>
      <c r="JF927" s="871"/>
      <c r="JG927" s="871"/>
      <c r="JH927" s="871"/>
      <c r="JI927" s="871"/>
      <c r="JJ927" s="871"/>
      <c r="JK927" s="871"/>
      <c r="JL927" s="871"/>
      <c r="JM927" s="871"/>
      <c r="JN927" s="871"/>
      <c r="JO927" s="871"/>
      <c r="JP927" s="871"/>
      <c r="JQ927" s="871"/>
      <c r="JR927" s="871"/>
      <c r="JS927" s="871"/>
      <c r="JT927" s="871"/>
      <c r="JU927" s="871"/>
      <c r="JV927" s="871"/>
      <c r="JW927" s="871"/>
      <c r="JX927" s="871"/>
      <c r="JY927" s="871"/>
      <c r="JZ927" s="871"/>
      <c r="KA927" s="871"/>
      <c r="KB927" s="871"/>
      <c r="KC927" s="871"/>
      <c r="KD927" s="871"/>
      <c r="KE927" s="871"/>
      <c r="KF927" s="871"/>
      <c r="KG927" s="871"/>
      <c r="KH927" s="871"/>
      <c r="KI927" s="871"/>
      <c r="KJ927" s="871"/>
      <c r="KK927" s="871"/>
      <c r="KL927" s="871"/>
      <c r="KM927" s="871"/>
      <c r="KN927" s="871"/>
      <c r="KO927" s="871"/>
      <c r="KP927" s="871"/>
      <c r="KQ927" s="871"/>
      <c r="KR927" s="871"/>
      <c r="KS927" s="871"/>
      <c r="KT927" s="871"/>
      <c r="KU927" s="871"/>
      <c r="KV927" s="871"/>
      <c r="KW927" s="871"/>
      <c r="KX927" s="871"/>
      <c r="KY927" s="871"/>
      <c r="KZ927" s="871"/>
      <c r="LA927" s="871"/>
      <c r="LB927" s="871"/>
      <c r="LC927" s="871"/>
      <c r="LD927" s="871"/>
      <c r="LE927" s="871"/>
      <c r="LF927" s="871"/>
      <c r="LG927" s="871"/>
      <c r="LH927" s="871"/>
      <c r="LI927" s="871"/>
      <c r="LJ927" s="871"/>
      <c r="LK927" s="871"/>
      <c r="LL927" s="871"/>
      <c r="LM927" s="871"/>
      <c r="LN927" s="871"/>
      <c r="LO927" s="871"/>
      <c r="LP927" s="871"/>
      <c r="LQ927" s="871"/>
      <c r="LR927" s="871"/>
      <c r="LS927" s="871"/>
      <c r="LT927" s="871"/>
      <c r="LU927" s="871"/>
      <c r="LV927" s="871"/>
      <c r="LW927" s="871"/>
      <c r="LX927" s="871"/>
      <c r="LY927" s="871"/>
      <c r="LZ927" s="871"/>
      <c r="MA927" s="871"/>
      <c r="MB927" s="871"/>
      <c r="MC927" s="871"/>
      <c r="MD927" s="871"/>
      <c r="ME927" s="871"/>
      <c r="MF927" s="871"/>
      <c r="MG927" s="871"/>
      <c r="MH927" s="871"/>
      <c r="MI927" s="871"/>
      <c r="MJ927" s="871"/>
      <c r="MK927" s="871"/>
      <c r="ML927" s="871"/>
      <c r="MM927" s="871"/>
      <c r="MN927" s="871"/>
      <c r="MO927" s="871"/>
      <c r="MP927" s="871"/>
      <c r="MQ927" s="871"/>
      <c r="MR927" s="871"/>
      <c r="MS927" s="871"/>
      <c r="MT927" s="871"/>
      <c r="MU927" s="871"/>
      <c r="MV927" s="871"/>
      <c r="MW927" s="871"/>
      <c r="MX927" s="871"/>
      <c r="MY927" s="871"/>
      <c r="MZ927" s="871"/>
      <c r="NA927" s="871"/>
      <c r="NB927" s="871"/>
      <c r="NC927" s="871"/>
      <c r="ND927" s="871"/>
      <c r="NE927" s="871"/>
      <c r="NF927" s="871"/>
      <c r="NG927" s="871"/>
      <c r="NH927" s="871"/>
      <c r="NI927" s="871"/>
      <c r="NJ927" s="871"/>
      <c r="NK927" s="871"/>
      <c r="NL927" s="871"/>
      <c r="NM927" s="871"/>
      <c r="NN927" s="871"/>
      <c r="NO927" s="871"/>
      <c r="NP927" s="871"/>
      <c r="NQ927" s="871"/>
      <c r="NR927" s="871"/>
      <c r="NS927" s="871"/>
      <c r="NT927" s="871"/>
      <c r="NU927" s="871"/>
      <c r="NV927" s="871"/>
      <c r="NW927" s="871"/>
      <c r="NX927" s="871"/>
      <c r="NY927" s="871"/>
      <c r="NZ927" s="871"/>
      <c r="OA927" s="871"/>
      <c r="OB927" s="871"/>
      <c r="OC927" s="871"/>
      <c r="OD927" s="871"/>
      <c r="OE927" s="871"/>
      <c r="OF927" s="871"/>
      <c r="OG927" s="871"/>
      <c r="OH927" s="871"/>
      <c r="OI927" s="871"/>
      <c r="OJ927" s="871"/>
      <c r="OK927" s="871"/>
      <c r="OL927" s="871"/>
      <c r="OM927" s="871"/>
      <c r="ON927" s="871"/>
      <c r="OO927" s="871"/>
      <c r="OP927" s="871"/>
      <c r="OQ927" s="871"/>
      <c r="OR927" s="871"/>
      <c r="OS927" s="871"/>
      <c r="OT927" s="871"/>
      <c r="OU927" s="871"/>
      <c r="OV927" s="871"/>
      <c r="OW927" s="871"/>
      <c r="OX927" s="871"/>
      <c r="OY927" s="871"/>
      <c r="OZ927" s="871"/>
      <c r="PA927" s="871"/>
      <c r="PB927" s="871"/>
      <c r="PC927" s="871"/>
      <c r="PD927" s="871"/>
      <c r="PE927" s="871"/>
      <c r="PF927" s="871"/>
      <c r="PG927" s="871"/>
      <c r="PH927" s="871"/>
      <c r="PI927" s="871"/>
      <c r="PJ927" s="871"/>
      <c r="PK927" s="871"/>
      <c r="PL927" s="871"/>
      <c r="PM927" s="871"/>
      <c r="PN927" s="871"/>
      <c r="PO927" s="871"/>
      <c r="PP927" s="871"/>
      <c r="PQ927" s="871"/>
      <c r="PR927" s="871"/>
      <c r="PS927" s="871"/>
      <c r="PT927" s="871"/>
      <c r="PU927" s="871"/>
      <c r="PV927" s="871"/>
      <c r="PW927" s="871"/>
      <c r="PX927" s="871"/>
      <c r="PY927" s="871"/>
      <c r="PZ927" s="871"/>
      <c r="QA927" s="871"/>
      <c r="QB927" s="871"/>
      <c r="QC927" s="871"/>
      <c r="QD927" s="871"/>
      <c r="QE927" s="871"/>
      <c r="QF927" s="871"/>
      <c r="QG927" s="871"/>
      <c r="QH927" s="871"/>
      <c r="QI927" s="871"/>
      <c r="QJ927" s="871"/>
      <c r="QK927" s="871"/>
      <c r="QL927" s="871"/>
      <c r="QM927" s="871"/>
      <c r="QN927" s="871"/>
      <c r="QO927" s="871"/>
      <c r="QP927" s="871"/>
      <c r="QQ927" s="871"/>
      <c r="QR927" s="871"/>
      <c r="QS927" s="871"/>
      <c r="QT927" s="871"/>
      <c r="QU927" s="871"/>
      <c r="QV927" s="871"/>
      <c r="QW927" s="871"/>
      <c r="QX927" s="871"/>
      <c r="QY927" s="871"/>
      <c r="QZ927" s="871"/>
      <c r="RA927" s="871"/>
      <c r="RB927" s="871"/>
      <c r="RC927" s="871"/>
      <c r="RD927" s="871"/>
      <c r="RE927" s="871"/>
      <c r="RF927" s="871"/>
      <c r="RG927" s="871"/>
      <c r="RH927" s="871"/>
      <c r="RI927" s="871"/>
      <c r="RJ927" s="871"/>
      <c r="RK927" s="871"/>
      <c r="RL927" s="871"/>
      <c r="RM927" s="871"/>
      <c r="RN927" s="871"/>
      <c r="RO927" s="871"/>
      <c r="RP927" s="871"/>
      <c r="RQ927" s="871"/>
      <c r="RR927" s="871"/>
      <c r="RS927" s="871"/>
      <c r="RT927" s="871"/>
      <c r="RU927" s="871"/>
      <c r="RV927" s="871"/>
      <c r="RW927" s="871"/>
      <c r="RX927" s="871"/>
      <c r="RY927" s="871"/>
      <c r="RZ927" s="871"/>
      <c r="SA927" s="871"/>
      <c r="SB927" s="871"/>
      <c r="SC927" s="871"/>
      <c r="SD927" s="871"/>
      <c r="SE927" s="871"/>
      <c r="SF927" s="871"/>
      <c r="SG927" s="871"/>
      <c r="SH927" s="871"/>
      <c r="SI927" s="871"/>
      <c r="SJ927" s="871"/>
      <c r="SK927" s="871"/>
      <c r="SL927" s="871"/>
      <c r="SM927" s="871"/>
      <c r="SN927" s="871"/>
      <c r="SO927" s="871"/>
      <c r="SP927" s="871"/>
      <c r="SQ927" s="871"/>
      <c r="SR927" s="871"/>
      <c r="SS927" s="871"/>
      <c r="ST927" s="871"/>
      <c r="SU927" s="871"/>
      <c r="SV927" s="871"/>
      <c r="SW927" s="871"/>
      <c r="SX927" s="871"/>
      <c r="SY927" s="871"/>
      <c r="SZ927" s="871"/>
      <c r="TA927" s="871"/>
      <c r="TB927" s="871"/>
      <c r="TC927" s="871"/>
      <c r="TD927" s="871"/>
      <c r="TE927" s="871"/>
      <c r="TF927" s="871"/>
      <c r="TG927" s="871"/>
      <c r="TH927" s="871"/>
      <c r="TI927" s="871"/>
      <c r="TJ927" s="871"/>
      <c r="TK927" s="871"/>
      <c r="TL927" s="871"/>
      <c r="TM927" s="871"/>
      <c r="TN927" s="871"/>
      <c r="TO927" s="871"/>
      <c r="TP927" s="871"/>
      <c r="TQ927" s="871"/>
      <c r="TR927" s="871"/>
      <c r="TS927" s="871"/>
      <c r="TT927" s="871"/>
      <c r="TU927" s="871"/>
      <c r="TV927" s="871"/>
      <c r="TW927" s="871"/>
      <c r="TX927" s="871"/>
      <c r="TY927" s="871"/>
      <c r="TZ927" s="871"/>
      <c r="UA927" s="871"/>
      <c r="UB927" s="871"/>
      <c r="UC927" s="871"/>
      <c r="UD927" s="871"/>
      <c r="UE927" s="871"/>
      <c r="UF927" s="871"/>
      <c r="UG927" s="871"/>
      <c r="UH927" s="871"/>
      <c r="UI927" s="871"/>
      <c r="UJ927" s="871"/>
      <c r="UK927" s="871"/>
      <c r="UL927" s="871"/>
      <c r="UM927" s="871"/>
      <c r="UN927" s="871"/>
      <c r="UO927" s="871"/>
      <c r="UP927" s="871"/>
      <c r="UQ927" s="871"/>
      <c r="UR927" s="871"/>
      <c r="US927" s="871"/>
      <c r="UT927" s="871"/>
      <c r="UU927" s="871"/>
      <c r="UV927" s="871"/>
      <c r="UW927" s="871"/>
      <c r="UX927" s="871"/>
      <c r="UY927" s="871"/>
      <c r="UZ927" s="871"/>
      <c r="VA927" s="871"/>
      <c r="VB927" s="871"/>
      <c r="VC927" s="871"/>
      <c r="VD927" s="871"/>
      <c r="VE927" s="871"/>
      <c r="VF927" s="871"/>
      <c r="VG927" s="871"/>
      <c r="VH927" s="871"/>
      <c r="VI927" s="871"/>
      <c r="VJ927" s="871"/>
      <c r="VK927" s="871"/>
      <c r="VL927" s="871"/>
      <c r="VM927" s="871"/>
      <c r="VN927" s="871"/>
      <c r="VO927" s="871"/>
      <c r="VP927" s="871"/>
      <c r="VQ927" s="871"/>
      <c r="VR927" s="871"/>
      <c r="VS927" s="871"/>
      <c r="VT927" s="871"/>
      <c r="VU927" s="871"/>
      <c r="VV927" s="871"/>
      <c r="VW927" s="871"/>
      <c r="VX927" s="871"/>
      <c r="VY927" s="871"/>
      <c r="VZ927" s="871"/>
      <c r="WA927" s="871"/>
      <c r="WB927" s="871"/>
      <c r="WC927" s="871"/>
      <c r="WD927" s="871"/>
      <c r="WE927" s="871"/>
      <c r="WF927" s="871"/>
      <c r="WG927" s="871"/>
      <c r="WH927" s="871"/>
      <c r="WI927" s="871"/>
      <c r="WJ927" s="871"/>
      <c r="WK927" s="871"/>
      <c r="WL927" s="871"/>
      <c r="WM927" s="871"/>
      <c r="WN927" s="871"/>
      <c r="WO927" s="871"/>
      <c r="WP927" s="871"/>
      <c r="WQ927" s="871"/>
      <c r="WR927" s="871"/>
      <c r="WS927" s="871"/>
      <c r="WT927" s="871"/>
      <c r="WU927" s="871"/>
      <c r="WV927" s="871"/>
      <c r="WW927" s="871"/>
      <c r="WX927" s="871"/>
      <c r="WY927" s="871"/>
      <c r="WZ927" s="871"/>
      <c r="XA927" s="871"/>
      <c r="XB927" s="871"/>
      <c r="XC927" s="871"/>
      <c r="XD927" s="871"/>
      <c r="XE927" s="871"/>
      <c r="XF927" s="871"/>
      <c r="XG927" s="871"/>
      <c r="XH927" s="871"/>
      <c r="XI927" s="871"/>
      <c r="XJ927" s="871"/>
      <c r="XK927" s="871"/>
      <c r="XL927" s="871"/>
      <c r="XM927" s="871"/>
      <c r="XN927" s="871"/>
      <c r="XO927" s="871"/>
      <c r="XP927" s="871"/>
      <c r="XQ927" s="871"/>
      <c r="XR927" s="871"/>
      <c r="XS927" s="871"/>
      <c r="XT927" s="871"/>
      <c r="XU927" s="871"/>
      <c r="XV927" s="871"/>
      <c r="XW927" s="871"/>
      <c r="XX927" s="871"/>
      <c r="XY927" s="871"/>
      <c r="XZ927" s="871"/>
      <c r="YA927" s="871"/>
      <c r="YB927" s="871"/>
      <c r="YC927" s="871"/>
      <c r="YD927" s="871"/>
      <c r="YE927" s="871"/>
      <c r="YF927" s="871"/>
      <c r="YG927" s="871"/>
      <c r="YH927" s="871"/>
      <c r="YI927" s="871"/>
      <c r="YJ927" s="871"/>
      <c r="YK927" s="871"/>
      <c r="YL927" s="871"/>
      <c r="YM927" s="871"/>
      <c r="YN927" s="871"/>
      <c r="YO927" s="871"/>
      <c r="YP927" s="871"/>
      <c r="YQ927" s="871"/>
      <c r="YR927" s="871"/>
      <c r="YS927" s="871"/>
      <c r="YT927" s="871"/>
      <c r="YU927" s="871"/>
      <c r="YV927" s="871"/>
      <c r="YW927" s="871"/>
      <c r="YX927" s="871"/>
      <c r="YY927" s="871"/>
      <c r="YZ927" s="871"/>
      <c r="ZA927" s="871"/>
      <c r="ZB927" s="871"/>
      <c r="ZC927" s="871"/>
      <c r="ZD927" s="871"/>
      <c r="ZE927" s="871"/>
      <c r="ZF927" s="871"/>
      <c r="ZG927" s="871"/>
      <c r="ZH927" s="871"/>
      <c r="ZI927" s="871"/>
      <c r="ZJ927" s="871"/>
      <c r="ZK927" s="871"/>
      <c r="ZL927" s="871"/>
      <c r="ZM927" s="871"/>
      <c r="ZN927" s="871"/>
      <c r="ZO927" s="871"/>
      <c r="ZP927" s="871"/>
      <c r="ZQ927" s="871"/>
      <c r="ZR927" s="871"/>
      <c r="ZS927" s="871"/>
      <c r="ZT927" s="871"/>
      <c r="ZU927" s="871"/>
      <c r="ZV927" s="871"/>
      <c r="ZW927" s="871"/>
      <c r="ZX927" s="871"/>
      <c r="ZY927" s="871"/>
      <c r="ZZ927" s="871"/>
      <c r="AAA927" s="871"/>
      <c r="AAB927" s="871"/>
      <c r="AAC927" s="871"/>
      <c r="AAD927" s="871"/>
      <c r="AAE927" s="871"/>
      <c r="AAF927" s="871"/>
      <c r="AAG927" s="871"/>
      <c r="AAH927" s="871"/>
      <c r="AAI927" s="871"/>
      <c r="AAJ927" s="871"/>
      <c r="AAK927" s="871"/>
      <c r="AAL927" s="871"/>
      <c r="AAM927" s="871"/>
      <c r="AAN927" s="871"/>
      <c r="AAO927" s="871"/>
      <c r="AAP927" s="871"/>
      <c r="AAQ927" s="871"/>
      <c r="AAR927" s="871"/>
      <c r="AAS927" s="871"/>
      <c r="AAT927" s="871"/>
      <c r="AAU927" s="871"/>
      <c r="AAV927" s="871"/>
      <c r="AAW927" s="871"/>
      <c r="AAX927" s="871"/>
      <c r="AAY927" s="871"/>
      <c r="AAZ927" s="871"/>
      <c r="ABA927" s="871"/>
      <c r="ABB927" s="871"/>
      <c r="ABC927" s="871"/>
      <c r="ABD927" s="871"/>
      <c r="ABE927" s="871"/>
      <c r="ABF927" s="871"/>
      <c r="ABG927" s="871"/>
      <c r="ABH927" s="871"/>
      <c r="ABI927" s="871"/>
      <c r="ABJ927" s="871"/>
      <c r="ABK927" s="871"/>
      <c r="ABL927" s="871"/>
      <c r="ABM927" s="871"/>
      <c r="ABN927" s="871"/>
      <c r="ABO927" s="871"/>
      <c r="ABP927" s="871"/>
      <c r="ABQ927" s="871"/>
      <c r="ABR927" s="871"/>
      <c r="ABS927" s="871"/>
      <c r="ABT927" s="871"/>
      <c r="ABU927" s="871"/>
      <c r="ABV927" s="871"/>
      <c r="ABW927" s="871"/>
      <c r="ABX927" s="871"/>
      <c r="ABY927" s="871"/>
      <c r="ABZ927" s="871"/>
      <c r="ACA927" s="871"/>
      <c r="ACB927" s="871"/>
      <c r="ACC927" s="871"/>
      <c r="ACD927" s="871"/>
      <c r="ACE927" s="871"/>
      <c r="ACF927" s="871"/>
      <c r="ACG927" s="871"/>
      <c r="ACH927" s="871"/>
      <c r="ACI927" s="871"/>
      <c r="ACJ927" s="871"/>
      <c r="ACK927" s="871"/>
      <c r="ACL927" s="871"/>
      <c r="ACM927" s="871"/>
      <c r="ACN927" s="871"/>
      <c r="ACO927" s="871"/>
      <c r="ACP927" s="871"/>
      <c r="ACQ927" s="871"/>
      <c r="ACR927" s="871"/>
      <c r="ACS927" s="871"/>
      <c r="ACT927" s="871"/>
      <c r="ACU927" s="871"/>
      <c r="ACV927" s="871"/>
      <c r="ACW927" s="871"/>
      <c r="ACX927" s="871"/>
      <c r="ACY927" s="871"/>
      <c r="ACZ927" s="871"/>
      <c r="ADA927" s="871"/>
      <c r="ADB927" s="871"/>
      <c r="ADC927" s="871"/>
      <c r="ADD927" s="871"/>
      <c r="ADE927" s="871"/>
      <c r="ADF927" s="871"/>
      <c r="ADG927" s="871"/>
      <c r="ADH927" s="871"/>
      <c r="ADI927" s="871"/>
      <c r="ADJ927" s="871"/>
      <c r="ADK927" s="871"/>
      <c r="ADL927" s="871"/>
      <c r="ADM927" s="871"/>
      <c r="ADN927" s="871"/>
      <c r="ADO927" s="871"/>
      <c r="ADP927" s="871"/>
      <c r="ADQ927" s="871"/>
      <c r="ADR927" s="871"/>
      <c r="ADS927" s="871"/>
      <c r="ADT927" s="871"/>
      <c r="ADU927" s="871"/>
      <c r="ADV927" s="871"/>
      <c r="ADW927" s="871"/>
      <c r="ADX927" s="871"/>
      <c r="ADY927" s="871"/>
      <c r="ADZ927" s="871"/>
      <c r="AEA927" s="871"/>
      <c r="AEB927" s="871"/>
      <c r="AEC927" s="871"/>
      <c r="AED927" s="871"/>
      <c r="AEE927" s="871"/>
      <c r="AEF927" s="871"/>
      <c r="AEG927" s="871"/>
      <c r="AEH927" s="871"/>
      <c r="AEI927" s="871"/>
      <c r="AEJ927" s="871"/>
      <c r="AEK927" s="871"/>
      <c r="AEL927" s="871"/>
      <c r="AEM927" s="871"/>
      <c r="AEN927" s="871"/>
      <c r="AEO927" s="871"/>
      <c r="AEP927" s="871"/>
      <c r="AEQ927" s="871"/>
      <c r="AER927" s="871"/>
      <c r="AES927" s="871"/>
      <c r="AET927" s="871"/>
      <c r="AEU927" s="871"/>
      <c r="AEV927" s="871"/>
      <c r="AEW927" s="871"/>
      <c r="AEX927" s="871"/>
      <c r="AEY927" s="871"/>
      <c r="AEZ927" s="871"/>
      <c r="AFA927" s="871"/>
      <c r="AFB927" s="871"/>
      <c r="AFC927" s="871"/>
      <c r="AFD927" s="871"/>
      <c r="AFE927" s="871"/>
      <c r="AFF927" s="871"/>
      <c r="AFG927" s="871"/>
      <c r="AFH927" s="871"/>
      <c r="AFI927" s="871"/>
      <c r="AFJ927" s="871"/>
      <c r="AFK927" s="871"/>
      <c r="AFL927" s="871"/>
      <c r="AFM927" s="871"/>
      <c r="AFN927" s="871"/>
      <c r="AFO927" s="871"/>
      <c r="AFP927" s="871"/>
      <c r="AFQ927" s="871"/>
      <c r="AFR927" s="871"/>
      <c r="AFS927" s="871"/>
      <c r="AFT927" s="871"/>
      <c r="AFU927" s="871"/>
      <c r="AFV927" s="871"/>
      <c r="AFW927" s="871"/>
      <c r="AFX927" s="871"/>
      <c r="AFY927" s="871"/>
      <c r="AFZ927" s="871"/>
      <c r="AGA927" s="871"/>
      <c r="AGB927" s="871"/>
      <c r="AGC927" s="871"/>
      <c r="AGD927" s="871"/>
      <c r="AGE927" s="871"/>
      <c r="AGF927" s="871"/>
      <c r="AGG927" s="871"/>
      <c r="AGH927" s="871"/>
      <c r="AGI927" s="871"/>
      <c r="AGJ927" s="871"/>
      <c r="AGK927" s="871"/>
      <c r="AGL927" s="871"/>
      <c r="AGM927" s="871"/>
      <c r="AGN927" s="871"/>
      <c r="AGO927" s="871"/>
      <c r="AGP927" s="871"/>
      <c r="AGQ927" s="871"/>
      <c r="AGR927" s="871"/>
      <c r="AGS927" s="871"/>
      <c r="AGT927" s="871"/>
      <c r="AGU927" s="871"/>
      <c r="AGV927" s="871"/>
      <c r="AGW927" s="871"/>
      <c r="AGX927" s="871"/>
      <c r="AGY927" s="871"/>
      <c r="AGZ927" s="871"/>
      <c r="AHA927" s="871"/>
      <c r="AHB927" s="871"/>
      <c r="AHC927" s="871"/>
      <c r="AHD927" s="871"/>
      <c r="AHE927" s="871"/>
      <c r="AHF927" s="871"/>
      <c r="AHG927" s="871"/>
      <c r="AHH927" s="871"/>
      <c r="AHI927" s="871"/>
      <c r="AHJ927" s="871"/>
      <c r="AHK927" s="871"/>
      <c r="AHL927" s="871"/>
      <c r="AHM927" s="871"/>
      <c r="AHN927" s="871"/>
      <c r="AHO927" s="871"/>
      <c r="AHP927" s="871"/>
      <c r="AHQ927" s="871"/>
      <c r="AHR927" s="871"/>
      <c r="AHS927" s="871"/>
      <c r="AHT927" s="871"/>
      <c r="AHU927" s="871"/>
      <c r="AHV927" s="871"/>
      <c r="AHW927" s="871"/>
      <c r="AHX927" s="871"/>
      <c r="AHY927" s="871"/>
      <c r="AHZ927" s="871"/>
      <c r="AIA927" s="871"/>
      <c r="AIB927" s="871"/>
      <c r="AIC927" s="871"/>
      <c r="AID927" s="871"/>
      <c r="AIE927" s="871"/>
      <c r="AIF927" s="871"/>
      <c r="AIG927" s="871"/>
      <c r="AIH927" s="871"/>
      <c r="AII927" s="871"/>
      <c r="AIJ927" s="871"/>
      <c r="AIK927" s="871"/>
      <c r="AIL927" s="871"/>
      <c r="AIM927" s="871"/>
      <c r="AIN927" s="871"/>
      <c r="AIO927" s="871"/>
      <c r="AIP927" s="871"/>
      <c r="AIQ927" s="871"/>
      <c r="AIR927" s="871"/>
      <c r="AIS927" s="871"/>
      <c r="AIT927" s="871"/>
      <c r="AIU927" s="871"/>
      <c r="AIV927" s="871"/>
      <c r="AIW927" s="871"/>
      <c r="AIX927" s="871"/>
      <c r="AIY927" s="871"/>
      <c r="AIZ927" s="871"/>
      <c r="AJA927" s="871"/>
      <c r="AJB927" s="871"/>
      <c r="AJC927" s="871"/>
      <c r="AJD927" s="871"/>
      <c r="AJE927" s="871"/>
      <c r="AJF927" s="871"/>
      <c r="AJG927" s="871"/>
      <c r="AJH927" s="871"/>
      <c r="AJI927" s="871"/>
      <c r="AJJ927" s="871"/>
      <c r="AJK927" s="871"/>
      <c r="AJL927" s="871"/>
      <c r="AJM927" s="871"/>
      <c r="AJN927" s="871"/>
      <c r="AJO927" s="871"/>
      <c r="AJP927" s="871"/>
      <c r="AJQ927" s="871"/>
      <c r="AJR927" s="871"/>
      <c r="AJS927" s="871"/>
      <c r="AJT927" s="871"/>
      <c r="AJU927" s="871"/>
      <c r="AJV927" s="871"/>
      <c r="AJW927" s="871"/>
      <c r="AJX927" s="871"/>
      <c r="AJY927" s="871"/>
      <c r="AJZ927" s="871"/>
      <c r="AKA927" s="871"/>
      <c r="AKB927" s="871"/>
      <c r="AKC927" s="871"/>
      <c r="AKD927" s="871"/>
      <c r="AKE927" s="871"/>
      <c r="AKF927" s="871"/>
      <c r="AKG927" s="871"/>
      <c r="AKH927" s="871"/>
      <c r="AKI927" s="871"/>
      <c r="AKJ927" s="871"/>
      <c r="AKK927" s="871"/>
      <c r="AKL927" s="871"/>
      <c r="AKM927" s="871"/>
      <c r="AKN927" s="871"/>
      <c r="AKO927" s="871"/>
      <c r="AKP927" s="871"/>
      <c r="AKQ927" s="871"/>
      <c r="AKR927" s="871"/>
      <c r="AKS927" s="871"/>
      <c r="AKT927" s="871"/>
      <c r="AKU927" s="871"/>
      <c r="AKV927" s="871"/>
      <c r="AKW927" s="871"/>
      <c r="AKX927" s="871"/>
      <c r="AKY927" s="871"/>
      <c r="AKZ927" s="871"/>
      <c r="ALA927" s="871"/>
      <c r="ALB927" s="871"/>
      <c r="ALC927" s="871"/>
      <c r="ALD927" s="871"/>
      <c r="ALE927" s="871"/>
      <c r="ALF927" s="871"/>
      <c r="ALG927" s="871"/>
      <c r="ALH927" s="871"/>
      <c r="ALI927" s="871"/>
      <c r="ALJ927" s="871"/>
      <c r="ALK927" s="871"/>
      <c r="ALL927" s="871"/>
      <c r="ALM927" s="871"/>
      <c r="ALN927" s="871"/>
      <c r="ALO927" s="871"/>
      <c r="ALP927" s="871"/>
      <c r="ALQ927" s="871"/>
      <c r="ALR927" s="871"/>
      <c r="ALS927" s="871"/>
      <c r="ALT927" s="871"/>
      <c r="ALU927" s="871"/>
      <c r="ALV927" s="871"/>
      <c r="ALW927" s="871"/>
      <c r="ALX927" s="871"/>
      <c r="ALY927" s="871"/>
      <c r="ALZ927" s="871"/>
      <c r="AMA927" s="871"/>
      <c r="AMB927" s="871"/>
      <c r="AMC927" s="871"/>
      <c r="AMD927" s="871"/>
      <c r="AME927" s="871"/>
      <c r="AMF927" s="871"/>
      <c r="AMG927" s="871"/>
      <c r="AMH927" s="871"/>
      <c r="AMI927" s="871"/>
      <c r="AMJ927" s="871"/>
    </row>
    <row r="928" spans="1:1024" ht="14.4">
      <c r="A928" s="970">
        <v>15410</v>
      </c>
      <c r="B928" s="985">
        <v>0.1</v>
      </c>
      <c r="C928" s="1037"/>
      <c r="D928" s="972" t="s">
        <v>742</v>
      </c>
      <c r="E928" s="955">
        <v>1300000</v>
      </c>
      <c r="F928" s="985">
        <v>0.04</v>
      </c>
      <c r="G928" s="1036">
        <f t="shared" si="36"/>
        <v>52000</v>
      </c>
      <c r="H928" s="871"/>
      <c r="I928" s="871"/>
      <c r="J928" s="871"/>
      <c r="K928" s="871"/>
      <c r="L928" s="871"/>
      <c r="M928" s="871"/>
      <c r="N928" s="871"/>
      <c r="O928" s="871"/>
      <c r="P928" s="871"/>
      <c r="Q928" s="871"/>
      <c r="R928" s="871"/>
      <c r="S928" s="871"/>
      <c r="T928" s="871"/>
      <c r="U928" s="871"/>
      <c r="V928" s="871"/>
      <c r="W928" s="871"/>
      <c r="X928" s="871"/>
      <c r="Y928" s="871"/>
      <c r="Z928" s="871"/>
      <c r="AA928" s="871"/>
      <c r="AB928" s="871"/>
      <c r="AC928" s="871"/>
      <c r="AD928" s="871"/>
      <c r="AE928" s="871"/>
      <c r="AF928" s="871"/>
      <c r="AG928" s="871"/>
      <c r="AH928" s="871"/>
      <c r="AI928" s="871"/>
      <c r="AJ928" s="871"/>
      <c r="AK928" s="871"/>
      <c r="AL928" s="871"/>
      <c r="AM928" s="871"/>
      <c r="AN928" s="871"/>
      <c r="AO928" s="871"/>
      <c r="AP928" s="871"/>
      <c r="AQ928" s="871"/>
      <c r="AR928" s="871"/>
      <c r="AS928" s="871"/>
      <c r="AT928" s="871"/>
      <c r="AU928" s="871"/>
      <c r="AV928" s="871"/>
      <c r="AW928" s="871"/>
      <c r="AX928" s="871"/>
      <c r="AY928" s="871"/>
      <c r="AZ928" s="871"/>
      <c r="BA928" s="871"/>
      <c r="BB928" s="871"/>
      <c r="BC928" s="871"/>
      <c r="BD928" s="871"/>
      <c r="BE928" s="871"/>
      <c r="BF928" s="871"/>
      <c r="BG928" s="871"/>
      <c r="BH928" s="871"/>
      <c r="BI928" s="871"/>
      <c r="BJ928" s="871"/>
      <c r="BK928" s="871"/>
      <c r="BL928" s="871"/>
      <c r="BM928" s="871"/>
      <c r="BN928" s="871"/>
      <c r="BO928" s="871"/>
      <c r="BP928" s="871"/>
      <c r="BQ928" s="871"/>
      <c r="BR928" s="871"/>
      <c r="BS928" s="871"/>
      <c r="BT928" s="871"/>
      <c r="BU928" s="871"/>
      <c r="BV928" s="871"/>
      <c r="BW928" s="871"/>
      <c r="BX928" s="871"/>
      <c r="BY928" s="871"/>
      <c r="BZ928" s="871"/>
      <c r="CA928" s="871"/>
      <c r="CB928" s="871"/>
      <c r="CC928" s="871"/>
      <c r="CD928" s="871"/>
      <c r="CE928" s="871"/>
      <c r="CF928" s="871"/>
      <c r="CG928" s="871"/>
      <c r="CH928" s="871"/>
      <c r="CI928" s="871"/>
      <c r="CJ928" s="871"/>
      <c r="CK928" s="871"/>
      <c r="CL928" s="871"/>
      <c r="CM928" s="871"/>
      <c r="CN928" s="871"/>
      <c r="CO928" s="871"/>
      <c r="CP928" s="871"/>
      <c r="CQ928" s="871"/>
      <c r="CR928" s="871"/>
      <c r="CS928" s="871"/>
      <c r="CT928" s="871"/>
      <c r="CU928" s="871"/>
      <c r="CV928" s="871"/>
      <c r="CW928" s="871"/>
      <c r="CX928" s="871"/>
      <c r="CY928" s="871"/>
      <c r="CZ928" s="871"/>
      <c r="DA928" s="871"/>
      <c r="DB928" s="871"/>
      <c r="DC928" s="871"/>
      <c r="DD928" s="871"/>
      <c r="DE928" s="871"/>
      <c r="DF928" s="871"/>
      <c r="DG928" s="871"/>
      <c r="DH928" s="871"/>
      <c r="DI928" s="871"/>
      <c r="DJ928" s="871"/>
      <c r="DK928" s="871"/>
      <c r="DL928" s="871"/>
      <c r="DM928" s="871"/>
      <c r="DN928" s="871"/>
      <c r="DO928" s="871"/>
      <c r="DP928" s="871"/>
      <c r="DQ928" s="871"/>
      <c r="DR928" s="871"/>
      <c r="DS928" s="871"/>
      <c r="DT928" s="871"/>
      <c r="DU928" s="871"/>
      <c r="DV928" s="871"/>
      <c r="DW928" s="871"/>
      <c r="DX928" s="871"/>
      <c r="DY928" s="871"/>
      <c r="DZ928" s="871"/>
      <c r="EA928" s="871"/>
      <c r="EB928" s="871"/>
      <c r="EC928" s="871"/>
      <c r="ED928" s="871"/>
      <c r="EE928" s="871"/>
      <c r="EF928" s="871"/>
      <c r="EG928" s="871"/>
      <c r="EH928" s="871"/>
      <c r="EI928" s="871"/>
      <c r="EJ928" s="871"/>
      <c r="EK928" s="871"/>
      <c r="EL928" s="871"/>
      <c r="EM928" s="871"/>
      <c r="EN928" s="871"/>
      <c r="EO928" s="871"/>
      <c r="EP928" s="871"/>
      <c r="EQ928" s="871"/>
      <c r="ER928" s="871"/>
      <c r="ES928" s="871"/>
      <c r="ET928" s="871"/>
      <c r="EU928" s="871"/>
      <c r="EV928" s="871"/>
      <c r="EW928" s="871"/>
      <c r="EX928" s="871"/>
      <c r="EY928" s="871"/>
      <c r="EZ928" s="871"/>
      <c r="FA928" s="871"/>
      <c r="FB928" s="871"/>
      <c r="FC928" s="871"/>
      <c r="FD928" s="871"/>
      <c r="FE928" s="871"/>
      <c r="FF928" s="871"/>
      <c r="FG928" s="871"/>
      <c r="FH928" s="871"/>
      <c r="FI928" s="871"/>
      <c r="FJ928" s="871"/>
      <c r="FK928" s="871"/>
      <c r="FL928" s="871"/>
      <c r="FM928" s="871"/>
      <c r="FN928" s="871"/>
      <c r="FO928" s="871"/>
      <c r="FP928" s="871"/>
      <c r="FQ928" s="871"/>
      <c r="FR928" s="871"/>
      <c r="FS928" s="871"/>
      <c r="FT928" s="871"/>
      <c r="FU928" s="871"/>
      <c r="FV928" s="871"/>
      <c r="FW928" s="871"/>
      <c r="FX928" s="871"/>
      <c r="FY928" s="871"/>
      <c r="FZ928" s="871"/>
      <c r="GA928" s="871"/>
      <c r="GB928" s="871"/>
      <c r="GC928" s="871"/>
      <c r="GD928" s="871"/>
      <c r="GE928" s="871"/>
      <c r="GF928" s="871"/>
      <c r="GG928" s="871"/>
      <c r="GH928" s="871"/>
      <c r="GI928" s="871"/>
      <c r="GJ928" s="871"/>
      <c r="GK928" s="871"/>
      <c r="GL928" s="871"/>
      <c r="GM928" s="871"/>
      <c r="GN928" s="871"/>
      <c r="GO928" s="871"/>
      <c r="GP928" s="871"/>
      <c r="GQ928" s="871"/>
      <c r="GR928" s="871"/>
      <c r="GS928" s="871"/>
      <c r="GT928" s="871"/>
      <c r="GU928" s="871"/>
      <c r="GV928" s="871"/>
      <c r="GW928" s="871"/>
      <c r="GX928" s="871"/>
      <c r="GY928" s="871"/>
      <c r="GZ928" s="871"/>
      <c r="HA928" s="871"/>
      <c r="HB928" s="871"/>
      <c r="HC928" s="871"/>
      <c r="HD928" s="871"/>
      <c r="HE928" s="871"/>
      <c r="HF928" s="871"/>
      <c r="HG928" s="871"/>
      <c r="HH928" s="871"/>
      <c r="HI928" s="871"/>
      <c r="HJ928" s="871"/>
      <c r="HK928" s="871"/>
      <c r="HL928" s="871"/>
      <c r="HM928" s="871"/>
      <c r="HN928" s="871"/>
      <c r="HO928" s="871"/>
      <c r="HP928" s="871"/>
      <c r="HQ928" s="871"/>
      <c r="HR928" s="871"/>
      <c r="HS928" s="871"/>
      <c r="HT928" s="871"/>
      <c r="HU928" s="871"/>
      <c r="HV928" s="871"/>
      <c r="HW928" s="871"/>
      <c r="HX928" s="871"/>
      <c r="HY928" s="871"/>
      <c r="HZ928" s="871"/>
      <c r="IA928" s="871"/>
      <c r="IB928" s="871"/>
      <c r="IC928" s="871"/>
      <c r="ID928" s="871"/>
      <c r="IE928" s="871"/>
      <c r="IF928" s="871"/>
      <c r="IG928" s="871"/>
      <c r="IH928" s="871"/>
      <c r="II928" s="871"/>
      <c r="IJ928" s="871"/>
      <c r="IK928" s="871"/>
      <c r="IL928" s="871"/>
      <c r="IM928" s="871"/>
      <c r="IN928" s="871"/>
      <c r="IO928" s="871"/>
      <c r="IP928" s="871"/>
      <c r="IQ928" s="871"/>
      <c r="IR928" s="871"/>
      <c r="IS928" s="871"/>
      <c r="IT928" s="871"/>
      <c r="IU928" s="871"/>
      <c r="IV928" s="871"/>
      <c r="IW928" s="871"/>
      <c r="IX928" s="871"/>
      <c r="IY928" s="871"/>
      <c r="IZ928" s="871"/>
      <c r="JA928" s="871"/>
      <c r="JB928" s="871"/>
      <c r="JC928" s="871"/>
      <c r="JD928" s="871"/>
      <c r="JE928" s="871"/>
      <c r="JF928" s="871"/>
      <c r="JG928" s="871"/>
      <c r="JH928" s="871"/>
      <c r="JI928" s="871"/>
      <c r="JJ928" s="871"/>
      <c r="JK928" s="871"/>
      <c r="JL928" s="871"/>
      <c r="JM928" s="871"/>
      <c r="JN928" s="871"/>
      <c r="JO928" s="871"/>
      <c r="JP928" s="871"/>
      <c r="JQ928" s="871"/>
      <c r="JR928" s="871"/>
      <c r="JS928" s="871"/>
      <c r="JT928" s="871"/>
      <c r="JU928" s="871"/>
      <c r="JV928" s="871"/>
      <c r="JW928" s="871"/>
      <c r="JX928" s="871"/>
      <c r="JY928" s="871"/>
      <c r="JZ928" s="871"/>
      <c r="KA928" s="871"/>
      <c r="KB928" s="871"/>
      <c r="KC928" s="871"/>
      <c r="KD928" s="871"/>
      <c r="KE928" s="871"/>
      <c r="KF928" s="871"/>
      <c r="KG928" s="871"/>
      <c r="KH928" s="871"/>
      <c r="KI928" s="871"/>
      <c r="KJ928" s="871"/>
      <c r="KK928" s="871"/>
      <c r="KL928" s="871"/>
      <c r="KM928" s="871"/>
      <c r="KN928" s="871"/>
      <c r="KO928" s="871"/>
      <c r="KP928" s="871"/>
      <c r="KQ928" s="871"/>
      <c r="KR928" s="871"/>
      <c r="KS928" s="871"/>
      <c r="KT928" s="871"/>
      <c r="KU928" s="871"/>
      <c r="KV928" s="871"/>
      <c r="KW928" s="871"/>
      <c r="KX928" s="871"/>
      <c r="KY928" s="871"/>
      <c r="KZ928" s="871"/>
      <c r="LA928" s="871"/>
      <c r="LB928" s="871"/>
      <c r="LC928" s="871"/>
      <c r="LD928" s="871"/>
      <c r="LE928" s="871"/>
      <c r="LF928" s="871"/>
      <c r="LG928" s="871"/>
      <c r="LH928" s="871"/>
      <c r="LI928" s="871"/>
      <c r="LJ928" s="871"/>
      <c r="LK928" s="871"/>
      <c r="LL928" s="871"/>
      <c r="LM928" s="871"/>
      <c r="LN928" s="871"/>
      <c r="LO928" s="871"/>
      <c r="LP928" s="871"/>
      <c r="LQ928" s="871"/>
      <c r="LR928" s="871"/>
      <c r="LS928" s="871"/>
      <c r="LT928" s="871"/>
      <c r="LU928" s="871"/>
      <c r="LV928" s="871"/>
      <c r="LW928" s="871"/>
      <c r="LX928" s="871"/>
      <c r="LY928" s="871"/>
      <c r="LZ928" s="871"/>
      <c r="MA928" s="871"/>
      <c r="MB928" s="871"/>
      <c r="MC928" s="871"/>
      <c r="MD928" s="871"/>
      <c r="ME928" s="871"/>
      <c r="MF928" s="871"/>
      <c r="MG928" s="871"/>
      <c r="MH928" s="871"/>
      <c r="MI928" s="871"/>
      <c r="MJ928" s="871"/>
      <c r="MK928" s="871"/>
      <c r="ML928" s="871"/>
      <c r="MM928" s="871"/>
      <c r="MN928" s="871"/>
      <c r="MO928" s="871"/>
      <c r="MP928" s="871"/>
      <c r="MQ928" s="871"/>
      <c r="MR928" s="871"/>
      <c r="MS928" s="871"/>
      <c r="MT928" s="871"/>
      <c r="MU928" s="871"/>
      <c r="MV928" s="871"/>
      <c r="MW928" s="871"/>
      <c r="MX928" s="871"/>
      <c r="MY928" s="871"/>
      <c r="MZ928" s="871"/>
      <c r="NA928" s="871"/>
      <c r="NB928" s="871"/>
      <c r="NC928" s="871"/>
      <c r="ND928" s="871"/>
      <c r="NE928" s="871"/>
      <c r="NF928" s="871"/>
      <c r="NG928" s="871"/>
      <c r="NH928" s="871"/>
      <c r="NI928" s="871"/>
      <c r="NJ928" s="871"/>
      <c r="NK928" s="871"/>
      <c r="NL928" s="871"/>
      <c r="NM928" s="871"/>
      <c r="NN928" s="871"/>
      <c r="NO928" s="871"/>
      <c r="NP928" s="871"/>
      <c r="NQ928" s="871"/>
      <c r="NR928" s="871"/>
      <c r="NS928" s="871"/>
      <c r="NT928" s="871"/>
      <c r="NU928" s="871"/>
      <c r="NV928" s="871"/>
      <c r="NW928" s="871"/>
      <c r="NX928" s="871"/>
      <c r="NY928" s="871"/>
      <c r="NZ928" s="871"/>
      <c r="OA928" s="871"/>
      <c r="OB928" s="871"/>
      <c r="OC928" s="871"/>
      <c r="OD928" s="871"/>
      <c r="OE928" s="871"/>
      <c r="OF928" s="871"/>
      <c r="OG928" s="871"/>
      <c r="OH928" s="871"/>
      <c r="OI928" s="871"/>
      <c r="OJ928" s="871"/>
      <c r="OK928" s="871"/>
      <c r="OL928" s="871"/>
      <c r="OM928" s="871"/>
      <c r="ON928" s="871"/>
      <c r="OO928" s="871"/>
      <c r="OP928" s="871"/>
      <c r="OQ928" s="871"/>
      <c r="OR928" s="871"/>
      <c r="OS928" s="871"/>
      <c r="OT928" s="871"/>
      <c r="OU928" s="871"/>
      <c r="OV928" s="871"/>
      <c r="OW928" s="871"/>
      <c r="OX928" s="871"/>
      <c r="OY928" s="871"/>
      <c r="OZ928" s="871"/>
      <c r="PA928" s="871"/>
      <c r="PB928" s="871"/>
      <c r="PC928" s="871"/>
      <c r="PD928" s="871"/>
      <c r="PE928" s="871"/>
      <c r="PF928" s="871"/>
      <c r="PG928" s="871"/>
      <c r="PH928" s="871"/>
      <c r="PI928" s="871"/>
      <c r="PJ928" s="871"/>
      <c r="PK928" s="871"/>
      <c r="PL928" s="871"/>
      <c r="PM928" s="871"/>
      <c r="PN928" s="871"/>
      <c r="PO928" s="871"/>
      <c r="PP928" s="871"/>
      <c r="PQ928" s="871"/>
      <c r="PR928" s="871"/>
      <c r="PS928" s="871"/>
      <c r="PT928" s="871"/>
      <c r="PU928" s="871"/>
      <c r="PV928" s="871"/>
      <c r="PW928" s="871"/>
      <c r="PX928" s="871"/>
      <c r="PY928" s="871"/>
      <c r="PZ928" s="871"/>
      <c r="QA928" s="871"/>
      <c r="QB928" s="871"/>
      <c r="QC928" s="871"/>
      <c r="QD928" s="871"/>
      <c r="QE928" s="871"/>
      <c r="QF928" s="871"/>
      <c r="QG928" s="871"/>
      <c r="QH928" s="871"/>
      <c r="QI928" s="871"/>
      <c r="QJ928" s="871"/>
      <c r="QK928" s="871"/>
      <c r="QL928" s="871"/>
      <c r="QM928" s="871"/>
      <c r="QN928" s="871"/>
      <c r="QO928" s="871"/>
      <c r="QP928" s="871"/>
      <c r="QQ928" s="871"/>
      <c r="QR928" s="871"/>
      <c r="QS928" s="871"/>
      <c r="QT928" s="871"/>
      <c r="QU928" s="871"/>
      <c r="QV928" s="871"/>
      <c r="QW928" s="871"/>
      <c r="QX928" s="871"/>
      <c r="QY928" s="871"/>
      <c r="QZ928" s="871"/>
      <c r="RA928" s="871"/>
      <c r="RB928" s="871"/>
      <c r="RC928" s="871"/>
      <c r="RD928" s="871"/>
      <c r="RE928" s="871"/>
      <c r="RF928" s="871"/>
      <c r="RG928" s="871"/>
      <c r="RH928" s="871"/>
      <c r="RI928" s="871"/>
      <c r="RJ928" s="871"/>
      <c r="RK928" s="871"/>
      <c r="RL928" s="871"/>
      <c r="RM928" s="871"/>
      <c r="RN928" s="871"/>
      <c r="RO928" s="871"/>
      <c r="RP928" s="871"/>
      <c r="RQ928" s="871"/>
      <c r="RR928" s="871"/>
      <c r="RS928" s="871"/>
      <c r="RT928" s="871"/>
      <c r="RU928" s="871"/>
      <c r="RV928" s="871"/>
      <c r="RW928" s="871"/>
      <c r="RX928" s="871"/>
      <c r="RY928" s="871"/>
      <c r="RZ928" s="871"/>
      <c r="SA928" s="871"/>
      <c r="SB928" s="871"/>
      <c r="SC928" s="871"/>
      <c r="SD928" s="871"/>
      <c r="SE928" s="871"/>
      <c r="SF928" s="871"/>
      <c r="SG928" s="871"/>
      <c r="SH928" s="871"/>
      <c r="SI928" s="871"/>
      <c r="SJ928" s="871"/>
      <c r="SK928" s="871"/>
      <c r="SL928" s="871"/>
      <c r="SM928" s="871"/>
      <c r="SN928" s="871"/>
      <c r="SO928" s="871"/>
      <c r="SP928" s="871"/>
      <c r="SQ928" s="871"/>
      <c r="SR928" s="871"/>
      <c r="SS928" s="871"/>
      <c r="ST928" s="871"/>
      <c r="SU928" s="871"/>
      <c r="SV928" s="871"/>
      <c r="SW928" s="871"/>
      <c r="SX928" s="871"/>
      <c r="SY928" s="871"/>
      <c r="SZ928" s="871"/>
      <c r="TA928" s="871"/>
      <c r="TB928" s="871"/>
      <c r="TC928" s="871"/>
      <c r="TD928" s="871"/>
      <c r="TE928" s="871"/>
      <c r="TF928" s="871"/>
      <c r="TG928" s="871"/>
      <c r="TH928" s="871"/>
      <c r="TI928" s="871"/>
      <c r="TJ928" s="871"/>
      <c r="TK928" s="871"/>
      <c r="TL928" s="871"/>
      <c r="TM928" s="871"/>
      <c r="TN928" s="871"/>
      <c r="TO928" s="871"/>
      <c r="TP928" s="871"/>
      <c r="TQ928" s="871"/>
      <c r="TR928" s="871"/>
      <c r="TS928" s="871"/>
      <c r="TT928" s="871"/>
      <c r="TU928" s="871"/>
      <c r="TV928" s="871"/>
      <c r="TW928" s="871"/>
      <c r="TX928" s="871"/>
      <c r="TY928" s="871"/>
      <c r="TZ928" s="871"/>
      <c r="UA928" s="871"/>
      <c r="UB928" s="871"/>
      <c r="UC928" s="871"/>
      <c r="UD928" s="871"/>
      <c r="UE928" s="871"/>
      <c r="UF928" s="871"/>
      <c r="UG928" s="871"/>
      <c r="UH928" s="871"/>
      <c r="UI928" s="871"/>
      <c r="UJ928" s="871"/>
      <c r="UK928" s="871"/>
      <c r="UL928" s="871"/>
      <c r="UM928" s="871"/>
      <c r="UN928" s="871"/>
      <c r="UO928" s="871"/>
      <c r="UP928" s="871"/>
      <c r="UQ928" s="871"/>
      <c r="UR928" s="871"/>
      <c r="US928" s="871"/>
      <c r="UT928" s="871"/>
      <c r="UU928" s="871"/>
      <c r="UV928" s="871"/>
      <c r="UW928" s="871"/>
      <c r="UX928" s="871"/>
      <c r="UY928" s="871"/>
      <c r="UZ928" s="871"/>
      <c r="VA928" s="871"/>
      <c r="VB928" s="871"/>
      <c r="VC928" s="871"/>
      <c r="VD928" s="871"/>
      <c r="VE928" s="871"/>
      <c r="VF928" s="871"/>
      <c r="VG928" s="871"/>
      <c r="VH928" s="871"/>
      <c r="VI928" s="871"/>
      <c r="VJ928" s="871"/>
      <c r="VK928" s="871"/>
      <c r="VL928" s="871"/>
      <c r="VM928" s="871"/>
      <c r="VN928" s="871"/>
      <c r="VO928" s="871"/>
      <c r="VP928" s="871"/>
      <c r="VQ928" s="871"/>
      <c r="VR928" s="871"/>
      <c r="VS928" s="871"/>
      <c r="VT928" s="871"/>
      <c r="VU928" s="871"/>
      <c r="VV928" s="871"/>
      <c r="VW928" s="871"/>
      <c r="VX928" s="871"/>
      <c r="VY928" s="871"/>
      <c r="VZ928" s="871"/>
      <c r="WA928" s="871"/>
      <c r="WB928" s="871"/>
      <c r="WC928" s="871"/>
      <c r="WD928" s="871"/>
      <c r="WE928" s="871"/>
      <c r="WF928" s="871"/>
      <c r="WG928" s="871"/>
      <c r="WH928" s="871"/>
      <c r="WI928" s="871"/>
      <c r="WJ928" s="871"/>
      <c r="WK928" s="871"/>
      <c r="WL928" s="871"/>
      <c r="WM928" s="871"/>
      <c r="WN928" s="871"/>
      <c r="WO928" s="871"/>
      <c r="WP928" s="871"/>
      <c r="WQ928" s="871"/>
      <c r="WR928" s="871"/>
      <c r="WS928" s="871"/>
      <c r="WT928" s="871"/>
      <c r="WU928" s="871"/>
      <c r="WV928" s="871"/>
      <c r="WW928" s="871"/>
      <c r="WX928" s="871"/>
      <c r="WY928" s="871"/>
      <c r="WZ928" s="871"/>
      <c r="XA928" s="871"/>
      <c r="XB928" s="871"/>
      <c r="XC928" s="871"/>
      <c r="XD928" s="871"/>
      <c r="XE928" s="871"/>
      <c r="XF928" s="871"/>
      <c r="XG928" s="871"/>
      <c r="XH928" s="871"/>
      <c r="XI928" s="871"/>
      <c r="XJ928" s="871"/>
      <c r="XK928" s="871"/>
      <c r="XL928" s="871"/>
      <c r="XM928" s="871"/>
      <c r="XN928" s="871"/>
      <c r="XO928" s="871"/>
      <c r="XP928" s="871"/>
      <c r="XQ928" s="871"/>
      <c r="XR928" s="871"/>
      <c r="XS928" s="871"/>
      <c r="XT928" s="871"/>
      <c r="XU928" s="871"/>
      <c r="XV928" s="871"/>
      <c r="XW928" s="871"/>
      <c r="XX928" s="871"/>
      <c r="XY928" s="871"/>
      <c r="XZ928" s="871"/>
      <c r="YA928" s="871"/>
      <c r="YB928" s="871"/>
      <c r="YC928" s="871"/>
      <c r="YD928" s="871"/>
      <c r="YE928" s="871"/>
      <c r="YF928" s="871"/>
      <c r="YG928" s="871"/>
      <c r="YH928" s="871"/>
      <c r="YI928" s="871"/>
      <c r="YJ928" s="871"/>
      <c r="YK928" s="871"/>
      <c r="YL928" s="871"/>
      <c r="YM928" s="871"/>
      <c r="YN928" s="871"/>
      <c r="YO928" s="871"/>
      <c r="YP928" s="871"/>
      <c r="YQ928" s="871"/>
      <c r="YR928" s="871"/>
      <c r="YS928" s="871"/>
      <c r="YT928" s="871"/>
      <c r="YU928" s="871"/>
      <c r="YV928" s="871"/>
      <c r="YW928" s="871"/>
      <c r="YX928" s="871"/>
      <c r="YY928" s="871"/>
      <c r="YZ928" s="871"/>
      <c r="ZA928" s="871"/>
      <c r="ZB928" s="871"/>
      <c r="ZC928" s="871"/>
      <c r="ZD928" s="871"/>
      <c r="ZE928" s="871"/>
      <c r="ZF928" s="871"/>
      <c r="ZG928" s="871"/>
      <c r="ZH928" s="871"/>
      <c r="ZI928" s="871"/>
      <c r="ZJ928" s="871"/>
      <c r="ZK928" s="871"/>
      <c r="ZL928" s="871"/>
      <c r="ZM928" s="871"/>
      <c r="ZN928" s="871"/>
      <c r="ZO928" s="871"/>
      <c r="ZP928" s="871"/>
      <c r="ZQ928" s="871"/>
      <c r="ZR928" s="871"/>
      <c r="ZS928" s="871"/>
      <c r="ZT928" s="871"/>
      <c r="ZU928" s="871"/>
      <c r="ZV928" s="871"/>
      <c r="ZW928" s="871"/>
      <c r="ZX928" s="871"/>
      <c r="ZY928" s="871"/>
      <c r="ZZ928" s="871"/>
      <c r="AAA928" s="871"/>
      <c r="AAB928" s="871"/>
      <c r="AAC928" s="871"/>
      <c r="AAD928" s="871"/>
      <c r="AAE928" s="871"/>
      <c r="AAF928" s="871"/>
      <c r="AAG928" s="871"/>
      <c r="AAH928" s="871"/>
      <c r="AAI928" s="871"/>
      <c r="AAJ928" s="871"/>
      <c r="AAK928" s="871"/>
      <c r="AAL928" s="871"/>
      <c r="AAM928" s="871"/>
      <c r="AAN928" s="871"/>
      <c r="AAO928" s="871"/>
      <c r="AAP928" s="871"/>
      <c r="AAQ928" s="871"/>
      <c r="AAR928" s="871"/>
      <c r="AAS928" s="871"/>
      <c r="AAT928" s="871"/>
      <c r="AAU928" s="871"/>
      <c r="AAV928" s="871"/>
      <c r="AAW928" s="871"/>
      <c r="AAX928" s="871"/>
      <c r="AAY928" s="871"/>
      <c r="AAZ928" s="871"/>
      <c r="ABA928" s="871"/>
      <c r="ABB928" s="871"/>
      <c r="ABC928" s="871"/>
      <c r="ABD928" s="871"/>
      <c r="ABE928" s="871"/>
      <c r="ABF928" s="871"/>
      <c r="ABG928" s="871"/>
      <c r="ABH928" s="871"/>
      <c r="ABI928" s="871"/>
      <c r="ABJ928" s="871"/>
      <c r="ABK928" s="871"/>
      <c r="ABL928" s="871"/>
      <c r="ABM928" s="871"/>
      <c r="ABN928" s="871"/>
      <c r="ABO928" s="871"/>
      <c r="ABP928" s="871"/>
      <c r="ABQ928" s="871"/>
      <c r="ABR928" s="871"/>
      <c r="ABS928" s="871"/>
      <c r="ABT928" s="871"/>
      <c r="ABU928" s="871"/>
      <c r="ABV928" s="871"/>
      <c r="ABW928" s="871"/>
      <c r="ABX928" s="871"/>
      <c r="ABY928" s="871"/>
      <c r="ABZ928" s="871"/>
      <c r="ACA928" s="871"/>
      <c r="ACB928" s="871"/>
      <c r="ACC928" s="871"/>
      <c r="ACD928" s="871"/>
      <c r="ACE928" s="871"/>
      <c r="ACF928" s="871"/>
      <c r="ACG928" s="871"/>
      <c r="ACH928" s="871"/>
      <c r="ACI928" s="871"/>
      <c r="ACJ928" s="871"/>
      <c r="ACK928" s="871"/>
      <c r="ACL928" s="871"/>
      <c r="ACM928" s="871"/>
      <c r="ACN928" s="871"/>
      <c r="ACO928" s="871"/>
      <c r="ACP928" s="871"/>
      <c r="ACQ928" s="871"/>
      <c r="ACR928" s="871"/>
      <c r="ACS928" s="871"/>
      <c r="ACT928" s="871"/>
      <c r="ACU928" s="871"/>
      <c r="ACV928" s="871"/>
      <c r="ACW928" s="871"/>
      <c r="ACX928" s="871"/>
      <c r="ACY928" s="871"/>
      <c r="ACZ928" s="871"/>
      <c r="ADA928" s="871"/>
      <c r="ADB928" s="871"/>
      <c r="ADC928" s="871"/>
      <c r="ADD928" s="871"/>
      <c r="ADE928" s="871"/>
      <c r="ADF928" s="871"/>
      <c r="ADG928" s="871"/>
      <c r="ADH928" s="871"/>
      <c r="ADI928" s="871"/>
      <c r="ADJ928" s="871"/>
      <c r="ADK928" s="871"/>
      <c r="ADL928" s="871"/>
      <c r="ADM928" s="871"/>
      <c r="ADN928" s="871"/>
      <c r="ADO928" s="871"/>
      <c r="ADP928" s="871"/>
      <c r="ADQ928" s="871"/>
      <c r="ADR928" s="871"/>
      <c r="ADS928" s="871"/>
      <c r="ADT928" s="871"/>
      <c r="ADU928" s="871"/>
      <c r="ADV928" s="871"/>
      <c r="ADW928" s="871"/>
      <c r="ADX928" s="871"/>
      <c r="ADY928" s="871"/>
      <c r="ADZ928" s="871"/>
      <c r="AEA928" s="871"/>
      <c r="AEB928" s="871"/>
      <c r="AEC928" s="871"/>
      <c r="AED928" s="871"/>
      <c r="AEE928" s="871"/>
      <c r="AEF928" s="871"/>
      <c r="AEG928" s="871"/>
      <c r="AEH928" s="871"/>
      <c r="AEI928" s="871"/>
      <c r="AEJ928" s="871"/>
      <c r="AEK928" s="871"/>
      <c r="AEL928" s="871"/>
      <c r="AEM928" s="871"/>
      <c r="AEN928" s="871"/>
      <c r="AEO928" s="871"/>
      <c r="AEP928" s="871"/>
      <c r="AEQ928" s="871"/>
      <c r="AER928" s="871"/>
      <c r="AES928" s="871"/>
      <c r="AET928" s="871"/>
      <c r="AEU928" s="871"/>
      <c r="AEV928" s="871"/>
      <c r="AEW928" s="871"/>
      <c r="AEX928" s="871"/>
      <c r="AEY928" s="871"/>
      <c r="AEZ928" s="871"/>
      <c r="AFA928" s="871"/>
      <c r="AFB928" s="871"/>
      <c r="AFC928" s="871"/>
      <c r="AFD928" s="871"/>
      <c r="AFE928" s="871"/>
      <c r="AFF928" s="871"/>
      <c r="AFG928" s="871"/>
      <c r="AFH928" s="871"/>
      <c r="AFI928" s="871"/>
      <c r="AFJ928" s="871"/>
      <c r="AFK928" s="871"/>
      <c r="AFL928" s="871"/>
      <c r="AFM928" s="871"/>
      <c r="AFN928" s="871"/>
      <c r="AFO928" s="871"/>
      <c r="AFP928" s="871"/>
      <c r="AFQ928" s="871"/>
      <c r="AFR928" s="871"/>
      <c r="AFS928" s="871"/>
      <c r="AFT928" s="871"/>
      <c r="AFU928" s="871"/>
      <c r="AFV928" s="871"/>
      <c r="AFW928" s="871"/>
      <c r="AFX928" s="871"/>
      <c r="AFY928" s="871"/>
      <c r="AFZ928" s="871"/>
      <c r="AGA928" s="871"/>
      <c r="AGB928" s="871"/>
      <c r="AGC928" s="871"/>
      <c r="AGD928" s="871"/>
      <c r="AGE928" s="871"/>
      <c r="AGF928" s="871"/>
      <c r="AGG928" s="871"/>
      <c r="AGH928" s="871"/>
      <c r="AGI928" s="871"/>
      <c r="AGJ928" s="871"/>
      <c r="AGK928" s="871"/>
      <c r="AGL928" s="871"/>
      <c r="AGM928" s="871"/>
      <c r="AGN928" s="871"/>
      <c r="AGO928" s="871"/>
      <c r="AGP928" s="871"/>
      <c r="AGQ928" s="871"/>
      <c r="AGR928" s="871"/>
      <c r="AGS928" s="871"/>
      <c r="AGT928" s="871"/>
      <c r="AGU928" s="871"/>
      <c r="AGV928" s="871"/>
      <c r="AGW928" s="871"/>
      <c r="AGX928" s="871"/>
      <c r="AGY928" s="871"/>
      <c r="AGZ928" s="871"/>
      <c r="AHA928" s="871"/>
      <c r="AHB928" s="871"/>
      <c r="AHC928" s="871"/>
      <c r="AHD928" s="871"/>
      <c r="AHE928" s="871"/>
      <c r="AHF928" s="871"/>
      <c r="AHG928" s="871"/>
      <c r="AHH928" s="871"/>
      <c r="AHI928" s="871"/>
      <c r="AHJ928" s="871"/>
      <c r="AHK928" s="871"/>
      <c r="AHL928" s="871"/>
      <c r="AHM928" s="871"/>
      <c r="AHN928" s="871"/>
      <c r="AHO928" s="871"/>
      <c r="AHP928" s="871"/>
      <c r="AHQ928" s="871"/>
      <c r="AHR928" s="871"/>
      <c r="AHS928" s="871"/>
      <c r="AHT928" s="871"/>
      <c r="AHU928" s="871"/>
      <c r="AHV928" s="871"/>
      <c r="AHW928" s="871"/>
      <c r="AHX928" s="871"/>
      <c r="AHY928" s="871"/>
      <c r="AHZ928" s="871"/>
      <c r="AIA928" s="871"/>
      <c r="AIB928" s="871"/>
      <c r="AIC928" s="871"/>
      <c r="AID928" s="871"/>
      <c r="AIE928" s="871"/>
      <c r="AIF928" s="871"/>
      <c r="AIG928" s="871"/>
      <c r="AIH928" s="871"/>
      <c r="AII928" s="871"/>
      <c r="AIJ928" s="871"/>
      <c r="AIK928" s="871"/>
      <c r="AIL928" s="871"/>
      <c r="AIM928" s="871"/>
      <c r="AIN928" s="871"/>
      <c r="AIO928" s="871"/>
      <c r="AIP928" s="871"/>
      <c r="AIQ928" s="871"/>
      <c r="AIR928" s="871"/>
      <c r="AIS928" s="871"/>
      <c r="AIT928" s="871"/>
      <c r="AIU928" s="871"/>
      <c r="AIV928" s="871"/>
      <c r="AIW928" s="871"/>
      <c r="AIX928" s="871"/>
      <c r="AIY928" s="871"/>
      <c r="AIZ928" s="871"/>
      <c r="AJA928" s="871"/>
      <c r="AJB928" s="871"/>
      <c r="AJC928" s="871"/>
      <c r="AJD928" s="871"/>
      <c r="AJE928" s="871"/>
      <c r="AJF928" s="871"/>
      <c r="AJG928" s="871"/>
      <c r="AJH928" s="871"/>
      <c r="AJI928" s="871"/>
      <c r="AJJ928" s="871"/>
      <c r="AJK928" s="871"/>
      <c r="AJL928" s="871"/>
      <c r="AJM928" s="871"/>
      <c r="AJN928" s="871"/>
      <c r="AJO928" s="871"/>
      <c r="AJP928" s="871"/>
      <c r="AJQ928" s="871"/>
      <c r="AJR928" s="871"/>
      <c r="AJS928" s="871"/>
      <c r="AJT928" s="871"/>
      <c r="AJU928" s="871"/>
      <c r="AJV928" s="871"/>
      <c r="AJW928" s="871"/>
      <c r="AJX928" s="871"/>
      <c r="AJY928" s="871"/>
      <c r="AJZ928" s="871"/>
      <c r="AKA928" s="871"/>
      <c r="AKB928" s="871"/>
      <c r="AKC928" s="871"/>
      <c r="AKD928" s="871"/>
      <c r="AKE928" s="871"/>
      <c r="AKF928" s="871"/>
      <c r="AKG928" s="871"/>
      <c r="AKH928" s="871"/>
      <c r="AKI928" s="871"/>
      <c r="AKJ928" s="871"/>
      <c r="AKK928" s="871"/>
      <c r="AKL928" s="871"/>
      <c r="AKM928" s="871"/>
      <c r="AKN928" s="871"/>
      <c r="AKO928" s="871"/>
      <c r="AKP928" s="871"/>
      <c r="AKQ928" s="871"/>
      <c r="AKR928" s="871"/>
      <c r="AKS928" s="871"/>
      <c r="AKT928" s="871"/>
      <c r="AKU928" s="871"/>
      <c r="AKV928" s="871"/>
      <c r="AKW928" s="871"/>
      <c r="AKX928" s="871"/>
      <c r="AKY928" s="871"/>
      <c r="AKZ928" s="871"/>
      <c r="ALA928" s="871"/>
      <c r="ALB928" s="871"/>
      <c r="ALC928" s="871"/>
      <c r="ALD928" s="871"/>
      <c r="ALE928" s="871"/>
      <c r="ALF928" s="871"/>
      <c r="ALG928" s="871"/>
      <c r="ALH928" s="871"/>
      <c r="ALI928" s="871"/>
      <c r="ALJ928" s="871"/>
      <c r="ALK928" s="871"/>
      <c r="ALL928" s="871"/>
      <c r="ALM928" s="871"/>
      <c r="ALN928" s="871"/>
      <c r="ALO928" s="871"/>
      <c r="ALP928" s="871"/>
      <c r="ALQ928" s="871"/>
      <c r="ALR928" s="871"/>
      <c r="ALS928" s="871"/>
      <c r="ALT928" s="871"/>
      <c r="ALU928" s="871"/>
      <c r="ALV928" s="871"/>
      <c r="ALW928" s="871"/>
      <c r="ALX928" s="871"/>
      <c r="ALY928" s="871"/>
      <c r="ALZ928" s="871"/>
      <c r="AMA928" s="871"/>
      <c r="AMB928" s="871"/>
      <c r="AMC928" s="871"/>
      <c r="AMD928" s="871"/>
      <c r="AME928" s="871"/>
      <c r="AMF928" s="871"/>
      <c r="AMG928" s="871"/>
      <c r="AMH928" s="871"/>
      <c r="AMI928" s="871"/>
      <c r="AMJ928" s="871"/>
    </row>
    <row r="929" spans="1:1024" ht="14.4">
      <c r="A929" s="970" t="s">
        <v>548</v>
      </c>
      <c r="B929" s="985">
        <v>0.1</v>
      </c>
      <c r="C929" s="1037"/>
      <c r="D929" s="954" t="s">
        <v>531</v>
      </c>
      <c r="E929" s="955">
        <v>1500000</v>
      </c>
      <c r="F929" s="985">
        <v>0.04</v>
      </c>
      <c r="G929" s="1036">
        <f t="shared" si="36"/>
        <v>60000</v>
      </c>
      <c r="H929" s="871"/>
      <c r="I929" s="871"/>
      <c r="J929" s="871"/>
      <c r="K929" s="871"/>
      <c r="L929" s="871"/>
      <c r="M929" s="871"/>
      <c r="N929" s="871"/>
      <c r="O929" s="871"/>
      <c r="P929" s="871"/>
      <c r="Q929" s="871"/>
      <c r="R929" s="871"/>
      <c r="S929" s="871"/>
      <c r="T929" s="871"/>
      <c r="U929" s="871"/>
      <c r="V929" s="871"/>
      <c r="W929" s="871"/>
      <c r="X929" s="871"/>
      <c r="Y929" s="871"/>
      <c r="Z929" s="871"/>
      <c r="AA929" s="871"/>
      <c r="AB929" s="871"/>
      <c r="AC929" s="871"/>
      <c r="AD929" s="871"/>
      <c r="AE929" s="871"/>
      <c r="AF929" s="871"/>
      <c r="AG929" s="871"/>
      <c r="AH929" s="871"/>
      <c r="AI929" s="871"/>
      <c r="AJ929" s="871"/>
      <c r="AK929" s="871"/>
      <c r="AL929" s="871"/>
      <c r="AM929" s="871"/>
      <c r="AN929" s="871"/>
      <c r="AO929" s="871"/>
      <c r="AP929" s="871"/>
      <c r="AQ929" s="871"/>
      <c r="AR929" s="871"/>
      <c r="AS929" s="871"/>
      <c r="AT929" s="871"/>
      <c r="AU929" s="871"/>
      <c r="AV929" s="871"/>
      <c r="AW929" s="871"/>
      <c r="AX929" s="871"/>
      <c r="AY929" s="871"/>
      <c r="AZ929" s="871"/>
      <c r="BA929" s="871"/>
      <c r="BB929" s="871"/>
      <c r="BC929" s="871"/>
      <c r="BD929" s="871"/>
      <c r="BE929" s="871"/>
      <c r="BF929" s="871"/>
      <c r="BG929" s="871"/>
      <c r="BH929" s="871"/>
      <c r="BI929" s="871"/>
      <c r="BJ929" s="871"/>
      <c r="BK929" s="871"/>
      <c r="BL929" s="871"/>
      <c r="BM929" s="871"/>
      <c r="BN929" s="871"/>
      <c r="BO929" s="871"/>
      <c r="BP929" s="871"/>
      <c r="BQ929" s="871"/>
      <c r="BR929" s="871"/>
      <c r="BS929" s="871"/>
      <c r="BT929" s="871"/>
      <c r="BU929" s="871"/>
      <c r="BV929" s="871"/>
      <c r="BW929" s="871"/>
      <c r="BX929" s="871"/>
      <c r="BY929" s="871"/>
      <c r="BZ929" s="871"/>
      <c r="CA929" s="871"/>
      <c r="CB929" s="871"/>
      <c r="CC929" s="871"/>
      <c r="CD929" s="871"/>
      <c r="CE929" s="871"/>
      <c r="CF929" s="871"/>
      <c r="CG929" s="871"/>
      <c r="CH929" s="871"/>
      <c r="CI929" s="871"/>
      <c r="CJ929" s="871"/>
      <c r="CK929" s="871"/>
      <c r="CL929" s="871"/>
      <c r="CM929" s="871"/>
      <c r="CN929" s="871"/>
      <c r="CO929" s="871"/>
      <c r="CP929" s="871"/>
      <c r="CQ929" s="871"/>
      <c r="CR929" s="871"/>
      <c r="CS929" s="871"/>
      <c r="CT929" s="871"/>
      <c r="CU929" s="871"/>
      <c r="CV929" s="871"/>
      <c r="CW929" s="871"/>
      <c r="CX929" s="871"/>
      <c r="CY929" s="871"/>
      <c r="CZ929" s="871"/>
      <c r="DA929" s="871"/>
      <c r="DB929" s="871"/>
      <c r="DC929" s="871"/>
      <c r="DD929" s="871"/>
      <c r="DE929" s="871"/>
      <c r="DF929" s="871"/>
      <c r="DG929" s="871"/>
      <c r="DH929" s="871"/>
      <c r="DI929" s="871"/>
      <c r="DJ929" s="871"/>
      <c r="DK929" s="871"/>
      <c r="DL929" s="871"/>
      <c r="DM929" s="871"/>
      <c r="DN929" s="871"/>
      <c r="DO929" s="871"/>
      <c r="DP929" s="871"/>
      <c r="DQ929" s="871"/>
      <c r="DR929" s="871"/>
      <c r="DS929" s="871"/>
      <c r="DT929" s="871"/>
      <c r="DU929" s="871"/>
      <c r="DV929" s="871"/>
      <c r="DW929" s="871"/>
      <c r="DX929" s="871"/>
      <c r="DY929" s="871"/>
      <c r="DZ929" s="871"/>
      <c r="EA929" s="871"/>
      <c r="EB929" s="871"/>
      <c r="EC929" s="871"/>
      <c r="ED929" s="871"/>
      <c r="EE929" s="871"/>
      <c r="EF929" s="871"/>
      <c r="EG929" s="871"/>
      <c r="EH929" s="871"/>
      <c r="EI929" s="871"/>
      <c r="EJ929" s="871"/>
      <c r="EK929" s="871"/>
      <c r="EL929" s="871"/>
      <c r="EM929" s="871"/>
      <c r="EN929" s="871"/>
      <c r="EO929" s="871"/>
      <c r="EP929" s="871"/>
      <c r="EQ929" s="871"/>
      <c r="ER929" s="871"/>
      <c r="ES929" s="871"/>
      <c r="ET929" s="871"/>
      <c r="EU929" s="871"/>
      <c r="EV929" s="871"/>
      <c r="EW929" s="871"/>
      <c r="EX929" s="871"/>
      <c r="EY929" s="871"/>
      <c r="EZ929" s="871"/>
      <c r="FA929" s="871"/>
      <c r="FB929" s="871"/>
      <c r="FC929" s="871"/>
      <c r="FD929" s="871"/>
      <c r="FE929" s="871"/>
      <c r="FF929" s="871"/>
      <c r="FG929" s="871"/>
      <c r="FH929" s="871"/>
      <c r="FI929" s="871"/>
      <c r="FJ929" s="871"/>
      <c r="FK929" s="871"/>
      <c r="FL929" s="871"/>
      <c r="FM929" s="871"/>
      <c r="FN929" s="871"/>
      <c r="FO929" s="871"/>
      <c r="FP929" s="871"/>
      <c r="FQ929" s="871"/>
      <c r="FR929" s="871"/>
      <c r="FS929" s="871"/>
      <c r="FT929" s="871"/>
      <c r="FU929" s="871"/>
      <c r="FV929" s="871"/>
      <c r="FW929" s="871"/>
      <c r="FX929" s="871"/>
      <c r="FY929" s="871"/>
      <c r="FZ929" s="871"/>
      <c r="GA929" s="871"/>
      <c r="GB929" s="871"/>
      <c r="GC929" s="871"/>
      <c r="GD929" s="871"/>
      <c r="GE929" s="871"/>
      <c r="GF929" s="871"/>
      <c r="GG929" s="871"/>
      <c r="GH929" s="871"/>
      <c r="GI929" s="871"/>
      <c r="GJ929" s="871"/>
      <c r="GK929" s="871"/>
      <c r="GL929" s="871"/>
      <c r="GM929" s="871"/>
      <c r="GN929" s="871"/>
      <c r="GO929" s="871"/>
      <c r="GP929" s="871"/>
      <c r="GQ929" s="871"/>
      <c r="GR929" s="871"/>
      <c r="GS929" s="871"/>
      <c r="GT929" s="871"/>
      <c r="GU929" s="871"/>
      <c r="GV929" s="871"/>
      <c r="GW929" s="871"/>
      <c r="GX929" s="871"/>
      <c r="GY929" s="871"/>
      <c r="GZ929" s="871"/>
      <c r="HA929" s="871"/>
      <c r="HB929" s="871"/>
      <c r="HC929" s="871"/>
      <c r="HD929" s="871"/>
      <c r="HE929" s="871"/>
      <c r="HF929" s="871"/>
      <c r="HG929" s="871"/>
      <c r="HH929" s="871"/>
      <c r="HI929" s="871"/>
      <c r="HJ929" s="871"/>
      <c r="HK929" s="871"/>
      <c r="HL929" s="871"/>
      <c r="HM929" s="871"/>
      <c r="HN929" s="871"/>
      <c r="HO929" s="871"/>
      <c r="HP929" s="871"/>
      <c r="HQ929" s="871"/>
      <c r="HR929" s="871"/>
      <c r="HS929" s="871"/>
      <c r="HT929" s="871"/>
      <c r="HU929" s="871"/>
      <c r="HV929" s="871"/>
      <c r="HW929" s="871"/>
      <c r="HX929" s="871"/>
      <c r="HY929" s="871"/>
      <c r="HZ929" s="871"/>
      <c r="IA929" s="871"/>
      <c r="IB929" s="871"/>
      <c r="IC929" s="871"/>
      <c r="ID929" s="871"/>
      <c r="IE929" s="871"/>
      <c r="IF929" s="871"/>
      <c r="IG929" s="871"/>
      <c r="IH929" s="871"/>
      <c r="II929" s="871"/>
      <c r="IJ929" s="871"/>
      <c r="IK929" s="871"/>
      <c r="IL929" s="871"/>
      <c r="IM929" s="871"/>
      <c r="IN929" s="871"/>
      <c r="IO929" s="871"/>
      <c r="IP929" s="871"/>
      <c r="IQ929" s="871"/>
      <c r="IR929" s="871"/>
      <c r="IS929" s="871"/>
      <c r="IT929" s="871"/>
      <c r="IU929" s="871"/>
      <c r="IV929" s="871"/>
      <c r="IW929" s="871"/>
      <c r="IX929" s="871"/>
      <c r="IY929" s="871"/>
      <c r="IZ929" s="871"/>
      <c r="JA929" s="871"/>
      <c r="JB929" s="871"/>
      <c r="JC929" s="871"/>
      <c r="JD929" s="871"/>
      <c r="JE929" s="871"/>
      <c r="JF929" s="871"/>
      <c r="JG929" s="871"/>
      <c r="JH929" s="871"/>
      <c r="JI929" s="871"/>
      <c r="JJ929" s="871"/>
      <c r="JK929" s="871"/>
      <c r="JL929" s="871"/>
      <c r="JM929" s="871"/>
      <c r="JN929" s="871"/>
      <c r="JO929" s="871"/>
      <c r="JP929" s="871"/>
      <c r="JQ929" s="871"/>
      <c r="JR929" s="871"/>
      <c r="JS929" s="871"/>
      <c r="JT929" s="871"/>
      <c r="JU929" s="871"/>
      <c r="JV929" s="871"/>
      <c r="JW929" s="871"/>
      <c r="JX929" s="871"/>
      <c r="JY929" s="871"/>
      <c r="JZ929" s="871"/>
      <c r="KA929" s="871"/>
      <c r="KB929" s="871"/>
      <c r="KC929" s="871"/>
      <c r="KD929" s="871"/>
      <c r="KE929" s="871"/>
      <c r="KF929" s="871"/>
      <c r="KG929" s="871"/>
      <c r="KH929" s="871"/>
      <c r="KI929" s="871"/>
      <c r="KJ929" s="871"/>
      <c r="KK929" s="871"/>
      <c r="KL929" s="871"/>
      <c r="KM929" s="871"/>
      <c r="KN929" s="871"/>
      <c r="KO929" s="871"/>
      <c r="KP929" s="871"/>
      <c r="KQ929" s="871"/>
      <c r="KR929" s="871"/>
      <c r="KS929" s="871"/>
      <c r="KT929" s="871"/>
      <c r="KU929" s="871"/>
      <c r="KV929" s="871"/>
      <c r="KW929" s="871"/>
      <c r="KX929" s="871"/>
      <c r="KY929" s="871"/>
      <c r="KZ929" s="871"/>
      <c r="LA929" s="871"/>
      <c r="LB929" s="871"/>
      <c r="LC929" s="871"/>
      <c r="LD929" s="871"/>
      <c r="LE929" s="871"/>
      <c r="LF929" s="871"/>
      <c r="LG929" s="871"/>
      <c r="LH929" s="871"/>
      <c r="LI929" s="871"/>
      <c r="LJ929" s="871"/>
      <c r="LK929" s="871"/>
      <c r="LL929" s="871"/>
      <c r="LM929" s="871"/>
      <c r="LN929" s="871"/>
      <c r="LO929" s="871"/>
      <c r="LP929" s="871"/>
      <c r="LQ929" s="871"/>
      <c r="LR929" s="871"/>
      <c r="LS929" s="871"/>
      <c r="LT929" s="871"/>
      <c r="LU929" s="871"/>
      <c r="LV929" s="871"/>
      <c r="LW929" s="871"/>
      <c r="LX929" s="871"/>
      <c r="LY929" s="871"/>
      <c r="LZ929" s="871"/>
      <c r="MA929" s="871"/>
      <c r="MB929" s="871"/>
      <c r="MC929" s="871"/>
      <c r="MD929" s="871"/>
      <c r="ME929" s="871"/>
      <c r="MF929" s="871"/>
      <c r="MG929" s="871"/>
      <c r="MH929" s="871"/>
      <c r="MI929" s="871"/>
      <c r="MJ929" s="871"/>
      <c r="MK929" s="871"/>
      <c r="ML929" s="871"/>
      <c r="MM929" s="871"/>
      <c r="MN929" s="871"/>
      <c r="MO929" s="871"/>
      <c r="MP929" s="871"/>
      <c r="MQ929" s="871"/>
      <c r="MR929" s="871"/>
      <c r="MS929" s="871"/>
      <c r="MT929" s="871"/>
      <c r="MU929" s="871"/>
      <c r="MV929" s="871"/>
      <c r="MW929" s="871"/>
      <c r="MX929" s="871"/>
      <c r="MY929" s="871"/>
      <c r="MZ929" s="871"/>
      <c r="NA929" s="871"/>
      <c r="NB929" s="871"/>
      <c r="NC929" s="871"/>
      <c r="ND929" s="871"/>
      <c r="NE929" s="871"/>
      <c r="NF929" s="871"/>
      <c r="NG929" s="871"/>
      <c r="NH929" s="871"/>
      <c r="NI929" s="871"/>
      <c r="NJ929" s="871"/>
      <c r="NK929" s="871"/>
      <c r="NL929" s="871"/>
      <c r="NM929" s="871"/>
      <c r="NN929" s="871"/>
      <c r="NO929" s="871"/>
      <c r="NP929" s="871"/>
      <c r="NQ929" s="871"/>
      <c r="NR929" s="871"/>
      <c r="NS929" s="871"/>
      <c r="NT929" s="871"/>
      <c r="NU929" s="871"/>
      <c r="NV929" s="871"/>
      <c r="NW929" s="871"/>
      <c r="NX929" s="871"/>
      <c r="NY929" s="871"/>
      <c r="NZ929" s="871"/>
      <c r="OA929" s="871"/>
      <c r="OB929" s="871"/>
      <c r="OC929" s="871"/>
      <c r="OD929" s="871"/>
      <c r="OE929" s="871"/>
      <c r="OF929" s="871"/>
      <c r="OG929" s="871"/>
      <c r="OH929" s="871"/>
      <c r="OI929" s="871"/>
      <c r="OJ929" s="871"/>
      <c r="OK929" s="871"/>
      <c r="OL929" s="871"/>
      <c r="OM929" s="871"/>
      <c r="ON929" s="871"/>
      <c r="OO929" s="871"/>
      <c r="OP929" s="871"/>
      <c r="OQ929" s="871"/>
      <c r="OR929" s="871"/>
      <c r="OS929" s="871"/>
      <c r="OT929" s="871"/>
      <c r="OU929" s="871"/>
      <c r="OV929" s="871"/>
      <c r="OW929" s="871"/>
      <c r="OX929" s="871"/>
      <c r="OY929" s="871"/>
      <c r="OZ929" s="871"/>
      <c r="PA929" s="871"/>
      <c r="PB929" s="871"/>
      <c r="PC929" s="871"/>
      <c r="PD929" s="871"/>
      <c r="PE929" s="871"/>
      <c r="PF929" s="871"/>
      <c r="PG929" s="871"/>
      <c r="PH929" s="871"/>
      <c r="PI929" s="871"/>
      <c r="PJ929" s="871"/>
      <c r="PK929" s="871"/>
      <c r="PL929" s="871"/>
      <c r="PM929" s="871"/>
      <c r="PN929" s="871"/>
      <c r="PO929" s="871"/>
      <c r="PP929" s="871"/>
      <c r="PQ929" s="871"/>
      <c r="PR929" s="871"/>
      <c r="PS929" s="871"/>
      <c r="PT929" s="871"/>
      <c r="PU929" s="871"/>
      <c r="PV929" s="871"/>
      <c r="PW929" s="871"/>
      <c r="PX929" s="871"/>
      <c r="PY929" s="871"/>
      <c r="PZ929" s="871"/>
      <c r="QA929" s="871"/>
      <c r="QB929" s="871"/>
      <c r="QC929" s="871"/>
      <c r="QD929" s="871"/>
      <c r="QE929" s="871"/>
      <c r="QF929" s="871"/>
      <c r="QG929" s="871"/>
      <c r="QH929" s="871"/>
      <c r="QI929" s="871"/>
      <c r="QJ929" s="871"/>
      <c r="QK929" s="871"/>
      <c r="QL929" s="871"/>
      <c r="QM929" s="871"/>
      <c r="QN929" s="871"/>
      <c r="QO929" s="871"/>
      <c r="QP929" s="871"/>
      <c r="QQ929" s="871"/>
      <c r="QR929" s="871"/>
      <c r="QS929" s="871"/>
      <c r="QT929" s="871"/>
      <c r="QU929" s="871"/>
      <c r="QV929" s="871"/>
      <c r="QW929" s="871"/>
      <c r="QX929" s="871"/>
      <c r="QY929" s="871"/>
      <c r="QZ929" s="871"/>
      <c r="RA929" s="871"/>
      <c r="RB929" s="871"/>
      <c r="RC929" s="871"/>
      <c r="RD929" s="871"/>
      <c r="RE929" s="871"/>
      <c r="RF929" s="871"/>
      <c r="RG929" s="871"/>
      <c r="RH929" s="871"/>
      <c r="RI929" s="871"/>
      <c r="RJ929" s="871"/>
      <c r="RK929" s="871"/>
      <c r="RL929" s="871"/>
      <c r="RM929" s="871"/>
      <c r="RN929" s="871"/>
      <c r="RO929" s="871"/>
      <c r="RP929" s="871"/>
      <c r="RQ929" s="871"/>
      <c r="RR929" s="871"/>
      <c r="RS929" s="871"/>
      <c r="RT929" s="871"/>
      <c r="RU929" s="871"/>
      <c r="RV929" s="871"/>
      <c r="RW929" s="871"/>
      <c r="RX929" s="871"/>
      <c r="RY929" s="871"/>
      <c r="RZ929" s="871"/>
      <c r="SA929" s="871"/>
      <c r="SB929" s="871"/>
      <c r="SC929" s="871"/>
      <c r="SD929" s="871"/>
      <c r="SE929" s="871"/>
      <c r="SF929" s="871"/>
      <c r="SG929" s="871"/>
      <c r="SH929" s="871"/>
      <c r="SI929" s="871"/>
      <c r="SJ929" s="871"/>
      <c r="SK929" s="871"/>
      <c r="SL929" s="871"/>
      <c r="SM929" s="871"/>
      <c r="SN929" s="871"/>
      <c r="SO929" s="871"/>
      <c r="SP929" s="871"/>
      <c r="SQ929" s="871"/>
      <c r="SR929" s="871"/>
      <c r="SS929" s="871"/>
      <c r="ST929" s="871"/>
      <c r="SU929" s="871"/>
      <c r="SV929" s="871"/>
      <c r="SW929" s="871"/>
      <c r="SX929" s="871"/>
      <c r="SY929" s="871"/>
      <c r="SZ929" s="871"/>
      <c r="TA929" s="871"/>
      <c r="TB929" s="871"/>
      <c r="TC929" s="871"/>
      <c r="TD929" s="871"/>
      <c r="TE929" s="871"/>
      <c r="TF929" s="871"/>
      <c r="TG929" s="871"/>
      <c r="TH929" s="871"/>
      <c r="TI929" s="871"/>
      <c r="TJ929" s="871"/>
      <c r="TK929" s="871"/>
      <c r="TL929" s="871"/>
      <c r="TM929" s="871"/>
      <c r="TN929" s="871"/>
      <c r="TO929" s="871"/>
      <c r="TP929" s="871"/>
      <c r="TQ929" s="871"/>
      <c r="TR929" s="871"/>
      <c r="TS929" s="871"/>
      <c r="TT929" s="871"/>
      <c r="TU929" s="871"/>
      <c r="TV929" s="871"/>
      <c r="TW929" s="871"/>
      <c r="TX929" s="871"/>
      <c r="TY929" s="871"/>
      <c r="TZ929" s="871"/>
      <c r="UA929" s="871"/>
      <c r="UB929" s="871"/>
      <c r="UC929" s="871"/>
      <c r="UD929" s="871"/>
      <c r="UE929" s="871"/>
      <c r="UF929" s="871"/>
      <c r="UG929" s="871"/>
      <c r="UH929" s="871"/>
      <c r="UI929" s="871"/>
      <c r="UJ929" s="871"/>
      <c r="UK929" s="871"/>
      <c r="UL929" s="871"/>
      <c r="UM929" s="871"/>
      <c r="UN929" s="871"/>
      <c r="UO929" s="871"/>
      <c r="UP929" s="871"/>
      <c r="UQ929" s="871"/>
      <c r="UR929" s="871"/>
      <c r="US929" s="871"/>
      <c r="UT929" s="871"/>
      <c r="UU929" s="871"/>
      <c r="UV929" s="871"/>
      <c r="UW929" s="871"/>
      <c r="UX929" s="871"/>
      <c r="UY929" s="871"/>
      <c r="UZ929" s="871"/>
      <c r="VA929" s="871"/>
      <c r="VB929" s="871"/>
      <c r="VC929" s="871"/>
      <c r="VD929" s="871"/>
      <c r="VE929" s="871"/>
      <c r="VF929" s="871"/>
      <c r="VG929" s="871"/>
      <c r="VH929" s="871"/>
      <c r="VI929" s="871"/>
      <c r="VJ929" s="871"/>
      <c r="VK929" s="871"/>
      <c r="VL929" s="871"/>
      <c r="VM929" s="871"/>
      <c r="VN929" s="871"/>
      <c r="VO929" s="871"/>
      <c r="VP929" s="871"/>
      <c r="VQ929" s="871"/>
      <c r="VR929" s="871"/>
      <c r="VS929" s="871"/>
      <c r="VT929" s="871"/>
      <c r="VU929" s="871"/>
      <c r="VV929" s="871"/>
      <c r="VW929" s="871"/>
      <c r="VX929" s="871"/>
      <c r="VY929" s="871"/>
      <c r="VZ929" s="871"/>
      <c r="WA929" s="871"/>
      <c r="WB929" s="871"/>
      <c r="WC929" s="871"/>
      <c r="WD929" s="871"/>
      <c r="WE929" s="871"/>
      <c r="WF929" s="871"/>
      <c r="WG929" s="871"/>
      <c r="WH929" s="871"/>
      <c r="WI929" s="871"/>
      <c r="WJ929" s="871"/>
      <c r="WK929" s="871"/>
      <c r="WL929" s="871"/>
      <c r="WM929" s="871"/>
      <c r="WN929" s="871"/>
      <c r="WO929" s="871"/>
      <c r="WP929" s="871"/>
      <c r="WQ929" s="871"/>
      <c r="WR929" s="871"/>
      <c r="WS929" s="871"/>
      <c r="WT929" s="871"/>
      <c r="WU929" s="871"/>
      <c r="WV929" s="871"/>
      <c r="WW929" s="871"/>
      <c r="WX929" s="871"/>
      <c r="WY929" s="871"/>
      <c r="WZ929" s="871"/>
      <c r="XA929" s="871"/>
      <c r="XB929" s="871"/>
      <c r="XC929" s="871"/>
      <c r="XD929" s="871"/>
      <c r="XE929" s="871"/>
      <c r="XF929" s="871"/>
      <c r="XG929" s="871"/>
      <c r="XH929" s="871"/>
      <c r="XI929" s="871"/>
      <c r="XJ929" s="871"/>
      <c r="XK929" s="871"/>
      <c r="XL929" s="871"/>
      <c r="XM929" s="871"/>
      <c r="XN929" s="871"/>
      <c r="XO929" s="871"/>
      <c r="XP929" s="871"/>
      <c r="XQ929" s="871"/>
      <c r="XR929" s="871"/>
      <c r="XS929" s="871"/>
      <c r="XT929" s="871"/>
      <c r="XU929" s="871"/>
      <c r="XV929" s="871"/>
      <c r="XW929" s="871"/>
      <c r="XX929" s="871"/>
      <c r="XY929" s="871"/>
      <c r="XZ929" s="871"/>
      <c r="YA929" s="871"/>
      <c r="YB929" s="871"/>
      <c r="YC929" s="871"/>
      <c r="YD929" s="871"/>
      <c r="YE929" s="871"/>
      <c r="YF929" s="871"/>
      <c r="YG929" s="871"/>
      <c r="YH929" s="871"/>
      <c r="YI929" s="871"/>
      <c r="YJ929" s="871"/>
      <c r="YK929" s="871"/>
      <c r="YL929" s="871"/>
      <c r="YM929" s="871"/>
      <c r="YN929" s="871"/>
      <c r="YO929" s="871"/>
      <c r="YP929" s="871"/>
      <c r="YQ929" s="871"/>
      <c r="YR929" s="871"/>
      <c r="YS929" s="871"/>
      <c r="YT929" s="871"/>
      <c r="YU929" s="871"/>
      <c r="YV929" s="871"/>
      <c r="YW929" s="871"/>
      <c r="YX929" s="871"/>
      <c r="YY929" s="871"/>
      <c r="YZ929" s="871"/>
      <c r="ZA929" s="871"/>
      <c r="ZB929" s="871"/>
      <c r="ZC929" s="871"/>
      <c r="ZD929" s="871"/>
      <c r="ZE929" s="871"/>
      <c r="ZF929" s="871"/>
      <c r="ZG929" s="871"/>
      <c r="ZH929" s="871"/>
      <c r="ZI929" s="871"/>
      <c r="ZJ929" s="871"/>
      <c r="ZK929" s="871"/>
      <c r="ZL929" s="871"/>
      <c r="ZM929" s="871"/>
      <c r="ZN929" s="871"/>
      <c r="ZO929" s="871"/>
      <c r="ZP929" s="871"/>
      <c r="ZQ929" s="871"/>
      <c r="ZR929" s="871"/>
      <c r="ZS929" s="871"/>
      <c r="ZT929" s="871"/>
      <c r="ZU929" s="871"/>
      <c r="ZV929" s="871"/>
      <c r="ZW929" s="871"/>
      <c r="ZX929" s="871"/>
      <c r="ZY929" s="871"/>
      <c r="ZZ929" s="871"/>
      <c r="AAA929" s="871"/>
      <c r="AAB929" s="871"/>
      <c r="AAC929" s="871"/>
      <c r="AAD929" s="871"/>
      <c r="AAE929" s="871"/>
      <c r="AAF929" s="871"/>
      <c r="AAG929" s="871"/>
      <c r="AAH929" s="871"/>
      <c r="AAI929" s="871"/>
      <c r="AAJ929" s="871"/>
      <c r="AAK929" s="871"/>
      <c r="AAL929" s="871"/>
      <c r="AAM929" s="871"/>
      <c r="AAN929" s="871"/>
      <c r="AAO929" s="871"/>
      <c r="AAP929" s="871"/>
      <c r="AAQ929" s="871"/>
      <c r="AAR929" s="871"/>
      <c r="AAS929" s="871"/>
      <c r="AAT929" s="871"/>
      <c r="AAU929" s="871"/>
      <c r="AAV929" s="871"/>
      <c r="AAW929" s="871"/>
      <c r="AAX929" s="871"/>
      <c r="AAY929" s="871"/>
      <c r="AAZ929" s="871"/>
      <c r="ABA929" s="871"/>
      <c r="ABB929" s="871"/>
      <c r="ABC929" s="871"/>
      <c r="ABD929" s="871"/>
      <c r="ABE929" s="871"/>
      <c r="ABF929" s="871"/>
      <c r="ABG929" s="871"/>
      <c r="ABH929" s="871"/>
      <c r="ABI929" s="871"/>
      <c r="ABJ929" s="871"/>
      <c r="ABK929" s="871"/>
      <c r="ABL929" s="871"/>
      <c r="ABM929" s="871"/>
      <c r="ABN929" s="871"/>
      <c r="ABO929" s="871"/>
      <c r="ABP929" s="871"/>
      <c r="ABQ929" s="871"/>
      <c r="ABR929" s="871"/>
      <c r="ABS929" s="871"/>
      <c r="ABT929" s="871"/>
      <c r="ABU929" s="871"/>
      <c r="ABV929" s="871"/>
      <c r="ABW929" s="871"/>
      <c r="ABX929" s="871"/>
      <c r="ABY929" s="871"/>
      <c r="ABZ929" s="871"/>
      <c r="ACA929" s="871"/>
      <c r="ACB929" s="871"/>
      <c r="ACC929" s="871"/>
      <c r="ACD929" s="871"/>
      <c r="ACE929" s="871"/>
      <c r="ACF929" s="871"/>
      <c r="ACG929" s="871"/>
      <c r="ACH929" s="871"/>
      <c r="ACI929" s="871"/>
      <c r="ACJ929" s="871"/>
      <c r="ACK929" s="871"/>
      <c r="ACL929" s="871"/>
      <c r="ACM929" s="871"/>
      <c r="ACN929" s="871"/>
      <c r="ACO929" s="871"/>
      <c r="ACP929" s="871"/>
      <c r="ACQ929" s="871"/>
      <c r="ACR929" s="871"/>
      <c r="ACS929" s="871"/>
      <c r="ACT929" s="871"/>
      <c r="ACU929" s="871"/>
      <c r="ACV929" s="871"/>
      <c r="ACW929" s="871"/>
      <c r="ACX929" s="871"/>
      <c r="ACY929" s="871"/>
      <c r="ACZ929" s="871"/>
      <c r="ADA929" s="871"/>
      <c r="ADB929" s="871"/>
      <c r="ADC929" s="871"/>
      <c r="ADD929" s="871"/>
      <c r="ADE929" s="871"/>
      <c r="ADF929" s="871"/>
      <c r="ADG929" s="871"/>
      <c r="ADH929" s="871"/>
      <c r="ADI929" s="871"/>
      <c r="ADJ929" s="871"/>
      <c r="ADK929" s="871"/>
      <c r="ADL929" s="871"/>
      <c r="ADM929" s="871"/>
      <c r="ADN929" s="871"/>
      <c r="ADO929" s="871"/>
      <c r="ADP929" s="871"/>
      <c r="ADQ929" s="871"/>
      <c r="ADR929" s="871"/>
      <c r="ADS929" s="871"/>
      <c r="ADT929" s="871"/>
      <c r="ADU929" s="871"/>
      <c r="ADV929" s="871"/>
      <c r="ADW929" s="871"/>
      <c r="ADX929" s="871"/>
      <c r="ADY929" s="871"/>
      <c r="ADZ929" s="871"/>
      <c r="AEA929" s="871"/>
      <c r="AEB929" s="871"/>
      <c r="AEC929" s="871"/>
      <c r="AED929" s="871"/>
      <c r="AEE929" s="871"/>
      <c r="AEF929" s="871"/>
      <c r="AEG929" s="871"/>
      <c r="AEH929" s="871"/>
      <c r="AEI929" s="871"/>
      <c r="AEJ929" s="871"/>
      <c r="AEK929" s="871"/>
      <c r="AEL929" s="871"/>
      <c r="AEM929" s="871"/>
      <c r="AEN929" s="871"/>
      <c r="AEO929" s="871"/>
      <c r="AEP929" s="871"/>
      <c r="AEQ929" s="871"/>
      <c r="AER929" s="871"/>
      <c r="AES929" s="871"/>
      <c r="AET929" s="871"/>
      <c r="AEU929" s="871"/>
      <c r="AEV929" s="871"/>
      <c r="AEW929" s="871"/>
      <c r="AEX929" s="871"/>
      <c r="AEY929" s="871"/>
      <c r="AEZ929" s="871"/>
      <c r="AFA929" s="871"/>
      <c r="AFB929" s="871"/>
      <c r="AFC929" s="871"/>
      <c r="AFD929" s="871"/>
      <c r="AFE929" s="871"/>
      <c r="AFF929" s="871"/>
      <c r="AFG929" s="871"/>
      <c r="AFH929" s="871"/>
      <c r="AFI929" s="871"/>
      <c r="AFJ929" s="871"/>
      <c r="AFK929" s="871"/>
      <c r="AFL929" s="871"/>
      <c r="AFM929" s="871"/>
      <c r="AFN929" s="871"/>
      <c r="AFO929" s="871"/>
      <c r="AFP929" s="871"/>
      <c r="AFQ929" s="871"/>
      <c r="AFR929" s="871"/>
      <c r="AFS929" s="871"/>
      <c r="AFT929" s="871"/>
      <c r="AFU929" s="871"/>
      <c r="AFV929" s="871"/>
      <c r="AFW929" s="871"/>
      <c r="AFX929" s="871"/>
      <c r="AFY929" s="871"/>
      <c r="AFZ929" s="871"/>
      <c r="AGA929" s="871"/>
      <c r="AGB929" s="871"/>
      <c r="AGC929" s="871"/>
      <c r="AGD929" s="871"/>
      <c r="AGE929" s="871"/>
      <c r="AGF929" s="871"/>
      <c r="AGG929" s="871"/>
      <c r="AGH929" s="871"/>
      <c r="AGI929" s="871"/>
      <c r="AGJ929" s="871"/>
      <c r="AGK929" s="871"/>
      <c r="AGL929" s="871"/>
      <c r="AGM929" s="871"/>
      <c r="AGN929" s="871"/>
      <c r="AGO929" s="871"/>
      <c r="AGP929" s="871"/>
      <c r="AGQ929" s="871"/>
      <c r="AGR929" s="871"/>
      <c r="AGS929" s="871"/>
      <c r="AGT929" s="871"/>
      <c r="AGU929" s="871"/>
      <c r="AGV929" s="871"/>
      <c r="AGW929" s="871"/>
      <c r="AGX929" s="871"/>
      <c r="AGY929" s="871"/>
      <c r="AGZ929" s="871"/>
      <c r="AHA929" s="871"/>
      <c r="AHB929" s="871"/>
      <c r="AHC929" s="871"/>
      <c r="AHD929" s="871"/>
      <c r="AHE929" s="871"/>
      <c r="AHF929" s="871"/>
      <c r="AHG929" s="871"/>
      <c r="AHH929" s="871"/>
      <c r="AHI929" s="871"/>
      <c r="AHJ929" s="871"/>
      <c r="AHK929" s="871"/>
      <c r="AHL929" s="871"/>
      <c r="AHM929" s="871"/>
      <c r="AHN929" s="871"/>
      <c r="AHO929" s="871"/>
      <c r="AHP929" s="871"/>
      <c r="AHQ929" s="871"/>
      <c r="AHR929" s="871"/>
      <c r="AHS929" s="871"/>
      <c r="AHT929" s="871"/>
      <c r="AHU929" s="871"/>
      <c r="AHV929" s="871"/>
      <c r="AHW929" s="871"/>
      <c r="AHX929" s="871"/>
      <c r="AHY929" s="871"/>
      <c r="AHZ929" s="871"/>
      <c r="AIA929" s="871"/>
      <c r="AIB929" s="871"/>
      <c r="AIC929" s="871"/>
      <c r="AID929" s="871"/>
      <c r="AIE929" s="871"/>
      <c r="AIF929" s="871"/>
      <c r="AIG929" s="871"/>
      <c r="AIH929" s="871"/>
      <c r="AII929" s="871"/>
      <c r="AIJ929" s="871"/>
      <c r="AIK929" s="871"/>
      <c r="AIL929" s="871"/>
      <c r="AIM929" s="871"/>
      <c r="AIN929" s="871"/>
      <c r="AIO929" s="871"/>
      <c r="AIP929" s="871"/>
      <c r="AIQ929" s="871"/>
      <c r="AIR929" s="871"/>
      <c r="AIS929" s="871"/>
      <c r="AIT929" s="871"/>
      <c r="AIU929" s="871"/>
      <c r="AIV929" s="871"/>
      <c r="AIW929" s="871"/>
      <c r="AIX929" s="871"/>
      <c r="AIY929" s="871"/>
      <c r="AIZ929" s="871"/>
      <c r="AJA929" s="871"/>
      <c r="AJB929" s="871"/>
      <c r="AJC929" s="871"/>
      <c r="AJD929" s="871"/>
      <c r="AJE929" s="871"/>
      <c r="AJF929" s="871"/>
      <c r="AJG929" s="871"/>
      <c r="AJH929" s="871"/>
      <c r="AJI929" s="871"/>
      <c r="AJJ929" s="871"/>
      <c r="AJK929" s="871"/>
      <c r="AJL929" s="871"/>
      <c r="AJM929" s="871"/>
      <c r="AJN929" s="871"/>
      <c r="AJO929" s="871"/>
      <c r="AJP929" s="871"/>
      <c r="AJQ929" s="871"/>
      <c r="AJR929" s="871"/>
      <c r="AJS929" s="871"/>
      <c r="AJT929" s="871"/>
      <c r="AJU929" s="871"/>
      <c r="AJV929" s="871"/>
      <c r="AJW929" s="871"/>
      <c r="AJX929" s="871"/>
      <c r="AJY929" s="871"/>
      <c r="AJZ929" s="871"/>
      <c r="AKA929" s="871"/>
      <c r="AKB929" s="871"/>
      <c r="AKC929" s="871"/>
      <c r="AKD929" s="871"/>
      <c r="AKE929" s="871"/>
      <c r="AKF929" s="871"/>
      <c r="AKG929" s="871"/>
      <c r="AKH929" s="871"/>
      <c r="AKI929" s="871"/>
      <c r="AKJ929" s="871"/>
      <c r="AKK929" s="871"/>
      <c r="AKL929" s="871"/>
      <c r="AKM929" s="871"/>
      <c r="AKN929" s="871"/>
      <c r="AKO929" s="871"/>
      <c r="AKP929" s="871"/>
      <c r="AKQ929" s="871"/>
      <c r="AKR929" s="871"/>
      <c r="AKS929" s="871"/>
      <c r="AKT929" s="871"/>
      <c r="AKU929" s="871"/>
      <c r="AKV929" s="871"/>
      <c r="AKW929" s="871"/>
      <c r="AKX929" s="871"/>
      <c r="AKY929" s="871"/>
      <c r="AKZ929" s="871"/>
      <c r="ALA929" s="871"/>
      <c r="ALB929" s="871"/>
      <c r="ALC929" s="871"/>
      <c r="ALD929" s="871"/>
      <c r="ALE929" s="871"/>
      <c r="ALF929" s="871"/>
      <c r="ALG929" s="871"/>
      <c r="ALH929" s="871"/>
      <c r="ALI929" s="871"/>
      <c r="ALJ929" s="871"/>
      <c r="ALK929" s="871"/>
      <c r="ALL929" s="871"/>
      <c r="ALM929" s="871"/>
      <c r="ALN929" s="871"/>
      <c r="ALO929" s="871"/>
      <c r="ALP929" s="871"/>
      <c r="ALQ929" s="871"/>
      <c r="ALR929" s="871"/>
      <c r="ALS929" s="871"/>
      <c r="ALT929" s="871"/>
      <c r="ALU929" s="871"/>
      <c r="ALV929" s="871"/>
      <c r="ALW929" s="871"/>
      <c r="ALX929" s="871"/>
      <c r="ALY929" s="871"/>
      <c r="ALZ929" s="871"/>
      <c r="AMA929" s="871"/>
      <c r="AMB929" s="871"/>
      <c r="AMC929" s="871"/>
      <c r="AMD929" s="871"/>
      <c r="AME929" s="871"/>
      <c r="AMF929" s="871"/>
      <c r="AMG929" s="871"/>
      <c r="AMH929" s="871"/>
      <c r="AMI929" s="871"/>
      <c r="AMJ929" s="871"/>
    </row>
    <row r="930" spans="1:1024" ht="14.4">
      <c r="A930" s="970">
        <v>15605</v>
      </c>
      <c r="B930" s="985">
        <v>0.1</v>
      </c>
      <c r="C930" s="1037"/>
      <c r="D930" s="954" t="s">
        <v>743</v>
      </c>
      <c r="E930" s="955">
        <v>1700000</v>
      </c>
      <c r="F930" s="985">
        <v>0.04</v>
      </c>
      <c r="G930" s="1036">
        <f t="shared" si="36"/>
        <v>68000</v>
      </c>
      <c r="H930" s="871"/>
      <c r="I930" s="871"/>
      <c r="J930" s="871"/>
      <c r="K930" s="871"/>
      <c r="L930" s="871"/>
      <c r="M930" s="871"/>
      <c r="N930" s="871"/>
      <c r="O930" s="871"/>
      <c r="P930" s="871"/>
      <c r="Q930" s="871"/>
      <c r="R930" s="871"/>
      <c r="S930" s="871"/>
      <c r="T930" s="871"/>
      <c r="U930" s="871"/>
      <c r="V930" s="871"/>
      <c r="W930" s="871"/>
      <c r="X930" s="871"/>
      <c r="Y930" s="871"/>
      <c r="Z930" s="871"/>
      <c r="AA930" s="871"/>
      <c r="AB930" s="871"/>
      <c r="AC930" s="871"/>
      <c r="AD930" s="871"/>
      <c r="AE930" s="871"/>
      <c r="AF930" s="871"/>
      <c r="AG930" s="871"/>
      <c r="AH930" s="871"/>
      <c r="AI930" s="871"/>
      <c r="AJ930" s="871"/>
      <c r="AK930" s="871"/>
      <c r="AL930" s="871"/>
      <c r="AM930" s="871"/>
      <c r="AN930" s="871"/>
      <c r="AO930" s="871"/>
      <c r="AP930" s="871"/>
      <c r="AQ930" s="871"/>
      <c r="AR930" s="871"/>
      <c r="AS930" s="871"/>
      <c r="AT930" s="871"/>
      <c r="AU930" s="871"/>
      <c r="AV930" s="871"/>
      <c r="AW930" s="871"/>
      <c r="AX930" s="871"/>
      <c r="AY930" s="871"/>
      <c r="AZ930" s="871"/>
      <c r="BA930" s="871"/>
      <c r="BB930" s="871"/>
      <c r="BC930" s="871"/>
      <c r="BD930" s="871"/>
      <c r="BE930" s="871"/>
      <c r="BF930" s="871"/>
      <c r="BG930" s="871"/>
      <c r="BH930" s="871"/>
      <c r="BI930" s="871"/>
      <c r="BJ930" s="871"/>
      <c r="BK930" s="871"/>
      <c r="BL930" s="871"/>
      <c r="BM930" s="871"/>
      <c r="BN930" s="871"/>
      <c r="BO930" s="871"/>
      <c r="BP930" s="871"/>
      <c r="BQ930" s="871"/>
      <c r="BR930" s="871"/>
      <c r="BS930" s="871"/>
      <c r="BT930" s="871"/>
      <c r="BU930" s="871"/>
      <c r="BV930" s="871"/>
      <c r="BW930" s="871"/>
      <c r="BX930" s="871"/>
      <c r="BY930" s="871"/>
      <c r="BZ930" s="871"/>
      <c r="CA930" s="871"/>
      <c r="CB930" s="871"/>
      <c r="CC930" s="871"/>
      <c r="CD930" s="871"/>
      <c r="CE930" s="871"/>
      <c r="CF930" s="871"/>
      <c r="CG930" s="871"/>
      <c r="CH930" s="871"/>
      <c r="CI930" s="871"/>
      <c r="CJ930" s="871"/>
      <c r="CK930" s="871"/>
      <c r="CL930" s="871"/>
      <c r="CM930" s="871"/>
      <c r="CN930" s="871"/>
      <c r="CO930" s="871"/>
      <c r="CP930" s="871"/>
      <c r="CQ930" s="871"/>
      <c r="CR930" s="871"/>
      <c r="CS930" s="871"/>
      <c r="CT930" s="871"/>
      <c r="CU930" s="871"/>
      <c r="CV930" s="871"/>
      <c r="CW930" s="871"/>
      <c r="CX930" s="871"/>
      <c r="CY930" s="871"/>
      <c r="CZ930" s="871"/>
      <c r="DA930" s="871"/>
      <c r="DB930" s="871"/>
      <c r="DC930" s="871"/>
      <c r="DD930" s="871"/>
      <c r="DE930" s="871"/>
      <c r="DF930" s="871"/>
      <c r="DG930" s="871"/>
      <c r="DH930" s="871"/>
      <c r="DI930" s="871"/>
      <c r="DJ930" s="871"/>
      <c r="DK930" s="871"/>
      <c r="DL930" s="871"/>
      <c r="DM930" s="871"/>
      <c r="DN930" s="871"/>
      <c r="DO930" s="871"/>
      <c r="DP930" s="871"/>
      <c r="DQ930" s="871"/>
      <c r="DR930" s="871"/>
      <c r="DS930" s="871"/>
      <c r="DT930" s="871"/>
      <c r="DU930" s="871"/>
      <c r="DV930" s="871"/>
      <c r="DW930" s="871"/>
      <c r="DX930" s="871"/>
      <c r="DY930" s="871"/>
      <c r="DZ930" s="871"/>
      <c r="EA930" s="871"/>
      <c r="EB930" s="871"/>
      <c r="EC930" s="871"/>
      <c r="ED930" s="871"/>
      <c r="EE930" s="871"/>
      <c r="EF930" s="871"/>
      <c r="EG930" s="871"/>
      <c r="EH930" s="871"/>
      <c r="EI930" s="871"/>
      <c r="EJ930" s="871"/>
      <c r="EK930" s="871"/>
      <c r="EL930" s="871"/>
      <c r="EM930" s="871"/>
      <c r="EN930" s="871"/>
      <c r="EO930" s="871"/>
      <c r="EP930" s="871"/>
      <c r="EQ930" s="871"/>
      <c r="ER930" s="871"/>
      <c r="ES930" s="871"/>
      <c r="ET930" s="871"/>
      <c r="EU930" s="871"/>
      <c r="EV930" s="871"/>
      <c r="EW930" s="871"/>
      <c r="EX930" s="871"/>
      <c r="EY930" s="871"/>
      <c r="EZ930" s="871"/>
      <c r="FA930" s="871"/>
      <c r="FB930" s="871"/>
      <c r="FC930" s="871"/>
      <c r="FD930" s="871"/>
      <c r="FE930" s="871"/>
      <c r="FF930" s="871"/>
      <c r="FG930" s="871"/>
      <c r="FH930" s="871"/>
      <c r="FI930" s="871"/>
      <c r="FJ930" s="871"/>
      <c r="FK930" s="871"/>
      <c r="FL930" s="871"/>
      <c r="FM930" s="871"/>
      <c r="FN930" s="871"/>
      <c r="FO930" s="871"/>
      <c r="FP930" s="871"/>
      <c r="FQ930" s="871"/>
      <c r="FR930" s="871"/>
      <c r="FS930" s="871"/>
      <c r="FT930" s="871"/>
      <c r="FU930" s="871"/>
      <c r="FV930" s="871"/>
      <c r="FW930" s="871"/>
      <c r="FX930" s="871"/>
      <c r="FY930" s="871"/>
      <c r="FZ930" s="871"/>
      <c r="GA930" s="871"/>
      <c r="GB930" s="871"/>
      <c r="GC930" s="871"/>
      <c r="GD930" s="871"/>
      <c r="GE930" s="871"/>
      <c r="GF930" s="871"/>
      <c r="GG930" s="871"/>
      <c r="GH930" s="871"/>
      <c r="GI930" s="871"/>
      <c r="GJ930" s="871"/>
      <c r="GK930" s="871"/>
      <c r="GL930" s="871"/>
      <c r="GM930" s="871"/>
      <c r="GN930" s="871"/>
      <c r="GO930" s="871"/>
      <c r="GP930" s="871"/>
      <c r="GQ930" s="871"/>
      <c r="GR930" s="871"/>
      <c r="GS930" s="871"/>
      <c r="GT930" s="871"/>
      <c r="GU930" s="871"/>
      <c r="GV930" s="871"/>
      <c r="GW930" s="871"/>
      <c r="GX930" s="871"/>
      <c r="GY930" s="871"/>
      <c r="GZ930" s="871"/>
      <c r="HA930" s="871"/>
      <c r="HB930" s="871"/>
      <c r="HC930" s="871"/>
      <c r="HD930" s="871"/>
      <c r="HE930" s="871"/>
      <c r="HF930" s="871"/>
      <c r="HG930" s="871"/>
      <c r="HH930" s="871"/>
      <c r="HI930" s="871"/>
      <c r="HJ930" s="871"/>
      <c r="HK930" s="871"/>
      <c r="HL930" s="871"/>
      <c r="HM930" s="871"/>
      <c r="HN930" s="871"/>
      <c r="HO930" s="871"/>
      <c r="HP930" s="871"/>
      <c r="HQ930" s="871"/>
      <c r="HR930" s="871"/>
      <c r="HS930" s="871"/>
      <c r="HT930" s="871"/>
      <c r="HU930" s="871"/>
      <c r="HV930" s="871"/>
      <c r="HW930" s="871"/>
      <c r="HX930" s="871"/>
      <c r="HY930" s="871"/>
      <c r="HZ930" s="871"/>
      <c r="IA930" s="871"/>
      <c r="IB930" s="871"/>
      <c r="IC930" s="871"/>
      <c r="ID930" s="871"/>
      <c r="IE930" s="871"/>
      <c r="IF930" s="871"/>
      <c r="IG930" s="871"/>
      <c r="IH930" s="871"/>
      <c r="II930" s="871"/>
      <c r="IJ930" s="871"/>
      <c r="IK930" s="871"/>
      <c r="IL930" s="871"/>
      <c r="IM930" s="871"/>
      <c r="IN930" s="871"/>
      <c r="IO930" s="871"/>
      <c r="IP930" s="871"/>
      <c r="IQ930" s="871"/>
      <c r="IR930" s="871"/>
      <c r="IS930" s="871"/>
      <c r="IT930" s="871"/>
      <c r="IU930" s="871"/>
      <c r="IV930" s="871"/>
      <c r="IW930" s="871"/>
      <c r="IX930" s="871"/>
      <c r="IY930" s="871"/>
      <c r="IZ930" s="871"/>
      <c r="JA930" s="871"/>
      <c r="JB930" s="871"/>
      <c r="JC930" s="871"/>
      <c r="JD930" s="871"/>
      <c r="JE930" s="871"/>
      <c r="JF930" s="871"/>
      <c r="JG930" s="871"/>
      <c r="JH930" s="871"/>
      <c r="JI930" s="871"/>
      <c r="JJ930" s="871"/>
      <c r="JK930" s="871"/>
      <c r="JL930" s="871"/>
      <c r="JM930" s="871"/>
      <c r="JN930" s="871"/>
      <c r="JO930" s="871"/>
      <c r="JP930" s="871"/>
      <c r="JQ930" s="871"/>
      <c r="JR930" s="871"/>
      <c r="JS930" s="871"/>
      <c r="JT930" s="871"/>
      <c r="JU930" s="871"/>
      <c r="JV930" s="871"/>
      <c r="JW930" s="871"/>
      <c r="JX930" s="871"/>
      <c r="JY930" s="871"/>
      <c r="JZ930" s="871"/>
      <c r="KA930" s="871"/>
      <c r="KB930" s="871"/>
      <c r="KC930" s="871"/>
      <c r="KD930" s="871"/>
      <c r="KE930" s="871"/>
      <c r="KF930" s="871"/>
      <c r="KG930" s="871"/>
      <c r="KH930" s="871"/>
      <c r="KI930" s="871"/>
      <c r="KJ930" s="871"/>
      <c r="KK930" s="871"/>
      <c r="KL930" s="871"/>
      <c r="KM930" s="871"/>
      <c r="KN930" s="871"/>
      <c r="KO930" s="871"/>
      <c r="KP930" s="871"/>
      <c r="KQ930" s="871"/>
      <c r="KR930" s="871"/>
      <c r="KS930" s="871"/>
      <c r="KT930" s="871"/>
      <c r="KU930" s="871"/>
      <c r="KV930" s="871"/>
      <c r="KW930" s="871"/>
      <c r="KX930" s="871"/>
      <c r="KY930" s="871"/>
      <c r="KZ930" s="871"/>
      <c r="LA930" s="871"/>
      <c r="LB930" s="871"/>
      <c r="LC930" s="871"/>
      <c r="LD930" s="871"/>
      <c r="LE930" s="871"/>
      <c r="LF930" s="871"/>
      <c r="LG930" s="871"/>
      <c r="LH930" s="871"/>
      <c r="LI930" s="871"/>
      <c r="LJ930" s="871"/>
      <c r="LK930" s="871"/>
      <c r="LL930" s="871"/>
      <c r="LM930" s="871"/>
      <c r="LN930" s="871"/>
      <c r="LO930" s="871"/>
      <c r="LP930" s="871"/>
      <c r="LQ930" s="871"/>
      <c r="LR930" s="871"/>
      <c r="LS930" s="871"/>
      <c r="LT930" s="871"/>
      <c r="LU930" s="871"/>
      <c r="LV930" s="871"/>
      <c r="LW930" s="871"/>
      <c r="LX930" s="871"/>
      <c r="LY930" s="871"/>
      <c r="LZ930" s="871"/>
      <c r="MA930" s="871"/>
      <c r="MB930" s="871"/>
      <c r="MC930" s="871"/>
      <c r="MD930" s="871"/>
      <c r="ME930" s="871"/>
      <c r="MF930" s="871"/>
      <c r="MG930" s="871"/>
      <c r="MH930" s="871"/>
      <c r="MI930" s="871"/>
      <c r="MJ930" s="871"/>
      <c r="MK930" s="871"/>
      <c r="ML930" s="871"/>
      <c r="MM930" s="871"/>
      <c r="MN930" s="871"/>
      <c r="MO930" s="871"/>
      <c r="MP930" s="871"/>
      <c r="MQ930" s="871"/>
      <c r="MR930" s="871"/>
      <c r="MS930" s="871"/>
      <c r="MT930" s="871"/>
      <c r="MU930" s="871"/>
      <c r="MV930" s="871"/>
      <c r="MW930" s="871"/>
      <c r="MX930" s="871"/>
      <c r="MY930" s="871"/>
      <c r="MZ930" s="871"/>
      <c r="NA930" s="871"/>
      <c r="NB930" s="871"/>
      <c r="NC930" s="871"/>
      <c r="ND930" s="871"/>
      <c r="NE930" s="871"/>
      <c r="NF930" s="871"/>
      <c r="NG930" s="871"/>
      <c r="NH930" s="871"/>
      <c r="NI930" s="871"/>
      <c r="NJ930" s="871"/>
      <c r="NK930" s="871"/>
      <c r="NL930" s="871"/>
      <c r="NM930" s="871"/>
      <c r="NN930" s="871"/>
      <c r="NO930" s="871"/>
      <c r="NP930" s="871"/>
      <c r="NQ930" s="871"/>
      <c r="NR930" s="871"/>
      <c r="NS930" s="871"/>
      <c r="NT930" s="871"/>
      <c r="NU930" s="871"/>
      <c r="NV930" s="871"/>
      <c r="NW930" s="871"/>
      <c r="NX930" s="871"/>
      <c r="NY930" s="871"/>
      <c r="NZ930" s="871"/>
      <c r="OA930" s="871"/>
      <c r="OB930" s="871"/>
      <c r="OC930" s="871"/>
      <c r="OD930" s="871"/>
      <c r="OE930" s="871"/>
      <c r="OF930" s="871"/>
      <c r="OG930" s="871"/>
      <c r="OH930" s="871"/>
      <c r="OI930" s="871"/>
      <c r="OJ930" s="871"/>
      <c r="OK930" s="871"/>
      <c r="OL930" s="871"/>
      <c r="OM930" s="871"/>
      <c r="ON930" s="871"/>
      <c r="OO930" s="871"/>
      <c r="OP930" s="871"/>
      <c r="OQ930" s="871"/>
      <c r="OR930" s="871"/>
      <c r="OS930" s="871"/>
      <c r="OT930" s="871"/>
      <c r="OU930" s="871"/>
      <c r="OV930" s="871"/>
      <c r="OW930" s="871"/>
      <c r="OX930" s="871"/>
      <c r="OY930" s="871"/>
      <c r="OZ930" s="871"/>
      <c r="PA930" s="871"/>
      <c r="PB930" s="871"/>
      <c r="PC930" s="871"/>
      <c r="PD930" s="871"/>
      <c r="PE930" s="871"/>
      <c r="PF930" s="871"/>
      <c r="PG930" s="871"/>
      <c r="PH930" s="871"/>
      <c r="PI930" s="871"/>
      <c r="PJ930" s="871"/>
      <c r="PK930" s="871"/>
      <c r="PL930" s="871"/>
      <c r="PM930" s="871"/>
      <c r="PN930" s="871"/>
      <c r="PO930" s="871"/>
      <c r="PP930" s="871"/>
      <c r="PQ930" s="871"/>
      <c r="PR930" s="871"/>
      <c r="PS930" s="871"/>
      <c r="PT930" s="871"/>
      <c r="PU930" s="871"/>
      <c r="PV930" s="871"/>
      <c r="PW930" s="871"/>
      <c r="PX930" s="871"/>
      <c r="PY930" s="871"/>
      <c r="PZ930" s="871"/>
      <c r="QA930" s="871"/>
      <c r="QB930" s="871"/>
      <c r="QC930" s="871"/>
      <c r="QD930" s="871"/>
      <c r="QE930" s="871"/>
      <c r="QF930" s="871"/>
      <c r="QG930" s="871"/>
      <c r="QH930" s="871"/>
      <c r="QI930" s="871"/>
      <c r="QJ930" s="871"/>
      <c r="QK930" s="871"/>
      <c r="QL930" s="871"/>
      <c r="QM930" s="871"/>
      <c r="QN930" s="871"/>
      <c r="QO930" s="871"/>
      <c r="QP930" s="871"/>
      <c r="QQ930" s="871"/>
      <c r="QR930" s="871"/>
      <c r="QS930" s="871"/>
      <c r="QT930" s="871"/>
      <c r="QU930" s="871"/>
      <c r="QV930" s="871"/>
      <c r="QW930" s="871"/>
      <c r="QX930" s="871"/>
      <c r="QY930" s="871"/>
      <c r="QZ930" s="871"/>
      <c r="RA930" s="871"/>
      <c r="RB930" s="871"/>
      <c r="RC930" s="871"/>
      <c r="RD930" s="871"/>
      <c r="RE930" s="871"/>
      <c r="RF930" s="871"/>
      <c r="RG930" s="871"/>
      <c r="RH930" s="871"/>
      <c r="RI930" s="871"/>
      <c r="RJ930" s="871"/>
      <c r="RK930" s="871"/>
      <c r="RL930" s="871"/>
      <c r="RM930" s="871"/>
      <c r="RN930" s="871"/>
      <c r="RO930" s="871"/>
      <c r="RP930" s="871"/>
      <c r="RQ930" s="871"/>
      <c r="RR930" s="871"/>
      <c r="RS930" s="871"/>
      <c r="RT930" s="871"/>
      <c r="RU930" s="871"/>
      <c r="RV930" s="871"/>
      <c r="RW930" s="871"/>
      <c r="RX930" s="871"/>
      <c r="RY930" s="871"/>
      <c r="RZ930" s="871"/>
      <c r="SA930" s="871"/>
      <c r="SB930" s="871"/>
      <c r="SC930" s="871"/>
      <c r="SD930" s="871"/>
      <c r="SE930" s="871"/>
      <c r="SF930" s="871"/>
      <c r="SG930" s="871"/>
      <c r="SH930" s="871"/>
      <c r="SI930" s="871"/>
      <c r="SJ930" s="871"/>
      <c r="SK930" s="871"/>
      <c r="SL930" s="871"/>
      <c r="SM930" s="871"/>
      <c r="SN930" s="871"/>
      <c r="SO930" s="871"/>
      <c r="SP930" s="871"/>
      <c r="SQ930" s="871"/>
      <c r="SR930" s="871"/>
      <c r="SS930" s="871"/>
      <c r="ST930" s="871"/>
      <c r="SU930" s="871"/>
      <c r="SV930" s="871"/>
      <c r="SW930" s="871"/>
      <c r="SX930" s="871"/>
      <c r="SY930" s="871"/>
      <c r="SZ930" s="871"/>
      <c r="TA930" s="871"/>
      <c r="TB930" s="871"/>
      <c r="TC930" s="871"/>
      <c r="TD930" s="871"/>
      <c r="TE930" s="871"/>
      <c r="TF930" s="871"/>
      <c r="TG930" s="871"/>
      <c r="TH930" s="871"/>
      <c r="TI930" s="871"/>
      <c r="TJ930" s="871"/>
      <c r="TK930" s="871"/>
      <c r="TL930" s="871"/>
      <c r="TM930" s="871"/>
      <c r="TN930" s="871"/>
      <c r="TO930" s="871"/>
      <c r="TP930" s="871"/>
      <c r="TQ930" s="871"/>
      <c r="TR930" s="871"/>
      <c r="TS930" s="871"/>
      <c r="TT930" s="871"/>
      <c r="TU930" s="871"/>
      <c r="TV930" s="871"/>
      <c r="TW930" s="871"/>
      <c r="TX930" s="871"/>
      <c r="TY930" s="871"/>
      <c r="TZ930" s="871"/>
      <c r="UA930" s="871"/>
      <c r="UB930" s="871"/>
      <c r="UC930" s="871"/>
      <c r="UD930" s="871"/>
      <c r="UE930" s="871"/>
      <c r="UF930" s="871"/>
      <c r="UG930" s="871"/>
      <c r="UH930" s="871"/>
      <c r="UI930" s="871"/>
      <c r="UJ930" s="871"/>
      <c r="UK930" s="871"/>
      <c r="UL930" s="871"/>
      <c r="UM930" s="871"/>
      <c r="UN930" s="871"/>
      <c r="UO930" s="871"/>
      <c r="UP930" s="871"/>
      <c r="UQ930" s="871"/>
      <c r="UR930" s="871"/>
      <c r="US930" s="871"/>
      <c r="UT930" s="871"/>
      <c r="UU930" s="871"/>
      <c r="UV930" s="871"/>
      <c r="UW930" s="871"/>
      <c r="UX930" s="871"/>
      <c r="UY930" s="871"/>
      <c r="UZ930" s="871"/>
      <c r="VA930" s="871"/>
      <c r="VB930" s="871"/>
      <c r="VC930" s="871"/>
      <c r="VD930" s="871"/>
      <c r="VE930" s="871"/>
      <c r="VF930" s="871"/>
      <c r="VG930" s="871"/>
      <c r="VH930" s="871"/>
      <c r="VI930" s="871"/>
      <c r="VJ930" s="871"/>
      <c r="VK930" s="871"/>
      <c r="VL930" s="871"/>
      <c r="VM930" s="871"/>
      <c r="VN930" s="871"/>
      <c r="VO930" s="871"/>
      <c r="VP930" s="871"/>
      <c r="VQ930" s="871"/>
      <c r="VR930" s="871"/>
      <c r="VS930" s="871"/>
      <c r="VT930" s="871"/>
      <c r="VU930" s="871"/>
      <c r="VV930" s="871"/>
      <c r="VW930" s="871"/>
      <c r="VX930" s="871"/>
      <c r="VY930" s="871"/>
      <c r="VZ930" s="871"/>
      <c r="WA930" s="871"/>
      <c r="WB930" s="871"/>
      <c r="WC930" s="871"/>
      <c r="WD930" s="871"/>
      <c r="WE930" s="871"/>
      <c r="WF930" s="871"/>
      <c r="WG930" s="871"/>
      <c r="WH930" s="871"/>
      <c r="WI930" s="871"/>
      <c r="WJ930" s="871"/>
      <c r="WK930" s="871"/>
      <c r="WL930" s="871"/>
      <c r="WM930" s="871"/>
      <c r="WN930" s="871"/>
      <c r="WO930" s="871"/>
      <c r="WP930" s="871"/>
      <c r="WQ930" s="871"/>
      <c r="WR930" s="871"/>
      <c r="WS930" s="871"/>
      <c r="WT930" s="871"/>
      <c r="WU930" s="871"/>
      <c r="WV930" s="871"/>
      <c r="WW930" s="871"/>
      <c r="WX930" s="871"/>
      <c r="WY930" s="871"/>
      <c r="WZ930" s="871"/>
      <c r="XA930" s="871"/>
      <c r="XB930" s="871"/>
      <c r="XC930" s="871"/>
      <c r="XD930" s="871"/>
      <c r="XE930" s="871"/>
      <c r="XF930" s="871"/>
      <c r="XG930" s="871"/>
      <c r="XH930" s="871"/>
      <c r="XI930" s="871"/>
      <c r="XJ930" s="871"/>
      <c r="XK930" s="871"/>
      <c r="XL930" s="871"/>
      <c r="XM930" s="871"/>
      <c r="XN930" s="871"/>
      <c r="XO930" s="871"/>
      <c r="XP930" s="871"/>
      <c r="XQ930" s="871"/>
      <c r="XR930" s="871"/>
      <c r="XS930" s="871"/>
      <c r="XT930" s="871"/>
      <c r="XU930" s="871"/>
      <c r="XV930" s="871"/>
      <c r="XW930" s="871"/>
      <c r="XX930" s="871"/>
      <c r="XY930" s="871"/>
      <c r="XZ930" s="871"/>
      <c r="YA930" s="871"/>
      <c r="YB930" s="871"/>
      <c r="YC930" s="871"/>
      <c r="YD930" s="871"/>
      <c r="YE930" s="871"/>
      <c r="YF930" s="871"/>
      <c r="YG930" s="871"/>
      <c r="YH930" s="871"/>
      <c r="YI930" s="871"/>
      <c r="YJ930" s="871"/>
      <c r="YK930" s="871"/>
      <c r="YL930" s="871"/>
      <c r="YM930" s="871"/>
      <c r="YN930" s="871"/>
      <c r="YO930" s="871"/>
      <c r="YP930" s="871"/>
      <c r="YQ930" s="871"/>
      <c r="YR930" s="871"/>
      <c r="YS930" s="871"/>
      <c r="YT930" s="871"/>
      <c r="YU930" s="871"/>
      <c r="YV930" s="871"/>
      <c r="YW930" s="871"/>
      <c r="YX930" s="871"/>
      <c r="YY930" s="871"/>
      <c r="YZ930" s="871"/>
      <c r="ZA930" s="871"/>
      <c r="ZB930" s="871"/>
      <c r="ZC930" s="871"/>
      <c r="ZD930" s="871"/>
      <c r="ZE930" s="871"/>
      <c r="ZF930" s="871"/>
      <c r="ZG930" s="871"/>
      <c r="ZH930" s="871"/>
      <c r="ZI930" s="871"/>
      <c r="ZJ930" s="871"/>
      <c r="ZK930" s="871"/>
      <c r="ZL930" s="871"/>
      <c r="ZM930" s="871"/>
      <c r="ZN930" s="871"/>
      <c r="ZO930" s="871"/>
      <c r="ZP930" s="871"/>
      <c r="ZQ930" s="871"/>
      <c r="ZR930" s="871"/>
      <c r="ZS930" s="871"/>
      <c r="ZT930" s="871"/>
      <c r="ZU930" s="871"/>
      <c r="ZV930" s="871"/>
      <c r="ZW930" s="871"/>
      <c r="ZX930" s="871"/>
      <c r="ZY930" s="871"/>
      <c r="ZZ930" s="871"/>
      <c r="AAA930" s="871"/>
      <c r="AAB930" s="871"/>
      <c r="AAC930" s="871"/>
      <c r="AAD930" s="871"/>
      <c r="AAE930" s="871"/>
      <c r="AAF930" s="871"/>
      <c r="AAG930" s="871"/>
      <c r="AAH930" s="871"/>
      <c r="AAI930" s="871"/>
      <c r="AAJ930" s="871"/>
      <c r="AAK930" s="871"/>
      <c r="AAL930" s="871"/>
      <c r="AAM930" s="871"/>
      <c r="AAN930" s="871"/>
      <c r="AAO930" s="871"/>
      <c r="AAP930" s="871"/>
      <c r="AAQ930" s="871"/>
      <c r="AAR930" s="871"/>
      <c r="AAS930" s="871"/>
      <c r="AAT930" s="871"/>
      <c r="AAU930" s="871"/>
      <c r="AAV930" s="871"/>
      <c r="AAW930" s="871"/>
      <c r="AAX930" s="871"/>
      <c r="AAY930" s="871"/>
      <c r="AAZ930" s="871"/>
      <c r="ABA930" s="871"/>
      <c r="ABB930" s="871"/>
      <c r="ABC930" s="871"/>
      <c r="ABD930" s="871"/>
      <c r="ABE930" s="871"/>
      <c r="ABF930" s="871"/>
      <c r="ABG930" s="871"/>
      <c r="ABH930" s="871"/>
      <c r="ABI930" s="871"/>
      <c r="ABJ930" s="871"/>
      <c r="ABK930" s="871"/>
      <c r="ABL930" s="871"/>
      <c r="ABM930" s="871"/>
      <c r="ABN930" s="871"/>
      <c r="ABO930" s="871"/>
      <c r="ABP930" s="871"/>
      <c r="ABQ930" s="871"/>
      <c r="ABR930" s="871"/>
      <c r="ABS930" s="871"/>
      <c r="ABT930" s="871"/>
      <c r="ABU930" s="871"/>
      <c r="ABV930" s="871"/>
      <c r="ABW930" s="871"/>
      <c r="ABX930" s="871"/>
      <c r="ABY930" s="871"/>
      <c r="ABZ930" s="871"/>
      <c r="ACA930" s="871"/>
      <c r="ACB930" s="871"/>
      <c r="ACC930" s="871"/>
      <c r="ACD930" s="871"/>
      <c r="ACE930" s="871"/>
      <c r="ACF930" s="871"/>
      <c r="ACG930" s="871"/>
      <c r="ACH930" s="871"/>
      <c r="ACI930" s="871"/>
      <c r="ACJ930" s="871"/>
      <c r="ACK930" s="871"/>
      <c r="ACL930" s="871"/>
      <c r="ACM930" s="871"/>
      <c r="ACN930" s="871"/>
      <c r="ACO930" s="871"/>
      <c r="ACP930" s="871"/>
      <c r="ACQ930" s="871"/>
      <c r="ACR930" s="871"/>
      <c r="ACS930" s="871"/>
      <c r="ACT930" s="871"/>
      <c r="ACU930" s="871"/>
      <c r="ACV930" s="871"/>
      <c r="ACW930" s="871"/>
      <c r="ACX930" s="871"/>
      <c r="ACY930" s="871"/>
      <c r="ACZ930" s="871"/>
      <c r="ADA930" s="871"/>
      <c r="ADB930" s="871"/>
      <c r="ADC930" s="871"/>
      <c r="ADD930" s="871"/>
      <c r="ADE930" s="871"/>
      <c r="ADF930" s="871"/>
      <c r="ADG930" s="871"/>
      <c r="ADH930" s="871"/>
      <c r="ADI930" s="871"/>
      <c r="ADJ930" s="871"/>
      <c r="ADK930" s="871"/>
      <c r="ADL930" s="871"/>
      <c r="ADM930" s="871"/>
      <c r="ADN930" s="871"/>
      <c r="ADO930" s="871"/>
      <c r="ADP930" s="871"/>
      <c r="ADQ930" s="871"/>
      <c r="ADR930" s="871"/>
      <c r="ADS930" s="871"/>
      <c r="ADT930" s="871"/>
      <c r="ADU930" s="871"/>
      <c r="ADV930" s="871"/>
      <c r="ADW930" s="871"/>
      <c r="ADX930" s="871"/>
      <c r="ADY930" s="871"/>
      <c r="ADZ930" s="871"/>
      <c r="AEA930" s="871"/>
      <c r="AEB930" s="871"/>
      <c r="AEC930" s="871"/>
      <c r="AED930" s="871"/>
      <c r="AEE930" s="871"/>
      <c r="AEF930" s="871"/>
      <c r="AEG930" s="871"/>
      <c r="AEH930" s="871"/>
      <c r="AEI930" s="871"/>
      <c r="AEJ930" s="871"/>
      <c r="AEK930" s="871"/>
      <c r="AEL930" s="871"/>
      <c r="AEM930" s="871"/>
      <c r="AEN930" s="871"/>
      <c r="AEO930" s="871"/>
      <c r="AEP930" s="871"/>
      <c r="AEQ930" s="871"/>
      <c r="AER930" s="871"/>
      <c r="AES930" s="871"/>
      <c r="AET930" s="871"/>
      <c r="AEU930" s="871"/>
      <c r="AEV930" s="871"/>
      <c r="AEW930" s="871"/>
      <c r="AEX930" s="871"/>
      <c r="AEY930" s="871"/>
      <c r="AEZ930" s="871"/>
      <c r="AFA930" s="871"/>
      <c r="AFB930" s="871"/>
      <c r="AFC930" s="871"/>
      <c r="AFD930" s="871"/>
      <c r="AFE930" s="871"/>
      <c r="AFF930" s="871"/>
      <c r="AFG930" s="871"/>
      <c r="AFH930" s="871"/>
      <c r="AFI930" s="871"/>
      <c r="AFJ930" s="871"/>
      <c r="AFK930" s="871"/>
      <c r="AFL930" s="871"/>
      <c r="AFM930" s="871"/>
      <c r="AFN930" s="871"/>
      <c r="AFO930" s="871"/>
      <c r="AFP930" s="871"/>
      <c r="AFQ930" s="871"/>
      <c r="AFR930" s="871"/>
      <c r="AFS930" s="871"/>
      <c r="AFT930" s="871"/>
      <c r="AFU930" s="871"/>
      <c r="AFV930" s="871"/>
      <c r="AFW930" s="871"/>
      <c r="AFX930" s="871"/>
      <c r="AFY930" s="871"/>
      <c r="AFZ930" s="871"/>
      <c r="AGA930" s="871"/>
      <c r="AGB930" s="871"/>
      <c r="AGC930" s="871"/>
      <c r="AGD930" s="871"/>
      <c r="AGE930" s="871"/>
      <c r="AGF930" s="871"/>
      <c r="AGG930" s="871"/>
      <c r="AGH930" s="871"/>
      <c r="AGI930" s="871"/>
      <c r="AGJ930" s="871"/>
      <c r="AGK930" s="871"/>
      <c r="AGL930" s="871"/>
      <c r="AGM930" s="871"/>
      <c r="AGN930" s="871"/>
      <c r="AGO930" s="871"/>
      <c r="AGP930" s="871"/>
      <c r="AGQ930" s="871"/>
      <c r="AGR930" s="871"/>
      <c r="AGS930" s="871"/>
      <c r="AGT930" s="871"/>
      <c r="AGU930" s="871"/>
      <c r="AGV930" s="871"/>
      <c r="AGW930" s="871"/>
      <c r="AGX930" s="871"/>
      <c r="AGY930" s="871"/>
      <c r="AGZ930" s="871"/>
      <c r="AHA930" s="871"/>
      <c r="AHB930" s="871"/>
      <c r="AHC930" s="871"/>
      <c r="AHD930" s="871"/>
      <c r="AHE930" s="871"/>
      <c r="AHF930" s="871"/>
      <c r="AHG930" s="871"/>
      <c r="AHH930" s="871"/>
      <c r="AHI930" s="871"/>
      <c r="AHJ930" s="871"/>
      <c r="AHK930" s="871"/>
      <c r="AHL930" s="871"/>
      <c r="AHM930" s="871"/>
      <c r="AHN930" s="871"/>
      <c r="AHO930" s="871"/>
      <c r="AHP930" s="871"/>
      <c r="AHQ930" s="871"/>
      <c r="AHR930" s="871"/>
      <c r="AHS930" s="871"/>
      <c r="AHT930" s="871"/>
      <c r="AHU930" s="871"/>
      <c r="AHV930" s="871"/>
      <c r="AHW930" s="871"/>
      <c r="AHX930" s="871"/>
      <c r="AHY930" s="871"/>
      <c r="AHZ930" s="871"/>
      <c r="AIA930" s="871"/>
      <c r="AIB930" s="871"/>
      <c r="AIC930" s="871"/>
      <c r="AID930" s="871"/>
      <c r="AIE930" s="871"/>
      <c r="AIF930" s="871"/>
      <c r="AIG930" s="871"/>
      <c r="AIH930" s="871"/>
      <c r="AII930" s="871"/>
      <c r="AIJ930" s="871"/>
      <c r="AIK930" s="871"/>
      <c r="AIL930" s="871"/>
      <c r="AIM930" s="871"/>
      <c r="AIN930" s="871"/>
      <c r="AIO930" s="871"/>
      <c r="AIP930" s="871"/>
      <c r="AIQ930" s="871"/>
      <c r="AIR930" s="871"/>
      <c r="AIS930" s="871"/>
      <c r="AIT930" s="871"/>
      <c r="AIU930" s="871"/>
      <c r="AIV930" s="871"/>
      <c r="AIW930" s="871"/>
      <c r="AIX930" s="871"/>
      <c r="AIY930" s="871"/>
      <c r="AIZ930" s="871"/>
      <c r="AJA930" s="871"/>
      <c r="AJB930" s="871"/>
      <c r="AJC930" s="871"/>
      <c r="AJD930" s="871"/>
      <c r="AJE930" s="871"/>
      <c r="AJF930" s="871"/>
      <c r="AJG930" s="871"/>
      <c r="AJH930" s="871"/>
      <c r="AJI930" s="871"/>
      <c r="AJJ930" s="871"/>
      <c r="AJK930" s="871"/>
      <c r="AJL930" s="871"/>
      <c r="AJM930" s="871"/>
      <c r="AJN930" s="871"/>
      <c r="AJO930" s="871"/>
      <c r="AJP930" s="871"/>
      <c r="AJQ930" s="871"/>
      <c r="AJR930" s="871"/>
      <c r="AJS930" s="871"/>
      <c r="AJT930" s="871"/>
      <c r="AJU930" s="871"/>
      <c r="AJV930" s="871"/>
      <c r="AJW930" s="871"/>
      <c r="AJX930" s="871"/>
      <c r="AJY930" s="871"/>
      <c r="AJZ930" s="871"/>
      <c r="AKA930" s="871"/>
      <c r="AKB930" s="871"/>
      <c r="AKC930" s="871"/>
      <c r="AKD930" s="871"/>
      <c r="AKE930" s="871"/>
      <c r="AKF930" s="871"/>
      <c r="AKG930" s="871"/>
      <c r="AKH930" s="871"/>
      <c r="AKI930" s="871"/>
      <c r="AKJ930" s="871"/>
      <c r="AKK930" s="871"/>
      <c r="AKL930" s="871"/>
      <c r="AKM930" s="871"/>
      <c r="AKN930" s="871"/>
      <c r="AKO930" s="871"/>
      <c r="AKP930" s="871"/>
      <c r="AKQ930" s="871"/>
      <c r="AKR930" s="871"/>
      <c r="AKS930" s="871"/>
      <c r="AKT930" s="871"/>
      <c r="AKU930" s="871"/>
      <c r="AKV930" s="871"/>
      <c r="AKW930" s="871"/>
      <c r="AKX930" s="871"/>
      <c r="AKY930" s="871"/>
      <c r="AKZ930" s="871"/>
      <c r="ALA930" s="871"/>
      <c r="ALB930" s="871"/>
      <c r="ALC930" s="871"/>
      <c r="ALD930" s="871"/>
      <c r="ALE930" s="871"/>
      <c r="ALF930" s="871"/>
      <c r="ALG930" s="871"/>
      <c r="ALH930" s="871"/>
      <c r="ALI930" s="871"/>
      <c r="ALJ930" s="871"/>
      <c r="ALK930" s="871"/>
      <c r="ALL930" s="871"/>
      <c r="ALM930" s="871"/>
      <c r="ALN930" s="871"/>
      <c r="ALO930" s="871"/>
      <c r="ALP930" s="871"/>
      <c r="ALQ930" s="871"/>
      <c r="ALR930" s="871"/>
      <c r="ALS930" s="871"/>
      <c r="ALT930" s="871"/>
      <c r="ALU930" s="871"/>
      <c r="ALV930" s="871"/>
      <c r="ALW930" s="871"/>
      <c r="ALX930" s="871"/>
      <c r="ALY930" s="871"/>
      <c r="ALZ930" s="871"/>
      <c r="AMA930" s="871"/>
      <c r="AMB930" s="871"/>
      <c r="AMC930" s="871"/>
      <c r="AMD930" s="871"/>
      <c r="AME930" s="871"/>
      <c r="AMF930" s="871"/>
      <c r="AMG930" s="871"/>
      <c r="AMH930" s="871"/>
      <c r="AMI930" s="871"/>
      <c r="AMJ930" s="871"/>
    </row>
    <row r="931" spans="1:1024" ht="14.4">
      <c r="A931" s="941"/>
      <c r="B931" s="934"/>
      <c r="C931" s="935"/>
      <c r="D931" s="944"/>
      <c r="E931" s="937"/>
      <c r="F931" s="938"/>
      <c r="G931" s="937"/>
      <c r="H931" s="871"/>
      <c r="I931" s="871"/>
      <c r="J931" s="871"/>
      <c r="K931" s="871"/>
      <c r="L931" s="871"/>
      <c r="M931" s="871"/>
      <c r="N931" s="871"/>
      <c r="O931" s="871"/>
      <c r="P931" s="871"/>
      <c r="Q931" s="871"/>
      <c r="R931" s="871"/>
      <c r="S931" s="871"/>
      <c r="T931" s="871"/>
      <c r="U931" s="871"/>
      <c r="V931" s="871"/>
      <c r="W931" s="871"/>
      <c r="X931" s="871"/>
      <c r="Y931" s="871"/>
      <c r="Z931" s="871"/>
      <c r="AA931" s="871"/>
      <c r="AB931" s="871"/>
      <c r="AC931" s="871"/>
      <c r="AD931" s="871"/>
      <c r="AE931" s="871"/>
      <c r="AF931" s="871"/>
      <c r="AG931" s="871"/>
      <c r="AH931" s="871"/>
      <c r="AI931" s="871"/>
      <c r="AJ931" s="871"/>
      <c r="AK931" s="871"/>
      <c r="AL931" s="871"/>
      <c r="AM931" s="871"/>
      <c r="AN931" s="871"/>
      <c r="AO931" s="871"/>
      <c r="AP931" s="871"/>
      <c r="AQ931" s="871"/>
      <c r="AR931" s="871"/>
      <c r="AS931" s="871"/>
      <c r="AT931" s="871"/>
      <c r="AU931" s="871"/>
      <c r="AV931" s="871"/>
      <c r="AW931" s="871"/>
      <c r="AX931" s="871"/>
      <c r="AY931" s="871"/>
      <c r="AZ931" s="871"/>
      <c r="BA931" s="871"/>
      <c r="BB931" s="871"/>
      <c r="BC931" s="871"/>
      <c r="BD931" s="871"/>
      <c r="BE931" s="871"/>
      <c r="BF931" s="871"/>
      <c r="BG931" s="871"/>
      <c r="BH931" s="871"/>
      <c r="BI931" s="871"/>
      <c r="BJ931" s="871"/>
      <c r="BK931" s="871"/>
      <c r="BL931" s="871"/>
      <c r="BM931" s="871"/>
      <c r="BN931" s="871"/>
      <c r="BO931" s="871"/>
      <c r="BP931" s="871"/>
      <c r="BQ931" s="871"/>
      <c r="BR931" s="871"/>
      <c r="BS931" s="871"/>
      <c r="BT931" s="871"/>
      <c r="BU931" s="871"/>
      <c r="BV931" s="871"/>
      <c r="BW931" s="871"/>
      <c r="BX931" s="871"/>
      <c r="BY931" s="871"/>
      <c r="BZ931" s="871"/>
      <c r="CA931" s="871"/>
      <c r="CB931" s="871"/>
      <c r="CC931" s="871"/>
      <c r="CD931" s="871"/>
      <c r="CE931" s="871"/>
      <c r="CF931" s="871"/>
      <c r="CG931" s="871"/>
      <c r="CH931" s="871"/>
      <c r="CI931" s="871"/>
      <c r="CJ931" s="871"/>
      <c r="CK931" s="871"/>
      <c r="CL931" s="871"/>
      <c r="CM931" s="871"/>
      <c r="CN931" s="871"/>
      <c r="CO931" s="871"/>
      <c r="CP931" s="871"/>
      <c r="CQ931" s="871"/>
      <c r="CR931" s="871"/>
      <c r="CS931" s="871"/>
      <c r="CT931" s="871"/>
      <c r="CU931" s="871"/>
      <c r="CV931" s="871"/>
      <c r="CW931" s="871"/>
      <c r="CX931" s="871"/>
      <c r="CY931" s="871"/>
      <c r="CZ931" s="871"/>
      <c r="DA931" s="871"/>
      <c r="DB931" s="871"/>
      <c r="DC931" s="871"/>
      <c r="DD931" s="871"/>
      <c r="DE931" s="871"/>
      <c r="DF931" s="871"/>
      <c r="DG931" s="871"/>
      <c r="DH931" s="871"/>
      <c r="DI931" s="871"/>
      <c r="DJ931" s="871"/>
      <c r="DK931" s="871"/>
      <c r="DL931" s="871"/>
      <c r="DM931" s="871"/>
      <c r="DN931" s="871"/>
      <c r="DO931" s="871"/>
      <c r="DP931" s="871"/>
      <c r="DQ931" s="871"/>
      <c r="DR931" s="871"/>
      <c r="DS931" s="871"/>
      <c r="DT931" s="871"/>
      <c r="DU931" s="871"/>
      <c r="DV931" s="871"/>
      <c r="DW931" s="871"/>
      <c r="DX931" s="871"/>
      <c r="DY931" s="871"/>
      <c r="DZ931" s="871"/>
      <c r="EA931" s="871"/>
      <c r="EB931" s="871"/>
      <c r="EC931" s="871"/>
      <c r="ED931" s="871"/>
      <c r="EE931" s="871"/>
      <c r="EF931" s="871"/>
      <c r="EG931" s="871"/>
      <c r="EH931" s="871"/>
      <c r="EI931" s="871"/>
      <c r="EJ931" s="871"/>
      <c r="EK931" s="871"/>
      <c r="EL931" s="871"/>
      <c r="EM931" s="871"/>
      <c r="EN931" s="871"/>
      <c r="EO931" s="871"/>
      <c r="EP931" s="871"/>
      <c r="EQ931" s="871"/>
      <c r="ER931" s="871"/>
      <c r="ES931" s="871"/>
      <c r="ET931" s="871"/>
      <c r="EU931" s="871"/>
      <c r="EV931" s="871"/>
      <c r="EW931" s="871"/>
      <c r="EX931" s="871"/>
      <c r="EY931" s="871"/>
      <c r="EZ931" s="871"/>
      <c r="FA931" s="871"/>
      <c r="FB931" s="871"/>
      <c r="FC931" s="871"/>
      <c r="FD931" s="871"/>
      <c r="FE931" s="871"/>
      <c r="FF931" s="871"/>
      <c r="FG931" s="871"/>
      <c r="FH931" s="871"/>
      <c r="FI931" s="871"/>
      <c r="FJ931" s="871"/>
      <c r="FK931" s="871"/>
      <c r="FL931" s="871"/>
      <c r="FM931" s="871"/>
      <c r="FN931" s="871"/>
      <c r="FO931" s="871"/>
      <c r="FP931" s="871"/>
      <c r="FQ931" s="871"/>
      <c r="FR931" s="871"/>
      <c r="FS931" s="871"/>
      <c r="FT931" s="871"/>
      <c r="FU931" s="871"/>
      <c r="FV931" s="871"/>
      <c r="FW931" s="871"/>
      <c r="FX931" s="871"/>
      <c r="FY931" s="871"/>
      <c r="FZ931" s="871"/>
      <c r="GA931" s="871"/>
      <c r="GB931" s="871"/>
      <c r="GC931" s="871"/>
      <c r="GD931" s="871"/>
      <c r="GE931" s="871"/>
      <c r="GF931" s="871"/>
      <c r="GG931" s="871"/>
      <c r="GH931" s="871"/>
      <c r="GI931" s="871"/>
      <c r="GJ931" s="871"/>
      <c r="GK931" s="871"/>
      <c r="GL931" s="871"/>
      <c r="GM931" s="871"/>
      <c r="GN931" s="871"/>
      <c r="GO931" s="871"/>
      <c r="GP931" s="871"/>
      <c r="GQ931" s="871"/>
      <c r="GR931" s="871"/>
      <c r="GS931" s="871"/>
      <c r="GT931" s="871"/>
      <c r="GU931" s="871"/>
      <c r="GV931" s="871"/>
      <c r="GW931" s="871"/>
      <c r="GX931" s="871"/>
      <c r="GY931" s="871"/>
      <c r="GZ931" s="871"/>
      <c r="HA931" s="871"/>
      <c r="HB931" s="871"/>
      <c r="HC931" s="871"/>
      <c r="HD931" s="871"/>
      <c r="HE931" s="871"/>
      <c r="HF931" s="871"/>
      <c r="HG931" s="871"/>
      <c r="HH931" s="871"/>
      <c r="HI931" s="871"/>
      <c r="HJ931" s="871"/>
      <c r="HK931" s="871"/>
      <c r="HL931" s="871"/>
      <c r="HM931" s="871"/>
      <c r="HN931" s="871"/>
      <c r="HO931" s="871"/>
      <c r="HP931" s="871"/>
      <c r="HQ931" s="871"/>
      <c r="HR931" s="871"/>
      <c r="HS931" s="871"/>
      <c r="HT931" s="871"/>
      <c r="HU931" s="871"/>
      <c r="HV931" s="871"/>
      <c r="HW931" s="871"/>
      <c r="HX931" s="871"/>
      <c r="HY931" s="871"/>
      <c r="HZ931" s="871"/>
      <c r="IA931" s="871"/>
      <c r="IB931" s="871"/>
      <c r="IC931" s="871"/>
      <c r="ID931" s="871"/>
      <c r="IE931" s="871"/>
      <c r="IF931" s="871"/>
      <c r="IG931" s="871"/>
      <c r="IH931" s="871"/>
      <c r="II931" s="871"/>
      <c r="IJ931" s="871"/>
      <c r="IK931" s="871"/>
      <c r="IL931" s="871"/>
      <c r="IM931" s="871"/>
      <c r="IN931" s="871"/>
      <c r="IO931" s="871"/>
      <c r="IP931" s="871"/>
      <c r="IQ931" s="871"/>
      <c r="IR931" s="871"/>
      <c r="IS931" s="871"/>
      <c r="IT931" s="871"/>
      <c r="IU931" s="871"/>
      <c r="IV931" s="871"/>
      <c r="IW931" s="871"/>
      <c r="IX931" s="871"/>
      <c r="IY931" s="871"/>
      <c r="IZ931" s="871"/>
      <c r="JA931" s="871"/>
      <c r="JB931" s="871"/>
      <c r="JC931" s="871"/>
      <c r="JD931" s="871"/>
      <c r="JE931" s="871"/>
      <c r="JF931" s="871"/>
      <c r="JG931" s="871"/>
      <c r="JH931" s="871"/>
      <c r="JI931" s="871"/>
      <c r="JJ931" s="871"/>
      <c r="JK931" s="871"/>
      <c r="JL931" s="871"/>
      <c r="JM931" s="871"/>
      <c r="JN931" s="871"/>
      <c r="JO931" s="871"/>
      <c r="JP931" s="871"/>
      <c r="JQ931" s="871"/>
      <c r="JR931" s="871"/>
      <c r="JS931" s="871"/>
      <c r="JT931" s="871"/>
      <c r="JU931" s="871"/>
      <c r="JV931" s="871"/>
      <c r="JW931" s="871"/>
      <c r="JX931" s="871"/>
      <c r="JY931" s="871"/>
      <c r="JZ931" s="871"/>
      <c r="KA931" s="871"/>
      <c r="KB931" s="871"/>
      <c r="KC931" s="871"/>
      <c r="KD931" s="871"/>
      <c r="KE931" s="871"/>
      <c r="KF931" s="871"/>
      <c r="KG931" s="871"/>
      <c r="KH931" s="871"/>
      <c r="KI931" s="871"/>
      <c r="KJ931" s="871"/>
      <c r="KK931" s="871"/>
      <c r="KL931" s="871"/>
      <c r="KM931" s="871"/>
      <c r="KN931" s="871"/>
      <c r="KO931" s="871"/>
      <c r="KP931" s="871"/>
      <c r="KQ931" s="871"/>
      <c r="KR931" s="871"/>
      <c r="KS931" s="871"/>
      <c r="KT931" s="871"/>
      <c r="KU931" s="871"/>
      <c r="KV931" s="871"/>
      <c r="KW931" s="871"/>
      <c r="KX931" s="871"/>
      <c r="KY931" s="871"/>
      <c r="KZ931" s="871"/>
      <c r="LA931" s="871"/>
      <c r="LB931" s="871"/>
      <c r="LC931" s="871"/>
      <c r="LD931" s="871"/>
      <c r="LE931" s="871"/>
      <c r="LF931" s="871"/>
      <c r="LG931" s="871"/>
      <c r="LH931" s="871"/>
      <c r="LI931" s="871"/>
      <c r="LJ931" s="871"/>
      <c r="LK931" s="871"/>
      <c r="LL931" s="871"/>
      <c r="LM931" s="871"/>
      <c r="LN931" s="871"/>
      <c r="LO931" s="871"/>
      <c r="LP931" s="871"/>
      <c r="LQ931" s="871"/>
      <c r="LR931" s="871"/>
      <c r="LS931" s="871"/>
      <c r="LT931" s="871"/>
      <c r="LU931" s="871"/>
      <c r="LV931" s="871"/>
      <c r="LW931" s="871"/>
      <c r="LX931" s="871"/>
      <c r="LY931" s="871"/>
      <c r="LZ931" s="871"/>
      <c r="MA931" s="871"/>
      <c r="MB931" s="871"/>
      <c r="MC931" s="871"/>
      <c r="MD931" s="871"/>
      <c r="ME931" s="871"/>
      <c r="MF931" s="871"/>
      <c r="MG931" s="871"/>
      <c r="MH931" s="871"/>
      <c r="MI931" s="871"/>
      <c r="MJ931" s="871"/>
      <c r="MK931" s="871"/>
      <c r="ML931" s="871"/>
      <c r="MM931" s="871"/>
      <c r="MN931" s="871"/>
      <c r="MO931" s="871"/>
      <c r="MP931" s="871"/>
      <c r="MQ931" s="871"/>
      <c r="MR931" s="871"/>
      <c r="MS931" s="871"/>
      <c r="MT931" s="871"/>
      <c r="MU931" s="871"/>
      <c r="MV931" s="871"/>
      <c r="MW931" s="871"/>
      <c r="MX931" s="871"/>
      <c r="MY931" s="871"/>
      <c r="MZ931" s="871"/>
      <c r="NA931" s="871"/>
      <c r="NB931" s="871"/>
      <c r="NC931" s="871"/>
      <c r="ND931" s="871"/>
      <c r="NE931" s="871"/>
      <c r="NF931" s="871"/>
      <c r="NG931" s="871"/>
      <c r="NH931" s="871"/>
      <c r="NI931" s="871"/>
      <c r="NJ931" s="871"/>
      <c r="NK931" s="871"/>
      <c r="NL931" s="871"/>
      <c r="NM931" s="871"/>
      <c r="NN931" s="871"/>
      <c r="NO931" s="871"/>
      <c r="NP931" s="871"/>
      <c r="NQ931" s="871"/>
      <c r="NR931" s="871"/>
      <c r="NS931" s="871"/>
      <c r="NT931" s="871"/>
      <c r="NU931" s="871"/>
      <c r="NV931" s="871"/>
      <c r="NW931" s="871"/>
      <c r="NX931" s="871"/>
      <c r="NY931" s="871"/>
      <c r="NZ931" s="871"/>
      <c r="OA931" s="871"/>
      <c r="OB931" s="871"/>
      <c r="OC931" s="871"/>
      <c r="OD931" s="871"/>
      <c r="OE931" s="871"/>
      <c r="OF931" s="871"/>
      <c r="OG931" s="871"/>
      <c r="OH931" s="871"/>
      <c r="OI931" s="871"/>
      <c r="OJ931" s="871"/>
      <c r="OK931" s="871"/>
      <c r="OL931" s="871"/>
      <c r="OM931" s="871"/>
      <c r="ON931" s="871"/>
      <c r="OO931" s="871"/>
      <c r="OP931" s="871"/>
      <c r="OQ931" s="871"/>
      <c r="OR931" s="871"/>
      <c r="OS931" s="871"/>
      <c r="OT931" s="871"/>
      <c r="OU931" s="871"/>
      <c r="OV931" s="871"/>
      <c r="OW931" s="871"/>
      <c r="OX931" s="871"/>
      <c r="OY931" s="871"/>
      <c r="OZ931" s="871"/>
      <c r="PA931" s="871"/>
      <c r="PB931" s="871"/>
      <c r="PC931" s="871"/>
      <c r="PD931" s="871"/>
      <c r="PE931" s="871"/>
      <c r="PF931" s="871"/>
      <c r="PG931" s="871"/>
      <c r="PH931" s="871"/>
      <c r="PI931" s="871"/>
      <c r="PJ931" s="871"/>
      <c r="PK931" s="871"/>
      <c r="PL931" s="871"/>
      <c r="PM931" s="871"/>
      <c r="PN931" s="871"/>
      <c r="PO931" s="871"/>
      <c r="PP931" s="871"/>
      <c r="PQ931" s="871"/>
      <c r="PR931" s="871"/>
      <c r="PS931" s="871"/>
      <c r="PT931" s="871"/>
      <c r="PU931" s="871"/>
      <c r="PV931" s="871"/>
      <c r="PW931" s="871"/>
      <c r="PX931" s="871"/>
      <c r="PY931" s="871"/>
      <c r="PZ931" s="871"/>
      <c r="QA931" s="871"/>
      <c r="QB931" s="871"/>
      <c r="QC931" s="871"/>
      <c r="QD931" s="871"/>
      <c r="QE931" s="871"/>
      <c r="QF931" s="871"/>
      <c r="QG931" s="871"/>
      <c r="QH931" s="871"/>
      <c r="QI931" s="871"/>
      <c r="QJ931" s="871"/>
      <c r="QK931" s="871"/>
      <c r="QL931" s="871"/>
      <c r="QM931" s="871"/>
      <c r="QN931" s="871"/>
      <c r="QO931" s="871"/>
      <c r="QP931" s="871"/>
      <c r="QQ931" s="871"/>
      <c r="QR931" s="871"/>
      <c r="QS931" s="871"/>
      <c r="QT931" s="871"/>
      <c r="QU931" s="871"/>
      <c r="QV931" s="871"/>
      <c r="QW931" s="871"/>
      <c r="QX931" s="871"/>
      <c r="QY931" s="871"/>
      <c r="QZ931" s="871"/>
      <c r="RA931" s="871"/>
      <c r="RB931" s="871"/>
      <c r="RC931" s="871"/>
      <c r="RD931" s="871"/>
      <c r="RE931" s="871"/>
      <c r="RF931" s="871"/>
      <c r="RG931" s="871"/>
      <c r="RH931" s="871"/>
      <c r="RI931" s="871"/>
      <c r="RJ931" s="871"/>
      <c r="RK931" s="871"/>
      <c r="RL931" s="871"/>
      <c r="RM931" s="871"/>
      <c r="RN931" s="871"/>
      <c r="RO931" s="871"/>
      <c r="RP931" s="871"/>
      <c r="RQ931" s="871"/>
      <c r="RR931" s="871"/>
      <c r="RS931" s="871"/>
      <c r="RT931" s="871"/>
      <c r="RU931" s="871"/>
      <c r="RV931" s="871"/>
      <c r="RW931" s="871"/>
      <c r="RX931" s="871"/>
      <c r="RY931" s="871"/>
      <c r="RZ931" s="871"/>
      <c r="SA931" s="871"/>
      <c r="SB931" s="871"/>
      <c r="SC931" s="871"/>
      <c r="SD931" s="871"/>
      <c r="SE931" s="871"/>
      <c r="SF931" s="871"/>
      <c r="SG931" s="871"/>
      <c r="SH931" s="871"/>
      <c r="SI931" s="871"/>
      <c r="SJ931" s="871"/>
      <c r="SK931" s="871"/>
      <c r="SL931" s="871"/>
      <c r="SM931" s="871"/>
      <c r="SN931" s="871"/>
      <c r="SO931" s="871"/>
      <c r="SP931" s="871"/>
      <c r="SQ931" s="871"/>
      <c r="SR931" s="871"/>
      <c r="SS931" s="871"/>
      <c r="ST931" s="871"/>
      <c r="SU931" s="871"/>
      <c r="SV931" s="871"/>
      <c r="SW931" s="871"/>
      <c r="SX931" s="871"/>
      <c r="SY931" s="871"/>
      <c r="SZ931" s="871"/>
      <c r="TA931" s="871"/>
      <c r="TB931" s="871"/>
      <c r="TC931" s="871"/>
      <c r="TD931" s="871"/>
      <c r="TE931" s="871"/>
      <c r="TF931" s="871"/>
      <c r="TG931" s="871"/>
      <c r="TH931" s="871"/>
      <c r="TI931" s="871"/>
      <c r="TJ931" s="871"/>
      <c r="TK931" s="871"/>
      <c r="TL931" s="871"/>
      <c r="TM931" s="871"/>
      <c r="TN931" s="871"/>
      <c r="TO931" s="871"/>
      <c r="TP931" s="871"/>
      <c r="TQ931" s="871"/>
      <c r="TR931" s="871"/>
      <c r="TS931" s="871"/>
      <c r="TT931" s="871"/>
      <c r="TU931" s="871"/>
      <c r="TV931" s="871"/>
      <c r="TW931" s="871"/>
      <c r="TX931" s="871"/>
      <c r="TY931" s="871"/>
      <c r="TZ931" s="871"/>
      <c r="UA931" s="871"/>
      <c r="UB931" s="871"/>
      <c r="UC931" s="871"/>
      <c r="UD931" s="871"/>
      <c r="UE931" s="871"/>
      <c r="UF931" s="871"/>
      <c r="UG931" s="871"/>
      <c r="UH931" s="871"/>
      <c r="UI931" s="871"/>
      <c r="UJ931" s="871"/>
      <c r="UK931" s="871"/>
      <c r="UL931" s="871"/>
      <c r="UM931" s="871"/>
      <c r="UN931" s="871"/>
      <c r="UO931" s="871"/>
      <c r="UP931" s="871"/>
      <c r="UQ931" s="871"/>
      <c r="UR931" s="871"/>
      <c r="US931" s="871"/>
      <c r="UT931" s="871"/>
      <c r="UU931" s="871"/>
      <c r="UV931" s="871"/>
      <c r="UW931" s="871"/>
      <c r="UX931" s="871"/>
      <c r="UY931" s="871"/>
      <c r="UZ931" s="871"/>
      <c r="VA931" s="871"/>
      <c r="VB931" s="871"/>
      <c r="VC931" s="871"/>
      <c r="VD931" s="871"/>
      <c r="VE931" s="871"/>
      <c r="VF931" s="871"/>
      <c r="VG931" s="871"/>
      <c r="VH931" s="871"/>
      <c r="VI931" s="871"/>
      <c r="VJ931" s="871"/>
      <c r="VK931" s="871"/>
      <c r="VL931" s="871"/>
      <c r="VM931" s="871"/>
      <c r="VN931" s="871"/>
      <c r="VO931" s="871"/>
      <c r="VP931" s="871"/>
      <c r="VQ931" s="871"/>
      <c r="VR931" s="871"/>
      <c r="VS931" s="871"/>
      <c r="VT931" s="871"/>
      <c r="VU931" s="871"/>
      <c r="VV931" s="871"/>
      <c r="VW931" s="871"/>
      <c r="VX931" s="871"/>
      <c r="VY931" s="871"/>
      <c r="VZ931" s="871"/>
      <c r="WA931" s="871"/>
      <c r="WB931" s="871"/>
      <c r="WC931" s="871"/>
      <c r="WD931" s="871"/>
      <c r="WE931" s="871"/>
      <c r="WF931" s="871"/>
      <c r="WG931" s="871"/>
      <c r="WH931" s="871"/>
      <c r="WI931" s="871"/>
      <c r="WJ931" s="871"/>
      <c r="WK931" s="871"/>
      <c r="WL931" s="871"/>
      <c r="WM931" s="871"/>
      <c r="WN931" s="871"/>
      <c r="WO931" s="871"/>
      <c r="WP931" s="871"/>
      <c r="WQ931" s="871"/>
      <c r="WR931" s="871"/>
      <c r="WS931" s="871"/>
      <c r="WT931" s="871"/>
      <c r="WU931" s="871"/>
      <c r="WV931" s="871"/>
      <c r="WW931" s="871"/>
      <c r="WX931" s="871"/>
      <c r="WY931" s="871"/>
      <c r="WZ931" s="871"/>
      <c r="XA931" s="871"/>
      <c r="XB931" s="871"/>
      <c r="XC931" s="871"/>
      <c r="XD931" s="871"/>
      <c r="XE931" s="871"/>
      <c r="XF931" s="871"/>
      <c r="XG931" s="871"/>
      <c r="XH931" s="871"/>
      <c r="XI931" s="871"/>
      <c r="XJ931" s="871"/>
      <c r="XK931" s="871"/>
      <c r="XL931" s="871"/>
      <c r="XM931" s="871"/>
      <c r="XN931" s="871"/>
      <c r="XO931" s="871"/>
      <c r="XP931" s="871"/>
      <c r="XQ931" s="871"/>
      <c r="XR931" s="871"/>
      <c r="XS931" s="871"/>
      <c r="XT931" s="871"/>
      <c r="XU931" s="871"/>
      <c r="XV931" s="871"/>
      <c r="XW931" s="871"/>
      <c r="XX931" s="871"/>
      <c r="XY931" s="871"/>
      <c r="XZ931" s="871"/>
      <c r="YA931" s="871"/>
      <c r="YB931" s="871"/>
      <c r="YC931" s="871"/>
      <c r="YD931" s="871"/>
      <c r="YE931" s="871"/>
      <c r="YF931" s="871"/>
      <c r="YG931" s="871"/>
      <c r="YH931" s="871"/>
      <c r="YI931" s="871"/>
      <c r="YJ931" s="871"/>
      <c r="YK931" s="871"/>
      <c r="YL931" s="871"/>
      <c r="YM931" s="871"/>
      <c r="YN931" s="871"/>
      <c r="YO931" s="871"/>
      <c r="YP931" s="871"/>
      <c r="YQ931" s="871"/>
      <c r="YR931" s="871"/>
      <c r="YS931" s="871"/>
      <c r="YT931" s="871"/>
      <c r="YU931" s="871"/>
      <c r="YV931" s="871"/>
      <c r="YW931" s="871"/>
      <c r="YX931" s="871"/>
      <c r="YY931" s="871"/>
      <c r="YZ931" s="871"/>
      <c r="ZA931" s="871"/>
      <c r="ZB931" s="871"/>
      <c r="ZC931" s="871"/>
      <c r="ZD931" s="871"/>
      <c r="ZE931" s="871"/>
      <c r="ZF931" s="871"/>
      <c r="ZG931" s="871"/>
      <c r="ZH931" s="871"/>
      <c r="ZI931" s="871"/>
      <c r="ZJ931" s="871"/>
      <c r="ZK931" s="871"/>
      <c r="ZL931" s="871"/>
      <c r="ZM931" s="871"/>
      <c r="ZN931" s="871"/>
      <c r="ZO931" s="871"/>
      <c r="ZP931" s="871"/>
      <c r="ZQ931" s="871"/>
      <c r="ZR931" s="871"/>
      <c r="ZS931" s="871"/>
      <c r="ZT931" s="871"/>
      <c r="ZU931" s="871"/>
      <c r="ZV931" s="871"/>
      <c r="ZW931" s="871"/>
      <c r="ZX931" s="871"/>
      <c r="ZY931" s="871"/>
      <c r="ZZ931" s="871"/>
      <c r="AAA931" s="871"/>
      <c r="AAB931" s="871"/>
      <c r="AAC931" s="871"/>
      <c r="AAD931" s="871"/>
      <c r="AAE931" s="871"/>
      <c r="AAF931" s="871"/>
      <c r="AAG931" s="871"/>
      <c r="AAH931" s="871"/>
      <c r="AAI931" s="871"/>
      <c r="AAJ931" s="871"/>
      <c r="AAK931" s="871"/>
      <c r="AAL931" s="871"/>
      <c r="AAM931" s="871"/>
      <c r="AAN931" s="871"/>
      <c r="AAO931" s="871"/>
      <c r="AAP931" s="871"/>
      <c r="AAQ931" s="871"/>
      <c r="AAR931" s="871"/>
      <c r="AAS931" s="871"/>
      <c r="AAT931" s="871"/>
      <c r="AAU931" s="871"/>
      <c r="AAV931" s="871"/>
      <c r="AAW931" s="871"/>
      <c r="AAX931" s="871"/>
      <c r="AAY931" s="871"/>
      <c r="AAZ931" s="871"/>
      <c r="ABA931" s="871"/>
      <c r="ABB931" s="871"/>
      <c r="ABC931" s="871"/>
      <c r="ABD931" s="871"/>
      <c r="ABE931" s="871"/>
      <c r="ABF931" s="871"/>
      <c r="ABG931" s="871"/>
      <c r="ABH931" s="871"/>
      <c r="ABI931" s="871"/>
      <c r="ABJ931" s="871"/>
      <c r="ABK931" s="871"/>
      <c r="ABL931" s="871"/>
      <c r="ABM931" s="871"/>
      <c r="ABN931" s="871"/>
      <c r="ABO931" s="871"/>
      <c r="ABP931" s="871"/>
      <c r="ABQ931" s="871"/>
      <c r="ABR931" s="871"/>
      <c r="ABS931" s="871"/>
      <c r="ABT931" s="871"/>
      <c r="ABU931" s="871"/>
      <c r="ABV931" s="871"/>
      <c r="ABW931" s="871"/>
      <c r="ABX931" s="871"/>
      <c r="ABY931" s="871"/>
      <c r="ABZ931" s="871"/>
      <c r="ACA931" s="871"/>
      <c r="ACB931" s="871"/>
      <c r="ACC931" s="871"/>
      <c r="ACD931" s="871"/>
      <c r="ACE931" s="871"/>
      <c r="ACF931" s="871"/>
      <c r="ACG931" s="871"/>
      <c r="ACH931" s="871"/>
      <c r="ACI931" s="871"/>
      <c r="ACJ931" s="871"/>
      <c r="ACK931" s="871"/>
      <c r="ACL931" s="871"/>
      <c r="ACM931" s="871"/>
      <c r="ACN931" s="871"/>
      <c r="ACO931" s="871"/>
      <c r="ACP931" s="871"/>
      <c r="ACQ931" s="871"/>
      <c r="ACR931" s="871"/>
      <c r="ACS931" s="871"/>
      <c r="ACT931" s="871"/>
      <c r="ACU931" s="871"/>
      <c r="ACV931" s="871"/>
      <c r="ACW931" s="871"/>
      <c r="ACX931" s="871"/>
      <c r="ACY931" s="871"/>
      <c r="ACZ931" s="871"/>
      <c r="ADA931" s="871"/>
      <c r="ADB931" s="871"/>
      <c r="ADC931" s="871"/>
      <c r="ADD931" s="871"/>
      <c r="ADE931" s="871"/>
      <c r="ADF931" s="871"/>
      <c r="ADG931" s="871"/>
      <c r="ADH931" s="871"/>
      <c r="ADI931" s="871"/>
      <c r="ADJ931" s="871"/>
      <c r="ADK931" s="871"/>
      <c r="ADL931" s="871"/>
      <c r="ADM931" s="871"/>
      <c r="ADN931" s="871"/>
      <c r="ADO931" s="871"/>
      <c r="ADP931" s="871"/>
      <c r="ADQ931" s="871"/>
      <c r="ADR931" s="871"/>
      <c r="ADS931" s="871"/>
      <c r="ADT931" s="871"/>
      <c r="ADU931" s="871"/>
      <c r="ADV931" s="871"/>
      <c r="ADW931" s="871"/>
      <c r="ADX931" s="871"/>
      <c r="ADY931" s="871"/>
      <c r="ADZ931" s="871"/>
      <c r="AEA931" s="871"/>
      <c r="AEB931" s="871"/>
      <c r="AEC931" s="871"/>
      <c r="AED931" s="871"/>
      <c r="AEE931" s="871"/>
      <c r="AEF931" s="871"/>
      <c r="AEG931" s="871"/>
      <c r="AEH931" s="871"/>
      <c r="AEI931" s="871"/>
      <c r="AEJ931" s="871"/>
      <c r="AEK931" s="871"/>
      <c r="AEL931" s="871"/>
      <c r="AEM931" s="871"/>
      <c r="AEN931" s="871"/>
      <c r="AEO931" s="871"/>
      <c r="AEP931" s="871"/>
      <c r="AEQ931" s="871"/>
      <c r="AER931" s="871"/>
      <c r="AES931" s="871"/>
      <c r="AET931" s="871"/>
      <c r="AEU931" s="871"/>
      <c r="AEV931" s="871"/>
      <c r="AEW931" s="871"/>
      <c r="AEX931" s="871"/>
      <c r="AEY931" s="871"/>
      <c r="AEZ931" s="871"/>
      <c r="AFA931" s="871"/>
      <c r="AFB931" s="871"/>
      <c r="AFC931" s="871"/>
      <c r="AFD931" s="871"/>
      <c r="AFE931" s="871"/>
      <c r="AFF931" s="871"/>
      <c r="AFG931" s="871"/>
      <c r="AFH931" s="871"/>
      <c r="AFI931" s="871"/>
      <c r="AFJ931" s="871"/>
      <c r="AFK931" s="871"/>
      <c r="AFL931" s="871"/>
      <c r="AFM931" s="871"/>
      <c r="AFN931" s="871"/>
      <c r="AFO931" s="871"/>
      <c r="AFP931" s="871"/>
      <c r="AFQ931" s="871"/>
      <c r="AFR931" s="871"/>
      <c r="AFS931" s="871"/>
      <c r="AFT931" s="871"/>
      <c r="AFU931" s="871"/>
      <c r="AFV931" s="871"/>
      <c r="AFW931" s="871"/>
      <c r="AFX931" s="871"/>
      <c r="AFY931" s="871"/>
      <c r="AFZ931" s="871"/>
      <c r="AGA931" s="871"/>
      <c r="AGB931" s="871"/>
      <c r="AGC931" s="871"/>
      <c r="AGD931" s="871"/>
      <c r="AGE931" s="871"/>
      <c r="AGF931" s="871"/>
      <c r="AGG931" s="871"/>
      <c r="AGH931" s="871"/>
      <c r="AGI931" s="871"/>
      <c r="AGJ931" s="871"/>
      <c r="AGK931" s="871"/>
      <c r="AGL931" s="871"/>
      <c r="AGM931" s="871"/>
      <c r="AGN931" s="871"/>
      <c r="AGO931" s="871"/>
      <c r="AGP931" s="871"/>
      <c r="AGQ931" s="871"/>
      <c r="AGR931" s="871"/>
      <c r="AGS931" s="871"/>
      <c r="AGT931" s="871"/>
      <c r="AGU931" s="871"/>
      <c r="AGV931" s="871"/>
      <c r="AGW931" s="871"/>
      <c r="AGX931" s="871"/>
      <c r="AGY931" s="871"/>
      <c r="AGZ931" s="871"/>
      <c r="AHA931" s="871"/>
      <c r="AHB931" s="871"/>
      <c r="AHC931" s="871"/>
      <c r="AHD931" s="871"/>
      <c r="AHE931" s="871"/>
      <c r="AHF931" s="871"/>
      <c r="AHG931" s="871"/>
      <c r="AHH931" s="871"/>
      <c r="AHI931" s="871"/>
      <c r="AHJ931" s="871"/>
      <c r="AHK931" s="871"/>
      <c r="AHL931" s="871"/>
      <c r="AHM931" s="871"/>
      <c r="AHN931" s="871"/>
      <c r="AHO931" s="871"/>
      <c r="AHP931" s="871"/>
      <c r="AHQ931" s="871"/>
      <c r="AHR931" s="871"/>
      <c r="AHS931" s="871"/>
      <c r="AHT931" s="871"/>
      <c r="AHU931" s="871"/>
      <c r="AHV931" s="871"/>
      <c r="AHW931" s="871"/>
      <c r="AHX931" s="871"/>
      <c r="AHY931" s="871"/>
      <c r="AHZ931" s="871"/>
      <c r="AIA931" s="871"/>
      <c r="AIB931" s="871"/>
      <c r="AIC931" s="871"/>
      <c r="AID931" s="871"/>
      <c r="AIE931" s="871"/>
      <c r="AIF931" s="871"/>
      <c r="AIG931" s="871"/>
      <c r="AIH931" s="871"/>
      <c r="AII931" s="871"/>
      <c r="AIJ931" s="871"/>
      <c r="AIK931" s="871"/>
      <c r="AIL931" s="871"/>
      <c r="AIM931" s="871"/>
      <c r="AIN931" s="871"/>
      <c r="AIO931" s="871"/>
      <c r="AIP931" s="871"/>
      <c r="AIQ931" s="871"/>
      <c r="AIR931" s="871"/>
      <c r="AIS931" s="871"/>
      <c r="AIT931" s="871"/>
      <c r="AIU931" s="871"/>
      <c r="AIV931" s="871"/>
      <c r="AIW931" s="871"/>
      <c r="AIX931" s="871"/>
      <c r="AIY931" s="871"/>
      <c r="AIZ931" s="871"/>
      <c r="AJA931" s="871"/>
      <c r="AJB931" s="871"/>
      <c r="AJC931" s="871"/>
      <c r="AJD931" s="871"/>
      <c r="AJE931" s="871"/>
      <c r="AJF931" s="871"/>
      <c r="AJG931" s="871"/>
      <c r="AJH931" s="871"/>
      <c r="AJI931" s="871"/>
      <c r="AJJ931" s="871"/>
      <c r="AJK931" s="871"/>
      <c r="AJL931" s="871"/>
      <c r="AJM931" s="871"/>
      <c r="AJN931" s="871"/>
      <c r="AJO931" s="871"/>
      <c r="AJP931" s="871"/>
      <c r="AJQ931" s="871"/>
      <c r="AJR931" s="871"/>
      <c r="AJS931" s="871"/>
      <c r="AJT931" s="871"/>
      <c r="AJU931" s="871"/>
      <c r="AJV931" s="871"/>
      <c r="AJW931" s="871"/>
      <c r="AJX931" s="871"/>
      <c r="AJY931" s="871"/>
      <c r="AJZ931" s="871"/>
      <c r="AKA931" s="871"/>
      <c r="AKB931" s="871"/>
      <c r="AKC931" s="871"/>
      <c r="AKD931" s="871"/>
      <c r="AKE931" s="871"/>
      <c r="AKF931" s="871"/>
      <c r="AKG931" s="871"/>
      <c r="AKH931" s="871"/>
      <c r="AKI931" s="871"/>
      <c r="AKJ931" s="871"/>
      <c r="AKK931" s="871"/>
      <c r="AKL931" s="871"/>
      <c r="AKM931" s="871"/>
      <c r="AKN931" s="871"/>
      <c r="AKO931" s="871"/>
      <c r="AKP931" s="871"/>
      <c r="AKQ931" s="871"/>
      <c r="AKR931" s="871"/>
      <c r="AKS931" s="871"/>
      <c r="AKT931" s="871"/>
      <c r="AKU931" s="871"/>
      <c r="AKV931" s="871"/>
      <c r="AKW931" s="871"/>
      <c r="AKX931" s="871"/>
      <c r="AKY931" s="871"/>
      <c r="AKZ931" s="871"/>
      <c r="ALA931" s="871"/>
      <c r="ALB931" s="871"/>
      <c r="ALC931" s="871"/>
      <c r="ALD931" s="871"/>
      <c r="ALE931" s="871"/>
      <c r="ALF931" s="871"/>
      <c r="ALG931" s="871"/>
      <c r="ALH931" s="871"/>
      <c r="ALI931" s="871"/>
      <c r="ALJ931" s="871"/>
      <c r="ALK931" s="871"/>
      <c r="ALL931" s="871"/>
      <c r="ALM931" s="871"/>
      <c r="ALN931" s="871"/>
      <c r="ALO931" s="871"/>
      <c r="ALP931" s="871"/>
      <c r="ALQ931" s="871"/>
      <c r="ALR931" s="871"/>
      <c r="ALS931" s="871"/>
      <c r="ALT931" s="871"/>
      <c r="ALU931" s="871"/>
      <c r="ALV931" s="871"/>
      <c r="ALW931" s="871"/>
      <c r="ALX931" s="871"/>
      <c r="ALY931" s="871"/>
      <c r="ALZ931" s="871"/>
      <c r="AMA931" s="871"/>
      <c r="AMB931" s="871"/>
      <c r="AMC931" s="871"/>
      <c r="AMD931" s="871"/>
      <c r="AME931" s="871"/>
      <c r="AMF931" s="871"/>
      <c r="AMG931" s="871"/>
      <c r="AMH931" s="871"/>
      <c r="AMI931" s="871"/>
      <c r="AMJ931" s="871"/>
    </row>
    <row r="932" spans="1:1024" ht="14.4">
      <c r="A932" s="942"/>
      <c r="B932" s="943"/>
      <c r="C932" s="935"/>
      <c r="D932" s="944"/>
      <c r="E932" s="942"/>
      <c r="F932" s="945"/>
      <c r="G932" s="942"/>
      <c r="H932" s="871"/>
      <c r="I932" s="871"/>
      <c r="J932" s="871"/>
      <c r="K932" s="871"/>
      <c r="L932" s="871"/>
      <c r="M932" s="871"/>
      <c r="N932" s="871"/>
      <c r="O932" s="871"/>
      <c r="P932" s="871"/>
      <c r="Q932" s="871"/>
      <c r="R932" s="871"/>
      <c r="S932" s="871"/>
      <c r="T932" s="871"/>
      <c r="U932" s="871"/>
      <c r="V932" s="871"/>
      <c r="W932" s="871"/>
      <c r="X932" s="871"/>
      <c r="Y932" s="871"/>
      <c r="Z932" s="871"/>
      <c r="AA932" s="871"/>
      <c r="AB932" s="871"/>
      <c r="AC932" s="871"/>
      <c r="AD932" s="871"/>
      <c r="AE932" s="871"/>
      <c r="AF932" s="871"/>
      <c r="AG932" s="871"/>
      <c r="AH932" s="871"/>
      <c r="AI932" s="871"/>
      <c r="AJ932" s="871"/>
      <c r="AK932" s="871"/>
      <c r="AL932" s="871"/>
      <c r="AM932" s="871"/>
      <c r="AN932" s="871"/>
      <c r="AO932" s="871"/>
      <c r="AP932" s="871"/>
      <c r="AQ932" s="871"/>
      <c r="AR932" s="871"/>
      <c r="AS932" s="871"/>
      <c r="AT932" s="871"/>
      <c r="AU932" s="871"/>
      <c r="AV932" s="871"/>
      <c r="AW932" s="871"/>
      <c r="AX932" s="871"/>
      <c r="AY932" s="871"/>
      <c r="AZ932" s="871"/>
      <c r="BA932" s="871"/>
      <c r="BB932" s="871"/>
      <c r="BC932" s="871"/>
      <c r="BD932" s="871"/>
      <c r="BE932" s="871"/>
      <c r="BF932" s="871"/>
      <c r="BG932" s="871"/>
      <c r="BH932" s="871"/>
      <c r="BI932" s="871"/>
      <c r="BJ932" s="871"/>
      <c r="BK932" s="871"/>
      <c r="BL932" s="871"/>
      <c r="BM932" s="871"/>
      <c r="BN932" s="871"/>
      <c r="BO932" s="871"/>
      <c r="BP932" s="871"/>
      <c r="BQ932" s="871"/>
      <c r="BR932" s="871"/>
      <c r="BS932" s="871"/>
      <c r="BT932" s="871"/>
      <c r="BU932" s="871"/>
      <c r="BV932" s="871"/>
      <c r="BW932" s="871"/>
      <c r="BX932" s="871"/>
      <c r="BY932" s="871"/>
      <c r="BZ932" s="871"/>
      <c r="CA932" s="871"/>
      <c r="CB932" s="871"/>
      <c r="CC932" s="871"/>
      <c r="CD932" s="871"/>
      <c r="CE932" s="871"/>
      <c r="CF932" s="871"/>
      <c r="CG932" s="871"/>
      <c r="CH932" s="871"/>
      <c r="CI932" s="871"/>
      <c r="CJ932" s="871"/>
      <c r="CK932" s="871"/>
      <c r="CL932" s="871"/>
      <c r="CM932" s="871"/>
      <c r="CN932" s="871"/>
      <c r="CO932" s="871"/>
      <c r="CP932" s="871"/>
      <c r="CQ932" s="871"/>
      <c r="CR932" s="871"/>
      <c r="CS932" s="871"/>
      <c r="CT932" s="871"/>
      <c r="CU932" s="871"/>
      <c r="CV932" s="871"/>
      <c r="CW932" s="871"/>
      <c r="CX932" s="871"/>
      <c r="CY932" s="871"/>
      <c r="CZ932" s="871"/>
      <c r="DA932" s="871"/>
      <c r="DB932" s="871"/>
      <c r="DC932" s="871"/>
      <c r="DD932" s="871"/>
      <c r="DE932" s="871"/>
      <c r="DF932" s="871"/>
      <c r="DG932" s="871"/>
      <c r="DH932" s="871"/>
      <c r="DI932" s="871"/>
      <c r="DJ932" s="871"/>
      <c r="DK932" s="871"/>
      <c r="DL932" s="871"/>
      <c r="DM932" s="871"/>
      <c r="DN932" s="871"/>
      <c r="DO932" s="871"/>
      <c r="DP932" s="871"/>
      <c r="DQ932" s="871"/>
      <c r="DR932" s="871"/>
      <c r="DS932" s="871"/>
      <c r="DT932" s="871"/>
      <c r="DU932" s="871"/>
      <c r="DV932" s="871"/>
      <c r="DW932" s="871"/>
      <c r="DX932" s="871"/>
      <c r="DY932" s="871"/>
      <c r="DZ932" s="871"/>
      <c r="EA932" s="871"/>
      <c r="EB932" s="871"/>
      <c r="EC932" s="871"/>
      <c r="ED932" s="871"/>
      <c r="EE932" s="871"/>
      <c r="EF932" s="871"/>
      <c r="EG932" s="871"/>
      <c r="EH932" s="871"/>
      <c r="EI932" s="871"/>
      <c r="EJ932" s="871"/>
      <c r="EK932" s="871"/>
      <c r="EL932" s="871"/>
      <c r="EM932" s="871"/>
      <c r="EN932" s="871"/>
      <c r="EO932" s="871"/>
      <c r="EP932" s="871"/>
      <c r="EQ932" s="871"/>
      <c r="ER932" s="871"/>
      <c r="ES932" s="871"/>
      <c r="ET932" s="871"/>
      <c r="EU932" s="871"/>
      <c r="EV932" s="871"/>
      <c r="EW932" s="871"/>
      <c r="EX932" s="871"/>
      <c r="EY932" s="871"/>
      <c r="EZ932" s="871"/>
      <c r="FA932" s="871"/>
      <c r="FB932" s="871"/>
      <c r="FC932" s="871"/>
      <c r="FD932" s="871"/>
      <c r="FE932" s="871"/>
      <c r="FF932" s="871"/>
      <c r="FG932" s="871"/>
      <c r="FH932" s="871"/>
      <c r="FI932" s="871"/>
      <c r="FJ932" s="871"/>
      <c r="FK932" s="871"/>
      <c r="FL932" s="871"/>
      <c r="FM932" s="871"/>
      <c r="FN932" s="871"/>
      <c r="FO932" s="871"/>
      <c r="FP932" s="871"/>
      <c r="FQ932" s="871"/>
      <c r="FR932" s="871"/>
      <c r="FS932" s="871"/>
      <c r="FT932" s="871"/>
      <c r="FU932" s="871"/>
      <c r="FV932" s="871"/>
      <c r="FW932" s="871"/>
      <c r="FX932" s="871"/>
      <c r="FY932" s="871"/>
      <c r="FZ932" s="871"/>
      <c r="GA932" s="871"/>
      <c r="GB932" s="871"/>
      <c r="GC932" s="871"/>
      <c r="GD932" s="871"/>
      <c r="GE932" s="871"/>
      <c r="GF932" s="871"/>
      <c r="GG932" s="871"/>
      <c r="GH932" s="871"/>
      <c r="GI932" s="871"/>
      <c r="GJ932" s="871"/>
      <c r="GK932" s="871"/>
      <c r="GL932" s="871"/>
      <c r="GM932" s="871"/>
      <c r="GN932" s="871"/>
      <c r="GO932" s="871"/>
      <c r="GP932" s="871"/>
      <c r="GQ932" s="871"/>
      <c r="GR932" s="871"/>
      <c r="GS932" s="871"/>
      <c r="GT932" s="871"/>
      <c r="GU932" s="871"/>
      <c r="GV932" s="871"/>
      <c r="GW932" s="871"/>
      <c r="GX932" s="871"/>
      <c r="GY932" s="871"/>
      <c r="GZ932" s="871"/>
      <c r="HA932" s="871"/>
      <c r="HB932" s="871"/>
      <c r="HC932" s="871"/>
      <c r="HD932" s="871"/>
      <c r="HE932" s="871"/>
      <c r="HF932" s="871"/>
      <c r="HG932" s="871"/>
      <c r="HH932" s="871"/>
      <c r="HI932" s="871"/>
      <c r="HJ932" s="871"/>
      <c r="HK932" s="871"/>
      <c r="HL932" s="871"/>
      <c r="HM932" s="871"/>
      <c r="HN932" s="871"/>
      <c r="HO932" s="871"/>
      <c r="HP932" s="871"/>
      <c r="HQ932" s="871"/>
      <c r="HR932" s="871"/>
      <c r="HS932" s="871"/>
      <c r="HT932" s="871"/>
      <c r="HU932" s="871"/>
      <c r="HV932" s="871"/>
      <c r="HW932" s="871"/>
      <c r="HX932" s="871"/>
      <c r="HY932" s="871"/>
      <c r="HZ932" s="871"/>
      <c r="IA932" s="871"/>
      <c r="IB932" s="871"/>
      <c r="IC932" s="871"/>
      <c r="ID932" s="871"/>
      <c r="IE932" s="871"/>
      <c r="IF932" s="871"/>
      <c r="IG932" s="871"/>
      <c r="IH932" s="871"/>
      <c r="II932" s="871"/>
      <c r="IJ932" s="871"/>
      <c r="IK932" s="871"/>
      <c r="IL932" s="871"/>
      <c r="IM932" s="871"/>
      <c r="IN932" s="871"/>
      <c r="IO932" s="871"/>
      <c r="IP932" s="871"/>
      <c r="IQ932" s="871"/>
      <c r="IR932" s="871"/>
      <c r="IS932" s="871"/>
      <c r="IT932" s="871"/>
      <c r="IU932" s="871"/>
      <c r="IV932" s="871"/>
      <c r="IW932" s="871"/>
      <c r="IX932" s="871"/>
      <c r="IY932" s="871"/>
      <c r="IZ932" s="871"/>
      <c r="JA932" s="871"/>
      <c r="JB932" s="871"/>
      <c r="JC932" s="871"/>
      <c r="JD932" s="871"/>
      <c r="JE932" s="871"/>
      <c r="JF932" s="871"/>
      <c r="JG932" s="871"/>
      <c r="JH932" s="871"/>
      <c r="JI932" s="871"/>
      <c r="JJ932" s="871"/>
      <c r="JK932" s="871"/>
      <c r="JL932" s="871"/>
      <c r="JM932" s="871"/>
      <c r="JN932" s="871"/>
      <c r="JO932" s="871"/>
      <c r="JP932" s="871"/>
      <c r="JQ932" s="871"/>
      <c r="JR932" s="871"/>
      <c r="JS932" s="871"/>
      <c r="JT932" s="871"/>
      <c r="JU932" s="871"/>
      <c r="JV932" s="871"/>
      <c r="JW932" s="871"/>
      <c r="JX932" s="871"/>
      <c r="JY932" s="871"/>
      <c r="JZ932" s="871"/>
      <c r="KA932" s="871"/>
      <c r="KB932" s="871"/>
      <c r="KC932" s="871"/>
      <c r="KD932" s="871"/>
      <c r="KE932" s="871"/>
      <c r="KF932" s="871"/>
      <c r="KG932" s="871"/>
      <c r="KH932" s="871"/>
      <c r="KI932" s="871"/>
      <c r="KJ932" s="871"/>
      <c r="KK932" s="871"/>
      <c r="KL932" s="871"/>
      <c r="KM932" s="871"/>
      <c r="KN932" s="871"/>
      <c r="KO932" s="871"/>
      <c r="KP932" s="871"/>
      <c r="KQ932" s="871"/>
      <c r="KR932" s="871"/>
      <c r="KS932" s="871"/>
      <c r="KT932" s="871"/>
      <c r="KU932" s="871"/>
      <c r="KV932" s="871"/>
      <c r="KW932" s="871"/>
      <c r="KX932" s="871"/>
      <c r="KY932" s="871"/>
      <c r="KZ932" s="871"/>
      <c r="LA932" s="871"/>
      <c r="LB932" s="871"/>
      <c r="LC932" s="871"/>
      <c r="LD932" s="871"/>
      <c r="LE932" s="871"/>
      <c r="LF932" s="871"/>
      <c r="LG932" s="871"/>
      <c r="LH932" s="871"/>
      <c r="LI932" s="871"/>
      <c r="LJ932" s="871"/>
      <c r="LK932" s="871"/>
      <c r="LL932" s="871"/>
      <c r="LM932" s="871"/>
      <c r="LN932" s="871"/>
      <c r="LO932" s="871"/>
      <c r="LP932" s="871"/>
      <c r="LQ932" s="871"/>
      <c r="LR932" s="871"/>
      <c r="LS932" s="871"/>
      <c r="LT932" s="871"/>
      <c r="LU932" s="871"/>
      <c r="LV932" s="871"/>
      <c r="LW932" s="871"/>
      <c r="LX932" s="871"/>
      <c r="LY932" s="871"/>
      <c r="LZ932" s="871"/>
      <c r="MA932" s="871"/>
      <c r="MB932" s="871"/>
      <c r="MC932" s="871"/>
      <c r="MD932" s="871"/>
      <c r="ME932" s="871"/>
      <c r="MF932" s="871"/>
      <c r="MG932" s="871"/>
      <c r="MH932" s="871"/>
      <c r="MI932" s="871"/>
      <c r="MJ932" s="871"/>
      <c r="MK932" s="871"/>
      <c r="ML932" s="871"/>
      <c r="MM932" s="871"/>
      <c r="MN932" s="871"/>
      <c r="MO932" s="871"/>
      <c r="MP932" s="871"/>
      <c r="MQ932" s="871"/>
      <c r="MR932" s="871"/>
      <c r="MS932" s="871"/>
      <c r="MT932" s="871"/>
      <c r="MU932" s="871"/>
      <c r="MV932" s="871"/>
      <c r="MW932" s="871"/>
      <c r="MX932" s="871"/>
      <c r="MY932" s="871"/>
      <c r="MZ932" s="871"/>
      <c r="NA932" s="871"/>
      <c r="NB932" s="871"/>
      <c r="NC932" s="871"/>
      <c r="ND932" s="871"/>
      <c r="NE932" s="871"/>
      <c r="NF932" s="871"/>
      <c r="NG932" s="871"/>
      <c r="NH932" s="871"/>
      <c r="NI932" s="871"/>
      <c r="NJ932" s="871"/>
      <c r="NK932" s="871"/>
      <c r="NL932" s="871"/>
      <c r="NM932" s="871"/>
      <c r="NN932" s="871"/>
      <c r="NO932" s="871"/>
      <c r="NP932" s="871"/>
      <c r="NQ932" s="871"/>
      <c r="NR932" s="871"/>
      <c r="NS932" s="871"/>
      <c r="NT932" s="871"/>
      <c r="NU932" s="871"/>
      <c r="NV932" s="871"/>
      <c r="NW932" s="871"/>
      <c r="NX932" s="871"/>
      <c r="NY932" s="871"/>
      <c r="NZ932" s="871"/>
      <c r="OA932" s="871"/>
      <c r="OB932" s="871"/>
      <c r="OC932" s="871"/>
      <c r="OD932" s="871"/>
      <c r="OE932" s="871"/>
      <c r="OF932" s="871"/>
      <c r="OG932" s="871"/>
      <c r="OH932" s="871"/>
      <c r="OI932" s="871"/>
      <c r="OJ932" s="871"/>
      <c r="OK932" s="871"/>
      <c r="OL932" s="871"/>
      <c r="OM932" s="871"/>
      <c r="ON932" s="871"/>
      <c r="OO932" s="871"/>
      <c r="OP932" s="871"/>
      <c r="OQ932" s="871"/>
      <c r="OR932" s="871"/>
      <c r="OS932" s="871"/>
      <c r="OT932" s="871"/>
      <c r="OU932" s="871"/>
      <c r="OV932" s="871"/>
      <c r="OW932" s="871"/>
      <c r="OX932" s="871"/>
      <c r="OY932" s="871"/>
      <c r="OZ932" s="871"/>
      <c r="PA932" s="871"/>
      <c r="PB932" s="871"/>
      <c r="PC932" s="871"/>
      <c r="PD932" s="871"/>
      <c r="PE932" s="871"/>
      <c r="PF932" s="871"/>
      <c r="PG932" s="871"/>
      <c r="PH932" s="871"/>
      <c r="PI932" s="871"/>
      <c r="PJ932" s="871"/>
      <c r="PK932" s="871"/>
      <c r="PL932" s="871"/>
      <c r="PM932" s="871"/>
      <c r="PN932" s="871"/>
      <c r="PO932" s="871"/>
      <c r="PP932" s="871"/>
      <c r="PQ932" s="871"/>
      <c r="PR932" s="871"/>
      <c r="PS932" s="871"/>
      <c r="PT932" s="871"/>
      <c r="PU932" s="871"/>
      <c r="PV932" s="871"/>
      <c r="PW932" s="871"/>
      <c r="PX932" s="871"/>
      <c r="PY932" s="871"/>
      <c r="PZ932" s="871"/>
      <c r="QA932" s="871"/>
      <c r="QB932" s="871"/>
      <c r="QC932" s="871"/>
      <c r="QD932" s="871"/>
      <c r="QE932" s="871"/>
      <c r="QF932" s="871"/>
      <c r="QG932" s="871"/>
      <c r="QH932" s="871"/>
      <c r="QI932" s="871"/>
      <c r="QJ932" s="871"/>
      <c r="QK932" s="871"/>
      <c r="QL932" s="871"/>
      <c r="QM932" s="871"/>
      <c r="QN932" s="871"/>
      <c r="QO932" s="871"/>
      <c r="QP932" s="871"/>
      <c r="QQ932" s="871"/>
      <c r="QR932" s="871"/>
      <c r="QS932" s="871"/>
      <c r="QT932" s="871"/>
      <c r="QU932" s="871"/>
      <c r="QV932" s="871"/>
      <c r="QW932" s="871"/>
      <c r="QX932" s="871"/>
      <c r="QY932" s="871"/>
      <c r="QZ932" s="871"/>
      <c r="RA932" s="871"/>
      <c r="RB932" s="871"/>
      <c r="RC932" s="871"/>
      <c r="RD932" s="871"/>
      <c r="RE932" s="871"/>
      <c r="RF932" s="871"/>
      <c r="RG932" s="871"/>
      <c r="RH932" s="871"/>
      <c r="RI932" s="871"/>
      <c r="RJ932" s="871"/>
      <c r="RK932" s="871"/>
      <c r="RL932" s="871"/>
      <c r="RM932" s="871"/>
      <c r="RN932" s="871"/>
      <c r="RO932" s="871"/>
      <c r="RP932" s="871"/>
      <c r="RQ932" s="871"/>
      <c r="RR932" s="871"/>
      <c r="RS932" s="871"/>
      <c r="RT932" s="871"/>
      <c r="RU932" s="871"/>
      <c r="RV932" s="871"/>
      <c r="RW932" s="871"/>
      <c r="RX932" s="871"/>
      <c r="RY932" s="871"/>
      <c r="RZ932" s="871"/>
      <c r="SA932" s="871"/>
      <c r="SB932" s="871"/>
      <c r="SC932" s="871"/>
      <c r="SD932" s="871"/>
      <c r="SE932" s="871"/>
      <c r="SF932" s="871"/>
      <c r="SG932" s="871"/>
      <c r="SH932" s="871"/>
      <c r="SI932" s="871"/>
      <c r="SJ932" s="871"/>
      <c r="SK932" s="871"/>
      <c r="SL932" s="871"/>
      <c r="SM932" s="871"/>
      <c r="SN932" s="871"/>
      <c r="SO932" s="871"/>
      <c r="SP932" s="871"/>
      <c r="SQ932" s="871"/>
      <c r="SR932" s="871"/>
      <c r="SS932" s="871"/>
      <c r="ST932" s="871"/>
      <c r="SU932" s="871"/>
      <c r="SV932" s="871"/>
      <c r="SW932" s="871"/>
      <c r="SX932" s="871"/>
      <c r="SY932" s="871"/>
      <c r="SZ932" s="871"/>
      <c r="TA932" s="871"/>
      <c r="TB932" s="871"/>
      <c r="TC932" s="871"/>
      <c r="TD932" s="871"/>
      <c r="TE932" s="871"/>
      <c r="TF932" s="871"/>
      <c r="TG932" s="871"/>
      <c r="TH932" s="871"/>
      <c r="TI932" s="871"/>
      <c r="TJ932" s="871"/>
      <c r="TK932" s="871"/>
      <c r="TL932" s="871"/>
      <c r="TM932" s="871"/>
      <c r="TN932" s="871"/>
      <c r="TO932" s="871"/>
      <c r="TP932" s="871"/>
      <c r="TQ932" s="871"/>
      <c r="TR932" s="871"/>
      <c r="TS932" s="871"/>
      <c r="TT932" s="871"/>
      <c r="TU932" s="871"/>
      <c r="TV932" s="871"/>
      <c r="TW932" s="871"/>
      <c r="TX932" s="871"/>
      <c r="TY932" s="871"/>
      <c r="TZ932" s="871"/>
      <c r="UA932" s="871"/>
      <c r="UB932" s="871"/>
      <c r="UC932" s="871"/>
      <c r="UD932" s="871"/>
      <c r="UE932" s="871"/>
      <c r="UF932" s="871"/>
      <c r="UG932" s="871"/>
      <c r="UH932" s="871"/>
      <c r="UI932" s="871"/>
      <c r="UJ932" s="871"/>
      <c r="UK932" s="871"/>
      <c r="UL932" s="871"/>
      <c r="UM932" s="871"/>
      <c r="UN932" s="871"/>
      <c r="UO932" s="871"/>
      <c r="UP932" s="871"/>
      <c r="UQ932" s="871"/>
      <c r="UR932" s="871"/>
      <c r="US932" s="871"/>
      <c r="UT932" s="871"/>
      <c r="UU932" s="871"/>
      <c r="UV932" s="871"/>
      <c r="UW932" s="871"/>
      <c r="UX932" s="871"/>
      <c r="UY932" s="871"/>
      <c r="UZ932" s="871"/>
      <c r="VA932" s="871"/>
      <c r="VB932" s="871"/>
      <c r="VC932" s="871"/>
      <c r="VD932" s="871"/>
      <c r="VE932" s="871"/>
      <c r="VF932" s="871"/>
      <c r="VG932" s="871"/>
      <c r="VH932" s="871"/>
      <c r="VI932" s="871"/>
      <c r="VJ932" s="871"/>
      <c r="VK932" s="871"/>
      <c r="VL932" s="871"/>
      <c r="VM932" s="871"/>
      <c r="VN932" s="871"/>
      <c r="VO932" s="871"/>
      <c r="VP932" s="871"/>
      <c r="VQ932" s="871"/>
      <c r="VR932" s="871"/>
      <c r="VS932" s="871"/>
      <c r="VT932" s="871"/>
      <c r="VU932" s="871"/>
      <c r="VV932" s="871"/>
      <c r="VW932" s="871"/>
      <c r="VX932" s="871"/>
      <c r="VY932" s="871"/>
      <c r="VZ932" s="871"/>
      <c r="WA932" s="871"/>
      <c r="WB932" s="871"/>
      <c r="WC932" s="871"/>
      <c r="WD932" s="871"/>
      <c r="WE932" s="871"/>
      <c r="WF932" s="871"/>
      <c r="WG932" s="871"/>
      <c r="WH932" s="871"/>
      <c r="WI932" s="871"/>
      <c r="WJ932" s="871"/>
      <c r="WK932" s="871"/>
      <c r="WL932" s="871"/>
      <c r="WM932" s="871"/>
      <c r="WN932" s="871"/>
      <c r="WO932" s="871"/>
      <c r="WP932" s="871"/>
      <c r="WQ932" s="871"/>
      <c r="WR932" s="871"/>
      <c r="WS932" s="871"/>
      <c r="WT932" s="871"/>
      <c r="WU932" s="871"/>
      <c r="WV932" s="871"/>
      <c r="WW932" s="871"/>
      <c r="WX932" s="871"/>
      <c r="WY932" s="871"/>
      <c r="WZ932" s="871"/>
      <c r="XA932" s="871"/>
      <c r="XB932" s="871"/>
      <c r="XC932" s="871"/>
      <c r="XD932" s="871"/>
      <c r="XE932" s="871"/>
      <c r="XF932" s="871"/>
      <c r="XG932" s="871"/>
      <c r="XH932" s="871"/>
      <c r="XI932" s="871"/>
      <c r="XJ932" s="871"/>
      <c r="XK932" s="871"/>
      <c r="XL932" s="871"/>
      <c r="XM932" s="871"/>
      <c r="XN932" s="871"/>
      <c r="XO932" s="871"/>
      <c r="XP932" s="871"/>
      <c r="XQ932" s="871"/>
      <c r="XR932" s="871"/>
      <c r="XS932" s="871"/>
      <c r="XT932" s="871"/>
      <c r="XU932" s="871"/>
      <c r="XV932" s="871"/>
      <c r="XW932" s="871"/>
      <c r="XX932" s="871"/>
      <c r="XY932" s="871"/>
      <c r="XZ932" s="871"/>
      <c r="YA932" s="871"/>
      <c r="YB932" s="871"/>
      <c r="YC932" s="871"/>
      <c r="YD932" s="871"/>
      <c r="YE932" s="871"/>
      <c r="YF932" s="871"/>
      <c r="YG932" s="871"/>
      <c r="YH932" s="871"/>
      <c r="YI932" s="871"/>
      <c r="YJ932" s="871"/>
      <c r="YK932" s="871"/>
      <c r="YL932" s="871"/>
      <c r="YM932" s="871"/>
      <c r="YN932" s="871"/>
      <c r="YO932" s="871"/>
      <c r="YP932" s="871"/>
      <c r="YQ932" s="871"/>
      <c r="YR932" s="871"/>
      <c r="YS932" s="871"/>
      <c r="YT932" s="871"/>
      <c r="YU932" s="871"/>
      <c r="YV932" s="871"/>
      <c r="YW932" s="871"/>
      <c r="YX932" s="871"/>
      <c r="YY932" s="871"/>
      <c r="YZ932" s="871"/>
      <c r="ZA932" s="871"/>
      <c r="ZB932" s="871"/>
      <c r="ZC932" s="871"/>
      <c r="ZD932" s="871"/>
      <c r="ZE932" s="871"/>
      <c r="ZF932" s="871"/>
      <c r="ZG932" s="871"/>
      <c r="ZH932" s="871"/>
      <c r="ZI932" s="871"/>
      <c r="ZJ932" s="871"/>
      <c r="ZK932" s="871"/>
      <c r="ZL932" s="871"/>
      <c r="ZM932" s="871"/>
      <c r="ZN932" s="871"/>
      <c r="ZO932" s="871"/>
      <c r="ZP932" s="871"/>
      <c r="ZQ932" s="871"/>
      <c r="ZR932" s="871"/>
      <c r="ZS932" s="871"/>
      <c r="ZT932" s="871"/>
      <c r="ZU932" s="871"/>
      <c r="ZV932" s="871"/>
      <c r="ZW932" s="871"/>
      <c r="ZX932" s="871"/>
      <c r="ZY932" s="871"/>
      <c r="ZZ932" s="871"/>
      <c r="AAA932" s="871"/>
      <c r="AAB932" s="871"/>
      <c r="AAC932" s="871"/>
      <c r="AAD932" s="871"/>
      <c r="AAE932" s="871"/>
      <c r="AAF932" s="871"/>
      <c r="AAG932" s="871"/>
      <c r="AAH932" s="871"/>
      <c r="AAI932" s="871"/>
      <c r="AAJ932" s="871"/>
      <c r="AAK932" s="871"/>
      <c r="AAL932" s="871"/>
      <c r="AAM932" s="871"/>
      <c r="AAN932" s="871"/>
      <c r="AAO932" s="871"/>
      <c r="AAP932" s="871"/>
      <c r="AAQ932" s="871"/>
      <c r="AAR932" s="871"/>
      <c r="AAS932" s="871"/>
      <c r="AAT932" s="871"/>
      <c r="AAU932" s="871"/>
      <c r="AAV932" s="871"/>
      <c r="AAW932" s="871"/>
      <c r="AAX932" s="871"/>
      <c r="AAY932" s="871"/>
      <c r="AAZ932" s="871"/>
      <c r="ABA932" s="871"/>
      <c r="ABB932" s="871"/>
      <c r="ABC932" s="871"/>
      <c r="ABD932" s="871"/>
      <c r="ABE932" s="871"/>
      <c r="ABF932" s="871"/>
      <c r="ABG932" s="871"/>
      <c r="ABH932" s="871"/>
      <c r="ABI932" s="871"/>
      <c r="ABJ932" s="871"/>
      <c r="ABK932" s="871"/>
      <c r="ABL932" s="871"/>
      <c r="ABM932" s="871"/>
      <c r="ABN932" s="871"/>
      <c r="ABO932" s="871"/>
      <c r="ABP932" s="871"/>
      <c r="ABQ932" s="871"/>
      <c r="ABR932" s="871"/>
      <c r="ABS932" s="871"/>
      <c r="ABT932" s="871"/>
      <c r="ABU932" s="871"/>
      <c r="ABV932" s="871"/>
      <c r="ABW932" s="871"/>
      <c r="ABX932" s="871"/>
      <c r="ABY932" s="871"/>
      <c r="ABZ932" s="871"/>
      <c r="ACA932" s="871"/>
      <c r="ACB932" s="871"/>
      <c r="ACC932" s="871"/>
      <c r="ACD932" s="871"/>
      <c r="ACE932" s="871"/>
      <c r="ACF932" s="871"/>
      <c r="ACG932" s="871"/>
      <c r="ACH932" s="871"/>
      <c r="ACI932" s="871"/>
      <c r="ACJ932" s="871"/>
      <c r="ACK932" s="871"/>
      <c r="ACL932" s="871"/>
      <c r="ACM932" s="871"/>
      <c r="ACN932" s="871"/>
      <c r="ACO932" s="871"/>
      <c r="ACP932" s="871"/>
      <c r="ACQ932" s="871"/>
      <c r="ACR932" s="871"/>
      <c r="ACS932" s="871"/>
      <c r="ACT932" s="871"/>
      <c r="ACU932" s="871"/>
      <c r="ACV932" s="871"/>
      <c r="ACW932" s="871"/>
      <c r="ACX932" s="871"/>
      <c r="ACY932" s="871"/>
      <c r="ACZ932" s="871"/>
      <c r="ADA932" s="871"/>
      <c r="ADB932" s="871"/>
      <c r="ADC932" s="871"/>
      <c r="ADD932" s="871"/>
      <c r="ADE932" s="871"/>
      <c r="ADF932" s="871"/>
      <c r="ADG932" s="871"/>
      <c r="ADH932" s="871"/>
      <c r="ADI932" s="871"/>
      <c r="ADJ932" s="871"/>
      <c r="ADK932" s="871"/>
      <c r="ADL932" s="871"/>
      <c r="ADM932" s="871"/>
      <c r="ADN932" s="871"/>
      <c r="ADO932" s="871"/>
      <c r="ADP932" s="871"/>
      <c r="ADQ932" s="871"/>
      <c r="ADR932" s="871"/>
      <c r="ADS932" s="871"/>
      <c r="ADT932" s="871"/>
      <c r="ADU932" s="871"/>
      <c r="ADV932" s="871"/>
      <c r="ADW932" s="871"/>
      <c r="ADX932" s="871"/>
      <c r="ADY932" s="871"/>
      <c r="ADZ932" s="871"/>
      <c r="AEA932" s="871"/>
      <c r="AEB932" s="871"/>
      <c r="AEC932" s="871"/>
      <c r="AED932" s="871"/>
      <c r="AEE932" s="871"/>
      <c r="AEF932" s="871"/>
      <c r="AEG932" s="871"/>
      <c r="AEH932" s="871"/>
      <c r="AEI932" s="871"/>
      <c r="AEJ932" s="871"/>
      <c r="AEK932" s="871"/>
      <c r="AEL932" s="871"/>
      <c r="AEM932" s="871"/>
      <c r="AEN932" s="871"/>
      <c r="AEO932" s="871"/>
      <c r="AEP932" s="871"/>
      <c r="AEQ932" s="871"/>
      <c r="AER932" s="871"/>
      <c r="AES932" s="871"/>
      <c r="AET932" s="871"/>
      <c r="AEU932" s="871"/>
      <c r="AEV932" s="871"/>
      <c r="AEW932" s="871"/>
      <c r="AEX932" s="871"/>
      <c r="AEY932" s="871"/>
      <c r="AEZ932" s="871"/>
      <c r="AFA932" s="871"/>
      <c r="AFB932" s="871"/>
      <c r="AFC932" s="871"/>
      <c r="AFD932" s="871"/>
      <c r="AFE932" s="871"/>
      <c r="AFF932" s="871"/>
      <c r="AFG932" s="871"/>
      <c r="AFH932" s="871"/>
      <c r="AFI932" s="871"/>
      <c r="AFJ932" s="871"/>
      <c r="AFK932" s="871"/>
      <c r="AFL932" s="871"/>
      <c r="AFM932" s="871"/>
      <c r="AFN932" s="871"/>
      <c r="AFO932" s="871"/>
      <c r="AFP932" s="871"/>
      <c r="AFQ932" s="871"/>
      <c r="AFR932" s="871"/>
      <c r="AFS932" s="871"/>
      <c r="AFT932" s="871"/>
      <c r="AFU932" s="871"/>
      <c r="AFV932" s="871"/>
      <c r="AFW932" s="871"/>
      <c r="AFX932" s="871"/>
      <c r="AFY932" s="871"/>
      <c r="AFZ932" s="871"/>
      <c r="AGA932" s="871"/>
      <c r="AGB932" s="871"/>
      <c r="AGC932" s="871"/>
      <c r="AGD932" s="871"/>
      <c r="AGE932" s="871"/>
      <c r="AGF932" s="871"/>
      <c r="AGG932" s="871"/>
      <c r="AGH932" s="871"/>
      <c r="AGI932" s="871"/>
      <c r="AGJ932" s="871"/>
      <c r="AGK932" s="871"/>
      <c r="AGL932" s="871"/>
      <c r="AGM932" s="871"/>
      <c r="AGN932" s="871"/>
      <c r="AGO932" s="871"/>
      <c r="AGP932" s="871"/>
      <c r="AGQ932" s="871"/>
      <c r="AGR932" s="871"/>
      <c r="AGS932" s="871"/>
      <c r="AGT932" s="871"/>
      <c r="AGU932" s="871"/>
      <c r="AGV932" s="871"/>
      <c r="AGW932" s="871"/>
      <c r="AGX932" s="871"/>
      <c r="AGY932" s="871"/>
      <c r="AGZ932" s="871"/>
      <c r="AHA932" s="871"/>
      <c r="AHB932" s="871"/>
      <c r="AHC932" s="871"/>
      <c r="AHD932" s="871"/>
      <c r="AHE932" s="871"/>
      <c r="AHF932" s="871"/>
      <c r="AHG932" s="871"/>
      <c r="AHH932" s="871"/>
      <c r="AHI932" s="871"/>
      <c r="AHJ932" s="871"/>
      <c r="AHK932" s="871"/>
      <c r="AHL932" s="871"/>
      <c r="AHM932" s="871"/>
      <c r="AHN932" s="871"/>
      <c r="AHO932" s="871"/>
      <c r="AHP932" s="871"/>
      <c r="AHQ932" s="871"/>
      <c r="AHR932" s="871"/>
      <c r="AHS932" s="871"/>
      <c r="AHT932" s="871"/>
      <c r="AHU932" s="871"/>
      <c r="AHV932" s="871"/>
      <c r="AHW932" s="871"/>
      <c r="AHX932" s="871"/>
      <c r="AHY932" s="871"/>
      <c r="AHZ932" s="871"/>
      <c r="AIA932" s="871"/>
      <c r="AIB932" s="871"/>
      <c r="AIC932" s="871"/>
      <c r="AID932" s="871"/>
      <c r="AIE932" s="871"/>
      <c r="AIF932" s="871"/>
      <c r="AIG932" s="871"/>
      <c r="AIH932" s="871"/>
      <c r="AII932" s="871"/>
      <c r="AIJ932" s="871"/>
      <c r="AIK932" s="871"/>
      <c r="AIL932" s="871"/>
      <c r="AIM932" s="871"/>
      <c r="AIN932" s="871"/>
      <c r="AIO932" s="871"/>
      <c r="AIP932" s="871"/>
      <c r="AIQ932" s="871"/>
      <c r="AIR932" s="871"/>
      <c r="AIS932" s="871"/>
      <c r="AIT932" s="871"/>
      <c r="AIU932" s="871"/>
      <c r="AIV932" s="871"/>
      <c r="AIW932" s="871"/>
      <c r="AIX932" s="871"/>
      <c r="AIY932" s="871"/>
      <c r="AIZ932" s="871"/>
      <c r="AJA932" s="871"/>
      <c r="AJB932" s="871"/>
      <c r="AJC932" s="871"/>
      <c r="AJD932" s="871"/>
      <c r="AJE932" s="871"/>
      <c r="AJF932" s="871"/>
      <c r="AJG932" s="871"/>
      <c r="AJH932" s="871"/>
      <c r="AJI932" s="871"/>
      <c r="AJJ932" s="871"/>
      <c r="AJK932" s="871"/>
      <c r="AJL932" s="871"/>
      <c r="AJM932" s="871"/>
      <c r="AJN932" s="871"/>
      <c r="AJO932" s="871"/>
      <c r="AJP932" s="871"/>
      <c r="AJQ932" s="871"/>
      <c r="AJR932" s="871"/>
      <c r="AJS932" s="871"/>
      <c r="AJT932" s="871"/>
      <c r="AJU932" s="871"/>
      <c r="AJV932" s="871"/>
      <c r="AJW932" s="871"/>
      <c r="AJX932" s="871"/>
      <c r="AJY932" s="871"/>
      <c r="AJZ932" s="871"/>
      <c r="AKA932" s="871"/>
      <c r="AKB932" s="871"/>
      <c r="AKC932" s="871"/>
      <c r="AKD932" s="871"/>
      <c r="AKE932" s="871"/>
      <c r="AKF932" s="871"/>
      <c r="AKG932" s="871"/>
      <c r="AKH932" s="871"/>
      <c r="AKI932" s="871"/>
      <c r="AKJ932" s="871"/>
      <c r="AKK932" s="871"/>
      <c r="AKL932" s="871"/>
      <c r="AKM932" s="871"/>
      <c r="AKN932" s="871"/>
      <c r="AKO932" s="871"/>
      <c r="AKP932" s="871"/>
      <c r="AKQ932" s="871"/>
      <c r="AKR932" s="871"/>
      <c r="AKS932" s="871"/>
      <c r="AKT932" s="871"/>
      <c r="AKU932" s="871"/>
      <c r="AKV932" s="871"/>
      <c r="AKW932" s="871"/>
      <c r="AKX932" s="871"/>
      <c r="AKY932" s="871"/>
      <c r="AKZ932" s="871"/>
      <c r="ALA932" s="871"/>
      <c r="ALB932" s="871"/>
      <c r="ALC932" s="871"/>
      <c r="ALD932" s="871"/>
      <c r="ALE932" s="871"/>
      <c r="ALF932" s="871"/>
      <c r="ALG932" s="871"/>
      <c r="ALH932" s="871"/>
      <c r="ALI932" s="871"/>
      <c r="ALJ932" s="871"/>
      <c r="ALK932" s="871"/>
      <c r="ALL932" s="871"/>
      <c r="ALM932" s="871"/>
      <c r="ALN932" s="871"/>
      <c r="ALO932" s="871"/>
      <c r="ALP932" s="871"/>
      <c r="ALQ932" s="871"/>
      <c r="ALR932" s="871"/>
      <c r="ALS932" s="871"/>
      <c r="ALT932" s="871"/>
      <c r="ALU932" s="871"/>
      <c r="ALV932" s="871"/>
      <c r="ALW932" s="871"/>
      <c r="ALX932" s="871"/>
      <c r="ALY932" s="871"/>
      <c r="ALZ932" s="871"/>
      <c r="AMA932" s="871"/>
      <c r="AMB932" s="871"/>
      <c r="AMC932" s="871"/>
      <c r="AMD932" s="871"/>
      <c r="AME932" s="871"/>
      <c r="AMF932" s="871"/>
      <c r="AMG932" s="871"/>
      <c r="AMH932" s="871"/>
      <c r="AMI932" s="871"/>
      <c r="AMJ932" s="871"/>
    </row>
    <row r="933" spans="1:1024" ht="14.4">
      <c r="A933" s="890"/>
      <c r="B933" s="890"/>
      <c r="C933" s="924"/>
      <c r="D933" s="890" t="s">
        <v>571</v>
      </c>
      <c r="E933" s="990">
        <f>SUM(E919:E930)</f>
        <v>19750000</v>
      </c>
      <c r="F933" s="908" t="s">
        <v>744</v>
      </c>
      <c r="G933" s="925">
        <f>SUM(G919:G931)</f>
        <v>776500</v>
      </c>
      <c r="H933" s="871"/>
      <c r="I933" s="871"/>
      <c r="J933" s="871"/>
      <c r="K933" s="871"/>
      <c r="L933" s="871"/>
      <c r="M933" s="871"/>
      <c r="N933" s="871"/>
      <c r="O933" s="871"/>
      <c r="P933" s="871"/>
      <c r="Q933" s="871"/>
      <c r="R933" s="871"/>
      <c r="S933" s="871"/>
      <c r="T933" s="871"/>
      <c r="U933" s="871"/>
      <c r="V933" s="871"/>
      <c r="W933" s="871"/>
      <c r="X933" s="871"/>
      <c r="Y933" s="871"/>
      <c r="Z933" s="871"/>
      <c r="AA933" s="871"/>
      <c r="AB933" s="871"/>
      <c r="AC933" s="871"/>
      <c r="AD933" s="871"/>
      <c r="AE933" s="871"/>
      <c r="AF933" s="871"/>
      <c r="AG933" s="871"/>
      <c r="AH933" s="871"/>
      <c r="AI933" s="871"/>
      <c r="AJ933" s="871"/>
      <c r="AK933" s="871"/>
      <c r="AL933" s="871"/>
      <c r="AM933" s="871"/>
      <c r="AN933" s="871"/>
      <c r="AO933" s="871"/>
      <c r="AP933" s="871"/>
      <c r="AQ933" s="871"/>
      <c r="AR933" s="871"/>
      <c r="AS933" s="871"/>
      <c r="AT933" s="871"/>
      <c r="AU933" s="871"/>
      <c r="AV933" s="871"/>
      <c r="AW933" s="871"/>
      <c r="AX933" s="871"/>
      <c r="AY933" s="871"/>
      <c r="AZ933" s="871"/>
      <c r="BA933" s="871"/>
      <c r="BB933" s="871"/>
      <c r="BC933" s="871"/>
      <c r="BD933" s="871"/>
      <c r="BE933" s="871"/>
      <c r="BF933" s="871"/>
      <c r="BG933" s="871"/>
      <c r="BH933" s="871"/>
      <c r="BI933" s="871"/>
      <c r="BJ933" s="871"/>
      <c r="BK933" s="871"/>
      <c r="BL933" s="871"/>
      <c r="BM933" s="871"/>
      <c r="BN933" s="871"/>
      <c r="BO933" s="871"/>
      <c r="BP933" s="871"/>
      <c r="BQ933" s="871"/>
      <c r="BR933" s="871"/>
      <c r="BS933" s="871"/>
      <c r="BT933" s="871"/>
      <c r="BU933" s="871"/>
      <c r="BV933" s="871"/>
      <c r="BW933" s="871"/>
      <c r="BX933" s="871"/>
      <c r="BY933" s="871"/>
      <c r="BZ933" s="871"/>
      <c r="CA933" s="871"/>
      <c r="CB933" s="871"/>
      <c r="CC933" s="871"/>
      <c r="CD933" s="871"/>
      <c r="CE933" s="871"/>
      <c r="CF933" s="871"/>
      <c r="CG933" s="871"/>
      <c r="CH933" s="871"/>
      <c r="CI933" s="871"/>
      <c r="CJ933" s="871"/>
      <c r="CK933" s="871"/>
      <c r="CL933" s="871"/>
      <c r="CM933" s="871"/>
      <c r="CN933" s="871"/>
      <c r="CO933" s="871"/>
      <c r="CP933" s="871"/>
      <c r="CQ933" s="871"/>
      <c r="CR933" s="871"/>
      <c r="CS933" s="871"/>
      <c r="CT933" s="871"/>
      <c r="CU933" s="871"/>
      <c r="CV933" s="871"/>
      <c r="CW933" s="871"/>
      <c r="CX933" s="871"/>
      <c r="CY933" s="871"/>
      <c r="CZ933" s="871"/>
      <c r="DA933" s="871"/>
      <c r="DB933" s="871"/>
      <c r="DC933" s="871"/>
      <c r="DD933" s="871"/>
      <c r="DE933" s="871"/>
      <c r="DF933" s="871"/>
      <c r="DG933" s="871"/>
      <c r="DH933" s="871"/>
      <c r="DI933" s="871"/>
      <c r="DJ933" s="871"/>
      <c r="DK933" s="871"/>
      <c r="DL933" s="871"/>
      <c r="DM933" s="871"/>
      <c r="DN933" s="871"/>
      <c r="DO933" s="871"/>
      <c r="DP933" s="871"/>
      <c r="DQ933" s="871"/>
      <c r="DR933" s="871"/>
      <c r="DS933" s="871"/>
      <c r="DT933" s="871"/>
      <c r="DU933" s="871"/>
      <c r="DV933" s="871"/>
      <c r="DW933" s="871"/>
      <c r="DX933" s="871"/>
      <c r="DY933" s="871"/>
      <c r="DZ933" s="871"/>
      <c r="EA933" s="871"/>
      <c r="EB933" s="871"/>
      <c r="EC933" s="871"/>
      <c r="ED933" s="871"/>
      <c r="EE933" s="871"/>
      <c r="EF933" s="871"/>
      <c r="EG933" s="871"/>
      <c r="EH933" s="871"/>
      <c r="EI933" s="871"/>
      <c r="EJ933" s="871"/>
      <c r="EK933" s="871"/>
      <c r="EL933" s="871"/>
      <c r="EM933" s="871"/>
      <c r="EN933" s="871"/>
      <c r="EO933" s="871"/>
      <c r="EP933" s="871"/>
      <c r="EQ933" s="871"/>
      <c r="ER933" s="871"/>
      <c r="ES933" s="871"/>
      <c r="ET933" s="871"/>
      <c r="EU933" s="871"/>
      <c r="EV933" s="871"/>
      <c r="EW933" s="871"/>
      <c r="EX933" s="871"/>
      <c r="EY933" s="871"/>
      <c r="EZ933" s="871"/>
      <c r="FA933" s="871"/>
      <c r="FB933" s="871"/>
      <c r="FC933" s="871"/>
      <c r="FD933" s="871"/>
      <c r="FE933" s="871"/>
      <c r="FF933" s="871"/>
      <c r="FG933" s="871"/>
      <c r="FH933" s="871"/>
      <c r="FI933" s="871"/>
      <c r="FJ933" s="871"/>
      <c r="FK933" s="871"/>
      <c r="FL933" s="871"/>
      <c r="FM933" s="871"/>
      <c r="FN933" s="871"/>
      <c r="FO933" s="871"/>
      <c r="FP933" s="871"/>
      <c r="FQ933" s="871"/>
      <c r="FR933" s="871"/>
      <c r="FS933" s="871"/>
      <c r="FT933" s="871"/>
      <c r="FU933" s="871"/>
      <c r="FV933" s="871"/>
      <c r="FW933" s="871"/>
      <c r="FX933" s="871"/>
      <c r="FY933" s="871"/>
      <c r="FZ933" s="871"/>
      <c r="GA933" s="871"/>
      <c r="GB933" s="871"/>
      <c r="GC933" s="871"/>
      <c r="GD933" s="871"/>
      <c r="GE933" s="871"/>
      <c r="GF933" s="871"/>
      <c r="GG933" s="871"/>
      <c r="GH933" s="871"/>
      <c r="GI933" s="871"/>
      <c r="GJ933" s="871"/>
      <c r="GK933" s="871"/>
      <c r="GL933" s="871"/>
      <c r="GM933" s="871"/>
      <c r="GN933" s="871"/>
      <c r="GO933" s="871"/>
      <c r="GP933" s="871"/>
      <c r="GQ933" s="871"/>
      <c r="GR933" s="871"/>
      <c r="GS933" s="871"/>
      <c r="GT933" s="871"/>
      <c r="GU933" s="871"/>
      <c r="GV933" s="871"/>
      <c r="GW933" s="871"/>
      <c r="GX933" s="871"/>
      <c r="GY933" s="871"/>
      <c r="GZ933" s="871"/>
      <c r="HA933" s="871"/>
      <c r="HB933" s="871"/>
      <c r="HC933" s="871"/>
      <c r="HD933" s="871"/>
      <c r="HE933" s="871"/>
      <c r="HF933" s="871"/>
      <c r="HG933" s="871"/>
      <c r="HH933" s="871"/>
      <c r="HI933" s="871"/>
      <c r="HJ933" s="871"/>
      <c r="HK933" s="871"/>
      <c r="HL933" s="871"/>
      <c r="HM933" s="871"/>
      <c r="HN933" s="871"/>
      <c r="HO933" s="871"/>
      <c r="HP933" s="871"/>
      <c r="HQ933" s="871"/>
      <c r="HR933" s="871"/>
      <c r="HS933" s="871"/>
      <c r="HT933" s="871"/>
      <c r="HU933" s="871"/>
      <c r="HV933" s="871"/>
      <c r="HW933" s="871"/>
      <c r="HX933" s="871"/>
      <c r="HY933" s="871"/>
      <c r="HZ933" s="871"/>
      <c r="IA933" s="871"/>
      <c r="IB933" s="871"/>
      <c r="IC933" s="871"/>
      <c r="ID933" s="871"/>
      <c r="IE933" s="871"/>
      <c r="IF933" s="871"/>
      <c r="IG933" s="871"/>
      <c r="IH933" s="871"/>
      <c r="II933" s="871"/>
      <c r="IJ933" s="871"/>
      <c r="IK933" s="871"/>
      <c r="IL933" s="871"/>
      <c r="IM933" s="871"/>
      <c r="IN933" s="871"/>
      <c r="IO933" s="871"/>
      <c r="IP933" s="871"/>
      <c r="IQ933" s="871"/>
      <c r="IR933" s="871"/>
      <c r="IS933" s="871"/>
      <c r="IT933" s="871"/>
      <c r="IU933" s="871"/>
      <c r="IV933" s="871"/>
      <c r="IW933" s="871"/>
      <c r="IX933" s="871"/>
      <c r="IY933" s="871"/>
      <c r="IZ933" s="871"/>
      <c r="JA933" s="871"/>
      <c r="JB933" s="871"/>
      <c r="JC933" s="871"/>
      <c r="JD933" s="871"/>
      <c r="JE933" s="871"/>
      <c r="JF933" s="871"/>
      <c r="JG933" s="871"/>
      <c r="JH933" s="871"/>
      <c r="JI933" s="871"/>
      <c r="JJ933" s="871"/>
      <c r="JK933" s="871"/>
      <c r="JL933" s="871"/>
      <c r="JM933" s="871"/>
      <c r="JN933" s="871"/>
      <c r="JO933" s="871"/>
      <c r="JP933" s="871"/>
      <c r="JQ933" s="871"/>
      <c r="JR933" s="871"/>
      <c r="JS933" s="871"/>
      <c r="JT933" s="871"/>
      <c r="JU933" s="871"/>
      <c r="JV933" s="871"/>
      <c r="JW933" s="871"/>
      <c r="JX933" s="871"/>
      <c r="JY933" s="871"/>
      <c r="JZ933" s="871"/>
      <c r="KA933" s="871"/>
      <c r="KB933" s="871"/>
      <c r="KC933" s="871"/>
      <c r="KD933" s="871"/>
      <c r="KE933" s="871"/>
      <c r="KF933" s="871"/>
      <c r="KG933" s="871"/>
      <c r="KH933" s="871"/>
      <c r="KI933" s="871"/>
      <c r="KJ933" s="871"/>
      <c r="KK933" s="871"/>
      <c r="KL933" s="871"/>
      <c r="KM933" s="871"/>
      <c r="KN933" s="871"/>
      <c r="KO933" s="871"/>
      <c r="KP933" s="871"/>
      <c r="KQ933" s="871"/>
      <c r="KR933" s="871"/>
      <c r="KS933" s="871"/>
      <c r="KT933" s="871"/>
      <c r="KU933" s="871"/>
      <c r="KV933" s="871"/>
      <c r="KW933" s="871"/>
      <c r="KX933" s="871"/>
      <c r="KY933" s="871"/>
      <c r="KZ933" s="871"/>
      <c r="LA933" s="871"/>
      <c r="LB933" s="871"/>
      <c r="LC933" s="871"/>
      <c r="LD933" s="871"/>
      <c r="LE933" s="871"/>
      <c r="LF933" s="871"/>
      <c r="LG933" s="871"/>
      <c r="LH933" s="871"/>
      <c r="LI933" s="871"/>
      <c r="LJ933" s="871"/>
      <c r="LK933" s="871"/>
      <c r="LL933" s="871"/>
      <c r="LM933" s="871"/>
      <c r="LN933" s="871"/>
      <c r="LO933" s="871"/>
      <c r="LP933" s="871"/>
      <c r="LQ933" s="871"/>
      <c r="LR933" s="871"/>
      <c r="LS933" s="871"/>
      <c r="LT933" s="871"/>
      <c r="LU933" s="871"/>
      <c r="LV933" s="871"/>
      <c r="LW933" s="871"/>
      <c r="LX933" s="871"/>
      <c r="LY933" s="871"/>
      <c r="LZ933" s="871"/>
      <c r="MA933" s="871"/>
      <c r="MB933" s="871"/>
      <c r="MC933" s="871"/>
      <c r="MD933" s="871"/>
      <c r="ME933" s="871"/>
      <c r="MF933" s="871"/>
      <c r="MG933" s="871"/>
      <c r="MH933" s="871"/>
      <c r="MI933" s="871"/>
      <c r="MJ933" s="871"/>
      <c r="MK933" s="871"/>
      <c r="ML933" s="871"/>
      <c r="MM933" s="871"/>
      <c r="MN933" s="871"/>
      <c r="MO933" s="871"/>
      <c r="MP933" s="871"/>
      <c r="MQ933" s="871"/>
      <c r="MR933" s="871"/>
      <c r="MS933" s="871"/>
      <c r="MT933" s="871"/>
      <c r="MU933" s="871"/>
      <c r="MV933" s="871"/>
      <c r="MW933" s="871"/>
      <c r="MX933" s="871"/>
      <c r="MY933" s="871"/>
      <c r="MZ933" s="871"/>
      <c r="NA933" s="871"/>
      <c r="NB933" s="871"/>
      <c r="NC933" s="871"/>
      <c r="ND933" s="871"/>
      <c r="NE933" s="871"/>
      <c r="NF933" s="871"/>
      <c r="NG933" s="871"/>
      <c r="NH933" s="871"/>
      <c r="NI933" s="871"/>
      <c r="NJ933" s="871"/>
      <c r="NK933" s="871"/>
      <c r="NL933" s="871"/>
      <c r="NM933" s="871"/>
      <c r="NN933" s="871"/>
      <c r="NO933" s="871"/>
      <c r="NP933" s="871"/>
      <c r="NQ933" s="871"/>
      <c r="NR933" s="871"/>
      <c r="NS933" s="871"/>
      <c r="NT933" s="871"/>
      <c r="NU933" s="871"/>
      <c r="NV933" s="871"/>
      <c r="NW933" s="871"/>
      <c r="NX933" s="871"/>
      <c r="NY933" s="871"/>
      <c r="NZ933" s="871"/>
      <c r="OA933" s="871"/>
      <c r="OB933" s="871"/>
      <c r="OC933" s="871"/>
      <c r="OD933" s="871"/>
      <c r="OE933" s="871"/>
      <c r="OF933" s="871"/>
      <c r="OG933" s="871"/>
      <c r="OH933" s="871"/>
      <c r="OI933" s="871"/>
      <c r="OJ933" s="871"/>
      <c r="OK933" s="871"/>
      <c r="OL933" s="871"/>
      <c r="OM933" s="871"/>
      <c r="ON933" s="871"/>
      <c r="OO933" s="871"/>
      <c r="OP933" s="871"/>
      <c r="OQ933" s="871"/>
      <c r="OR933" s="871"/>
      <c r="OS933" s="871"/>
      <c r="OT933" s="871"/>
      <c r="OU933" s="871"/>
      <c r="OV933" s="871"/>
      <c r="OW933" s="871"/>
      <c r="OX933" s="871"/>
      <c r="OY933" s="871"/>
      <c r="OZ933" s="871"/>
      <c r="PA933" s="871"/>
      <c r="PB933" s="871"/>
      <c r="PC933" s="871"/>
      <c r="PD933" s="871"/>
      <c r="PE933" s="871"/>
      <c r="PF933" s="871"/>
      <c r="PG933" s="871"/>
      <c r="PH933" s="871"/>
      <c r="PI933" s="871"/>
      <c r="PJ933" s="871"/>
      <c r="PK933" s="871"/>
      <c r="PL933" s="871"/>
      <c r="PM933" s="871"/>
      <c r="PN933" s="871"/>
      <c r="PO933" s="871"/>
      <c r="PP933" s="871"/>
      <c r="PQ933" s="871"/>
      <c r="PR933" s="871"/>
      <c r="PS933" s="871"/>
      <c r="PT933" s="871"/>
      <c r="PU933" s="871"/>
      <c r="PV933" s="871"/>
      <c r="PW933" s="871"/>
      <c r="PX933" s="871"/>
      <c r="PY933" s="871"/>
      <c r="PZ933" s="871"/>
      <c r="QA933" s="871"/>
      <c r="QB933" s="871"/>
      <c r="QC933" s="871"/>
      <c r="QD933" s="871"/>
      <c r="QE933" s="871"/>
      <c r="QF933" s="871"/>
      <c r="QG933" s="871"/>
      <c r="QH933" s="871"/>
      <c r="QI933" s="871"/>
      <c r="QJ933" s="871"/>
      <c r="QK933" s="871"/>
      <c r="QL933" s="871"/>
      <c r="QM933" s="871"/>
      <c r="QN933" s="871"/>
      <c r="QO933" s="871"/>
      <c r="QP933" s="871"/>
      <c r="QQ933" s="871"/>
      <c r="QR933" s="871"/>
      <c r="QS933" s="871"/>
      <c r="QT933" s="871"/>
      <c r="QU933" s="871"/>
      <c r="QV933" s="871"/>
      <c r="QW933" s="871"/>
      <c r="QX933" s="871"/>
      <c r="QY933" s="871"/>
      <c r="QZ933" s="871"/>
      <c r="RA933" s="871"/>
      <c r="RB933" s="871"/>
      <c r="RC933" s="871"/>
      <c r="RD933" s="871"/>
      <c r="RE933" s="871"/>
      <c r="RF933" s="871"/>
      <c r="RG933" s="871"/>
      <c r="RH933" s="871"/>
      <c r="RI933" s="871"/>
      <c r="RJ933" s="871"/>
      <c r="RK933" s="871"/>
      <c r="RL933" s="871"/>
      <c r="RM933" s="871"/>
      <c r="RN933" s="871"/>
      <c r="RO933" s="871"/>
      <c r="RP933" s="871"/>
      <c r="RQ933" s="871"/>
      <c r="RR933" s="871"/>
      <c r="RS933" s="871"/>
      <c r="RT933" s="871"/>
      <c r="RU933" s="871"/>
      <c r="RV933" s="871"/>
      <c r="RW933" s="871"/>
      <c r="RX933" s="871"/>
      <c r="RY933" s="871"/>
      <c r="RZ933" s="871"/>
      <c r="SA933" s="871"/>
      <c r="SB933" s="871"/>
      <c r="SC933" s="871"/>
      <c r="SD933" s="871"/>
      <c r="SE933" s="871"/>
      <c r="SF933" s="871"/>
      <c r="SG933" s="871"/>
      <c r="SH933" s="871"/>
      <c r="SI933" s="871"/>
      <c r="SJ933" s="871"/>
      <c r="SK933" s="871"/>
      <c r="SL933" s="871"/>
      <c r="SM933" s="871"/>
      <c r="SN933" s="871"/>
      <c r="SO933" s="871"/>
      <c r="SP933" s="871"/>
      <c r="SQ933" s="871"/>
      <c r="SR933" s="871"/>
      <c r="SS933" s="871"/>
      <c r="ST933" s="871"/>
      <c r="SU933" s="871"/>
      <c r="SV933" s="871"/>
      <c r="SW933" s="871"/>
      <c r="SX933" s="871"/>
      <c r="SY933" s="871"/>
      <c r="SZ933" s="871"/>
      <c r="TA933" s="871"/>
      <c r="TB933" s="871"/>
      <c r="TC933" s="871"/>
      <c r="TD933" s="871"/>
      <c r="TE933" s="871"/>
      <c r="TF933" s="871"/>
      <c r="TG933" s="871"/>
      <c r="TH933" s="871"/>
      <c r="TI933" s="871"/>
      <c r="TJ933" s="871"/>
      <c r="TK933" s="871"/>
      <c r="TL933" s="871"/>
      <c r="TM933" s="871"/>
      <c r="TN933" s="871"/>
      <c r="TO933" s="871"/>
      <c r="TP933" s="871"/>
      <c r="TQ933" s="871"/>
      <c r="TR933" s="871"/>
      <c r="TS933" s="871"/>
      <c r="TT933" s="871"/>
      <c r="TU933" s="871"/>
      <c r="TV933" s="871"/>
      <c r="TW933" s="871"/>
      <c r="TX933" s="871"/>
      <c r="TY933" s="871"/>
      <c r="TZ933" s="871"/>
      <c r="UA933" s="871"/>
      <c r="UB933" s="871"/>
      <c r="UC933" s="871"/>
      <c r="UD933" s="871"/>
      <c r="UE933" s="871"/>
      <c r="UF933" s="871"/>
      <c r="UG933" s="871"/>
      <c r="UH933" s="871"/>
      <c r="UI933" s="871"/>
      <c r="UJ933" s="871"/>
      <c r="UK933" s="871"/>
      <c r="UL933" s="871"/>
      <c r="UM933" s="871"/>
      <c r="UN933" s="871"/>
      <c r="UO933" s="871"/>
      <c r="UP933" s="871"/>
      <c r="UQ933" s="871"/>
      <c r="UR933" s="871"/>
      <c r="US933" s="871"/>
      <c r="UT933" s="871"/>
      <c r="UU933" s="871"/>
      <c r="UV933" s="871"/>
      <c r="UW933" s="871"/>
      <c r="UX933" s="871"/>
      <c r="UY933" s="871"/>
      <c r="UZ933" s="871"/>
      <c r="VA933" s="871"/>
      <c r="VB933" s="871"/>
      <c r="VC933" s="871"/>
      <c r="VD933" s="871"/>
      <c r="VE933" s="871"/>
      <c r="VF933" s="871"/>
      <c r="VG933" s="871"/>
      <c r="VH933" s="871"/>
      <c r="VI933" s="871"/>
      <c r="VJ933" s="871"/>
      <c r="VK933" s="871"/>
      <c r="VL933" s="871"/>
      <c r="VM933" s="871"/>
      <c r="VN933" s="871"/>
      <c r="VO933" s="871"/>
      <c r="VP933" s="871"/>
      <c r="VQ933" s="871"/>
      <c r="VR933" s="871"/>
      <c r="VS933" s="871"/>
      <c r="VT933" s="871"/>
      <c r="VU933" s="871"/>
      <c r="VV933" s="871"/>
      <c r="VW933" s="871"/>
      <c r="VX933" s="871"/>
      <c r="VY933" s="871"/>
      <c r="VZ933" s="871"/>
      <c r="WA933" s="871"/>
      <c r="WB933" s="871"/>
      <c r="WC933" s="871"/>
      <c r="WD933" s="871"/>
      <c r="WE933" s="871"/>
      <c r="WF933" s="871"/>
      <c r="WG933" s="871"/>
      <c r="WH933" s="871"/>
      <c r="WI933" s="871"/>
      <c r="WJ933" s="871"/>
      <c r="WK933" s="871"/>
      <c r="WL933" s="871"/>
      <c r="WM933" s="871"/>
      <c r="WN933" s="871"/>
      <c r="WO933" s="871"/>
      <c r="WP933" s="871"/>
      <c r="WQ933" s="871"/>
      <c r="WR933" s="871"/>
      <c r="WS933" s="871"/>
      <c r="WT933" s="871"/>
      <c r="WU933" s="871"/>
      <c r="WV933" s="871"/>
      <c r="WW933" s="871"/>
      <c r="WX933" s="871"/>
      <c r="WY933" s="871"/>
      <c r="WZ933" s="871"/>
      <c r="XA933" s="871"/>
      <c r="XB933" s="871"/>
      <c r="XC933" s="871"/>
      <c r="XD933" s="871"/>
      <c r="XE933" s="871"/>
      <c r="XF933" s="871"/>
      <c r="XG933" s="871"/>
      <c r="XH933" s="871"/>
      <c r="XI933" s="871"/>
      <c r="XJ933" s="871"/>
      <c r="XK933" s="871"/>
      <c r="XL933" s="871"/>
      <c r="XM933" s="871"/>
      <c r="XN933" s="871"/>
      <c r="XO933" s="871"/>
      <c r="XP933" s="871"/>
      <c r="XQ933" s="871"/>
      <c r="XR933" s="871"/>
      <c r="XS933" s="871"/>
      <c r="XT933" s="871"/>
      <c r="XU933" s="871"/>
      <c r="XV933" s="871"/>
      <c r="XW933" s="871"/>
      <c r="XX933" s="871"/>
      <c r="XY933" s="871"/>
      <c r="XZ933" s="871"/>
      <c r="YA933" s="871"/>
      <c r="YB933" s="871"/>
      <c r="YC933" s="871"/>
      <c r="YD933" s="871"/>
      <c r="YE933" s="871"/>
      <c r="YF933" s="871"/>
      <c r="YG933" s="871"/>
      <c r="YH933" s="871"/>
      <c r="YI933" s="871"/>
      <c r="YJ933" s="871"/>
      <c r="YK933" s="871"/>
      <c r="YL933" s="871"/>
      <c r="YM933" s="871"/>
      <c r="YN933" s="871"/>
      <c r="YO933" s="871"/>
      <c r="YP933" s="871"/>
      <c r="YQ933" s="871"/>
      <c r="YR933" s="871"/>
      <c r="YS933" s="871"/>
      <c r="YT933" s="871"/>
      <c r="YU933" s="871"/>
      <c r="YV933" s="871"/>
      <c r="YW933" s="871"/>
      <c r="YX933" s="871"/>
      <c r="YY933" s="871"/>
      <c r="YZ933" s="871"/>
      <c r="ZA933" s="871"/>
      <c r="ZB933" s="871"/>
      <c r="ZC933" s="871"/>
      <c r="ZD933" s="871"/>
      <c r="ZE933" s="871"/>
      <c r="ZF933" s="871"/>
      <c r="ZG933" s="871"/>
      <c r="ZH933" s="871"/>
      <c r="ZI933" s="871"/>
      <c r="ZJ933" s="871"/>
      <c r="ZK933" s="871"/>
      <c r="ZL933" s="871"/>
      <c r="ZM933" s="871"/>
      <c r="ZN933" s="871"/>
      <c r="ZO933" s="871"/>
      <c r="ZP933" s="871"/>
      <c r="ZQ933" s="871"/>
      <c r="ZR933" s="871"/>
      <c r="ZS933" s="871"/>
      <c r="ZT933" s="871"/>
      <c r="ZU933" s="871"/>
      <c r="ZV933" s="871"/>
      <c r="ZW933" s="871"/>
      <c r="ZX933" s="871"/>
      <c r="ZY933" s="871"/>
      <c r="ZZ933" s="871"/>
      <c r="AAA933" s="871"/>
      <c r="AAB933" s="871"/>
      <c r="AAC933" s="871"/>
      <c r="AAD933" s="871"/>
      <c r="AAE933" s="871"/>
      <c r="AAF933" s="871"/>
      <c r="AAG933" s="871"/>
      <c r="AAH933" s="871"/>
      <c r="AAI933" s="871"/>
      <c r="AAJ933" s="871"/>
      <c r="AAK933" s="871"/>
      <c r="AAL933" s="871"/>
      <c r="AAM933" s="871"/>
      <c r="AAN933" s="871"/>
      <c r="AAO933" s="871"/>
      <c r="AAP933" s="871"/>
      <c r="AAQ933" s="871"/>
      <c r="AAR933" s="871"/>
      <c r="AAS933" s="871"/>
      <c r="AAT933" s="871"/>
      <c r="AAU933" s="871"/>
      <c r="AAV933" s="871"/>
      <c r="AAW933" s="871"/>
      <c r="AAX933" s="871"/>
      <c r="AAY933" s="871"/>
      <c r="AAZ933" s="871"/>
      <c r="ABA933" s="871"/>
      <c r="ABB933" s="871"/>
      <c r="ABC933" s="871"/>
      <c r="ABD933" s="871"/>
      <c r="ABE933" s="871"/>
      <c r="ABF933" s="871"/>
      <c r="ABG933" s="871"/>
      <c r="ABH933" s="871"/>
      <c r="ABI933" s="871"/>
      <c r="ABJ933" s="871"/>
      <c r="ABK933" s="871"/>
      <c r="ABL933" s="871"/>
      <c r="ABM933" s="871"/>
      <c r="ABN933" s="871"/>
      <c r="ABO933" s="871"/>
      <c r="ABP933" s="871"/>
      <c r="ABQ933" s="871"/>
      <c r="ABR933" s="871"/>
      <c r="ABS933" s="871"/>
      <c r="ABT933" s="871"/>
      <c r="ABU933" s="871"/>
      <c r="ABV933" s="871"/>
      <c r="ABW933" s="871"/>
      <c r="ABX933" s="871"/>
      <c r="ABY933" s="871"/>
      <c r="ABZ933" s="871"/>
      <c r="ACA933" s="871"/>
      <c r="ACB933" s="871"/>
      <c r="ACC933" s="871"/>
      <c r="ACD933" s="871"/>
      <c r="ACE933" s="871"/>
      <c r="ACF933" s="871"/>
      <c r="ACG933" s="871"/>
      <c r="ACH933" s="871"/>
      <c r="ACI933" s="871"/>
      <c r="ACJ933" s="871"/>
      <c r="ACK933" s="871"/>
      <c r="ACL933" s="871"/>
      <c r="ACM933" s="871"/>
      <c r="ACN933" s="871"/>
      <c r="ACO933" s="871"/>
      <c r="ACP933" s="871"/>
      <c r="ACQ933" s="871"/>
      <c r="ACR933" s="871"/>
      <c r="ACS933" s="871"/>
      <c r="ACT933" s="871"/>
      <c r="ACU933" s="871"/>
      <c r="ACV933" s="871"/>
      <c r="ACW933" s="871"/>
      <c r="ACX933" s="871"/>
      <c r="ACY933" s="871"/>
      <c r="ACZ933" s="871"/>
      <c r="ADA933" s="871"/>
      <c r="ADB933" s="871"/>
      <c r="ADC933" s="871"/>
      <c r="ADD933" s="871"/>
      <c r="ADE933" s="871"/>
      <c r="ADF933" s="871"/>
      <c r="ADG933" s="871"/>
      <c r="ADH933" s="871"/>
      <c r="ADI933" s="871"/>
      <c r="ADJ933" s="871"/>
      <c r="ADK933" s="871"/>
      <c r="ADL933" s="871"/>
      <c r="ADM933" s="871"/>
      <c r="ADN933" s="871"/>
      <c r="ADO933" s="871"/>
      <c r="ADP933" s="871"/>
      <c r="ADQ933" s="871"/>
      <c r="ADR933" s="871"/>
      <c r="ADS933" s="871"/>
      <c r="ADT933" s="871"/>
      <c r="ADU933" s="871"/>
      <c r="ADV933" s="871"/>
      <c r="ADW933" s="871"/>
      <c r="ADX933" s="871"/>
      <c r="ADY933" s="871"/>
      <c r="ADZ933" s="871"/>
      <c r="AEA933" s="871"/>
      <c r="AEB933" s="871"/>
      <c r="AEC933" s="871"/>
      <c r="AED933" s="871"/>
      <c r="AEE933" s="871"/>
      <c r="AEF933" s="871"/>
      <c r="AEG933" s="871"/>
      <c r="AEH933" s="871"/>
      <c r="AEI933" s="871"/>
      <c r="AEJ933" s="871"/>
      <c r="AEK933" s="871"/>
      <c r="AEL933" s="871"/>
      <c r="AEM933" s="871"/>
      <c r="AEN933" s="871"/>
      <c r="AEO933" s="871"/>
      <c r="AEP933" s="871"/>
      <c r="AEQ933" s="871"/>
      <c r="AER933" s="871"/>
      <c r="AES933" s="871"/>
      <c r="AET933" s="871"/>
      <c r="AEU933" s="871"/>
      <c r="AEV933" s="871"/>
      <c r="AEW933" s="871"/>
      <c r="AEX933" s="871"/>
      <c r="AEY933" s="871"/>
      <c r="AEZ933" s="871"/>
      <c r="AFA933" s="871"/>
      <c r="AFB933" s="871"/>
      <c r="AFC933" s="871"/>
      <c r="AFD933" s="871"/>
      <c r="AFE933" s="871"/>
      <c r="AFF933" s="871"/>
      <c r="AFG933" s="871"/>
      <c r="AFH933" s="871"/>
      <c r="AFI933" s="871"/>
      <c r="AFJ933" s="871"/>
      <c r="AFK933" s="871"/>
      <c r="AFL933" s="871"/>
      <c r="AFM933" s="871"/>
      <c r="AFN933" s="871"/>
      <c r="AFO933" s="871"/>
      <c r="AFP933" s="871"/>
      <c r="AFQ933" s="871"/>
      <c r="AFR933" s="871"/>
      <c r="AFS933" s="871"/>
      <c r="AFT933" s="871"/>
      <c r="AFU933" s="871"/>
      <c r="AFV933" s="871"/>
      <c r="AFW933" s="871"/>
      <c r="AFX933" s="871"/>
      <c r="AFY933" s="871"/>
      <c r="AFZ933" s="871"/>
      <c r="AGA933" s="871"/>
      <c r="AGB933" s="871"/>
      <c r="AGC933" s="871"/>
      <c r="AGD933" s="871"/>
      <c r="AGE933" s="871"/>
      <c r="AGF933" s="871"/>
      <c r="AGG933" s="871"/>
      <c r="AGH933" s="871"/>
      <c r="AGI933" s="871"/>
      <c r="AGJ933" s="871"/>
      <c r="AGK933" s="871"/>
      <c r="AGL933" s="871"/>
      <c r="AGM933" s="871"/>
      <c r="AGN933" s="871"/>
      <c r="AGO933" s="871"/>
      <c r="AGP933" s="871"/>
      <c r="AGQ933" s="871"/>
      <c r="AGR933" s="871"/>
      <c r="AGS933" s="871"/>
      <c r="AGT933" s="871"/>
      <c r="AGU933" s="871"/>
      <c r="AGV933" s="871"/>
      <c r="AGW933" s="871"/>
      <c r="AGX933" s="871"/>
      <c r="AGY933" s="871"/>
      <c r="AGZ933" s="871"/>
      <c r="AHA933" s="871"/>
      <c r="AHB933" s="871"/>
      <c r="AHC933" s="871"/>
      <c r="AHD933" s="871"/>
      <c r="AHE933" s="871"/>
      <c r="AHF933" s="871"/>
      <c r="AHG933" s="871"/>
      <c r="AHH933" s="871"/>
      <c r="AHI933" s="871"/>
      <c r="AHJ933" s="871"/>
      <c r="AHK933" s="871"/>
      <c r="AHL933" s="871"/>
      <c r="AHM933" s="871"/>
      <c r="AHN933" s="871"/>
      <c r="AHO933" s="871"/>
      <c r="AHP933" s="871"/>
      <c r="AHQ933" s="871"/>
      <c r="AHR933" s="871"/>
      <c r="AHS933" s="871"/>
      <c r="AHT933" s="871"/>
      <c r="AHU933" s="871"/>
      <c r="AHV933" s="871"/>
      <c r="AHW933" s="871"/>
      <c r="AHX933" s="871"/>
      <c r="AHY933" s="871"/>
      <c r="AHZ933" s="871"/>
      <c r="AIA933" s="871"/>
      <c r="AIB933" s="871"/>
      <c r="AIC933" s="871"/>
      <c r="AID933" s="871"/>
      <c r="AIE933" s="871"/>
      <c r="AIF933" s="871"/>
      <c r="AIG933" s="871"/>
      <c r="AIH933" s="871"/>
      <c r="AII933" s="871"/>
      <c r="AIJ933" s="871"/>
      <c r="AIK933" s="871"/>
      <c r="AIL933" s="871"/>
      <c r="AIM933" s="871"/>
      <c r="AIN933" s="871"/>
      <c r="AIO933" s="871"/>
      <c r="AIP933" s="871"/>
      <c r="AIQ933" s="871"/>
      <c r="AIR933" s="871"/>
      <c r="AIS933" s="871"/>
      <c r="AIT933" s="871"/>
      <c r="AIU933" s="871"/>
      <c r="AIV933" s="871"/>
      <c r="AIW933" s="871"/>
      <c r="AIX933" s="871"/>
      <c r="AIY933" s="871"/>
      <c r="AIZ933" s="871"/>
      <c r="AJA933" s="871"/>
      <c r="AJB933" s="871"/>
      <c r="AJC933" s="871"/>
      <c r="AJD933" s="871"/>
      <c r="AJE933" s="871"/>
      <c r="AJF933" s="871"/>
      <c r="AJG933" s="871"/>
      <c r="AJH933" s="871"/>
      <c r="AJI933" s="871"/>
      <c r="AJJ933" s="871"/>
      <c r="AJK933" s="871"/>
      <c r="AJL933" s="871"/>
      <c r="AJM933" s="871"/>
      <c r="AJN933" s="871"/>
      <c r="AJO933" s="871"/>
      <c r="AJP933" s="871"/>
      <c r="AJQ933" s="871"/>
      <c r="AJR933" s="871"/>
      <c r="AJS933" s="871"/>
      <c r="AJT933" s="871"/>
      <c r="AJU933" s="871"/>
      <c r="AJV933" s="871"/>
      <c r="AJW933" s="871"/>
      <c r="AJX933" s="871"/>
      <c r="AJY933" s="871"/>
      <c r="AJZ933" s="871"/>
      <c r="AKA933" s="871"/>
      <c r="AKB933" s="871"/>
      <c r="AKC933" s="871"/>
      <c r="AKD933" s="871"/>
      <c r="AKE933" s="871"/>
      <c r="AKF933" s="871"/>
      <c r="AKG933" s="871"/>
      <c r="AKH933" s="871"/>
      <c r="AKI933" s="871"/>
      <c r="AKJ933" s="871"/>
      <c r="AKK933" s="871"/>
      <c r="AKL933" s="871"/>
      <c r="AKM933" s="871"/>
      <c r="AKN933" s="871"/>
      <c r="AKO933" s="871"/>
      <c r="AKP933" s="871"/>
      <c r="AKQ933" s="871"/>
      <c r="AKR933" s="871"/>
      <c r="AKS933" s="871"/>
      <c r="AKT933" s="871"/>
      <c r="AKU933" s="871"/>
      <c r="AKV933" s="871"/>
      <c r="AKW933" s="871"/>
      <c r="AKX933" s="871"/>
      <c r="AKY933" s="871"/>
      <c r="AKZ933" s="871"/>
      <c r="ALA933" s="871"/>
      <c r="ALB933" s="871"/>
      <c r="ALC933" s="871"/>
      <c r="ALD933" s="871"/>
      <c r="ALE933" s="871"/>
      <c r="ALF933" s="871"/>
      <c r="ALG933" s="871"/>
      <c r="ALH933" s="871"/>
      <c r="ALI933" s="871"/>
      <c r="ALJ933" s="871"/>
      <c r="ALK933" s="871"/>
      <c r="ALL933" s="871"/>
      <c r="ALM933" s="871"/>
      <c r="ALN933" s="871"/>
      <c r="ALO933" s="871"/>
      <c r="ALP933" s="871"/>
      <c r="ALQ933" s="871"/>
      <c r="ALR933" s="871"/>
      <c r="ALS933" s="871"/>
      <c r="ALT933" s="871"/>
      <c r="ALU933" s="871"/>
      <c r="ALV933" s="871"/>
      <c r="ALW933" s="871"/>
      <c r="ALX933" s="871"/>
      <c r="ALY933" s="871"/>
      <c r="ALZ933" s="871"/>
      <c r="AMA933" s="871"/>
      <c r="AMB933" s="871"/>
      <c r="AMC933" s="871"/>
      <c r="AMD933" s="871"/>
      <c r="AME933" s="871"/>
      <c r="AMF933" s="871"/>
      <c r="AMG933" s="871"/>
      <c r="AMH933" s="871"/>
      <c r="AMI933" s="871"/>
      <c r="AMJ933" s="871"/>
    </row>
    <row r="934" spans="1:1024" ht="14.4">
      <c r="A934" s="915"/>
      <c r="B934" s="915"/>
      <c r="C934" s="926"/>
      <c r="D934" s="926"/>
      <c r="E934" s="926"/>
      <c r="F934" s="926"/>
      <c r="G934" s="926"/>
      <c r="H934" s="871"/>
      <c r="I934" s="871"/>
      <c r="J934" s="871"/>
      <c r="K934" s="871"/>
      <c r="L934" s="871"/>
      <c r="M934" s="871"/>
      <c r="N934" s="871"/>
      <c r="O934" s="871"/>
      <c r="P934" s="871"/>
      <c r="Q934" s="871"/>
      <c r="R934" s="871"/>
      <c r="S934" s="871"/>
      <c r="T934" s="871"/>
      <c r="U934" s="871"/>
      <c r="V934" s="871"/>
      <c r="W934" s="871"/>
      <c r="X934" s="871"/>
      <c r="Y934" s="871"/>
      <c r="Z934" s="871"/>
      <c r="AA934" s="871"/>
      <c r="AB934" s="871"/>
      <c r="AC934" s="871"/>
      <c r="AD934" s="871"/>
      <c r="AE934" s="871"/>
      <c r="AF934" s="871"/>
      <c r="AG934" s="871"/>
      <c r="AH934" s="871"/>
      <c r="AI934" s="871"/>
      <c r="AJ934" s="871"/>
      <c r="AK934" s="871"/>
      <c r="AL934" s="871"/>
      <c r="AM934" s="871"/>
      <c r="AN934" s="871"/>
      <c r="AO934" s="871"/>
      <c r="AP934" s="871"/>
      <c r="AQ934" s="871"/>
      <c r="AR934" s="871"/>
      <c r="AS934" s="871"/>
      <c r="AT934" s="871"/>
      <c r="AU934" s="871"/>
      <c r="AV934" s="871"/>
      <c r="AW934" s="871"/>
      <c r="AX934" s="871"/>
      <c r="AY934" s="871"/>
      <c r="AZ934" s="871"/>
      <c r="BA934" s="871"/>
      <c r="BB934" s="871"/>
      <c r="BC934" s="871"/>
      <c r="BD934" s="871"/>
      <c r="BE934" s="871"/>
      <c r="BF934" s="871"/>
      <c r="BG934" s="871"/>
      <c r="BH934" s="871"/>
      <c r="BI934" s="871"/>
      <c r="BJ934" s="871"/>
      <c r="BK934" s="871"/>
      <c r="BL934" s="871"/>
      <c r="BM934" s="871"/>
      <c r="BN934" s="871"/>
      <c r="BO934" s="871"/>
      <c r="BP934" s="871"/>
      <c r="BQ934" s="871"/>
      <c r="BR934" s="871"/>
      <c r="BS934" s="871"/>
      <c r="BT934" s="871"/>
      <c r="BU934" s="871"/>
      <c r="BV934" s="871"/>
      <c r="BW934" s="871"/>
      <c r="BX934" s="871"/>
      <c r="BY934" s="871"/>
      <c r="BZ934" s="871"/>
      <c r="CA934" s="871"/>
      <c r="CB934" s="871"/>
      <c r="CC934" s="871"/>
      <c r="CD934" s="871"/>
      <c r="CE934" s="871"/>
      <c r="CF934" s="871"/>
      <c r="CG934" s="871"/>
      <c r="CH934" s="871"/>
      <c r="CI934" s="871"/>
      <c r="CJ934" s="871"/>
      <c r="CK934" s="871"/>
      <c r="CL934" s="871"/>
      <c r="CM934" s="871"/>
      <c r="CN934" s="871"/>
      <c r="CO934" s="871"/>
      <c r="CP934" s="871"/>
      <c r="CQ934" s="871"/>
      <c r="CR934" s="871"/>
      <c r="CS934" s="871"/>
      <c r="CT934" s="871"/>
      <c r="CU934" s="871"/>
      <c r="CV934" s="871"/>
      <c r="CW934" s="871"/>
      <c r="CX934" s="871"/>
      <c r="CY934" s="871"/>
      <c r="CZ934" s="871"/>
      <c r="DA934" s="871"/>
      <c r="DB934" s="871"/>
      <c r="DC934" s="871"/>
      <c r="DD934" s="871"/>
      <c r="DE934" s="871"/>
      <c r="DF934" s="871"/>
      <c r="DG934" s="871"/>
      <c r="DH934" s="871"/>
      <c r="DI934" s="871"/>
      <c r="DJ934" s="871"/>
      <c r="DK934" s="871"/>
      <c r="DL934" s="871"/>
      <c r="DM934" s="871"/>
      <c r="DN934" s="871"/>
      <c r="DO934" s="871"/>
      <c r="DP934" s="871"/>
      <c r="DQ934" s="871"/>
      <c r="DR934" s="871"/>
      <c r="DS934" s="871"/>
      <c r="DT934" s="871"/>
      <c r="DU934" s="871"/>
      <c r="DV934" s="871"/>
      <c r="DW934" s="871"/>
      <c r="DX934" s="871"/>
      <c r="DY934" s="871"/>
      <c r="DZ934" s="871"/>
      <c r="EA934" s="871"/>
      <c r="EB934" s="871"/>
      <c r="EC934" s="871"/>
      <c r="ED934" s="871"/>
      <c r="EE934" s="871"/>
      <c r="EF934" s="871"/>
      <c r="EG934" s="871"/>
      <c r="EH934" s="871"/>
      <c r="EI934" s="871"/>
      <c r="EJ934" s="871"/>
      <c r="EK934" s="871"/>
      <c r="EL934" s="871"/>
      <c r="EM934" s="871"/>
      <c r="EN934" s="871"/>
      <c r="EO934" s="871"/>
      <c r="EP934" s="871"/>
      <c r="EQ934" s="871"/>
      <c r="ER934" s="871"/>
      <c r="ES934" s="871"/>
      <c r="ET934" s="871"/>
      <c r="EU934" s="871"/>
      <c r="EV934" s="871"/>
      <c r="EW934" s="871"/>
      <c r="EX934" s="871"/>
      <c r="EY934" s="871"/>
      <c r="EZ934" s="871"/>
      <c r="FA934" s="871"/>
      <c r="FB934" s="871"/>
      <c r="FC934" s="871"/>
      <c r="FD934" s="871"/>
      <c r="FE934" s="871"/>
      <c r="FF934" s="871"/>
      <c r="FG934" s="871"/>
      <c r="FH934" s="871"/>
      <c r="FI934" s="871"/>
      <c r="FJ934" s="871"/>
      <c r="FK934" s="871"/>
      <c r="FL934" s="871"/>
      <c r="FM934" s="871"/>
      <c r="FN934" s="871"/>
      <c r="FO934" s="871"/>
      <c r="FP934" s="871"/>
      <c r="FQ934" s="871"/>
      <c r="FR934" s="871"/>
      <c r="FS934" s="871"/>
      <c r="FT934" s="871"/>
      <c r="FU934" s="871"/>
      <c r="FV934" s="871"/>
      <c r="FW934" s="871"/>
      <c r="FX934" s="871"/>
      <c r="FY934" s="871"/>
      <c r="FZ934" s="871"/>
      <c r="GA934" s="871"/>
      <c r="GB934" s="871"/>
      <c r="GC934" s="871"/>
      <c r="GD934" s="871"/>
      <c r="GE934" s="871"/>
      <c r="GF934" s="871"/>
      <c r="GG934" s="871"/>
      <c r="GH934" s="871"/>
      <c r="GI934" s="871"/>
      <c r="GJ934" s="871"/>
      <c r="GK934" s="871"/>
      <c r="GL934" s="871"/>
      <c r="GM934" s="871"/>
      <c r="GN934" s="871"/>
      <c r="GO934" s="871"/>
      <c r="GP934" s="871"/>
      <c r="GQ934" s="871"/>
      <c r="GR934" s="871"/>
      <c r="GS934" s="871"/>
      <c r="GT934" s="871"/>
      <c r="GU934" s="871"/>
      <c r="GV934" s="871"/>
      <c r="GW934" s="871"/>
      <c r="GX934" s="871"/>
      <c r="GY934" s="871"/>
      <c r="GZ934" s="871"/>
      <c r="HA934" s="871"/>
      <c r="HB934" s="871"/>
      <c r="HC934" s="871"/>
      <c r="HD934" s="871"/>
      <c r="HE934" s="871"/>
      <c r="HF934" s="871"/>
      <c r="HG934" s="871"/>
      <c r="HH934" s="871"/>
      <c r="HI934" s="871"/>
      <c r="HJ934" s="871"/>
      <c r="HK934" s="871"/>
      <c r="HL934" s="871"/>
      <c r="HM934" s="871"/>
      <c r="HN934" s="871"/>
      <c r="HO934" s="871"/>
      <c r="HP934" s="871"/>
      <c r="HQ934" s="871"/>
      <c r="HR934" s="871"/>
      <c r="HS934" s="871"/>
      <c r="HT934" s="871"/>
      <c r="HU934" s="871"/>
      <c r="HV934" s="871"/>
      <c r="HW934" s="871"/>
      <c r="HX934" s="871"/>
      <c r="HY934" s="871"/>
      <c r="HZ934" s="871"/>
      <c r="IA934" s="871"/>
      <c r="IB934" s="871"/>
      <c r="IC934" s="871"/>
      <c r="ID934" s="871"/>
      <c r="IE934" s="871"/>
      <c r="IF934" s="871"/>
      <c r="IG934" s="871"/>
      <c r="IH934" s="871"/>
      <c r="II934" s="871"/>
      <c r="IJ934" s="871"/>
      <c r="IK934" s="871"/>
      <c r="IL934" s="871"/>
      <c r="IM934" s="871"/>
      <c r="IN934" s="871"/>
      <c r="IO934" s="871"/>
      <c r="IP934" s="871"/>
      <c r="IQ934" s="871"/>
      <c r="IR934" s="871"/>
      <c r="IS934" s="871"/>
      <c r="IT934" s="871"/>
      <c r="IU934" s="871"/>
      <c r="IV934" s="871"/>
      <c r="IW934" s="871"/>
      <c r="IX934" s="871"/>
      <c r="IY934" s="871"/>
      <c r="IZ934" s="871"/>
      <c r="JA934" s="871"/>
      <c r="JB934" s="871"/>
      <c r="JC934" s="871"/>
      <c r="JD934" s="871"/>
      <c r="JE934" s="871"/>
      <c r="JF934" s="871"/>
      <c r="JG934" s="871"/>
      <c r="JH934" s="871"/>
      <c r="JI934" s="871"/>
      <c r="JJ934" s="871"/>
      <c r="JK934" s="871"/>
      <c r="JL934" s="871"/>
      <c r="JM934" s="871"/>
      <c r="JN934" s="871"/>
      <c r="JO934" s="871"/>
      <c r="JP934" s="871"/>
      <c r="JQ934" s="871"/>
      <c r="JR934" s="871"/>
      <c r="JS934" s="871"/>
      <c r="JT934" s="871"/>
      <c r="JU934" s="871"/>
      <c r="JV934" s="871"/>
      <c r="JW934" s="871"/>
      <c r="JX934" s="871"/>
      <c r="JY934" s="871"/>
      <c r="JZ934" s="871"/>
      <c r="KA934" s="871"/>
      <c r="KB934" s="871"/>
      <c r="KC934" s="871"/>
      <c r="KD934" s="871"/>
      <c r="KE934" s="871"/>
      <c r="KF934" s="871"/>
      <c r="KG934" s="871"/>
      <c r="KH934" s="871"/>
      <c r="KI934" s="871"/>
      <c r="KJ934" s="871"/>
      <c r="KK934" s="871"/>
      <c r="KL934" s="871"/>
      <c r="KM934" s="871"/>
      <c r="KN934" s="871"/>
      <c r="KO934" s="871"/>
      <c r="KP934" s="871"/>
      <c r="KQ934" s="871"/>
      <c r="KR934" s="871"/>
      <c r="KS934" s="871"/>
      <c r="KT934" s="871"/>
      <c r="KU934" s="871"/>
      <c r="KV934" s="871"/>
      <c r="KW934" s="871"/>
      <c r="KX934" s="871"/>
      <c r="KY934" s="871"/>
      <c r="KZ934" s="871"/>
      <c r="LA934" s="871"/>
      <c r="LB934" s="871"/>
      <c r="LC934" s="871"/>
      <c r="LD934" s="871"/>
      <c r="LE934" s="871"/>
      <c r="LF934" s="871"/>
      <c r="LG934" s="871"/>
      <c r="LH934" s="871"/>
      <c r="LI934" s="871"/>
      <c r="LJ934" s="871"/>
      <c r="LK934" s="871"/>
      <c r="LL934" s="871"/>
      <c r="LM934" s="871"/>
      <c r="LN934" s="871"/>
      <c r="LO934" s="871"/>
      <c r="LP934" s="871"/>
      <c r="LQ934" s="871"/>
      <c r="LR934" s="871"/>
      <c r="LS934" s="871"/>
      <c r="LT934" s="871"/>
      <c r="LU934" s="871"/>
      <c r="LV934" s="871"/>
      <c r="LW934" s="871"/>
      <c r="LX934" s="871"/>
      <c r="LY934" s="871"/>
      <c r="LZ934" s="871"/>
      <c r="MA934" s="871"/>
      <c r="MB934" s="871"/>
      <c r="MC934" s="871"/>
      <c r="MD934" s="871"/>
      <c r="ME934" s="871"/>
      <c r="MF934" s="871"/>
      <c r="MG934" s="871"/>
      <c r="MH934" s="871"/>
      <c r="MI934" s="871"/>
      <c r="MJ934" s="871"/>
      <c r="MK934" s="871"/>
      <c r="ML934" s="871"/>
      <c r="MM934" s="871"/>
      <c r="MN934" s="871"/>
      <c r="MO934" s="871"/>
      <c r="MP934" s="871"/>
      <c r="MQ934" s="871"/>
      <c r="MR934" s="871"/>
      <c r="MS934" s="871"/>
      <c r="MT934" s="871"/>
      <c r="MU934" s="871"/>
      <c r="MV934" s="871"/>
      <c r="MW934" s="871"/>
      <c r="MX934" s="871"/>
      <c r="MY934" s="871"/>
      <c r="MZ934" s="871"/>
      <c r="NA934" s="871"/>
      <c r="NB934" s="871"/>
      <c r="NC934" s="871"/>
      <c r="ND934" s="871"/>
      <c r="NE934" s="871"/>
      <c r="NF934" s="871"/>
      <c r="NG934" s="871"/>
      <c r="NH934" s="871"/>
      <c r="NI934" s="871"/>
      <c r="NJ934" s="871"/>
      <c r="NK934" s="871"/>
      <c r="NL934" s="871"/>
      <c r="NM934" s="871"/>
      <c r="NN934" s="871"/>
      <c r="NO934" s="871"/>
      <c r="NP934" s="871"/>
      <c r="NQ934" s="871"/>
      <c r="NR934" s="871"/>
      <c r="NS934" s="871"/>
      <c r="NT934" s="871"/>
      <c r="NU934" s="871"/>
      <c r="NV934" s="871"/>
      <c r="NW934" s="871"/>
      <c r="NX934" s="871"/>
      <c r="NY934" s="871"/>
      <c r="NZ934" s="871"/>
      <c r="OA934" s="871"/>
      <c r="OB934" s="871"/>
      <c r="OC934" s="871"/>
      <c r="OD934" s="871"/>
      <c r="OE934" s="871"/>
      <c r="OF934" s="871"/>
      <c r="OG934" s="871"/>
      <c r="OH934" s="871"/>
      <c r="OI934" s="871"/>
      <c r="OJ934" s="871"/>
      <c r="OK934" s="871"/>
      <c r="OL934" s="871"/>
      <c r="OM934" s="871"/>
      <c r="ON934" s="871"/>
      <c r="OO934" s="871"/>
      <c r="OP934" s="871"/>
      <c r="OQ934" s="871"/>
      <c r="OR934" s="871"/>
      <c r="OS934" s="871"/>
      <c r="OT934" s="871"/>
      <c r="OU934" s="871"/>
      <c r="OV934" s="871"/>
      <c r="OW934" s="871"/>
      <c r="OX934" s="871"/>
      <c r="OY934" s="871"/>
      <c r="OZ934" s="871"/>
      <c r="PA934" s="871"/>
      <c r="PB934" s="871"/>
      <c r="PC934" s="871"/>
      <c r="PD934" s="871"/>
      <c r="PE934" s="871"/>
      <c r="PF934" s="871"/>
      <c r="PG934" s="871"/>
      <c r="PH934" s="871"/>
      <c r="PI934" s="871"/>
      <c r="PJ934" s="871"/>
      <c r="PK934" s="871"/>
      <c r="PL934" s="871"/>
      <c r="PM934" s="871"/>
      <c r="PN934" s="871"/>
      <c r="PO934" s="871"/>
      <c r="PP934" s="871"/>
      <c r="PQ934" s="871"/>
      <c r="PR934" s="871"/>
      <c r="PS934" s="871"/>
      <c r="PT934" s="871"/>
      <c r="PU934" s="871"/>
      <c r="PV934" s="871"/>
      <c r="PW934" s="871"/>
      <c r="PX934" s="871"/>
      <c r="PY934" s="871"/>
      <c r="PZ934" s="871"/>
      <c r="QA934" s="871"/>
      <c r="QB934" s="871"/>
      <c r="QC934" s="871"/>
      <c r="QD934" s="871"/>
      <c r="QE934" s="871"/>
      <c r="QF934" s="871"/>
      <c r="QG934" s="871"/>
      <c r="QH934" s="871"/>
      <c r="QI934" s="871"/>
      <c r="QJ934" s="871"/>
      <c r="QK934" s="871"/>
      <c r="QL934" s="871"/>
      <c r="QM934" s="871"/>
      <c r="QN934" s="871"/>
      <c r="QO934" s="871"/>
      <c r="QP934" s="871"/>
      <c r="QQ934" s="871"/>
      <c r="QR934" s="871"/>
      <c r="QS934" s="871"/>
      <c r="QT934" s="871"/>
      <c r="QU934" s="871"/>
      <c r="QV934" s="871"/>
      <c r="QW934" s="871"/>
      <c r="QX934" s="871"/>
      <c r="QY934" s="871"/>
      <c r="QZ934" s="871"/>
      <c r="RA934" s="871"/>
      <c r="RB934" s="871"/>
      <c r="RC934" s="871"/>
      <c r="RD934" s="871"/>
      <c r="RE934" s="871"/>
      <c r="RF934" s="871"/>
      <c r="RG934" s="871"/>
      <c r="RH934" s="871"/>
      <c r="RI934" s="871"/>
      <c r="RJ934" s="871"/>
      <c r="RK934" s="871"/>
      <c r="RL934" s="871"/>
      <c r="RM934" s="871"/>
      <c r="RN934" s="871"/>
      <c r="RO934" s="871"/>
      <c r="RP934" s="871"/>
      <c r="RQ934" s="871"/>
      <c r="RR934" s="871"/>
      <c r="RS934" s="871"/>
      <c r="RT934" s="871"/>
      <c r="RU934" s="871"/>
      <c r="RV934" s="871"/>
      <c r="RW934" s="871"/>
      <c r="RX934" s="871"/>
      <c r="RY934" s="871"/>
      <c r="RZ934" s="871"/>
      <c r="SA934" s="871"/>
      <c r="SB934" s="871"/>
      <c r="SC934" s="871"/>
      <c r="SD934" s="871"/>
      <c r="SE934" s="871"/>
      <c r="SF934" s="871"/>
      <c r="SG934" s="871"/>
      <c r="SH934" s="871"/>
      <c r="SI934" s="871"/>
      <c r="SJ934" s="871"/>
      <c r="SK934" s="871"/>
      <c r="SL934" s="871"/>
      <c r="SM934" s="871"/>
      <c r="SN934" s="871"/>
      <c r="SO934" s="871"/>
      <c r="SP934" s="871"/>
      <c r="SQ934" s="871"/>
      <c r="SR934" s="871"/>
      <c r="SS934" s="871"/>
      <c r="ST934" s="871"/>
      <c r="SU934" s="871"/>
      <c r="SV934" s="871"/>
      <c r="SW934" s="871"/>
      <c r="SX934" s="871"/>
      <c r="SY934" s="871"/>
      <c r="SZ934" s="871"/>
      <c r="TA934" s="871"/>
      <c r="TB934" s="871"/>
      <c r="TC934" s="871"/>
      <c r="TD934" s="871"/>
      <c r="TE934" s="871"/>
      <c r="TF934" s="871"/>
      <c r="TG934" s="871"/>
      <c r="TH934" s="871"/>
      <c r="TI934" s="871"/>
      <c r="TJ934" s="871"/>
      <c r="TK934" s="871"/>
      <c r="TL934" s="871"/>
      <c r="TM934" s="871"/>
      <c r="TN934" s="871"/>
      <c r="TO934" s="871"/>
      <c r="TP934" s="871"/>
      <c r="TQ934" s="871"/>
      <c r="TR934" s="871"/>
      <c r="TS934" s="871"/>
      <c r="TT934" s="871"/>
      <c r="TU934" s="871"/>
      <c r="TV934" s="871"/>
      <c r="TW934" s="871"/>
      <c r="TX934" s="871"/>
      <c r="TY934" s="871"/>
      <c r="TZ934" s="871"/>
      <c r="UA934" s="871"/>
      <c r="UB934" s="871"/>
      <c r="UC934" s="871"/>
      <c r="UD934" s="871"/>
      <c r="UE934" s="871"/>
      <c r="UF934" s="871"/>
      <c r="UG934" s="871"/>
      <c r="UH934" s="871"/>
      <c r="UI934" s="871"/>
      <c r="UJ934" s="871"/>
      <c r="UK934" s="871"/>
      <c r="UL934" s="871"/>
      <c r="UM934" s="871"/>
      <c r="UN934" s="871"/>
      <c r="UO934" s="871"/>
      <c r="UP934" s="871"/>
      <c r="UQ934" s="871"/>
      <c r="UR934" s="871"/>
      <c r="US934" s="871"/>
      <c r="UT934" s="871"/>
      <c r="UU934" s="871"/>
      <c r="UV934" s="871"/>
      <c r="UW934" s="871"/>
      <c r="UX934" s="871"/>
      <c r="UY934" s="871"/>
      <c r="UZ934" s="871"/>
      <c r="VA934" s="871"/>
      <c r="VB934" s="871"/>
      <c r="VC934" s="871"/>
      <c r="VD934" s="871"/>
      <c r="VE934" s="871"/>
      <c r="VF934" s="871"/>
      <c r="VG934" s="871"/>
      <c r="VH934" s="871"/>
      <c r="VI934" s="871"/>
      <c r="VJ934" s="871"/>
      <c r="VK934" s="871"/>
      <c r="VL934" s="871"/>
      <c r="VM934" s="871"/>
      <c r="VN934" s="871"/>
      <c r="VO934" s="871"/>
      <c r="VP934" s="871"/>
      <c r="VQ934" s="871"/>
      <c r="VR934" s="871"/>
      <c r="VS934" s="871"/>
      <c r="VT934" s="871"/>
      <c r="VU934" s="871"/>
      <c r="VV934" s="871"/>
      <c r="VW934" s="871"/>
      <c r="VX934" s="871"/>
      <c r="VY934" s="871"/>
      <c r="VZ934" s="871"/>
      <c r="WA934" s="871"/>
      <c r="WB934" s="871"/>
      <c r="WC934" s="871"/>
      <c r="WD934" s="871"/>
      <c r="WE934" s="871"/>
      <c r="WF934" s="871"/>
      <c r="WG934" s="871"/>
      <c r="WH934" s="871"/>
      <c r="WI934" s="871"/>
      <c r="WJ934" s="871"/>
      <c r="WK934" s="871"/>
      <c r="WL934" s="871"/>
      <c r="WM934" s="871"/>
      <c r="WN934" s="871"/>
      <c r="WO934" s="871"/>
      <c r="WP934" s="871"/>
      <c r="WQ934" s="871"/>
      <c r="WR934" s="871"/>
      <c r="WS934" s="871"/>
      <c r="WT934" s="871"/>
      <c r="WU934" s="871"/>
      <c r="WV934" s="871"/>
      <c r="WW934" s="871"/>
      <c r="WX934" s="871"/>
      <c r="WY934" s="871"/>
      <c r="WZ934" s="871"/>
      <c r="XA934" s="871"/>
      <c r="XB934" s="871"/>
      <c r="XC934" s="871"/>
      <c r="XD934" s="871"/>
      <c r="XE934" s="871"/>
      <c r="XF934" s="871"/>
      <c r="XG934" s="871"/>
      <c r="XH934" s="871"/>
      <c r="XI934" s="871"/>
      <c r="XJ934" s="871"/>
      <c r="XK934" s="871"/>
      <c r="XL934" s="871"/>
      <c r="XM934" s="871"/>
      <c r="XN934" s="871"/>
      <c r="XO934" s="871"/>
      <c r="XP934" s="871"/>
      <c r="XQ934" s="871"/>
      <c r="XR934" s="871"/>
      <c r="XS934" s="871"/>
      <c r="XT934" s="871"/>
      <c r="XU934" s="871"/>
      <c r="XV934" s="871"/>
      <c r="XW934" s="871"/>
      <c r="XX934" s="871"/>
      <c r="XY934" s="871"/>
      <c r="XZ934" s="871"/>
      <c r="YA934" s="871"/>
      <c r="YB934" s="871"/>
      <c r="YC934" s="871"/>
      <c r="YD934" s="871"/>
      <c r="YE934" s="871"/>
      <c r="YF934" s="871"/>
      <c r="YG934" s="871"/>
      <c r="YH934" s="871"/>
      <c r="YI934" s="871"/>
      <c r="YJ934" s="871"/>
      <c r="YK934" s="871"/>
      <c r="YL934" s="871"/>
      <c r="YM934" s="871"/>
      <c r="YN934" s="871"/>
      <c r="YO934" s="871"/>
      <c r="YP934" s="871"/>
      <c r="YQ934" s="871"/>
      <c r="YR934" s="871"/>
      <c r="YS934" s="871"/>
      <c r="YT934" s="871"/>
      <c r="YU934" s="871"/>
      <c r="YV934" s="871"/>
      <c r="YW934" s="871"/>
      <c r="YX934" s="871"/>
      <c r="YY934" s="871"/>
      <c r="YZ934" s="871"/>
      <c r="ZA934" s="871"/>
      <c r="ZB934" s="871"/>
      <c r="ZC934" s="871"/>
      <c r="ZD934" s="871"/>
      <c r="ZE934" s="871"/>
      <c r="ZF934" s="871"/>
      <c r="ZG934" s="871"/>
      <c r="ZH934" s="871"/>
      <c r="ZI934" s="871"/>
      <c r="ZJ934" s="871"/>
      <c r="ZK934" s="871"/>
      <c r="ZL934" s="871"/>
      <c r="ZM934" s="871"/>
      <c r="ZN934" s="871"/>
      <c r="ZO934" s="871"/>
      <c r="ZP934" s="871"/>
      <c r="ZQ934" s="871"/>
      <c r="ZR934" s="871"/>
      <c r="ZS934" s="871"/>
      <c r="ZT934" s="871"/>
      <c r="ZU934" s="871"/>
      <c r="ZV934" s="871"/>
      <c r="ZW934" s="871"/>
      <c r="ZX934" s="871"/>
      <c r="ZY934" s="871"/>
      <c r="ZZ934" s="871"/>
      <c r="AAA934" s="871"/>
      <c r="AAB934" s="871"/>
      <c r="AAC934" s="871"/>
      <c r="AAD934" s="871"/>
      <c r="AAE934" s="871"/>
      <c r="AAF934" s="871"/>
      <c r="AAG934" s="871"/>
      <c r="AAH934" s="871"/>
      <c r="AAI934" s="871"/>
      <c r="AAJ934" s="871"/>
      <c r="AAK934" s="871"/>
      <c r="AAL934" s="871"/>
      <c r="AAM934" s="871"/>
      <c r="AAN934" s="871"/>
      <c r="AAO934" s="871"/>
      <c r="AAP934" s="871"/>
      <c r="AAQ934" s="871"/>
      <c r="AAR934" s="871"/>
      <c r="AAS934" s="871"/>
      <c r="AAT934" s="871"/>
      <c r="AAU934" s="871"/>
      <c r="AAV934" s="871"/>
      <c r="AAW934" s="871"/>
      <c r="AAX934" s="871"/>
      <c r="AAY934" s="871"/>
      <c r="AAZ934" s="871"/>
      <c r="ABA934" s="871"/>
      <c r="ABB934" s="871"/>
      <c r="ABC934" s="871"/>
      <c r="ABD934" s="871"/>
      <c r="ABE934" s="871"/>
      <c r="ABF934" s="871"/>
      <c r="ABG934" s="871"/>
      <c r="ABH934" s="871"/>
      <c r="ABI934" s="871"/>
      <c r="ABJ934" s="871"/>
      <c r="ABK934" s="871"/>
      <c r="ABL934" s="871"/>
      <c r="ABM934" s="871"/>
      <c r="ABN934" s="871"/>
      <c r="ABO934" s="871"/>
      <c r="ABP934" s="871"/>
      <c r="ABQ934" s="871"/>
      <c r="ABR934" s="871"/>
      <c r="ABS934" s="871"/>
      <c r="ABT934" s="871"/>
      <c r="ABU934" s="871"/>
      <c r="ABV934" s="871"/>
      <c r="ABW934" s="871"/>
      <c r="ABX934" s="871"/>
      <c r="ABY934" s="871"/>
      <c r="ABZ934" s="871"/>
      <c r="ACA934" s="871"/>
      <c r="ACB934" s="871"/>
      <c r="ACC934" s="871"/>
      <c r="ACD934" s="871"/>
      <c r="ACE934" s="871"/>
      <c r="ACF934" s="871"/>
      <c r="ACG934" s="871"/>
      <c r="ACH934" s="871"/>
      <c r="ACI934" s="871"/>
      <c r="ACJ934" s="871"/>
      <c r="ACK934" s="871"/>
      <c r="ACL934" s="871"/>
      <c r="ACM934" s="871"/>
      <c r="ACN934" s="871"/>
      <c r="ACO934" s="871"/>
      <c r="ACP934" s="871"/>
      <c r="ACQ934" s="871"/>
      <c r="ACR934" s="871"/>
      <c r="ACS934" s="871"/>
      <c r="ACT934" s="871"/>
      <c r="ACU934" s="871"/>
      <c r="ACV934" s="871"/>
      <c r="ACW934" s="871"/>
      <c r="ACX934" s="871"/>
      <c r="ACY934" s="871"/>
      <c r="ACZ934" s="871"/>
      <c r="ADA934" s="871"/>
      <c r="ADB934" s="871"/>
      <c r="ADC934" s="871"/>
      <c r="ADD934" s="871"/>
      <c r="ADE934" s="871"/>
      <c r="ADF934" s="871"/>
      <c r="ADG934" s="871"/>
      <c r="ADH934" s="871"/>
      <c r="ADI934" s="871"/>
      <c r="ADJ934" s="871"/>
      <c r="ADK934" s="871"/>
      <c r="ADL934" s="871"/>
      <c r="ADM934" s="871"/>
      <c r="ADN934" s="871"/>
      <c r="ADO934" s="871"/>
      <c r="ADP934" s="871"/>
      <c r="ADQ934" s="871"/>
      <c r="ADR934" s="871"/>
      <c r="ADS934" s="871"/>
      <c r="ADT934" s="871"/>
      <c r="ADU934" s="871"/>
      <c r="ADV934" s="871"/>
      <c r="ADW934" s="871"/>
      <c r="ADX934" s="871"/>
      <c r="ADY934" s="871"/>
      <c r="ADZ934" s="871"/>
      <c r="AEA934" s="871"/>
      <c r="AEB934" s="871"/>
      <c r="AEC934" s="871"/>
      <c r="AED934" s="871"/>
      <c r="AEE934" s="871"/>
      <c r="AEF934" s="871"/>
      <c r="AEG934" s="871"/>
      <c r="AEH934" s="871"/>
      <c r="AEI934" s="871"/>
      <c r="AEJ934" s="871"/>
      <c r="AEK934" s="871"/>
      <c r="AEL934" s="871"/>
      <c r="AEM934" s="871"/>
      <c r="AEN934" s="871"/>
      <c r="AEO934" s="871"/>
      <c r="AEP934" s="871"/>
      <c r="AEQ934" s="871"/>
      <c r="AER934" s="871"/>
      <c r="AES934" s="871"/>
      <c r="AET934" s="871"/>
      <c r="AEU934" s="871"/>
      <c r="AEV934" s="871"/>
      <c r="AEW934" s="871"/>
      <c r="AEX934" s="871"/>
      <c r="AEY934" s="871"/>
      <c r="AEZ934" s="871"/>
      <c r="AFA934" s="871"/>
      <c r="AFB934" s="871"/>
      <c r="AFC934" s="871"/>
      <c r="AFD934" s="871"/>
      <c r="AFE934" s="871"/>
      <c r="AFF934" s="871"/>
      <c r="AFG934" s="871"/>
      <c r="AFH934" s="871"/>
      <c r="AFI934" s="871"/>
      <c r="AFJ934" s="871"/>
      <c r="AFK934" s="871"/>
      <c r="AFL934" s="871"/>
      <c r="AFM934" s="871"/>
      <c r="AFN934" s="871"/>
      <c r="AFO934" s="871"/>
      <c r="AFP934" s="871"/>
      <c r="AFQ934" s="871"/>
      <c r="AFR934" s="871"/>
      <c r="AFS934" s="871"/>
      <c r="AFT934" s="871"/>
      <c r="AFU934" s="871"/>
      <c r="AFV934" s="871"/>
      <c r="AFW934" s="871"/>
      <c r="AFX934" s="871"/>
      <c r="AFY934" s="871"/>
      <c r="AFZ934" s="871"/>
      <c r="AGA934" s="871"/>
      <c r="AGB934" s="871"/>
      <c r="AGC934" s="871"/>
      <c r="AGD934" s="871"/>
      <c r="AGE934" s="871"/>
      <c r="AGF934" s="871"/>
      <c r="AGG934" s="871"/>
      <c r="AGH934" s="871"/>
      <c r="AGI934" s="871"/>
      <c r="AGJ934" s="871"/>
      <c r="AGK934" s="871"/>
      <c r="AGL934" s="871"/>
      <c r="AGM934" s="871"/>
      <c r="AGN934" s="871"/>
      <c r="AGO934" s="871"/>
      <c r="AGP934" s="871"/>
      <c r="AGQ934" s="871"/>
      <c r="AGR934" s="871"/>
      <c r="AGS934" s="871"/>
      <c r="AGT934" s="871"/>
      <c r="AGU934" s="871"/>
      <c r="AGV934" s="871"/>
      <c r="AGW934" s="871"/>
      <c r="AGX934" s="871"/>
      <c r="AGY934" s="871"/>
      <c r="AGZ934" s="871"/>
      <c r="AHA934" s="871"/>
      <c r="AHB934" s="871"/>
      <c r="AHC934" s="871"/>
      <c r="AHD934" s="871"/>
      <c r="AHE934" s="871"/>
      <c r="AHF934" s="871"/>
      <c r="AHG934" s="871"/>
      <c r="AHH934" s="871"/>
      <c r="AHI934" s="871"/>
      <c r="AHJ934" s="871"/>
      <c r="AHK934" s="871"/>
      <c r="AHL934" s="871"/>
      <c r="AHM934" s="871"/>
      <c r="AHN934" s="871"/>
      <c r="AHO934" s="871"/>
      <c r="AHP934" s="871"/>
      <c r="AHQ934" s="871"/>
      <c r="AHR934" s="871"/>
      <c r="AHS934" s="871"/>
      <c r="AHT934" s="871"/>
      <c r="AHU934" s="871"/>
      <c r="AHV934" s="871"/>
      <c r="AHW934" s="871"/>
      <c r="AHX934" s="871"/>
      <c r="AHY934" s="871"/>
      <c r="AHZ934" s="871"/>
      <c r="AIA934" s="871"/>
      <c r="AIB934" s="871"/>
      <c r="AIC934" s="871"/>
      <c r="AID934" s="871"/>
      <c r="AIE934" s="871"/>
      <c r="AIF934" s="871"/>
      <c r="AIG934" s="871"/>
      <c r="AIH934" s="871"/>
      <c r="AII934" s="871"/>
      <c r="AIJ934" s="871"/>
      <c r="AIK934" s="871"/>
      <c r="AIL934" s="871"/>
      <c r="AIM934" s="871"/>
      <c r="AIN934" s="871"/>
      <c r="AIO934" s="871"/>
      <c r="AIP934" s="871"/>
      <c r="AIQ934" s="871"/>
      <c r="AIR934" s="871"/>
      <c r="AIS934" s="871"/>
      <c r="AIT934" s="871"/>
      <c r="AIU934" s="871"/>
      <c r="AIV934" s="871"/>
      <c r="AIW934" s="871"/>
      <c r="AIX934" s="871"/>
      <c r="AIY934" s="871"/>
      <c r="AIZ934" s="871"/>
      <c r="AJA934" s="871"/>
      <c r="AJB934" s="871"/>
      <c r="AJC934" s="871"/>
      <c r="AJD934" s="871"/>
      <c r="AJE934" s="871"/>
      <c r="AJF934" s="871"/>
      <c r="AJG934" s="871"/>
      <c r="AJH934" s="871"/>
      <c r="AJI934" s="871"/>
      <c r="AJJ934" s="871"/>
      <c r="AJK934" s="871"/>
      <c r="AJL934" s="871"/>
      <c r="AJM934" s="871"/>
      <c r="AJN934" s="871"/>
      <c r="AJO934" s="871"/>
      <c r="AJP934" s="871"/>
      <c r="AJQ934" s="871"/>
      <c r="AJR934" s="871"/>
      <c r="AJS934" s="871"/>
      <c r="AJT934" s="871"/>
      <c r="AJU934" s="871"/>
      <c r="AJV934" s="871"/>
      <c r="AJW934" s="871"/>
      <c r="AJX934" s="871"/>
      <c r="AJY934" s="871"/>
      <c r="AJZ934" s="871"/>
      <c r="AKA934" s="871"/>
      <c r="AKB934" s="871"/>
      <c r="AKC934" s="871"/>
      <c r="AKD934" s="871"/>
      <c r="AKE934" s="871"/>
      <c r="AKF934" s="871"/>
      <c r="AKG934" s="871"/>
      <c r="AKH934" s="871"/>
      <c r="AKI934" s="871"/>
      <c r="AKJ934" s="871"/>
      <c r="AKK934" s="871"/>
      <c r="AKL934" s="871"/>
      <c r="AKM934" s="871"/>
      <c r="AKN934" s="871"/>
      <c r="AKO934" s="871"/>
      <c r="AKP934" s="871"/>
      <c r="AKQ934" s="871"/>
      <c r="AKR934" s="871"/>
      <c r="AKS934" s="871"/>
      <c r="AKT934" s="871"/>
      <c r="AKU934" s="871"/>
      <c r="AKV934" s="871"/>
      <c r="AKW934" s="871"/>
      <c r="AKX934" s="871"/>
      <c r="AKY934" s="871"/>
      <c r="AKZ934" s="871"/>
      <c r="ALA934" s="871"/>
      <c r="ALB934" s="871"/>
      <c r="ALC934" s="871"/>
      <c r="ALD934" s="871"/>
      <c r="ALE934" s="871"/>
      <c r="ALF934" s="871"/>
      <c r="ALG934" s="871"/>
      <c r="ALH934" s="871"/>
      <c r="ALI934" s="871"/>
      <c r="ALJ934" s="871"/>
      <c r="ALK934" s="871"/>
      <c r="ALL934" s="871"/>
      <c r="ALM934" s="871"/>
      <c r="ALN934" s="871"/>
      <c r="ALO934" s="871"/>
      <c r="ALP934" s="871"/>
      <c r="ALQ934" s="871"/>
      <c r="ALR934" s="871"/>
      <c r="ALS934" s="871"/>
      <c r="ALT934" s="871"/>
      <c r="ALU934" s="871"/>
      <c r="ALV934" s="871"/>
      <c r="ALW934" s="871"/>
      <c r="ALX934" s="871"/>
      <c r="ALY934" s="871"/>
      <c r="ALZ934" s="871"/>
      <c r="AMA934" s="871"/>
      <c r="AMB934" s="871"/>
      <c r="AMC934" s="871"/>
      <c r="AMD934" s="871"/>
      <c r="AME934" s="871"/>
      <c r="AMF934" s="871"/>
      <c r="AMG934" s="871"/>
      <c r="AMH934" s="871"/>
      <c r="AMI934" s="871"/>
      <c r="AMJ934" s="871"/>
    </row>
    <row r="935" spans="1:1024" ht="15.75" customHeight="1">
      <c r="A935" s="1219" t="s">
        <v>745</v>
      </c>
      <c r="B935" s="1220"/>
      <c r="C935" s="1220"/>
      <c r="D935" s="1220"/>
      <c r="E935" s="1220"/>
      <c r="F935" s="1220"/>
      <c r="G935" s="1221"/>
      <c r="H935" s="871"/>
      <c r="I935" s="871"/>
      <c r="J935" s="871"/>
      <c r="K935" s="871"/>
      <c r="L935" s="871"/>
      <c r="M935" s="871"/>
      <c r="N935" s="871"/>
      <c r="O935" s="871"/>
      <c r="P935" s="871"/>
      <c r="Q935" s="871"/>
      <c r="R935" s="871"/>
      <c r="S935" s="871"/>
      <c r="T935" s="871"/>
      <c r="U935" s="871"/>
      <c r="V935" s="871"/>
      <c r="W935" s="871"/>
      <c r="X935" s="871"/>
      <c r="Y935" s="871"/>
      <c r="Z935" s="871"/>
      <c r="AA935" s="871"/>
      <c r="AB935" s="871"/>
      <c r="AC935" s="871"/>
      <c r="AD935" s="871"/>
      <c r="AE935" s="871"/>
      <c r="AF935" s="871"/>
      <c r="AG935" s="871"/>
      <c r="AH935" s="871"/>
      <c r="AI935" s="871"/>
      <c r="AJ935" s="871"/>
      <c r="AK935" s="871"/>
      <c r="AL935" s="871"/>
      <c r="AM935" s="871"/>
      <c r="AN935" s="871"/>
      <c r="AO935" s="871"/>
      <c r="AP935" s="871"/>
      <c r="AQ935" s="871"/>
      <c r="AR935" s="871"/>
      <c r="AS935" s="871"/>
      <c r="AT935" s="871"/>
      <c r="AU935" s="871"/>
      <c r="AV935" s="871"/>
      <c r="AW935" s="871"/>
      <c r="AX935" s="871"/>
      <c r="AY935" s="871"/>
      <c r="AZ935" s="871"/>
      <c r="BA935" s="871"/>
      <c r="BB935" s="871"/>
      <c r="BC935" s="871"/>
      <c r="BD935" s="871"/>
      <c r="BE935" s="871"/>
      <c r="BF935" s="871"/>
      <c r="BG935" s="871"/>
      <c r="BH935" s="871"/>
      <c r="BI935" s="871"/>
      <c r="BJ935" s="871"/>
      <c r="BK935" s="871"/>
      <c r="BL935" s="871"/>
      <c r="BM935" s="871"/>
      <c r="BN935" s="871"/>
      <c r="BO935" s="871"/>
      <c r="BP935" s="871"/>
      <c r="BQ935" s="871"/>
      <c r="BR935" s="871"/>
      <c r="BS935" s="871"/>
      <c r="BT935" s="871"/>
      <c r="BU935" s="871"/>
      <c r="BV935" s="871"/>
      <c r="BW935" s="871"/>
      <c r="BX935" s="871"/>
      <c r="BY935" s="871"/>
      <c r="BZ935" s="871"/>
      <c r="CA935" s="871"/>
      <c r="CB935" s="871"/>
      <c r="CC935" s="871"/>
      <c r="CD935" s="871"/>
      <c r="CE935" s="871"/>
      <c r="CF935" s="871"/>
      <c r="CG935" s="871"/>
      <c r="CH935" s="871"/>
      <c r="CI935" s="871"/>
      <c r="CJ935" s="871"/>
      <c r="CK935" s="871"/>
      <c r="CL935" s="871"/>
      <c r="CM935" s="871"/>
      <c r="CN935" s="871"/>
      <c r="CO935" s="871"/>
      <c r="CP935" s="871"/>
      <c r="CQ935" s="871"/>
      <c r="CR935" s="871"/>
      <c r="CS935" s="871"/>
      <c r="CT935" s="871"/>
      <c r="CU935" s="871"/>
      <c r="CV935" s="871"/>
      <c r="CW935" s="871"/>
      <c r="CX935" s="871"/>
      <c r="CY935" s="871"/>
      <c r="CZ935" s="871"/>
      <c r="DA935" s="871"/>
      <c r="DB935" s="871"/>
      <c r="DC935" s="871"/>
      <c r="DD935" s="871"/>
      <c r="DE935" s="871"/>
      <c r="DF935" s="871"/>
      <c r="DG935" s="871"/>
      <c r="DH935" s="871"/>
      <c r="DI935" s="871"/>
      <c r="DJ935" s="871"/>
      <c r="DK935" s="871"/>
      <c r="DL935" s="871"/>
      <c r="DM935" s="871"/>
      <c r="DN935" s="871"/>
      <c r="DO935" s="871"/>
      <c r="DP935" s="871"/>
      <c r="DQ935" s="871"/>
      <c r="DR935" s="871"/>
      <c r="DS935" s="871"/>
      <c r="DT935" s="871"/>
      <c r="DU935" s="871"/>
      <c r="DV935" s="871"/>
      <c r="DW935" s="871"/>
      <c r="DX935" s="871"/>
      <c r="DY935" s="871"/>
      <c r="DZ935" s="871"/>
      <c r="EA935" s="871"/>
      <c r="EB935" s="871"/>
      <c r="EC935" s="871"/>
      <c r="ED935" s="871"/>
      <c r="EE935" s="871"/>
      <c r="EF935" s="871"/>
      <c r="EG935" s="871"/>
      <c r="EH935" s="871"/>
      <c r="EI935" s="871"/>
      <c r="EJ935" s="871"/>
      <c r="EK935" s="871"/>
      <c r="EL935" s="871"/>
      <c r="EM935" s="871"/>
      <c r="EN935" s="871"/>
      <c r="EO935" s="871"/>
      <c r="EP935" s="871"/>
      <c r="EQ935" s="871"/>
      <c r="ER935" s="871"/>
      <c r="ES935" s="871"/>
      <c r="ET935" s="871"/>
      <c r="EU935" s="871"/>
      <c r="EV935" s="871"/>
      <c r="EW935" s="871"/>
      <c r="EX935" s="871"/>
      <c r="EY935" s="871"/>
      <c r="EZ935" s="871"/>
      <c r="FA935" s="871"/>
      <c r="FB935" s="871"/>
      <c r="FC935" s="871"/>
      <c r="FD935" s="871"/>
      <c r="FE935" s="871"/>
      <c r="FF935" s="871"/>
      <c r="FG935" s="871"/>
      <c r="FH935" s="871"/>
      <c r="FI935" s="871"/>
      <c r="FJ935" s="871"/>
      <c r="FK935" s="871"/>
      <c r="FL935" s="871"/>
      <c r="FM935" s="871"/>
      <c r="FN935" s="871"/>
      <c r="FO935" s="871"/>
      <c r="FP935" s="871"/>
      <c r="FQ935" s="871"/>
      <c r="FR935" s="871"/>
      <c r="FS935" s="871"/>
      <c r="FT935" s="871"/>
      <c r="FU935" s="871"/>
      <c r="FV935" s="871"/>
      <c r="FW935" s="871"/>
      <c r="FX935" s="871"/>
      <c r="FY935" s="871"/>
      <c r="FZ935" s="871"/>
      <c r="GA935" s="871"/>
      <c r="GB935" s="871"/>
      <c r="GC935" s="871"/>
      <c r="GD935" s="871"/>
      <c r="GE935" s="871"/>
      <c r="GF935" s="871"/>
      <c r="GG935" s="871"/>
      <c r="GH935" s="871"/>
      <c r="GI935" s="871"/>
      <c r="GJ935" s="871"/>
      <c r="GK935" s="871"/>
      <c r="GL935" s="871"/>
      <c r="GM935" s="871"/>
      <c r="GN935" s="871"/>
      <c r="GO935" s="871"/>
      <c r="GP935" s="871"/>
      <c r="GQ935" s="871"/>
      <c r="GR935" s="871"/>
      <c r="GS935" s="871"/>
      <c r="GT935" s="871"/>
      <c r="GU935" s="871"/>
      <c r="GV935" s="871"/>
      <c r="GW935" s="871"/>
      <c r="GX935" s="871"/>
      <c r="GY935" s="871"/>
      <c r="GZ935" s="871"/>
      <c r="HA935" s="871"/>
      <c r="HB935" s="871"/>
      <c r="HC935" s="871"/>
      <c r="HD935" s="871"/>
      <c r="HE935" s="871"/>
      <c r="HF935" s="871"/>
      <c r="HG935" s="871"/>
      <c r="HH935" s="871"/>
      <c r="HI935" s="871"/>
      <c r="HJ935" s="871"/>
      <c r="HK935" s="871"/>
      <c r="HL935" s="871"/>
      <c r="HM935" s="871"/>
      <c r="HN935" s="871"/>
      <c r="HO935" s="871"/>
      <c r="HP935" s="871"/>
      <c r="HQ935" s="871"/>
      <c r="HR935" s="871"/>
      <c r="HS935" s="871"/>
      <c r="HT935" s="871"/>
      <c r="HU935" s="871"/>
      <c r="HV935" s="871"/>
      <c r="HW935" s="871"/>
      <c r="HX935" s="871"/>
      <c r="HY935" s="871"/>
      <c r="HZ935" s="871"/>
      <c r="IA935" s="871"/>
      <c r="IB935" s="871"/>
      <c r="IC935" s="871"/>
      <c r="ID935" s="871"/>
      <c r="IE935" s="871"/>
      <c r="IF935" s="871"/>
      <c r="IG935" s="871"/>
      <c r="IH935" s="871"/>
      <c r="II935" s="871"/>
      <c r="IJ935" s="871"/>
      <c r="IK935" s="871"/>
      <c r="IL935" s="871"/>
      <c r="IM935" s="871"/>
      <c r="IN935" s="871"/>
      <c r="IO935" s="871"/>
      <c r="IP935" s="871"/>
      <c r="IQ935" s="871"/>
      <c r="IR935" s="871"/>
      <c r="IS935" s="871"/>
      <c r="IT935" s="871"/>
      <c r="IU935" s="871"/>
      <c r="IV935" s="871"/>
      <c r="IW935" s="871"/>
      <c r="IX935" s="871"/>
      <c r="IY935" s="871"/>
      <c r="IZ935" s="871"/>
      <c r="JA935" s="871"/>
      <c r="JB935" s="871"/>
      <c r="JC935" s="871"/>
      <c r="JD935" s="871"/>
      <c r="JE935" s="871"/>
      <c r="JF935" s="871"/>
      <c r="JG935" s="871"/>
      <c r="JH935" s="871"/>
      <c r="JI935" s="871"/>
      <c r="JJ935" s="871"/>
      <c r="JK935" s="871"/>
      <c r="JL935" s="871"/>
      <c r="JM935" s="871"/>
      <c r="JN935" s="871"/>
      <c r="JO935" s="871"/>
      <c r="JP935" s="871"/>
      <c r="JQ935" s="871"/>
      <c r="JR935" s="871"/>
      <c r="JS935" s="871"/>
      <c r="JT935" s="871"/>
      <c r="JU935" s="871"/>
      <c r="JV935" s="871"/>
      <c r="JW935" s="871"/>
      <c r="JX935" s="871"/>
      <c r="JY935" s="871"/>
      <c r="JZ935" s="871"/>
      <c r="KA935" s="871"/>
      <c r="KB935" s="871"/>
      <c r="KC935" s="871"/>
      <c r="KD935" s="871"/>
      <c r="KE935" s="871"/>
      <c r="KF935" s="871"/>
      <c r="KG935" s="871"/>
      <c r="KH935" s="871"/>
      <c r="KI935" s="871"/>
      <c r="KJ935" s="871"/>
      <c r="KK935" s="871"/>
      <c r="KL935" s="871"/>
      <c r="KM935" s="871"/>
      <c r="KN935" s="871"/>
      <c r="KO935" s="871"/>
      <c r="KP935" s="871"/>
      <c r="KQ935" s="871"/>
      <c r="KR935" s="871"/>
      <c r="KS935" s="871"/>
      <c r="KT935" s="871"/>
      <c r="KU935" s="871"/>
      <c r="KV935" s="871"/>
      <c r="KW935" s="871"/>
      <c r="KX935" s="871"/>
      <c r="KY935" s="871"/>
      <c r="KZ935" s="871"/>
      <c r="LA935" s="871"/>
      <c r="LB935" s="871"/>
      <c r="LC935" s="871"/>
      <c r="LD935" s="871"/>
      <c r="LE935" s="871"/>
      <c r="LF935" s="871"/>
      <c r="LG935" s="871"/>
      <c r="LH935" s="871"/>
      <c r="LI935" s="871"/>
      <c r="LJ935" s="871"/>
      <c r="LK935" s="871"/>
      <c r="LL935" s="871"/>
      <c r="LM935" s="871"/>
      <c r="LN935" s="871"/>
      <c r="LO935" s="871"/>
      <c r="LP935" s="871"/>
      <c r="LQ935" s="871"/>
      <c r="LR935" s="871"/>
      <c r="LS935" s="871"/>
      <c r="LT935" s="871"/>
      <c r="LU935" s="871"/>
      <c r="LV935" s="871"/>
      <c r="LW935" s="871"/>
      <c r="LX935" s="871"/>
      <c r="LY935" s="871"/>
      <c r="LZ935" s="871"/>
      <c r="MA935" s="871"/>
      <c r="MB935" s="871"/>
      <c r="MC935" s="871"/>
      <c r="MD935" s="871"/>
      <c r="ME935" s="871"/>
      <c r="MF935" s="871"/>
      <c r="MG935" s="871"/>
      <c r="MH935" s="871"/>
      <c r="MI935" s="871"/>
      <c r="MJ935" s="871"/>
      <c r="MK935" s="871"/>
      <c r="ML935" s="871"/>
      <c r="MM935" s="871"/>
      <c r="MN935" s="871"/>
      <c r="MO935" s="871"/>
      <c r="MP935" s="871"/>
      <c r="MQ935" s="871"/>
      <c r="MR935" s="871"/>
      <c r="MS935" s="871"/>
      <c r="MT935" s="871"/>
      <c r="MU935" s="871"/>
      <c r="MV935" s="871"/>
      <c r="MW935" s="871"/>
      <c r="MX935" s="871"/>
      <c r="MY935" s="871"/>
      <c r="MZ935" s="871"/>
      <c r="NA935" s="871"/>
      <c r="NB935" s="871"/>
      <c r="NC935" s="871"/>
      <c r="ND935" s="871"/>
      <c r="NE935" s="871"/>
      <c r="NF935" s="871"/>
      <c r="NG935" s="871"/>
      <c r="NH935" s="871"/>
      <c r="NI935" s="871"/>
      <c r="NJ935" s="871"/>
      <c r="NK935" s="871"/>
      <c r="NL935" s="871"/>
      <c r="NM935" s="871"/>
      <c r="NN935" s="871"/>
      <c r="NO935" s="871"/>
      <c r="NP935" s="871"/>
      <c r="NQ935" s="871"/>
      <c r="NR935" s="871"/>
      <c r="NS935" s="871"/>
      <c r="NT935" s="871"/>
      <c r="NU935" s="871"/>
      <c r="NV935" s="871"/>
      <c r="NW935" s="871"/>
      <c r="NX935" s="871"/>
      <c r="NY935" s="871"/>
      <c r="NZ935" s="871"/>
      <c r="OA935" s="871"/>
      <c r="OB935" s="871"/>
      <c r="OC935" s="871"/>
      <c r="OD935" s="871"/>
      <c r="OE935" s="871"/>
      <c r="OF935" s="871"/>
      <c r="OG935" s="871"/>
      <c r="OH935" s="871"/>
      <c r="OI935" s="871"/>
      <c r="OJ935" s="871"/>
      <c r="OK935" s="871"/>
      <c r="OL935" s="871"/>
      <c r="OM935" s="871"/>
      <c r="ON935" s="871"/>
      <c r="OO935" s="871"/>
      <c r="OP935" s="871"/>
      <c r="OQ935" s="871"/>
      <c r="OR935" s="871"/>
      <c r="OS935" s="871"/>
      <c r="OT935" s="871"/>
      <c r="OU935" s="871"/>
      <c r="OV935" s="871"/>
      <c r="OW935" s="871"/>
      <c r="OX935" s="871"/>
      <c r="OY935" s="871"/>
      <c r="OZ935" s="871"/>
      <c r="PA935" s="871"/>
      <c r="PB935" s="871"/>
      <c r="PC935" s="871"/>
      <c r="PD935" s="871"/>
      <c r="PE935" s="871"/>
      <c r="PF935" s="871"/>
      <c r="PG935" s="871"/>
      <c r="PH935" s="871"/>
      <c r="PI935" s="871"/>
      <c r="PJ935" s="871"/>
      <c r="PK935" s="871"/>
      <c r="PL935" s="871"/>
      <c r="PM935" s="871"/>
      <c r="PN935" s="871"/>
      <c r="PO935" s="871"/>
      <c r="PP935" s="871"/>
      <c r="PQ935" s="871"/>
      <c r="PR935" s="871"/>
      <c r="PS935" s="871"/>
      <c r="PT935" s="871"/>
      <c r="PU935" s="871"/>
      <c r="PV935" s="871"/>
      <c r="PW935" s="871"/>
      <c r="PX935" s="871"/>
      <c r="PY935" s="871"/>
      <c r="PZ935" s="871"/>
      <c r="QA935" s="871"/>
      <c r="QB935" s="871"/>
      <c r="QC935" s="871"/>
      <c r="QD935" s="871"/>
      <c r="QE935" s="871"/>
      <c r="QF935" s="871"/>
      <c r="QG935" s="871"/>
      <c r="QH935" s="871"/>
      <c r="QI935" s="871"/>
      <c r="QJ935" s="871"/>
      <c r="QK935" s="871"/>
      <c r="QL935" s="871"/>
      <c r="QM935" s="871"/>
      <c r="QN935" s="871"/>
      <c r="QO935" s="871"/>
      <c r="QP935" s="871"/>
      <c r="QQ935" s="871"/>
      <c r="QR935" s="871"/>
      <c r="QS935" s="871"/>
      <c r="QT935" s="871"/>
      <c r="QU935" s="871"/>
      <c r="QV935" s="871"/>
      <c r="QW935" s="871"/>
      <c r="QX935" s="871"/>
      <c r="QY935" s="871"/>
      <c r="QZ935" s="871"/>
      <c r="RA935" s="871"/>
      <c r="RB935" s="871"/>
      <c r="RC935" s="871"/>
      <c r="RD935" s="871"/>
      <c r="RE935" s="871"/>
      <c r="RF935" s="871"/>
      <c r="RG935" s="871"/>
      <c r="RH935" s="871"/>
      <c r="RI935" s="871"/>
      <c r="RJ935" s="871"/>
      <c r="RK935" s="871"/>
      <c r="RL935" s="871"/>
      <c r="RM935" s="871"/>
      <c r="RN935" s="871"/>
      <c r="RO935" s="871"/>
      <c r="RP935" s="871"/>
      <c r="RQ935" s="871"/>
      <c r="RR935" s="871"/>
      <c r="RS935" s="871"/>
      <c r="RT935" s="871"/>
      <c r="RU935" s="871"/>
      <c r="RV935" s="871"/>
      <c r="RW935" s="871"/>
      <c r="RX935" s="871"/>
      <c r="RY935" s="871"/>
      <c r="RZ935" s="871"/>
      <c r="SA935" s="871"/>
      <c r="SB935" s="871"/>
      <c r="SC935" s="871"/>
      <c r="SD935" s="871"/>
      <c r="SE935" s="871"/>
      <c r="SF935" s="871"/>
      <c r="SG935" s="871"/>
      <c r="SH935" s="871"/>
      <c r="SI935" s="871"/>
      <c r="SJ935" s="871"/>
      <c r="SK935" s="871"/>
      <c r="SL935" s="871"/>
      <c r="SM935" s="871"/>
      <c r="SN935" s="871"/>
      <c r="SO935" s="871"/>
      <c r="SP935" s="871"/>
      <c r="SQ935" s="871"/>
      <c r="SR935" s="871"/>
      <c r="SS935" s="871"/>
      <c r="ST935" s="871"/>
      <c r="SU935" s="871"/>
      <c r="SV935" s="871"/>
      <c r="SW935" s="871"/>
      <c r="SX935" s="871"/>
      <c r="SY935" s="871"/>
      <c r="SZ935" s="871"/>
      <c r="TA935" s="871"/>
      <c r="TB935" s="871"/>
      <c r="TC935" s="871"/>
      <c r="TD935" s="871"/>
      <c r="TE935" s="871"/>
      <c r="TF935" s="871"/>
      <c r="TG935" s="871"/>
      <c r="TH935" s="871"/>
      <c r="TI935" s="871"/>
      <c r="TJ935" s="871"/>
      <c r="TK935" s="871"/>
      <c r="TL935" s="871"/>
      <c r="TM935" s="871"/>
      <c r="TN935" s="871"/>
      <c r="TO935" s="871"/>
      <c r="TP935" s="871"/>
      <c r="TQ935" s="871"/>
      <c r="TR935" s="871"/>
      <c r="TS935" s="871"/>
      <c r="TT935" s="871"/>
      <c r="TU935" s="871"/>
      <c r="TV935" s="871"/>
      <c r="TW935" s="871"/>
      <c r="TX935" s="871"/>
      <c r="TY935" s="871"/>
      <c r="TZ935" s="871"/>
      <c r="UA935" s="871"/>
      <c r="UB935" s="871"/>
      <c r="UC935" s="871"/>
      <c r="UD935" s="871"/>
      <c r="UE935" s="871"/>
      <c r="UF935" s="871"/>
      <c r="UG935" s="871"/>
      <c r="UH935" s="871"/>
      <c r="UI935" s="871"/>
      <c r="UJ935" s="871"/>
      <c r="UK935" s="871"/>
      <c r="UL935" s="871"/>
      <c r="UM935" s="871"/>
      <c r="UN935" s="871"/>
      <c r="UO935" s="871"/>
      <c r="UP935" s="871"/>
      <c r="UQ935" s="871"/>
      <c r="UR935" s="871"/>
      <c r="US935" s="871"/>
      <c r="UT935" s="871"/>
      <c r="UU935" s="871"/>
      <c r="UV935" s="871"/>
      <c r="UW935" s="871"/>
      <c r="UX935" s="871"/>
      <c r="UY935" s="871"/>
      <c r="UZ935" s="871"/>
      <c r="VA935" s="871"/>
      <c r="VB935" s="871"/>
      <c r="VC935" s="871"/>
      <c r="VD935" s="871"/>
      <c r="VE935" s="871"/>
      <c r="VF935" s="871"/>
      <c r="VG935" s="871"/>
      <c r="VH935" s="871"/>
      <c r="VI935" s="871"/>
      <c r="VJ935" s="871"/>
      <c r="VK935" s="871"/>
      <c r="VL935" s="871"/>
      <c r="VM935" s="871"/>
      <c r="VN935" s="871"/>
      <c r="VO935" s="871"/>
      <c r="VP935" s="871"/>
      <c r="VQ935" s="871"/>
      <c r="VR935" s="871"/>
      <c r="VS935" s="871"/>
      <c r="VT935" s="871"/>
      <c r="VU935" s="871"/>
      <c r="VV935" s="871"/>
      <c r="VW935" s="871"/>
      <c r="VX935" s="871"/>
      <c r="VY935" s="871"/>
      <c r="VZ935" s="871"/>
      <c r="WA935" s="871"/>
      <c r="WB935" s="871"/>
      <c r="WC935" s="871"/>
      <c r="WD935" s="871"/>
      <c r="WE935" s="871"/>
      <c r="WF935" s="871"/>
      <c r="WG935" s="871"/>
      <c r="WH935" s="871"/>
      <c r="WI935" s="871"/>
      <c r="WJ935" s="871"/>
      <c r="WK935" s="871"/>
      <c r="WL935" s="871"/>
      <c r="WM935" s="871"/>
      <c r="WN935" s="871"/>
      <c r="WO935" s="871"/>
      <c r="WP935" s="871"/>
      <c r="WQ935" s="871"/>
      <c r="WR935" s="871"/>
      <c r="WS935" s="871"/>
      <c r="WT935" s="871"/>
      <c r="WU935" s="871"/>
      <c r="WV935" s="871"/>
      <c r="WW935" s="871"/>
      <c r="WX935" s="871"/>
      <c r="WY935" s="871"/>
      <c r="WZ935" s="871"/>
      <c r="XA935" s="871"/>
      <c r="XB935" s="871"/>
      <c r="XC935" s="871"/>
      <c r="XD935" s="871"/>
      <c r="XE935" s="871"/>
      <c r="XF935" s="871"/>
      <c r="XG935" s="871"/>
      <c r="XH935" s="871"/>
      <c r="XI935" s="871"/>
      <c r="XJ935" s="871"/>
      <c r="XK935" s="871"/>
      <c r="XL935" s="871"/>
      <c r="XM935" s="871"/>
      <c r="XN935" s="871"/>
      <c r="XO935" s="871"/>
      <c r="XP935" s="871"/>
      <c r="XQ935" s="871"/>
      <c r="XR935" s="871"/>
      <c r="XS935" s="871"/>
      <c r="XT935" s="871"/>
      <c r="XU935" s="871"/>
      <c r="XV935" s="871"/>
      <c r="XW935" s="871"/>
      <c r="XX935" s="871"/>
      <c r="XY935" s="871"/>
      <c r="XZ935" s="871"/>
      <c r="YA935" s="871"/>
      <c r="YB935" s="871"/>
      <c r="YC935" s="871"/>
      <c r="YD935" s="871"/>
      <c r="YE935" s="871"/>
      <c r="YF935" s="871"/>
      <c r="YG935" s="871"/>
      <c r="YH935" s="871"/>
      <c r="YI935" s="871"/>
      <c r="YJ935" s="871"/>
      <c r="YK935" s="871"/>
      <c r="YL935" s="871"/>
      <c r="YM935" s="871"/>
      <c r="YN935" s="871"/>
      <c r="YO935" s="871"/>
      <c r="YP935" s="871"/>
      <c r="YQ935" s="871"/>
      <c r="YR935" s="871"/>
      <c r="YS935" s="871"/>
      <c r="YT935" s="871"/>
      <c r="YU935" s="871"/>
      <c r="YV935" s="871"/>
      <c r="YW935" s="871"/>
      <c r="YX935" s="871"/>
      <c r="YY935" s="871"/>
      <c r="YZ935" s="871"/>
      <c r="ZA935" s="871"/>
      <c r="ZB935" s="871"/>
      <c r="ZC935" s="871"/>
      <c r="ZD935" s="871"/>
      <c r="ZE935" s="871"/>
      <c r="ZF935" s="871"/>
      <c r="ZG935" s="871"/>
      <c r="ZH935" s="871"/>
      <c r="ZI935" s="871"/>
      <c r="ZJ935" s="871"/>
      <c r="ZK935" s="871"/>
      <c r="ZL935" s="871"/>
      <c r="ZM935" s="871"/>
      <c r="ZN935" s="871"/>
      <c r="ZO935" s="871"/>
      <c r="ZP935" s="871"/>
      <c r="ZQ935" s="871"/>
      <c r="ZR935" s="871"/>
      <c r="ZS935" s="871"/>
      <c r="ZT935" s="871"/>
      <c r="ZU935" s="871"/>
      <c r="ZV935" s="871"/>
      <c r="ZW935" s="871"/>
      <c r="ZX935" s="871"/>
      <c r="ZY935" s="871"/>
      <c r="ZZ935" s="871"/>
      <c r="AAA935" s="871"/>
      <c r="AAB935" s="871"/>
      <c r="AAC935" s="871"/>
      <c r="AAD935" s="871"/>
      <c r="AAE935" s="871"/>
      <c r="AAF935" s="871"/>
      <c r="AAG935" s="871"/>
      <c r="AAH935" s="871"/>
      <c r="AAI935" s="871"/>
      <c r="AAJ935" s="871"/>
      <c r="AAK935" s="871"/>
      <c r="AAL935" s="871"/>
      <c r="AAM935" s="871"/>
      <c r="AAN935" s="871"/>
      <c r="AAO935" s="871"/>
      <c r="AAP935" s="871"/>
      <c r="AAQ935" s="871"/>
      <c r="AAR935" s="871"/>
      <c r="AAS935" s="871"/>
      <c r="AAT935" s="871"/>
      <c r="AAU935" s="871"/>
      <c r="AAV935" s="871"/>
      <c r="AAW935" s="871"/>
      <c r="AAX935" s="871"/>
      <c r="AAY935" s="871"/>
      <c r="AAZ935" s="871"/>
      <c r="ABA935" s="871"/>
      <c r="ABB935" s="871"/>
      <c r="ABC935" s="871"/>
      <c r="ABD935" s="871"/>
      <c r="ABE935" s="871"/>
      <c r="ABF935" s="871"/>
      <c r="ABG935" s="871"/>
      <c r="ABH935" s="871"/>
      <c r="ABI935" s="871"/>
      <c r="ABJ935" s="871"/>
      <c r="ABK935" s="871"/>
      <c r="ABL935" s="871"/>
      <c r="ABM935" s="871"/>
      <c r="ABN935" s="871"/>
      <c r="ABO935" s="871"/>
      <c r="ABP935" s="871"/>
      <c r="ABQ935" s="871"/>
      <c r="ABR935" s="871"/>
      <c r="ABS935" s="871"/>
      <c r="ABT935" s="871"/>
      <c r="ABU935" s="871"/>
      <c r="ABV935" s="871"/>
      <c r="ABW935" s="871"/>
      <c r="ABX935" s="871"/>
      <c r="ABY935" s="871"/>
      <c r="ABZ935" s="871"/>
      <c r="ACA935" s="871"/>
      <c r="ACB935" s="871"/>
      <c r="ACC935" s="871"/>
      <c r="ACD935" s="871"/>
      <c r="ACE935" s="871"/>
      <c r="ACF935" s="871"/>
      <c r="ACG935" s="871"/>
      <c r="ACH935" s="871"/>
      <c r="ACI935" s="871"/>
      <c r="ACJ935" s="871"/>
      <c r="ACK935" s="871"/>
      <c r="ACL935" s="871"/>
      <c r="ACM935" s="871"/>
      <c r="ACN935" s="871"/>
      <c r="ACO935" s="871"/>
      <c r="ACP935" s="871"/>
      <c r="ACQ935" s="871"/>
      <c r="ACR935" s="871"/>
      <c r="ACS935" s="871"/>
      <c r="ACT935" s="871"/>
      <c r="ACU935" s="871"/>
      <c r="ACV935" s="871"/>
      <c r="ACW935" s="871"/>
      <c r="ACX935" s="871"/>
      <c r="ACY935" s="871"/>
      <c r="ACZ935" s="871"/>
      <c r="ADA935" s="871"/>
      <c r="ADB935" s="871"/>
      <c r="ADC935" s="871"/>
      <c r="ADD935" s="871"/>
      <c r="ADE935" s="871"/>
      <c r="ADF935" s="871"/>
      <c r="ADG935" s="871"/>
      <c r="ADH935" s="871"/>
      <c r="ADI935" s="871"/>
      <c r="ADJ935" s="871"/>
      <c r="ADK935" s="871"/>
      <c r="ADL935" s="871"/>
      <c r="ADM935" s="871"/>
      <c r="ADN935" s="871"/>
      <c r="ADO935" s="871"/>
      <c r="ADP935" s="871"/>
      <c r="ADQ935" s="871"/>
      <c r="ADR935" s="871"/>
      <c r="ADS935" s="871"/>
      <c r="ADT935" s="871"/>
      <c r="ADU935" s="871"/>
      <c r="ADV935" s="871"/>
      <c r="ADW935" s="871"/>
      <c r="ADX935" s="871"/>
      <c r="ADY935" s="871"/>
      <c r="ADZ935" s="871"/>
      <c r="AEA935" s="871"/>
      <c r="AEB935" s="871"/>
      <c r="AEC935" s="871"/>
      <c r="AED935" s="871"/>
      <c r="AEE935" s="871"/>
      <c r="AEF935" s="871"/>
      <c r="AEG935" s="871"/>
      <c r="AEH935" s="871"/>
      <c r="AEI935" s="871"/>
      <c r="AEJ935" s="871"/>
      <c r="AEK935" s="871"/>
      <c r="AEL935" s="871"/>
      <c r="AEM935" s="871"/>
      <c r="AEN935" s="871"/>
      <c r="AEO935" s="871"/>
      <c r="AEP935" s="871"/>
      <c r="AEQ935" s="871"/>
      <c r="AER935" s="871"/>
      <c r="AES935" s="871"/>
      <c r="AET935" s="871"/>
      <c r="AEU935" s="871"/>
      <c r="AEV935" s="871"/>
      <c r="AEW935" s="871"/>
      <c r="AEX935" s="871"/>
      <c r="AEY935" s="871"/>
      <c r="AEZ935" s="871"/>
      <c r="AFA935" s="871"/>
      <c r="AFB935" s="871"/>
      <c r="AFC935" s="871"/>
      <c r="AFD935" s="871"/>
      <c r="AFE935" s="871"/>
      <c r="AFF935" s="871"/>
      <c r="AFG935" s="871"/>
      <c r="AFH935" s="871"/>
      <c r="AFI935" s="871"/>
      <c r="AFJ935" s="871"/>
      <c r="AFK935" s="871"/>
      <c r="AFL935" s="871"/>
      <c r="AFM935" s="871"/>
      <c r="AFN935" s="871"/>
      <c r="AFO935" s="871"/>
      <c r="AFP935" s="871"/>
      <c r="AFQ935" s="871"/>
      <c r="AFR935" s="871"/>
      <c r="AFS935" s="871"/>
      <c r="AFT935" s="871"/>
      <c r="AFU935" s="871"/>
      <c r="AFV935" s="871"/>
      <c r="AFW935" s="871"/>
      <c r="AFX935" s="871"/>
      <c r="AFY935" s="871"/>
      <c r="AFZ935" s="871"/>
      <c r="AGA935" s="871"/>
      <c r="AGB935" s="871"/>
      <c r="AGC935" s="871"/>
      <c r="AGD935" s="871"/>
      <c r="AGE935" s="871"/>
      <c r="AGF935" s="871"/>
      <c r="AGG935" s="871"/>
      <c r="AGH935" s="871"/>
      <c r="AGI935" s="871"/>
      <c r="AGJ935" s="871"/>
      <c r="AGK935" s="871"/>
      <c r="AGL935" s="871"/>
      <c r="AGM935" s="871"/>
      <c r="AGN935" s="871"/>
      <c r="AGO935" s="871"/>
      <c r="AGP935" s="871"/>
      <c r="AGQ935" s="871"/>
      <c r="AGR935" s="871"/>
      <c r="AGS935" s="871"/>
      <c r="AGT935" s="871"/>
      <c r="AGU935" s="871"/>
      <c r="AGV935" s="871"/>
      <c r="AGW935" s="871"/>
      <c r="AGX935" s="871"/>
      <c r="AGY935" s="871"/>
      <c r="AGZ935" s="871"/>
      <c r="AHA935" s="871"/>
      <c r="AHB935" s="871"/>
      <c r="AHC935" s="871"/>
      <c r="AHD935" s="871"/>
      <c r="AHE935" s="871"/>
      <c r="AHF935" s="871"/>
      <c r="AHG935" s="871"/>
      <c r="AHH935" s="871"/>
      <c r="AHI935" s="871"/>
      <c r="AHJ935" s="871"/>
      <c r="AHK935" s="871"/>
      <c r="AHL935" s="871"/>
      <c r="AHM935" s="871"/>
      <c r="AHN935" s="871"/>
      <c r="AHO935" s="871"/>
      <c r="AHP935" s="871"/>
      <c r="AHQ935" s="871"/>
      <c r="AHR935" s="871"/>
      <c r="AHS935" s="871"/>
      <c r="AHT935" s="871"/>
      <c r="AHU935" s="871"/>
      <c r="AHV935" s="871"/>
      <c r="AHW935" s="871"/>
      <c r="AHX935" s="871"/>
      <c r="AHY935" s="871"/>
      <c r="AHZ935" s="871"/>
      <c r="AIA935" s="871"/>
      <c r="AIB935" s="871"/>
      <c r="AIC935" s="871"/>
      <c r="AID935" s="871"/>
      <c r="AIE935" s="871"/>
      <c r="AIF935" s="871"/>
      <c r="AIG935" s="871"/>
      <c r="AIH935" s="871"/>
      <c r="AII935" s="871"/>
      <c r="AIJ935" s="871"/>
      <c r="AIK935" s="871"/>
      <c r="AIL935" s="871"/>
      <c r="AIM935" s="871"/>
      <c r="AIN935" s="871"/>
      <c r="AIO935" s="871"/>
      <c r="AIP935" s="871"/>
      <c r="AIQ935" s="871"/>
      <c r="AIR935" s="871"/>
      <c r="AIS935" s="871"/>
      <c r="AIT935" s="871"/>
      <c r="AIU935" s="871"/>
      <c r="AIV935" s="871"/>
      <c r="AIW935" s="871"/>
      <c r="AIX935" s="871"/>
      <c r="AIY935" s="871"/>
      <c r="AIZ935" s="871"/>
      <c r="AJA935" s="871"/>
      <c r="AJB935" s="871"/>
      <c r="AJC935" s="871"/>
      <c r="AJD935" s="871"/>
      <c r="AJE935" s="871"/>
      <c r="AJF935" s="871"/>
      <c r="AJG935" s="871"/>
      <c r="AJH935" s="871"/>
      <c r="AJI935" s="871"/>
      <c r="AJJ935" s="871"/>
      <c r="AJK935" s="871"/>
      <c r="AJL935" s="871"/>
      <c r="AJM935" s="871"/>
      <c r="AJN935" s="871"/>
      <c r="AJO935" s="871"/>
      <c r="AJP935" s="871"/>
      <c r="AJQ935" s="871"/>
      <c r="AJR935" s="871"/>
      <c r="AJS935" s="871"/>
      <c r="AJT935" s="871"/>
      <c r="AJU935" s="871"/>
      <c r="AJV935" s="871"/>
      <c r="AJW935" s="871"/>
      <c r="AJX935" s="871"/>
      <c r="AJY935" s="871"/>
      <c r="AJZ935" s="871"/>
      <c r="AKA935" s="871"/>
      <c r="AKB935" s="871"/>
      <c r="AKC935" s="871"/>
      <c r="AKD935" s="871"/>
      <c r="AKE935" s="871"/>
      <c r="AKF935" s="871"/>
      <c r="AKG935" s="871"/>
      <c r="AKH935" s="871"/>
      <c r="AKI935" s="871"/>
      <c r="AKJ935" s="871"/>
      <c r="AKK935" s="871"/>
      <c r="AKL935" s="871"/>
      <c r="AKM935" s="871"/>
      <c r="AKN935" s="871"/>
      <c r="AKO935" s="871"/>
      <c r="AKP935" s="871"/>
      <c r="AKQ935" s="871"/>
      <c r="AKR935" s="871"/>
      <c r="AKS935" s="871"/>
      <c r="AKT935" s="871"/>
      <c r="AKU935" s="871"/>
      <c r="AKV935" s="871"/>
      <c r="AKW935" s="871"/>
      <c r="AKX935" s="871"/>
      <c r="AKY935" s="871"/>
      <c r="AKZ935" s="871"/>
      <c r="ALA935" s="871"/>
      <c r="ALB935" s="871"/>
      <c r="ALC935" s="871"/>
      <c r="ALD935" s="871"/>
      <c r="ALE935" s="871"/>
      <c r="ALF935" s="871"/>
      <c r="ALG935" s="871"/>
      <c r="ALH935" s="871"/>
      <c r="ALI935" s="871"/>
      <c r="ALJ935" s="871"/>
      <c r="ALK935" s="871"/>
      <c r="ALL935" s="871"/>
      <c r="ALM935" s="871"/>
      <c r="ALN935" s="871"/>
      <c r="ALO935" s="871"/>
      <c r="ALP935" s="871"/>
      <c r="ALQ935" s="871"/>
      <c r="ALR935" s="871"/>
      <c r="ALS935" s="871"/>
      <c r="ALT935" s="871"/>
      <c r="ALU935" s="871"/>
      <c r="ALV935" s="871"/>
      <c r="ALW935" s="871"/>
      <c r="ALX935" s="871"/>
      <c r="ALY935" s="871"/>
      <c r="ALZ935" s="871"/>
      <c r="AMA935" s="871"/>
      <c r="AMB935" s="871"/>
      <c r="AMC935" s="871"/>
      <c r="AMD935" s="871"/>
      <c r="AME935" s="871"/>
      <c r="AMF935" s="871"/>
      <c r="AMG935" s="871"/>
      <c r="AMH935" s="871"/>
      <c r="AMI935" s="871"/>
      <c r="AMJ935" s="871"/>
    </row>
    <row r="936" spans="1:1024" ht="14.4">
      <c r="A936" s="927" t="s">
        <v>732</v>
      </c>
      <c r="B936" s="873" t="s">
        <v>560</v>
      </c>
      <c r="C936" s="873" t="s">
        <v>232</v>
      </c>
      <c r="D936" s="873" t="s">
        <v>6</v>
      </c>
      <c r="E936" s="873" t="s">
        <v>7</v>
      </c>
      <c r="F936" s="928" t="s">
        <v>8</v>
      </c>
      <c r="G936" s="873" t="s">
        <v>251</v>
      </c>
      <c r="H936" s="871"/>
      <c r="I936" s="871"/>
      <c r="J936" s="871"/>
      <c r="K936" s="871"/>
      <c r="L936" s="871"/>
      <c r="M936" s="871"/>
      <c r="N936" s="871"/>
      <c r="O936" s="871"/>
      <c r="P936" s="871"/>
      <c r="Q936" s="871"/>
      <c r="R936" s="871"/>
      <c r="S936" s="871"/>
      <c r="T936" s="871"/>
      <c r="U936" s="871"/>
      <c r="V936" s="871"/>
      <c r="W936" s="871"/>
      <c r="X936" s="871"/>
      <c r="Y936" s="871"/>
      <c r="Z936" s="871"/>
      <c r="AA936" s="871"/>
      <c r="AB936" s="871"/>
      <c r="AC936" s="871"/>
      <c r="AD936" s="871"/>
      <c r="AE936" s="871"/>
      <c r="AF936" s="871"/>
      <c r="AG936" s="871"/>
      <c r="AH936" s="871"/>
      <c r="AI936" s="871"/>
      <c r="AJ936" s="871"/>
      <c r="AK936" s="871"/>
      <c r="AL936" s="871"/>
      <c r="AM936" s="871"/>
      <c r="AN936" s="871"/>
      <c r="AO936" s="871"/>
      <c r="AP936" s="871"/>
      <c r="AQ936" s="871"/>
      <c r="AR936" s="871"/>
      <c r="AS936" s="871"/>
      <c r="AT936" s="871"/>
      <c r="AU936" s="871"/>
      <c r="AV936" s="871"/>
      <c r="AW936" s="871"/>
      <c r="AX936" s="871"/>
      <c r="AY936" s="871"/>
      <c r="AZ936" s="871"/>
      <c r="BA936" s="871"/>
      <c r="BB936" s="871"/>
      <c r="BC936" s="871"/>
      <c r="BD936" s="871"/>
      <c r="BE936" s="871"/>
      <c r="BF936" s="871"/>
      <c r="BG936" s="871"/>
      <c r="BH936" s="871"/>
      <c r="BI936" s="871"/>
      <c r="BJ936" s="871"/>
      <c r="BK936" s="871"/>
      <c r="BL936" s="871"/>
      <c r="BM936" s="871"/>
      <c r="BN936" s="871"/>
      <c r="BO936" s="871"/>
      <c r="BP936" s="871"/>
      <c r="BQ936" s="871"/>
      <c r="BR936" s="871"/>
      <c r="BS936" s="871"/>
      <c r="BT936" s="871"/>
      <c r="BU936" s="871"/>
      <c r="BV936" s="871"/>
      <c r="BW936" s="871"/>
      <c r="BX936" s="871"/>
      <c r="BY936" s="871"/>
      <c r="BZ936" s="871"/>
      <c r="CA936" s="871"/>
      <c r="CB936" s="871"/>
      <c r="CC936" s="871"/>
      <c r="CD936" s="871"/>
      <c r="CE936" s="871"/>
      <c r="CF936" s="871"/>
      <c r="CG936" s="871"/>
      <c r="CH936" s="871"/>
      <c r="CI936" s="871"/>
      <c r="CJ936" s="871"/>
      <c r="CK936" s="871"/>
      <c r="CL936" s="871"/>
      <c r="CM936" s="871"/>
      <c r="CN936" s="871"/>
      <c r="CO936" s="871"/>
      <c r="CP936" s="871"/>
      <c r="CQ936" s="871"/>
      <c r="CR936" s="871"/>
      <c r="CS936" s="871"/>
      <c r="CT936" s="871"/>
      <c r="CU936" s="871"/>
      <c r="CV936" s="871"/>
      <c r="CW936" s="871"/>
      <c r="CX936" s="871"/>
      <c r="CY936" s="871"/>
      <c r="CZ936" s="871"/>
      <c r="DA936" s="871"/>
      <c r="DB936" s="871"/>
      <c r="DC936" s="871"/>
      <c r="DD936" s="871"/>
      <c r="DE936" s="871"/>
      <c r="DF936" s="871"/>
      <c r="DG936" s="871"/>
      <c r="DH936" s="871"/>
      <c r="DI936" s="871"/>
      <c r="DJ936" s="871"/>
      <c r="DK936" s="871"/>
      <c r="DL936" s="871"/>
      <c r="DM936" s="871"/>
      <c r="DN936" s="871"/>
      <c r="DO936" s="871"/>
      <c r="DP936" s="871"/>
      <c r="DQ936" s="871"/>
      <c r="DR936" s="871"/>
      <c r="DS936" s="871"/>
      <c r="DT936" s="871"/>
      <c r="DU936" s="871"/>
      <c r="DV936" s="871"/>
      <c r="DW936" s="871"/>
      <c r="DX936" s="871"/>
      <c r="DY936" s="871"/>
      <c r="DZ936" s="871"/>
      <c r="EA936" s="871"/>
      <c r="EB936" s="871"/>
      <c r="EC936" s="871"/>
      <c r="ED936" s="871"/>
      <c r="EE936" s="871"/>
      <c r="EF936" s="871"/>
      <c r="EG936" s="871"/>
      <c r="EH936" s="871"/>
      <c r="EI936" s="871"/>
      <c r="EJ936" s="871"/>
      <c r="EK936" s="871"/>
      <c r="EL936" s="871"/>
      <c r="EM936" s="871"/>
      <c r="EN936" s="871"/>
      <c r="EO936" s="871"/>
      <c r="EP936" s="871"/>
      <c r="EQ936" s="871"/>
      <c r="ER936" s="871"/>
      <c r="ES936" s="871"/>
      <c r="ET936" s="871"/>
      <c r="EU936" s="871"/>
      <c r="EV936" s="871"/>
      <c r="EW936" s="871"/>
      <c r="EX936" s="871"/>
      <c r="EY936" s="871"/>
      <c r="EZ936" s="871"/>
      <c r="FA936" s="871"/>
      <c r="FB936" s="871"/>
      <c r="FC936" s="871"/>
      <c r="FD936" s="871"/>
      <c r="FE936" s="871"/>
      <c r="FF936" s="871"/>
      <c r="FG936" s="871"/>
      <c r="FH936" s="871"/>
      <c r="FI936" s="871"/>
      <c r="FJ936" s="871"/>
      <c r="FK936" s="871"/>
      <c r="FL936" s="871"/>
      <c r="FM936" s="871"/>
      <c r="FN936" s="871"/>
      <c r="FO936" s="871"/>
      <c r="FP936" s="871"/>
      <c r="FQ936" s="871"/>
      <c r="FR936" s="871"/>
      <c r="FS936" s="871"/>
      <c r="FT936" s="871"/>
      <c r="FU936" s="871"/>
      <c r="FV936" s="871"/>
      <c r="FW936" s="871"/>
      <c r="FX936" s="871"/>
      <c r="FY936" s="871"/>
      <c r="FZ936" s="871"/>
      <c r="GA936" s="871"/>
      <c r="GB936" s="871"/>
      <c r="GC936" s="871"/>
      <c r="GD936" s="871"/>
      <c r="GE936" s="871"/>
      <c r="GF936" s="871"/>
      <c r="GG936" s="871"/>
      <c r="GH936" s="871"/>
      <c r="GI936" s="871"/>
      <c r="GJ936" s="871"/>
      <c r="GK936" s="871"/>
      <c r="GL936" s="871"/>
      <c r="GM936" s="871"/>
      <c r="GN936" s="871"/>
      <c r="GO936" s="871"/>
      <c r="GP936" s="871"/>
      <c r="GQ936" s="871"/>
      <c r="GR936" s="871"/>
      <c r="GS936" s="871"/>
      <c r="GT936" s="871"/>
      <c r="GU936" s="871"/>
      <c r="GV936" s="871"/>
      <c r="GW936" s="871"/>
      <c r="GX936" s="871"/>
      <c r="GY936" s="871"/>
      <c r="GZ936" s="871"/>
      <c r="HA936" s="871"/>
      <c r="HB936" s="871"/>
      <c r="HC936" s="871"/>
      <c r="HD936" s="871"/>
      <c r="HE936" s="871"/>
      <c r="HF936" s="871"/>
      <c r="HG936" s="871"/>
      <c r="HH936" s="871"/>
      <c r="HI936" s="871"/>
      <c r="HJ936" s="871"/>
      <c r="HK936" s="871"/>
      <c r="HL936" s="871"/>
      <c r="HM936" s="871"/>
      <c r="HN936" s="871"/>
      <c r="HO936" s="871"/>
      <c r="HP936" s="871"/>
      <c r="HQ936" s="871"/>
      <c r="HR936" s="871"/>
      <c r="HS936" s="871"/>
      <c r="HT936" s="871"/>
      <c r="HU936" s="871"/>
      <c r="HV936" s="871"/>
      <c r="HW936" s="871"/>
      <c r="HX936" s="871"/>
      <c r="HY936" s="871"/>
      <c r="HZ936" s="871"/>
      <c r="IA936" s="871"/>
      <c r="IB936" s="871"/>
      <c r="IC936" s="871"/>
      <c r="ID936" s="871"/>
      <c r="IE936" s="871"/>
      <c r="IF936" s="871"/>
      <c r="IG936" s="871"/>
      <c r="IH936" s="871"/>
      <c r="II936" s="871"/>
      <c r="IJ936" s="871"/>
      <c r="IK936" s="871"/>
      <c r="IL936" s="871"/>
      <c r="IM936" s="871"/>
      <c r="IN936" s="871"/>
      <c r="IO936" s="871"/>
      <c r="IP936" s="871"/>
      <c r="IQ936" s="871"/>
      <c r="IR936" s="871"/>
      <c r="IS936" s="871"/>
      <c r="IT936" s="871"/>
      <c r="IU936" s="871"/>
      <c r="IV936" s="871"/>
      <c r="IW936" s="871"/>
      <c r="IX936" s="871"/>
      <c r="IY936" s="871"/>
      <c r="IZ936" s="871"/>
      <c r="JA936" s="871"/>
      <c r="JB936" s="871"/>
      <c r="JC936" s="871"/>
      <c r="JD936" s="871"/>
      <c r="JE936" s="871"/>
      <c r="JF936" s="871"/>
      <c r="JG936" s="871"/>
      <c r="JH936" s="871"/>
      <c r="JI936" s="871"/>
      <c r="JJ936" s="871"/>
      <c r="JK936" s="871"/>
      <c r="JL936" s="871"/>
      <c r="JM936" s="871"/>
      <c r="JN936" s="871"/>
      <c r="JO936" s="871"/>
      <c r="JP936" s="871"/>
      <c r="JQ936" s="871"/>
      <c r="JR936" s="871"/>
      <c r="JS936" s="871"/>
      <c r="JT936" s="871"/>
      <c r="JU936" s="871"/>
      <c r="JV936" s="871"/>
      <c r="JW936" s="871"/>
      <c r="JX936" s="871"/>
      <c r="JY936" s="871"/>
      <c r="JZ936" s="871"/>
      <c r="KA936" s="871"/>
      <c r="KB936" s="871"/>
      <c r="KC936" s="871"/>
      <c r="KD936" s="871"/>
      <c r="KE936" s="871"/>
      <c r="KF936" s="871"/>
      <c r="KG936" s="871"/>
      <c r="KH936" s="871"/>
      <c r="KI936" s="871"/>
      <c r="KJ936" s="871"/>
      <c r="KK936" s="871"/>
      <c r="KL936" s="871"/>
      <c r="KM936" s="871"/>
      <c r="KN936" s="871"/>
      <c r="KO936" s="871"/>
      <c r="KP936" s="871"/>
      <c r="KQ936" s="871"/>
      <c r="KR936" s="871"/>
      <c r="KS936" s="871"/>
      <c r="KT936" s="871"/>
      <c r="KU936" s="871"/>
      <c r="KV936" s="871"/>
      <c r="KW936" s="871"/>
      <c r="KX936" s="871"/>
      <c r="KY936" s="871"/>
      <c r="KZ936" s="871"/>
      <c r="LA936" s="871"/>
      <c r="LB936" s="871"/>
      <c r="LC936" s="871"/>
      <c r="LD936" s="871"/>
      <c r="LE936" s="871"/>
      <c r="LF936" s="871"/>
      <c r="LG936" s="871"/>
      <c r="LH936" s="871"/>
      <c r="LI936" s="871"/>
      <c r="LJ936" s="871"/>
      <c r="LK936" s="871"/>
      <c r="LL936" s="871"/>
      <c r="LM936" s="871"/>
      <c r="LN936" s="871"/>
      <c r="LO936" s="871"/>
      <c r="LP936" s="871"/>
      <c r="LQ936" s="871"/>
      <c r="LR936" s="871"/>
      <c r="LS936" s="871"/>
      <c r="LT936" s="871"/>
      <c r="LU936" s="871"/>
      <c r="LV936" s="871"/>
      <c r="LW936" s="871"/>
      <c r="LX936" s="871"/>
      <c r="LY936" s="871"/>
      <c r="LZ936" s="871"/>
      <c r="MA936" s="871"/>
      <c r="MB936" s="871"/>
      <c r="MC936" s="871"/>
      <c r="MD936" s="871"/>
      <c r="ME936" s="871"/>
      <c r="MF936" s="871"/>
      <c r="MG936" s="871"/>
      <c r="MH936" s="871"/>
      <c r="MI936" s="871"/>
      <c r="MJ936" s="871"/>
      <c r="MK936" s="871"/>
      <c r="ML936" s="871"/>
      <c r="MM936" s="871"/>
      <c r="MN936" s="871"/>
      <c r="MO936" s="871"/>
      <c r="MP936" s="871"/>
      <c r="MQ936" s="871"/>
      <c r="MR936" s="871"/>
      <c r="MS936" s="871"/>
      <c r="MT936" s="871"/>
      <c r="MU936" s="871"/>
      <c r="MV936" s="871"/>
      <c r="MW936" s="871"/>
      <c r="MX936" s="871"/>
      <c r="MY936" s="871"/>
      <c r="MZ936" s="871"/>
      <c r="NA936" s="871"/>
      <c r="NB936" s="871"/>
      <c r="NC936" s="871"/>
      <c r="ND936" s="871"/>
      <c r="NE936" s="871"/>
      <c r="NF936" s="871"/>
      <c r="NG936" s="871"/>
      <c r="NH936" s="871"/>
      <c r="NI936" s="871"/>
      <c r="NJ936" s="871"/>
      <c r="NK936" s="871"/>
      <c r="NL936" s="871"/>
      <c r="NM936" s="871"/>
      <c r="NN936" s="871"/>
      <c r="NO936" s="871"/>
      <c r="NP936" s="871"/>
      <c r="NQ936" s="871"/>
      <c r="NR936" s="871"/>
      <c r="NS936" s="871"/>
      <c r="NT936" s="871"/>
      <c r="NU936" s="871"/>
      <c r="NV936" s="871"/>
      <c r="NW936" s="871"/>
      <c r="NX936" s="871"/>
      <c r="NY936" s="871"/>
      <c r="NZ936" s="871"/>
      <c r="OA936" s="871"/>
      <c r="OB936" s="871"/>
      <c r="OC936" s="871"/>
      <c r="OD936" s="871"/>
      <c r="OE936" s="871"/>
      <c r="OF936" s="871"/>
      <c r="OG936" s="871"/>
      <c r="OH936" s="871"/>
      <c r="OI936" s="871"/>
      <c r="OJ936" s="871"/>
      <c r="OK936" s="871"/>
      <c r="OL936" s="871"/>
      <c r="OM936" s="871"/>
      <c r="ON936" s="871"/>
      <c r="OO936" s="871"/>
      <c r="OP936" s="871"/>
      <c r="OQ936" s="871"/>
      <c r="OR936" s="871"/>
      <c r="OS936" s="871"/>
      <c r="OT936" s="871"/>
      <c r="OU936" s="871"/>
      <c r="OV936" s="871"/>
      <c r="OW936" s="871"/>
      <c r="OX936" s="871"/>
      <c r="OY936" s="871"/>
      <c r="OZ936" s="871"/>
      <c r="PA936" s="871"/>
      <c r="PB936" s="871"/>
      <c r="PC936" s="871"/>
      <c r="PD936" s="871"/>
      <c r="PE936" s="871"/>
      <c r="PF936" s="871"/>
      <c r="PG936" s="871"/>
      <c r="PH936" s="871"/>
      <c r="PI936" s="871"/>
      <c r="PJ936" s="871"/>
      <c r="PK936" s="871"/>
      <c r="PL936" s="871"/>
      <c r="PM936" s="871"/>
      <c r="PN936" s="871"/>
      <c r="PO936" s="871"/>
      <c r="PP936" s="871"/>
      <c r="PQ936" s="871"/>
      <c r="PR936" s="871"/>
      <c r="PS936" s="871"/>
      <c r="PT936" s="871"/>
      <c r="PU936" s="871"/>
      <c r="PV936" s="871"/>
      <c r="PW936" s="871"/>
      <c r="PX936" s="871"/>
      <c r="PY936" s="871"/>
      <c r="PZ936" s="871"/>
      <c r="QA936" s="871"/>
      <c r="QB936" s="871"/>
      <c r="QC936" s="871"/>
      <c r="QD936" s="871"/>
      <c r="QE936" s="871"/>
      <c r="QF936" s="871"/>
      <c r="QG936" s="871"/>
      <c r="QH936" s="871"/>
      <c r="QI936" s="871"/>
      <c r="QJ936" s="871"/>
      <c r="QK936" s="871"/>
      <c r="QL936" s="871"/>
      <c r="QM936" s="871"/>
      <c r="QN936" s="871"/>
      <c r="QO936" s="871"/>
      <c r="QP936" s="871"/>
      <c r="QQ936" s="871"/>
      <c r="QR936" s="871"/>
      <c r="QS936" s="871"/>
      <c r="QT936" s="871"/>
      <c r="QU936" s="871"/>
      <c r="QV936" s="871"/>
      <c r="QW936" s="871"/>
      <c r="QX936" s="871"/>
      <c r="QY936" s="871"/>
      <c r="QZ936" s="871"/>
      <c r="RA936" s="871"/>
      <c r="RB936" s="871"/>
      <c r="RC936" s="871"/>
      <c r="RD936" s="871"/>
      <c r="RE936" s="871"/>
      <c r="RF936" s="871"/>
      <c r="RG936" s="871"/>
      <c r="RH936" s="871"/>
      <c r="RI936" s="871"/>
      <c r="RJ936" s="871"/>
      <c r="RK936" s="871"/>
      <c r="RL936" s="871"/>
      <c r="RM936" s="871"/>
      <c r="RN936" s="871"/>
      <c r="RO936" s="871"/>
      <c r="RP936" s="871"/>
      <c r="RQ936" s="871"/>
      <c r="RR936" s="871"/>
      <c r="RS936" s="871"/>
      <c r="RT936" s="871"/>
      <c r="RU936" s="871"/>
      <c r="RV936" s="871"/>
      <c r="RW936" s="871"/>
      <c r="RX936" s="871"/>
      <c r="RY936" s="871"/>
      <c r="RZ936" s="871"/>
      <c r="SA936" s="871"/>
      <c r="SB936" s="871"/>
      <c r="SC936" s="871"/>
      <c r="SD936" s="871"/>
      <c r="SE936" s="871"/>
      <c r="SF936" s="871"/>
      <c r="SG936" s="871"/>
      <c r="SH936" s="871"/>
      <c r="SI936" s="871"/>
      <c r="SJ936" s="871"/>
      <c r="SK936" s="871"/>
      <c r="SL936" s="871"/>
      <c r="SM936" s="871"/>
      <c r="SN936" s="871"/>
      <c r="SO936" s="871"/>
      <c r="SP936" s="871"/>
      <c r="SQ936" s="871"/>
      <c r="SR936" s="871"/>
      <c r="SS936" s="871"/>
      <c r="ST936" s="871"/>
      <c r="SU936" s="871"/>
      <c r="SV936" s="871"/>
      <c r="SW936" s="871"/>
      <c r="SX936" s="871"/>
      <c r="SY936" s="871"/>
      <c r="SZ936" s="871"/>
      <c r="TA936" s="871"/>
      <c r="TB936" s="871"/>
      <c r="TC936" s="871"/>
      <c r="TD936" s="871"/>
      <c r="TE936" s="871"/>
      <c r="TF936" s="871"/>
      <c r="TG936" s="871"/>
      <c r="TH936" s="871"/>
      <c r="TI936" s="871"/>
      <c r="TJ936" s="871"/>
      <c r="TK936" s="871"/>
      <c r="TL936" s="871"/>
      <c r="TM936" s="871"/>
      <c r="TN936" s="871"/>
      <c r="TO936" s="871"/>
      <c r="TP936" s="871"/>
      <c r="TQ936" s="871"/>
      <c r="TR936" s="871"/>
      <c r="TS936" s="871"/>
      <c r="TT936" s="871"/>
      <c r="TU936" s="871"/>
      <c r="TV936" s="871"/>
      <c r="TW936" s="871"/>
      <c r="TX936" s="871"/>
      <c r="TY936" s="871"/>
      <c r="TZ936" s="871"/>
      <c r="UA936" s="871"/>
      <c r="UB936" s="871"/>
      <c r="UC936" s="871"/>
      <c r="UD936" s="871"/>
      <c r="UE936" s="871"/>
      <c r="UF936" s="871"/>
      <c r="UG936" s="871"/>
      <c r="UH936" s="871"/>
      <c r="UI936" s="871"/>
      <c r="UJ936" s="871"/>
      <c r="UK936" s="871"/>
      <c r="UL936" s="871"/>
      <c r="UM936" s="871"/>
      <c r="UN936" s="871"/>
      <c r="UO936" s="871"/>
      <c r="UP936" s="871"/>
      <c r="UQ936" s="871"/>
      <c r="UR936" s="871"/>
      <c r="US936" s="871"/>
      <c r="UT936" s="871"/>
      <c r="UU936" s="871"/>
      <c r="UV936" s="871"/>
      <c r="UW936" s="871"/>
      <c r="UX936" s="871"/>
      <c r="UY936" s="871"/>
      <c r="UZ936" s="871"/>
      <c r="VA936" s="871"/>
      <c r="VB936" s="871"/>
      <c r="VC936" s="871"/>
      <c r="VD936" s="871"/>
      <c r="VE936" s="871"/>
      <c r="VF936" s="871"/>
      <c r="VG936" s="871"/>
      <c r="VH936" s="871"/>
      <c r="VI936" s="871"/>
      <c r="VJ936" s="871"/>
      <c r="VK936" s="871"/>
      <c r="VL936" s="871"/>
      <c r="VM936" s="871"/>
      <c r="VN936" s="871"/>
      <c r="VO936" s="871"/>
      <c r="VP936" s="871"/>
      <c r="VQ936" s="871"/>
      <c r="VR936" s="871"/>
      <c r="VS936" s="871"/>
      <c r="VT936" s="871"/>
      <c r="VU936" s="871"/>
      <c r="VV936" s="871"/>
      <c r="VW936" s="871"/>
      <c r="VX936" s="871"/>
      <c r="VY936" s="871"/>
      <c r="VZ936" s="871"/>
      <c r="WA936" s="871"/>
      <c r="WB936" s="871"/>
      <c r="WC936" s="871"/>
      <c r="WD936" s="871"/>
      <c r="WE936" s="871"/>
      <c r="WF936" s="871"/>
      <c r="WG936" s="871"/>
      <c r="WH936" s="871"/>
      <c r="WI936" s="871"/>
      <c r="WJ936" s="871"/>
      <c r="WK936" s="871"/>
      <c r="WL936" s="871"/>
      <c r="WM936" s="871"/>
      <c r="WN936" s="871"/>
      <c r="WO936" s="871"/>
      <c r="WP936" s="871"/>
      <c r="WQ936" s="871"/>
      <c r="WR936" s="871"/>
      <c r="WS936" s="871"/>
      <c r="WT936" s="871"/>
      <c r="WU936" s="871"/>
      <c r="WV936" s="871"/>
      <c r="WW936" s="871"/>
      <c r="WX936" s="871"/>
      <c r="WY936" s="871"/>
      <c r="WZ936" s="871"/>
      <c r="XA936" s="871"/>
      <c r="XB936" s="871"/>
      <c r="XC936" s="871"/>
      <c r="XD936" s="871"/>
      <c r="XE936" s="871"/>
      <c r="XF936" s="871"/>
      <c r="XG936" s="871"/>
      <c r="XH936" s="871"/>
      <c r="XI936" s="871"/>
      <c r="XJ936" s="871"/>
      <c r="XK936" s="871"/>
      <c r="XL936" s="871"/>
      <c r="XM936" s="871"/>
      <c r="XN936" s="871"/>
      <c r="XO936" s="871"/>
      <c r="XP936" s="871"/>
      <c r="XQ936" s="871"/>
      <c r="XR936" s="871"/>
      <c r="XS936" s="871"/>
      <c r="XT936" s="871"/>
      <c r="XU936" s="871"/>
      <c r="XV936" s="871"/>
      <c r="XW936" s="871"/>
      <c r="XX936" s="871"/>
      <c r="XY936" s="871"/>
      <c r="XZ936" s="871"/>
      <c r="YA936" s="871"/>
      <c r="YB936" s="871"/>
      <c r="YC936" s="871"/>
      <c r="YD936" s="871"/>
      <c r="YE936" s="871"/>
      <c r="YF936" s="871"/>
      <c r="YG936" s="871"/>
      <c r="YH936" s="871"/>
      <c r="YI936" s="871"/>
      <c r="YJ936" s="871"/>
      <c r="YK936" s="871"/>
      <c r="YL936" s="871"/>
      <c r="YM936" s="871"/>
      <c r="YN936" s="871"/>
      <c r="YO936" s="871"/>
      <c r="YP936" s="871"/>
      <c r="YQ936" s="871"/>
      <c r="YR936" s="871"/>
      <c r="YS936" s="871"/>
      <c r="YT936" s="871"/>
      <c r="YU936" s="871"/>
      <c r="YV936" s="871"/>
      <c r="YW936" s="871"/>
      <c r="YX936" s="871"/>
      <c r="YY936" s="871"/>
      <c r="YZ936" s="871"/>
      <c r="ZA936" s="871"/>
      <c r="ZB936" s="871"/>
      <c r="ZC936" s="871"/>
      <c r="ZD936" s="871"/>
      <c r="ZE936" s="871"/>
      <c r="ZF936" s="871"/>
      <c r="ZG936" s="871"/>
      <c r="ZH936" s="871"/>
      <c r="ZI936" s="871"/>
      <c r="ZJ936" s="871"/>
      <c r="ZK936" s="871"/>
      <c r="ZL936" s="871"/>
      <c r="ZM936" s="871"/>
      <c r="ZN936" s="871"/>
      <c r="ZO936" s="871"/>
      <c r="ZP936" s="871"/>
      <c r="ZQ936" s="871"/>
      <c r="ZR936" s="871"/>
      <c r="ZS936" s="871"/>
      <c r="ZT936" s="871"/>
      <c r="ZU936" s="871"/>
      <c r="ZV936" s="871"/>
      <c r="ZW936" s="871"/>
      <c r="ZX936" s="871"/>
      <c r="ZY936" s="871"/>
      <c r="ZZ936" s="871"/>
      <c r="AAA936" s="871"/>
      <c r="AAB936" s="871"/>
      <c r="AAC936" s="871"/>
      <c r="AAD936" s="871"/>
      <c r="AAE936" s="871"/>
      <c r="AAF936" s="871"/>
      <c r="AAG936" s="871"/>
      <c r="AAH936" s="871"/>
      <c r="AAI936" s="871"/>
      <c r="AAJ936" s="871"/>
      <c r="AAK936" s="871"/>
      <c r="AAL936" s="871"/>
      <c r="AAM936" s="871"/>
      <c r="AAN936" s="871"/>
      <c r="AAO936" s="871"/>
      <c r="AAP936" s="871"/>
      <c r="AAQ936" s="871"/>
      <c r="AAR936" s="871"/>
      <c r="AAS936" s="871"/>
      <c r="AAT936" s="871"/>
      <c r="AAU936" s="871"/>
      <c r="AAV936" s="871"/>
      <c r="AAW936" s="871"/>
      <c r="AAX936" s="871"/>
      <c r="AAY936" s="871"/>
      <c r="AAZ936" s="871"/>
      <c r="ABA936" s="871"/>
      <c r="ABB936" s="871"/>
      <c r="ABC936" s="871"/>
      <c r="ABD936" s="871"/>
      <c r="ABE936" s="871"/>
      <c r="ABF936" s="871"/>
      <c r="ABG936" s="871"/>
      <c r="ABH936" s="871"/>
      <c r="ABI936" s="871"/>
      <c r="ABJ936" s="871"/>
      <c r="ABK936" s="871"/>
      <c r="ABL936" s="871"/>
      <c r="ABM936" s="871"/>
      <c r="ABN936" s="871"/>
      <c r="ABO936" s="871"/>
      <c r="ABP936" s="871"/>
      <c r="ABQ936" s="871"/>
      <c r="ABR936" s="871"/>
      <c r="ABS936" s="871"/>
      <c r="ABT936" s="871"/>
      <c r="ABU936" s="871"/>
      <c r="ABV936" s="871"/>
      <c r="ABW936" s="871"/>
      <c r="ABX936" s="871"/>
      <c r="ABY936" s="871"/>
      <c r="ABZ936" s="871"/>
      <c r="ACA936" s="871"/>
      <c r="ACB936" s="871"/>
      <c r="ACC936" s="871"/>
      <c r="ACD936" s="871"/>
      <c r="ACE936" s="871"/>
      <c r="ACF936" s="871"/>
      <c r="ACG936" s="871"/>
      <c r="ACH936" s="871"/>
      <c r="ACI936" s="871"/>
      <c r="ACJ936" s="871"/>
      <c r="ACK936" s="871"/>
      <c r="ACL936" s="871"/>
      <c r="ACM936" s="871"/>
      <c r="ACN936" s="871"/>
      <c r="ACO936" s="871"/>
      <c r="ACP936" s="871"/>
      <c r="ACQ936" s="871"/>
      <c r="ACR936" s="871"/>
      <c r="ACS936" s="871"/>
      <c r="ACT936" s="871"/>
      <c r="ACU936" s="871"/>
      <c r="ACV936" s="871"/>
      <c r="ACW936" s="871"/>
      <c r="ACX936" s="871"/>
      <c r="ACY936" s="871"/>
      <c r="ACZ936" s="871"/>
      <c r="ADA936" s="871"/>
      <c r="ADB936" s="871"/>
      <c r="ADC936" s="871"/>
      <c r="ADD936" s="871"/>
      <c r="ADE936" s="871"/>
      <c r="ADF936" s="871"/>
      <c r="ADG936" s="871"/>
      <c r="ADH936" s="871"/>
      <c r="ADI936" s="871"/>
      <c r="ADJ936" s="871"/>
      <c r="ADK936" s="871"/>
      <c r="ADL936" s="871"/>
      <c r="ADM936" s="871"/>
      <c r="ADN936" s="871"/>
      <c r="ADO936" s="871"/>
      <c r="ADP936" s="871"/>
      <c r="ADQ936" s="871"/>
      <c r="ADR936" s="871"/>
      <c r="ADS936" s="871"/>
      <c r="ADT936" s="871"/>
      <c r="ADU936" s="871"/>
      <c r="ADV936" s="871"/>
      <c r="ADW936" s="871"/>
      <c r="ADX936" s="871"/>
      <c r="ADY936" s="871"/>
      <c r="ADZ936" s="871"/>
      <c r="AEA936" s="871"/>
      <c r="AEB936" s="871"/>
      <c r="AEC936" s="871"/>
      <c r="AED936" s="871"/>
      <c r="AEE936" s="871"/>
      <c r="AEF936" s="871"/>
      <c r="AEG936" s="871"/>
      <c r="AEH936" s="871"/>
      <c r="AEI936" s="871"/>
      <c r="AEJ936" s="871"/>
      <c r="AEK936" s="871"/>
      <c r="AEL936" s="871"/>
      <c r="AEM936" s="871"/>
      <c r="AEN936" s="871"/>
      <c r="AEO936" s="871"/>
      <c r="AEP936" s="871"/>
      <c r="AEQ936" s="871"/>
      <c r="AER936" s="871"/>
      <c r="AES936" s="871"/>
      <c r="AET936" s="871"/>
      <c r="AEU936" s="871"/>
      <c r="AEV936" s="871"/>
      <c r="AEW936" s="871"/>
      <c r="AEX936" s="871"/>
      <c r="AEY936" s="871"/>
      <c r="AEZ936" s="871"/>
      <c r="AFA936" s="871"/>
      <c r="AFB936" s="871"/>
      <c r="AFC936" s="871"/>
      <c r="AFD936" s="871"/>
      <c r="AFE936" s="871"/>
      <c r="AFF936" s="871"/>
      <c r="AFG936" s="871"/>
      <c r="AFH936" s="871"/>
      <c r="AFI936" s="871"/>
      <c r="AFJ936" s="871"/>
      <c r="AFK936" s="871"/>
      <c r="AFL936" s="871"/>
      <c r="AFM936" s="871"/>
      <c r="AFN936" s="871"/>
      <c r="AFO936" s="871"/>
      <c r="AFP936" s="871"/>
      <c r="AFQ936" s="871"/>
      <c r="AFR936" s="871"/>
      <c r="AFS936" s="871"/>
      <c r="AFT936" s="871"/>
      <c r="AFU936" s="871"/>
      <c r="AFV936" s="871"/>
      <c r="AFW936" s="871"/>
      <c r="AFX936" s="871"/>
      <c r="AFY936" s="871"/>
      <c r="AFZ936" s="871"/>
      <c r="AGA936" s="871"/>
      <c r="AGB936" s="871"/>
      <c r="AGC936" s="871"/>
      <c r="AGD936" s="871"/>
      <c r="AGE936" s="871"/>
      <c r="AGF936" s="871"/>
      <c r="AGG936" s="871"/>
      <c r="AGH936" s="871"/>
      <c r="AGI936" s="871"/>
      <c r="AGJ936" s="871"/>
      <c r="AGK936" s="871"/>
      <c r="AGL936" s="871"/>
      <c r="AGM936" s="871"/>
      <c r="AGN936" s="871"/>
      <c r="AGO936" s="871"/>
      <c r="AGP936" s="871"/>
      <c r="AGQ936" s="871"/>
      <c r="AGR936" s="871"/>
      <c r="AGS936" s="871"/>
      <c r="AGT936" s="871"/>
      <c r="AGU936" s="871"/>
      <c r="AGV936" s="871"/>
      <c r="AGW936" s="871"/>
      <c r="AGX936" s="871"/>
      <c r="AGY936" s="871"/>
      <c r="AGZ936" s="871"/>
      <c r="AHA936" s="871"/>
      <c r="AHB936" s="871"/>
      <c r="AHC936" s="871"/>
      <c r="AHD936" s="871"/>
      <c r="AHE936" s="871"/>
      <c r="AHF936" s="871"/>
      <c r="AHG936" s="871"/>
      <c r="AHH936" s="871"/>
      <c r="AHI936" s="871"/>
      <c r="AHJ936" s="871"/>
      <c r="AHK936" s="871"/>
      <c r="AHL936" s="871"/>
      <c r="AHM936" s="871"/>
      <c r="AHN936" s="871"/>
      <c r="AHO936" s="871"/>
      <c r="AHP936" s="871"/>
      <c r="AHQ936" s="871"/>
      <c r="AHR936" s="871"/>
      <c r="AHS936" s="871"/>
      <c r="AHT936" s="871"/>
      <c r="AHU936" s="871"/>
      <c r="AHV936" s="871"/>
      <c r="AHW936" s="871"/>
      <c r="AHX936" s="871"/>
      <c r="AHY936" s="871"/>
      <c r="AHZ936" s="871"/>
      <c r="AIA936" s="871"/>
      <c r="AIB936" s="871"/>
      <c r="AIC936" s="871"/>
      <c r="AID936" s="871"/>
      <c r="AIE936" s="871"/>
      <c r="AIF936" s="871"/>
      <c r="AIG936" s="871"/>
      <c r="AIH936" s="871"/>
      <c r="AII936" s="871"/>
      <c r="AIJ936" s="871"/>
      <c r="AIK936" s="871"/>
      <c r="AIL936" s="871"/>
      <c r="AIM936" s="871"/>
      <c r="AIN936" s="871"/>
      <c r="AIO936" s="871"/>
      <c r="AIP936" s="871"/>
      <c r="AIQ936" s="871"/>
      <c r="AIR936" s="871"/>
      <c r="AIS936" s="871"/>
      <c r="AIT936" s="871"/>
      <c r="AIU936" s="871"/>
      <c r="AIV936" s="871"/>
      <c r="AIW936" s="871"/>
      <c r="AIX936" s="871"/>
      <c r="AIY936" s="871"/>
      <c r="AIZ936" s="871"/>
      <c r="AJA936" s="871"/>
      <c r="AJB936" s="871"/>
      <c r="AJC936" s="871"/>
      <c r="AJD936" s="871"/>
      <c r="AJE936" s="871"/>
      <c r="AJF936" s="871"/>
      <c r="AJG936" s="871"/>
      <c r="AJH936" s="871"/>
      <c r="AJI936" s="871"/>
      <c r="AJJ936" s="871"/>
      <c r="AJK936" s="871"/>
      <c r="AJL936" s="871"/>
      <c r="AJM936" s="871"/>
      <c r="AJN936" s="871"/>
      <c r="AJO936" s="871"/>
      <c r="AJP936" s="871"/>
      <c r="AJQ936" s="871"/>
      <c r="AJR936" s="871"/>
      <c r="AJS936" s="871"/>
      <c r="AJT936" s="871"/>
      <c r="AJU936" s="871"/>
      <c r="AJV936" s="871"/>
      <c r="AJW936" s="871"/>
      <c r="AJX936" s="871"/>
      <c r="AJY936" s="871"/>
      <c r="AJZ936" s="871"/>
      <c r="AKA936" s="871"/>
      <c r="AKB936" s="871"/>
      <c r="AKC936" s="871"/>
      <c r="AKD936" s="871"/>
      <c r="AKE936" s="871"/>
      <c r="AKF936" s="871"/>
      <c r="AKG936" s="871"/>
      <c r="AKH936" s="871"/>
      <c r="AKI936" s="871"/>
      <c r="AKJ936" s="871"/>
      <c r="AKK936" s="871"/>
      <c r="AKL936" s="871"/>
      <c r="AKM936" s="871"/>
      <c r="AKN936" s="871"/>
      <c r="AKO936" s="871"/>
      <c r="AKP936" s="871"/>
      <c r="AKQ936" s="871"/>
      <c r="AKR936" s="871"/>
      <c r="AKS936" s="871"/>
      <c r="AKT936" s="871"/>
      <c r="AKU936" s="871"/>
      <c r="AKV936" s="871"/>
      <c r="AKW936" s="871"/>
      <c r="AKX936" s="871"/>
      <c r="AKY936" s="871"/>
      <c r="AKZ936" s="871"/>
      <c r="ALA936" s="871"/>
      <c r="ALB936" s="871"/>
      <c r="ALC936" s="871"/>
      <c r="ALD936" s="871"/>
      <c r="ALE936" s="871"/>
      <c r="ALF936" s="871"/>
      <c r="ALG936" s="871"/>
      <c r="ALH936" s="871"/>
      <c r="ALI936" s="871"/>
      <c r="ALJ936" s="871"/>
      <c r="ALK936" s="871"/>
      <c r="ALL936" s="871"/>
      <c r="ALM936" s="871"/>
      <c r="ALN936" s="871"/>
      <c r="ALO936" s="871"/>
      <c r="ALP936" s="871"/>
      <c r="ALQ936" s="871"/>
      <c r="ALR936" s="871"/>
      <c r="ALS936" s="871"/>
      <c r="ALT936" s="871"/>
      <c r="ALU936" s="871"/>
      <c r="ALV936" s="871"/>
      <c r="ALW936" s="871"/>
      <c r="ALX936" s="871"/>
      <c r="ALY936" s="871"/>
      <c r="ALZ936" s="871"/>
      <c r="AMA936" s="871"/>
      <c r="AMB936" s="871"/>
      <c r="AMC936" s="871"/>
      <c r="AMD936" s="871"/>
      <c r="AME936" s="871"/>
      <c r="AMF936" s="871"/>
      <c r="AMG936" s="871"/>
      <c r="AMH936" s="871"/>
      <c r="AMI936" s="871"/>
      <c r="AMJ936" s="871"/>
    </row>
    <row r="937" spans="1:1024" ht="14.4">
      <c r="A937" s="964">
        <v>15415</v>
      </c>
      <c r="B937" s="1003">
        <v>0.1</v>
      </c>
      <c r="C937" s="1100" t="s">
        <v>486</v>
      </c>
      <c r="D937" s="1053" t="s">
        <v>746</v>
      </c>
      <c r="E937" s="955">
        <v>1650000</v>
      </c>
      <c r="F937" s="985">
        <v>0.05</v>
      </c>
      <c r="G937" s="1036">
        <f>E937*F937</f>
        <v>82500</v>
      </c>
      <c r="H937" s="871"/>
      <c r="I937" s="871"/>
      <c r="J937" s="871"/>
      <c r="K937" s="871"/>
      <c r="L937" s="871"/>
      <c r="M937" s="871"/>
      <c r="N937" s="871"/>
      <c r="O937" s="871"/>
      <c r="P937" s="871"/>
      <c r="Q937" s="871"/>
      <c r="R937" s="871"/>
      <c r="S937" s="871"/>
      <c r="T937" s="871"/>
      <c r="U937" s="871"/>
      <c r="V937" s="871"/>
      <c r="W937" s="871"/>
      <c r="X937" s="871"/>
      <c r="Y937" s="871"/>
      <c r="Z937" s="871"/>
      <c r="AA937" s="871"/>
      <c r="AB937" s="871"/>
      <c r="AC937" s="871"/>
      <c r="AD937" s="871"/>
      <c r="AE937" s="871"/>
      <c r="AF937" s="871"/>
      <c r="AG937" s="871"/>
      <c r="AH937" s="871"/>
      <c r="AI937" s="871"/>
      <c r="AJ937" s="871"/>
      <c r="AK937" s="871"/>
      <c r="AL937" s="871"/>
      <c r="AM937" s="871"/>
      <c r="AN937" s="871"/>
      <c r="AO937" s="871"/>
      <c r="AP937" s="871"/>
      <c r="AQ937" s="871"/>
      <c r="AR937" s="871"/>
      <c r="AS937" s="871"/>
      <c r="AT937" s="871"/>
      <c r="AU937" s="871"/>
      <c r="AV937" s="871"/>
      <c r="AW937" s="871"/>
      <c r="AX937" s="871"/>
      <c r="AY937" s="871"/>
      <c r="AZ937" s="871"/>
      <c r="BA937" s="871"/>
      <c r="BB937" s="871"/>
      <c r="BC937" s="871"/>
      <c r="BD937" s="871"/>
      <c r="BE937" s="871"/>
      <c r="BF937" s="871"/>
      <c r="BG937" s="871"/>
      <c r="BH937" s="871"/>
      <c r="BI937" s="871"/>
      <c r="BJ937" s="871"/>
      <c r="BK937" s="871"/>
      <c r="BL937" s="871"/>
      <c r="BM937" s="871"/>
      <c r="BN937" s="871"/>
      <c r="BO937" s="871"/>
      <c r="BP937" s="871"/>
      <c r="BQ937" s="871"/>
      <c r="BR937" s="871"/>
      <c r="BS937" s="871"/>
      <c r="BT937" s="871"/>
      <c r="BU937" s="871"/>
      <c r="BV937" s="871"/>
      <c r="BW937" s="871"/>
      <c r="BX937" s="871"/>
      <c r="BY937" s="871"/>
      <c r="BZ937" s="871"/>
      <c r="CA937" s="871"/>
      <c r="CB937" s="871"/>
      <c r="CC937" s="871"/>
      <c r="CD937" s="871"/>
      <c r="CE937" s="871"/>
      <c r="CF937" s="871"/>
      <c r="CG937" s="871"/>
      <c r="CH937" s="871"/>
      <c r="CI937" s="871"/>
      <c r="CJ937" s="871"/>
      <c r="CK937" s="871"/>
      <c r="CL937" s="871"/>
      <c r="CM937" s="871"/>
      <c r="CN937" s="871"/>
      <c r="CO937" s="871"/>
      <c r="CP937" s="871"/>
      <c r="CQ937" s="871"/>
      <c r="CR937" s="871"/>
      <c r="CS937" s="871"/>
      <c r="CT937" s="871"/>
      <c r="CU937" s="871"/>
      <c r="CV937" s="871"/>
      <c r="CW937" s="871"/>
      <c r="CX937" s="871"/>
      <c r="CY937" s="871"/>
      <c r="CZ937" s="871"/>
      <c r="DA937" s="871"/>
      <c r="DB937" s="871"/>
      <c r="DC937" s="871"/>
      <c r="DD937" s="871"/>
      <c r="DE937" s="871"/>
      <c r="DF937" s="871"/>
      <c r="DG937" s="871"/>
      <c r="DH937" s="871"/>
      <c r="DI937" s="871"/>
      <c r="DJ937" s="871"/>
      <c r="DK937" s="871"/>
      <c r="DL937" s="871"/>
      <c r="DM937" s="871"/>
      <c r="DN937" s="871"/>
      <c r="DO937" s="871"/>
      <c r="DP937" s="871"/>
      <c r="DQ937" s="871"/>
      <c r="DR937" s="871"/>
      <c r="DS937" s="871"/>
      <c r="DT937" s="871"/>
      <c r="DU937" s="871"/>
      <c r="DV937" s="871"/>
      <c r="DW937" s="871"/>
      <c r="DX937" s="871"/>
      <c r="DY937" s="871"/>
      <c r="DZ937" s="871"/>
      <c r="EA937" s="871"/>
      <c r="EB937" s="871"/>
      <c r="EC937" s="871"/>
      <c r="ED937" s="871"/>
      <c r="EE937" s="871"/>
      <c r="EF937" s="871"/>
      <c r="EG937" s="871"/>
      <c r="EH937" s="871"/>
      <c r="EI937" s="871"/>
      <c r="EJ937" s="871"/>
      <c r="EK937" s="871"/>
      <c r="EL937" s="871"/>
      <c r="EM937" s="871"/>
      <c r="EN937" s="871"/>
      <c r="EO937" s="871"/>
      <c r="EP937" s="871"/>
      <c r="EQ937" s="871"/>
      <c r="ER937" s="871"/>
      <c r="ES937" s="871"/>
      <c r="ET937" s="871"/>
      <c r="EU937" s="871"/>
      <c r="EV937" s="871"/>
      <c r="EW937" s="871"/>
      <c r="EX937" s="871"/>
      <c r="EY937" s="871"/>
      <c r="EZ937" s="871"/>
      <c r="FA937" s="871"/>
      <c r="FB937" s="871"/>
      <c r="FC937" s="871"/>
      <c r="FD937" s="871"/>
      <c r="FE937" s="871"/>
      <c r="FF937" s="871"/>
      <c r="FG937" s="871"/>
      <c r="FH937" s="871"/>
      <c r="FI937" s="871"/>
      <c r="FJ937" s="871"/>
      <c r="FK937" s="871"/>
      <c r="FL937" s="871"/>
      <c r="FM937" s="871"/>
      <c r="FN937" s="871"/>
      <c r="FO937" s="871"/>
      <c r="FP937" s="871"/>
      <c r="FQ937" s="871"/>
      <c r="FR937" s="871"/>
      <c r="FS937" s="871"/>
      <c r="FT937" s="871"/>
      <c r="FU937" s="871"/>
      <c r="FV937" s="871"/>
      <c r="FW937" s="871"/>
      <c r="FX937" s="871"/>
      <c r="FY937" s="871"/>
      <c r="FZ937" s="871"/>
      <c r="GA937" s="871"/>
      <c r="GB937" s="871"/>
      <c r="GC937" s="871"/>
      <c r="GD937" s="871"/>
      <c r="GE937" s="871"/>
      <c r="GF937" s="871"/>
      <c r="GG937" s="871"/>
      <c r="GH937" s="871"/>
      <c r="GI937" s="871"/>
      <c r="GJ937" s="871"/>
      <c r="GK937" s="871"/>
      <c r="GL937" s="871"/>
      <c r="GM937" s="871"/>
      <c r="GN937" s="871"/>
      <c r="GO937" s="871"/>
      <c r="GP937" s="871"/>
      <c r="GQ937" s="871"/>
      <c r="GR937" s="871"/>
      <c r="GS937" s="871"/>
      <c r="GT937" s="871"/>
      <c r="GU937" s="871"/>
      <c r="GV937" s="871"/>
      <c r="GW937" s="871"/>
      <c r="GX937" s="871"/>
      <c r="GY937" s="871"/>
      <c r="GZ937" s="871"/>
      <c r="HA937" s="871"/>
      <c r="HB937" s="871"/>
      <c r="HC937" s="871"/>
      <c r="HD937" s="871"/>
      <c r="HE937" s="871"/>
      <c r="HF937" s="871"/>
      <c r="HG937" s="871"/>
      <c r="HH937" s="871"/>
      <c r="HI937" s="871"/>
      <c r="HJ937" s="871"/>
      <c r="HK937" s="871"/>
      <c r="HL937" s="871"/>
      <c r="HM937" s="871"/>
      <c r="HN937" s="871"/>
      <c r="HO937" s="871"/>
      <c r="HP937" s="871"/>
      <c r="HQ937" s="871"/>
      <c r="HR937" s="871"/>
      <c r="HS937" s="871"/>
      <c r="HT937" s="871"/>
      <c r="HU937" s="871"/>
      <c r="HV937" s="871"/>
      <c r="HW937" s="871"/>
      <c r="HX937" s="871"/>
      <c r="HY937" s="871"/>
      <c r="HZ937" s="871"/>
      <c r="IA937" s="871"/>
      <c r="IB937" s="871"/>
      <c r="IC937" s="871"/>
      <c r="ID937" s="871"/>
      <c r="IE937" s="871"/>
      <c r="IF937" s="871"/>
      <c r="IG937" s="871"/>
      <c r="IH937" s="871"/>
      <c r="II937" s="871"/>
      <c r="IJ937" s="871"/>
      <c r="IK937" s="871"/>
      <c r="IL937" s="871"/>
      <c r="IM937" s="871"/>
      <c r="IN937" s="871"/>
      <c r="IO937" s="871"/>
      <c r="IP937" s="871"/>
      <c r="IQ937" s="871"/>
      <c r="IR937" s="871"/>
      <c r="IS937" s="871"/>
      <c r="IT937" s="871"/>
      <c r="IU937" s="871"/>
      <c r="IV937" s="871"/>
      <c r="IW937" s="871"/>
      <c r="IX937" s="871"/>
      <c r="IY937" s="871"/>
      <c r="IZ937" s="871"/>
      <c r="JA937" s="871"/>
      <c r="JB937" s="871"/>
      <c r="JC937" s="871"/>
      <c r="JD937" s="871"/>
      <c r="JE937" s="871"/>
      <c r="JF937" s="871"/>
      <c r="JG937" s="871"/>
      <c r="JH937" s="871"/>
      <c r="JI937" s="871"/>
      <c r="JJ937" s="871"/>
      <c r="JK937" s="871"/>
      <c r="JL937" s="871"/>
      <c r="JM937" s="871"/>
      <c r="JN937" s="871"/>
      <c r="JO937" s="871"/>
      <c r="JP937" s="871"/>
      <c r="JQ937" s="871"/>
      <c r="JR937" s="871"/>
      <c r="JS937" s="871"/>
      <c r="JT937" s="871"/>
      <c r="JU937" s="871"/>
      <c r="JV937" s="871"/>
      <c r="JW937" s="871"/>
      <c r="JX937" s="871"/>
      <c r="JY937" s="871"/>
      <c r="JZ937" s="871"/>
      <c r="KA937" s="871"/>
      <c r="KB937" s="871"/>
      <c r="KC937" s="871"/>
      <c r="KD937" s="871"/>
      <c r="KE937" s="871"/>
      <c r="KF937" s="871"/>
      <c r="KG937" s="871"/>
      <c r="KH937" s="871"/>
      <c r="KI937" s="871"/>
      <c r="KJ937" s="871"/>
      <c r="KK937" s="871"/>
      <c r="KL937" s="871"/>
      <c r="KM937" s="871"/>
      <c r="KN937" s="871"/>
      <c r="KO937" s="871"/>
      <c r="KP937" s="871"/>
      <c r="KQ937" s="871"/>
      <c r="KR937" s="871"/>
      <c r="KS937" s="871"/>
      <c r="KT937" s="871"/>
      <c r="KU937" s="871"/>
      <c r="KV937" s="871"/>
      <c r="KW937" s="871"/>
      <c r="KX937" s="871"/>
      <c r="KY937" s="871"/>
      <c r="KZ937" s="871"/>
      <c r="LA937" s="871"/>
      <c r="LB937" s="871"/>
      <c r="LC937" s="871"/>
      <c r="LD937" s="871"/>
      <c r="LE937" s="871"/>
      <c r="LF937" s="871"/>
      <c r="LG937" s="871"/>
      <c r="LH937" s="871"/>
      <c r="LI937" s="871"/>
      <c r="LJ937" s="871"/>
      <c r="LK937" s="871"/>
      <c r="LL937" s="871"/>
      <c r="LM937" s="871"/>
      <c r="LN937" s="871"/>
      <c r="LO937" s="871"/>
      <c r="LP937" s="871"/>
      <c r="LQ937" s="871"/>
      <c r="LR937" s="871"/>
      <c r="LS937" s="871"/>
      <c r="LT937" s="871"/>
      <c r="LU937" s="871"/>
      <c r="LV937" s="871"/>
      <c r="LW937" s="871"/>
      <c r="LX937" s="871"/>
      <c r="LY937" s="871"/>
      <c r="LZ937" s="871"/>
      <c r="MA937" s="871"/>
      <c r="MB937" s="871"/>
      <c r="MC937" s="871"/>
      <c r="MD937" s="871"/>
      <c r="ME937" s="871"/>
      <c r="MF937" s="871"/>
      <c r="MG937" s="871"/>
      <c r="MH937" s="871"/>
      <c r="MI937" s="871"/>
      <c r="MJ937" s="871"/>
      <c r="MK937" s="871"/>
      <c r="ML937" s="871"/>
      <c r="MM937" s="871"/>
      <c r="MN937" s="871"/>
      <c r="MO937" s="871"/>
      <c r="MP937" s="871"/>
      <c r="MQ937" s="871"/>
      <c r="MR937" s="871"/>
      <c r="MS937" s="871"/>
      <c r="MT937" s="871"/>
      <c r="MU937" s="871"/>
      <c r="MV937" s="871"/>
      <c r="MW937" s="871"/>
      <c r="MX937" s="871"/>
      <c r="MY937" s="871"/>
      <c r="MZ937" s="871"/>
      <c r="NA937" s="871"/>
      <c r="NB937" s="871"/>
      <c r="NC937" s="871"/>
      <c r="ND937" s="871"/>
      <c r="NE937" s="871"/>
      <c r="NF937" s="871"/>
      <c r="NG937" s="871"/>
      <c r="NH937" s="871"/>
      <c r="NI937" s="871"/>
      <c r="NJ937" s="871"/>
      <c r="NK937" s="871"/>
      <c r="NL937" s="871"/>
      <c r="NM937" s="871"/>
      <c r="NN937" s="871"/>
      <c r="NO937" s="871"/>
      <c r="NP937" s="871"/>
      <c r="NQ937" s="871"/>
      <c r="NR937" s="871"/>
      <c r="NS937" s="871"/>
      <c r="NT937" s="871"/>
      <c r="NU937" s="871"/>
      <c r="NV937" s="871"/>
      <c r="NW937" s="871"/>
      <c r="NX937" s="871"/>
      <c r="NY937" s="871"/>
      <c r="NZ937" s="871"/>
      <c r="OA937" s="871"/>
      <c r="OB937" s="871"/>
      <c r="OC937" s="871"/>
      <c r="OD937" s="871"/>
      <c r="OE937" s="871"/>
      <c r="OF937" s="871"/>
      <c r="OG937" s="871"/>
      <c r="OH937" s="871"/>
      <c r="OI937" s="871"/>
      <c r="OJ937" s="871"/>
      <c r="OK937" s="871"/>
      <c r="OL937" s="871"/>
      <c r="OM937" s="871"/>
      <c r="ON937" s="871"/>
      <c r="OO937" s="871"/>
      <c r="OP937" s="871"/>
      <c r="OQ937" s="871"/>
      <c r="OR937" s="871"/>
      <c r="OS937" s="871"/>
      <c r="OT937" s="871"/>
      <c r="OU937" s="871"/>
      <c r="OV937" s="871"/>
      <c r="OW937" s="871"/>
      <c r="OX937" s="871"/>
      <c r="OY937" s="871"/>
      <c r="OZ937" s="871"/>
      <c r="PA937" s="871"/>
      <c r="PB937" s="871"/>
      <c r="PC937" s="871"/>
      <c r="PD937" s="871"/>
      <c r="PE937" s="871"/>
      <c r="PF937" s="871"/>
      <c r="PG937" s="871"/>
      <c r="PH937" s="871"/>
      <c r="PI937" s="871"/>
      <c r="PJ937" s="871"/>
      <c r="PK937" s="871"/>
      <c r="PL937" s="871"/>
      <c r="PM937" s="871"/>
      <c r="PN937" s="871"/>
      <c r="PO937" s="871"/>
      <c r="PP937" s="871"/>
      <c r="PQ937" s="871"/>
      <c r="PR937" s="871"/>
      <c r="PS937" s="871"/>
      <c r="PT937" s="871"/>
      <c r="PU937" s="871"/>
      <c r="PV937" s="871"/>
      <c r="PW937" s="871"/>
      <c r="PX937" s="871"/>
      <c r="PY937" s="871"/>
      <c r="PZ937" s="871"/>
      <c r="QA937" s="871"/>
      <c r="QB937" s="871"/>
      <c r="QC937" s="871"/>
      <c r="QD937" s="871"/>
      <c r="QE937" s="871"/>
      <c r="QF937" s="871"/>
      <c r="QG937" s="871"/>
      <c r="QH937" s="871"/>
      <c r="QI937" s="871"/>
      <c r="QJ937" s="871"/>
      <c r="QK937" s="871"/>
      <c r="QL937" s="871"/>
      <c r="QM937" s="871"/>
      <c r="QN937" s="871"/>
      <c r="QO937" s="871"/>
      <c r="QP937" s="871"/>
      <c r="QQ937" s="871"/>
      <c r="QR937" s="871"/>
      <c r="QS937" s="871"/>
      <c r="QT937" s="871"/>
      <c r="QU937" s="871"/>
      <c r="QV937" s="871"/>
      <c r="QW937" s="871"/>
      <c r="QX937" s="871"/>
      <c r="QY937" s="871"/>
      <c r="QZ937" s="871"/>
      <c r="RA937" s="871"/>
      <c r="RB937" s="871"/>
      <c r="RC937" s="871"/>
      <c r="RD937" s="871"/>
      <c r="RE937" s="871"/>
      <c r="RF937" s="871"/>
      <c r="RG937" s="871"/>
      <c r="RH937" s="871"/>
      <c r="RI937" s="871"/>
      <c r="RJ937" s="871"/>
      <c r="RK937" s="871"/>
      <c r="RL937" s="871"/>
      <c r="RM937" s="871"/>
      <c r="RN937" s="871"/>
      <c r="RO937" s="871"/>
      <c r="RP937" s="871"/>
      <c r="RQ937" s="871"/>
      <c r="RR937" s="871"/>
      <c r="RS937" s="871"/>
      <c r="RT937" s="871"/>
      <c r="RU937" s="871"/>
      <c r="RV937" s="871"/>
      <c r="RW937" s="871"/>
      <c r="RX937" s="871"/>
      <c r="RY937" s="871"/>
      <c r="RZ937" s="871"/>
      <c r="SA937" s="871"/>
      <c r="SB937" s="871"/>
      <c r="SC937" s="871"/>
      <c r="SD937" s="871"/>
      <c r="SE937" s="871"/>
      <c r="SF937" s="871"/>
      <c r="SG937" s="871"/>
      <c r="SH937" s="871"/>
      <c r="SI937" s="871"/>
      <c r="SJ937" s="871"/>
      <c r="SK937" s="871"/>
      <c r="SL937" s="871"/>
      <c r="SM937" s="871"/>
      <c r="SN937" s="871"/>
      <c r="SO937" s="871"/>
      <c r="SP937" s="871"/>
      <c r="SQ937" s="871"/>
      <c r="SR937" s="871"/>
      <c r="SS937" s="871"/>
      <c r="ST937" s="871"/>
      <c r="SU937" s="871"/>
      <c r="SV937" s="871"/>
      <c r="SW937" s="871"/>
      <c r="SX937" s="871"/>
      <c r="SY937" s="871"/>
      <c r="SZ937" s="871"/>
      <c r="TA937" s="871"/>
      <c r="TB937" s="871"/>
      <c r="TC937" s="871"/>
      <c r="TD937" s="871"/>
      <c r="TE937" s="871"/>
      <c r="TF937" s="871"/>
      <c r="TG937" s="871"/>
      <c r="TH937" s="871"/>
      <c r="TI937" s="871"/>
      <c r="TJ937" s="871"/>
      <c r="TK937" s="871"/>
      <c r="TL937" s="871"/>
      <c r="TM937" s="871"/>
      <c r="TN937" s="871"/>
      <c r="TO937" s="871"/>
      <c r="TP937" s="871"/>
      <c r="TQ937" s="871"/>
      <c r="TR937" s="871"/>
      <c r="TS937" s="871"/>
      <c r="TT937" s="871"/>
      <c r="TU937" s="871"/>
      <c r="TV937" s="871"/>
      <c r="TW937" s="871"/>
      <c r="TX937" s="871"/>
      <c r="TY937" s="871"/>
      <c r="TZ937" s="871"/>
      <c r="UA937" s="871"/>
      <c r="UB937" s="871"/>
      <c r="UC937" s="871"/>
      <c r="UD937" s="871"/>
      <c r="UE937" s="871"/>
      <c r="UF937" s="871"/>
      <c r="UG937" s="871"/>
      <c r="UH937" s="871"/>
      <c r="UI937" s="871"/>
      <c r="UJ937" s="871"/>
      <c r="UK937" s="871"/>
      <c r="UL937" s="871"/>
      <c r="UM937" s="871"/>
      <c r="UN937" s="871"/>
      <c r="UO937" s="871"/>
      <c r="UP937" s="871"/>
      <c r="UQ937" s="871"/>
      <c r="UR937" s="871"/>
      <c r="US937" s="871"/>
      <c r="UT937" s="871"/>
      <c r="UU937" s="871"/>
      <c r="UV937" s="871"/>
      <c r="UW937" s="871"/>
      <c r="UX937" s="871"/>
      <c r="UY937" s="871"/>
      <c r="UZ937" s="871"/>
      <c r="VA937" s="871"/>
      <c r="VB937" s="871"/>
      <c r="VC937" s="871"/>
      <c r="VD937" s="871"/>
      <c r="VE937" s="871"/>
      <c r="VF937" s="871"/>
      <c r="VG937" s="871"/>
      <c r="VH937" s="871"/>
      <c r="VI937" s="871"/>
      <c r="VJ937" s="871"/>
      <c r="VK937" s="871"/>
      <c r="VL937" s="871"/>
      <c r="VM937" s="871"/>
      <c r="VN937" s="871"/>
      <c r="VO937" s="871"/>
      <c r="VP937" s="871"/>
      <c r="VQ937" s="871"/>
      <c r="VR937" s="871"/>
      <c r="VS937" s="871"/>
      <c r="VT937" s="871"/>
      <c r="VU937" s="871"/>
      <c r="VV937" s="871"/>
      <c r="VW937" s="871"/>
      <c r="VX937" s="871"/>
      <c r="VY937" s="871"/>
      <c r="VZ937" s="871"/>
      <c r="WA937" s="871"/>
      <c r="WB937" s="871"/>
      <c r="WC937" s="871"/>
      <c r="WD937" s="871"/>
      <c r="WE937" s="871"/>
      <c r="WF937" s="871"/>
      <c r="WG937" s="871"/>
      <c r="WH937" s="871"/>
      <c r="WI937" s="871"/>
      <c r="WJ937" s="871"/>
      <c r="WK937" s="871"/>
      <c r="WL937" s="871"/>
      <c r="WM937" s="871"/>
      <c r="WN937" s="871"/>
      <c r="WO937" s="871"/>
      <c r="WP937" s="871"/>
      <c r="WQ937" s="871"/>
      <c r="WR937" s="871"/>
      <c r="WS937" s="871"/>
      <c r="WT937" s="871"/>
      <c r="WU937" s="871"/>
      <c r="WV937" s="871"/>
      <c r="WW937" s="871"/>
      <c r="WX937" s="871"/>
      <c r="WY937" s="871"/>
      <c r="WZ937" s="871"/>
      <c r="XA937" s="871"/>
      <c r="XB937" s="871"/>
      <c r="XC937" s="871"/>
      <c r="XD937" s="871"/>
      <c r="XE937" s="871"/>
      <c r="XF937" s="871"/>
      <c r="XG937" s="871"/>
      <c r="XH937" s="871"/>
      <c r="XI937" s="871"/>
      <c r="XJ937" s="871"/>
      <c r="XK937" s="871"/>
      <c r="XL937" s="871"/>
      <c r="XM937" s="871"/>
      <c r="XN937" s="871"/>
      <c r="XO937" s="871"/>
      <c r="XP937" s="871"/>
      <c r="XQ937" s="871"/>
      <c r="XR937" s="871"/>
      <c r="XS937" s="871"/>
      <c r="XT937" s="871"/>
      <c r="XU937" s="871"/>
      <c r="XV937" s="871"/>
      <c r="XW937" s="871"/>
      <c r="XX937" s="871"/>
      <c r="XY937" s="871"/>
      <c r="XZ937" s="871"/>
      <c r="YA937" s="871"/>
      <c r="YB937" s="871"/>
      <c r="YC937" s="871"/>
      <c r="YD937" s="871"/>
      <c r="YE937" s="871"/>
      <c r="YF937" s="871"/>
      <c r="YG937" s="871"/>
      <c r="YH937" s="871"/>
      <c r="YI937" s="871"/>
      <c r="YJ937" s="871"/>
      <c r="YK937" s="871"/>
      <c r="YL937" s="871"/>
      <c r="YM937" s="871"/>
      <c r="YN937" s="871"/>
      <c r="YO937" s="871"/>
      <c r="YP937" s="871"/>
      <c r="YQ937" s="871"/>
      <c r="YR937" s="871"/>
      <c r="YS937" s="871"/>
      <c r="YT937" s="871"/>
      <c r="YU937" s="871"/>
      <c r="YV937" s="871"/>
      <c r="YW937" s="871"/>
      <c r="YX937" s="871"/>
      <c r="YY937" s="871"/>
      <c r="YZ937" s="871"/>
      <c r="ZA937" s="871"/>
      <c r="ZB937" s="871"/>
      <c r="ZC937" s="871"/>
      <c r="ZD937" s="871"/>
      <c r="ZE937" s="871"/>
      <c r="ZF937" s="871"/>
      <c r="ZG937" s="871"/>
      <c r="ZH937" s="871"/>
      <c r="ZI937" s="871"/>
      <c r="ZJ937" s="871"/>
      <c r="ZK937" s="871"/>
      <c r="ZL937" s="871"/>
      <c r="ZM937" s="871"/>
      <c r="ZN937" s="871"/>
      <c r="ZO937" s="871"/>
      <c r="ZP937" s="871"/>
      <c r="ZQ937" s="871"/>
      <c r="ZR937" s="871"/>
      <c r="ZS937" s="871"/>
      <c r="ZT937" s="871"/>
      <c r="ZU937" s="871"/>
      <c r="ZV937" s="871"/>
      <c r="ZW937" s="871"/>
      <c r="ZX937" s="871"/>
      <c r="ZY937" s="871"/>
      <c r="ZZ937" s="871"/>
      <c r="AAA937" s="871"/>
      <c r="AAB937" s="871"/>
      <c r="AAC937" s="871"/>
      <c r="AAD937" s="871"/>
      <c r="AAE937" s="871"/>
      <c r="AAF937" s="871"/>
      <c r="AAG937" s="871"/>
      <c r="AAH937" s="871"/>
      <c r="AAI937" s="871"/>
      <c r="AAJ937" s="871"/>
      <c r="AAK937" s="871"/>
      <c r="AAL937" s="871"/>
      <c r="AAM937" s="871"/>
      <c r="AAN937" s="871"/>
      <c r="AAO937" s="871"/>
      <c r="AAP937" s="871"/>
      <c r="AAQ937" s="871"/>
      <c r="AAR937" s="871"/>
      <c r="AAS937" s="871"/>
      <c r="AAT937" s="871"/>
      <c r="AAU937" s="871"/>
      <c r="AAV937" s="871"/>
      <c r="AAW937" s="871"/>
      <c r="AAX937" s="871"/>
      <c r="AAY937" s="871"/>
      <c r="AAZ937" s="871"/>
      <c r="ABA937" s="871"/>
      <c r="ABB937" s="871"/>
      <c r="ABC937" s="871"/>
      <c r="ABD937" s="871"/>
      <c r="ABE937" s="871"/>
      <c r="ABF937" s="871"/>
      <c r="ABG937" s="871"/>
      <c r="ABH937" s="871"/>
      <c r="ABI937" s="871"/>
      <c r="ABJ937" s="871"/>
      <c r="ABK937" s="871"/>
      <c r="ABL937" s="871"/>
      <c r="ABM937" s="871"/>
      <c r="ABN937" s="871"/>
      <c r="ABO937" s="871"/>
      <c r="ABP937" s="871"/>
      <c r="ABQ937" s="871"/>
      <c r="ABR937" s="871"/>
      <c r="ABS937" s="871"/>
      <c r="ABT937" s="871"/>
      <c r="ABU937" s="871"/>
      <c r="ABV937" s="871"/>
      <c r="ABW937" s="871"/>
      <c r="ABX937" s="871"/>
      <c r="ABY937" s="871"/>
      <c r="ABZ937" s="871"/>
      <c r="ACA937" s="871"/>
      <c r="ACB937" s="871"/>
      <c r="ACC937" s="871"/>
      <c r="ACD937" s="871"/>
      <c r="ACE937" s="871"/>
      <c r="ACF937" s="871"/>
      <c r="ACG937" s="871"/>
      <c r="ACH937" s="871"/>
      <c r="ACI937" s="871"/>
      <c r="ACJ937" s="871"/>
      <c r="ACK937" s="871"/>
      <c r="ACL937" s="871"/>
      <c r="ACM937" s="871"/>
      <c r="ACN937" s="871"/>
      <c r="ACO937" s="871"/>
      <c r="ACP937" s="871"/>
      <c r="ACQ937" s="871"/>
      <c r="ACR937" s="871"/>
      <c r="ACS937" s="871"/>
      <c r="ACT937" s="871"/>
      <c r="ACU937" s="871"/>
      <c r="ACV937" s="871"/>
      <c r="ACW937" s="871"/>
      <c r="ACX937" s="871"/>
      <c r="ACY937" s="871"/>
      <c r="ACZ937" s="871"/>
      <c r="ADA937" s="871"/>
      <c r="ADB937" s="871"/>
      <c r="ADC937" s="871"/>
      <c r="ADD937" s="871"/>
      <c r="ADE937" s="871"/>
      <c r="ADF937" s="871"/>
      <c r="ADG937" s="871"/>
      <c r="ADH937" s="871"/>
      <c r="ADI937" s="871"/>
      <c r="ADJ937" s="871"/>
      <c r="ADK937" s="871"/>
      <c r="ADL937" s="871"/>
      <c r="ADM937" s="871"/>
      <c r="ADN937" s="871"/>
      <c r="ADO937" s="871"/>
      <c r="ADP937" s="871"/>
      <c r="ADQ937" s="871"/>
      <c r="ADR937" s="871"/>
      <c r="ADS937" s="871"/>
      <c r="ADT937" s="871"/>
      <c r="ADU937" s="871"/>
      <c r="ADV937" s="871"/>
      <c r="ADW937" s="871"/>
      <c r="ADX937" s="871"/>
      <c r="ADY937" s="871"/>
      <c r="ADZ937" s="871"/>
      <c r="AEA937" s="871"/>
      <c r="AEB937" s="871"/>
      <c r="AEC937" s="871"/>
      <c r="AED937" s="871"/>
      <c r="AEE937" s="871"/>
      <c r="AEF937" s="871"/>
      <c r="AEG937" s="871"/>
      <c r="AEH937" s="871"/>
      <c r="AEI937" s="871"/>
      <c r="AEJ937" s="871"/>
      <c r="AEK937" s="871"/>
      <c r="AEL937" s="871"/>
      <c r="AEM937" s="871"/>
      <c r="AEN937" s="871"/>
      <c r="AEO937" s="871"/>
      <c r="AEP937" s="871"/>
      <c r="AEQ937" s="871"/>
      <c r="AER937" s="871"/>
      <c r="AES937" s="871"/>
      <c r="AET937" s="871"/>
      <c r="AEU937" s="871"/>
      <c r="AEV937" s="871"/>
      <c r="AEW937" s="871"/>
      <c r="AEX937" s="871"/>
      <c r="AEY937" s="871"/>
      <c r="AEZ937" s="871"/>
      <c r="AFA937" s="871"/>
      <c r="AFB937" s="871"/>
      <c r="AFC937" s="871"/>
      <c r="AFD937" s="871"/>
      <c r="AFE937" s="871"/>
      <c r="AFF937" s="871"/>
      <c r="AFG937" s="871"/>
      <c r="AFH937" s="871"/>
      <c r="AFI937" s="871"/>
      <c r="AFJ937" s="871"/>
      <c r="AFK937" s="871"/>
      <c r="AFL937" s="871"/>
      <c r="AFM937" s="871"/>
      <c r="AFN937" s="871"/>
      <c r="AFO937" s="871"/>
      <c r="AFP937" s="871"/>
      <c r="AFQ937" s="871"/>
      <c r="AFR937" s="871"/>
      <c r="AFS937" s="871"/>
      <c r="AFT937" s="871"/>
      <c r="AFU937" s="871"/>
      <c r="AFV937" s="871"/>
      <c r="AFW937" s="871"/>
      <c r="AFX937" s="871"/>
      <c r="AFY937" s="871"/>
      <c r="AFZ937" s="871"/>
      <c r="AGA937" s="871"/>
      <c r="AGB937" s="871"/>
      <c r="AGC937" s="871"/>
      <c r="AGD937" s="871"/>
      <c r="AGE937" s="871"/>
      <c r="AGF937" s="871"/>
      <c r="AGG937" s="871"/>
      <c r="AGH937" s="871"/>
      <c r="AGI937" s="871"/>
      <c r="AGJ937" s="871"/>
      <c r="AGK937" s="871"/>
      <c r="AGL937" s="871"/>
      <c r="AGM937" s="871"/>
      <c r="AGN937" s="871"/>
      <c r="AGO937" s="871"/>
      <c r="AGP937" s="871"/>
      <c r="AGQ937" s="871"/>
      <c r="AGR937" s="871"/>
      <c r="AGS937" s="871"/>
      <c r="AGT937" s="871"/>
      <c r="AGU937" s="871"/>
      <c r="AGV937" s="871"/>
      <c r="AGW937" s="871"/>
      <c r="AGX937" s="871"/>
      <c r="AGY937" s="871"/>
      <c r="AGZ937" s="871"/>
      <c r="AHA937" s="871"/>
      <c r="AHB937" s="871"/>
      <c r="AHC937" s="871"/>
      <c r="AHD937" s="871"/>
      <c r="AHE937" s="871"/>
      <c r="AHF937" s="871"/>
      <c r="AHG937" s="871"/>
      <c r="AHH937" s="871"/>
      <c r="AHI937" s="871"/>
      <c r="AHJ937" s="871"/>
      <c r="AHK937" s="871"/>
      <c r="AHL937" s="871"/>
      <c r="AHM937" s="871"/>
      <c r="AHN937" s="871"/>
      <c r="AHO937" s="871"/>
      <c r="AHP937" s="871"/>
      <c r="AHQ937" s="871"/>
      <c r="AHR937" s="871"/>
      <c r="AHS937" s="871"/>
      <c r="AHT937" s="871"/>
      <c r="AHU937" s="871"/>
      <c r="AHV937" s="871"/>
      <c r="AHW937" s="871"/>
      <c r="AHX937" s="871"/>
      <c r="AHY937" s="871"/>
      <c r="AHZ937" s="871"/>
      <c r="AIA937" s="871"/>
      <c r="AIB937" s="871"/>
      <c r="AIC937" s="871"/>
      <c r="AID937" s="871"/>
      <c r="AIE937" s="871"/>
      <c r="AIF937" s="871"/>
      <c r="AIG937" s="871"/>
      <c r="AIH937" s="871"/>
      <c r="AII937" s="871"/>
      <c r="AIJ937" s="871"/>
      <c r="AIK937" s="871"/>
      <c r="AIL937" s="871"/>
      <c r="AIM937" s="871"/>
      <c r="AIN937" s="871"/>
      <c r="AIO937" s="871"/>
      <c r="AIP937" s="871"/>
      <c r="AIQ937" s="871"/>
      <c r="AIR937" s="871"/>
      <c r="AIS937" s="871"/>
      <c r="AIT937" s="871"/>
      <c r="AIU937" s="871"/>
      <c r="AIV937" s="871"/>
      <c r="AIW937" s="871"/>
      <c r="AIX937" s="871"/>
      <c r="AIY937" s="871"/>
      <c r="AIZ937" s="871"/>
      <c r="AJA937" s="871"/>
      <c r="AJB937" s="871"/>
      <c r="AJC937" s="871"/>
      <c r="AJD937" s="871"/>
      <c r="AJE937" s="871"/>
      <c r="AJF937" s="871"/>
      <c r="AJG937" s="871"/>
      <c r="AJH937" s="871"/>
      <c r="AJI937" s="871"/>
      <c r="AJJ937" s="871"/>
      <c r="AJK937" s="871"/>
      <c r="AJL937" s="871"/>
      <c r="AJM937" s="871"/>
      <c r="AJN937" s="871"/>
      <c r="AJO937" s="871"/>
      <c r="AJP937" s="871"/>
      <c r="AJQ937" s="871"/>
      <c r="AJR937" s="871"/>
      <c r="AJS937" s="871"/>
      <c r="AJT937" s="871"/>
      <c r="AJU937" s="871"/>
      <c r="AJV937" s="871"/>
      <c r="AJW937" s="871"/>
      <c r="AJX937" s="871"/>
      <c r="AJY937" s="871"/>
      <c r="AJZ937" s="871"/>
      <c r="AKA937" s="871"/>
      <c r="AKB937" s="871"/>
      <c r="AKC937" s="871"/>
      <c r="AKD937" s="871"/>
      <c r="AKE937" s="871"/>
      <c r="AKF937" s="871"/>
      <c r="AKG937" s="871"/>
      <c r="AKH937" s="871"/>
      <c r="AKI937" s="871"/>
      <c r="AKJ937" s="871"/>
      <c r="AKK937" s="871"/>
      <c r="AKL937" s="871"/>
      <c r="AKM937" s="871"/>
      <c r="AKN937" s="871"/>
      <c r="AKO937" s="871"/>
      <c r="AKP937" s="871"/>
      <c r="AKQ937" s="871"/>
      <c r="AKR937" s="871"/>
      <c r="AKS937" s="871"/>
      <c r="AKT937" s="871"/>
      <c r="AKU937" s="871"/>
      <c r="AKV937" s="871"/>
      <c r="AKW937" s="871"/>
      <c r="AKX937" s="871"/>
      <c r="AKY937" s="871"/>
      <c r="AKZ937" s="871"/>
      <c r="ALA937" s="871"/>
      <c r="ALB937" s="871"/>
      <c r="ALC937" s="871"/>
      <c r="ALD937" s="871"/>
      <c r="ALE937" s="871"/>
      <c r="ALF937" s="871"/>
      <c r="ALG937" s="871"/>
      <c r="ALH937" s="871"/>
      <c r="ALI937" s="871"/>
      <c r="ALJ937" s="871"/>
      <c r="ALK937" s="871"/>
      <c r="ALL937" s="871"/>
      <c r="ALM937" s="871"/>
      <c r="ALN937" s="871"/>
      <c r="ALO937" s="871"/>
      <c r="ALP937" s="871"/>
      <c r="ALQ937" s="871"/>
      <c r="ALR937" s="871"/>
      <c r="ALS937" s="871"/>
      <c r="ALT937" s="871"/>
      <c r="ALU937" s="871"/>
      <c r="ALV937" s="871"/>
      <c r="ALW937" s="871"/>
      <c r="ALX937" s="871"/>
      <c r="ALY937" s="871"/>
      <c r="ALZ937" s="871"/>
      <c r="AMA937" s="871"/>
      <c r="AMB937" s="871"/>
      <c r="AMC937" s="871"/>
      <c r="AMD937" s="871"/>
      <c r="AME937" s="871"/>
      <c r="AMF937" s="871"/>
      <c r="AMG937" s="871"/>
      <c r="AMH937" s="871"/>
      <c r="AMI937" s="871"/>
      <c r="AMJ937" s="871"/>
    </row>
    <row r="938" spans="1:1024" ht="14.4">
      <c r="A938" s="964">
        <v>15509</v>
      </c>
      <c r="B938" s="1048">
        <v>0.1</v>
      </c>
      <c r="C938" s="1047"/>
      <c r="D938" s="954" t="s">
        <v>747</v>
      </c>
      <c r="E938" s="1031">
        <v>1850000</v>
      </c>
      <c r="F938" s="1008">
        <v>0.05</v>
      </c>
      <c r="G938" s="1036">
        <f t="shared" ref="G938:G957" si="37">E938*F938</f>
        <v>92500</v>
      </c>
      <c r="H938" s="871"/>
      <c r="I938" s="871"/>
      <c r="J938" s="871"/>
      <c r="K938" s="871"/>
      <c r="L938" s="871"/>
      <c r="M938" s="871"/>
      <c r="N938" s="871"/>
      <c r="O938" s="871"/>
      <c r="P938" s="871"/>
      <c r="Q938" s="871"/>
      <c r="R938" s="871"/>
      <c r="S938" s="871"/>
      <c r="T938" s="871"/>
      <c r="U938" s="871"/>
      <c r="V938" s="871"/>
      <c r="W938" s="871"/>
      <c r="X938" s="871"/>
      <c r="Y938" s="871"/>
      <c r="Z938" s="871"/>
      <c r="AA938" s="871"/>
      <c r="AB938" s="871"/>
      <c r="AC938" s="871"/>
      <c r="AD938" s="871"/>
      <c r="AE938" s="871"/>
      <c r="AF938" s="871"/>
      <c r="AG938" s="871"/>
      <c r="AH938" s="871"/>
      <c r="AI938" s="871"/>
      <c r="AJ938" s="871"/>
      <c r="AK938" s="871"/>
      <c r="AL938" s="871"/>
      <c r="AM938" s="871"/>
      <c r="AN938" s="871"/>
      <c r="AO938" s="871"/>
      <c r="AP938" s="871"/>
      <c r="AQ938" s="871"/>
      <c r="AR938" s="871"/>
      <c r="AS938" s="871"/>
      <c r="AT938" s="871"/>
      <c r="AU938" s="871"/>
      <c r="AV938" s="871"/>
      <c r="AW938" s="871"/>
      <c r="AX938" s="871"/>
      <c r="AY938" s="871"/>
      <c r="AZ938" s="871"/>
      <c r="BA938" s="871"/>
      <c r="BB938" s="871"/>
      <c r="BC938" s="871"/>
      <c r="BD938" s="871"/>
      <c r="BE938" s="871"/>
      <c r="BF938" s="871"/>
      <c r="BG938" s="871"/>
      <c r="BH938" s="871"/>
      <c r="BI938" s="871"/>
      <c r="BJ938" s="871"/>
      <c r="BK938" s="871"/>
      <c r="BL938" s="871"/>
      <c r="BM938" s="871"/>
      <c r="BN938" s="871"/>
      <c r="BO938" s="871"/>
      <c r="BP938" s="871"/>
      <c r="BQ938" s="871"/>
      <c r="BR938" s="871"/>
      <c r="BS938" s="871"/>
      <c r="BT938" s="871"/>
      <c r="BU938" s="871"/>
      <c r="BV938" s="871"/>
      <c r="BW938" s="871"/>
      <c r="BX938" s="871"/>
      <c r="BY938" s="871"/>
      <c r="BZ938" s="871"/>
      <c r="CA938" s="871"/>
      <c r="CB938" s="871"/>
      <c r="CC938" s="871"/>
      <c r="CD938" s="871"/>
      <c r="CE938" s="871"/>
      <c r="CF938" s="871"/>
      <c r="CG938" s="871"/>
      <c r="CH938" s="871"/>
      <c r="CI938" s="871"/>
      <c r="CJ938" s="871"/>
      <c r="CK938" s="871"/>
      <c r="CL938" s="871"/>
      <c r="CM938" s="871"/>
      <c r="CN938" s="871"/>
      <c r="CO938" s="871"/>
      <c r="CP938" s="871"/>
      <c r="CQ938" s="871"/>
      <c r="CR938" s="871"/>
      <c r="CS938" s="871"/>
      <c r="CT938" s="871"/>
      <c r="CU938" s="871"/>
      <c r="CV938" s="871"/>
      <c r="CW938" s="871"/>
      <c r="CX938" s="871"/>
      <c r="CY938" s="871"/>
      <c r="CZ938" s="871"/>
      <c r="DA938" s="871"/>
      <c r="DB938" s="871"/>
      <c r="DC938" s="871"/>
      <c r="DD938" s="871"/>
      <c r="DE938" s="871"/>
      <c r="DF938" s="871"/>
      <c r="DG938" s="871"/>
      <c r="DH938" s="871"/>
      <c r="DI938" s="871"/>
      <c r="DJ938" s="871"/>
      <c r="DK938" s="871"/>
      <c r="DL938" s="871"/>
      <c r="DM938" s="871"/>
      <c r="DN938" s="871"/>
      <c r="DO938" s="871"/>
      <c r="DP938" s="871"/>
      <c r="DQ938" s="871"/>
      <c r="DR938" s="871"/>
      <c r="DS938" s="871"/>
      <c r="DT938" s="871"/>
      <c r="DU938" s="871"/>
      <c r="DV938" s="871"/>
      <c r="DW938" s="871"/>
      <c r="DX938" s="871"/>
      <c r="DY938" s="871"/>
      <c r="DZ938" s="871"/>
      <c r="EA938" s="871"/>
      <c r="EB938" s="871"/>
      <c r="EC938" s="871"/>
      <c r="ED938" s="871"/>
      <c r="EE938" s="871"/>
      <c r="EF938" s="871"/>
      <c r="EG938" s="871"/>
      <c r="EH938" s="871"/>
      <c r="EI938" s="871"/>
      <c r="EJ938" s="871"/>
      <c r="EK938" s="871"/>
      <c r="EL938" s="871"/>
      <c r="EM938" s="871"/>
      <c r="EN938" s="871"/>
      <c r="EO938" s="871"/>
      <c r="EP938" s="871"/>
      <c r="EQ938" s="871"/>
      <c r="ER938" s="871"/>
      <c r="ES938" s="871"/>
      <c r="ET938" s="871"/>
      <c r="EU938" s="871"/>
      <c r="EV938" s="871"/>
      <c r="EW938" s="871"/>
      <c r="EX938" s="871"/>
      <c r="EY938" s="871"/>
      <c r="EZ938" s="871"/>
      <c r="FA938" s="871"/>
      <c r="FB938" s="871"/>
      <c r="FC938" s="871"/>
      <c r="FD938" s="871"/>
      <c r="FE938" s="871"/>
      <c r="FF938" s="871"/>
      <c r="FG938" s="871"/>
      <c r="FH938" s="871"/>
      <c r="FI938" s="871"/>
      <c r="FJ938" s="871"/>
      <c r="FK938" s="871"/>
      <c r="FL938" s="871"/>
      <c r="FM938" s="871"/>
      <c r="FN938" s="871"/>
      <c r="FO938" s="871"/>
      <c r="FP938" s="871"/>
      <c r="FQ938" s="871"/>
      <c r="FR938" s="871"/>
      <c r="FS938" s="871"/>
      <c r="FT938" s="871"/>
      <c r="FU938" s="871"/>
      <c r="FV938" s="871"/>
      <c r="FW938" s="871"/>
      <c r="FX938" s="871"/>
      <c r="FY938" s="871"/>
      <c r="FZ938" s="871"/>
      <c r="GA938" s="871"/>
      <c r="GB938" s="871"/>
      <c r="GC938" s="871"/>
      <c r="GD938" s="871"/>
      <c r="GE938" s="871"/>
      <c r="GF938" s="871"/>
      <c r="GG938" s="871"/>
      <c r="GH938" s="871"/>
      <c r="GI938" s="871"/>
      <c r="GJ938" s="871"/>
      <c r="GK938" s="871"/>
      <c r="GL938" s="871"/>
      <c r="GM938" s="871"/>
      <c r="GN938" s="871"/>
      <c r="GO938" s="871"/>
      <c r="GP938" s="871"/>
      <c r="GQ938" s="871"/>
      <c r="GR938" s="871"/>
      <c r="GS938" s="871"/>
      <c r="GT938" s="871"/>
      <c r="GU938" s="871"/>
      <c r="GV938" s="871"/>
      <c r="GW938" s="871"/>
      <c r="GX938" s="871"/>
      <c r="GY938" s="871"/>
      <c r="GZ938" s="871"/>
      <c r="HA938" s="871"/>
      <c r="HB938" s="871"/>
      <c r="HC938" s="871"/>
      <c r="HD938" s="871"/>
      <c r="HE938" s="871"/>
      <c r="HF938" s="871"/>
      <c r="HG938" s="871"/>
      <c r="HH938" s="871"/>
      <c r="HI938" s="871"/>
      <c r="HJ938" s="871"/>
      <c r="HK938" s="871"/>
      <c r="HL938" s="871"/>
      <c r="HM938" s="871"/>
      <c r="HN938" s="871"/>
      <c r="HO938" s="871"/>
      <c r="HP938" s="871"/>
      <c r="HQ938" s="871"/>
      <c r="HR938" s="871"/>
      <c r="HS938" s="871"/>
      <c r="HT938" s="871"/>
      <c r="HU938" s="871"/>
      <c r="HV938" s="871"/>
      <c r="HW938" s="871"/>
      <c r="HX938" s="871"/>
      <c r="HY938" s="871"/>
      <c r="HZ938" s="871"/>
      <c r="IA938" s="871"/>
      <c r="IB938" s="871"/>
      <c r="IC938" s="871"/>
      <c r="ID938" s="871"/>
      <c r="IE938" s="871"/>
      <c r="IF938" s="871"/>
      <c r="IG938" s="871"/>
      <c r="IH938" s="871"/>
      <c r="II938" s="871"/>
      <c r="IJ938" s="871"/>
      <c r="IK938" s="871"/>
      <c r="IL938" s="871"/>
      <c r="IM938" s="871"/>
      <c r="IN938" s="871"/>
      <c r="IO938" s="871"/>
      <c r="IP938" s="871"/>
      <c r="IQ938" s="871"/>
      <c r="IR938" s="871"/>
      <c r="IS938" s="871"/>
      <c r="IT938" s="871"/>
      <c r="IU938" s="871"/>
      <c r="IV938" s="871"/>
      <c r="IW938" s="871"/>
      <c r="IX938" s="871"/>
      <c r="IY938" s="871"/>
      <c r="IZ938" s="871"/>
      <c r="JA938" s="871"/>
      <c r="JB938" s="871"/>
      <c r="JC938" s="871"/>
      <c r="JD938" s="871"/>
      <c r="JE938" s="871"/>
      <c r="JF938" s="871"/>
      <c r="JG938" s="871"/>
      <c r="JH938" s="871"/>
      <c r="JI938" s="871"/>
      <c r="JJ938" s="871"/>
      <c r="JK938" s="871"/>
      <c r="JL938" s="871"/>
      <c r="JM938" s="871"/>
      <c r="JN938" s="871"/>
      <c r="JO938" s="871"/>
      <c r="JP938" s="871"/>
      <c r="JQ938" s="871"/>
      <c r="JR938" s="871"/>
      <c r="JS938" s="871"/>
      <c r="JT938" s="871"/>
      <c r="JU938" s="871"/>
      <c r="JV938" s="871"/>
      <c r="JW938" s="871"/>
      <c r="JX938" s="871"/>
      <c r="JY938" s="871"/>
      <c r="JZ938" s="871"/>
      <c r="KA938" s="871"/>
      <c r="KB938" s="871"/>
      <c r="KC938" s="871"/>
      <c r="KD938" s="871"/>
      <c r="KE938" s="871"/>
      <c r="KF938" s="871"/>
      <c r="KG938" s="871"/>
      <c r="KH938" s="871"/>
      <c r="KI938" s="871"/>
      <c r="KJ938" s="871"/>
      <c r="KK938" s="871"/>
      <c r="KL938" s="871"/>
      <c r="KM938" s="871"/>
      <c r="KN938" s="871"/>
      <c r="KO938" s="871"/>
      <c r="KP938" s="871"/>
      <c r="KQ938" s="871"/>
      <c r="KR938" s="871"/>
      <c r="KS938" s="871"/>
      <c r="KT938" s="871"/>
      <c r="KU938" s="871"/>
      <c r="KV938" s="871"/>
      <c r="KW938" s="871"/>
      <c r="KX938" s="871"/>
      <c r="KY938" s="871"/>
      <c r="KZ938" s="871"/>
      <c r="LA938" s="871"/>
      <c r="LB938" s="871"/>
      <c r="LC938" s="871"/>
      <c r="LD938" s="871"/>
      <c r="LE938" s="871"/>
      <c r="LF938" s="871"/>
      <c r="LG938" s="871"/>
      <c r="LH938" s="871"/>
      <c r="LI938" s="871"/>
      <c r="LJ938" s="871"/>
      <c r="LK938" s="871"/>
      <c r="LL938" s="871"/>
      <c r="LM938" s="871"/>
      <c r="LN938" s="871"/>
      <c r="LO938" s="871"/>
      <c r="LP938" s="871"/>
      <c r="LQ938" s="871"/>
      <c r="LR938" s="871"/>
      <c r="LS938" s="871"/>
      <c r="LT938" s="871"/>
      <c r="LU938" s="871"/>
      <c r="LV938" s="871"/>
      <c r="LW938" s="871"/>
      <c r="LX938" s="871"/>
      <c r="LY938" s="871"/>
      <c r="LZ938" s="871"/>
      <c r="MA938" s="871"/>
      <c r="MB938" s="871"/>
      <c r="MC938" s="871"/>
      <c r="MD938" s="871"/>
      <c r="ME938" s="871"/>
      <c r="MF938" s="871"/>
      <c r="MG938" s="871"/>
      <c r="MH938" s="871"/>
      <c r="MI938" s="871"/>
      <c r="MJ938" s="871"/>
      <c r="MK938" s="871"/>
      <c r="ML938" s="871"/>
      <c r="MM938" s="871"/>
      <c r="MN938" s="871"/>
      <c r="MO938" s="871"/>
      <c r="MP938" s="871"/>
      <c r="MQ938" s="871"/>
      <c r="MR938" s="871"/>
      <c r="MS938" s="871"/>
      <c r="MT938" s="871"/>
      <c r="MU938" s="871"/>
      <c r="MV938" s="871"/>
      <c r="MW938" s="871"/>
      <c r="MX938" s="871"/>
      <c r="MY938" s="871"/>
      <c r="MZ938" s="871"/>
      <c r="NA938" s="871"/>
      <c r="NB938" s="871"/>
      <c r="NC938" s="871"/>
      <c r="ND938" s="871"/>
      <c r="NE938" s="871"/>
      <c r="NF938" s="871"/>
      <c r="NG938" s="871"/>
      <c r="NH938" s="871"/>
      <c r="NI938" s="871"/>
      <c r="NJ938" s="871"/>
      <c r="NK938" s="871"/>
      <c r="NL938" s="871"/>
      <c r="NM938" s="871"/>
      <c r="NN938" s="871"/>
      <c r="NO938" s="871"/>
      <c r="NP938" s="871"/>
      <c r="NQ938" s="871"/>
      <c r="NR938" s="871"/>
      <c r="NS938" s="871"/>
      <c r="NT938" s="871"/>
      <c r="NU938" s="871"/>
      <c r="NV938" s="871"/>
      <c r="NW938" s="871"/>
      <c r="NX938" s="871"/>
      <c r="NY938" s="871"/>
      <c r="NZ938" s="871"/>
      <c r="OA938" s="871"/>
      <c r="OB938" s="871"/>
      <c r="OC938" s="871"/>
      <c r="OD938" s="871"/>
      <c r="OE938" s="871"/>
      <c r="OF938" s="871"/>
      <c r="OG938" s="871"/>
      <c r="OH938" s="871"/>
      <c r="OI938" s="871"/>
      <c r="OJ938" s="871"/>
      <c r="OK938" s="871"/>
      <c r="OL938" s="871"/>
      <c r="OM938" s="871"/>
      <c r="ON938" s="871"/>
      <c r="OO938" s="871"/>
      <c r="OP938" s="871"/>
      <c r="OQ938" s="871"/>
      <c r="OR938" s="871"/>
      <c r="OS938" s="871"/>
      <c r="OT938" s="871"/>
      <c r="OU938" s="871"/>
      <c r="OV938" s="871"/>
      <c r="OW938" s="871"/>
      <c r="OX938" s="871"/>
      <c r="OY938" s="871"/>
      <c r="OZ938" s="871"/>
      <c r="PA938" s="871"/>
      <c r="PB938" s="871"/>
      <c r="PC938" s="871"/>
      <c r="PD938" s="871"/>
      <c r="PE938" s="871"/>
      <c r="PF938" s="871"/>
      <c r="PG938" s="871"/>
      <c r="PH938" s="871"/>
      <c r="PI938" s="871"/>
      <c r="PJ938" s="871"/>
      <c r="PK938" s="871"/>
      <c r="PL938" s="871"/>
      <c r="PM938" s="871"/>
      <c r="PN938" s="871"/>
      <c r="PO938" s="871"/>
      <c r="PP938" s="871"/>
      <c r="PQ938" s="871"/>
      <c r="PR938" s="871"/>
      <c r="PS938" s="871"/>
      <c r="PT938" s="871"/>
      <c r="PU938" s="871"/>
      <c r="PV938" s="871"/>
      <c r="PW938" s="871"/>
      <c r="PX938" s="871"/>
      <c r="PY938" s="871"/>
      <c r="PZ938" s="871"/>
      <c r="QA938" s="871"/>
      <c r="QB938" s="871"/>
      <c r="QC938" s="871"/>
      <c r="QD938" s="871"/>
      <c r="QE938" s="871"/>
      <c r="QF938" s="871"/>
      <c r="QG938" s="871"/>
      <c r="QH938" s="871"/>
      <c r="QI938" s="871"/>
      <c r="QJ938" s="871"/>
      <c r="QK938" s="871"/>
      <c r="QL938" s="871"/>
      <c r="QM938" s="871"/>
      <c r="QN938" s="871"/>
      <c r="QO938" s="871"/>
      <c r="QP938" s="871"/>
      <c r="QQ938" s="871"/>
      <c r="QR938" s="871"/>
      <c r="QS938" s="871"/>
      <c r="QT938" s="871"/>
      <c r="QU938" s="871"/>
      <c r="QV938" s="871"/>
      <c r="QW938" s="871"/>
      <c r="QX938" s="871"/>
      <c r="QY938" s="871"/>
      <c r="QZ938" s="871"/>
      <c r="RA938" s="871"/>
      <c r="RB938" s="871"/>
      <c r="RC938" s="871"/>
      <c r="RD938" s="871"/>
      <c r="RE938" s="871"/>
      <c r="RF938" s="871"/>
      <c r="RG938" s="871"/>
      <c r="RH938" s="871"/>
      <c r="RI938" s="871"/>
      <c r="RJ938" s="871"/>
      <c r="RK938" s="871"/>
      <c r="RL938" s="871"/>
      <c r="RM938" s="871"/>
      <c r="RN938" s="871"/>
      <c r="RO938" s="871"/>
      <c r="RP938" s="871"/>
      <c r="RQ938" s="871"/>
      <c r="RR938" s="871"/>
      <c r="RS938" s="871"/>
      <c r="RT938" s="871"/>
      <c r="RU938" s="871"/>
      <c r="RV938" s="871"/>
      <c r="RW938" s="871"/>
      <c r="RX938" s="871"/>
      <c r="RY938" s="871"/>
      <c r="RZ938" s="871"/>
      <c r="SA938" s="871"/>
      <c r="SB938" s="871"/>
      <c r="SC938" s="871"/>
      <c r="SD938" s="871"/>
      <c r="SE938" s="871"/>
      <c r="SF938" s="871"/>
      <c r="SG938" s="871"/>
      <c r="SH938" s="871"/>
      <c r="SI938" s="871"/>
      <c r="SJ938" s="871"/>
      <c r="SK938" s="871"/>
      <c r="SL938" s="871"/>
      <c r="SM938" s="871"/>
      <c r="SN938" s="871"/>
      <c r="SO938" s="871"/>
      <c r="SP938" s="871"/>
      <c r="SQ938" s="871"/>
      <c r="SR938" s="871"/>
      <c r="SS938" s="871"/>
      <c r="ST938" s="871"/>
      <c r="SU938" s="871"/>
      <c r="SV938" s="871"/>
      <c r="SW938" s="871"/>
      <c r="SX938" s="871"/>
      <c r="SY938" s="871"/>
      <c r="SZ938" s="871"/>
      <c r="TA938" s="871"/>
      <c r="TB938" s="871"/>
      <c r="TC938" s="871"/>
      <c r="TD938" s="871"/>
      <c r="TE938" s="871"/>
      <c r="TF938" s="871"/>
      <c r="TG938" s="871"/>
      <c r="TH938" s="871"/>
      <c r="TI938" s="871"/>
      <c r="TJ938" s="871"/>
      <c r="TK938" s="871"/>
      <c r="TL938" s="871"/>
      <c r="TM938" s="871"/>
      <c r="TN938" s="871"/>
      <c r="TO938" s="871"/>
      <c r="TP938" s="871"/>
      <c r="TQ938" s="871"/>
      <c r="TR938" s="871"/>
      <c r="TS938" s="871"/>
      <c r="TT938" s="871"/>
      <c r="TU938" s="871"/>
      <c r="TV938" s="871"/>
      <c r="TW938" s="871"/>
      <c r="TX938" s="871"/>
      <c r="TY938" s="871"/>
      <c r="TZ938" s="871"/>
      <c r="UA938" s="871"/>
      <c r="UB938" s="871"/>
      <c r="UC938" s="871"/>
      <c r="UD938" s="871"/>
      <c r="UE938" s="871"/>
      <c r="UF938" s="871"/>
      <c r="UG938" s="871"/>
      <c r="UH938" s="871"/>
      <c r="UI938" s="871"/>
      <c r="UJ938" s="871"/>
      <c r="UK938" s="871"/>
      <c r="UL938" s="871"/>
      <c r="UM938" s="871"/>
      <c r="UN938" s="871"/>
      <c r="UO938" s="871"/>
      <c r="UP938" s="871"/>
      <c r="UQ938" s="871"/>
      <c r="UR938" s="871"/>
      <c r="US938" s="871"/>
      <c r="UT938" s="871"/>
      <c r="UU938" s="871"/>
      <c r="UV938" s="871"/>
      <c r="UW938" s="871"/>
      <c r="UX938" s="871"/>
      <c r="UY938" s="871"/>
      <c r="UZ938" s="871"/>
      <c r="VA938" s="871"/>
      <c r="VB938" s="871"/>
      <c r="VC938" s="871"/>
      <c r="VD938" s="871"/>
      <c r="VE938" s="871"/>
      <c r="VF938" s="871"/>
      <c r="VG938" s="871"/>
      <c r="VH938" s="871"/>
      <c r="VI938" s="871"/>
      <c r="VJ938" s="871"/>
      <c r="VK938" s="871"/>
      <c r="VL938" s="871"/>
      <c r="VM938" s="871"/>
      <c r="VN938" s="871"/>
      <c r="VO938" s="871"/>
      <c r="VP938" s="871"/>
      <c r="VQ938" s="871"/>
      <c r="VR938" s="871"/>
      <c r="VS938" s="871"/>
      <c r="VT938" s="871"/>
      <c r="VU938" s="871"/>
      <c r="VV938" s="871"/>
      <c r="VW938" s="871"/>
      <c r="VX938" s="871"/>
      <c r="VY938" s="871"/>
      <c r="VZ938" s="871"/>
      <c r="WA938" s="871"/>
      <c r="WB938" s="871"/>
      <c r="WC938" s="871"/>
      <c r="WD938" s="871"/>
      <c r="WE938" s="871"/>
      <c r="WF938" s="871"/>
      <c r="WG938" s="871"/>
      <c r="WH938" s="871"/>
      <c r="WI938" s="871"/>
      <c r="WJ938" s="871"/>
      <c r="WK938" s="871"/>
      <c r="WL938" s="871"/>
      <c r="WM938" s="871"/>
      <c r="WN938" s="871"/>
      <c r="WO938" s="871"/>
      <c r="WP938" s="871"/>
      <c r="WQ938" s="871"/>
      <c r="WR938" s="871"/>
      <c r="WS938" s="871"/>
      <c r="WT938" s="871"/>
      <c r="WU938" s="871"/>
      <c r="WV938" s="871"/>
      <c r="WW938" s="871"/>
      <c r="WX938" s="871"/>
      <c r="WY938" s="871"/>
      <c r="WZ938" s="871"/>
      <c r="XA938" s="871"/>
      <c r="XB938" s="871"/>
      <c r="XC938" s="871"/>
      <c r="XD938" s="871"/>
      <c r="XE938" s="871"/>
      <c r="XF938" s="871"/>
      <c r="XG938" s="871"/>
      <c r="XH938" s="871"/>
      <c r="XI938" s="871"/>
      <c r="XJ938" s="871"/>
      <c r="XK938" s="871"/>
      <c r="XL938" s="871"/>
      <c r="XM938" s="871"/>
      <c r="XN938" s="871"/>
      <c r="XO938" s="871"/>
      <c r="XP938" s="871"/>
      <c r="XQ938" s="871"/>
      <c r="XR938" s="871"/>
      <c r="XS938" s="871"/>
      <c r="XT938" s="871"/>
      <c r="XU938" s="871"/>
      <c r="XV938" s="871"/>
      <c r="XW938" s="871"/>
      <c r="XX938" s="871"/>
      <c r="XY938" s="871"/>
      <c r="XZ938" s="871"/>
      <c r="YA938" s="871"/>
      <c r="YB938" s="871"/>
      <c r="YC938" s="871"/>
      <c r="YD938" s="871"/>
      <c r="YE938" s="871"/>
      <c r="YF938" s="871"/>
      <c r="YG938" s="871"/>
      <c r="YH938" s="871"/>
      <c r="YI938" s="871"/>
      <c r="YJ938" s="871"/>
      <c r="YK938" s="871"/>
      <c r="YL938" s="871"/>
      <c r="YM938" s="871"/>
      <c r="YN938" s="871"/>
      <c r="YO938" s="871"/>
      <c r="YP938" s="871"/>
      <c r="YQ938" s="871"/>
      <c r="YR938" s="871"/>
      <c r="YS938" s="871"/>
      <c r="YT938" s="871"/>
      <c r="YU938" s="871"/>
      <c r="YV938" s="871"/>
      <c r="YW938" s="871"/>
      <c r="YX938" s="871"/>
      <c r="YY938" s="871"/>
      <c r="YZ938" s="871"/>
      <c r="ZA938" s="871"/>
      <c r="ZB938" s="871"/>
      <c r="ZC938" s="871"/>
      <c r="ZD938" s="871"/>
      <c r="ZE938" s="871"/>
      <c r="ZF938" s="871"/>
      <c r="ZG938" s="871"/>
      <c r="ZH938" s="871"/>
      <c r="ZI938" s="871"/>
      <c r="ZJ938" s="871"/>
      <c r="ZK938" s="871"/>
      <c r="ZL938" s="871"/>
      <c r="ZM938" s="871"/>
      <c r="ZN938" s="871"/>
      <c r="ZO938" s="871"/>
      <c r="ZP938" s="871"/>
      <c r="ZQ938" s="871"/>
      <c r="ZR938" s="871"/>
      <c r="ZS938" s="871"/>
      <c r="ZT938" s="871"/>
      <c r="ZU938" s="871"/>
      <c r="ZV938" s="871"/>
      <c r="ZW938" s="871"/>
      <c r="ZX938" s="871"/>
      <c r="ZY938" s="871"/>
      <c r="ZZ938" s="871"/>
      <c r="AAA938" s="871"/>
      <c r="AAB938" s="871"/>
      <c r="AAC938" s="871"/>
      <c r="AAD938" s="871"/>
      <c r="AAE938" s="871"/>
      <c r="AAF938" s="871"/>
      <c r="AAG938" s="871"/>
      <c r="AAH938" s="871"/>
      <c r="AAI938" s="871"/>
      <c r="AAJ938" s="871"/>
      <c r="AAK938" s="871"/>
      <c r="AAL938" s="871"/>
      <c r="AAM938" s="871"/>
      <c r="AAN938" s="871"/>
      <c r="AAO938" s="871"/>
      <c r="AAP938" s="871"/>
      <c r="AAQ938" s="871"/>
      <c r="AAR938" s="871"/>
      <c r="AAS938" s="871"/>
      <c r="AAT938" s="871"/>
      <c r="AAU938" s="871"/>
      <c r="AAV938" s="871"/>
      <c r="AAW938" s="871"/>
      <c r="AAX938" s="871"/>
      <c r="AAY938" s="871"/>
      <c r="AAZ938" s="871"/>
      <c r="ABA938" s="871"/>
      <c r="ABB938" s="871"/>
      <c r="ABC938" s="871"/>
      <c r="ABD938" s="871"/>
      <c r="ABE938" s="871"/>
      <c r="ABF938" s="871"/>
      <c r="ABG938" s="871"/>
      <c r="ABH938" s="871"/>
      <c r="ABI938" s="871"/>
      <c r="ABJ938" s="871"/>
      <c r="ABK938" s="871"/>
      <c r="ABL938" s="871"/>
      <c r="ABM938" s="871"/>
      <c r="ABN938" s="871"/>
      <c r="ABO938" s="871"/>
      <c r="ABP938" s="871"/>
      <c r="ABQ938" s="871"/>
      <c r="ABR938" s="871"/>
      <c r="ABS938" s="871"/>
      <c r="ABT938" s="871"/>
      <c r="ABU938" s="871"/>
      <c r="ABV938" s="871"/>
      <c r="ABW938" s="871"/>
      <c r="ABX938" s="871"/>
      <c r="ABY938" s="871"/>
      <c r="ABZ938" s="871"/>
      <c r="ACA938" s="871"/>
      <c r="ACB938" s="871"/>
      <c r="ACC938" s="871"/>
      <c r="ACD938" s="871"/>
      <c r="ACE938" s="871"/>
      <c r="ACF938" s="871"/>
      <c r="ACG938" s="871"/>
      <c r="ACH938" s="871"/>
      <c r="ACI938" s="871"/>
      <c r="ACJ938" s="871"/>
      <c r="ACK938" s="871"/>
      <c r="ACL938" s="871"/>
      <c r="ACM938" s="871"/>
      <c r="ACN938" s="871"/>
      <c r="ACO938" s="871"/>
      <c r="ACP938" s="871"/>
      <c r="ACQ938" s="871"/>
      <c r="ACR938" s="871"/>
      <c r="ACS938" s="871"/>
      <c r="ACT938" s="871"/>
      <c r="ACU938" s="871"/>
      <c r="ACV938" s="871"/>
      <c r="ACW938" s="871"/>
      <c r="ACX938" s="871"/>
      <c r="ACY938" s="871"/>
      <c r="ACZ938" s="871"/>
      <c r="ADA938" s="871"/>
      <c r="ADB938" s="871"/>
      <c r="ADC938" s="871"/>
      <c r="ADD938" s="871"/>
      <c r="ADE938" s="871"/>
      <c r="ADF938" s="871"/>
      <c r="ADG938" s="871"/>
      <c r="ADH938" s="871"/>
      <c r="ADI938" s="871"/>
      <c r="ADJ938" s="871"/>
      <c r="ADK938" s="871"/>
      <c r="ADL938" s="871"/>
      <c r="ADM938" s="871"/>
      <c r="ADN938" s="871"/>
      <c r="ADO938" s="871"/>
      <c r="ADP938" s="871"/>
      <c r="ADQ938" s="871"/>
      <c r="ADR938" s="871"/>
      <c r="ADS938" s="871"/>
      <c r="ADT938" s="871"/>
      <c r="ADU938" s="871"/>
      <c r="ADV938" s="871"/>
      <c r="ADW938" s="871"/>
      <c r="ADX938" s="871"/>
      <c r="ADY938" s="871"/>
      <c r="ADZ938" s="871"/>
      <c r="AEA938" s="871"/>
      <c r="AEB938" s="871"/>
      <c r="AEC938" s="871"/>
      <c r="AED938" s="871"/>
      <c r="AEE938" s="871"/>
      <c r="AEF938" s="871"/>
      <c r="AEG938" s="871"/>
      <c r="AEH938" s="871"/>
      <c r="AEI938" s="871"/>
      <c r="AEJ938" s="871"/>
      <c r="AEK938" s="871"/>
      <c r="AEL938" s="871"/>
      <c r="AEM938" s="871"/>
      <c r="AEN938" s="871"/>
      <c r="AEO938" s="871"/>
      <c r="AEP938" s="871"/>
      <c r="AEQ938" s="871"/>
      <c r="AER938" s="871"/>
      <c r="AES938" s="871"/>
      <c r="AET938" s="871"/>
      <c r="AEU938" s="871"/>
      <c r="AEV938" s="871"/>
      <c r="AEW938" s="871"/>
      <c r="AEX938" s="871"/>
      <c r="AEY938" s="871"/>
      <c r="AEZ938" s="871"/>
      <c r="AFA938" s="871"/>
      <c r="AFB938" s="871"/>
      <c r="AFC938" s="871"/>
      <c r="AFD938" s="871"/>
      <c r="AFE938" s="871"/>
      <c r="AFF938" s="871"/>
      <c r="AFG938" s="871"/>
      <c r="AFH938" s="871"/>
      <c r="AFI938" s="871"/>
      <c r="AFJ938" s="871"/>
      <c r="AFK938" s="871"/>
      <c r="AFL938" s="871"/>
      <c r="AFM938" s="871"/>
      <c r="AFN938" s="871"/>
      <c r="AFO938" s="871"/>
      <c r="AFP938" s="871"/>
      <c r="AFQ938" s="871"/>
      <c r="AFR938" s="871"/>
      <c r="AFS938" s="871"/>
      <c r="AFT938" s="871"/>
      <c r="AFU938" s="871"/>
      <c r="AFV938" s="871"/>
      <c r="AFW938" s="871"/>
      <c r="AFX938" s="871"/>
      <c r="AFY938" s="871"/>
      <c r="AFZ938" s="871"/>
      <c r="AGA938" s="871"/>
      <c r="AGB938" s="871"/>
      <c r="AGC938" s="871"/>
      <c r="AGD938" s="871"/>
      <c r="AGE938" s="871"/>
      <c r="AGF938" s="871"/>
      <c r="AGG938" s="871"/>
      <c r="AGH938" s="871"/>
      <c r="AGI938" s="871"/>
      <c r="AGJ938" s="871"/>
      <c r="AGK938" s="871"/>
      <c r="AGL938" s="871"/>
      <c r="AGM938" s="871"/>
      <c r="AGN938" s="871"/>
      <c r="AGO938" s="871"/>
      <c r="AGP938" s="871"/>
      <c r="AGQ938" s="871"/>
      <c r="AGR938" s="871"/>
      <c r="AGS938" s="871"/>
      <c r="AGT938" s="871"/>
      <c r="AGU938" s="871"/>
      <c r="AGV938" s="871"/>
      <c r="AGW938" s="871"/>
      <c r="AGX938" s="871"/>
      <c r="AGY938" s="871"/>
      <c r="AGZ938" s="871"/>
      <c r="AHA938" s="871"/>
      <c r="AHB938" s="871"/>
      <c r="AHC938" s="871"/>
      <c r="AHD938" s="871"/>
      <c r="AHE938" s="871"/>
      <c r="AHF938" s="871"/>
      <c r="AHG938" s="871"/>
      <c r="AHH938" s="871"/>
      <c r="AHI938" s="871"/>
      <c r="AHJ938" s="871"/>
      <c r="AHK938" s="871"/>
      <c r="AHL938" s="871"/>
      <c r="AHM938" s="871"/>
      <c r="AHN938" s="871"/>
      <c r="AHO938" s="871"/>
      <c r="AHP938" s="871"/>
      <c r="AHQ938" s="871"/>
      <c r="AHR938" s="871"/>
      <c r="AHS938" s="871"/>
      <c r="AHT938" s="871"/>
      <c r="AHU938" s="871"/>
      <c r="AHV938" s="871"/>
      <c r="AHW938" s="871"/>
      <c r="AHX938" s="871"/>
      <c r="AHY938" s="871"/>
      <c r="AHZ938" s="871"/>
      <c r="AIA938" s="871"/>
      <c r="AIB938" s="871"/>
      <c r="AIC938" s="871"/>
      <c r="AID938" s="871"/>
      <c r="AIE938" s="871"/>
      <c r="AIF938" s="871"/>
      <c r="AIG938" s="871"/>
      <c r="AIH938" s="871"/>
      <c r="AII938" s="871"/>
      <c r="AIJ938" s="871"/>
      <c r="AIK938" s="871"/>
      <c r="AIL938" s="871"/>
      <c r="AIM938" s="871"/>
      <c r="AIN938" s="871"/>
      <c r="AIO938" s="871"/>
      <c r="AIP938" s="871"/>
      <c r="AIQ938" s="871"/>
      <c r="AIR938" s="871"/>
      <c r="AIS938" s="871"/>
      <c r="AIT938" s="871"/>
      <c r="AIU938" s="871"/>
      <c r="AIV938" s="871"/>
      <c r="AIW938" s="871"/>
      <c r="AIX938" s="871"/>
      <c r="AIY938" s="871"/>
      <c r="AIZ938" s="871"/>
      <c r="AJA938" s="871"/>
      <c r="AJB938" s="871"/>
      <c r="AJC938" s="871"/>
      <c r="AJD938" s="871"/>
      <c r="AJE938" s="871"/>
      <c r="AJF938" s="871"/>
      <c r="AJG938" s="871"/>
      <c r="AJH938" s="871"/>
      <c r="AJI938" s="871"/>
      <c r="AJJ938" s="871"/>
      <c r="AJK938" s="871"/>
      <c r="AJL938" s="871"/>
      <c r="AJM938" s="871"/>
      <c r="AJN938" s="871"/>
      <c r="AJO938" s="871"/>
      <c r="AJP938" s="871"/>
      <c r="AJQ938" s="871"/>
      <c r="AJR938" s="871"/>
      <c r="AJS938" s="871"/>
      <c r="AJT938" s="871"/>
      <c r="AJU938" s="871"/>
      <c r="AJV938" s="871"/>
      <c r="AJW938" s="871"/>
      <c r="AJX938" s="871"/>
      <c r="AJY938" s="871"/>
      <c r="AJZ938" s="871"/>
      <c r="AKA938" s="871"/>
      <c r="AKB938" s="871"/>
      <c r="AKC938" s="871"/>
      <c r="AKD938" s="871"/>
      <c r="AKE938" s="871"/>
      <c r="AKF938" s="871"/>
      <c r="AKG938" s="871"/>
      <c r="AKH938" s="871"/>
      <c r="AKI938" s="871"/>
      <c r="AKJ938" s="871"/>
      <c r="AKK938" s="871"/>
      <c r="AKL938" s="871"/>
      <c r="AKM938" s="871"/>
      <c r="AKN938" s="871"/>
      <c r="AKO938" s="871"/>
      <c r="AKP938" s="871"/>
      <c r="AKQ938" s="871"/>
      <c r="AKR938" s="871"/>
      <c r="AKS938" s="871"/>
      <c r="AKT938" s="871"/>
      <c r="AKU938" s="871"/>
      <c r="AKV938" s="871"/>
      <c r="AKW938" s="871"/>
      <c r="AKX938" s="871"/>
      <c r="AKY938" s="871"/>
      <c r="AKZ938" s="871"/>
      <c r="ALA938" s="871"/>
      <c r="ALB938" s="871"/>
      <c r="ALC938" s="871"/>
      <c r="ALD938" s="871"/>
      <c r="ALE938" s="871"/>
      <c r="ALF938" s="871"/>
      <c r="ALG938" s="871"/>
      <c r="ALH938" s="871"/>
      <c r="ALI938" s="871"/>
      <c r="ALJ938" s="871"/>
      <c r="ALK938" s="871"/>
      <c r="ALL938" s="871"/>
      <c r="ALM938" s="871"/>
      <c r="ALN938" s="871"/>
      <c r="ALO938" s="871"/>
      <c r="ALP938" s="871"/>
      <c r="ALQ938" s="871"/>
      <c r="ALR938" s="871"/>
      <c r="ALS938" s="871"/>
      <c r="ALT938" s="871"/>
      <c r="ALU938" s="871"/>
      <c r="ALV938" s="871"/>
      <c r="ALW938" s="871"/>
      <c r="ALX938" s="871"/>
      <c r="ALY938" s="871"/>
      <c r="ALZ938" s="871"/>
      <c r="AMA938" s="871"/>
      <c r="AMB938" s="871"/>
      <c r="AMC938" s="871"/>
      <c r="AMD938" s="871"/>
      <c r="AME938" s="871"/>
      <c r="AMF938" s="871"/>
      <c r="AMG938" s="871"/>
      <c r="AMH938" s="871"/>
      <c r="AMI938" s="871"/>
      <c r="AMJ938" s="871"/>
    </row>
    <row r="939" spans="1:1024" ht="14.4">
      <c r="A939" s="964">
        <v>15493</v>
      </c>
      <c r="B939" s="1048">
        <v>0.1</v>
      </c>
      <c r="C939" s="1047"/>
      <c r="D939" s="954" t="s">
        <v>748</v>
      </c>
      <c r="E939" s="1031">
        <v>1250000</v>
      </c>
      <c r="F939" s="1008">
        <v>0.05</v>
      </c>
      <c r="G939" s="1036">
        <f t="shared" si="37"/>
        <v>62500</v>
      </c>
      <c r="H939" s="871"/>
      <c r="I939" s="871"/>
      <c r="J939" s="871"/>
      <c r="K939" s="871"/>
      <c r="L939" s="871"/>
      <c r="M939" s="871"/>
      <c r="N939" s="871"/>
      <c r="O939" s="871"/>
      <c r="P939" s="871"/>
      <c r="Q939" s="871"/>
      <c r="R939" s="871"/>
      <c r="S939" s="871"/>
      <c r="T939" s="871"/>
      <c r="U939" s="871"/>
      <c r="V939" s="871"/>
      <c r="W939" s="871"/>
      <c r="X939" s="871"/>
      <c r="Y939" s="871"/>
      <c r="Z939" s="871"/>
      <c r="AA939" s="871"/>
      <c r="AB939" s="871"/>
      <c r="AC939" s="871"/>
      <c r="AD939" s="871"/>
      <c r="AE939" s="871"/>
      <c r="AF939" s="871"/>
      <c r="AG939" s="871"/>
      <c r="AH939" s="871"/>
      <c r="AI939" s="871"/>
      <c r="AJ939" s="871"/>
      <c r="AK939" s="871"/>
      <c r="AL939" s="871"/>
      <c r="AM939" s="871"/>
      <c r="AN939" s="871"/>
      <c r="AO939" s="871"/>
      <c r="AP939" s="871"/>
      <c r="AQ939" s="871"/>
      <c r="AR939" s="871"/>
      <c r="AS939" s="871"/>
      <c r="AT939" s="871"/>
      <c r="AU939" s="871"/>
      <c r="AV939" s="871"/>
      <c r="AW939" s="871"/>
      <c r="AX939" s="871"/>
      <c r="AY939" s="871"/>
      <c r="AZ939" s="871"/>
      <c r="BA939" s="871"/>
      <c r="BB939" s="871"/>
      <c r="BC939" s="871"/>
      <c r="BD939" s="871"/>
      <c r="BE939" s="871"/>
      <c r="BF939" s="871"/>
      <c r="BG939" s="871"/>
      <c r="BH939" s="871"/>
      <c r="BI939" s="871"/>
      <c r="BJ939" s="871"/>
      <c r="BK939" s="871"/>
      <c r="BL939" s="871"/>
      <c r="BM939" s="871"/>
      <c r="BN939" s="871"/>
      <c r="BO939" s="871"/>
      <c r="BP939" s="871"/>
      <c r="BQ939" s="871"/>
      <c r="BR939" s="871"/>
      <c r="BS939" s="871"/>
      <c r="BT939" s="871"/>
      <c r="BU939" s="871"/>
      <c r="BV939" s="871"/>
      <c r="BW939" s="871"/>
      <c r="BX939" s="871"/>
      <c r="BY939" s="871"/>
      <c r="BZ939" s="871"/>
      <c r="CA939" s="871"/>
      <c r="CB939" s="871"/>
      <c r="CC939" s="871"/>
      <c r="CD939" s="871"/>
      <c r="CE939" s="871"/>
      <c r="CF939" s="871"/>
      <c r="CG939" s="871"/>
      <c r="CH939" s="871"/>
      <c r="CI939" s="871"/>
      <c r="CJ939" s="871"/>
      <c r="CK939" s="871"/>
      <c r="CL939" s="871"/>
      <c r="CM939" s="871"/>
      <c r="CN939" s="871"/>
      <c r="CO939" s="871"/>
      <c r="CP939" s="871"/>
      <c r="CQ939" s="871"/>
      <c r="CR939" s="871"/>
      <c r="CS939" s="871"/>
      <c r="CT939" s="871"/>
      <c r="CU939" s="871"/>
      <c r="CV939" s="871"/>
      <c r="CW939" s="871"/>
      <c r="CX939" s="871"/>
      <c r="CY939" s="871"/>
      <c r="CZ939" s="871"/>
      <c r="DA939" s="871"/>
      <c r="DB939" s="871"/>
      <c r="DC939" s="871"/>
      <c r="DD939" s="871"/>
      <c r="DE939" s="871"/>
      <c r="DF939" s="871"/>
      <c r="DG939" s="871"/>
      <c r="DH939" s="871"/>
      <c r="DI939" s="871"/>
      <c r="DJ939" s="871"/>
      <c r="DK939" s="871"/>
      <c r="DL939" s="871"/>
      <c r="DM939" s="871"/>
      <c r="DN939" s="871"/>
      <c r="DO939" s="871"/>
      <c r="DP939" s="871"/>
      <c r="DQ939" s="871"/>
      <c r="DR939" s="871"/>
      <c r="DS939" s="871"/>
      <c r="DT939" s="871"/>
      <c r="DU939" s="871"/>
      <c r="DV939" s="871"/>
      <c r="DW939" s="871"/>
      <c r="DX939" s="871"/>
      <c r="DY939" s="871"/>
      <c r="DZ939" s="871"/>
      <c r="EA939" s="871"/>
      <c r="EB939" s="871"/>
      <c r="EC939" s="871"/>
      <c r="ED939" s="871"/>
      <c r="EE939" s="871"/>
      <c r="EF939" s="871"/>
      <c r="EG939" s="871"/>
      <c r="EH939" s="871"/>
      <c r="EI939" s="871"/>
      <c r="EJ939" s="871"/>
      <c r="EK939" s="871"/>
      <c r="EL939" s="871"/>
      <c r="EM939" s="871"/>
      <c r="EN939" s="871"/>
      <c r="EO939" s="871"/>
      <c r="EP939" s="871"/>
      <c r="EQ939" s="871"/>
      <c r="ER939" s="871"/>
      <c r="ES939" s="871"/>
      <c r="ET939" s="871"/>
      <c r="EU939" s="871"/>
      <c r="EV939" s="871"/>
      <c r="EW939" s="871"/>
      <c r="EX939" s="871"/>
      <c r="EY939" s="871"/>
      <c r="EZ939" s="871"/>
      <c r="FA939" s="871"/>
      <c r="FB939" s="871"/>
      <c r="FC939" s="871"/>
      <c r="FD939" s="871"/>
      <c r="FE939" s="871"/>
      <c r="FF939" s="871"/>
      <c r="FG939" s="871"/>
      <c r="FH939" s="871"/>
      <c r="FI939" s="871"/>
      <c r="FJ939" s="871"/>
      <c r="FK939" s="871"/>
      <c r="FL939" s="871"/>
      <c r="FM939" s="871"/>
      <c r="FN939" s="871"/>
      <c r="FO939" s="871"/>
      <c r="FP939" s="871"/>
      <c r="FQ939" s="871"/>
      <c r="FR939" s="871"/>
      <c r="FS939" s="871"/>
      <c r="FT939" s="871"/>
      <c r="FU939" s="871"/>
      <c r="FV939" s="871"/>
      <c r="FW939" s="871"/>
      <c r="FX939" s="871"/>
      <c r="FY939" s="871"/>
      <c r="FZ939" s="871"/>
      <c r="GA939" s="871"/>
      <c r="GB939" s="871"/>
      <c r="GC939" s="871"/>
      <c r="GD939" s="871"/>
      <c r="GE939" s="871"/>
      <c r="GF939" s="871"/>
      <c r="GG939" s="871"/>
      <c r="GH939" s="871"/>
      <c r="GI939" s="871"/>
      <c r="GJ939" s="871"/>
      <c r="GK939" s="871"/>
      <c r="GL939" s="871"/>
      <c r="GM939" s="871"/>
      <c r="GN939" s="871"/>
      <c r="GO939" s="871"/>
      <c r="GP939" s="871"/>
      <c r="GQ939" s="871"/>
      <c r="GR939" s="871"/>
      <c r="GS939" s="871"/>
      <c r="GT939" s="871"/>
      <c r="GU939" s="871"/>
      <c r="GV939" s="871"/>
      <c r="GW939" s="871"/>
      <c r="GX939" s="871"/>
      <c r="GY939" s="871"/>
      <c r="GZ939" s="871"/>
      <c r="HA939" s="871"/>
      <c r="HB939" s="871"/>
      <c r="HC939" s="871"/>
      <c r="HD939" s="871"/>
      <c r="HE939" s="871"/>
      <c r="HF939" s="871"/>
      <c r="HG939" s="871"/>
      <c r="HH939" s="871"/>
      <c r="HI939" s="871"/>
      <c r="HJ939" s="871"/>
      <c r="HK939" s="871"/>
      <c r="HL939" s="871"/>
      <c r="HM939" s="871"/>
      <c r="HN939" s="871"/>
      <c r="HO939" s="871"/>
      <c r="HP939" s="871"/>
      <c r="HQ939" s="871"/>
      <c r="HR939" s="871"/>
      <c r="HS939" s="871"/>
      <c r="HT939" s="871"/>
      <c r="HU939" s="871"/>
      <c r="HV939" s="871"/>
      <c r="HW939" s="871"/>
      <c r="HX939" s="871"/>
      <c r="HY939" s="871"/>
      <c r="HZ939" s="871"/>
      <c r="IA939" s="871"/>
      <c r="IB939" s="871"/>
      <c r="IC939" s="871"/>
      <c r="ID939" s="871"/>
      <c r="IE939" s="871"/>
      <c r="IF939" s="871"/>
      <c r="IG939" s="871"/>
      <c r="IH939" s="871"/>
      <c r="II939" s="871"/>
      <c r="IJ939" s="871"/>
      <c r="IK939" s="871"/>
      <c r="IL939" s="871"/>
      <c r="IM939" s="871"/>
      <c r="IN939" s="871"/>
      <c r="IO939" s="871"/>
      <c r="IP939" s="871"/>
      <c r="IQ939" s="871"/>
      <c r="IR939" s="871"/>
      <c r="IS939" s="871"/>
      <c r="IT939" s="871"/>
      <c r="IU939" s="871"/>
      <c r="IV939" s="871"/>
      <c r="IW939" s="871"/>
      <c r="IX939" s="871"/>
      <c r="IY939" s="871"/>
      <c r="IZ939" s="871"/>
      <c r="JA939" s="871"/>
      <c r="JB939" s="871"/>
      <c r="JC939" s="871"/>
      <c r="JD939" s="871"/>
      <c r="JE939" s="871"/>
      <c r="JF939" s="871"/>
      <c r="JG939" s="871"/>
      <c r="JH939" s="871"/>
      <c r="JI939" s="871"/>
      <c r="JJ939" s="871"/>
      <c r="JK939" s="871"/>
      <c r="JL939" s="871"/>
      <c r="JM939" s="871"/>
      <c r="JN939" s="871"/>
      <c r="JO939" s="871"/>
      <c r="JP939" s="871"/>
      <c r="JQ939" s="871"/>
      <c r="JR939" s="871"/>
      <c r="JS939" s="871"/>
      <c r="JT939" s="871"/>
      <c r="JU939" s="871"/>
      <c r="JV939" s="871"/>
      <c r="JW939" s="871"/>
      <c r="JX939" s="871"/>
      <c r="JY939" s="871"/>
      <c r="JZ939" s="871"/>
      <c r="KA939" s="871"/>
      <c r="KB939" s="871"/>
      <c r="KC939" s="871"/>
      <c r="KD939" s="871"/>
      <c r="KE939" s="871"/>
      <c r="KF939" s="871"/>
      <c r="KG939" s="871"/>
      <c r="KH939" s="871"/>
      <c r="KI939" s="871"/>
      <c r="KJ939" s="871"/>
      <c r="KK939" s="871"/>
      <c r="KL939" s="871"/>
      <c r="KM939" s="871"/>
      <c r="KN939" s="871"/>
      <c r="KO939" s="871"/>
      <c r="KP939" s="871"/>
      <c r="KQ939" s="871"/>
      <c r="KR939" s="871"/>
      <c r="KS939" s="871"/>
      <c r="KT939" s="871"/>
      <c r="KU939" s="871"/>
      <c r="KV939" s="871"/>
      <c r="KW939" s="871"/>
      <c r="KX939" s="871"/>
      <c r="KY939" s="871"/>
      <c r="KZ939" s="871"/>
      <c r="LA939" s="871"/>
      <c r="LB939" s="871"/>
      <c r="LC939" s="871"/>
      <c r="LD939" s="871"/>
      <c r="LE939" s="871"/>
      <c r="LF939" s="871"/>
      <c r="LG939" s="871"/>
      <c r="LH939" s="871"/>
      <c r="LI939" s="871"/>
      <c r="LJ939" s="871"/>
      <c r="LK939" s="871"/>
      <c r="LL939" s="871"/>
      <c r="LM939" s="871"/>
      <c r="LN939" s="871"/>
      <c r="LO939" s="871"/>
      <c r="LP939" s="871"/>
      <c r="LQ939" s="871"/>
      <c r="LR939" s="871"/>
      <c r="LS939" s="871"/>
      <c r="LT939" s="871"/>
      <c r="LU939" s="871"/>
      <c r="LV939" s="871"/>
      <c r="LW939" s="871"/>
      <c r="LX939" s="871"/>
      <c r="LY939" s="871"/>
      <c r="LZ939" s="871"/>
      <c r="MA939" s="871"/>
      <c r="MB939" s="871"/>
      <c r="MC939" s="871"/>
      <c r="MD939" s="871"/>
      <c r="ME939" s="871"/>
      <c r="MF939" s="871"/>
      <c r="MG939" s="871"/>
      <c r="MH939" s="871"/>
      <c r="MI939" s="871"/>
      <c r="MJ939" s="871"/>
      <c r="MK939" s="871"/>
      <c r="ML939" s="871"/>
      <c r="MM939" s="871"/>
      <c r="MN939" s="871"/>
      <c r="MO939" s="871"/>
      <c r="MP939" s="871"/>
      <c r="MQ939" s="871"/>
      <c r="MR939" s="871"/>
      <c r="MS939" s="871"/>
      <c r="MT939" s="871"/>
      <c r="MU939" s="871"/>
      <c r="MV939" s="871"/>
      <c r="MW939" s="871"/>
      <c r="MX939" s="871"/>
      <c r="MY939" s="871"/>
      <c r="MZ939" s="871"/>
      <c r="NA939" s="871"/>
      <c r="NB939" s="871"/>
      <c r="NC939" s="871"/>
      <c r="ND939" s="871"/>
      <c r="NE939" s="871"/>
      <c r="NF939" s="871"/>
      <c r="NG939" s="871"/>
      <c r="NH939" s="871"/>
      <c r="NI939" s="871"/>
      <c r="NJ939" s="871"/>
      <c r="NK939" s="871"/>
      <c r="NL939" s="871"/>
      <c r="NM939" s="871"/>
      <c r="NN939" s="871"/>
      <c r="NO939" s="871"/>
      <c r="NP939" s="871"/>
      <c r="NQ939" s="871"/>
      <c r="NR939" s="871"/>
      <c r="NS939" s="871"/>
      <c r="NT939" s="871"/>
      <c r="NU939" s="871"/>
      <c r="NV939" s="871"/>
      <c r="NW939" s="871"/>
      <c r="NX939" s="871"/>
      <c r="NY939" s="871"/>
      <c r="NZ939" s="871"/>
      <c r="OA939" s="871"/>
      <c r="OB939" s="871"/>
      <c r="OC939" s="871"/>
      <c r="OD939" s="871"/>
      <c r="OE939" s="871"/>
      <c r="OF939" s="871"/>
      <c r="OG939" s="871"/>
      <c r="OH939" s="871"/>
      <c r="OI939" s="871"/>
      <c r="OJ939" s="871"/>
      <c r="OK939" s="871"/>
      <c r="OL939" s="871"/>
      <c r="OM939" s="871"/>
      <c r="ON939" s="871"/>
      <c r="OO939" s="871"/>
      <c r="OP939" s="871"/>
      <c r="OQ939" s="871"/>
      <c r="OR939" s="871"/>
      <c r="OS939" s="871"/>
      <c r="OT939" s="871"/>
      <c r="OU939" s="871"/>
      <c r="OV939" s="871"/>
      <c r="OW939" s="871"/>
      <c r="OX939" s="871"/>
      <c r="OY939" s="871"/>
      <c r="OZ939" s="871"/>
      <c r="PA939" s="871"/>
      <c r="PB939" s="871"/>
      <c r="PC939" s="871"/>
      <c r="PD939" s="871"/>
      <c r="PE939" s="871"/>
      <c r="PF939" s="871"/>
      <c r="PG939" s="871"/>
      <c r="PH939" s="871"/>
      <c r="PI939" s="871"/>
      <c r="PJ939" s="871"/>
      <c r="PK939" s="871"/>
      <c r="PL939" s="871"/>
      <c r="PM939" s="871"/>
      <c r="PN939" s="871"/>
      <c r="PO939" s="871"/>
      <c r="PP939" s="871"/>
      <c r="PQ939" s="871"/>
      <c r="PR939" s="871"/>
      <c r="PS939" s="871"/>
      <c r="PT939" s="871"/>
      <c r="PU939" s="871"/>
      <c r="PV939" s="871"/>
      <c r="PW939" s="871"/>
      <c r="PX939" s="871"/>
      <c r="PY939" s="871"/>
      <c r="PZ939" s="871"/>
      <c r="QA939" s="871"/>
      <c r="QB939" s="871"/>
      <c r="QC939" s="871"/>
      <c r="QD939" s="871"/>
      <c r="QE939" s="871"/>
      <c r="QF939" s="871"/>
      <c r="QG939" s="871"/>
      <c r="QH939" s="871"/>
      <c r="QI939" s="871"/>
      <c r="QJ939" s="871"/>
      <c r="QK939" s="871"/>
      <c r="QL939" s="871"/>
      <c r="QM939" s="871"/>
      <c r="QN939" s="871"/>
      <c r="QO939" s="871"/>
      <c r="QP939" s="871"/>
      <c r="QQ939" s="871"/>
      <c r="QR939" s="871"/>
      <c r="QS939" s="871"/>
      <c r="QT939" s="871"/>
      <c r="QU939" s="871"/>
      <c r="QV939" s="871"/>
      <c r="QW939" s="871"/>
      <c r="QX939" s="871"/>
      <c r="QY939" s="871"/>
      <c r="QZ939" s="871"/>
      <c r="RA939" s="871"/>
      <c r="RB939" s="871"/>
      <c r="RC939" s="871"/>
      <c r="RD939" s="871"/>
      <c r="RE939" s="871"/>
      <c r="RF939" s="871"/>
      <c r="RG939" s="871"/>
      <c r="RH939" s="871"/>
      <c r="RI939" s="871"/>
      <c r="RJ939" s="871"/>
      <c r="RK939" s="871"/>
      <c r="RL939" s="871"/>
      <c r="RM939" s="871"/>
      <c r="RN939" s="871"/>
      <c r="RO939" s="871"/>
      <c r="RP939" s="871"/>
      <c r="RQ939" s="871"/>
      <c r="RR939" s="871"/>
      <c r="RS939" s="871"/>
      <c r="RT939" s="871"/>
      <c r="RU939" s="871"/>
      <c r="RV939" s="871"/>
      <c r="RW939" s="871"/>
      <c r="RX939" s="871"/>
      <c r="RY939" s="871"/>
      <c r="RZ939" s="871"/>
      <c r="SA939" s="871"/>
      <c r="SB939" s="871"/>
      <c r="SC939" s="871"/>
      <c r="SD939" s="871"/>
      <c r="SE939" s="871"/>
      <c r="SF939" s="871"/>
      <c r="SG939" s="871"/>
      <c r="SH939" s="871"/>
      <c r="SI939" s="871"/>
      <c r="SJ939" s="871"/>
      <c r="SK939" s="871"/>
      <c r="SL939" s="871"/>
      <c r="SM939" s="871"/>
      <c r="SN939" s="871"/>
      <c r="SO939" s="871"/>
      <c r="SP939" s="871"/>
      <c r="SQ939" s="871"/>
      <c r="SR939" s="871"/>
      <c r="SS939" s="871"/>
      <c r="ST939" s="871"/>
      <c r="SU939" s="871"/>
      <c r="SV939" s="871"/>
      <c r="SW939" s="871"/>
      <c r="SX939" s="871"/>
      <c r="SY939" s="871"/>
      <c r="SZ939" s="871"/>
      <c r="TA939" s="871"/>
      <c r="TB939" s="871"/>
      <c r="TC939" s="871"/>
      <c r="TD939" s="871"/>
      <c r="TE939" s="871"/>
      <c r="TF939" s="871"/>
      <c r="TG939" s="871"/>
      <c r="TH939" s="871"/>
      <c r="TI939" s="871"/>
      <c r="TJ939" s="871"/>
      <c r="TK939" s="871"/>
      <c r="TL939" s="871"/>
      <c r="TM939" s="871"/>
      <c r="TN939" s="871"/>
      <c r="TO939" s="871"/>
      <c r="TP939" s="871"/>
      <c r="TQ939" s="871"/>
      <c r="TR939" s="871"/>
      <c r="TS939" s="871"/>
      <c r="TT939" s="871"/>
      <c r="TU939" s="871"/>
      <c r="TV939" s="871"/>
      <c r="TW939" s="871"/>
      <c r="TX939" s="871"/>
      <c r="TY939" s="871"/>
      <c r="TZ939" s="871"/>
      <c r="UA939" s="871"/>
      <c r="UB939" s="871"/>
      <c r="UC939" s="871"/>
      <c r="UD939" s="871"/>
      <c r="UE939" s="871"/>
      <c r="UF939" s="871"/>
      <c r="UG939" s="871"/>
      <c r="UH939" s="871"/>
      <c r="UI939" s="871"/>
      <c r="UJ939" s="871"/>
      <c r="UK939" s="871"/>
      <c r="UL939" s="871"/>
      <c r="UM939" s="871"/>
      <c r="UN939" s="871"/>
      <c r="UO939" s="871"/>
      <c r="UP939" s="871"/>
      <c r="UQ939" s="871"/>
      <c r="UR939" s="871"/>
      <c r="US939" s="871"/>
      <c r="UT939" s="871"/>
      <c r="UU939" s="871"/>
      <c r="UV939" s="871"/>
      <c r="UW939" s="871"/>
      <c r="UX939" s="871"/>
      <c r="UY939" s="871"/>
      <c r="UZ939" s="871"/>
      <c r="VA939" s="871"/>
      <c r="VB939" s="871"/>
      <c r="VC939" s="871"/>
      <c r="VD939" s="871"/>
      <c r="VE939" s="871"/>
      <c r="VF939" s="871"/>
      <c r="VG939" s="871"/>
      <c r="VH939" s="871"/>
      <c r="VI939" s="871"/>
      <c r="VJ939" s="871"/>
      <c r="VK939" s="871"/>
      <c r="VL939" s="871"/>
      <c r="VM939" s="871"/>
      <c r="VN939" s="871"/>
      <c r="VO939" s="871"/>
      <c r="VP939" s="871"/>
      <c r="VQ939" s="871"/>
      <c r="VR939" s="871"/>
      <c r="VS939" s="871"/>
      <c r="VT939" s="871"/>
      <c r="VU939" s="871"/>
      <c r="VV939" s="871"/>
      <c r="VW939" s="871"/>
      <c r="VX939" s="871"/>
      <c r="VY939" s="871"/>
      <c r="VZ939" s="871"/>
      <c r="WA939" s="871"/>
      <c r="WB939" s="871"/>
      <c r="WC939" s="871"/>
      <c r="WD939" s="871"/>
      <c r="WE939" s="871"/>
      <c r="WF939" s="871"/>
      <c r="WG939" s="871"/>
      <c r="WH939" s="871"/>
      <c r="WI939" s="871"/>
      <c r="WJ939" s="871"/>
      <c r="WK939" s="871"/>
      <c r="WL939" s="871"/>
      <c r="WM939" s="871"/>
      <c r="WN939" s="871"/>
      <c r="WO939" s="871"/>
      <c r="WP939" s="871"/>
      <c r="WQ939" s="871"/>
      <c r="WR939" s="871"/>
      <c r="WS939" s="871"/>
      <c r="WT939" s="871"/>
      <c r="WU939" s="871"/>
      <c r="WV939" s="871"/>
      <c r="WW939" s="871"/>
      <c r="WX939" s="871"/>
      <c r="WY939" s="871"/>
      <c r="WZ939" s="871"/>
      <c r="XA939" s="871"/>
      <c r="XB939" s="871"/>
      <c r="XC939" s="871"/>
      <c r="XD939" s="871"/>
      <c r="XE939" s="871"/>
      <c r="XF939" s="871"/>
      <c r="XG939" s="871"/>
      <c r="XH939" s="871"/>
      <c r="XI939" s="871"/>
      <c r="XJ939" s="871"/>
      <c r="XK939" s="871"/>
      <c r="XL939" s="871"/>
      <c r="XM939" s="871"/>
      <c r="XN939" s="871"/>
      <c r="XO939" s="871"/>
      <c r="XP939" s="871"/>
      <c r="XQ939" s="871"/>
      <c r="XR939" s="871"/>
      <c r="XS939" s="871"/>
      <c r="XT939" s="871"/>
      <c r="XU939" s="871"/>
      <c r="XV939" s="871"/>
      <c r="XW939" s="871"/>
      <c r="XX939" s="871"/>
      <c r="XY939" s="871"/>
      <c r="XZ939" s="871"/>
      <c r="YA939" s="871"/>
      <c r="YB939" s="871"/>
      <c r="YC939" s="871"/>
      <c r="YD939" s="871"/>
      <c r="YE939" s="871"/>
      <c r="YF939" s="871"/>
      <c r="YG939" s="871"/>
      <c r="YH939" s="871"/>
      <c r="YI939" s="871"/>
      <c r="YJ939" s="871"/>
      <c r="YK939" s="871"/>
      <c r="YL939" s="871"/>
      <c r="YM939" s="871"/>
      <c r="YN939" s="871"/>
      <c r="YO939" s="871"/>
      <c r="YP939" s="871"/>
      <c r="YQ939" s="871"/>
      <c r="YR939" s="871"/>
      <c r="YS939" s="871"/>
      <c r="YT939" s="871"/>
      <c r="YU939" s="871"/>
      <c r="YV939" s="871"/>
      <c r="YW939" s="871"/>
      <c r="YX939" s="871"/>
      <c r="YY939" s="871"/>
      <c r="YZ939" s="871"/>
      <c r="ZA939" s="871"/>
      <c r="ZB939" s="871"/>
      <c r="ZC939" s="871"/>
      <c r="ZD939" s="871"/>
      <c r="ZE939" s="871"/>
      <c r="ZF939" s="871"/>
      <c r="ZG939" s="871"/>
      <c r="ZH939" s="871"/>
      <c r="ZI939" s="871"/>
      <c r="ZJ939" s="871"/>
      <c r="ZK939" s="871"/>
      <c r="ZL939" s="871"/>
      <c r="ZM939" s="871"/>
      <c r="ZN939" s="871"/>
      <c r="ZO939" s="871"/>
      <c r="ZP939" s="871"/>
      <c r="ZQ939" s="871"/>
      <c r="ZR939" s="871"/>
      <c r="ZS939" s="871"/>
      <c r="ZT939" s="871"/>
      <c r="ZU939" s="871"/>
      <c r="ZV939" s="871"/>
      <c r="ZW939" s="871"/>
      <c r="ZX939" s="871"/>
      <c r="ZY939" s="871"/>
      <c r="ZZ939" s="871"/>
      <c r="AAA939" s="871"/>
      <c r="AAB939" s="871"/>
      <c r="AAC939" s="871"/>
      <c r="AAD939" s="871"/>
      <c r="AAE939" s="871"/>
      <c r="AAF939" s="871"/>
      <c r="AAG939" s="871"/>
      <c r="AAH939" s="871"/>
      <c r="AAI939" s="871"/>
      <c r="AAJ939" s="871"/>
      <c r="AAK939" s="871"/>
      <c r="AAL939" s="871"/>
      <c r="AAM939" s="871"/>
      <c r="AAN939" s="871"/>
      <c r="AAO939" s="871"/>
      <c r="AAP939" s="871"/>
      <c r="AAQ939" s="871"/>
      <c r="AAR939" s="871"/>
      <c r="AAS939" s="871"/>
      <c r="AAT939" s="871"/>
      <c r="AAU939" s="871"/>
      <c r="AAV939" s="871"/>
      <c r="AAW939" s="871"/>
      <c r="AAX939" s="871"/>
      <c r="AAY939" s="871"/>
      <c r="AAZ939" s="871"/>
      <c r="ABA939" s="871"/>
      <c r="ABB939" s="871"/>
      <c r="ABC939" s="871"/>
      <c r="ABD939" s="871"/>
      <c r="ABE939" s="871"/>
      <c r="ABF939" s="871"/>
      <c r="ABG939" s="871"/>
      <c r="ABH939" s="871"/>
      <c r="ABI939" s="871"/>
      <c r="ABJ939" s="871"/>
      <c r="ABK939" s="871"/>
      <c r="ABL939" s="871"/>
      <c r="ABM939" s="871"/>
      <c r="ABN939" s="871"/>
      <c r="ABO939" s="871"/>
      <c r="ABP939" s="871"/>
      <c r="ABQ939" s="871"/>
      <c r="ABR939" s="871"/>
      <c r="ABS939" s="871"/>
      <c r="ABT939" s="871"/>
      <c r="ABU939" s="871"/>
      <c r="ABV939" s="871"/>
      <c r="ABW939" s="871"/>
      <c r="ABX939" s="871"/>
      <c r="ABY939" s="871"/>
      <c r="ABZ939" s="871"/>
      <c r="ACA939" s="871"/>
      <c r="ACB939" s="871"/>
      <c r="ACC939" s="871"/>
      <c r="ACD939" s="871"/>
      <c r="ACE939" s="871"/>
      <c r="ACF939" s="871"/>
      <c r="ACG939" s="871"/>
      <c r="ACH939" s="871"/>
      <c r="ACI939" s="871"/>
      <c r="ACJ939" s="871"/>
      <c r="ACK939" s="871"/>
      <c r="ACL939" s="871"/>
      <c r="ACM939" s="871"/>
      <c r="ACN939" s="871"/>
      <c r="ACO939" s="871"/>
      <c r="ACP939" s="871"/>
      <c r="ACQ939" s="871"/>
      <c r="ACR939" s="871"/>
      <c r="ACS939" s="871"/>
      <c r="ACT939" s="871"/>
      <c r="ACU939" s="871"/>
      <c r="ACV939" s="871"/>
      <c r="ACW939" s="871"/>
      <c r="ACX939" s="871"/>
      <c r="ACY939" s="871"/>
      <c r="ACZ939" s="871"/>
      <c r="ADA939" s="871"/>
      <c r="ADB939" s="871"/>
      <c r="ADC939" s="871"/>
      <c r="ADD939" s="871"/>
      <c r="ADE939" s="871"/>
      <c r="ADF939" s="871"/>
      <c r="ADG939" s="871"/>
      <c r="ADH939" s="871"/>
      <c r="ADI939" s="871"/>
      <c r="ADJ939" s="871"/>
      <c r="ADK939" s="871"/>
      <c r="ADL939" s="871"/>
      <c r="ADM939" s="871"/>
      <c r="ADN939" s="871"/>
      <c r="ADO939" s="871"/>
      <c r="ADP939" s="871"/>
      <c r="ADQ939" s="871"/>
      <c r="ADR939" s="871"/>
      <c r="ADS939" s="871"/>
      <c r="ADT939" s="871"/>
      <c r="ADU939" s="871"/>
      <c r="ADV939" s="871"/>
      <c r="ADW939" s="871"/>
      <c r="ADX939" s="871"/>
      <c r="ADY939" s="871"/>
      <c r="ADZ939" s="871"/>
      <c r="AEA939" s="871"/>
      <c r="AEB939" s="871"/>
      <c r="AEC939" s="871"/>
      <c r="AED939" s="871"/>
      <c r="AEE939" s="871"/>
      <c r="AEF939" s="871"/>
      <c r="AEG939" s="871"/>
      <c r="AEH939" s="871"/>
      <c r="AEI939" s="871"/>
      <c r="AEJ939" s="871"/>
      <c r="AEK939" s="871"/>
      <c r="AEL939" s="871"/>
      <c r="AEM939" s="871"/>
      <c r="AEN939" s="871"/>
      <c r="AEO939" s="871"/>
      <c r="AEP939" s="871"/>
      <c r="AEQ939" s="871"/>
      <c r="AER939" s="871"/>
      <c r="AES939" s="871"/>
      <c r="AET939" s="871"/>
      <c r="AEU939" s="871"/>
      <c r="AEV939" s="871"/>
      <c r="AEW939" s="871"/>
      <c r="AEX939" s="871"/>
      <c r="AEY939" s="871"/>
      <c r="AEZ939" s="871"/>
      <c r="AFA939" s="871"/>
      <c r="AFB939" s="871"/>
      <c r="AFC939" s="871"/>
      <c r="AFD939" s="871"/>
      <c r="AFE939" s="871"/>
      <c r="AFF939" s="871"/>
      <c r="AFG939" s="871"/>
      <c r="AFH939" s="871"/>
      <c r="AFI939" s="871"/>
      <c r="AFJ939" s="871"/>
      <c r="AFK939" s="871"/>
      <c r="AFL939" s="871"/>
      <c r="AFM939" s="871"/>
      <c r="AFN939" s="871"/>
      <c r="AFO939" s="871"/>
      <c r="AFP939" s="871"/>
      <c r="AFQ939" s="871"/>
      <c r="AFR939" s="871"/>
      <c r="AFS939" s="871"/>
      <c r="AFT939" s="871"/>
      <c r="AFU939" s="871"/>
      <c r="AFV939" s="871"/>
      <c r="AFW939" s="871"/>
      <c r="AFX939" s="871"/>
      <c r="AFY939" s="871"/>
      <c r="AFZ939" s="871"/>
      <c r="AGA939" s="871"/>
      <c r="AGB939" s="871"/>
      <c r="AGC939" s="871"/>
      <c r="AGD939" s="871"/>
      <c r="AGE939" s="871"/>
      <c r="AGF939" s="871"/>
      <c r="AGG939" s="871"/>
      <c r="AGH939" s="871"/>
      <c r="AGI939" s="871"/>
      <c r="AGJ939" s="871"/>
      <c r="AGK939" s="871"/>
      <c r="AGL939" s="871"/>
      <c r="AGM939" s="871"/>
      <c r="AGN939" s="871"/>
      <c r="AGO939" s="871"/>
      <c r="AGP939" s="871"/>
      <c r="AGQ939" s="871"/>
      <c r="AGR939" s="871"/>
      <c r="AGS939" s="871"/>
      <c r="AGT939" s="871"/>
      <c r="AGU939" s="871"/>
      <c r="AGV939" s="871"/>
      <c r="AGW939" s="871"/>
      <c r="AGX939" s="871"/>
      <c r="AGY939" s="871"/>
      <c r="AGZ939" s="871"/>
      <c r="AHA939" s="871"/>
      <c r="AHB939" s="871"/>
      <c r="AHC939" s="871"/>
      <c r="AHD939" s="871"/>
      <c r="AHE939" s="871"/>
      <c r="AHF939" s="871"/>
      <c r="AHG939" s="871"/>
      <c r="AHH939" s="871"/>
      <c r="AHI939" s="871"/>
      <c r="AHJ939" s="871"/>
      <c r="AHK939" s="871"/>
      <c r="AHL939" s="871"/>
      <c r="AHM939" s="871"/>
      <c r="AHN939" s="871"/>
      <c r="AHO939" s="871"/>
      <c r="AHP939" s="871"/>
      <c r="AHQ939" s="871"/>
      <c r="AHR939" s="871"/>
      <c r="AHS939" s="871"/>
      <c r="AHT939" s="871"/>
      <c r="AHU939" s="871"/>
      <c r="AHV939" s="871"/>
      <c r="AHW939" s="871"/>
      <c r="AHX939" s="871"/>
      <c r="AHY939" s="871"/>
      <c r="AHZ939" s="871"/>
      <c r="AIA939" s="871"/>
      <c r="AIB939" s="871"/>
      <c r="AIC939" s="871"/>
      <c r="AID939" s="871"/>
      <c r="AIE939" s="871"/>
      <c r="AIF939" s="871"/>
      <c r="AIG939" s="871"/>
      <c r="AIH939" s="871"/>
      <c r="AII939" s="871"/>
      <c r="AIJ939" s="871"/>
      <c r="AIK939" s="871"/>
      <c r="AIL939" s="871"/>
      <c r="AIM939" s="871"/>
      <c r="AIN939" s="871"/>
      <c r="AIO939" s="871"/>
      <c r="AIP939" s="871"/>
      <c r="AIQ939" s="871"/>
      <c r="AIR939" s="871"/>
      <c r="AIS939" s="871"/>
      <c r="AIT939" s="871"/>
      <c r="AIU939" s="871"/>
      <c r="AIV939" s="871"/>
      <c r="AIW939" s="871"/>
      <c r="AIX939" s="871"/>
      <c r="AIY939" s="871"/>
      <c r="AIZ939" s="871"/>
      <c r="AJA939" s="871"/>
      <c r="AJB939" s="871"/>
      <c r="AJC939" s="871"/>
      <c r="AJD939" s="871"/>
      <c r="AJE939" s="871"/>
      <c r="AJF939" s="871"/>
      <c r="AJG939" s="871"/>
      <c r="AJH939" s="871"/>
      <c r="AJI939" s="871"/>
      <c r="AJJ939" s="871"/>
      <c r="AJK939" s="871"/>
      <c r="AJL939" s="871"/>
      <c r="AJM939" s="871"/>
      <c r="AJN939" s="871"/>
      <c r="AJO939" s="871"/>
      <c r="AJP939" s="871"/>
      <c r="AJQ939" s="871"/>
      <c r="AJR939" s="871"/>
      <c r="AJS939" s="871"/>
      <c r="AJT939" s="871"/>
      <c r="AJU939" s="871"/>
      <c r="AJV939" s="871"/>
      <c r="AJW939" s="871"/>
      <c r="AJX939" s="871"/>
      <c r="AJY939" s="871"/>
      <c r="AJZ939" s="871"/>
      <c r="AKA939" s="871"/>
      <c r="AKB939" s="871"/>
      <c r="AKC939" s="871"/>
      <c r="AKD939" s="871"/>
      <c r="AKE939" s="871"/>
      <c r="AKF939" s="871"/>
      <c r="AKG939" s="871"/>
      <c r="AKH939" s="871"/>
      <c r="AKI939" s="871"/>
      <c r="AKJ939" s="871"/>
      <c r="AKK939" s="871"/>
      <c r="AKL939" s="871"/>
      <c r="AKM939" s="871"/>
      <c r="AKN939" s="871"/>
      <c r="AKO939" s="871"/>
      <c r="AKP939" s="871"/>
      <c r="AKQ939" s="871"/>
      <c r="AKR939" s="871"/>
      <c r="AKS939" s="871"/>
      <c r="AKT939" s="871"/>
      <c r="AKU939" s="871"/>
      <c r="AKV939" s="871"/>
      <c r="AKW939" s="871"/>
      <c r="AKX939" s="871"/>
      <c r="AKY939" s="871"/>
      <c r="AKZ939" s="871"/>
      <c r="ALA939" s="871"/>
      <c r="ALB939" s="871"/>
      <c r="ALC939" s="871"/>
      <c r="ALD939" s="871"/>
      <c r="ALE939" s="871"/>
      <c r="ALF939" s="871"/>
      <c r="ALG939" s="871"/>
      <c r="ALH939" s="871"/>
      <c r="ALI939" s="871"/>
      <c r="ALJ939" s="871"/>
      <c r="ALK939" s="871"/>
      <c r="ALL939" s="871"/>
      <c r="ALM939" s="871"/>
      <c r="ALN939" s="871"/>
      <c r="ALO939" s="871"/>
      <c r="ALP939" s="871"/>
      <c r="ALQ939" s="871"/>
      <c r="ALR939" s="871"/>
      <c r="ALS939" s="871"/>
      <c r="ALT939" s="871"/>
      <c r="ALU939" s="871"/>
      <c r="ALV939" s="871"/>
      <c r="ALW939" s="871"/>
      <c r="ALX939" s="871"/>
      <c r="ALY939" s="871"/>
      <c r="ALZ939" s="871"/>
      <c r="AMA939" s="871"/>
      <c r="AMB939" s="871"/>
      <c r="AMC939" s="871"/>
      <c r="AMD939" s="871"/>
      <c r="AME939" s="871"/>
      <c r="AMF939" s="871"/>
      <c r="AMG939" s="871"/>
      <c r="AMH939" s="871"/>
      <c r="AMI939" s="871"/>
      <c r="AMJ939" s="871"/>
    </row>
    <row r="940" spans="1:1024" ht="14.4">
      <c r="A940" s="964">
        <v>15518</v>
      </c>
      <c r="B940" s="1048">
        <v>0.1</v>
      </c>
      <c r="C940" s="1047"/>
      <c r="D940" s="954" t="s">
        <v>749</v>
      </c>
      <c r="E940" s="1031">
        <v>4650000</v>
      </c>
      <c r="F940" s="1008">
        <v>0.05</v>
      </c>
      <c r="G940" s="1036">
        <f t="shared" si="37"/>
        <v>232500</v>
      </c>
      <c r="H940" s="871"/>
      <c r="I940" s="871"/>
      <c r="J940" s="871"/>
      <c r="K940" s="871"/>
      <c r="L940" s="871"/>
      <c r="M940" s="871"/>
      <c r="N940" s="871"/>
      <c r="O940" s="871"/>
      <c r="P940" s="871"/>
      <c r="Q940" s="871"/>
      <c r="R940" s="871"/>
      <c r="S940" s="871"/>
      <c r="T940" s="871"/>
      <c r="U940" s="871"/>
      <c r="V940" s="871"/>
      <c r="W940" s="871"/>
      <c r="X940" s="871"/>
      <c r="Y940" s="871"/>
      <c r="Z940" s="871"/>
      <c r="AA940" s="871"/>
      <c r="AB940" s="871"/>
      <c r="AC940" s="871"/>
      <c r="AD940" s="871"/>
      <c r="AE940" s="871"/>
      <c r="AF940" s="871"/>
      <c r="AG940" s="871"/>
      <c r="AH940" s="871"/>
      <c r="AI940" s="871"/>
      <c r="AJ940" s="871"/>
      <c r="AK940" s="871"/>
      <c r="AL940" s="871"/>
      <c r="AM940" s="871"/>
      <c r="AN940" s="871"/>
      <c r="AO940" s="871"/>
      <c r="AP940" s="871"/>
      <c r="AQ940" s="871"/>
      <c r="AR940" s="871"/>
      <c r="AS940" s="871"/>
      <c r="AT940" s="871"/>
      <c r="AU940" s="871"/>
      <c r="AV940" s="871"/>
      <c r="AW940" s="871"/>
      <c r="AX940" s="871"/>
      <c r="AY940" s="871"/>
      <c r="AZ940" s="871"/>
      <c r="BA940" s="871"/>
      <c r="BB940" s="871"/>
      <c r="BC940" s="871"/>
      <c r="BD940" s="871"/>
      <c r="BE940" s="871"/>
      <c r="BF940" s="871"/>
      <c r="BG940" s="871"/>
      <c r="BH940" s="871"/>
      <c r="BI940" s="871"/>
      <c r="BJ940" s="871"/>
      <c r="BK940" s="871"/>
      <c r="BL940" s="871"/>
      <c r="BM940" s="871"/>
      <c r="BN940" s="871"/>
      <c r="BO940" s="871"/>
      <c r="BP940" s="871"/>
      <c r="BQ940" s="871"/>
      <c r="BR940" s="871"/>
      <c r="BS940" s="871"/>
      <c r="BT940" s="871"/>
      <c r="BU940" s="871"/>
      <c r="BV940" s="871"/>
      <c r="BW940" s="871"/>
      <c r="BX940" s="871"/>
      <c r="BY940" s="871"/>
      <c r="BZ940" s="871"/>
      <c r="CA940" s="871"/>
      <c r="CB940" s="871"/>
      <c r="CC940" s="871"/>
      <c r="CD940" s="871"/>
      <c r="CE940" s="871"/>
      <c r="CF940" s="871"/>
      <c r="CG940" s="871"/>
      <c r="CH940" s="871"/>
      <c r="CI940" s="871"/>
      <c r="CJ940" s="871"/>
      <c r="CK940" s="871"/>
      <c r="CL940" s="871"/>
      <c r="CM940" s="871"/>
      <c r="CN940" s="871"/>
      <c r="CO940" s="871"/>
      <c r="CP940" s="871"/>
      <c r="CQ940" s="871"/>
      <c r="CR940" s="871"/>
      <c r="CS940" s="871"/>
      <c r="CT940" s="871"/>
      <c r="CU940" s="871"/>
      <c r="CV940" s="871"/>
      <c r="CW940" s="871"/>
      <c r="CX940" s="871"/>
      <c r="CY940" s="871"/>
      <c r="CZ940" s="871"/>
      <c r="DA940" s="871"/>
      <c r="DB940" s="871"/>
      <c r="DC940" s="871"/>
      <c r="DD940" s="871"/>
      <c r="DE940" s="871"/>
      <c r="DF940" s="871"/>
      <c r="DG940" s="871"/>
      <c r="DH940" s="871"/>
      <c r="DI940" s="871"/>
      <c r="DJ940" s="871"/>
      <c r="DK940" s="871"/>
      <c r="DL940" s="871"/>
      <c r="DM940" s="871"/>
      <c r="DN940" s="871"/>
      <c r="DO940" s="871"/>
      <c r="DP940" s="871"/>
      <c r="DQ940" s="871"/>
      <c r="DR940" s="871"/>
      <c r="DS940" s="871"/>
      <c r="DT940" s="871"/>
      <c r="DU940" s="871"/>
      <c r="DV940" s="871"/>
      <c r="DW940" s="871"/>
      <c r="DX940" s="871"/>
      <c r="DY940" s="871"/>
      <c r="DZ940" s="871"/>
      <c r="EA940" s="871"/>
      <c r="EB940" s="871"/>
      <c r="EC940" s="871"/>
      <c r="ED940" s="871"/>
      <c r="EE940" s="871"/>
      <c r="EF940" s="871"/>
      <c r="EG940" s="871"/>
      <c r="EH940" s="871"/>
      <c r="EI940" s="871"/>
      <c r="EJ940" s="871"/>
      <c r="EK940" s="871"/>
      <c r="EL940" s="871"/>
      <c r="EM940" s="871"/>
      <c r="EN940" s="871"/>
      <c r="EO940" s="871"/>
      <c r="EP940" s="871"/>
      <c r="EQ940" s="871"/>
      <c r="ER940" s="871"/>
      <c r="ES940" s="871"/>
      <c r="ET940" s="871"/>
      <c r="EU940" s="871"/>
      <c r="EV940" s="871"/>
      <c r="EW940" s="871"/>
      <c r="EX940" s="871"/>
      <c r="EY940" s="871"/>
      <c r="EZ940" s="871"/>
      <c r="FA940" s="871"/>
      <c r="FB940" s="871"/>
      <c r="FC940" s="871"/>
      <c r="FD940" s="871"/>
      <c r="FE940" s="871"/>
      <c r="FF940" s="871"/>
      <c r="FG940" s="871"/>
      <c r="FH940" s="871"/>
      <c r="FI940" s="871"/>
      <c r="FJ940" s="871"/>
      <c r="FK940" s="871"/>
      <c r="FL940" s="871"/>
      <c r="FM940" s="871"/>
      <c r="FN940" s="871"/>
      <c r="FO940" s="871"/>
      <c r="FP940" s="871"/>
      <c r="FQ940" s="871"/>
      <c r="FR940" s="871"/>
      <c r="FS940" s="871"/>
      <c r="FT940" s="871"/>
      <c r="FU940" s="871"/>
      <c r="FV940" s="871"/>
      <c r="FW940" s="871"/>
      <c r="FX940" s="871"/>
      <c r="FY940" s="871"/>
      <c r="FZ940" s="871"/>
      <c r="GA940" s="871"/>
      <c r="GB940" s="871"/>
      <c r="GC940" s="871"/>
      <c r="GD940" s="871"/>
      <c r="GE940" s="871"/>
      <c r="GF940" s="871"/>
      <c r="GG940" s="871"/>
      <c r="GH940" s="871"/>
      <c r="GI940" s="871"/>
      <c r="GJ940" s="871"/>
      <c r="GK940" s="871"/>
      <c r="GL940" s="871"/>
      <c r="GM940" s="871"/>
      <c r="GN940" s="871"/>
      <c r="GO940" s="871"/>
      <c r="GP940" s="871"/>
      <c r="GQ940" s="871"/>
      <c r="GR940" s="871"/>
      <c r="GS940" s="871"/>
      <c r="GT940" s="871"/>
      <c r="GU940" s="871"/>
      <c r="GV940" s="871"/>
      <c r="GW940" s="871"/>
      <c r="GX940" s="871"/>
      <c r="GY940" s="871"/>
      <c r="GZ940" s="871"/>
      <c r="HA940" s="871"/>
      <c r="HB940" s="871"/>
      <c r="HC940" s="871"/>
      <c r="HD940" s="871"/>
      <c r="HE940" s="871"/>
      <c r="HF940" s="871"/>
      <c r="HG940" s="871"/>
      <c r="HH940" s="871"/>
      <c r="HI940" s="871"/>
      <c r="HJ940" s="871"/>
      <c r="HK940" s="871"/>
      <c r="HL940" s="871"/>
      <c r="HM940" s="871"/>
      <c r="HN940" s="871"/>
      <c r="HO940" s="871"/>
      <c r="HP940" s="871"/>
      <c r="HQ940" s="871"/>
      <c r="HR940" s="871"/>
      <c r="HS940" s="871"/>
      <c r="HT940" s="871"/>
      <c r="HU940" s="871"/>
      <c r="HV940" s="871"/>
      <c r="HW940" s="871"/>
      <c r="HX940" s="871"/>
      <c r="HY940" s="871"/>
      <c r="HZ940" s="871"/>
      <c r="IA940" s="871"/>
      <c r="IB940" s="871"/>
      <c r="IC940" s="871"/>
      <c r="ID940" s="871"/>
      <c r="IE940" s="871"/>
      <c r="IF940" s="871"/>
      <c r="IG940" s="871"/>
      <c r="IH940" s="871"/>
      <c r="II940" s="871"/>
      <c r="IJ940" s="871"/>
      <c r="IK940" s="871"/>
      <c r="IL940" s="871"/>
      <c r="IM940" s="871"/>
      <c r="IN940" s="871"/>
      <c r="IO940" s="871"/>
      <c r="IP940" s="871"/>
      <c r="IQ940" s="871"/>
      <c r="IR940" s="871"/>
      <c r="IS940" s="871"/>
      <c r="IT940" s="871"/>
      <c r="IU940" s="871"/>
      <c r="IV940" s="871"/>
      <c r="IW940" s="871"/>
      <c r="IX940" s="871"/>
      <c r="IY940" s="871"/>
      <c r="IZ940" s="871"/>
      <c r="JA940" s="871"/>
      <c r="JB940" s="871"/>
      <c r="JC940" s="871"/>
      <c r="JD940" s="871"/>
      <c r="JE940" s="871"/>
      <c r="JF940" s="871"/>
      <c r="JG940" s="871"/>
      <c r="JH940" s="871"/>
      <c r="JI940" s="871"/>
      <c r="JJ940" s="871"/>
      <c r="JK940" s="871"/>
      <c r="JL940" s="871"/>
      <c r="JM940" s="871"/>
      <c r="JN940" s="871"/>
      <c r="JO940" s="871"/>
      <c r="JP940" s="871"/>
      <c r="JQ940" s="871"/>
      <c r="JR940" s="871"/>
      <c r="JS940" s="871"/>
      <c r="JT940" s="871"/>
      <c r="JU940" s="871"/>
      <c r="JV940" s="871"/>
      <c r="JW940" s="871"/>
      <c r="JX940" s="871"/>
      <c r="JY940" s="871"/>
      <c r="JZ940" s="871"/>
      <c r="KA940" s="871"/>
      <c r="KB940" s="871"/>
      <c r="KC940" s="871"/>
      <c r="KD940" s="871"/>
      <c r="KE940" s="871"/>
      <c r="KF940" s="871"/>
      <c r="KG940" s="871"/>
      <c r="KH940" s="871"/>
      <c r="KI940" s="871"/>
      <c r="KJ940" s="871"/>
      <c r="KK940" s="871"/>
      <c r="KL940" s="871"/>
      <c r="KM940" s="871"/>
      <c r="KN940" s="871"/>
      <c r="KO940" s="871"/>
      <c r="KP940" s="871"/>
      <c r="KQ940" s="871"/>
      <c r="KR940" s="871"/>
      <c r="KS940" s="871"/>
      <c r="KT940" s="871"/>
      <c r="KU940" s="871"/>
      <c r="KV940" s="871"/>
      <c r="KW940" s="871"/>
      <c r="KX940" s="871"/>
      <c r="KY940" s="871"/>
      <c r="KZ940" s="871"/>
      <c r="LA940" s="871"/>
      <c r="LB940" s="871"/>
      <c r="LC940" s="871"/>
      <c r="LD940" s="871"/>
      <c r="LE940" s="871"/>
      <c r="LF940" s="871"/>
      <c r="LG940" s="871"/>
      <c r="LH940" s="871"/>
      <c r="LI940" s="871"/>
      <c r="LJ940" s="871"/>
      <c r="LK940" s="871"/>
      <c r="LL940" s="871"/>
      <c r="LM940" s="871"/>
      <c r="LN940" s="871"/>
      <c r="LO940" s="871"/>
      <c r="LP940" s="871"/>
      <c r="LQ940" s="871"/>
      <c r="LR940" s="871"/>
      <c r="LS940" s="871"/>
      <c r="LT940" s="871"/>
      <c r="LU940" s="871"/>
      <c r="LV940" s="871"/>
      <c r="LW940" s="871"/>
      <c r="LX940" s="871"/>
      <c r="LY940" s="871"/>
      <c r="LZ940" s="871"/>
      <c r="MA940" s="871"/>
      <c r="MB940" s="871"/>
      <c r="MC940" s="871"/>
      <c r="MD940" s="871"/>
      <c r="ME940" s="871"/>
      <c r="MF940" s="871"/>
      <c r="MG940" s="871"/>
      <c r="MH940" s="871"/>
      <c r="MI940" s="871"/>
      <c r="MJ940" s="871"/>
      <c r="MK940" s="871"/>
      <c r="ML940" s="871"/>
      <c r="MM940" s="871"/>
      <c r="MN940" s="871"/>
      <c r="MO940" s="871"/>
      <c r="MP940" s="871"/>
      <c r="MQ940" s="871"/>
      <c r="MR940" s="871"/>
      <c r="MS940" s="871"/>
      <c r="MT940" s="871"/>
      <c r="MU940" s="871"/>
      <c r="MV940" s="871"/>
      <c r="MW940" s="871"/>
      <c r="MX940" s="871"/>
      <c r="MY940" s="871"/>
      <c r="MZ940" s="871"/>
      <c r="NA940" s="871"/>
      <c r="NB940" s="871"/>
      <c r="NC940" s="871"/>
      <c r="ND940" s="871"/>
      <c r="NE940" s="871"/>
      <c r="NF940" s="871"/>
      <c r="NG940" s="871"/>
      <c r="NH940" s="871"/>
      <c r="NI940" s="871"/>
      <c r="NJ940" s="871"/>
      <c r="NK940" s="871"/>
      <c r="NL940" s="871"/>
      <c r="NM940" s="871"/>
      <c r="NN940" s="871"/>
      <c r="NO940" s="871"/>
      <c r="NP940" s="871"/>
      <c r="NQ940" s="871"/>
      <c r="NR940" s="871"/>
      <c r="NS940" s="871"/>
      <c r="NT940" s="871"/>
      <c r="NU940" s="871"/>
      <c r="NV940" s="871"/>
      <c r="NW940" s="871"/>
      <c r="NX940" s="871"/>
      <c r="NY940" s="871"/>
      <c r="NZ940" s="871"/>
      <c r="OA940" s="871"/>
      <c r="OB940" s="871"/>
      <c r="OC940" s="871"/>
      <c r="OD940" s="871"/>
      <c r="OE940" s="871"/>
      <c r="OF940" s="871"/>
      <c r="OG940" s="871"/>
      <c r="OH940" s="871"/>
      <c r="OI940" s="871"/>
      <c r="OJ940" s="871"/>
      <c r="OK940" s="871"/>
      <c r="OL940" s="871"/>
      <c r="OM940" s="871"/>
      <c r="ON940" s="871"/>
      <c r="OO940" s="871"/>
      <c r="OP940" s="871"/>
      <c r="OQ940" s="871"/>
      <c r="OR940" s="871"/>
      <c r="OS940" s="871"/>
      <c r="OT940" s="871"/>
      <c r="OU940" s="871"/>
      <c r="OV940" s="871"/>
      <c r="OW940" s="871"/>
      <c r="OX940" s="871"/>
      <c r="OY940" s="871"/>
      <c r="OZ940" s="871"/>
      <c r="PA940" s="871"/>
      <c r="PB940" s="871"/>
      <c r="PC940" s="871"/>
      <c r="PD940" s="871"/>
      <c r="PE940" s="871"/>
      <c r="PF940" s="871"/>
      <c r="PG940" s="871"/>
      <c r="PH940" s="871"/>
      <c r="PI940" s="871"/>
      <c r="PJ940" s="871"/>
      <c r="PK940" s="871"/>
      <c r="PL940" s="871"/>
      <c r="PM940" s="871"/>
      <c r="PN940" s="871"/>
      <c r="PO940" s="871"/>
      <c r="PP940" s="871"/>
      <c r="PQ940" s="871"/>
      <c r="PR940" s="871"/>
      <c r="PS940" s="871"/>
      <c r="PT940" s="871"/>
      <c r="PU940" s="871"/>
      <c r="PV940" s="871"/>
      <c r="PW940" s="871"/>
      <c r="PX940" s="871"/>
      <c r="PY940" s="871"/>
      <c r="PZ940" s="871"/>
      <c r="QA940" s="871"/>
      <c r="QB940" s="871"/>
      <c r="QC940" s="871"/>
      <c r="QD940" s="871"/>
      <c r="QE940" s="871"/>
      <c r="QF940" s="871"/>
      <c r="QG940" s="871"/>
      <c r="QH940" s="871"/>
      <c r="QI940" s="871"/>
      <c r="QJ940" s="871"/>
      <c r="QK940" s="871"/>
      <c r="QL940" s="871"/>
      <c r="QM940" s="871"/>
      <c r="QN940" s="871"/>
      <c r="QO940" s="871"/>
      <c r="QP940" s="871"/>
      <c r="QQ940" s="871"/>
      <c r="QR940" s="871"/>
      <c r="QS940" s="871"/>
      <c r="QT940" s="871"/>
      <c r="QU940" s="871"/>
      <c r="QV940" s="871"/>
      <c r="QW940" s="871"/>
      <c r="QX940" s="871"/>
      <c r="QY940" s="871"/>
      <c r="QZ940" s="871"/>
      <c r="RA940" s="871"/>
      <c r="RB940" s="871"/>
      <c r="RC940" s="871"/>
      <c r="RD940" s="871"/>
      <c r="RE940" s="871"/>
      <c r="RF940" s="871"/>
      <c r="RG940" s="871"/>
      <c r="RH940" s="871"/>
      <c r="RI940" s="871"/>
      <c r="RJ940" s="871"/>
      <c r="RK940" s="871"/>
      <c r="RL940" s="871"/>
      <c r="RM940" s="871"/>
      <c r="RN940" s="871"/>
      <c r="RO940" s="871"/>
      <c r="RP940" s="871"/>
      <c r="RQ940" s="871"/>
      <c r="RR940" s="871"/>
      <c r="RS940" s="871"/>
      <c r="RT940" s="871"/>
      <c r="RU940" s="871"/>
      <c r="RV940" s="871"/>
      <c r="RW940" s="871"/>
      <c r="RX940" s="871"/>
      <c r="RY940" s="871"/>
      <c r="RZ940" s="871"/>
      <c r="SA940" s="871"/>
      <c r="SB940" s="871"/>
      <c r="SC940" s="871"/>
      <c r="SD940" s="871"/>
      <c r="SE940" s="871"/>
      <c r="SF940" s="871"/>
      <c r="SG940" s="871"/>
      <c r="SH940" s="871"/>
      <c r="SI940" s="871"/>
      <c r="SJ940" s="871"/>
      <c r="SK940" s="871"/>
      <c r="SL940" s="871"/>
      <c r="SM940" s="871"/>
      <c r="SN940" s="871"/>
      <c r="SO940" s="871"/>
      <c r="SP940" s="871"/>
      <c r="SQ940" s="871"/>
      <c r="SR940" s="871"/>
      <c r="SS940" s="871"/>
      <c r="ST940" s="871"/>
      <c r="SU940" s="871"/>
      <c r="SV940" s="871"/>
      <c r="SW940" s="871"/>
      <c r="SX940" s="871"/>
      <c r="SY940" s="871"/>
      <c r="SZ940" s="871"/>
      <c r="TA940" s="871"/>
      <c r="TB940" s="871"/>
      <c r="TC940" s="871"/>
      <c r="TD940" s="871"/>
      <c r="TE940" s="871"/>
      <c r="TF940" s="871"/>
      <c r="TG940" s="871"/>
      <c r="TH940" s="871"/>
      <c r="TI940" s="871"/>
      <c r="TJ940" s="871"/>
      <c r="TK940" s="871"/>
      <c r="TL940" s="871"/>
      <c r="TM940" s="871"/>
      <c r="TN940" s="871"/>
      <c r="TO940" s="871"/>
      <c r="TP940" s="871"/>
      <c r="TQ940" s="871"/>
      <c r="TR940" s="871"/>
      <c r="TS940" s="871"/>
      <c r="TT940" s="871"/>
      <c r="TU940" s="871"/>
      <c r="TV940" s="871"/>
      <c r="TW940" s="871"/>
      <c r="TX940" s="871"/>
      <c r="TY940" s="871"/>
      <c r="TZ940" s="871"/>
      <c r="UA940" s="871"/>
      <c r="UB940" s="871"/>
      <c r="UC940" s="871"/>
      <c r="UD940" s="871"/>
      <c r="UE940" s="871"/>
      <c r="UF940" s="871"/>
      <c r="UG940" s="871"/>
      <c r="UH940" s="871"/>
      <c r="UI940" s="871"/>
      <c r="UJ940" s="871"/>
      <c r="UK940" s="871"/>
      <c r="UL940" s="871"/>
      <c r="UM940" s="871"/>
      <c r="UN940" s="871"/>
      <c r="UO940" s="871"/>
      <c r="UP940" s="871"/>
      <c r="UQ940" s="871"/>
      <c r="UR940" s="871"/>
      <c r="US940" s="871"/>
      <c r="UT940" s="871"/>
      <c r="UU940" s="871"/>
      <c r="UV940" s="871"/>
      <c r="UW940" s="871"/>
      <c r="UX940" s="871"/>
      <c r="UY940" s="871"/>
      <c r="UZ940" s="871"/>
      <c r="VA940" s="871"/>
      <c r="VB940" s="871"/>
      <c r="VC940" s="871"/>
      <c r="VD940" s="871"/>
      <c r="VE940" s="871"/>
      <c r="VF940" s="871"/>
      <c r="VG940" s="871"/>
      <c r="VH940" s="871"/>
      <c r="VI940" s="871"/>
      <c r="VJ940" s="871"/>
      <c r="VK940" s="871"/>
      <c r="VL940" s="871"/>
      <c r="VM940" s="871"/>
      <c r="VN940" s="871"/>
      <c r="VO940" s="871"/>
      <c r="VP940" s="871"/>
      <c r="VQ940" s="871"/>
      <c r="VR940" s="871"/>
      <c r="VS940" s="871"/>
      <c r="VT940" s="871"/>
      <c r="VU940" s="871"/>
      <c r="VV940" s="871"/>
      <c r="VW940" s="871"/>
      <c r="VX940" s="871"/>
      <c r="VY940" s="871"/>
      <c r="VZ940" s="871"/>
      <c r="WA940" s="871"/>
      <c r="WB940" s="871"/>
      <c r="WC940" s="871"/>
      <c r="WD940" s="871"/>
      <c r="WE940" s="871"/>
      <c r="WF940" s="871"/>
      <c r="WG940" s="871"/>
      <c r="WH940" s="871"/>
      <c r="WI940" s="871"/>
      <c r="WJ940" s="871"/>
      <c r="WK940" s="871"/>
      <c r="WL940" s="871"/>
      <c r="WM940" s="871"/>
      <c r="WN940" s="871"/>
      <c r="WO940" s="871"/>
      <c r="WP940" s="871"/>
      <c r="WQ940" s="871"/>
      <c r="WR940" s="871"/>
      <c r="WS940" s="871"/>
      <c r="WT940" s="871"/>
      <c r="WU940" s="871"/>
      <c r="WV940" s="871"/>
      <c r="WW940" s="871"/>
      <c r="WX940" s="871"/>
      <c r="WY940" s="871"/>
      <c r="WZ940" s="871"/>
      <c r="XA940" s="871"/>
      <c r="XB940" s="871"/>
      <c r="XC940" s="871"/>
      <c r="XD940" s="871"/>
      <c r="XE940" s="871"/>
      <c r="XF940" s="871"/>
      <c r="XG940" s="871"/>
      <c r="XH940" s="871"/>
      <c r="XI940" s="871"/>
      <c r="XJ940" s="871"/>
      <c r="XK940" s="871"/>
      <c r="XL940" s="871"/>
      <c r="XM940" s="871"/>
      <c r="XN940" s="871"/>
      <c r="XO940" s="871"/>
      <c r="XP940" s="871"/>
      <c r="XQ940" s="871"/>
      <c r="XR940" s="871"/>
      <c r="XS940" s="871"/>
      <c r="XT940" s="871"/>
      <c r="XU940" s="871"/>
      <c r="XV940" s="871"/>
      <c r="XW940" s="871"/>
      <c r="XX940" s="871"/>
      <c r="XY940" s="871"/>
      <c r="XZ940" s="871"/>
      <c r="YA940" s="871"/>
      <c r="YB940" s="871"/>
      <c r="YC940" s="871"/>
      <c r="YD940" s="871"/>
      <c r="YE940" s="871"/>
      <c r="YF940" s="871"/>
      <c r="YG940" s="871"/>
      <c r="YH940" s="871"/>
      <c r="YI940" s="871"/>
      <c r="YJ940" s="871"/>
      <c r="YK940" s="871"/>
      <c r="YL940" s="871"/>
      <c r="YM940" s="871"/>
      <c r="YN940" s="871"/>
      <c r="YO940" s="871"/>
      <c r="YP940" s="871"/>
      <c r="YQ940" s="871"/>
      <c r="YR940" s="871"/>
      <c r="YS940" s="871"/>
      <c r="YT940" s="871"/>
      <c r="YU940" s="871"/>
      <c r="YV940" s="871"/>
      <c r="YW940" s="871"/>
      <c r="YX940" s="871"/>
      <c r="YY940" s="871"/>
      <c r="YZ940" s="871"/>
      <c r="ZA940" s="871"/>
      <c r="ZB940" s="871"/>
      <c r="ZC940" s="871"/>
      <c r="ZD940" s="871"/>
      <c r="ZE940" s="871"/>
      <c r="ZF940" s="871"/>
      <c r="ZG940" s="871"/>
      <c r="ZH940" s="871"/>
      <c r="ZI940" s="871"/>
      <c r="ZJ940" s="871"/>
      <c r="ZK940" s="871"/>
      <c r="ZL940" s="871"/>
      <c r="ZM940" s="871"/>
      <c r="ZN940" s="871"/>
      <c r="ZO940" s="871"/>
      <c r="ZP940" s="871"/>
      <c r="ZQ940" s="871"/>
      <c r="ZR940" s="871"/>
      <c r="ZS940" s="871"/>
      <c r="ZT940" s="871"/>
      <c r="ZU940" s="871"/>
      <c r="ZV940" s="871"/>
      <c r="ZW940" s="871"/>
      <c r="ZX940" s="871"/>
      <c r="ZY940" s="871"/>
      <c r="ZZ940" s="871"/>
      <c r="AAA940" s="871"/>
      <c r="AAB940" s="871"/>
      <c r="AAC940" s="871"/>
      <c r="AAD940" s="871"/>
      <c r="AAE940" s="871"/>
      <c r="AAF940" s="871"/>
      <c r="AAG940" s="871"/>
      <c r="AAH940" s="871"/>
      <c r="AAI940" s="871"/>
      <c r="AAJ940" s="871"/>
      <c r="AAK940" s="871"/>
      <c r="AAL940" s="871"/>
      <c r="AAM940" s="871"/>
      <c r="AAN940" s="871"/>
      <c r="AAO940" s="871"/>
      <c r="AAP940" s="871"/>
      <c r="AAQ940" s="871"/>
      <c r="AAR940" s="871"/>
      <c r="AAS940" s="871"/>
      <c r="AAT940" s="871"/>
      <c r="AAU940" s="871"/>
      <c r="AAV940" s="871"/>
      <c r="AAW940" s="871"/>
      <c r="AAX940" s="871"/>
      <c r="AAY940" s="871"/>
      <c r="AAZ940" s="871"/>
      <c r="ABA940" s="871"/>
      <c r="ABB940" s="871"/>
      <c r="ABC940" s="871"/>
      <c r="ABD940" s="871"/>
      <c r="ABE940" s="871"/>
      <c r="ABF940" s="871"/>
      <c r="ABG940" s="871"/>
      <c r="ABH940" s="871"/>
      <c r="ABI940" s="871"/>
      <c r="ABJ940" s="871"/>
      <c r="ABK940" s="871"/>
      <c r="ABL940" s="871"/>
      <c r="ABM940" s="871"/>
      <c r="ABN940" s="871"/>
      <c r="ABO940" s="871"/>
      <c r="ABP940" s="871"/>
      <c r="ABQ940" s="871"/>
      <c r="ABR940" s="871"/>
      <c r="ABS940" s="871"/>
      <c r="ABT940" s="871"/>
      <c r="ABU940" s="871"/>
      <c r="ABV940" s="871"/>
      <c r="ABW940" s="871"/>
      <c r="ABX940" s="871"/>
      <c r="ABY940" s="871"/>
      <c r="ABZ940" s="871"/>
      <c r="ACA940" s="871"/>
      <c r="ACB940" s="871"/>
      <c r="ACC940" s="871"/>
      <c r="ACD940" s="871"/>
      <c r="ACE940" s="871"/>
      <c r="ACF940" s="871"/>
      <c r="ACG940" s="871"/>
      <c r="ACH940" s="871"/>
      <c r="ACI940" s="871"/>
      <c r="ACJ940" s="871"/>
      <c r="ACK940" s="871"/>
      <c r="ACL940" s="871"/>
      <c r="ACM940" s="871"/>
      <c r="ACN940" s="871"/>
      <c r="ACO940" s="871"/>
      <c r="ACP940" s="871"/>
      <c r="ACQ940" s="871"/>
      <c r="ACR940" s="871"/>
      <c r="ACS940" s="871"/>
      <c r="ACT940" s="871"/>
      <c r="ACU940" s="871"/>
      <c r="ACV940" s="871"/>
      <c r="ACW940" s="871"/>
      <c r="ACX940" s="871"/>
      <c r="ACY940" s="871"/>
      <c r="ACZ940" s="871"/>
      <c r="ADA940" s="871"/>
      <c r="ADB940" s="871"/>
      <c r="ADC940" s="871"/>
      <c r="ADD940" s="871"/>
      <c r="ADE940" s="871"/>
      <c r="ADF940" s="871"/>
      <c r="ADG940" s="871"/>
      <c r="ADH940" s="871"/>
      <c r="ADI940" s="871"/>
      <c r="ADJ940" s="871"/>
      <c r="ADK940" s="871"/>
      <c r="ADL940" s="871"/>
      <c r="ADM940" s="871"/>
      <c r="ADN940" s="871"/>
      <c r="ADO940" s="871"/>
      <c r="ADP940" s="871"/>
      <c r="ADQ940" s="871"/>
      <c r="ADR940" s="871"/>
      <c r="ADS940" s="871"/>
      <c r="ADT940" s="871"/>
      <c r="ADU940" s="871"/>
      <c r="ADV940" s="871"/>
      <c r="ADW940" s="871"/>
      <c r="ADX940" s="871"/>
      <c r="ADY940" s="871"/>
      <c r="ADZ940" s="871"/>
      <c r="AEA940" s="871"/>
      <c r="AEB940" s="871"/>
      <c r="AEC940" s="871"/>
      <c r="AED940" s="871"/>
      <c r="AEE940" s="871"/>
      <c r="AEF940" s="871"/>
      <c r="AEG940" s="871"/>
      <c r="AEH940" s="871"/>
      <c r="AEI940" s="871"/>
      <c r="AEJ940" s="871"/>
      <c r="AEK940" s="871"/>
      <c r="AEL940" s="871"/>
      <c r="AEM940" s="871"/>
      <c r="AEN940" s="871"/>
      <c r="AEO940" s="871"/>
      <c r="AEP940" s="871"/>
      <c r="AEQ940" s="871"/>
      <c r="AER940" s="871"/>
      <c r="AES940" s="871"/>
      <c r="AET940" s="871"/>
      <c r="AEU940" s="871"/>
      <c r="AEV940" s="871"/>
      <c r="AEW940" s="871"/>
      <c r="AEX940" s="871"/>
      <c r="AEY940" s="871"/>
      <c r="AEZ940" s="871"/>
      <c r="AFA940" s="871"/>
      <c r="AFB940" s="871"/>
      <c r="AFC940" s="871"/>
      <c r="AFD940" s="871"/>
      <c r="AFE940" s="871"/>
      <c r="AFF940" s="871"/>
      <c r="AFG940" s="871"/>
      <c r="AFH940" s="871"/>
      <c r="AFI940" s="871"/>
      <c r="AFJ940" s="871"/>
      <c r="AFK940" s="871"/>
      <c r="AFL940" s="871"/>
      <c r="AFM940" s="871"/>
      <c r="AFN940" s="871"/>
      <c r="AFO940" s="871"/>
      <c r="AFP940" s="871"/>
      <c r="AFQ940" s="871"/>
      <c r="AFR940" s="871"/>
      <c r="AFS940" s="871"/>
      <c r="AFT940" s="871"/>
      <c r="AFU940" s="871"/>
      <c r="AFV940" s="871"/>
      <c r="AFW940" s="871"/>
      <c r="AFX940" s="871"/>
      <c r="AFY940" s="871"/>
      <c r="AFZ940" s="871"/>
      <c r="AGA940" s="871"/>
      <c r="AGB940" s="871"/>
      <c r="AGC940" s="871"/>
      <c r="AGD940" s="871"/>
      <c r="AGE940" s="871"/>
      <c r="AGF940" s="871"/>
      <c r="AGG940" s="871"/>
      <c r="AGH940" s="871"/>
      <c r="AGI940" s="871"/>
      <c r="AGJ940" s="871"/>
      <c r="AGK940" s="871"/>
      <c r="AGL940" s="871"/>
      <c r="AGM940" s="871"/>
      <c r="AGN940" s="871"/>
      <c r="AGO940" s="871"/>
      <c r="AGP940" s="871"/>
      <c r="AGQ940" s="871"/>
      <c r="AGR940" s="871"/>
      <c r="AGS940" s="871"/>
      <c r="AGT940" s="871"/>
      <c r="AGU940" s="871"/>
      <c r="AGV940" s="871"/>
      <c r="AGW940" s="871"/>
      <c r="AGX940" s="871"/>
      <c r="AGY940" s="871"/>
      <c r="AGZ940" s="871"/>
      <c r="AHA940" s="871"/>
      <c r="AHB940" s="871"/>
      <c r="AHC940" s="871"/>
      <c r="AHD940" s="871"/>
      <c r="AHE940" s="871"/>
      <c r="AHF940" s="871"/>
      <c r="AHG940" s="871"/>
      <c r="AHH940" s="871"/>
      <c r="AHI940" s="871"/>
      <c r="AHJ940" s="871"/>
      <c r="AHK940" s="871"/>
      <c r="AHL940" s="871"/>
      <c r="AHM940" s="871"/>
      <c r="AHN940" s="871"/>
      <c r="AHO940" s="871"/>
      <c r="AHP940" s="871"/>
      <c r="AHQ940" s="871"/>
      <c r="AHR940" s="871"/>
      <c r="AHS940" s="871"/>
      <c r="AHT940" s="871"/>
      <c r="AHU940" s="871"/>
      <c r="AHV940" s="871"/>
      <c r="AHW940" s="871"/>
      <c r="AHX940" s="871"/>
      <c r="AHY940" s="871"/>
      <c r="AHZ940" s="871"/>
      <c r="AIA940" s="871"/>
      <c r="AIB940" s="871"/>
      <c r="AIC940" s="871"/>
      <c r="AID940" s="871"/>
      <c r="AIE940" s="871"/>
      <c r="AIF940" s="871"/>
      <c r="AIG940" s="871"/>
      <c r="AIH940" s="871"/>
      <c r="AII940" s="871"/>
      <c r="AIJ940" s="871"/>
      <c r="AIK940" s="871"/>
      <c r="AIL940" s="871"/>
      <c r="AIM940" s="871"/>
      <c r="AIN940" s="871"/>
      <c r="AIO940" s="871"/>
      <c r="AIP940" s="871"/>
      <c r="AIQ940" s="871"/>
      <c r="AIR940" s="871"/>
      <c r="AIS940" s="871"/>
      <c r="AIT940" s="871"/>
      <c r="AIU940" s="871"/>
      <c r="AIV940" s="871"/>
      <c r="AIW940" s="871"/>
      <c r="AIX940" s="871"/>
      <c r="AIY940" s="871"/>
      <c r="AIZ940" s="871"/>
      <c r="AJA940" s="871"/>
      <c r="AJB940" s="871"/>
      <c r="AJC940" s="871"/>
      <c r="AJD940" s="871"/>
      <c r="AJE940" s="871"/>
      <c r="AJF940" s="871"/>
      <c r="AJG940" s="871"/>
      <c r="AJH940" s="871"/>
      <c r="AJI940" s="871"/>
      <c r="AJJ940" s="871"/>
      <c r="AJK940" s="871"/>
      <c r="AJL940" s="871"/>
      <c r="AJM940" s="871"/>
      <c r="AJN940" s="871"/>
      <c r="AJO940" s="871"/>
      <c r="AJP940" s="871"/>
      <c r="AJQ940" s="871"/>
      <c r="AJR940" s="871"/>
      <c r="AJS940" s="871"/>
      <c r="AJT940" s="871"/>
      <c r="AJU940" s="871"/>
      <c r="AJV940" s="871"/>
      <c r="AJW940" s="871"/>
      <c r="AJX940" s="871"/>
      <c r="AJY940" s="871"/>
      <c r="AJZ940" s="871"/>
      <c r="AKA940" s="871"/>
      <c r="AKB940" s="871"/>
      <c r="AKC940" s="871"/>
      <c r="AKD940" s="871"/>
      <c r="AKE940" s="871"/>
      <c r="AKF940" s="871"/>
      <c r="AKG940" s="871"/>
      <c r="AKH940" s="871"/>
      <c r="AKI940" s="871"/>
      <c r="AKJ940" s="871"/>
      <c r="AKK940" s="871"/>
      <c r="AKL940" s="871"/>
      <c r="AKM940" s="871"/>
      <c r="AKN940" s="871"/>
      <c r="AKO940" s="871"/>
      <c r="AKP940" s="871"/>
      <c r="AKQ940" s="871"/>
      <c r="AKR940" s="871"/>
      <c r="AKS940" s="871"/>
      <c r="AKT940" s="871"/>
      <c r="AKU940" s="871"/>
      <c r="AKV940" s="871"/>
      <c r="AKW940" s="871"/>
      <c r="AKX940" s="871"/>
      <c r="AKY940" s="871"/>
      <c r="AKZ940" s="871"/>
      <c r="ALA940" s="871"/>
      <c r="ALB940" s="871"/>
      <c r="ALC940" s="871"/>
      <c r="ALD940" s="871"/>
      <c r="ALE940" s="871"/>
      <c r="ALF940" s="871"/>
      <c r="ALG940" s="871"/>
      <c r="ALH940" s="871"/>
      <c r="ALI940" s="871"/>
      <c r="ALJ940" s="871"/>
      <c r="ALK940" s="871"/>
      <c r="ALL940" s="871"/>
      <c r="ALM940" s="871"/>
      <c r="ALN940" s="871"/>
      <c r="ALO940" s="871"/>
      <c r="ALP940" s="871"/>
      <c r="ALQ940" s="871"/>
      <c r="ALR940" s="871"/>
      <c r="ALS940" s="871"/>
      <c r="ALT940" s="871"/>
      <c r="ALU940" s="871"/>
      <c r="ALV940" s="871"/>
      <c r="ALW940" s="871"/>
      <c r="ALX940" s="871"/>
      <c r="ALY940" s="871"/>
      <c r="ALZ940" s="871"/>
      <c r="AMA940" s="871"/>
      <c r="AMB940" s="871"/>
      <c r="AMC940" s="871"/>
      <c r="AMD940" s="871"/>
      <c r="AME940" s="871"/>
      <c r="AMF940" s="871"/>
      <c r="AMG940" s="871"/>
      <c r="AMH940" s="871"/>
      <c r="AMI940" s="871"/>
      <c r="AMJ940" s="871"/>
    </row>
    <row r="941" spans="1:1024" ht="14.4">
      <c r="A941" s="964">
        <v>15586</v>
      </c>
      <c r="B941" s="1049">
        <v>0.08</v>
      </c>
      <c r="C941" s="1047"/>
      <c r="D941" s="954" t="s">
        <v>750</v>
      </c>
      <c r="E941" s="1031">
        <v>1570000</v>
      </c>
      <c r="F941" s="1010">
        <v>0.04</v>
      </c>
      <c r="G941" s="1036">
        <f t="shared" si="37"/>
        <v>62800</v>
      </c>
      <c r="H941" s="871"/>
      <c r="I941" s="871"/>
      <c r="J941" s="871"/>
      <c r="K941" s="871"/>
      <c r="L941" s="871"/>
      <c r="M941" s="871"/>
      <c r="N941" s="871"/>
      <c r="O941" s="871"/>
      <c r="P941" s="871"/>
      <c r="Q941" s="871"/>
      <c r="R941" s="871"/>
      <c r="S941" s="871"/>
      <c r="T941" s="871"/>
      <c r="U941" s="871"/>
      <c r="V941" s="871"/>
      <c r="W941" s="871"/>
      <c r="X941" s="871"/>
      <c r="Y941" s="871"/>
      <c r="Z941" s="871"/>
      <c r="AA941" s="871"/>
      <c r="AB941" s="871"/>
      <c r="AC941" s="871"/>
      <c r="AD941" s="871"/>
      <c r="AE941" s="871"/>
      <c r="AF941" s="871"/>
      <c r="AG941" s="871"/>
      <c r="AH941" s="871"/>
      <c r="AI941" s="871"/>
      <c r="AJ941" s="871"/>
      <c r="AK941" s="871"/>
      <c r="AL941" s="871"/>
      <c r="AM941" s="871"/>
      <c r="AN941" s="871"/>
      <c r="AO941" s="871"/>
      <c r="AP941" s="871"/>
      <c r="AQ941" s="871"/>
      <c r="AR941" s="871"/>
      <c r="AS941" s="871"/>
      <c r="AT941" s="871"/>
      <c r="AU941" s="871"/>
      <c r="AV941" s="871"/>
      <c r="AW941" s="871"/>
      <c r="AX941" s="871"/>
      <c r="AY941" s="871"/>
      <c r="AZ941" s="871"/>
      <c r="BA941" s="871"/>
      <c r="BB941" s="871"/>
      <c r="BC941" s="871"/>
      <c r="BD941" s="871"/>
      <c r="BE941" s="871"/>
      <c r="BF941" s="871"/>
      <c r="BG941" s="871"/>
      <c r="BH941" s="871"/>
      <c r="BI941" s="871"/>
      <c r="BJ941" s="871"/>
      <c r="BK941" s="871"/>
      <c r="BL941" s="871"/>
      <c r="BM941" s="871"/>
      <c r="BN941" s="871"/>
      <c r="BO941" s="871"/>
      <c r="BP941" s="871"/>
      <c r="BQ941" s="871"/>
      <c r="BR941" s="871"/>
      <c r="BS941" s="871"/>
      <c r="BT941" s="871"/>
      <c r="BU941" s="871"/>
      <c r="BV941" s="871"/>
      <c r="BW941" s="871"/>
      <c r="BX941" s="871"/>
      <c r="BY941" s="871"/>
      <c r="BZ941" s="871"/>
      <c r="CA941" s="871"/>
      <c r="CB941" s="871"/>
      <c r="CC941" s="871"/>
      <c r="CD941" s="871"/>
      <c r="CE941" s="871"/>
      <c r="CF941" s="871"/>
      <c r="CG941" s="871"/>
      <c r="CH941" s="871"/>
      <c r="CI941" s="871"/>
      <c r="CJ941" s="871"/>
      <c r="CK941" s="871"/>
      <c r="CL941" s="871"/>
      <c r="CM941" s="871"/>
      <c r="CN941" s="871"/>
      <c r="CO941" s="871"/>
      <c r="CP941" s="871"/>
      <c r="CQ941" s="871"/>
      <c r="CR941" s="871"/>
      <c r="CS941" s="871"/>
      <c r="CT941" s="871"/>
      <c r="CU941" s="871"/>
      <c r="CV941" s="871"/>
      <c r="CW941" s="871"/>
      <c r="CX941" s="871"/>
      <c r="CY941" s="871"/>
      <c r="CZ941" s="871"/>
      <c r="DA941" s="871"/>
      <c r="DB941" s="871"/>
      <c r="DC941" s="871"/>
      <c r="DD941" s="871"/>
      <c r="DE941" s="871"/>
      <c r="DF941" s="871"/>
      <c r="DG941" s="871"/>
      <c r="DH941" s="871"/>
      <c r="DI941" s="871"/>
      <c r="DJ941" s="871"/>
      <c r="DK941" s="871"/>
      <c r="DL941" s="871"/>
      <c r="DM941" s="871"/>
      <c r="DN941" s="871"/>
      <c r="DO941" s="871"/>
      <c r="DP941" s="871"/>
      <c r="DQ941" s="871"/>
      <c r="DR941" s="871"/>
      <c r="DS941" s="871"/>
      <c r="DT941" s="871"/>
      <c r="DU941" s="871"/>
      <c r="DV941" s="871"/>
      <c r="DW941" s="871"/>
      <c r="DX941" s="871"/>
      <c r="DY941" s="871"/>
      <c r="DZ941" s="871"/>
      <c r="EA941" s="871"/>
      <c r="EB941" s="871"/>
      <c r="EC941" s="871"/>
      <c r="ED941" s="871"/>
      <c r="EE941" s="871"/>
      <c r="EF941" s="871"/>
      <c r="EG941" s="871"/>
      <c r="EH941" s="871"/>
      <c r="EI941" s="871"/>
      <c r="EJ941" s="871"/>
      <c r="EK941" s="871"/>
      <c r="EL941" s="871"/>
      <c r="EM941" s="871"/>
      <c r="EN941" s="871"/>
      <c r="EO941" s="871"/>
      <c r="EP941" s="871"/>
      <c r="EQ941" s="871"/>
      <c r="ER941" s="871"/>
      <c r="ES941" s="871"/>
      <c r="ET941" s="871"/>
      <c r="EU941" s="871"/>
      <c r="EV941" s="871"/>
      <c r="EW941" s="871"/>
      <c r="EX941" s="871"/>
      <c r="EY941" s="871"/>
      <c r="EZ941" s="871"/>
      <c r="FA941" s="871"/>
      <c r="FB941" s="871"/>
      <c r="FC941" s="871"/>
      <c r="FD941" s="871"/>
      <c r="FE941" s="871"/>
      <c r="FF941" s="871"/>
      <c r="FG941" s="871"/>
      <c r="FH941" s="871"/>
      <c r="FI941" s="871"/>
      <c r="FJ941" s="871"/>
      <c r="FK941" s="871"/>
      <c r="FL941" s="871"/>
      <c r="FM941" s="871"/>
      <c r="FN941" s="871"/>
      <c r="FO941" s="871"/>
      <c r="FP941" s="871"/>
      <c r="FQ941" s="871"/>
      <c r="FR941" s="871"/>
      <c r="FS941" s="871"/>
      <c r="FT941" s="871"/>
      <c r="FU941" s="871"/>
      <c r="FV941" s="871"/>
      <c r="FW941" s="871"/>
      <c r="FX941" s="871"/>
      <c r="FY941" s="871"/>
      <c r="FZ941" s="871"/>
      <c r="GA941" s="871"/>
      <c r="GB941" s="871"/>
      <c r="GC941" s="871"/>
      <c r="GD941" s="871"/>
      <c r="GE941" s="871"/>
      <c r="GF941" s="871"/>
      <c r="GG941" s="871"/>
      <c r="GH941" s="871"/>
      <c r="GI941" s="871"/>
      <c r="GJ941" s="871"/>
      <c r="GK941" s="871"/>
      <c r="GL941" s="871"/>
      <c r="GM941" s="871"/>
      <c r="GN941" s="871"/>
      <c r="GO941" s="871"/>
      <c r="GP941" s="871"/>
      <c r="GQ941" s="871"/>
      <c r="GR941" s="871"/>
      <c r="GS941" s="871"/>
      <c r="GT941" s="871"/>
      <c r="GU941" s="871"/>
      <c r="GV941" s="871"/>
      <c r="GW941" s="871"/>
      <c r="GX941" s="871"/>
      <c r="GY941" s="871"/>
      <c r="GZ941" s="871"/>
      <c r="HA941" s="871"/>
      <c r="HB941" s="871"/>
      <c r="HC941" s="871"/>
      <c r="HD941" s="871"/>
      <c r="HE941" s="871"/>
      <c r="HF941" s="871"/>
      <c r="HG941" s="871"/>
      <c r="HH941" s="871"/>
      <c r="HI941" s="871"/>
      <c r="HJ941" s="871"/>
      <c r="HK941" s="871"/>
      <c r="HL941" s="871"/>
      <c r="HM941" s="871"/>
      <c r="HN941" s="871"/>
      <c r="HO941" s="871"/>
      <c r="HP941" s="871"/>
      <c r="HQ941" s="871"/>
      <c r="HR941" s="871"/>
      <c r="HS941" s="871"/>
      <c r="HT941" s="871"/>
      <c r="HU941" s="871"/>
      <c r="HV941" s="871"/>
      <c r="HW941" s="871"/>
      <c r="HX941" s="871"/>
      <c r="HY941" s="871"/>
      <c r="HZ941" s="871"/>
      <c r="IA941" s="871"/>
      <c r="IB941" s="871"/>
      <c r="IC941" s="871"/>
      <c r="ID941" s="871"/>
      <c r="IE941" s="871"/>
      <c r="IF941" s="871"/>
      <c r="IG941" s="871"/>
      <c r="IH941" s="871"/>
      <c r="II941" s="871"/>
      <c r="IJ941" s="871"/>
      <c r="IK941" s="871"/>
      <c r="IL941" s="871"/>
      <c r="IM941" s="871"/>
      <c r="IN941" s="871"/>
      <c r="IO941" s="871"/>
      <c r="IP941" s="871"/>
      <c r="IQ941" s="871"/>
      <c r="IR941" s="871"/>
      <c r="IS941" s="871"/>
      <c r="IT941" s="871"/>
      <c r="IU941" s="871"/>
      <c r="IV941" s="871"/>
      <c r="IW941" s="871"/>
      <c r="IX941" s="871"/>
      <c r="IY941" s="871"/>
      <c r="IZ941" s="871"/>
      <c r="JA941" s="871"/>
      <c r="JB941" s="871"/>
      <c r="JC941" s="871"/>
      <c r="JD941" s="871"/>
      <c r="JE941" s="871"/>
      <c r="JF941" s="871"/>
      <c r="JG941" s="871"/>
      <c r="JH941" s="871"/>
      <c r="JI941" s="871"/>
      <c r="JJ941" s="871"/>
      <c r="JK941" s="871"/>
      <c r="JL941" s="871"/>
      <c r="JM941" s="871"/>
      <c r="JN941" s="871"/>
      <c r="JO941" s="871"/>
      <c r="JP941" s="871"/>
      <c r="JQ941" s="871"/>
      <c r="JR941" s="871"/>
      <c r="JS941" s="871"/>
      <c r="JT941" s="871"/>
      <c r="JU941" s="871"/>
      <c r="JV941" s="871"/>
      <c r="JW941" s="871"/>
      <c r="JX941" s="871"/>
      <c r="JY941" s="871"/>
      <c r="JZ941" s="871"/>
      <c r="KA941" s="871"/>
      <c r="KB941" s="871"/>
      <c r="KC941" s="871"/>
      <c r="KD941" s="871"/>
      <c r="KE941" s="871"/>
      <c r="KF941" s="871"/>
      <c r="KG941" s="871"/>
      <c r="KH941" s="871"/>
      <c r="KI941" s="871"/>
      <c r="KJ941" s="871"/>
      <c r="KK941" s="871"/>
      <c r="KL941" s="871"/>
      <c r="KM941" s="871"/>
      <c r="KN941" s="871"/>
      <c r="KO941" s="871"/>
      <c r="KP941" s="871"/>
      <c r="KQ941" s="871"/>
      <c r="KR941" s="871"/>
      <c r="KS941" s="871"/>
      <c r="KT941" s="871"/>
      <c r="KU941" s="871"/>
      <c r="KV941" s="871"/>
      <c r="KW941" s="871"/>
      <c r="KX941" s="871"/>
      <c r="KY941" s="871"/>
      <c r="KZ941" s="871"/>
      <c r="LA941" s="871"/>
      <c r="LB941" s="871"/>
      <c r="LC941" s="871"/>
      <c r="LD941" s="871"/>
      <c r="LE941" s="871"/>
      <c r="LF941" s="871"/>
      <c r="LG941" s="871"/>
      <c r="LH941" s="871"/>
      <c r="LI941" s="871"/>
      <c r="LJ941" s="871"/>
      <c r="LK941" s="871"/>
      <c r="LL941" s="871"/>
      <c r="LM941" s="871"/>
      <c r="LN941" s="871"/>
      <c r="LO941" s="871"/>
      <c r="LP941" s="871"/>
      <c r="LQ941" s="871"/>
      <c r="LR941" s="871"/>
      <c r="LS941" s="871"/>
      <c r="LT941" s="871"/>
      <c r="LU941" s="871"/>
      <c r="LV941" s="871"/>
      <c r="LW941" s="871"/>
      <c r="LX941" s="871"/>
      <c r="LY941" s="871"/>
      <c r="LZ941" s="871"/>
      <c r="MA941" s="871"/>
      <c r="MB941" s="871"/>
      <c r="MC941" s="871"/>
      <c r="MD941" s="871"/>
      <c r="ME941" s="871"/>
      <c r="MF941" s="871"/>
      <c r="MG941" s="871"/>
      <c r="MH941" s="871"/>
      <c r="MI941" s="871"/>
      <c r="MJ941" s="871"/>
      <c r="MK941" s="871"/>
      <c r="ML941" s="871"/>
      <c r="MM941" s="871"/>
      <c r="MN941" s="871"/>
      <c r="MO941" s="871"/>
      <c r="MP941" s="871"/>
      <c r="MQ941" s="871"/>
      <c r="MR941" s="871"/>
      <c r="MS941" s="871"/>
      <c r="MT941" s="871"/>
      <c r="MU941" s="871"/>
      <c r="MV941" s="871"/>
      <c r="MW941" s="871"/>
      <c r="MX941" s="871"/>
      <c r="MY941" s="871"/>
      <c r="MZ941" s="871"/>
      <c r="NA941" s="871"/>
      <c r="NB941" s="871"/>
      <c r="NC941" s="871"/>
      <c r="ND941" s="871"/>
      <c r="NE941" s="871"/>
      <c r="NF941" s="871"/>
      <c r="NG941" s="871"/>
      <c r="NH941" s="871"/>
      <c r="NI941" s="871"/>
      <c r="NJ941" s="871"/>
      <c r="NK941" s="871"/>
      <c r="NL941" s="871"/>
      <c r="NM941" s="871"/>
      <c r="NN941" s="871"/>
      <c r="NO941" s="871"/>
      <c r="NP941" s="871"/>
      <c r="NQ941" s="871"/>
      <c r="NR941" s="871"/>
      <c r="NS941" s="871"/>
      <c r="NT941" s="871"/>
      <c r="NU941" s="871"/>
      <c r="NV941" s="871"/>
      <c r="NW941" s="871"/>
      <c r="NX941" s="871"/>
      <c r="NY941" s="871"/>
      <c r="NZ941" s="871"/>
      <c r="OA941" s="871"/>
      <c r="OB941" s="871"/>
      <c r="OC941" s="871"/>
      <c r="OD941" s="871"/>
      <c r="OE941" s="871"/>
      <c r="OF941" s="871"/>
      <c r="OG941" s="871"/>
      <c r="OH941" s="871"/>
      <c r="OI941" s="871"/>
      <c r="OJ941" s="871"/>
      <c r="OK941" s="871"/>
      <c r="OL941" s="871"/>
      <c r="OM941" s="871"/>
      <c r="ON941" s="871"/>
      <c r="OO941" s="871"/>
      <c r="OP941" s="871"/>
      <c r="OQ941" s="871"/>
      <c r="OR941" s="871"/>
      <c r="OS941" s="871"/>
      <c r="OT941" s="871"/>
      <c r="OU941" s="871"/>
      <c r="OV941" s="871"/>
      <c r="OW941" s="871"/>
      <c r="OX941" s="871"/>
      <c r="OY941" s="871"/>
      <c r="OZ941" s="871"/>
      <c r="PA941" s="871"/>
      <c r="PB941" s="871"/>
      <c r="PC941" s="871"/>
      <c r="PD941" s="871"/>
      <c r="PE941" s="871"/>
      <c r="PF941" s="871"/>
      <c r="PG941" s="871"/>
      <c r="PH941" s="871"/>
      <c r="PI941" s="871"/>
      <c r="PJ941" s="871"/>
      <c r="PK941" s="871"/>
      <c r="PL941" s="871"/>
      <c r="PM941" s="871"/>
      <c r="PN941" s="871"/>
      <c r="PO941" s="871"/>
      <c r="PP941" s="871"/>
      <c r="PQ941" s="871"/>
      <c r="PR941" s="871"/>
      <c r="PS941" s="871"/>
      <c r="PT941" s="871"/>
      <c r="PU941" s="871"/>
      <c r="PV941" s="871"/>
      <c r="PW941" s="871"/>
      <c r="PX941" s="871"/>
      <c r="PY941" s="871"/>
      <c r="PZ941" s="871"/>
      <c r="QA941" s="871"/>
      <c r="QB941" s="871"/>
      <c r="QC941" s="871"/>
      <c r="QD941" s="871"/>
      <c r="QE941" s="871"/>
      <c r="QF941" s="871"/>
      <c r="QG941" s="871"/>
      <c r="QH941" s="871"/>
      <c r="QI941" s="871"/>
      <c r="QJ941" s="871"/>
      <c r="QK941" s="871"/>
      <c r="QL941" s="871"/>
      <c r="QM941" s="871"/>
      <c r="QN941" s="871"/>
      <c r="QO941" s="871"/>
      <c r="QP941" s="871"/>
      <c r="QQ941" s="871"/>
      <c r="QR941" s="871"/>
      <c r="QS941" s="871"/>
      <c r="QT941" s="871"/>
      <c r="QU941" s="871"/>
      <c r="QV941" s="871"/>
      <c r="QW941" s="871"/>
      <c r="QX941" s="871"/>
      <c r="QY941" s="871"/>
      <c r="QZ941" s="871"/>
      <c r="RA941" s="871"/>
      <c r="RB941" s="871"/>
      <c r="RC941" s="871"/>
      <c r="RD941" s="871"/>
      <c r="RE941" s="871"/>
      <c r="RF941" s="871"/>
      <c r="RG941" s="871"/>
      <c r="RH941" s="871"/>
      <c r="RI941" s="871"/>
      <c r="RJ941" s="871"/>
      <c r="RK941" s="871"/>
      <c r="RL941" s="871"/>
      <c r="RM941" s="871"/>
      <c r="RN941" s="871"/>
      <c r="RO941" s="871"/>
      <c r="RP941" s="871"/>
      <c r="RQ941" s="871"/>
      <c r="RR941" s="871"/>
      <c r="RS941" s="871"/>
      <c r="RT941" s="871"/>
      <c r="RU941" s="871"/>
      <c r="RV941" s="871"/>
      <c r="RW941" s="871"/>
      <c r="RX941" s="871"/>
      <c r="RY941" s="871"/>
      <c r="RZ941" s="871"/>
      <c r="SA941" s="871"/>
      <c r="SB941" s="871"/>
      <c r="SC941" s="871"/>
      <c r="SD941" s="871"/>
      <c r="SE941" s="871"/>
      <c r="SF941" s="871"/>
      <c r="SG941" s="871"/>
      <c r="SH941" s="871"/>
      <c r="SI941" s="871"/>
      <c r="SJ941" s="871"/>
      <c r="SK941" s="871"/>
      <c r="SL941" s="871"/>
      <c r="SM941" s="871"/>
      <c r="SN941" s="871"/>
      <c r="SO941" s="871"/>
      <c r="SP941" s="871"/>
      <c r="SQ941" s="871"/>
      <c r="SR941" s="871"/>
      <c r="SS941" s="871"/>
      <c r="ST941" s="871"/>
      <c r="SU941" s="871"/>
      <c r="SV941" s="871"/>
      <c r="SW941" s="871"/>
      <c r="SX941" s="871"/>
      <c r="SY941" s="871"/>
      <c r="SZ941" s="871"/>
      <c r="TA941" s="871"/>
      <c r="TB941" s="871"/>
      <c r="TC941" s="871"/>
      <c r="TD941" s="871"/>
      <c r="TE941" s="871"/>
      <c r="TF941" s="871"/>
      <c r="TG941" s="871"/>
      <c r="TH941" s="871"/>
      <c r="TI941" s="871"/>
      <c r="TJ941" s="871"/>
      <c r="TK941" s="871"/>
      <c r="TL941" s="871"/>
      <c r="TM941" s="871"/>
      <c r="TN941" s="871"/>
      <c r="TO941" s="871"/>
      <c r="TP941" s="871"/>
      <c r="TQ941" s="871"/>
      <c r="TR941" s="871"/>
      <c r="TS941" s="871"/>
      <c r="TT941" s="871"/>
      <c r="TU941" s="871"/>
      <c r="TV941" s="871"/>
      <c r="TW941" s="871"/>
      <c r="TX941" s="871"/>
      <c r="TY941" s="871"/>
      <c r="TZ941" s="871"/>
      <c r="UA941" s="871"/>
      <c r="UB941" s="871"/>
      <c r="UC941" s="871"/>
      <c r="UD941" s="871"/>
      <c r="UE941" s="871"/>
      <c r="UF941" s="871"/>
      <c r="UG941" s="871"/>
      <c r="UH941" s="871"/>
      <c r="UI941" s="871"/>
      <c r="UJ941" s="871"/>
      <c r="UK941" s="871"/>
      <c r="UL941" s="871"/>
      <c r="UM941" s="871"/>
      <c r="UN941" s="871"/>
      <c r="UO941" s="871"/>
      <c r="UP941" s="871"/>
      <c r="UQ941" s="871"/>
      <c r="UR941" s="871"/>
      <c r="US941" s="871"/>
      <c r="UT941" s="871"/>
      <c r="UU941" s="871"/>
      <c r="UV941" s="871"/>
      <c r="UW941" s="871"/>
      <c r="UX941" s="871"/>
      <c r="UY941" s="871"/>
      <c r="UZ941" s="871"/>
      <c r="VA941" s="871"/>
      <c r="VB941" s="871"/>
      <c r="VC941" s="871"/>
      <c r="VD941" s="871"/>
      <c r="VE941" s="871"/>
      <c r="VF941" s="871"/>
      <c r="VG941" s="871"/>
      <c r="VH941" s="871"/>
      <c r="VI941" s="871"/>
      <c r="VJ941" s="871"/>
      <c r="VK941" s="871"/>
      <c r="VL941" s="871"/>
      <c r="VM941" s="871"/>
      <c r="VN941" s="871"/>
      <c r="VO941" s="871"/>
      <c r="VP941" s="871"/>
      <c r="VQ941" s="871"/>
      <c r="VR941" s="871"/>
      <c r="VS941" s="871"/>
      <c r="VT941" s="871"/>
      <c r="VU941" s="871"/>
      <c r="VV941" s="871"/>
      <c r="VW941" s="871"/>
      <c r="VX941" s="871"/>
      <c r="VY941" s="871"/>
      <c r="VZ941" s="871"/>
      <c r="WA941" s="871"/>
      <c r="WB941" s="871"/>
      <c r="WC941" s="871"/>
      <c r="WD941" s="871"/>
      <c r="WE941" s="871"/>
      <c r="WF941" s="871"/>
      <c r="WG941" s="871"/>
      <c r="WH941" s="871"/>
      <c r="WI941" s="871"/>
      <c r="WJ941" s="871"/>
      <c r="WK941" s="871"/>
      <c r="WL941" s="871"/>
      <c r="WM941" s="871"/>
      <c r="WN941" s="871"/>
      <c r="WO941" s="871"/>
      <c r="WP941" s="871"/>
      <c r="WQ941" s="871"/>
      <c r="WR941" s="871"/>
      <c r="WS941" s="871"/>
      <c r="WT941" s="871"/>
      <c r="WU941" s="871"/>
      <c r="WV941" s="871"/>
      <c r="WW941" s="871"/>
      <c r="WX941" s="871"/>
      <c r="WY941" s="871"/>
      <c r="WZ941" s="871"/>
      <c r="XA941" s="871"/>
      <c r="XB941" s="871"/>
      <c r="XC941" s="871"/>
      <c r="XD941" s="871"/>
      <c r="XE941" s="871"/>
      <c r="XF941" s="871"/>
      <c r="XG941" s="871"/>
      <c r="XH941" s="871"/>
      <c r="XI941" s="871"/>
      <c r="XJ941" s="871"/>
      <c r="XK941" s="871"/>
      <c r="XL941" s="871"/>
      <c r="XM941" s="871"/>
      <c r="XN941" s="871"/>
      <c r="XO941" s="871"/>
      <c r="XP941" s="871"/>
      <c r="XQ941" s="871"/>
      <c r="XR941" s="871"/>
      <c r="XS941" s="871"/>
      <c r="XT941" s="871"/>
      <c r="XU941" s="871"/>
      <c r="XV941" s="871"/>
      <c r="XW941" s="871"/>
      <c r="XX941" s="871"/>
      <c r="XY941" s="871"/>
      <c r="XZ941" s="871"/>
      <c r="YA941" s="871"/>
      <c r="YB941" s="871"/>
      <c r="YC941" s="871"/>
      <c r="YD941" s="871"/>
      <c r="YE941" s="871"/>
      <c r="YF941" s="871"/>
      <c r="YG941" s="871"/>
      <c r="YH941" s="871"/>
      <c r="YI941" s="871"/>
      <c r="YJ941" s="871"/>
      <c r="YK941" s="871"/>
      <c r="YL941" s="871"/>
      <c r="YM941" s="871"/>
      <c r="YN941" s="871"/>
      <c r="YO941" s="871"/>
      <c r="YP941" s="871"/>
      <c r="YQ941" s="871"/>
      <c r="YR941" s="871"/>
      <c r="YS941" s="871"/>
      <c r="YT941" s="871"/>
      <c r="YU941" s="871"/>
      <c r="YV941" s="871"/>
      <c r="YW941" s="871"/>
      <c r="YX941" s="871"/>
      <c r="YY941" s="871"/>
      <c r="YZ941" s="871"/>
      <c r="ZA941" s="871"/>
      <c r="ZB941" s="871"/>
      <c r="ZC941" s="871"/>
      <c r="ZD941" s="871"/>
      <c r="ZE941" s="871"/>
      <c r="ZF941" s="871"/>
      <c r="ZG941" s="871"/>
      <c r="ZH941" s="871"/>
      <c r="ZI941" s="871"/>
      <c r="ZJ941" s="871"/>
      <c r="ZK941" s="871"/>
      <c r="ZL941" s="871"/>
      <c r="ZM941" s="871"/>
      <c r="ZN941" s="871"/>
      <c r="ZO941" s="871"/>
      <c r="ZP941" s="871"/>
      <c r="ZQ941" s="871"/>
      <c r="ZR941" s="871"/>
      <c r="ZS941" s="871"/>
      <c r="ZT941" s="871"/>
      <c r="ZU941" s="871"/>
      <c r="ZV941" s="871"/>
      <c r="ZW941" s="871"/>
      <c r="ZX941" s="871"/>
      <c r="ZY941" s="871"/>
      <c r="ZZ941" s="871"/>
      <c r="AAA941" s="871"/>
      <c r="AAB941" s="871"/>
      <c r="AAC941" s="871"/>
      <c r="AAD941" s="871"/>
      <c r="AAE941" s="871"/>
      <c r="AAF941" s="871"/>
      <c r="AAG941" s="871"/>
      <c r="AAH941" s="871"/>
      <c r="AAI941" s="871"/>
      <c r="AAJ941" s="871"/>
      <c r="AAK941" s="871"/>
      <c r="AAL941" s="871"/>
      <c r="AAM941" s="871"/>
      <c r="AAN941" s="871"/>
      <c r="AAO941" s="871"/>
      <c r="AAP941" s="871"/>
      <c r="AAQ941" s="871"/>
      <c r="AAR941" s="871"/>
      <c r="AAS941" s="871"/>
      <c r="AAT941" s="871"/>
      <c r="AAU941" s="871"/>
      <c r="AAV941" s="871"/>
      <c r="AAW941" s="871"/>
      <c r="AAX941" s="871"/>
      <c r="AAY941" s="871"/>
      <c r="AAZ941" s="871"/>
      <c r="ABA941" s="871"/>
      <c r="ABB941" s="871"/>
      <c r="ABC941" s="871"/>
      <c r="ABD941" s="871"/>
      <c r="ABE941" s="871"/>
      <c r="ABF941" s="871"/>
      <c r="ABG941" s="871"/>
      <c r="ABH941" s="871"/>
      <c r="ABI941" s="871"/>
      <c r="ABJ941" s="871"/>
      <c r="ABK941" s="871"/>
      <c r="ABL941" s="871"/>
      <c r="ABM941" s="871"/>
      <c r="ABN941" s="871"/>
      <c r="ABO941" s="871"/>
      <c r="ABP941" s="871"/>
      <c r="ABQ941" s="871"/>
      <c r="ABR941" s="871"/>
      <c r="ABS941" s="871"/>
      <c r="ABT941" s="871"/>
      <c r="ABU941" s="871"/>
      <c r="ABV941" s="871"/>
      <c r="ABW941" s="871"/>
      <c r="ABX941" s="871"/>
      <c r="ABY941" s="871"/>
      <c r="ABZ941" s="871"/>
      <c r="ACA941" s="871"/>
      <c r="ACB941" s="871"/>
      <c r="ACC941" s="871"/>
      <c r="ACD941" s="871"/>
      <c r="ACE941" s="871"/>
      <c r="ACF941" s="871"/>
      <c r="ACG941" s="871"/>
      <c r="ACH941" s="871"/>
      <c r="ACI941" s="871"/>
      <c r="ACJ941" s="871"/>
      <c r="ACK941" s="871"/>
      <c r="ACL941" s="871"/>
      <c r="ACM941" s="871"/>
      <c r="ACN941" s="871"/>
      <c r="ACO941" s="871"/>
      <c r="ACP941" s="871"/>
      <c r="ACQ941" s="871"/>
      <c r="ACR941" s="871"/>
      <c r="ACS941" s="871"/>
      <c r="ACT941" s="871"/>
      <c r="ACU941" s="871"/>
      <c r="ACV941" s="871"/>
      <c r="ACW941" s="871"/>
      <c r="ACX941" s="871"/>
      <c r="ACY941" s="871"/>
      <c r="ACZ941" s="871"/>
      <c r="ADA941" s="871"/>
      <c r="ADB941" s="871"/>
      <c r="ADC941" s="871"/>
      <c r="ADD941" s="871"/>
      <c r="ADE941" s="871"/>
      <c r="ADF941" s="871"/>
      <c r="ADG941" s="871"/>
      <c r="ADH941" s="871"/>
      <c r="ADI941" s="871"/>
      <c r="ADJ941" s="871"/>
      <c r="ADK941" s="871"/>
      <c r="ADL941" s="871"/>
      <c r="ADM941" s="871"/>
      <c r="ADN941" s="871"/>
      <c r="ADO941" s="871"/>
      <c r="ADP941" s="871"/>
      <c r="ADQ941" s="871"/>
      <c r="ADR941" s="871"/>
      <c r="ADS941" s="871"/>
      <c r="ADT941" s="871"/>
      <c r="ADU941" s="871"/>
      <c r="ADV941" s="871"/>
      <c r="ADW941" s="871"/>
      <c r="ADX941" s="871"/>
      <c r="ADY941" s="871"/>
      <c r="ADZ941" s="871"/>
      <c r="AEA941" s="871"/>
      <c r="AEB941" s="871"/>
      <c r="AEC941" s="871"/>
      <c r="AED941" s="871"/>
      <c r="AEE941" s="871"/>
      <c r="AEF941" s="871"/>
      <c r="AEG941" s="871"/>
      <c r="AEH941" s="871"/>
      <c r="AEI941" s="871"/>
      <c r="AEJ941" s="871"/>
      <c r="AEK941" s="871"/>
      <c r="AEL941" s="871"/>
      <c r="AEM941" s="871"/>
      <c r="AEN941" s="871"/>
      <c r="AEO941" s="871"/>
      <c r="AEP941" s="871"/>
      <c r="AEQ941" s="871"/>
      <c r="AER941" s="871"/>
      <c r="AES941" s="871"/>
      <c r="AET941" s="871"/>
      <c r="AEU941" s="871"/>
      <c r="AEV941" s="871"/>
      <c r="AEW941" s="871"/>
      <c r="AEX941" s="871"/>
      <c r="AEY941" s="871"/>
      <c r="AEZ941" s="871"/>
      <c r="AFA941" s="871"/>
      <c r="AFB941" s="871"/>
      <c r="AFC941" s="871"/>
      <c r="AFD941" s="871"/>
      <c r="AFE941" s="871"/>
      <c r="AFF941" s="871"/>
      <c r="AFG941" s="871"/>
      <c r="AFH941" s="871"/>
      <c r="AFI941" s="871"/>
      <c r="AFJ941" s="871"/>
      <c r="AFK941" s="871"/>
      <c r="AFL941" s="871"/>
      <c r="AFM941" s="871"/>
      <c r="AFN941" s="871"/>
      <c r="AFO941" s="871"/>
      <c r="AFP941" s="871"/>
      <c r="AFQ941" s="871"/>
      <c r="AFR941" s="871"/>
      <c r="AFS941" s="871"/>
      <c r="AFT941" s="871"/>
      <c r="AFU941" s="871"/>
      <c r="AFV941" s="871"/>
      <c r="AFW941" s="871"/>
      <c r="AFX941" s="871"/>
      <c r="AFY941" s="871"/>
      <c r="AFZ941" s="871"/>
      <c r="AGA941" s="871"/>
      <c r="AGB941" s="871"/>
      <c r="AGC941" s="871"/>
      <c r="AGD941" s="871"/>
      <c r="AGE941" s="871"/>
      <c r="AGF941" s="871"/>
      <c r="AGG941" s="871"/>
      <c r="AGH941" s="871"/>
      <c r="AGI941" s="871"/>
      <c r="AGJ941" s="871"/>
      <c r="AGK941" s="871"/>
      <c r="AGL941" s="871"/>
      <c r="AGM941" s="871"/>
      <c r="AGN941" s="871"/>
      <c r="AGO941" s="871"/>
      <c r="AGP941" s="871"/>
      <c r="AGQ941" s="871"/>
      <c r="AGR941" s="871"/>
      <c r="AGS941" s="871"/>
      <c r="AGT941" s="871"/>
      <c r="AGU941" s="871"/>
      <c r="AGV941" s="871"/>
      <c r="AGW941" s="871"/>
      <c r="AGX941" s="871"/>
      <c r="AGY941" s="871"/>
      <c r="AGZ941" s="871"/>
      <c r="AHA941" s="871"/>
      <c r="AHB941" s="871"/>
      <c r="AHC941" s="871"/>
      <c r="AHD941" s="871"/>
      <c r="AHE941" s="871"/>
      <c r="AHF941" s="871"/>
      <c r="AHG941" s="871"/>
      <c r="AHH941" s="871"/>
      <c r="AHI941" s="871"/>
      <c r="AHJ941" s="871"/>
      <c r="AHK941" s="871"/>
      <c r="AHL941" s="871"/>
      <c r="AHM941" s="871"/>
      <c r="AHN941" s="871"/>
      <c r="AHO941" s="871"/>
      <c r="AHP941" s="871"/>
      <c r="AHQ941" s="871"/>
      <c r="AHR941" s="871"/>
      <c r="AHS941" s="871"/>
      <c r="AHT941" s="871"/>
      <c r="AHU941" s="871"/>
      <c r="AHV941" s="871"/>
      <c r="AHW941" s="871"/>
      <c r="AHX941" s="871"/>
      <c r="AHY941" s="871"/>
      <c r="AHZ941" s="871"/>
      <c r="AIA941" s="871"/>
      <c r="AIB941" s="871"/>
      <c r="AIC941" s="871"/>
      <c r="AID941" s="871"/>
      <c r="AIE941" s="871"/>
      <c r="AIF941" s="871"/>
      <c r="AIG941" s="871"/>
      <c r="AIH941" s="871"/>
      <c r="AII941" s="871"/>
      <c r="AIJ941" s="871"/>
      <c r="AIK941" s="871"/>
      <c r="AIL941" s="871"/>
      <c r="AIM941" s="871"/>
      <c r="AIN941" s="871"/>
      <c r="AIO941" s="871"/>
      <c r="AIP941" s="871"/>
      <c r="AIQ941" s="871"/>
      <c r="AIR941" s="871"/>
      <c r="AIS941" s="871"/>
      <c r="AIT941" s="871"/>
      <c r="AIU941" s="871"/>
      <c r="AIV941" s="871"/>
      <c r="AIW941" s="871"/>
      <c r="AIX941" s="871"/>
      <c r="AIY941" s="871"/>
      <c r="AIZ941" s="871"/>
      <c r="AJA941" s="871"/>
      <c r="AJB941" s="871"/>
      <c r="AJC941" s="871"/>
      <c r="AJD941" s="871"/>
      <c r="AJE941" s="871"/>
      <c r="AJF941" s="871"/>
      <c r="AJG941" s="871"/>
      <c r="AJH941" s="871"/>
      <c r="AJI941" s="871"/>
      <c r="AJJ941" s="871"/>
      <c r="AJK941" s="871"/>
      <c r="AJL941" s="871"/>
      <c r="AJM941" s="871"/>
      <c r="AJN941" s="871"/>
      <c r="AJO941" s="871"/>
      <c r="AJP941" s="871"/>
      <c r="AJQ941" s="871"/>
      <c r="AJR941" s="871"/>
      <c r="AJS941" s="871"/>
      <c r="AJT941" s="871"/>
      <c r="AJU941" s="871"/>
      <c r="AJV941" s="871"/>
      <c r="AJW941" s="871"/>
      <c r="AJX941" s="871"/>
      <c r="AJY941" s="871"/>
      <c r="AJZ941" s="871"/>
      <c r="AKA941" s="871"/>
      <c r="AKB941" s="871"/>
      <c r="AKC941" s="871"/>
      <c r="AKD941" s="871"/>
      <c r="AKE941" s="871"/>
      <c r="AKF941" s="871"/>
      <c r="AKG941" s="871"/>
      <c r="AKH941" s="871"/>
      <c r="AKI941" s="871"/>
      <c r="AKJ941" s="871"/>
      <c r="AKK941" s="871"/>
      <c r="AKL941" s="871"/>
      <c r="AKM941" s="871"/>
      <c r="AKN941" s="871"/>
      <c r="AKO941" s="871"/>
      <c r="AKP941" s="871"/>
      <c r="AKQ941" s="871"/>
      <c r="AKR941" s="871"/>
      <c r="AKS941" s="871"/>
      <c r="AKT941" s="871"/>
      <c r="AKU941" s="871"/>
      <c r="AKV941" s="871"/>
      <c r="AKW941" s="871"/>
      <c r="AKX941" s="871"/>
      <c r="AKY941" s="871"/>
      <c r="AKZ941" s="871"/>
      <c r="ALA941" s="871"/>
      <c r="ALB941" s="871"/>
      <c r="ALC941" s="871"/>
      <c r="ALD941" s="871"/>
      <c r="ALE941" s="871"/>
      <c r="ALF941" s="871"/>
      <c r="ALG941" s="871"/>
      <c r="ALH941" s="871"/>
      <c r="ALI941" s="871"/>
      <c r="ALJ941" s="871"/>
      <c r="ALK941" s="871"/>
      <c r="ALL941" s="871"/>
      <c r="ALM941" s="871"/>
      <c r="ALN941" s="871"/>
      <c r="ALO941" s="871"/>
      <c r="ALP941" s="871"/>
      <c r="ALQ941" s="871"/>
      <c r="ALR941" s="871"/>
      <c r="ALS941" s="871"/>
      <c r="ALT941" s="871"/>
      <c r="ALU941" s="871"/>
      <c r="ALV941" s="871"/>
      <c r="ALW941" s="871"/>
      <c r="ALX941" s="871"/>
      <c r="ALY941" s="871"/>
      <c r="ALZ941" s="871"/>
      <c r="AMA941" s="871"/>
      <c r="AMB941" s="871"/>
      <c r="AMC941" s="871"/>
      <c r="AMD941" s="871"/>
      <c r="AME941" s="871"/>
      <c r="AMF941" s="871"/>
      <c r="AMG941" s="871"/>
      <c r="AMH941" s="871"/>
      <c r="AMI941" s="871"/>
      <c r="AMJ941" s="871"/>
    </row>
    <row r="942" spans="1:1024" ht="14.4">
      <c r="A942" s="964">
        <v>15582</v>
      </c>
      <c r="B942" s="1048">
        <v>0.1</v>
      </c>
      <c r="C942" s="1047"/>
      <c r="D942" s="954" t="s">
        <v>751</v>
      </c>
      <c r="E942" s="1031">
        <v>1500000</v>
      </c>
      <c r="F942" s="1008">
        <v>0.05</v>
      </c>
      <c r="G942" s="1036">
        <f t="shared" si="37"/>
        <v>75000</v>
      </c>
      <c r="H942" s="871"/>
      <c r="I942" s="871"/>
      <c r="J942" s="871"/>
      <c r="K942" s="871"/>
      <c r="L942" s="871"/>
      <c r="M942" s="871"/>
      <c r="N942" s="871"/>
      <c r="O942" s="871"/>
      <c r="P942" s="871"/>
      <c r="Q942" s="871"/>
      <c r="R942" s="871"/>
      <c r="S942" s="871"/>
      <c r="T942" s="871"/>
      <c r="U942" s="871"/>
      <c r="V942" s="871"/>
      <c r="W942" s="871"/>
      <c r="X942" s="871"/>
      <c r="Y942" s="871"/>
      <c r="Z942" s="871"/>
      <c r="AA942" s="871"/>
      <c r="AB942" s="871"/>
      <c r="AC942" s="871"/>
      <c r="AD942" s="871"/>
      <c r="AE942" s="871"/>
      <c r="AF942" s="871"/>
      <c r="AG942" s="871"/>
      <c r="AH942" s="871"/>
      <c r="AI942" s="871"/>
      <c r="AJ942" s="871"/>
      <c r="AK942" s="871"/>
      <c r="AL942" s="871"/>
      <c r="AM942" s="871"/>
      <c r="AN942" s="871"/>
      <c r="AO942" s="871"/>
      <c r="AP942" s="871"/>
      <c r="AQ942" s="871"/>
      <c r="AR942" s="871"/>
      <c r="AS942" s="871"/>
      <c r="AT942" s="871"/>
      <c r="AU942" s="871"/>
      <c r="AV942" s="871"/>
      <c r="AW942" s="871"/>
      <c r="AX942" s="871"/>
      <c r="AY942" s="871"/>
      <c r="AZ942" s="871"/>
      <c r="BA942" s="871"/>
      <c r="BB942" s="871"/>
      <c r="BC942" s="871"/>
      <c r="BD942" s="871"/>
      <c r="BE942" s="871"/>
      <c r="BF942" s="871"/>
      <c r="BG942" s="871"/>
      <c r="BH942" s="871"/>
      <c r="BI942" s="871"/>
      <c r="BJ942" s="871"/>
      <c r="BK942" s="871"/>
      <c r="BL942" s="871"/>
      <c r="BM942" s="871"/>
      <c r="BN942" s="871"/>
      <c r="BO942" s="871"/>
      <c r="BP942" s="871"/>
      <c r="BQ942" s="871"/>
      <c r="BR942" s="871"/>
      <c r="BS942" s="871"/>
      <c r="BT942" s="871"/>
      <c r="BU942" s="871"/>
      <c r="BV942" s="871"/>
      <c r="BW942" s="871"/>
      <c r="BX942" s="871"/>
      <c r="BY942" s="871"/>
      <c r="BZ942" s="871"/>
      <c r="CA942" s="871"/>
      <c r="CB942" s="871"/>
      <c r="CC942" s="871"/>
      <c r="CD942" s="871"/>
      <c r="CE942" s="871"/>
      <c r="CF942" s="871"/>
      <c r="CG942" s="871"/>
      <c r="CH942" s="871"/>
      <c r="CI942" s="871"/>
      <c r="CJ942" s="871"/>
      <c r="CK942" s="871"/>
      <c r="CL942" s="871"/>
      <c r="CM942" s="871"/>
      <c r="CN942" s="871"/>
      <c r="CO942" s="871"/>
      <c r="CP942" s="871"/>
      <c r="CQ942" s="871"/>
      <c r="CR942" s="871"/>
      <c r="CS942" s="871"/>
      <c r="CT942" s="871"/>
      <c r="CU942" s="871"/>
      <c r="CV942" s="871"/>
      <c r="CW942" s="871"/>
      <c r="CX942" s="871"/>
      <c r="CY942" s="871"/>
      <c r="CZ942" s="871"/>
      <c r="DA942" s="871"/>
      <c r="DB942" s="871"/>
      <c r="DC942" s="871"/>
      <c r="DD942" s="871"/>
      <c r="DE942" s="871"/>
      <c r="DF942" s="871"/>
      <c r="DG942" s="871"/>
      <c r="DH942" s="871"/>
      <c r="DI942" s="871"/>
      <c r="DJ942" s="871"/>
      <c r="DK942" s="871"/>
      <c r="DL942" s="871"/>
      <c r="DM942" s="871"/>
      <c r="DN942" s="871"/>
      <c r="DO942" s="871"/>
      <c r="DP942" s="871"/>
      <c r="DQ942" s="871"/>
      <c r="DR942" s="871"/>
      <c r="DS942" s="871"/>
      <c r="DT942" s="871"/>
      <c r="DU942" s="871"/>
      <c r="DV942" s="871"/>
      <c r="DW942" s="871"/>
      <c r="DX942" s="871"/>
      <c r="DY942" s="871"/>
      <c r="DZ942" s="871"/>
      <c r="EA942" s="871"/>
      <c r="EB942" s="871"/>
      <c r="EC942" s="871"/>
      <c r="ED942" s="871"/>
      <c r="EE942" s="871"/>
      <c r="EF942" s="871"/>
      <c r="EG942" s="871"/>
      <c r="EH942" s="871"/>
      <c r="EI942" s="871"/>
      <c r="EJ942" s="871"/>
      <c r="EK942" s="871"/>
      <c r="EL942" s="871"/>
      <c r="EM942" s="871"/>
      <c r="EN942" s="871"/>
      <c r="EO942" s="871"/>
      <c r="EP942" s="871"/>
      <c r="EQ942" s="871"/>
      <c r="ER942" s="871"/>
      <c r="ES942" s="871"/>
      <c r="ET942" s="871"/>
      <c r="EU942" s="871"/>
      <c r="EV942" s="871"/>
      <c r="EW942" s="871"/>
      <c r="EX942" s="871"/>
      <c r="EY942" s="871"/>
      <c r="EZ942" s="871"/>
      <c r="FA942" s="871"/>
      <c r="FB942" s="871"/>
      <c r="FC942" s="871"/>
      <c r="FD942" s="871"/>
      <c r="FE942" s="871"/>
      <c r="FF942" s="871"/>
      <c r="FG942" s="871"/>
      <c r="FH942" s="871"/>
      <c r="FI942" s="871"/>
      <c r="FJ942" s="871"/>
      <c r="FK942" s="871"/>
      <c r="FL942" s="871"/>
      <c r="FM942" s="871"/>
      <c r="FN942" s="871"/>
      <c r="FO942" s="871"/>
      <c r="FP942" s="871"/>
      <c r="FQ942" s="871"/>
      <c r="FR942" s="871"/>
      <c r="FS942" s="871"/>
      <c r="FT942" s="871"/>
      <c r="FU942" s="871"/>
      <c r="FV942" s="871"/>
      <c r="FW942" s="871"/>
      <c r="FX942" s="871"/>
      <c r="FY942" s="871"/>
      <c r="FZ942" s="871"/>
      <c r="GA942" s="871"/>
      <c r="GB942" s="871"/>
      <c r="GC942" s="871"/>
      <c r="GD942" s="871"/>
      <c r="GE942" s="871"/>
      <c r="GF942" s="871"/>
      <c r="GG942" s="871"/>
      <c r="GH942" s="871"/>
      <c r="GI942" s="871"/>
      <c r="GJ942" s="871"/>
      <c r="GK942" s="871"/>
      <c r="GL942" s="871"/>
      <c r="GM942" s="871"/>
      <c r="GN942" s="871"/>
      <c r="GO942" s="871"/>
      <c r="GP942" s="871"/>
      <c r="GQ942" s="871"/>
      <c r="GR942" s="871"/>
      <c r="GS942" s="871"/>
      <c r="GT942" s="871"/>
      <c r="GU942" s="871"/>
      <c r="GV942" s="871"/>
      <c r="GW942" s="871"/>
      <c r="GX942" s="871"/>
      <c r="GY942" s="871"/>
      <c r="GZ942" s="871"/>
      <c r="HA942" s="871"/>
      <c r="HB942" s="871"/>
      <c r="HC942" s="871"/>
      <c r="HD942" s="871"/>
      <c r="HE942" s="871"/>
      <c r="HF942" s="871"/>
      <c r="HG942" s="871"/>
      <c r="HH942" s="871"/>
      <c r="HI942" s="871"/>
      <c r="HJ942" s="871"/>
      <c r="HK942" s="871"/>
      <c r="HL942" s="871"/>
      <c r="HM942" s="871"/>
      <c r="HN942" s="871"/>
      <c r="HO942" s="871"/>
      <c r="HP942" s="871"/>
      <c r="HQ942" s="871"/>
      <c r="HR942" s="871"/>
      <c r="HS942" s="871"/>
      <c r="HT942" s="871"/>
      <c r="HU942" s="871"/>
      <c r="HV942" s="871"/>
      <c r="HW942" s="871"/>
      <c r="HX942" s="871"/>
      <c r="HY942" s="871"/>
      <c r="HZ942" s="871"/>
      <c r="IA942" s="871"/>
      <c r="IB942" s="871"/>
      <c r="IC942" s="871"/>
      <c r="ID942" s="871"/>
      <c r="IE942" s="871"/>
      <c r="IF942" s="871"/>
      <c r="IG942" s="871"/>
      <c r="IH942" s="871"/>
      <c r="II942" s="871"/>
      <c r="IJ942" s="871"/>
      <c r="IK942" s="871"/>
      <c r="IL942" s="871"/>
      <c r="IM942" s="871"/>
      <c r="IN942" s="871"/>
      <c r="IO942" s="871"/>
      <c r="IP942" s="871"/>
      <c r="IQ942" s="871"/>
      <c r="IR942" s="871"/>
      <c r="IS942" s="871"/>
      <c r="IT942" s="871"/>
      <c r="IU942" s="871"/>
      <c r="IV942" s="871"/>
      <c r="IW942" s="871"/>
      <c r="IX942" s="871"/>
      <c r="IY942" s="871"/>
      <c r="IZ942" s="871"/>
      <c r="JA942" s="871"/>
      <c r="JB942" s="871"/>
      <c r="JC942" s="871"/>
      <c r="JD942" s="871"/>
      <c r="JE942" s="871"/>
      <c r="JF942" s="871"/>
      <c r="JG942" s="871"/>
      <c r="JH942" s="871"/>
      <c r="JI942" s="871"/>
      <c r="JJ942" s="871"/>
      <c r="JK942" s="871"/>
      <c r="JL942" s="871"/>
      <c r="JM942" s="871"/>
      <c r="JN942" s="871"/>
      <c r="JO942" s="871"/>
      <c r="JP942" s="871"/>
      <c r="JQ942" s="871"/>
      <c r="JR942" s="871"/>
      <c r="JS942" s="871"/>
      <c r="JT942" s="871"/>
      <c r="JU942" s="871"/>
      <c r="JV942" s="871"/>
      <c r="JW942" s="871"/>
      <c r="JX942" s="871"/>
      <c r="JY942" s="871"/>
      <c r="JZ942" s="871"/>
      <c r="KA942" s="871"/>
      <c r="KB942" s="871"/>
      <c r="KC942" s="871"/>
      <c r="KD942" s="871"/>
      <c r="KE942" s="871"/>
      <c r="KF942" s="871"/>
      <c r="KG942" s="871"/>
      <c r="KH942" s="871"/>
      <c r="KI942" s="871"/>
      <c r="KJ942" s="871"/>
      <c r="KK942" s="871"/>
      <c r="KL942" s="871"/>
      <c r="KM942" s="871"/>
      <c r="KN942" s="871"/>
      <c r="KO942" s="871"/>
      <c r="KP942" s="871"/>
      <c r="KQ942" s="871"/>
      <c r="KR942" s="871"/>
      <c r="KS942" s="871"/>
      <c r="KT942" s="871"/>
      <c r="KU942" s="871"/>
      <c r="KV942" s="871"/>
      <c r="KW942" s="871"/>
      <c r="KX942" s="871"/>
      <c r="KY942" s="871"/>
      <c r="KZ942" s="871"/>
      <c r="LA942" s="871"/>
      <c r="LB942" s="871"/>
      <c r="LC942" s="871"/>
      <c r="LD942" s="871"/>
      <c r="LE942" s="871"/>
      <c r="LF942" s="871"/>
      <c r="LG942" s="871"/>
      <c r="LH942" s="871"/>
      <c r="LI942" s="871"/>
      <c r="LJ942" s="871"/>
      <c r="LK942" s="871"/>
      <c r="LL942" s="871"/>
      <c r="LM942" s="871"/>
      <c r="LN942" s="871"/>
      <c r="LO942" s="871"/>
      <c r="LP942" s="871"/>
      <c r="LQ942" s="871"/>
      <c r="LR942" s="871"/>
      <c r="LS942" s="871"/>
      <c r="LT942" s="871"/>
      <c r="LU942" s="871"/>
      <c r="LV942" s="871"/>
      <c r="LW942" s="871"/>
      <c r="LX942" s="871"/>
      <c r="LY942" s="871"/>
      <c r="LZ942" s="871"/>
      <c r="MA942" s="871"/>
      <c r="MB942" s="871"/>
      <c r="MC942" s="871"/>
      <c r="MD942" s="871"/>
      <c r="ME942" s="871"/>
      <c r="MF942" s="871"/>
      <c r="MG942" s="871"/>
      <c r="MH942" s="871"/>
      <c r="MI942" s="871"/>
      <c r="MJ942" s="871"/>
      <c r="MK942" s="871"/>
      <c r="ML942" s="871"/>
      <c r="MM942" s="871"/>
      <c r="MN942" s="871"/>
      <c r="MO942" s="871"/>
      <c r="MP942" s="871"/>
      <c r="MQ942" s="871"/>
      <c r="MR942" s="871"/>
      <c r="MS942" s="871"/>
      <c r="MT942" s="871"/>
      <c r="MU942" s="871"/>
      <c r="MV942" s="871"/>
      <c r="MW942" s="871"/>
      <c r="MX942" s="871"/>
      <c r="MY942" s="871"/>
      <c r="MZ942" s="871"/>
      <c r="NA942" s="871"/>
      <c r="NB942" s="871"/>
      <c r="NC942" s="871"/>
      <c r="ND942" s="871"/>
      <c r="NE942" s="871"/>
      <c r="NF942" s="871"/>
      <c r="NG942" s="871"/>
      <c r="NH942" s="871"/>
      <c r="NI942" s="871"/>
      <c r="NJ942" s="871"/>
      <c r="NK942" s="871"/>
      <c r="NL942" s="871"/>
      <c r="NM942" s="871"/>
      <c r="NN942" s="871"/>
      <c r="NO942" s="871"/>
      <c r="NP942" s="871"/>
      <c r="NQ942" s="871"/>
      <c r="NR942" s="871"/>
      <c r="NS942" s="871"/>
      <c r="NT942" s="871"/>
      <c r="NU942" s="871"/>
      <c r="NV942" s="871"/>
      <c r="NW942" s="871"/>
      <c r="NX942" s="871"/>
      <c r="NY942" s="871"/>
      <c r="NZ942" s="871"/>
      <c r="OA942" s="871"/>
      <c r="OB942" s="871"/>
      <c r="OC942" s="871"/>
      <c r="OD942" s="871"/>
      <c r="OE942" s="871"/>
      <c r="OF942" s="871"/>
      <c r="OG942" s="871"/>
      <c r="OH942" s="871"/>
      <c r="OI942" s="871"/>
      <c r="OJ942" s="871"/>
      <c r="OK942" s="871"/>
      <c r="OL942" s="871"/>
      <c r="OM942" s="871"/>
      <c r="ON942" s="871"/>
      <c r="OO942" s="871"/>
      <c r="OP942" s="871"/>
      <c r="OQ942" s="871"/>
      <c r="OR942" s="871"/>
      <c r="OS942" s="871"/>
      <c r="OT942" s="871"/>
      <c r="OU942" s="871"/>
      <c r="OV942" s="871"/>
      <c r="OW942" s="871"/>
      <c r="OX942" s="871"/>
      <c r="OY942" s="871"/>
      <c r="OZ942" s="871"/>
      <c r="PA942" s="871"/>
      <c r="PB942" s="871"/>
      <c r="PC942" s="871"/>
      <c r="PD942" s="871"/>
      <c r="PE942" s="871"/>
      <c r="PF942" s="871"/>
      <c r="PG942" s="871"/>
      <c r="PH942" s="871"/>
      <c r="PI942" s="871"/>
      <c r="PJ942" s="871"/>
      <c r="PK942" s="871"/>
      <c r="PL942" s="871"/>
      <c r="PM942" s="871"/>
      <c r="PN942" s="871"/>
      <c r="PO942" s="871"/>
      <c r="PP942" s="871"/>
      <c r="PQ942" s="871"/>
      <c r="PR942" s="871"/>
      <c r="PS942" s="871"/>
      <c r="PT942" s="871"/>
      <c r="PU942" s="871"/>
      <c r="PV942" s="871"/>
      <c r="PW942" s="871"/>
      <c r="PX942" s="871"/>
      <c r="PY942" s="871"/>
      <c r="PZ942" s="871"/>
      <c r="QA942" s="871"/>
      <c r="QB942" s="871"/>
      <c r="QC942" s="871"/>
      <c r="QD942" s="871"/>
      <c r="QE942" s="871"/>
      <c r="QF942" s="871"/>
      <c r="QG942" s="871"/>
      <c r="QH942" s="871"/>
      <c r="QI942" s="871"/>
      <c r="QJ942" s="871"/>
      <c r="QK942" s="871"/>
      <c r="QL942" s="871"/>
      <c r="QM942" s="871"/>
      <c r="QN942" s="871"/>
      <c r="QO942" s="871"/>
      <c r="QP942" s="871"/>
      <c r="QQ942" s="871"/>
      <c r="QR942" s="871"/>
      <c r="QS942" s="871"/>
      <c r="QT942" s="871"/>
      <c r="QU942" s="871"/>
      <c r="QV942" s="871"/>
      <c r="QW942" s="871"/>
      <c r="QX942" s="871"/>
      <c r="QY942" s="871"/>
      <c r="QZ942" s="871"/>
      <c r="RA942" s="871"/>
      <c r="RB942" s="871"/>
      <c r="RC942" s="871"/>
      <c r="RD942" s="871"/>
      <c r="RE942" s="871"/>
      <c r="RF942" s="871"/>
      <c r="RG942" s="871"/>
      <c r="RH942" s="871"/>
      <c r="RI942" s="871"/>
      <c r="RJ942" s="871"/>
      <c r="RK942" s="871"/>
      <c r="RL942" s="871"/>
      <c r="RM942" s="871"/>
      <c r="RN942" s="871"/>
      <c r="RO942" s="871"/>
      <c r="RP942" s="871"/>
      <c r="RQ942" s="871"/>
      <c r="RR942" s="871"/>
      <c r="RS942" s="871"/>
      <c r="RT942" s="871"/>
      <c r="RU942" s="871"/>
      <c r="RV942" s="871"/>
      <c r="RW942" s="871"/>
      <c r="RX942" s="871"/>
      <c r="RY942" s="871"/>
      <c r="RZ942" s="871"/>
      <c r="SA942" s="871"/>
      <c r="SB942" s="871"/>
      <c r="SC942" s="871"/>
      <c r="SD942" s="871"/>
      <c r="SE942" s="871"/>
      <c r="SF942" s="871"/>
      <c r="SG942" s="871"/>
      <c r="SH942" s="871"/>
      <c r="SI942" s="871"/>
      <c r="SJ942" s="871"/>
      <c r="SK942" s="871"/>
      <c r="SL942" s="871"/>
      <c r="SM942" s="871"/>
      <c r="SN942" s="871"/>
      <c r="SO942" s="871"/>
      <c r="SP942" s="871"/>
      <c r="SQ942" s="871"/>
      <c r="SR942" s="871"/>
      <c r="SS942" s="871"/>
      <c r="ST942" s="871"/>
      <c r="SU942" s="871"/>
      <c r="SV942" s="871"/>
      <c r="SW942" s="871"/>
      <c r="SX942" s="871"/>
      <c r="SY942" s="871"/>
      <c r="SZ942" s="871"/>
      <c r="TA942" s="871"/>
      <c r="TB942" s="871"/>
      <c r="TC942" s="871"/>
      <c r="TD942" s="871"/>
      <c r="TE942" s="871"/>
      <c r="TF942" s="871"/>
      <c r="TG942" s="871"/>
      <c r="TH942" s="871"/>
      <c r="TI942" s="871"/>
      <c r="TJ942" s="871"/>
      <c r="TK942" s="871"/>
      <c r="TL942" s="871"/>
      <c r="TM942" s="871"/>
      <c r="TN942" s="871"/>
      <c r="TO942" s="871"/>
      <c r="TP942" s="871"/>
      <c r="TQ942" s="871"/>
      <c r="TR942" s="871"/>
      <c r="TS942" s="871"/>
      <c r="TT942" s="871"/>
      <c r="TU942" s="871"/>
      <c r="TV942" s="871"/>
      <c r="TW942" s="871"/>
      <c r="TX942" s="871"/>
      <c r="TY942" s="871"/>
      <c r="TZ942" s="871"/>
      <c r="UA942" s="871"/>
      <c r="UB942" s="871"/>
      <c r="UC942" s="871"/>
      <c r="UD942" s="871"/>
      <c r="UE942" s="871"/>
      <c r="UF942" s="871"/>
      <c r="UG942" s="871"/>
      <c r="UH942" s="871"/>
      <c r="UI942" s="871"/>
      <c r="UJ942" s="871"/>
      <c r="UK942" s="871"/>
      <c r="UL942" s="871"/>
      <c r="UM942" s="871"/>
      <c r="UN942" s="871"/>
      <c r="UO942" s="871"/>
      <c r="UP942" s="871"/>
      <c r="UQ942" s="871"/>
      <c r="UR942" s="871"/>
      <c r="US942" s="871"/>
      <c r="UT942" s="871"/>
      <c r="UU942" s="871"/>
      <c r="UV942" s="871"/>
      <c r="UW942" s="871"/>
      <c r="UX942" s="871"/>
      <c r="UY942" s="871"/>
      <c r="UZ942" s="871"/>
      <c r="VA942" s="871"/>
      <c r="VB942" s="871"/>
      <c r="VC942" s="871"/>
      <c r="VD942" s="871"/>
      <c r="VE942" s="871"/>
      <c r="VF942" s="871"/>
      <c r="VG942" s="871"/>
      <c r="VH942" s="871"/>
      <c r="VI942" s="871"/>
      <c r="VJ942" s="871"/>
      <c r="VK942" s="871"/>
      <c r="VL942" s="871"/>
      <c r="VM942" s="871"/>
      <c r="VN942" s="871"/>
      <c r="VO942" s="871"/>
      <c r="VP942" s="871"/>
      <c r="VQ942" s="871"/>
      <c r="VR942" s="871"/>
      <c r="VS942" s="871"/>
      <c r="VT942" s="871"/>
      <c r="VU942" s="871"/>
      <c r="VV942" s="871"/>
      <c r="VW942" s="871"/>
      <c r="VX942" s="871"/>
      <c r="VY942" s="871"/>
      <c r="VZ942" s="871"/>
      <c r="WA942" s="871"/>
      <c r="WB942" s="871"/>
      <c r="WC942" s="871"/>
      <c r="WD942" s="871"/>
      <c r="WE942" s="871"/>
      <c r="WF942" s="871"/>
      <c r="WG942" s="871"/>
      <c r="WH942" s="871"/>
      <c r="WI942" s="871"/>
      <c r="WJ942" s="871"/>
      <c r="WK942" s="871"/>
      <c r="WL942" s="871"/>
      <c r="WM942" s="871"/>
      <c r="WN942" s="871"/>
      <c r="WO942" s="871"/>
      <c r="WP942" s="871"/>
      <c r="WQ942" s="871"/>
      <c r="WR942" s="871"/>
      <c r="WS942" s="871"/>
      <c r="WT942" s="871"/>
      <c r="WU942" s="871"/>
      <c r="WV942" s="871"/>
      <c r="WW942" s="871"/>
      <c r="WX942" s="871"/>
      <c r="WY942" s="871"/>
      <c r="WZ942" s="871"/>
      <c r="XA942" s="871"/>
      <c r="XB942" s="871"/>
      <c r="XC942" s="871"/>
      <c r="XD942" s="871"/>
      <c r="XE942" s="871"/>
      <c r="XF942" s="871"/>
      <c r="XG942" s="871"/>
      <c r="XH942" s="871"/>
      <c r="XI942" s="871"/>
      <c r="XJ942" s="871"/>
      <c r="XK942" s="871"/>
      <c r="XL942" s="871"/>
      <c r="XM942" s="871"/>
      <c r="XN942" s="871"/>
      <c r="XO942" s="871"/>
      <c r="XP942" s="871"/>
      <c r="XQ942" s="871"/>
      <c r="XR942" s="871"/>
      <c r="XS942" s="871"/>
      <c r="XT942" s="871"/>
      <c r="XU942" s="871"/>
      <c r="XV942" s="871"/>
      <c r="XW942" s="871"/>
      <c r="XX942" s="871"/>
      <c r="XY942" s="871"/>
      <c r="XZ942" s="871"/>
      <c r="YA942" s="871"/>
      <c r="YB942" s="871"/>
      <c r="YC942" s="871"/>
      <c r="YD942" s="871"/>
      <c r="YE942" s="871"/>
      <c r="YF942" s="871"/>
      <c r="YG942" s="871"/>
      <c r="YH942" s="871"/>
      <c r="YI942" s="871"/>
      <c r="YJ942" s="871"/>
      <c r="YK942" s="871"/>
      <c r="YL942" s="871"/>
      <c r="YM942" s="871"/>
      <c r="YN942" s="871"/>
      <c r="YO942" s="871"/>
      <c r="YP942" s="871"/>
      <c r="YQ942" s="871"/>
      <c r="YR942" s="871"/>
      <c r="YS942" s="871"/>
      <c r="YT942" s="871"/>
      <c r="YU942" s="871"/>
      <c r="YV942" s="871"/>
      <c r="YW942" s="871"/>
      <c r="YX942" s="871"/>
      <c r="YY942" s="871"/>
      <c r="YZ942" s="871"/>
      <c r="ZA942" s="871"/>
      <c r="ZB942" s="871"/>
      <c r="ZC942" s="871"/>
      <c r="ZD942" s="871"/>
      <c r="ZE942" s="871"/>
      <c r="ZF942" s="871"/>
      <c r="ZG942" s="871"/>
      <c r="ZH942" s="871"/>
      <c r="ZI942" s="871"/>
      <c r="ZJ942" s="871"/>
      <c r="ZK942" s="871"/>
      <c r="ZL942" s="871"/>
      <c r="ZM942" s="871"/>
      <c r="ZN942" s="871"/>
      <c r="ZO942" s="871"/>
      <c r="ZP942" s="871"/>
      <c r="ZQ942" s="871"/>
      <c r="ZR942" s="871"/>
      <c r="ZS942" s="871"/>
      <c r="ZT942" s="871"/>
      <c r="ZU942" s="871"/>
      <c r="ZV942" s="871"/>
      <c r="ZW942" s="871"/>
      <c r="ZX942" s="871"/>
      <c r="ZY942" s="871"/>
      <c r="ZZ942" s="871"/>
      <c r="AAA942" s="871"/>
      <c r="AAB942" s="871"/>
      <c r="AAC942" s="871"/>
      <c r="AAD942" s="871"/>
      <c r="AAE942" s="871"/>
      <c r="AAF942" s="871"/>
      <c r="AAG942" s="871"/>
      <c r="AAH942" s="871"/>
      <c r="AAI942" s="871"/>
      <c r="AAJ942" s="871"/>
      <c r="AAK942" s="871"/>
      <c r="AAL942" s="871"/>
      <c r="AAM942" s="871"/>
      <c r="AAN942" s="871"/>
      <c r="AAO942" s="871"/>
      <c r="AAP942" s="871"/>
      <c r="AAQ942" s="871"/>
      <c r="AAR942" s="871"/>
      <c r="AAS942" s="871"/>
      <c r="AAT942" s="871"/>
      <c r="AAU942" s="871"/>
      <c r="AAV942" s="871"/>
      <c r="AAW942" s="871"/>
      <c r="AAX942" s="871"/>
      <c r="AAY942" s="871"/>
      <c r="AAZ942" s="871"/>
      <c r="ABA942" s="871"/>
      <c r="ABB942" s="871"/>
      <c r="ABC942" s="871"/>
      <c r="ABD942" s="871"/>
      <c r="ABE942" s="871"/>
      <c r="ABF942" s="871"/>
      <c r="ABG942" s="871"/>
      <c r="ABH942" s="871"/>
      <c r="ABI942" s="871"/>
      <c r="ABJ942" s="871"/>
      <c r="ABK942" s="871"/>
      <c r="ABL942" s="871"/>
      <c r="ABM942" s="871"/>
      <c r="ABN942" s="871"/>
      <c r="ABO942" s="871"/>
      <c r="ABP942" s="871"/>
      <c r="ABQ942" s="871"/>
      <c r="ABR942" s="871"/>
      <c r="ABS942" s="871"/>
      <c r="ABT942" s="871"/>
      <c r="ABU942" s="871"/>
      <c r="ABV942" s="871"/>
      <c r="ABW942" s="871"/>
      <c r="ABX942" s="871"/>
      <c r="ABY942" s="871"/>
      <c r="ABZ942" s="871"/>
      <c r="ACA942" s="871"/>
      <c r="ACB942" s="871"/>
      <c r="ACC942" s="871"/>
      <c r="ACD942" s="871"/>
      <c r="ACE942" s="871"/>
      <c r="ACF942" s="871"/>
      <c r="ACG942" s="871"/>
      <c r="ACH942" s="871"/>
      <c r="ACI942" s="871"/>
      <c r="ACJ942" s="871"/>
      <c r="ACK942" s="871"/>
      <c r="ACL942" s="871"/>
      <c r="ACM942" s="871"/>
      <c r="ACN942" s="871"/>
      <c r="ACO942" s="871"/>
      <c r="ACP942" s="871"/>
      <c r="ACQ942" s="871"/>
      <c r="ACR942" s="871"/>
      <c r="ACS942" s="871"/>
      <c r="ACT942" s="871"/>
      <c r="ACU942" s="871"/>
      <c r="ACV942" s="871"/>
      <c r="ACW942" s="871"/>
      <c r="ACX942" s="871"/>
      <c r="ACY942" s="871"/>
      <c r="ACZ942" s="871"/>
      <c r="ADA942" s="871"/>
      <c r="ADB942" s="871"/>
      <c r="ADC942" s="871"/>
      <c r="ADD942" s="871"/>
      <c r="ADE942" s="871"/>
      <c r="ADF942" s="871"/>
      <c r="ADG942" s="871"/>
      <c r="ADH942" s="871"/>
      <c r="ADI942" s="871"/>
      <c r="ADJ942" s="871"/>
      <c r="ADK942" s="871"/>
      <c r="ADL942" s="871"/>
      <c r="ADM942" s="871"/>
      <c r="ADN942" s="871"/>
      <c r="ADO942" s="871"/>
      <c r="ADP942" s="871"/>
      <c r="ADQ942" s="871"/>
      <c r="ADR942" s="871"/>
      <c r="ADS942" s="871"/>
      <c r="ADT942" s="871"/>
      <c r="ADU942" s="871"/>
      <c r="ADV942" s="871"/>
      <c r="ADW942" s="871"/>
      <c r="ADX942" s="871"/>
      <c r="ADY942" s="871"/>
      <c r="ADZ942" s="871"/>
      <c r="AEA942" s="871"/>
      <c r="AEB942" s="871"/>
      <c r="AEC942" s="871"/>
      <c r="AED942" s="871"/>
      <c r="AEE942" s="871"/>
      <c r="AEF942" s="871"/>
      <c r="AEG942" s="871"/>
      <c r="AEH942" s="871"/>
      <c r="AEI942" s="871"/>
      <c r="AEJ942" s="871"/>
      <c r="AEK942" s="871"/>
      <c r="AEL942" s="871"/>
      <c r="AEM942" s="871"/>
      <c r="AEN942" s="871"/>
      <c r="AEO942" s="871"/>
      <c r="AEP942" s="871"/>
      <c r="AEQ942" s="871"/>
      <c r="AER942" s="871"/>
      <c r="AES942" s="871"/>
      <c r="AET942" s="871"/>
      <c r="AEU942" s="871"/>
      <c r="AEV942" s="871"/>
      <c r="AEW942" s="871"/>
      <c r="AEX942" s="871"/>
      <c r="AEY942" s="871"/>
      <c r="AEZ942" s="871"/>
      <c r="AFA942" s="871"/>
      <c r="AFB942" s="871"/>
      <c r="AFC942" s="871"/>
      <c r="AFD942" s="871"/>
      <c r="AFE942" s="871"/>
      <c r="AFF942" s="871"/>
      <c r="AFG942" s="871"/>
      <c r="AFH942" s="871"/>
      <c r="AFI942" s="871"/>
      <c r="AFJ942" s="871"/>
      <c r="AFK942" s="871"/>
      <c r="AFL942" s="871"/>
      <c r="AFM942" s="871"/>
      <c r="AFN942" s="871"/>
      <c r="AFO942" s="871"/>
      <c r="AFP942" s="871"/>
      <c r="AFQ942" s="871"/>
      <c r="AFR942" s="871"/>
      <c r="AFS942" s="871"/>
      <c r="AFT942" s="871"/>
      <c r="AFU942" s="871"/>
      <c r="AFV942" s="871"/>
      <c r="AFW942" s="871"/>
      <c r="AFX942" s="871"/>
      <c r="AFY942" s="871"/>
      <c r="AFZ942" s="871"/>
      <c r="AGA942" s="871"/>
      <c r="AGB942" s="871"/>
      <c r="AGC942" s="871"/>
      <c r="AGD942" s="871"/>
      <c r="AGE942" s="871"/>
      <c r="AGF942" s="871"/>
      <c r="AGG942" s="871"/>
      <c r="AGH942" s="871"/>
      <c r="AGI942" s="871"/>
      <c r="AGJ942" s="871"/>
      <c r="AGK942" s="871"/>
      <c r="AGL942" s="871"/>
      <c r="AGM942" s="871"/>
      <c r="AGN942" s="871"/>
      <c r="AGO942" s="871"/>
      <c r="AGP942" s="871"/>
      <c r="AGQ942" s="871"/>
      <c r="AGR942" s="871"/>
      <c r="AGS942" s="871"/>
      <c r="AGT942" s="871"/>
      <c r="AGU942" s="871"/>
      <c r="AGV942" s="871"/>
      <c r="AGW942" s="871"/>
      <c r="AGX942" s="871"/>
      <c r="AGY942" s="871"/>
      <c r="AGZ942" s="871"/>
      <c r="AHA942" s="871"/>
      <c r="AHB942" s="871"/>
      <c r="AHC942" s="871"/>
      <c r="AHD942" s="871"/>
      <c r="AHE942" s="871"/>
      <c r="AHF942" s="871"/>
      <c r="AHG942" s="871"/>
      <c r="AHH942" s="871"/>
      <c r="AHI942" s="871"/>
      <c r="AHJ942" s="871"/>
      <c r="AHK942" s="871"/>
      <c r="AHL942" s="871"/>
      <c r="AHM942" s="871"/>
      <c r="AHN942" s="871"/>
      <c r="AHO942" s="871"/>
      <c r="AHP942" s="871"/>
      <c r="AHQ942" s="871"/>
      <c r="AHR942" s="871"/>
      <c r="AHS942" s="871"/>
      <c r="AHT942" s="871"/>
      <c r="AHU942" s="871"/>
      <c r="AHV942" s="871"/>
      <c r="AHW942" s="871"/>
      <c r="AHX942" s="871"/>
      <c r="AHY942" s="871"/>
      <c r="AHZ942" s="871"/>
      <c r="AIA942" s="871"/>
      <c r="AIB942" s="871"/>
      <c r="AIC942" s="871"/>
      <c r="AID942" s="871"/>
      <c r="AIE942" s="871"/>
      <c r="AIF942" s="871"/>
      <c r="AIG942" s="871"/>
      <c r="AIH942" s="871"/>
      <c r="AII942" s="871"/>
      <c r="AIJ942" s="871"/>
      <c r="AIK942" s="871"/>
      <c r="AIL942" s="871"/>
      <c r="AIM942" s="871"/>
      <c r="AIN942" s="871"/>
      <c r="AIO942" s="871"/>
      <c r="AIP942" s="871"/>
      <c r="AIQ942" s="871"/>
      <c r="AIR942" s="871"/>
      <c r="AIS942" s="871"/>
      <c r="AIT942" s="871"/>
      <c r="AIU942" s="871"/>
      <c r="AIV942" s="871"/>
      <c r="AIW942" s="871"/>
      <c r="AIX942" s="871"/>
      <c r="AIY942" s="871"/>
      <c r="AIZ942" s="871"/>
      <c r="AJA942" s="871"/>
      <c r="AJB942" s="871"/>
      <c r="AJC942" s="871"/>
      <c r="AJD942" s="871"/>
      <c r="AJE942" s="871"/>
      <c r="AJF942" s="871"/>
      <c r="AJG942" s="871"/>
      <c r="AJH942" s="871"/>
      <c r="AJI942" s="871"/>
      <c r="AJJ942" s="871"/>
      <c r="AJK942" s="871"/>
      <c r="AJL942" s="871"/>
      <c r="AJM942" s="871"/>
      <c r="AJN942" s="871"/>
      <c r="AJO942" s="871"/>
      <c r="AJP942" s="871"/>
      <c r="AJQ942" s="871"/>
      <c r="AJR942" s="871"/>
      <c r="AJS942" s="871"/>
      <c r="AJT942" s="871"/>
      <c r="AJU942" s="871"/>
      <c r="AJV942" s="871"/>
      <c r="AJW942" s="871"/>
      <c r="AJX942" s="871"/>
      <c r="AJY942" s="871"/>
      <c r="AJZ942" s="871"/>
      <c r="AKA942" s="871"/>
      <c r="AKB942" s="871"/>
      <c r="AKC942" s="871"/>
      <c r="AKD942" s="871"/>
      <c r="AKE942" s="871"/>
      <c r="AKF942" s="871"/>
      <c r="AKG942" s="871"/>
      <c r="AKH942" s="871"/>
      <c r="AKI942" s="871"/>
      <c r="AKJ942" s="871"/>
      <c r="AKK942" s="871"/>
      <c r="AKL942" s="871"/>
      <c r="AKM942" s="871"/>
      <c r="AKN942" s="871"/>
      <c r="AKO942" s="871"/>
      <c r="AKP942" s="871"/>
      <c r="AKQ942" s="871"/>
      <c r="AKR942" s="871"/>
      <c r="AKS942" s="871"/>
      <c r="AKT942" s="871"/>
      <c r="AKU942" s="871"/>
      <c r="AKV942" s="871"/>
      <c r="AKW942" s="871"/>
      <c r="AKX942" s="871"/>
      <c r="AKY942" s="871"/>
      <c r="AKZ942" s="871"/>
      <c r="ALA942" s="871"/>
      <c r="ALB942" s="871"/>
      <c r="ALC942" s="871"/>
      <c r="ALD942" s="871"/>
      <c r="ALE942" s="871"/>
      <c r="ALF942" s="871"/>
      <c r="ALG942" s="871"/>
      <c r="ALH942" s="871"/>
      <c r="ALI942" s="871"/>
      <c r="ALJ942" s="871"/>
      <c r="ALK942" s="871"/>
      <c r="ALL942" s="871"/>
      <c r="ALM942" s="871"/>
      <c r="ALN942" s="871"/>
      <c r="ALO942" s="871"/>
      <c r="ALP942" s="871"/>
      <c r="ALQ942" s="871"/>
      <c r="ALR942" s="871"/>
      <c r="ALS942" s="871"/>
      <c r="ALT942" s="871"/>
      <c r="ALU942" s="871"/>
      <c r="ALV942" s="871"/>
      <c r="ALW942" s="871"/>
      <c r="ALX942" s="871"/>
      <c r="ALY942" s="871"/>
      <c r="ALZ942" s="871"/>
      <c r="AMA942" s="871"/>
      <c r="AMB942" s="871"/>
      <c r="AMC942" s="871"/>
      <c r="AMD942" s="871"/>
      <c r="AME942" s="871"/>
      <c r="AMF942" s="871"/>
      <c r="AMG942" s="871"/>
      <c r="AMH942" s="871"/>
      <c r="AMI942" s="871"/>
      <c r="AMJ942" s="871"/>
    </row>
    <row r="943" spans="1:1024" ht="14.4">
      <c r="A943" s="964">
        <v>15649</v>
      </c>
      <c r="B943" s="1048">
        <v>0.1</v>
      </c>
      <c r="C943" s="1047"/>
      <c r="D943" s="954" t="s">
        <v>752</v>
      </c>
      <c r="E943" s="1031">
        <v>2000000</v>
      </c>
      <c r="F943" s="1008">
        <v>0.05</v>
      </c>
      <c r="G943" s="1036">
        <f t="shared" si="37"/>
        <v>100000</v>
      </c>
      <c r="H943" s="871"/>
      <c r="I943" s="871"/>
      <c r="J943" s="871"/>
      <c r="K943" s="871"/>
      <c r="L943" s="871"/>
      <c r="M943" s="871"/>
      <c r="N943" s="871"/>
      <c r="O943" s="871"/>
      <c r="P943" s="871"/>
      <c r="Q943" s="871"/>
      <c r="R943" s="871"/>
      <c r="S943" s="871"/>
      <c r="T943" s="871"/>
      <c r="U943" s="871"/>
      <c r="V943" s="871"/>
      <c r="W943" s="871"/>
      <c r="X943" s="871"/>
      <c r="Y943" s="871"/>
      <c r="Z943" s="871"/>
      <c r="AA943" s="871"/>
      <c r="AB943" s="871"/>
      <c r="AC943" s="871"/>
      <c r="AD943" s="871"/>
      <c r="AE943" s="871"/>
      <c r="AF943" s="871"/>
      <c r="AG943" s="871"/>
      <c r="AH943" s="871"/>
      <c r="AI943" s="871"/>
      <c r="AJ943" s="871"/>
      <c r="AK943" s="871"/>
      <c r="AL943" s="871"/>
      <c r="AM943" s="871"/>
      <c r="AN943" s="871"/>
      <c r="AO943" s="871"/>
      <c r="AP943" s="871"/>
      <c r="AQ943" s="871"/>
      <c r="AR943" s="871"/>
      <c r="AS943" s="871"/>
      <c r="AT943" s="871"/>
      <c r="AU943" s="871"/>
      <c r="AV943" s="871"/>
      <c r="AW943" s="871"/>
      <c r="AX943" s="871"/>
      <c r="AY943" s="871"/>
      <c r="AZ943" s="871"/>
      <c r="BA943" s="871"/>
      <c r="BB943" s="871"/>
      <c r="BC943" s="871"/>
      <c r="BD943" s="871"/>
      <c r="BE943" s="871"/>
      <c r="BF943" s="871"/>
      <c r="BG943" s="871"/>
      <c r="BH943" s="871"/>
      <c r="BI943" s="871"/>
      <c r="BJ943" s="871"/>
      <c r="BK943" s="871"/>
      <c r="BL943" s="871"/>
      <c r="BM943" s="871"/>
      <c r="BN943" s="871"/>
      <c r="BO943" s="871"/>
      <c r="BP943" s="871"/>
      <c r="BQ943" s="871"/>
      <c r="BR943" s="871"/>
      <c r="BS943" s="871"/>
      <c r="BT943" s="871"/>
      <c r="BU943" s="871"/>
      <c r="BV943" s="871"/>
      <c r="BW943" s="871"/>
      <c r="BX943" s="871"/>
      <c r="BY943" s="871"/>
      <c r="BZ943" s="871"/>
      <c r="CA943" s="871"/>
      <c r="CB943" s="871"/>
      <c r="CC943" s="871"/>
      <c r="CD943" s="871"/>
      <c r="CE943" s="871"/>
      <c r="CF943" s="871"/>
      <c r="CG943" s="871"/>
      <c r="CH943" s="871"/>
      <c r="CI943" s="871"/>
      <c r="CJ943" s="871"/>
      <c r="CK943" s="871"/>
      <c r="CL943" s="871"/>
      <c r="CM943" s="871"/>
      <c r="CN943" s="871"/>
      <c r="CO943" s="871"/>
      <c r="CP943" s="871"/>
      <c r="CQ943" s="871"/>
      <c r="CR943" s="871"/>
      <c r="CS943" s="871"/>
      <c r="CT943" s="871"/>
      <c r="CU943" s="871"/>
      <c r="CV943" s="871"/>
      <c r="CW943" s="871"/>
      <c r="CX943" s="871"/>
      <c r="CY943" s="871"/>
      <c r="CZ943" s="871"/>
      <c r="DA943" s="871"/>
      <c r="DB943" s="871"/>
      <c r="DC943" s="871"/>
      <c r="DD943" s="871"/>
      <c r="DE943" s="871"/>
      <c r="DF943" s="871"/>
      <c r="DG943" s="871"/>
      <c r="DH943" s="871"/>
      <c r="DI943" s="871"/>
      <c r="DJ943" s="871"/>
      <c r="DK943" s="871"/>
      <c r="DL943" s="871"/>
      <c r="DM943" s="871"/>
      <c r="DN943" s="871"/>
      <c r="DO943" s="871"/>
      <c r="DP943" s="871"/>
      <c r="DQ943" s="871"/>
      <c r="DR943" s="871"/>
      <c r="DS943" s="871"/>
      <c r="DT943" s="871"/>
      <c r="DU943" s="871"/>
      <c r="DV943" s="871"/>
      <c r="DW943" s="871"/>
      <c r="DX943" s="871"/>
      <c r="DY943" s="871"/>
      <c r="DZ943" s="871"/>
      <c r="EA943" s="871"/>
      <c r="EB943" s="871"/>
      <c r="EC943" s="871"/>
      <c r="ED943" s="871"/>
      <c r="EE943" s="871"/>
      <c r="EF943" s="871"/>
      <c r="EG943" s="871"/>
      <c r="EH943" s="871"/>
      <c r="EI943" s="871"/>
      <c r="EJ943" s="871"/>
      <c r="EK943" s="871"/>
      <c r="EL943" s="871"/>
      <c r="EM943" s="871"/>
      <c r="EN943" s="871"/>
      <c r="EO943" s="871"/>
      <c r="EP943" s="871"/>
      <c r="EQ943" s="871"/>
      <c r="ER943" s="871"/>
      <c r="ES943" s="871"/>
      <c r="ET943" s="871"/>
      <c r="EU943" s="871"/>
      <c r="EV943" s="871"/>
      <c r="EW943" s="871"/>
      <c r="EX943" s="871"/>
      <c r="EY943" s="871"/>
      <c r="EZ943" s="871"/>
      <c r="FA943" s="871"/>
      <c r="FB943" s="871"/>
      <c r="FC943" s="871"/>
      <c r="FD943" s="871"/>
      <c r="FE943" s="871"/>
      <c r="FF943" s="871"/>
      <c r="FG943" s="871"/>
      <c r="FH943" s="871"/>
      <c r="FI943" s="871"/>
      <c r="FJ943" s="871"/>
      <c r="FK943" s="871"/>
      <c r="FL943" s="871"/>
      <c r="FM943" s="871"/>
      <c r="FN943" s="871"/>
      <c r="FO943" s="871"/>
      <c r="FP943" s="871"/>
      <c r="FQ943" s="871"/>
      <c r="FR943" s="871"/>
      <c r="FS943" s="871"/>
      <c r="FT943" s="871"/>
      <c r="FU943" s="871"/>
      <c r="FV943" s="871"/>
      <c r="FW943" s="871"/>
      <c r="FX943" s="871"/>
      <c r="FY943" s="871"/>
      <c r="FZ943" s="871"/>
      <c r="GA943" s="871"/>
      <c r="GB943" s="871"/>
      <c r="GC943" s="871"/>
      <c r="GD943" s="871"/>
      <c r="GE943" s="871"/>
      <c r="GF943" s="871"/>
      <c r="GG943" s="871"/>
      <c r="GH943" s="871"/>
      <c r="GI943" s="871"/>
      <c r="GJ943" s="871"/>
      <c r="GK943" s="871"/>
      <c r="GL943" s="871"/>
      <c r="GM943" s="871"/>
      <c r="GN943" s="871"/>
      <c r="GO943" s="871"/>
      <c r="GP943" s="871"/>
      <c r="GQ943" s="871"/>
      <c r="GR943" s="871"/>
      <c r="GS943" s="871"/>
      <c r="GT943" s="871"/>
      <c r="GU943" s="871"/>
      <c r="GV943" s="871"/>
      <c r="GW943" s="871"/>
      <c r="GX943" s="871"/>
      <c r="GY943" s="871"/>
      <c r="GZ943" s="871"/>
      <c r="HA943" s="871"/>
      <c r="HB943" s="871"/>
      <c r="HC943" s="871"/>
      <c r="HD943" s="871"/>
      <c r="HE943" s="871"/>
      <c r="HF943" s="871"/>
      <c r="HG943" s="871"/>
      <c r="HH943" s="871"/>
      <c r="HI943" s="871"/>
      <c r="HJ943" s="871"/>
      <c r="HK943" s="871"/>
      <c r="HL943" s="871"/>
      <c r="HM943" s="871"/>
      <c r="HN943" s="871"/>
      <c r="HO943" s="871"/>
      <c r="HP943" s="871"/>
      <c r="HQ943" s="871"/>
      <c r="HR943" s="871"/>
      <c r="HS943" s="871"/>
      <c r="HT943" s="871"/>
      <c r="HU943" s="871"/>
      <c r="HV943" s="871"/>
      <c r="HW943" s="871"/>
      <c r="HX943" s="871"/>
      <c r="HY943" s="871"/>
      <c r="HZ943" s="871"/>
      <c r="IA943" s="871"/>
      <c r="IB943" s="871"/>
      <c r="IC943" s="871"/>
      <c r="ID943" s="871"/>
      <c r="IE943" s="871"/>
      <c r="IF943" s="871"/>
      <c r="IG943" s="871"/>
      <c r="IH943" s="871"/>
      <c r="II943" s="871"/>
      <c r="IJ943" s="871"/>
      <c r="IK943" s="871"/>
      <c r="IL943" s="871"/>
      <c r="IM943" s="871"/>
      <c r="IN943" s="871"/>
      <c r="IO943" s="871"/>
      <c r="IP943" s="871"/>
      <c r="IQ943" s="871"/>
      <c r="IR943" s="871"/>
      <c r="IS943" s="871"/>
      <c r="IT943" s="871"/>
      <c r="IU943" s="871"/>
      <c r="IV943" s="871"/>
      <c r="IW943" s="871"/>
      <c r="IX943" s="871"/>
      <c r="IY943" s="871"/>
      <c r="IZ943" s="871"/>
      <c r="JA943" s="871"/>
      <c r="JB943" s="871"/>
      <c r="JC943" s="871"/>
      <c r="JD943" s="871"/>
      <c r="JE943" s="871"/>
      <c r="JF943" s="871"/>
      <c r="JG943" s="871"/>
      <c r="JH943" s="871"/>
      <c r="JI943" s="871"/>
      <c r="JJ943" s="871"/>
      <c r="JK943" s="871"/>
      <c r="JL943" s="871"/>
      <c r="JM943" s="871"/>
      <c r="JN943" s="871"/>
      <c r="JO943" s="871"/>
      <c r="JP943" s="871"/>
      <c r="JQ943" s="871"/>
      <c r="JR943" s="871"/>
      <c r="JS943" s="871"/>
      <c r="JT943" s="871"/>
      <c r="JU943" s="871"/>
      <c r="JV943" s="871"/>
      <c r="JW943" s="871"/>
      <c r="JX943" s="871"/>
      <c r="JY943" s="871"/>
      <c r="JZ943" s="871"/>
      <c r="KA943" s="871"/>
      <c r="KB943" s="871"/>
      <c r="KC943" s="871"/>
      <c r="KD943" s="871"/>
      <c r="KE943" s="871"/>
      <c r="KF943" s="871"/>
      <c r="KG943" s="871"/>
      <c r="KH943" s="871"/>
      <c r="KI943" s="871"/>
      <c r="KJ943" s="871"/>
      <c r="KK943" s="871"/>
      <c r="KL943" s="871"/>
      <c r="KM943" s="871"/>
      <c r="KN943" s="871"/>
      <c r="KO943" s="871"/>
      <c r="KP943" s="871"/>
      <c r="KQ943" s="871"/>
      <c r="KR943" s="871"/>
      <c r="KS943" s="871"/>
      <c r="KT943" s="871"/>
      <c r="KU943" s="871"/>
      <c r="KV943" s="871"/>
      <c r="KW943" s="871"/>
      <c r="KX943" s="871"/>
      <c r="KY943" s="871"/>
      <c r="KZ943" s="871"/>
      <c r="LA943" s="871"/>
      <c r="LB943" s="871"/>
      <c r="LC943" s="871"/>
      <c r="LD943" s="871"/>
      <c r="LE943" s="871"/>
      <c r="LF943" s="871"/>
      <c r="LG943" s="871"/>
      <c r="LH943" s="871"/>
      <c r="LI943" s="871"/>
      <c r="LJ943" s="871"/>
      <c r="LK943" s="871"/>
      <c r="LL943" s="871"/>
      <c r="LM943" s="871"/>
      <c r="LN943" s="871"/>
      <c r="LO943" s="871"/>
      <c r="LP943" s="871"/>
      <c r="LQ943" s="871"/>
      <c r="LR943" s="871"/>
      <c r="LS943" s="871"/>
      <c r="LT943" s="871"/>
      <c r="LU943" s="871"/>
      <c r="LV943" s="871"/>
      <c r="LW943" s="871"/>
      <c r="LX943" s="871"/>
      <c r="LY943" s="871"/>
      <c r="LZ943" s="871"/>
      <c r="MA943" s="871"/>
      <c r="MB943" s="871"/>
      <c r="MC943" s="871"/>
      <c r="MD943" s="871"/>
      <c r="ME943" s="871"/>
      <c r="MF943" s="871"/>
      <c r="MG943" s="871"/>
      <c r="MH943" s="871"/>
      <c r="MI943" s="871"/>
      <c r="MJ943" s="871"/>
      <c r="MK943" s="871"/>
      <c r="ML943" s="871"/>
      <c r="MM943" s="871"/>
      <c r="MN943" s="871"/>
      <c r="MO943" s="871"/>
      <c r="MP943" s="871"/>
      <c r="MQ943" s="871"/>
      <c r="MR943" s="871"/>
      <c r="MS943" s="871"/>
      <c r="MT943" s="871"/>
      <c r="MU943" s="871"/>
      <c r="MV943" s="871"/>
      <c r="MW943" s="871"/>
      <c r="MX943" s="871"/>
      <c r="MY943" s="871"/>
      <c r="MZ943" s="871"/>
      <c r="NA943" s="871"/>
      <c r="NB943" s="871"/>
      <c r="NC943" s="871"/>
      <c r="ND943" s="871"/>
      <c r="NE943" s="871"/>
      <c r="NF943" s="871"/>
      <c r="NG943" s="871"/>
      <c r="NH943" s="871"/>
      <c r="NI943" s="871"/>
      <c r="NJ943" s="871"/>
      <c r="NK943" s="871"/>
      <c r="NL943" s="871"/>
      <c r="NM943" s="871"/>
      <c r="NN943" s="871"/>
      <c r="NO943" s="871"/>
      <c r="NP943" s="871"/>
      <c r="NQ943" s="871"/>
      <c r="NR943" s="871"/>
      <c r="NS943" s="871"/>
      <c r="NT943" s="871"/>
      <c r="NU943" s="871"/>
      <c r="NV943" s="871"/>
      <c r="NW943" s="871"/>
      <c r="NX943" s="871"/>
      <c r="NY943" s="871"/>
      <c r="NZ943" s="871"/>
      <c r="OA943" s="871"/>
      <c r="OB943" s="871"/>
      <c r="OC943" s="871"/>
      <c r="OD943" s="871"/>
      <c r="OE943" s="871"/>
      <c r="OF943" s="871"/>
      <c r="OG943" s="871"/>
      <c r="OH943" s="871"/>
      <c r="OI943" s="871"/>
      <c r="OJ943" s="871"/>
      <c r="OK943" s="871"/>
      <c r="OL943" s="871"/>
      <c r="OM943" s="871"/>
      <c r="ON943" s="871"/>
      <c r="OO943" s="871"/>
      <c r="OP943" s="871"/>
      <c r="OQ943" s="871"/>
      <c r="OR943" s="871"/>
      <c r="OS943" s="871"/>
      <c r="OT943" s="871"/>
      <c r="OU943" s="871"/>
      <c r="OV943" s="871"/>
      <c r="OW943" s="871"/>
      <c r="OX943" s="871"/>
      <c r="OY943" s="871"/>
      <c r="OZ943" s="871"/>
      <c r="PA943" s="871"/>
      <c r="PB943" s="871"/>
      <c r="PC943" s="871"/>
      <c r="PD943" s="871"/>
      <c r="PE943" s="871"/>
      <c r="PF943" s="871"/>
      <c r="PG943" s="871"/>
      <c r="PH943" s="871"/>
      <c r="PI943" s="871"/>
      <c r="PJ943" s="871"/>
      <c r="PK943" s="871"/>
      <c r="PL943" s="871"/>
      <c r="PM943" s="871"/>
      <c r="PN943" s="871"/>
      <c r="PO943" s="871"/>
      <c r="PP943" s="871"/>
      <c r="PQ943" s="871"/>
      <c r="PR943" s="871"/>
      <c r="PS943" s="871"/>
      <c r="PT943" s="871"/>
      <c r="PU943" s="871"/>
      <c r="PV943" s="871"/>
      <c r="PW943" s="871"/>
      <c r="PX943" s="871"/>
      <c r="PY943" s="871"/>
      <c r="PZ943" s="871"/>
      <c r="QA943" s="871"/>
      <c r="QB943" s="871"/>
      <c r="QC943" s="871"/>
      <c r="QD943" s="871"/>
      <c r="QE943" s="871"/>
      <c r="QF943" s="871"/>
      <c r="QG943" s="871"/>
      <c r="QH943" s="871"/>
      <c r="QI943" s="871"/>
      <c r="QJ943" s="871"/>
      <c r="QK943" s="871"/>
      <c r="QL943" s="871"/>
      <c r="QM943" s="871"/>
      <c r="QN943" s="871"/>
      <c r="QO943" s="871"/>
      <c r="QP943" s="871"/>
      <c r="QQ943" s="871"/>
      <c r="QR943" s="871"/>
      <c r="QS943" s="871"/>
      <c r="QT943" s="871"/>
      <c r="QU943" s="871"/>
      <c r="QV943" s="871"/>
      <c r="QW943" s="871"/>
      <c r="QX943" s="871"/>
      <c r="QY943" s="871"/>
      <c r="QZ943" s="871"/>
      <c r="RA943" s="871"/>
      <c r="RB943" s="871"/>
      <c r="RC943" s="871"/>
      <c r="RD943" s="871"/>
      <c r="RE943" s="871"/>
      <c r="RF943" s="871"/>
      <c r="RG943" s="871"/>
      <c r="RH943" s="871"/>
      <c r="RI943" s="871"/>
      <c r="RJ943" s="871"/>
      <c r="RK943" s="871"/>
      <c r="RL943" s="871"/>
      <c r="RM943" s="871"/>
      <c r="RN943" s="871"/>
      <c r="RO943" s="871"/>
      <c r="RP943" s="871"/>
      <c r="RQ943" s="871"/>
      <c r="RR943" s="871"/>
      <c r="RS943" s="871"/>
      <c r="RT943" s="871"/>
      <c r="RU943" s="871"/>
      <c r="RV943" s="871"/>
      <c r="RW943" s="871"/>
      <c r="RX943" s="871"/>
      <c r="RY943" s="871"/>
      <c r="RZ943" s="871"/>
      <c r="SA943" s="871"/>
      <c r="SB943" s="871"/>
      <c r="SC943" s="871"/>
      <c r="SD943" s="871"/>
      <c r="SE943" s="871"/>
      <c r="SF943" s="871"/>
      <c r="SG943" s="871"/>
      <c r="SH943" s="871"/>
      <c r="SI943" s="871"/>
      <c r="SJ943" s="871"/>
      <c r="SK943" s="871"/>
      <c r="SL943" s="871"/>
      <c r="SM943" s="871"/>
      <c r="SN943" s="871"/>
      <c r="SO943" s="871"/>
      <c r="SP943" s="871"/>
      <c r="SQ943" s="871"/>
      <c r="SR943" s="871"/>
      <c r="SS943" s="871"/>
      <c r="ST943" s="871"/>
      <c r="SU943" s="871"/>
      <c r="SV943" s="871"/>
      <c r="SW943" s="871"/>
      <c r="SX943" s="871"/>
      <c r="SY943" s="871"/>
      <c r="SZ943" s="871"/>
      <c r="TA943" s="871"/>
      <c r="TB943" s="871"/>
      <c r="TC943" s="871"/>
      <c r="TD943" s="871"/>
      <c r="TE943" s="871"/>
      <c r="TF943" s="871"/>
      <c r="TG943" s="871"/>
      <c r="TH943" s="871"/>
      <c r="TI943" s="871"/>
      <c r="TJ943" s="871"/>
      <c r="TK943" s="871"/>
      <c r="TL943" s="871"/>
      <c r="TM943" s="871"/>
      <c r="TN943" s="871"/>
      <c r="TO943" s="871"/>
      <c r="TP943" s="871"/>
      <c r="TQ943" s="871"/>
      <c r="TR943" s="871"/>
      <c r="TS943" s="871"/>
      <c r="TT943" s="871"/>
      <c r="TU943" s="871"/>
      <c r="TV943" s="871"/>
      <c r="TW943" s="871"/>
      <c r="TX943" s="871"/>
      <c r="TY943" s="871"/>
      <c r="TZ943" s="871"/>
      <c r="UA943" s="871"/>
      <c r="UB943" s="871"/>
      <c r="UC943" s="871"/>
      <c r="UD943" s="871"/>
      <c r="UE943" s="871"/>
      <c r="UF943" s="871"/>
      <c r="UG943" s="871"/>
      <c r="UH943" s="871"/>
      <c r="UI943" s="871"/>
      <c r="UJ943" s="871"/>
      <c r="UK943" s="871"/>
      <c r="UL943" s="871"/>
      <c r="UM943" s="871"/>
      <c r="UN943" s="871"/>
      <c r="UO943" s="871"/>
      <c r="UP943" s="871"/>
      <c r="UQ943" s="871"/>
      <c r="UR943" s="871"/>
      <c r="US943" s="871"/>
      <c r="UT943" s="871"/>
      <c r="UU943" s="871"/>
      <c r="UV943" s="871"/>
      <c r="UW943" s="871"/>
      <c r="UX943" s="871"/>
      <c r="UY943" s="871"/>
      <c r="UZ943" s="871"/>
      <c r="VA943" s="871"/>
      <c r="VB943" s="871"/>
      <c r="VC943" s="871"/>
      <c r="VD943" s="871"/>
      <c r="VE943" s="871"/>
      <c r="VF943" s="871"/>
      <c r="VG943" s="871"/>
      <c r="VH943" s="871"/>
      <c r="VI943" s="871"/>
      <c r="VJ943" s="871"/>
      <c r="VK943" s="871"/>
      <c r="VL943" s="871"/>
      <c r="VM943" s="871"/>
      <c r="VN943" s="871"/>
      <c r="VO943" s="871"/>
      <c r="VP943" s="871"/>
      <c r="VQ943" s="871"/>
      <c r="VR943" s="871"/>
      <c r="VS943" s="871"/>
      <c r="VT943" s="871"/>
      <c r="VU943" s="871"/>
      <c r="VV943" s="871"/>
      <c r="VW943" s="871"/>
      <c r="VX943" s="871"/>
      <c r="VY943" s="871"/>
      <c r="VZ943" s="871"/>
      <c r="WA943" s="871"/>
      <c r="WB943" s="871"/>
      <c r="WC943" s="871"/>
      <c r="WD943" s="871"/>
      <c r="WE943" s="871"/>
      <c r="WF943" s="871"/>
      <c r="WG943" s="871"/>
      <c r="WH943" s="871"/>
      <c r="WI943" s="871"/>
      <c r="WJ943" s="871"/>
      <c r="WK943" s="871"/>
      <c r="WL943" s="871"/>
      <c r="WM943" s="871"/>
      <c r="WN943" s="871"/>
      <c r="WO943" s="871"/>
      <c r="WP943" s="871"/>
      <c r="WQ943" s="871"/>
      <c r="WR943" s="871"/>
      <c r="WS943" s="871"/>
      <c r="WT943" s="871"/>
      <c r="WU943" s="871"/>
      <c r="WV943" s="871"/>
      <c r="WW943" s="871"/>
      <c r="WX943" s="871"/>
      <c r="WY943" s="871"/>
      <c r="WZ943" s="871"/>
      <c r="XA943" s="871"/>
      <c r="XB943" s="871"/>
      <c r="XC943" s="871"/>
      <c r="XD943" s="871"/>
      <c r="XE943" s="871"/>
      <c r="XF943" s="871"/>
      <c r="XG943" s="871"/>
      <c r="XH943" s="871"/>
      <c r="XI943" s="871"/>
      <c r="XJ943" s="871"/>
      <c r="XK943" s="871"/>
      <c r="XL943" s="871"/>
      <c r="XM943" s="871"/>
      <c r="XN943" s="871"/>
      <c r="XO943" s="871"/>
      <c r="XP943" s="871"/>
      <c r="XQ943" s="871"/>
      <c r="XR943" s="871"/>
      <c r="XS943" s="871"/>
      <c r="XT943" s="871"/>
      <c r="XU943" s="871"/>
      <c r="XV943" s="871"/>
      <c r="XW943" s="871"/>
      <c r="XX943" s="871"/>
      <c r="XY943" s="871"/>
      <c r="XZ943" s="871"/>
      <c r="YA943" s="871"/>
      <c r="YB943" s="871"/>
      <c r="YC943" s="871"/>
      <c r="YD943" s="871"/>
      <c r="YE943" s="871"/>
      <c r="YF943" s="871"/>
      <c r="YG943" s="871"/>
      <c r="YH943" s="871"/>
      <c r="YI943" s="871"/>
      <c r="YJ943" s="871"/>
      <c r="YK943" s="871"/>
      <c r="YL943" s="871"/>
      <c r="YM943" s="871"/>
      <c r="YN943" s="871"/>
      <c r="YO943" s="871"/>
      <c r="YP943" s="871"/>
      <c r="YQ943" s="871"/>
      <c r="YR943" s="871"/>
      <c r="YS943" s="871"/>
      <c r="YT943" s="871"/>
      <c r="YU943" s="871"/>
      <c r="YV943" s="871"/>
      <c r="YW943" s="871"/>
      <c r="YX943" s="871"/>
      <c r="YY943" s="871"/>
      <c r="YZ943" s="871"/>
      <c r="ZA943" s="871"/>
      <c r="ZB943" s="871"/>
      <c r="ZC943" s="871"/>
      <c r="ZD943" s="871"/>
      <c r="ZE943" s="871"/>
      <c r="ZF943" s="871"/>
      <c r="ZG943" s="871"/>
      <c r="ZH943" s="871"/>
      <c r="ZI943" s="871"/>
      <c r="ZJ943" s="871"/>
      <c r="ZK943" s="871"/>
      <c r="ZL943" s="871"/>
      <c r="ZM943" s="871"/>
      <c r="ZN943" s="871"/>
      <c r="ZO943" s="871"/>
      <c r="ZP943" s="871"/>
      <c r="ZQ943" s="871"/>
      <c r="ZR943" s="871"/>
      <c r="ZS943" s="871"/>
      <c r="ZT943" s="871"/>
      <c r="ZU943" s="871"/>
      <c r="ZV943" s="871"/>
      <c r="ZW943" s="871"/>
      <c r="ZX943" s="871"/>
      <c r="ZY943" s="871"/>
      <c r="ZZ943" s="871"/>
      <c r="AAA943" s="871"/>
      <c r="AAB943" s="871"/>
      <c r="AAC943" s="871"/>
      <c r="AAD943" s="871"/>
      <c r="AAE943" s="871"/>
      <c r="AAF943" s="871"/>
      <c r="AAG943" s="871"/>
      <c r="AAH943" s="871"/>
      <c r="AAI943" s="871"/>
      <c r="AAJ943" s="871"/>
      <c r="AAK943" s="871"/>
      <c r="AAL943" s="871"/>
      <c r="AAM943" s="871"/>
      <c r="AAN943" s="871"/>
      <c r="AAO943" s="871"/>
      <c r="AAP943" s="871"/>
      <c r="AAQ943" s="871"/>
      <c r="AAR943" s="871"/>
      <c r="AAS943" s="871"/>
      <c r="AAT943" s="871"/>
      <c r="AAU943" s="871"/>
      <c r="AAV943" s="871"/>
      <c r="AAW943" s="871"/>
      <c r="AAX943" s="871"/>
      <c r="AAY943" s="871"/>
      <c r="AAZ943" s="871"/>
      <c r="ABA943" s="871"/>
      <c r="ABB943" s="871"/>
      <c r="ABC943" s="871"/>
      <c r="ABD943" s="871"/>
      <c r="ABE943" s="871"/>
      <c r="ABF943" s="871"/>
      <c r="ABG943" s="871"/>
      <c r="ABH943" s="871"/>
      <c r="ABI943" s="871"/>
      <c r="ABJ943" s="871"/>
      <c r="ABK943" s="871"/>
      <c r="ABL943" s="871"/>
      <c r="ABM943" s="871"/>
      <c r="ABN943" s="871"/>
      <c r="ABO943" s="871"/>
      <c r="ABP943" s="871"/>
      <c r="ABQ943" s="871"/>
      <c r="ABR943" s="871"/>
      <c r="ABS943" s="871"/>
      <c r="ABT943" s="871"/>
      <c r="ABU943" s="871"/>
      <c r="ABV943" s="871"/>
      <c r="ABW943" s="871"/>
      <c r="ABX943" s="871"/>
      <c r="ABY943" s="871"/>
      <c r="ABZ943" s="871"/>
      <c r="ACA943" s="871"/>
      <c r="ACB943" s="871"/>
      <c r="ACC943" s="871"/>
      <c r="ACD943" s="871"/>
      <c r="ACE943" s="871"/>
      <c r="ACF943" s="871"/>
      <c r="ACG943" s="871"/>
      <c r="ACH943" s="871"/>
      <c r="ACI943" s="871"/>
      <c r="ACJ943" s="871"/>
      <c r="ACK943" s="871"/>
      <c r="ACL943" s="871"/>
      <c r="ACM943" s="871"/>
      <c r="ACN943" s="871"/>
      <c r="ACO943" s="871"/>
      <c r="ACP943" s="871"/>
      <c r="ACQ943" s="871"/>
      <c r="ACR943" s="871"/>
      <c r="ACS943" s="871"/>
      <c r="ACT943" s="871"/>
      <c r="ACU943" s="871"/>
      <c r="ACV943" s="871"/>
      <c r="ACW943" s="871"/>
      <c r="ACX943" s="871"/>
      <c r="ACY943" s="871"/>
      <c r="ACZ943" s="871"/>
      <c r="ADA943" s="871"/>
      <c r="ADB943" s="871"/>
      <c r="ADC943" s="871"/>
      <c r="ADD943" s="871"/>
      <c r="ADE943" s="871"/>
      <c r="ADF943" s="871"/>
      <c r="ADG943" s="871"/>
      <c r="ADH943" s="871"/>
      <c r="ADI943" s="871"/>
      <c r="ADJ943" s="871"/>
      <c r="ADK943" s="871"/>
      <c r="ADL943" s="871"/>
      <c r="ADM943" s="871"/>
      <c r="ADN943" s="871"/>
      <c r="ADO943" s="871"/>
      <c r="ADP943" s="871"/>
      <c r="ADQ943" s="871"/>
      <c r="ADR943" s="871"/>
      <c r="ADS943" s="871"/>
      <c r="ADT943" s="871"/>
      <c r="ADU943" s="871"/>
      <c r="ADV943" s="871"/>
      <c r="ADW943" s="871"/>
      <c r="ADX943" s="871"/>
      <c r="ADY943" s="871"/>
      <c r="ADZ943" s="871"/>
      <c r="AEA943" s="871"/>
      <c r="AEB943" s="871"/>
      <c r="AEC943" s="871"/>
      <c r="AED943" s="871"/>
      <c r="AEE943" s="871"/>
      <c r="AEF943" s="871"/>
      <c r="AEG943" s="871"/>
      <c r="AEH943" s="871"/>
      <c r="AEI943" s="871"/>
      <c r="AEJ943" s="871"/>
      <c r="AEK943" s="871"/>
      <c r="AEL943" s="871"/>
      <c r="AEM943" s="871"/>
      <c r="AEN943" s="871"/>
      <c r="AEO943" s="871"/>
      <c r="AEP943" s="871"/>
      <c r="AEQ943" s="871"/>
      <c r="AER943" s="871"/>
      <c r="AES943" s="871"/>
      <c r="AET943" s="871"/>
      <c r="AEU943" s="871"/>
      <c r="AEV943" s="871"/>
      <c r="AEW943" s="871"/>
      <c r="AEX943" s="871"/>
      <c r="AEY943" s="871"/>
      <c r="AEZ943" s="871"/>
      <c r="AFA943" s="871"/>
      <c r="AFB943" s="871"/>
      <c r="AFC943" s="871"/>
      <c r="AFD943" s="871"/>
      <c r="AFE943" s="871"/>
      <c r="AFF943" s="871"/>
      <c r="AFG943" s="871"/>
      <c r="AFH943" s="871"/>
      <c r="AFI943" s="871"/>
      <c r="AFJ943" s="871"/>
      <c r="AFK943" s="871"/>
      <c r="AFL943" s="871"/>
      <c r="AFM943" s="871"/>
      <c r="AFN943" s="871"/>
      <c r="AFO943" s="871"/>
      <c r="AFP943" s="871"/>
      <c r="AFQ943" s="871"/>
      <c r="AFR943" s="871"/>
      <c r="AFS943" s="871"/>
      <c r="AFT943" s="871"/>
      <c r="AFU943" s="871"/>
      <c r="AFV943" s="871"/>
      <c r="AFW943" s="871"/>
      <c r="AFX943" s="871"/>
      <c r="AFY943" s="871"/>
      <c r="AFZ943" s="871"/>
      <c r="AGA943" s="871"/>
      <c r="AGB943" s="871"/>
      <c r="AGC943" s="871"/>
      <c r="AGD943" s="871"/>
      <c r="AGE943" s="871"/>
      <c r="AGF943" s="871"/>
      <c r="AGG943" s="871"/>
      <c r="AGH943" s="871"/>
      <c r="AGI943" s="871"/>
      <c r="AGJ943" s="871"/>
      <c r="AGK943" s="871"/>
      <c r="AGL943" s="871"/>
      <c r="AGM943" s="871"/>
      <c r="AGN943" s="871"/>
      <c r="AGO943" s="871"/>
      <c r="AGP943" s="871"/>
      <c r="AGQ943" s="871"/>
      <c r="AGR943" s="871"/>
      <c r="AGS943" s="871"/>
      <c r="AGT943" s="871"/>
      <c r="AGU943" s="871"/>
      <c r="AGV943" s="871"/>
      <c r="AGW943" s="871"/>
      <c r="AGX943" s="871"/>
      <c r="AGY943" s="871"/>
      <c r="AGZ943" s="871"/>
      <c r="AHA943" s="871"/>
      <c r="AHB943" s="871"/>
      <c r="AHC943" s="871"/>
      <c r="AHD943" s="871"/>
      <c r="AHE943" s="871"/>
      <c r="AHF943" s="871"/>
      <c r="AHG943" s="871"/>
      <c r="AHH943" s="871"/>
      <c r="AHI943" s="871"/>
      <c r="AHJ943" s="871"/>
      <c r="AHK943" s="871"/>
      <c r="AHL943" s="871"/>
      <c r="AHM943" s="871"/>
      <c r="AHN943" s="871"/>
      <c r="AHO943" s="871"/>
      <c r="AHP943" s="871"/>
      <c r="AHQ943" s="871"/>
      <c r="AHR943" s="871"/>
      <c r="AHS943" s="871"/>
      <c r="AHT943" s="871"/>
      <c r="AHU943" s="871"/>
      <c r="AHV943" s="871"/>
      <c r="AHW943" s="871"/>
      <c r="AHX943" s="871"/>
      <c r="AHY943" s="871"/>
      <c r="AHZ943" s="871"/>
      <c r="AIA943" s="871"/>
      <c r="AIB943" s="871"/>
      <c r="AIC943" s="871"/>
      <c r="AID943" s="871"/>
      <c r="AIE943" s="871"/>
      <c r="AIF943" s="871"/>
      <c r="AIG943" s="871"/>
      <c r="AIH943" s="871"/>
      <c r="AII943" s="871"/>
      <c r="AIJ943" s="871"/>
      <c r="AIK943" s="871"/>
      <c r="AIL943" s="871"/>
      <c r="AIM943" s="871"/>
      <c r="AIN943" s="871"/>
      <c r="AIO943" s="871"/>
      <c r="AIP943" s="871"/>
      <c r="AIQ943" s="871"/>
      <c r="AIR943" s="871"/>
      <c r="AIS943" s="871"/>
      <c r="AIT943" s="871"/>
      <c r="AIU943" s="871"/>
      <c r="AIV943" s="871"/>
      <c r="AIW943" s="871"/>
      <c r="AIX943" s="871"/>
      <c r="AIY943" s="871"/>
      <c r="AIZ943" s="871"/>
      <c r="AJA943" s="871"/>
      <c r="AJB943" s="871"/>
      <c r="AJC943" s="871"/>
      <c r="AJD943" s="871"/>
      <c r="AJE943" s="871"/>
      <c r="AJF943" s="871"/>
      <c r="AJG943" s="871"/>
      <c r="AJH943" s="871"/>
      <c r="AJI943" s="871"/>
      <c r="AJJ943" s="871"/>
      <c r="AJK943" s="871"/>
      <c r="AJL943" s="871"/>
      <c r="AJM943" s="871"/>
      <c r="AJN943" s="871"/>
      <c r="AJO943" s="871"/>
      <c r="AJP943" s="871"/>
      <c r="AJQ943" s="871"/>
      <c r="AJR943" s="871"/>
      <c r="AJS943" s="871"/>
      <c r="AJT943" s="871"/>
      <c r="AJU943" s="871"/>
      <c r="AJV943" s="871"/>
      <c r="AJW943" s="871"/>
      <c r="AJX943" s="871"/>
      <c r="AJY943" s="871"/>
      <c r="AJZ943" s="871"/>
      <c r="AKA943" s="871"/>
      <c r="AKB943" s="871"/>
      <c r="AKC943" s="871"/>
      <c r="AKD943" s="871"/>
      <c r="AKE943" s="871"/>
      <c r="AKF943" s="871"/>
      <c r="AKG943" s="871"/>
      <c r="AKH943" s="871"/>
      <c r="AKI943" s="871"/>
      <c r="AKJ943" s="871"/>
      <c r="AKK943" s="871"/>
      <c r="AKL943" s="871"/>
      <c r="AKM943" s="871"/>
      <c r="AKN943" s="871"/>
      <c r="AKO943" s="871"/>
      <c r="AKP943" s="871"/>
      <c r="AKQ943" s="871"/>
      <c r="AKR943" s="871"/>
      <c r="AKS943" s="871"/>
      <c r="AKT943" s="871"/>
      <c r="AKU943" s="871"/>
      <c r="AKV943" s="871"/>
      <c r="AKW943" s="871"/>
      <c r="AKX943" s="871"/>
      <c r="AKY943" s="871"/>
      <c r="AKZ943" s="871"/>
      <c r="ALA943" s="871"/>
      <c r="ALB943" s="871"/>
      <c r="ALC943" s="871"/>
      <c r="ALD943" s="871"/>
      <c r="ALE943" s="871"/>
      <c r="ALF943" s="871"/>
      <c r="ALG943" s="871"/>
      <c r="ALH943" s="871"/>
      <c r="ALI943" s="871"/>
      <c r="ALJ943" s="871"/>
      <c r="ALK943" s="871"/>
      <c r="ALL943" s="871"/>
      <c r="ALM943" s="871"/>
      <c r="ALN943" s="871"/>
      <c r="ALO943" s="871"/>
      <c r="ALP943" s="871"/>
      <c r="ALQ943" s="871"/>
      <c r="ALR943" s="871"/>
      <c r="ALS943" s="871"/>
      <c r="ALT943" s="871"/>
      <c r="ALU943" s="871"/>
      <c r="ALV943" s="871"/>
      <c r="ALW943" s="871"/>
      <c r="ALX943" s="871"/>
      <c r="ALY943" s="871"/>
      <c r="ALZ943" s="871"/>
      <c r="AMA943" s="871"/>
      <c r="AMB943" s="871"/>
      <c r="AMC943" s="871"/>
      <c r="AMD943" s="871"/>
      <c r="AME943" s="871"/>
      <c r="AMF943" s="871"/>
      <c r="AMG943" s="871"/>
      <c r="AMH943" s="871"/>
      <c r="AMI943" s="871"/>
      <c r="AMJ943" s="871"/>
    </row>
    <row r="944" spans="1:1024" ht="14.4">
      <c r="A944" s="964" t="s">
        <v>548</v>
      </c>
      <c r="B944" s="1048">
        <v>0.1</v>
      </c>
      <c r="C944" s="1047"/>
      <c r="D944" s="954" t="s">
        <v>753</v>
      </c>
      <c r="E944" s="1031">
        <v>2900000</v>
      </c>
      <c r="F944" s="1008">
        <v>0.05</v>
      </c>
      <c r="G944" s="1036">
        <f t="shared" si="37"/>
        <v>145000</v>
      </c>
      <c r="H944" s="871"/>
      <c r="I944" s="871"/>
      <c r="J944" s="871"/>
      <c r="K944" s="871"/>
      <c r="L944" s="871"/>
      <c r="M944" s="871"/>
      <c r="N944" s="871"/>
      <c r="O944" s="871"/>
      <c r="P944" s="871"/>
      <c r="Q944" s="871"/>
      <c r="R944" s="871"/>
      <c r="S944" s="871"/>
      <c r="T944" s="871"/>
      <c r="U944" s="871"/>
      <c r="V944" s="871"/>
      <c r="W944" s="871"/>
      <c r="X944" s="871"/>
      <c r="Y944" s="871"/>
      <c r="Z944" s="871"/>
      <c r="AA944" s="871"/>
      <c r="AB944" s="871"/>
      <c r="AC944" s="871"/>
      <c r="AD944" s="871"/>
      <c r="AE944" s="871"/>
      <c r="AF944" s="871"/>
      <c r="AG944" s="871"/>
      <c r="AH944" s="871"/>
      <c r="AI944" s="871"/>
      <c r="AJ944" s="871"/>
      <c r="AK944" s="871"/>
      <c r="AL944" s="871"/>
      <c r="AM944" s="871"/>
      <c r="AN944" s="871"/>
      <c r="AO944" s="871"/>
      <c r="AP944" s="871"/>
      <c r="AQ944" s="871"/>
      <c r="AR944" s="871"/>
      <c r="AS944" s="871"/>
      <c r="AT944" s="871"/>
      <c r="AU944" s="871"/>
      <c r="AV944" s="871"/>
      <c r="AW944" s="871"/>
      <c r="AX944" s="871"/>
      <c r="AY944" s="871"/>
      <c r="AZ944" s="871"/>
      <c r="BA944" s="871"/>
      <c r="BB944" s="871"/>
      <c r="BC944" s="871"/>
      <c r="BD944" s="871"/>
      <c r="BE944" s="871"/>
      <c r="BF944" s="871"/>
      <c r="BG944" s="871"/>
      <c r="BH944" s="871"/>
      <c r="BI944" s="871"/>
      <c r="BJ944" s="871"/>
      <c r="BK944" s="871"/>
      <c r="BL944" s="871"/>
      <c r="BM944" s="871"/>
      <c r="BN944" s="871"/>
      <c r="BO944" s="871"/>
      <c r="BP944" s="871"/>
      <c r="BQ944" s="871"/>
      <c r="BR944" s="871"/>
      <c r="BS944" s="871"/>
      <c r="BT944" s="871"/>
      <c r="BU944" s="871"/>
      <c r="BV944" s="871"/>
      <c r="BW944" s="871"/>
      <c r="BX944" s="871"/>
      <c r="BY944" s="871"/>
      <c r="BZ944" s="871"/>
      <c r="CA944" s="871"/>
      <c r="CB944" s="871"/>
      <c r="CC944" s="871"/>
      <c r="CD944" s="871"/>
      <c r="CE944" s="871"/>
      <c r="CF944" s="871"/>
      <c r="CG944" s="871"/>
      <c r="CH944" s="871"/>
      <c r="CI944" s="871"/>
      <c r="CJ944" s="871"/>
      <c r="CK944" s="871"/>
      <c r="CL944" s="871"/>
      <c r="CM944" s="871"/>
      <c r="CN944" s="871"/>
      <c r="CO944" s="871"/>
      <c r="CP944" s="871"/>
      <c r="CQ944" s="871"/>
      <c r="CR944" s="871"/>
      <c r="CS944" s="871"/>
      <c r="CT944" s="871"/>
      <c r="CU944" s="871"/>
      <c r="CV944" s="871"/>
      <c r="CW944" s="871"/>
      <c r="CX944" s="871"/>
      <c r="CY944" s="871"/>
      <c r="CZ944" s="871"/>
      <c r="DA944" s="871"/>
      <c r="DB944" s="871"/>
      <c r="DC944" s="871"/>
      <c r="DD944" s="871"/>
      <c r="DE944" s="871"/>
      <c r="DF944" s="871"/>
      <c r="DG944" s="871"/>
      <c r="DH944" s="871"/>
      <c r="DI944" s="871"/>
      <c r="DJ944" s="871"/>
      <c r="DK944" s="871"/>
      <c r="DL944" s="871"/>
      <c r="DM944" s="871"/>
      <c r="DN944" s="871"/>
      <c r="DO944" s="871"/>
      <c r="DP944" s="871"/>
      <c r="DQ944" s="871"/>
      <c r="DR944" s="871"/>
      <c r="DS944" s="871"/>
      <c r="DT944" s="871"/>
      <c r="DU944" s="871"/>
      <c r="DV944" s="871"/>
      <c r="DW944" s="871"/>
      <c r="DX944" s="871"/>
      <c r="DY944" s="871"/>
      <c r="DZ944" s="871"/>
      <c r="EA944" s="871"/>
      <c r="EB944" s="871"/>
      <c r="EC944" s="871"/>
      <c r="ED944" s="871"/>
      <c r="EE944" s="871"/>
      <c r="EF944" s="871"/>
      <c r="EG944" s="871"/>
      <c r="EH944" s="871"/>
      <c r="EI944" s="871"/>
      <c r="EJ944" s="871"/>
      <c r="EK944" s="871"/>
      <c r="EL944" s="871"/>
      <c r="EM944" s="871"/>
      <c r="EN944" s="871"/>
      <c r="EO944" s="871"/>
      <c r="EP944" s="871"/>
      <c r="EQ944" s="871"/>
      <c r="ER944" s="871"/>
      <c r="ES944" s="871"/>
      <c r="ET944" s="871"/>
      <c r="EU944" s="871"/>
      <c r="EV944" s="871"/>
      <c r="EW944" s="871"/>
      <c r="EX944" s="871"/>
      <c r="EY944" s="871"/>
      <c r="EZ944" s="871"/>
      <c r="FA944" s="871"/>
      <c r="FB944" s="871"/>
      <c r="FC944" s="871"/>
      <c r="FD944" s="871"/>
      <c r="FE944" s="871"/>
      <c r="FF944" s="871"/>
      <c r="FG944" s="871"/>
      <c r="FH944" s="871"/>
      <c r="FI944" s="871"/>
      <c r="FJ944" s="871"/>
      <c r="FK944" s="871"/>
      <c r="FL944" s="871"/>
      <c r="FM944" s="871"/>
      <c r="FN944" s="871"/>
      <c r="FO944" s="871"/>
      <c r="FP944" s="871"/>
      <c r="FQ944" s="871"/>
      <c r="FR944" s="871"/>
      <c r="FS944" s="871"/>
      <c r="FT944" s="871"/>
      <c r="FU944" s="871"/>
      <c r="FV944" s="871"/>
      <c r="FW944" s="871"/>
      <c r="FX944" s="871"/>
      <c r="FY944" s="871"/>
      <c r="FZ944" s="871"/>
      <c r="GA944" s="871"/>
      <c r="GB944" s="871"/>
      <c r="GC944" s="871"/>
      <c r="GD944" s="871"/>
      <c r="GE944" s="871"/>
      <c r="GF944" s="871"/>
      <c r="GG944" s="871"/>
      <c r="GH944" s="871"/>
      <c r="GI944" s="871"/>
      <c r="GJ944" s="871"/>
      <c r="GK944" s="871"/>
      <c r="GL944" s="871"/>
      <c r="GM944" s="871"/>
      <c r="GN944" s="871"/>
      <c r="GO944" s="871"/>
      <c r="GP944" s="871"/>
      <c r="GQ944" s="871"/>
      <c r="GR944" s="871"/>
      <c r="GS944" s="871"/>
      <c r="GT944" s="871"/>
      <c r="GU944" s="871"/>
      <c r="GV944" s="871"/>
      <c r="GW944" s="871"/>
      <c r="GX944" s="871"/>
      <c r="GY944" s="871"/>
      <c r="GZ944" s="871"/>
      <c r="HA944" s="871"/>
      <c r="HB944" s="871"/>
      <c r="HC944" s="871"/>
      <c r="HD944" s="871"/>
      <c r="HE944" s="871"/>
      <c r="HF944" s="871"/>
      <c r="HG944" s="871"/>
      <c r="HH944" s="871"/>
      <c r="HI944" s="871"/>
      <c r="HJ944" s="871"/>
      <c r="HK944" s="871"/>
      <c r="HL944" s="871"/>
      <c r="HM944" s="871"/>
      <c r="HN944" s="871"/>
      <c r="HO944" s="871"/>
      <c r="HP944" s="871"/>
      <c r="HQ944" s="871"/>
      <c r="HR944" s="871"/>
      <c r="HS944" s="871"/>
      <c r="HT944" s="871"/>
      <c r="HU944" s="871"/>
      <c r="HV944" s="871"/>
      <c r="HW944" s="871"/>
      <c r="HX944" s="871"/>
      <c r="HY944" s="871"/>
      <c r="HZ944" s="871"/>
      <c r="IA944" s="871"/>
      <c r="IB944" s="871"/>
      <c r="IC944" s="871"/>
      <c r="ID944" s="871"/>
      <c r="IE944" s="871"/>
      <c r="IF944" s="871"/>
      <c r="IG944" s="871"/>
      <c r="IH944" s="871"/>
      <c r="II944" s="871"/>
      <c r="IJ944" s="871"/>
      <c r="IK944" s="871"/>
      <c r="IL944" s="871"/>
      <c r="IM944" s="871"/>
      <c r="IN944" s="871"/>
      <c r="IO944" s="871"/>
      <c r="IP944" s="871"/>
      <c r="IQ944" s="871"/>
      <c r="IR944" s="871"/>
      <c r="IS944" s="871"/>
      <c r="IT944" s="871"/>
      <c r="IU944" s="871"/>
      <c r="IV944" s="871"/>
      <c r="IW944" s="871"/>
      <c r="IX944" s="871"/>
      <c r="IY944" s="871"/>
      <c r="IZ944" s="871"/>
      <c r="JA944" s="871"/>
      <c r="JB944" s="871"/>
      <c r="JC944" s="871"/>
      <c r="JD944" s="871"/>
      <c r="JE944" s="871"/>
      <c r="JF944" s="871"/>
      <c r="JG944" s="871"/>
      <c r="JH944" s="871"/>
      <c r="JI944" s="871"/>
      <c r="JJ944" s="871"/>
      <c r="JK944" s="871"/>
      <c r="JL944" s="871"/>
      <c r="JM944" s="871"/>
      <c r="JN944" s="871"/>
      <c r="JO944" s="871"/>
      <c r="JP944" s="871"/>
      <c r="JQ944" s="871"/>
      <c r="JR944" s="871"/>
      <c r="JS944" s="871"/>
      <c r="JT944" s="871"/>
      <c r="JU944" s="871"/>
      <c r="JV944" s="871"/>
      <c r="JW944" s="871"/>
      <c r="JX944" s="871"/>
      <c r="JY944" s="871"/>
      <c r="JZ944" s="871"/>
      <c r="KA944" s="871"/>
      <c r="KB944" s="871"/>
      <c r="KC944" s="871"/>
      <c r="KD944" s="871"/>
      <c r="KE944" s="871"/>
      <c r="KF944" s="871"/>
      <c r="KG944" s="871"/>
      <c r="KH944" s="871"/>
      <c r="KI944" s="871"/>
      <c r="KJ944" s="871"/>
      <c r="KK944" s="871"/>
      <c r="KL944" s="871"/>
      <c r="KM944" s="871"/>
      <c r="KN944" s="871"/>
      <c r="KO944" s="871"/>
      <c r="KP944" s="871"/>
      <c r="KQ944" s="871"/>
      <c r="KR944" s="871"/>
      <c r="KS944" s="871"/>
      <c r="KT944" s="871"/>
      <c r="KU944" s="871"/>
      <c r="KV944" s="871"/>
      <c r="KW944" s="871"/>
      <c r="KX944" s="871"/>
      <c r="KY944" s="871"/>
      <c r="KZ944" s="871"/>
      <c r="LA944" s="871"/>
      <c r="LB944" s="871"/>
      <c r="LC944" s="871"/>
      <c r="LD944" s="871"/>
      <c r="LE944" s="871"/>
      <c r="LF944" s="871"/>
      <c r="LG944" s="871"/>
      <c r="LH944" s="871"/>
      <c r="LI944" s="871"/>
      <c r="LJ944" s="871"/>
      <c r="LK944" s="871"/>
      <c r="LL944" s="871"/>
      <c r="LM944" s="871"/>
      <c r="LN944" s="871"/>
      <c r="LO944" s="871"/>
      <c r="LP944" s="871"/>
      <c r="LQ944" s="871"/>
      <c r="LR944" s="871"/>
      <c r="LS944" s="871"/>
      <c r="LT944" s="871"/>
      <c r="LU944" s="871"/>
      <c r="LV944" s="871"/>
      <c r="LW944" s="871"/>
      <c r="LX944" s="871"/>
      <c r="LY944" s="871"/>
      <c r="LZ944" s="871"/>
      <c r="MA944" s="871"/>
      <c r="MB944" s="871"/>
      <c r="MC944" s="871"/>
      <c r="MD944" s="871"/>
      <c r="ME944" s="871"/>
      <c r="MF944" s="871"/>
      <c r="MG944" s="871"/>
      <c r="MH944" s="871"/>
      <c r="MI944" s="871"/>
      <c r="MJ944" s="871"/>
      <c r="MK944" s="871"/>
      <c r="ML944" s="871"/>
      <c r="MM944" s="871"/>
      <c r="MN944" s="871"/>
      <c r="MO944" s="871"/>
      <c r="MP944" s="871"/>
      <c r="MQ944" s="871"/>
      <c r="MR944" s="871"/>
      <c r="MS944" s="871"/>
      <c r="MT944" s="871"/>
      <c r="MU944" s="871"/>
      <c r="MV944" s="871"/>
      <c r="MW944" s="871"/>
      <c r="MX944" s="871"/>
      <c r="MY944" s="871"/>
      <c r="MZ944" s="871"/>
      <c r="NA944" s="871"/>
      <c r="NB944" s="871"/>
      <c r="NC944" s="871"/>
      <c r="ND944" s="871"/>
      <c r="NE944" s="871"/>
      <c r="NF944" s="871"/>
      <c r="NG944" s="871"/>
      <c r="NH944" s="871"/>
      <c r="NI944" s="871"/>
      <c r="NJ944" s="871"/>
      <c r="NK944" s="871"/>
      <c r="NL944" s="871"/>
      <c r="NM944" s="871"/>
      <c r="NN944" s="871"/>
      <c r="NO944" s="871"/>
      <c r="NP944" s="871"/>
      <c r="NQ944" s="871"/>
      <c r="NR944" s="871"/>
      <c r="NS944" s="871"/>
      <c r="NT944" s="871"/>
      <c r="NU944" s="871"/>
      <c r="NV944" s="871"/>
      <c r="NW944" s="871"/>
      <c r="NX944" s="871"/>
      <c r="NY944" s="871"/>
      <c r="NZ944" s="871"/>
      <c r="OA944" s="871"/>
      <c r="OB944" s="871"/>
      <c r="OC944" s="871"/>
      <c r="OD944" s="871"/>
      <c r="OE944" s="871"/>
      <c r="OF944" s="871"/>
      <c r="OG944" s="871"/>
      <c r="OH944" s="871"/>
      <c r="OI944" s="871"/>
      <c r="OJ944" s="871"/>
      <c r="OK944" s="871"/>
      <c r="OL944" s="871"/>
      <c r="OM944" s="871"/>
      <c r="ON944" s="871"/>
      <c r="OO944" s="871"/>
      <c r="OP944" s="871"/>
      <c r="OQ944" s="871"/>
      <c r="OR944" s="871"/>
      <c r="OS944" s="871"/>
      <c r="OT944" s="871"/>
      <c r="OU944" s="871"/>
      <c r="OV944" s="871"/>
      <c r="OW944" s="871"/>
      <c r="OX944" s="871"/>
      <c r="OY944" s="871"/>
      <c r="OZ944" s="871"/>
      <c r="PA944" s="871"/>
      <c r="PB944" s="871"/>
      <c r="PC944" s="871"/>
      <c r="PD944" s="871"/>
      <c r="PE944" s="871"/>
      <c r="PF944" s="871"/>
      <c r="PG944" s="871"/>
      <c r="PH944" s="871"/>
      <c r="PI944" s="871"/>
      <c r="PJ944" s="871"/>
      <c r="PK944" s="871"/>
      <c r="PL944" s="871"/>
      <c r="PM944" s="871"/>
      <c r="PN944" s="871"/>
      <c r="PO944" s="871"/>
      <c r="PP944" s="871"/>
      <c r="PQ944" s="871"/>
      <c r="PR944" s="871"/>
      <c r="PS944" s="871"/>
      <c r="PT944" s="871"/>
      <c r="PU944" s="871"/>
      <c r="PV944" s="871"/>
      <c r="PW944" s="871"/>
      <c r="PX944" s="871"/>
      <c r="PY944" s="871"/>
      <c r="PZ944" s="871"/>
      <c r="QA944" s="871"/>
      <c r="QB944" s="871"/>
      <c r="QC944" s="871"/>
      <c r="QD944" s="871"/>
      <c r="QE944" s="871"/>
      <c r="QF944" s="871"/>
      <c r="QG944" s="871"/>
      <c r="QH944" s="871"/>
      <c r="QI944" s="871"/>
      <c r="QJ944" s="871"/>
      <c r="QK944" s="871"/>
      <c r="QL944" s="871"/>
      <c r="QM944" s="871"/>
      <c r="QN944" s="871"/>
      <c r="QO944" s="871"/>
      <c r="QP944" s="871"/>
      <c r="QQ944" s="871"/>
      <c r="QR944" s="871"/>
      <c r="QS944" s="871"/>
      <c r="QT944" s="871"/>
      <c r="QU944" s="871"/>
      <c r="QV944" s="871"/>
      <c r="QW944" s="871"/>
      <c r="QX944" s="871"/>
      <c r="QY944" s="871"/>
      <c r="QZ944" s="871"/>
      <c r="RA944" s="871"/>
      <c r="RB944" s="871"/>
      <c r="RC944" s="871"/>
      <c r="RD944" s="871"/>
      <c r="RE944" s="871"/>
      <c r="RF944" s="871"/>
      <c r="RG944" s="871"/>
      <c r="RH944" s="871"/>
      <c r="RI944" s="871"/>
      <c r="RJ944" s="871"/>
      <c r="RK944" s="871"/>
      <c r="RL944" s="871"/>
      <c r="RM944" s="871"/>
      <c r="RN944" s="871"/>
      <c r="RO944" s="871"/>
      <c r="RP944" s="871"/>
      <c r="RQ944" s="871"/>
      <c r="RR944" s="871"/>
      <c r="RS944" s="871"/>
      <c r="RT944" s="871"/>
      <c r="RU944" s="871"/>
      <c r="RV944" s="871"/>
      <c r="RW944" s="871"/>
      <c r="RX944" s="871"/>
      <c r="RY944" s="871"/>
      <c r="RZ944" s="871"/>
      <c r="SA944" s="871"/>
      <c r="SB944" s="871"/>
      <c r="SC944" s="871"/>
      <c r="SD944" s="871"/>
      <c r="SE944" s="871"/>
      <c r="SF944" s="871"/>
      <c r="SG944" s="871"/>
      <c r="SH944" s="871"/>
      <c r="SI944" s="871"/>
      <c r="SJ944" s="871"/>
      <c r="SK944" s="871"/>
      <c r="SL944" s="871"/>
      <c r="SM944" s="871"/>
      <c r="SN944" s="871"/>
      <c r="SO944" s="871"/>
      <c r="SP944" s="871"/>
      <c r="SQ944" s="871"/>
      <c r="SR944" s="871"/>
      <c r="SS944" s="871"/>
      <c r="ST944" s="871"/>
      <c r="SU944" s="871"/>
      <c r="SV944" s="871"/>
      <c r="SW944" s="871"/>
      <c r="SX944" s="871"/>
      <c r="SY944" s="871"/>
      <c r="SZ944" s="871"/>
      <c r="TA944" s="871"/>
      <c r="TB944" s="871"/>
      <c r="TC944" s="871"/>
      <c r="TD944" s="871"/>
      <c r="TE944" s="871"/>
      <c r="TF944" s="871"/>
      <c r="TG944" s="871"/>
      <c r="TH944" s="871"/>
      <c r="TI944" s="871"/>
      <c r="TJ944" s="871"/>
      <c r="TK944" s="871"/>
      <c r="TL944" s="871"/>
      <c r="TM944" s="871"/>
      <c r="TN944" s="871"/>
      <c r="TO944" s="871"/>
      <c r="TP944" s="871"/>
      <c r="TQ944" s="871"/>
      <c r="TR944" s="871"/>
      <c r="TS944" s="871"/>
      <c r="TT944" s="871"/>
      <c r="TU944" s="871"/>
      <c r="TV944" s="871"/>
      <c r="TW944" s="871"/>
      <c r="TX944" s="871"/>
      <c r="TY944" s="871"/>
      <c r="TZ944" s="871"/>
      <c r="UA944" s="871"/>
      <c r="UB944" s="871"/>
      <c r="UC944" s="871"/>
      <c r="UD944" s="871"/>
      <c r="UE944" s="871"/>
      <c r="UF944" s="871"/>
      <c r="UG944" s="871"/>
      <c r="UH944" s="871"/>
      <c r="UI944" s="871"/>
      <c r="UJ944" s="871"/>
      <c r="UK944" s="871"/>
      <c r="UL944" s="871"/>
      <c r="UM944" s="871"/>
      <c r="UN944" s="871"/>
      <c r="UO944" s="871"/>
      <c r="UP944" s="871"/>
      <c r="UQ944" s="871"/>
      <c r="UR944" s="871"/>
      <c r="US944" s="871"/>
      <c r="UT944" s="871"/>
      <c r="UU944" s="871"/>
      <c r="UV944" s="871"/>
      <c r="UW944" s="871"/>
      <c r="UX944" s="871"/>
      <c r="UY944" s="871"/>
      <c r="UZ944" s="871"/>
      <c r="VA944" s="871"/>
      <c r="VB944" s="871"/>
      <c r="VC944" s="871"/>
      <c r="VD944" s="871"/>
      <c r="VE944" s="871"/>
      <c r="VF944" s="871"/>
      <c r="VG944" s="871"/>
      <c r="VH944" s="871"/>
      <c r="VI944" s="871"/>
      <c r="VJ944" s="871"/>
      <c r="VK944" s="871"/>
      <c r="VL944" s="871"/>
      <c r="VM944" s="871"/>
      <c r="VN944" s="871"/>
      <c r="VO944" s="871"/>
      <c r="VP944" s="871"/>
      <c r="VQ944" s="871"/>
      <c r="VR944" s="871"/>
      <c r="VS944" s="871"/>
      <c r="VT944" s="871"/>
      <c r="VU944" s="871"/>
      <c r="VV944" s="871"/>
      <c r="VW944" s="871"/>
      <c r="VX944" s="871"/>
      <c r="VY944" s="871"/>
      <c r="VZ944" s="871"/>
      <c r="WA944" s="871"/>
      <c r="WB944" s="871"/>
      <c r="WC944" s="871"/>
      <c r="WD944" s="871"/>
      <c r="WE944" s="871"/>
      <c r="WF944" s="871"/>
      <c r="WG944" s="871"/>
      <c r="WH944" s="871"/>
      <c r="WI944" s="871"/>
      <c r="WJ944" s="871"/>
      <c r="WK944" s="871"/>
      <c r="WL944" s="871"/>
      <c r="WM944" s="871"/>
      <c r="WN944" s="871"/>
      <c r="WO944" s="871"/>
      <c r="WP944" s="871"/>
      <c r="WQ944" s="871"/>
      <c r="WR944" s="871"/>
      <c r="WS944" s="871"/>
      <c r="WT944" s="871"/>
      <c r="WU944" s="871"/>
      <c r="WV944" s="871"/>
      <c r="WW944" s="871"/>
      <c r="WX944" s="871"/>
      <c r="WY944" s="871"/>
      <c r="WZ944" s="871"/>
      <c r="XA944" s="871"/>
      <c r="XB944" s="871"/>
      <c r="XC944" s="871"/>
      <c r="XD944" s="871"/>
      <c r="XE944" s="871"/>
      <c r="XF944" s="871"/>
      <c r="XG944" s="871"/>
      <c r="XH944" s="871"/>
      <c r="XI944" s="871"/>
      <c r="XJ944" s="871"/>
      <c r="XK944" s="871"/>
      <c r="XL944" s="871"/>
      <c r="XM944" s="871"/>
      <c r="XN944" s="871"/>
      <c r="XO944" s="871"/>
      <c r="XP944" s="871"/>
      <c r="XQ944" s="871"/>
      <c r="XR944" s="871"/>
      <c r="XS944" s="871"/>
      <c r="XT944" s="871"/>
      <c r="XU944" s="871"/>
      <c r="XV944" s="871"/>
      <c r="XW944" s="871"/>
      <c r="XX944" s="871"/>
      <c r="XY944" s="871"/>
      <c r="XZ944" s="871"/>
      <c r="YA944" s="871"/>
      <c r="YB944" s="871"/>
      <c r="YC944" s="871"/>
      <c r="YD944" s="871"/>
      <c r="YE944" s="871"/>
      <c r="YF944" s="871"/>
      <c r="YG944" s="871"/>
      <c r="YH944" s="871"/>
      <c r="YI944" s="871"/>
      <c r="YJ944" s="871"/>
      <c r="YK944" s="871"/>
      <c r="YL944" s="871"/>
      <c r="YM944" s="871"/>
      <c r="YN944" s="871"/>
      <c r="YO944" s="871"/>
      <c r="YP944" s="871"/>
      <c r="YQ944" s="871"/>
      <c r="YR944" s="871"/>
      <c r="YS944" s="871"/>
      <c r="YT944" s="871"/>
      <c r="YU944" s="871"/>
      <c r="YV944" s="871"/>
      <c r="YW944" s="871"/>
      <c r="YX944" s="871"/>
      <c r="YY944" s="871"/>
      <c r="YZ944" s="871"/>
      <c r="ZA944" s="871"/>
      <c r="ZB944" s="871"/>
      <c r="ZC944" s="871"/>
      <c r="ZD944" s="871"/>
      <c r="ZE944" s="871"/>
      <c r="ZF944" s="871"/>
      <c r="ZG944" s="871"/>
      <c r="ZH944" s="871"/>
      <c r="ZI944" s="871"/>
      <c r="ZJ944" s="871"/>
      <c r="ZK944" s="871"/>
      <c r="ZL944" s="871"/>
      <c r="ZM944" s="871"/>
      <c r="ZN944" s="871"/>
      <c r="ZO944" s="871"/>
      <c r="ZP944" s="871"/>
      <c r="ZQ944" s="871"/>
      <c r="ZR944" s="871"/>
      <c r="ZS944" s="871"/>
      <c r="ZT944" s="871"/>
      <c r="ZU944" s="871"/>
      <c r="ZV944" s="871"/>
      <c r="ZW944" s="871"/>
      <c r="ZX944" s="871"/>
      <c r="ZY944" s="871"/>
      <c r="ZZ944" s="871"/>
      <c r="AAA944" s="871"/>
      <c r="AAB944" s="871"/>
      <c r="AAC944" s="871"/>
      <c r="AAD944" s="871"/>
      <c r="AAE944" s="871"/>
      <c r="AAF944" s="871"/>
      <c r="AAG944" s="871"/>
      <c r="AAH944" s="871"/>
      <c r="AAI944" s="871"/>
      <c r="AAJ944" s="871"/>
      <c r="AAK944" s="871"/>
      <c r="AAL944" s="871"/>
      <c r="AAM944" s="871"/>
      <c r="AAN944" s="871"/>
      <c r="AAO944" s="871"/>
      <c r="AAP944" s="871"/>
      <c r="AAQ944" s="871"/>
      <c r="AAR944" s="871"/>
      <c r="AAS944" s="871"/>
      <c r="AAT944" s="871"/>
      <c r="AAU944" s="871"/>
      <c r="AAV944" s="871"/>
      <c r="AAW944" s="871"/>
      <c r="AAX944" s="871"/>
      <c r="AAY944" s="871"/>
      <c r="AAZ944" s="871"/>
      <c r="ABA944" s="871"/>
      <c r="ABB944" s="871"/>
      <c r="ABC944" s="871"/>
      <c r="ABD944" s="871"/>
      <c r="ABE944" s="871"/>
      <c r="ABF944" s="871"/>
      <c r="ABG944" s="871"/>
      <c r="ABH944" s="871"/>
      <c r="ABI944" s="871"/>
      <c r="ABJ944" s="871"/>
      <c r="ABK944" s="871"/>
      <c r="ABL944" s="871"/>
      <c r="ABM944" s="871"/>
      <c r="ABN944" s="871"/>
      <c r="ABO944" s="871"/>
      <c r="ABP944" s="871"/>
      <c r="ABQ944" s="871"/>
      <c r="ABR944" s="871"/>
      <c r="ABS944" s="871"/>
      <c r="ABT944" s="871"/>
      <c r="ABU944" s="871"/>
      <c r="ABV944" s="871"/>
      <c r="ABW944" s="871"/>
      <c r="ABX944" s="871"/>
      <c r="ABY944" s="871"/>
      <c r="ABZ944" s="871"/>
      <c r="ACA944" s="871"/>
      <c r="ACB944" s="871"/>
      <c r="ACC944" s="871"/>
      <c r="ACD944" s="871"/>
      <c r="ACE944" s="871"/>
      <c r="ACF944" s="871"/>
      <c r="ACG944" s="871"/>
      <c r="ACH944" s="871"/>
      <c r="ACI944" s="871"/>
      <c r="ACJ944" s="871"/>
      <c r="ACK944" s="871"/>
      <c r="ACL944" s="871"/>
      <c r="ACM944" s="871"/>
      <c r="ACN944" s="871"/>
      <c r="ACO944" s="871"/>
      <c r="ACP944" s="871"/>
      <c r="ACQ944" s="871"/>
      <c r="ACR944" s="871"/>
      <c r="ACS944" s="871"/>
      <c r="ACT944" s="871"/>
      <c r="ACU944" s="871"/>
      <c r="ACV944" s="871"/>
      <c r="ACW944" s="871"/>
      <c r="ACX944" s="871"/>
      <c r="ACY944" s="871"/>
      <c r="ACZ944" s="871"/>
      <c r="ADA944" s="871"/>
      <c r="ADB944" s="871"/>
      <c r="ADC944" s="871"/>
      <c r="ADD944" s="871"/>
      <c r="ADE944" s="871"/>
      <c r="ADF944" s="871"/>
      <c r="ADG944" s="871"/>
      <c r="ADH944" s="871"/>
      <c r="ADI944" s="871"/>
      <c r="ADJ944" s="871"/>
      <c r="ADK944" s="871"/>
      <c r="ADL944" s="871"/>
      <c r="ADM944" s="871"/>
      <c r="ADN944" s="871"/>
      <c r="ADO944" s="871"/>
      <c r="ADP944" s="871"/>
      <c r="ADQ944" s="871"/>
      <c r="ADR944" s="871"/>
      <c r="ADS944" s="871"/>
      <c r="ADT944" s="871"/>
      <c r="ADU944" s="871"/>
      <c r="ADV944" s="871"/>
      <c r="ADW944" s="871"/>
      <c r="ADX944" s="871"/>
      <c r="ADY944" s="871"/>
      <c r="ADZ944" s="871"/>
      <c r="AEA944" s="871"/>
      <c r="AEB944" s="871"/>
      <c r="AEC944" s="871"/>
      <c r="AED944" s="871"/>
      <c r="AEE944" s="871"/>
      <c r="AEF944" s="871"/>
      <c r="AEG944" s="871"/>
      <c r="AEH944" s="871"/>
      <c r="AEI944" s="871"/>
      <c r="AEJ944" s="871"/>
      <c r="AEK944" s="871"/>
      <c r="AEL944" s="871"/>
      <c r="AEM944" s="871"/>
      <c r="AEN944" s="871"/>
      <c r="AEO944" s="871"/>
      <c r="AEP944" s="871"/>
      <c r="AEQ944" s="871"/>
      <c r="AER944" s="871"/>
      <c r="AES944" s="871"/>
      <c r="AET944" s="871"/>
      <c r="AEU944" s="871"/>
      <c r="AEV944" s="871"/>
      <c r="AEW944" s="871"/>
      <c r="AEX944" s="871"/>
      <c r="AEY944" s="871"/>
      <c r="AEZ944" s="871"/>
      <c r="AFA944" s="871"/>
      <c r="AFB944" s="871"/>
      <c r="AFC944" s="871"/>
      <c r="AFD944" s="871"/>
      <c r="AFE944" s="871"/>
      <c r="AFF944" s="871"/>
      <c r="AFG944" s="871"/>
      <c r="AFH944" s="871"/>
      <c r="AFI944" s="871"/>
      <c r="AFJ944" s="871"/>
      <c r="AFK944" s="871"/>
      <c r="AFL944" s="871"/>
      <c r="AFM944" s="871"/>
      <c r="AFN944" s="871"/>
      <c r="AFO944" s="871"/>
      <c r="AFP944" s="871"/>
      <c r="AFQ944" s="871"/>
      <c r="AFR944" s="871"/>
      <c r="AFS944" s="871"/>
      <c r="AFT944" s="871"/>
      <c r="AFU944" s="871"/>
      <c r="AFV944" s="871"/>
      <c r="AFW944" s="871"/>
      <c r="AFX944" s="871"/>
      <c r="AFY944" s="871"/>
      <c r="AFZ944" s="871"/>
      <c r="AGA944" s="871"/>
      <c r="AGB944" s="871"/>
      <c r="AGC944" s="871"/>
      <c r="AGD944" s="871"/>
      <c r="AGE944" s="871"/>
      <c r="AGF944" s="871"/>
      <c r="AGG944" s="871"/>
      <c r="AGH944" s="871"/>
      <c r="AGI944" s="871"/>
      <c r="AGJ944" s="871"/>
      <c r="AGK944" s="871"/>
      <c r="AGL944" s="871"/>
      <c r="AGM944" s="871"/>
      <c r="AGN944" s="871"/>
      <c r="AGO944" s="871"/>
      <c r="AGP944" s="871"/>
      <c r="AGQ944" s="871"/>
      <c r="AGR944" s="871"/>
      <c r="AGS944" s="871"/>
      <c r="AGT944" s="871"/>
      <c r="AGU944" s="871"/>
      <c r="AGV944" s="871"/>
      <c r="AGW944" s="871"/>
      <c r="AGX944" s="871"/>
      <c r="AGY944" s="871"/>
      <c r="AGZ944" s="871"/>
      <c r="AHA944" s="871"/>
      <c r="AHB944" s="871"/>
      <c r="AHC944" s="871"/>
      <c r="AHD944" s="871"/>
      <c r="AHE944" s="871"/>
      <c r="AHF944" s="871"/>
      <c r="AHG944" s="871"/>
      <c r="AHH944" s="871"/>
      <c r="AHI944" s="871"/>
      <c r="AHJ944" s="871"/>
      <c r="AHK944" s="871"/>
      <c r="AHL944" s="871"/>
      <c r="AHM944" s="871"/>
      <c r="AHN944" s="871"/>
      <c r="AHO944" s="871"/>
      <c r="AHP944" s="871"/>
      <c r="AHQ944" s="871"/>
      <c r="AHR944" s="871"/>
      <c r="AHS944" s="871"/>
      <c r="AHT944" s="871"/>
      <c r="AHU944" s="871"/>
      <c r="AHV944" s="871"/>
      <c r="AHW944" s="871"/>
      <c r="AHX944" s="871"/>
      <c r="AHY944" s="871"/>
      <c r="AHZ944" s="871"/>
      <c r="AIA944" s="871"/>
      <c r="AIB944" s="871"/>
      <c r="AIC944" s="871"/>
      <c r="AID944" s="871"/>
      <c r="AIE944" s="871"/>
      <c r="AIF944" s="871"/>
      <c r="AIG944" s="871"/>
      <c r="AIH944" s="871"/>
      <c r="AII944" s="871"/>
      <c r="AIJ944" s="871"/>
      <c r="AIK944" s="871"/>
      <c r="AIL944" s="871"/>
      <c r="AIM944" s="871"/>
      <c r="AIN944" s="871"/>
      <c r="AIO944" s="871"/>
      <c r="AIP944" s="871"/>
      <c r="AIQ944" s="871"/>
      <c r="AIR944" s="871"/>
      <c r="AIS944" s="871"/>
      <c r="AIT944" s="871"/>
      <c r="AIU944" s="871"/>
      <c r="AIV944" s="871"/>
      <c r="AIW944" s="871"/>
      <c r="AIX944" s="871"/>
      <c r="AIY944" s="871"/>
      <c r="AIZ944" s="871"/>
      <c r="AJA944" s="871"/>
      <c r="AJB944" s="871"/>
      <c r="AJC944" s="871"/>
      <c r="AJD944" s="871"/>
      <c r="AJE944" s="871"/>
      <c r="AJF944" s="871"/>
      <c r="AJG944" s="871"/>
      <c r="AJH944" s="871"/>
      <c r="AJI944" s="871"/>
      <c r="AJJ944" s="871"/>
      <c r="AJK944" s="871"/>
      <c r="AJL944" s="871"/>
      <c r="AJM944" s="871"/>
      <c r="AJN944" s="871"/>
      <c r="AJO944" s="871"/>
      <c r="AJP944" s="871"/>
      <c r="AJQ944" s="871"/>
      <c r="AJR944" s="871"/>
      <c r="AJS944" s="871"/>
      <c r="AJT944" s="871"/>
      <c r="AJU944" s="871"/>
      <c r="AJV944" s="871"/>
      <c r="AJW944" s="871"/>
      <c r="AJX944" s="871"/>
      <c r="AJY944" s="871"/>
      <c r="AJZ944" s="871"/>
      <c r="AKA944" s="871"/>
      <c r="AKB944" s="871"/>
      <c r="AKC944" s="871"/>
      <c r="AKD944" s="871"/>
      <c r="AKE944" s="871"/>
      <c r="AKF944" s="871"/>
      <c r="AKG944" s="871"/>
      <c r="AKH944" s="871"/>
      <c r="AKI944" s="871"/>
      <c r="AKJ944" s="871"/>
      <c r="AKK944" s="871"/>
      <c r="AKL944" s="871"/>
      <c r="AKM944" s="871"/>
      <c r="AKN944" s="871"/>
      <c r="AKO944" s="871"/>
      <c r="AKP944" s="871"/>
      <c r="AKQ944" s="871"/>
      <c r="AKR944" s="871"/>
      <c r="AKS944" s="871"/>
      <c r="AKT944" s="871"/>
      <c r="AKU944" s="871"/>
      <c r="AKV944" s="871"/>
      <c r="AKW944" s="871"/>
      <c r="AKX944" s="871"/>
      <c r="AKY944" s="871"/>
      <c r="AKZ944" s="871"/>
      <c r="ALA944" s="871"/>
      <c r="ALB944" s="871"/>
      <c r="ALC944" s="871"/>
      <c r="ALD944" s="871"/>
      <c r="ALE944" s="871"/>
      <c r="ALF944" s="871"/>
      <c r="ALG944" s="871"/>
      <c r="ALH944" s="871"/>
      <c r="ALI944" s="871"/>
      <c r="ALJ944" s="871"/>
      <c r="ALK944" s="871"/>
      <c r="ALL944" s="871"/>
      <c r="ALM944" s="871"/>
      <c r="ALN944" s="871"/>
      <c r="ALO944" s="871"/>
      <c r="ALP944" s="871"/>
      <c r="ALQ944" s="871"/>
      <c r="ALR944" s="871"/>
      <c r="ALS944" s="871"/>
      <c r="ALT944" s="871"/>
      <c r="ALU944" s="871"/>
      <c r="ALV944" s="871"/>
      <c r="ALW944" s="871"/>
      <c r="ALX944" s="871"/>
      <c r="ALY944" s="871"/>
      <c r="ALZ944" s="871"/>
      <c r="AMA944" s="871"/>
      <c r="AMB944" s="871"/>
      <c r="AMC944" s="871"/>
      <c r="AMD944" s="871"/>
      <c r="AME944" s="871"/>
      <c r="AMF944" s="871"/>
      <c r="AMG944" s="871"/>
      <c r="AMH944" s="871"/>
      <c r="AMI944" s="871"/>
      <c r="AMJ944" s="871"/>
    </row>
    <row r="945" spans="1:1024" ht="14.4">
      <c r="A945" s="1039" t="s">
        <v>272</v>
      </c>
      <c r="B945" s="1050">
        <v>0.08</v>
      </c>
      <c r="C945" s="1047"/>
      <c r="D945" s="954" t="s">
        <v>754</v>
      </c>
      <c r="E945" s="1052">
        <v>2100000</v>
      </c>
      <c r="F945" s="1010">
        <v>0.04</v>
      </c>
      <c r="G945" s="1036">
        <f t="shared" si="37"/>
        <v>84000</v>
      </c>
      <c r="H945" s="871"/>
      <c r="I945" s="871"/>
      <c r="J945" s="871"/>
      <c r="K945" s="871"/>
      <c r="L945" s="871"/>
      <c r="M945" s="871"/>
      <c r="N945" s="871"/>
      <c r="O945" s="871"/>
      <c r="P945" s="871"/>
      <c r="Q945" s="871"/>
      <c r="R945" s="871"/>
      <c r="S945" s="871"/>
      <c r="T945" s="871"/>
      <c r="U945" s="871"/>
      <c r="V945" s="871"/>
      <c r="W945" s="871"/>
      <c r="X945" s="871"/>
      <c r="Y945" s="871"/>
      <c r="Z945" s="871"/>
      <c r="AA945" s="871"/>
      <c r="AB945" s="871"/>
      <c r="AC945" s="871"/>
      <c r="AD945" s="871"/>
      <c r="AE945" s="871"/>
      <c r="AF945" s="871"/>
      <c r="AG945" s="871"/>
      <c r="AH945" s="871"/>
      <c r="AI945" s="871"/>
      <c r="AJ945" s="871"/>
      <c r="AK945" s="871"/>
      <c r="AL945" s="871"/>
      <c r="AM945" s="871"/>
      <c r="AN945" s="871"/>
      <c r="AO945" s="871"/>
      <c r="AP945" s="871"/>
      <c r="AQ945" s="871"/>
      <c r="AR945" s="871"/>
      <c r="AS945" s="871"/>
      <c r="AT945" s="871"/>
      <c r="AU945" s="871"/>
      <c r="AV945" s="871"/>
      <c r="AW945" s="871"/>
      <c r="AX945" s="871"/>
      <c r="AY945" s="871"/>
      <c r="AZ945" s="871"/>
      <c r="BA945" s="871"/>
      <c r="BB945" s="871"/>
      <c r="BC945" s="871"/>
      <c r="BD945" s="871"/>
      <c r="BE945" s="871"/>
      <c r="BF945" s="871"/>
      <c r="BG945" s="871"/>
      <c r="BH945" s="871"/>
      <c r="BI945" s="871"/>
      <c r="BJ945" s="871"/>
      <c r="BK945" s="871"/>
      <c r="BL945" s="871"/>
      <c r="BM945" s="871"/>
      <c r="BN945" s="871"/>
      <c r="BO945" s="871"/>
      <c r="BP945" s="871"/>
      <c r="BQ945" s="871"/>
      <c r="BR945" s="871"/>
      <c r="BS945" s="871"/>
      <c r="BT945" s="871"/>
      <c r="BU945" s="871"/>
      <c r="BV945" s="871"/>
      <c r="BW945" s="871"/>
      <c r="BX945" s="871"/>
      <c r="BY945" s="871"/>
      <c r="BZ945" s="871"/>
      <c r="CA945" s="871"/>
      <c r="CB945" s="871"/>
      <c r="CC945" s="871"/>
      <c r="CD945" s="871"/>
      <c r="CE945" s="871"/>
      <c r="CF945" s="871"/>
      <c r="CG945" s="871"/>
      <c r="CH945" s="871"/>
      <c r="CI945" s="871"/>
      <c r="CJ945" s="871"/>
      <c r="CK945" s="871"/>
      <c r="CL945" s="871"/>
      <c r="CM945" s="871"/>
      <c r="CN945" s="871"/>
      <c r="CO945" s="871"/>
      <c r="CP945" s="871"/>
      <c r="CQ945" s="871"/>
      <c r="CR945" s="871"/>
      <c r="CS945" s="871"/>
      <c r="CT945" s="871"/>
      <c r="CU945" s="871"/>
      <c r="CV945" s="871"/>
      <c r="CW945" s="871"/>
      <c r="CX945" s="871"/>
      <c r="CY945" s="871"/>
      <c r="CZ945" s="871"/>
      <c r="DA945" s="871"/>
      <c r="DB945" s="871"/>
      <c r="DC945" s="871"/>
      <c r="DD945" s="871"/>
      <c r="DE945" s="871"/>
      <c r="DF945" s="871"/>
      <c r="DG945" s="871"/>
      <c r="DH945" s="871"/>
      <c r="DI945" s="871"/>
      <c r="DJ945" s="871"/>
      <c r="DK945" s="871"/>
      <c r="DL945" s="871"/>
      <c r="DM945" s="871"/>
      <c r="DN945" s="871"/>
      <c r="DO945" s="871"/>
      <c r="DP945" s="871"/>
      <c r="DQ945" s="871"/>
      <c r="DR945" s="871"/>
      <c r="DS945" s="871"/>
      <c r="DT945" s="871"/>
      <c r="DU945" s="871"/>
      <c r="DV945" s="871"/>
      <c r="DW945" s="871"/>
      <c r="DX945" s="871"/>
      <c r="DY945" s="871"/>
      <c r="DZ945" s="871"/>
      <c r="EA945" s="871"/>
      <c r="EB945" s="871"/>
      <c r="EC945" s="871"/>
      <c r="ED945" s="871"/>
      <c r="EE945" s="871"/>
      <c r="EF945" s="871"/>
      <c r="EG945" s="871"/>
      <c r="EH945" s="871"/>
      <c r="EI945" s="871"/>
      <c r="EJ945" s="871"/>
      <c r="EK945" s="871"/>
      <c r="EL945" s="871"/>
      <c r="EM945" s="871"/>
      <c r="EN945" s="871"/>
      <c r="EO945" s="871"/>
      <c r="EP945" s="871"/>
      <c r="EQ945" s="871"/>
      <c r="ER945" s="871"/>
      <c r="ES945" s="871"/>
      <c r="ET945" s="871"/>
      <c r="EU945" s="871"/>
      <c r="EV945" s="871"/>
      <c r="EW945" s="871"/>
      <c r="EX945" s="871"/>
      <c r="EY945" s="871"/>
      <c r="EZ945" s="871"/>
      <c r="FA945" s="871"/>
      <c r="FB945" s="871"/>
      <c r="FC945" s="871"/>
      <c r="FD945" s="871"/>
      <c r="FE945" s="871"/>
      <c r="FF945" s="871"/>
      <c r="FG945" s="871"/>
      <c r="FH945" s="871"/>
      <c r="FI945" s="871"/>
      <c r="FJ945" s="871"/>
      <c r="FK945" s="871"/>
      <c r="FL945" s="871"/>
      <c r="FM945" s="871"/>
      <c r="FN945" s="871"/>
      <c r="FO945" s="871"/>
      <c r="FP945" s="871"/>
      <c r="FQ945" s="871"/>
      <c r="FR945" s="871"/>
      <c r="FS945" s="871"/>
      <c r="FT945" s="871"/>
      <c r="FU945" s="871"/>
      <c r="FV945" s="871"/>
      <c r="FW945" s="871"/>
      <c r="FX945" s="871"/>
      <c r="FY945" s="871"/>
      <c r="FZ945" s="871"/>
      <c r="GA945" s="871"/>
      <c r="GB945" s="871"/>
      <c r="GC945" s="871"/>
      <c r="GD945" s="871"/>
      <c r="GE945" s="871"/>
      <c r="GF945" s="871"/>
      <c r="GG945" s="871"/>
      <c r="GH945" s="871"/>
      <c r="GI945" s="871"/>
      <c r="GJ945" s="871"/>
      <c r="GK945" s="871"/>
      <c r="GL945" s="871"/>
      <c r="GM945" s="871"/>
      <c r="GN945" s="871"/>
      <c r="GO945" s="871"/>
      <c r="GP945" s="871"/>
      <c r="GQ945" s="871"/>
      <c r="GR945" s="871"/>
      <c r="GS945" s="871"/>
      <c r="GT945" s="871"/>
      <c r="GU945" s="871"/>
      <c r="GV945" s="871"/>
      <c r="GW945" s="871"/>
      <c r="GX945" s="871"/>
      <c r="GY945" s="871"/>
      <c r="GZ945" s="871"/>
      <c r="HA945" s="871"/>
      <c r="HB945" s="871"/>
      <c r="HC945" s="871"/>
      <c r="HD945" s="871"/>
      <c r="HE945" s="871"/>
      <c r="HF945" s="871"/>
      <c r="HG945" s="871"/>
      <c r="HH945" s="871"/>
      <c r="HI945" s="871"/>
      <c r="HJ945" s="871"/>
      <c r="HK945" s="871"/>
      <c r="HL945" s="871"/>
      <c r="HM945" s="871"/>
      <c r="HN945" s="871"/>
      <c r="HO945" s="871"/>
      <c r="HP945" s="871"/>
      <c r="HQ945" s="871"/>
      <c r="HR945" s="871"/>
      <c r="HS945" s="871"/>
      <c r="HT945" s="871"/>
      <c r="HU945" s="871"/>
      <c r="HV945" s="871"/>
      <c r="HW945" s="871"/>
      <c r="HX945" s="871"/>
      <c r="HY945" s="871"/>
      <c r="HZ945" s="871"/>
      <c r="IA945" s="871"/>
      <c r="IB945" s="871"/>
      <c r="IC945" s="871"/>
      <c r="ID945" s="871"/>
      <c r="IE945" s="871"/>
      <c r="IF945" s="871"/>
      <c r="IG945" s="871"/>
      <c r="IH945" s="871"/>
      <c r="II945" s="871"/>
      <c r="IJ945" s="871"/>
      <c r="IK945" s="871"/>
      <c r="IL945" s="871"/>
      <c r="IM945" s="871"/>
      <c r="IN945" s="871"/>
      <c r="IO945" s="871"/>
      <c r="IP945" s="871"/>
      <c r="IQ945" s="871"/>
      <c r="IR945" s="871"/>
      <c r="IS945" s="871"/>
      <c r="IT945" s="871"/>
      <c r="IU945" s="871"/>
      <c r="IV945" s="871"/>
      <c r="IW945" s="871"/>
      <c r="IX945" s="871"/>
      <c r="IY945" s="871"/>
      <c r="IZ945" s="871"/>
      <c r="JA945" s="871"/>
      <c r="JB945" s="871"/>
      <c r="JC945" s="871"/>
      <c r="JD945" s="871"/>
      <c r="JE945" s="871"/>
      <c r="JF945" s="871"/>
      <c r="JG945" s="871"/>
      <c r="JH945" s="871"/>
      <c r="JI945" s="871"/>
      <c r="JJ945" s="871"/>
      <c r="JK945" s="871"/>
      <c r="JL945" s="871"/>
      <c r="JM945" s="871"/>
      <c r="JN945" s="871"/>
      <c r="JO945" s="871"/>
      <c r="JP945" s="871"/>
      <c r="JQ945" s="871"/>
      <c r="JR945" s="871"/>
      <c r="JS945" s="871"/>
      <c r="JT945" s="871"/>
      <c r="JU945" s="871"/>
      <c r="JV945" s="871"/>
      <c r="JW945" s="871"/>
      <c r="JX945" s="871"/>
      <c r="JY945" s="871"/>
      <c r="JZ945" s="871"/>
      <c r="KA945" s="871"/>
      <c r="KB945" s="871"/>
      <c r="KC945" s="871"/>
      <c r="KD945" s="871"/>
      <c r="KE945" s="871"/>
      <c r="KF945" s="871"/>
      <c r="KG945" s="871"/>
      <c r="KH945" s="871"/>
      <c r="KI945" s="871"/>
      <c r="KJ945" s="871"/>
      <c r="KK945" s="871"/>
      <c r="KL945" s="871"/>
      <c r="KM945" s="871"/>
      <c r="KN945" s="871"/>
      <c r="KO945" s="871"/>
      <c r="KP945" s="871"/>
      <c r="KQ945" s="871"/>
      <c r="KR945" s="871"/>
      <c r="KS945" s="871"/>
      <c r="KT945" s="871"/>
      <c r="KU945" s="871"/>
      <c r="KV945" s="871"/>
      <c r="KW945" s="871"/>
      <c r="KX945" s="871"/>
      <c r="KY945" s="871"/>
      <c r="KZ945" s="871"/>
      <c r="LA945" s="871"/>
      <c r="LB945" s="871"/>
      <c r="LC945" s="871"/>
      <c r="LD945" s="871"/>
      <c r="LE945" s="871"/>
      <c r="LF945" s="871"/>
      <c r="LG945" s="871"/>
      <c r="LH945" s="871"/>
      <c r="LI945" s="871"/>
      <c r="LJ945" s="871"/>
      <c r="LK945" s="871"/>
      <c r="LL945" s="871"/>
      <c r="LM945" s="871"/>
      <c r="LN945" s="871"/>
      <c r="LO945" s="871"/>
      <c r="LP945" s="871"/>
      <c r="LQ945" s="871"/>
      <c r="LR945" s="871"/>
      <c r="LS945" s="871"/>
      <c r="LT945" s="871"/>
      <c r="LU945" s="871"/>
      <c r="LV945" s="871"/>
      <c r="LW945" s="871"/>
      <c r="LX945" s="871"/>
      <c r="LY945" s="871"/>
      <c r="LZ945" s="871"/>
      <c r="MA945" s="871"/>
      <c r="MB945" s="871"/>
      <c r="MC945" s="871"/>
      <c r="MD945" s="871"/>
      <c r="ME945" s="871"/>
      <c r="MF945" s="871"/>
      <c r="MG945" s="871"/>
      <c r="MH945" s="871"/>
      <c r="MI945" s="871"/>
      <c r="MJ945" s="871"/>
      <c r="MK945" s="871"/>
      <c r="ML945" s="871"/>
      <c r="MM945" s="871"/>
      <c r="MN945" s="871"/>
      <c r="MO945" s="871"/>
      <c r="MP945" s="871"/>
      <c r="MQ945" s="871"/>
      <c r="MR945" s="871"/>
      <c r="MS945" s="871"/>
      <c r="MT945" s="871"/>
      <c r="MU945" s="871"/>
      <c r="MV945" s="871"/>
      <c r="MW945" s="871"/>
      <c r="MX945" s="871"/>
      <c r="MY945" s="871"/>
      <c r="MZ945" s="871"/>
      <c r="NA945" s="871"/>
      <c r="NB945" s="871"/>
      <c r="NC945" s="871"/>
      <c r="ND945" s="871"/>
      <c r="NE945" s="871"/>
      <c r="NF945" s="871"/>
      <c r="NG945" s="871"/>
      <c r="NH945" s="871"/>
      <c r="NI945" s="871"/>
      <c r="NJ945" s="871"/>
      <c r="NK945" s="871"/>
      <c r="NL945" s="871"/>
      <c r="NM945" s="871"/>
      <c r="NN945" s="871"/>
      <c r="NO945" s="871"/>
      <c r="NP945" s="871"/>
      <c r="NQ945" s="871"/>
      <c r="NR945" s="871"/>
      <c r="NS945" s="871"/>
      <c r="NT945" s="871"/>
      <c r="NU945" s="871"/>
      <c r="NV945" s="871"/>
      <c r="NW945" s="871"/>
      <c r="NX945" s="871"/>
      <c r="NY945" s="871"/>
      <c r="NZ945" s="871"/>
      <c r="OA945" s="871"/>
      <c r="OB945" s="871"/>
      <c r="OC945" s="871"/>
      <c r="OD945" s="871"/>
      <c r="OE945" s="871"/>
      <c r="OF945" s="871"/>
      <c r="OG945" s="871"/>
      <c r="OH945" s="871"/>
      <c r="OI945" s="871"/>
      <c r="OJ945" s="871"/>
      <c r="OK945" s="871"/>
      <c r="OL945" s="871"/>
      <c r="OM945" s="871"/>
      <c r="ON945" s="871"/>
      <c r="OO945" s="871"/>
      <c r="OP945" s="871"/>
      <c r="OQ945" s="871"/>
      <c r="OR945" s="871"/>
      <c r="OS945" s="871"/>
      <c r="OT945" s="871"/>
      <c r="OU945" s="871"/>
      <c r="OV945" s="871"/>
      <c r="OW945" s="871"/>
      <c r="OX945" s="871"/>
      <c r="OY945" s="871"/>
      <c r="OZ945" s="871"/>
      <c r="PA945" s="871"/>
      <c r="PB945" s="871"/>
      <c r="PC945" s="871"/>
      <c r="PD945" s="871"/>
      <c r="PE945" s="871"/>
      <c r="PF945" s="871"/>
      <c r="PG945" s="871"/>
      <c r="PH945" s="871"/>
      <c r="PI945" s="871"/>
      <c r="PJ945" s="871"/>
      <c r="PK945" s="871"/>
      <c r="PL945" s="871"/>
      <c r="PM945" s="871"/>
      <c r="PN945" s="871"/>
      <c r="PO945" s="871"/>
      <c r="PP945" s="871"/>
      <c r="PQ945" s="871"/>
      <c r="PR945" s="871"/>
      <c r="PS945" s="871"/>
      <c r="PT945" s="871"/>
      <c r="PU945" s="871"/>
      <c r="PV945" s="871"/>
      <c r="PW945" s="871"/>
      <c r="PX945" s="871"/>
      <c r="PY945" s="871"/>
      <c r="PZ945" s="871"/>
      <c r="QA945" s="871"/>
      <c r="QB945" s="871"/>
      <c r="QC945" s="871"/>
      <c r="QD945" s="871"/>
      <c r="QE945" s="871"/>
      <c r="QF945" s="871"/>
      <c r="QG945" s="871"/>
      <c r="QH945" s="871"/>
      <c r="QI945" s="871"/>
      <c r="QJ945" s="871"/>
      <c r="QK945" s="871"/>
      <c r="QL945" s="871"/>
      <c r="QM945" s="871"/>
      <c r="QN945" s="871"/>
      <c r="QO945" s="871"/>
      <c r="QP945" s="871"/>
      <c r="QQ945" s="871"/>
      <c r="QR945" s="871"/>
      <c r="QS945" s="871"/>
      <c r="QT945" s="871"/>
      <c r="QU945" s="871"/>
      <c r="QV945" s="871"/>
      <c r="QW945" s="871"/>
      <c r="QX945" s="871"/>
      <c r="QY945" s="871"/>
      <c r="QZ945" s="871"/>
      <c r="RA945" s="871"/>
      <c r="RB945" s="871"/>
      <c r="RC945" s="871"/>
      <c r="RD945" s="871"/>
      <c r="RE945" s="871"/>
      <c r="RF945" s="871"/>
      <c r="RG945" s="871"/>
      <c r="RH945" s="871"/>
      <c r="RI945" s="871"/>
      <c r="RJ945" s="871"/>
      <c r="RK945" s="871"/>
      <c r="RL945" s="871"/>
      <c r="RM945" s="871"/>
      <c r="RN945" s="871"/>
      <c r="RO945" s="871"/>
      <c r="RP945" s="871"/>
      <c r="RQ945" s="871"/>
      <c r="RR945" s="871"/>
      <c r="RS945" s="871"/>
      <c r="RT945" s="871"/>
      <c r="RU945" s="871"/>
      <c r="RV945" s="871"/>
      <c r="RW945" s="871"/>
      <c r="RX945" s="871"/>
      <c r="RY945" s="871"/>
      <c r="RZ945" s="871"/>
      <c r="SA945" s="871"/>
      <c r="SB945" s="871"/>
      <c r="SC945" s="871"/>
      <c r="SD945" s="871"/>
      <c r="SE945" s="871"/>
      <c r="SF945" s="871"/>
      <c r="SG945" s="871"/>
      <c r="SH945" s="871"/>
      <c r="SI945" s="871"/>
      <c r="SJ945" s="871"/>
      <c r="SK945" s="871"/>
      <c r="SL945" s="871"/>
      <c r="SM945" s="871"/>
      <c r="SN945" s="871"/>
      <c r="SO945" s="871"/>
      <c r="SP945" s="871"/>
      <c r="SQ945" s="871"/>
      <c r="SR945" s="871"/>
      <c r="SS945" s="871"/>
      <c r="ST945" s="871"/>
      <c r="SU945" s="871"/>
      <c r="SV945" s="871"/>
      <c r="SW945" s="871"/>
      <c r="SX945" s="871"/>
      <c r="SY945" s="871"/>
      <c r="SZ945" s="871"/>
      <c r="TA945" s="871"/>
      <c r="TB945" s="871"/>
      <c r="TC945" s="871"/>
      <c r="TD945" s="871"/>
      <c r="TE945" s="871"/>
      <c r="TF945" s="871"/>
      <c r="TG945" s="871"/>
      <c r="TH945" s="871"/>
      <c r="TI945" s="871"/>
      <c r="TJ945" s="871"/>
      <c r="TK945" s="871"/>
      <c r="TL945" s="871"/>
      <c r="TM945" s="871"/>
      <c r="TN945" s="871"/>
      <c r="TO945" s="871"/>
      <c r="TP945" s="871"/>
      <c r="TQ945" s="871"/>
      <c r="TR945" s="871"/>
      <c r="TS945" s="871"/>
      <c r="TT945" s="871"/>
      <c r="TU945" s="871"/>
      <c r="TV945" s="871"/>
      <c r="TW945" s="871"/>
      <c r="TX945" s="871"/>
      <c r="TY945" s="871"/>
      <c r="TZ945" s="871"/>
      <c r="UA945" s="871"/>
      <c r="UB945" s="871"/>
      <c r="UC945" s="871"/>
      <c r="UD945" s="871"/>
      <c r="UE945" s="871"/>
      <c r="UF945" s="871"/>
      <c r="UG945" s="871"/>
      <c r="UH945" s="871"/>
      <c r="UI945" s="871"/>
      <c r="UJ945" s="871"/>
      <c r="UK945" s="871"/>
      <c r="UL945" s="871"/>
      <c r="UM945" s="871"/>
      <c r="UN945" s="871"/>
      <c r="UO945" s="871"/>
      <c r="UP945" s="871"/>
      <c r="UQ945" s="871"/>
      <c r="UR945" s="871"/>
      <c r="US945" s="871"/>
      <c r="UT945" s="871"/>
      <c r="UU945" s="871"/>
      <c r="UV945" s="871"/>
      <c r="UW945" s="871"/>
      <c r="UX945" s="871"/>
      <c r="UY945" s="871"/>
      <c r="UZ945" s="871"/>
      <c r="VA945" s="871"/>
      <c r="VB945" s="871"/>
      <c r="VC945" s="871"/>
      <c r="VD945" s="871"/>
      <c r="VE945" s="871"/>
      <c r="VF945" s="871"/>
      <c r="VG945" s="871"/>
      <c r="VH945" s="871"/>
      <c r="VI945" s="871"/>
      <c r="VJ945" s="871"/>
      <c r="VK945" s="871"/>
      <c r="VL945" s="871"/>
      <c r="VM945" s="871"/>
      <c r="VN945" s="871"/>
      <c r="VO945" s="871"/>
      <c r="VP945" s="871"/>
      <c r="VQ945" s="871"/>
      <c r="VR945" s="871"/>
      <c r="VS945" s="871"/>
      <c r="VT945" s="871"/>
      <c r="VU945" s="871"/>
      <c r="VV945" s="871"/>
      <c r="VW945" s="871"/>
      <c r="VX945" s="871"/>
      <c r="VY945" s="871"/>
      <c r="VZ945" s="871"/>
      <c r="WA945" s="871"/>
      <c r="WB945" s="871"/>
      <c r="WC945" s="871"/>
      <c r="WD945" s="871"/>
      <c r="WE945" s="871"/>
      <c r="WF945" s="871"/>
      <c r="WG945" s="871"/>
      <c r="WH945" s="871"/>
      <c r="WI945" s="871"/>
      <c r="WJ945" s="871"/>
      <c r="WK945" s="871"/>
      <c r="WL945" s="871"/>
      <c r="WM945" s="871"/>
      <c r="WN945" s="871"/>
      <c r="WO945" s="871"/>
      <c r="WP945" s="871"/>
      <c r="WQ945" s="871"/>
      <c r="WR945" s="871"/>
      <c r="WS945" s="871"/>
      <c r="WT945" s="871"/>
      <c r="WU945" s="871"/>
      <c r="WV945" s="871"/>
      <c r="WW945" s="871"/>
      <c r="WX945" s="871"/>
      <c r="WY945" s="871"/>
      <c r="WZ945" s="871"/>
      <c r="XA945" s="871"/>
      <c r="XB945" s="871"/>
      <c r="XC945" s="871"/>
      <c r="XD945" s="871"/>
      <c r="XE945" s="871"/>
      <c r="XF945" s="871"/>
      <c r="XG945" s="871"/>
      <c r="XH945" s="871"/>
      <c r="XI945" s="871"/>
      <c r="XJ945" s="871"/>
      <c r="XK945" s="871"/>
      <c r="XL945" s="871"/>
      <c r="XM945" s="871"/>
      <c r="XN945" s="871"/>
      <c r="XO945" s="871"/>
      <c r="XP945" s="871"/>
      <c r="XQ945" s="871"/>
      <c r="XR945" s="871"/>
      <c r="XS945" s="871"/>
      <c r="XT945" s="871"/>
      <c r="XU945" s="871"/>
      <c r="XV945" s="871"/>
      <c r="XW945" s="871"/>
      <c r="XX945" s="871"/>
      <c r="XY945" s="871"/>
      <c r="XZ945" s="871"/>
      <c r="YA945" s="871"/>
      <c r="YB945" s="871"/>
      <c r="YC945" s="871"/>
      <c r="YD945" s="871"/>
      <c r="YE945" s="871"/>
      <c r="YF945" s="871"/>
      <c r="YG945" s="871"/>
      <c r="YH945" s="871"/>
      <c r="YI945" s="871"/>
      <c r="YJ945" s="871"/>
      <c r="YK945" s="871"/>
      <c r="YL945" s="871"/>
      <c r="YM945" s="871"/>
      <c r="YN945" s="871"/>
      <c r="YO945" s="871"/>
      <c r="YP945" s="871"/>
      <c r="YQ945" s="871"/>
      <c r="YR945" s="871"/>
      <c r="YS945" s="871"/>
      <c r="YT945" s="871"/>
      <c r="YU945" s="871"/>
      <c r="YV945" s="871"/>
      <c r="YW945" s="871"/>
      <c r="YX945" s="871"/>
      <c r="YY945" s="871"/>
      <c r="YZ945" s="871"/>
      <c r="ZA945" s="871"/>
      <c r="ZB945" s="871"/>
      <c r="ZC945" s="871"/>
      <c r="ZD945" s="871"/>
      <c r="ZE945" s="871"/>
      <c r="ZF945" s="871"/>
      <c r="ZG945" s="871"/>
      <c r="ZH945" s="871"/>
      <c r="ZI945" s="871"/>
      <c r="ZJ945" s="871"/>
      <c r="ZK945" s="871"/>
      <c r="ZL945" s="871"/>
      <c r="ZM945" s="871"/>
      <c r="ZN945" s="871"/>
      <c r="ZO945" s="871"/>
      <c r="ZP945" s="871"/>
      <c r="ZQ945" s="871"/>
      <c r="ZR945" s="871"/>
      <c r="ZS945" s="871"/>
      <c r="ZT945" s="871"/>
      <c r="ZU945" s="871"/>
      <c r="ZV945" s="871"/>
      <c r="ZW945" s="871"/>
      <c r="ZX945" s="871"/>
      <c r="ZY945" s="871"/>
      <c r="ZZ945" s="871"/>
      <c r="AAA945" s="871"/>
      <c r="AAB945" s="871"/>
      <c r="AAC945" s="871"/>
      <c r="AAD945" s="871"/>
      <c r="AAE945" s="871"/>
      <c r="AAF945" s="871"/>
      <c r="AAG945" s="871"/>
      <c r="AAH945" s="871"/>
      <c r="AAI945" s="871"/>
      <c r="AAJ945" s="871"/>
      <c r="AAK945" s="871"/>
      <c r="AAL945" s="871"/>
      <c r="AAM945" s="871"/>
      <c r="AAN945" s="871"/>
      <c r="AAO945" s="871"/>
      <c r="AAP945" s="871"/>
      <c r="AAQ945" s="871"/>
      <c r="AAR945" s="871"/>
      <c r="AAS945" s="871"/>
      <c r="AAT945" s="871"/>
      <c r="AAU945" s="871"/>
      <c r="AAV945" s="871"/>
      <c r="AAW945" s="871"/>
      <c r="AAX945" s="871"/>
      <c r="AAY945" s="871"/>
      <c r="AAZ945" s="871"/>
      <c r="ABA945" s="871"/>
      <c r="ABB945" s="871"/>
      <c r="ABC945" s="871"/>
      <c r="ABD945" s="871"/>
      <c r="ABE945" s="871"/>
      <c r="ABF945" s="871"/>
      <c r="ABG945" s="871"/>
      <c r="ABH945" s="871"/>
      <c r="ABI945" s="871"/>
      <c r="ABJ945" s="871"/>
      <c r="ABK945" s="871"/>
      <c r="ABL945" s="871"/>
      <c r="ABM945" s="871"/>
      <c r="ABN945" s="871"/>
      <c r="ABO945" s="871"/>
      <c r="ABP945" s="871"/>
      <c r="ABQ945" s="871"/>
      <c r="ABR945" s="871"/>
      <c r="ABS945" s="871"/>
      <c r="ABT945" s="871"/>
      <c r="ABU945" s="871"/>
      <c r="ABV945" s="871"/>
      <c r="ABW945" s="871"/>
      <c r="ABX945" s="871"/>
      <c r="ABY945" s="871"/>
      <c r="ABZ945" s="871"/>
      <c r="ACA945" s="871"/>
      <c r="ACB945" s="871"/>
      <c r="ACC945" s="871"/>
      <c r="ACD945" s="871"/>
      <c r="ACE945" s="871"/>
      <c r="ACF945" s="871"/>
      <c r="ACG945" s="871"/>
      <c r="ACH945" s="871"/>
      <c r="ACI945" s="871"/>
      <c r="ACJ945" s="871"/>
      <c r="ACK945" s="871"/>
      <c r="ACL945" s="871"/>
      <c r="ACM945" s="871"/>
      <c r="ACN945" s="871"/>
      <c r="ACO945" s="871"/>
      <c r="ACP945" s="871"/>
      <c r="ACQ945" s="871"/>
      <c r="ACR945" s="871"/>
      <c r="ACS945" s="871"/>
      <c r="ACT945" s="871"/>
      <c r="ACU945" s="871"/>
      <c r="ACV945" s="871"/>
      <c r="ACW945" s="871"/>
      <c r="ACX945" s="871"/>
      <c r="ACY945" s="871"/>
      <c r="ACZ945" s="871"/>
      <c r="ADA945" s="871"/>
      <c r="ADB945" s="871"/>
      <c r="ADC945" s="871"/>
      <c r="ADD945" s="871"/>
      <c r="ADE945" s="871"/>
      <c r="ADF945" s="871"/>
      <c r="ADG945" s="871"/>
      <c r="ADH945" s="871"/>
      <c r="ADI945" s="871"/>
      <c r="ADJ945" s="871"/>
      <c r="ADK945" s="871"/>
      <c r="ADL945" s="871"/>
      <c r="ADM945" s="871"/>
      <c r="ADN945" s="871"/>
      <c r="ADO945" s="871"/>
      <c r="ADP945" s="871"/>
      <c r="ADQ945" s="871"/>
      <c r="ADR945" s="871"/>
      <c r="ADS945" s="871"/>
      <c r="ADT945" s="871"/>
      <c r="ADU945" s="871"/>
      <c r="ADV945" s="871"/>
      <c r="ADW945" s="871"/>
      <c r="ADX945" s="871"/>
      <c r="ADY945" s="871"/>
      <c r="ADZ945" s="871"/>
      <c r="AEA945" s="871"/>
      <c r="AEB945" s="871"/>
      <c r="AEC945" s="871"/>
      <c r="AED945" s="871"/>
      <c r="AEE945" s="871"/>
      <c r="AEF945" s="871"/>
      <c r="AEG945" s="871"/>
      <c r="AEH945" s="871"/>
      <c r="AEI945" s="871"/>
      <c r="AEJ945" s="871"/>
      <c r="AEK945" s="871"/>
      <c r="AEL945" s="871"/>
      <c r="AEM945" s="871"/>
      <c r="AEN945" s="871"/>
      <c r="AEO945" s="871"/>
      <c r="AEP945" s="871"/>
      <c r="AEQ945" s="871"/>
      <c r="AER945" s="871"/>
      <c r="AES945" s="871"/>
      <c r="AET945" s="871"/>
      <c r="AEU945" s="871"/>
      <c r="AEV945" s="871"/>
      <c r="AEW945" s="871"/>
      <c r="AEX945" s="871"/>
      <c r="AEY945" s="871"/>
      <c r="AEZ945" s="871"/>
      <c r="AFA945" s="871"/>
      <c r="AFB945" s="871"/>
      <c r="AFC945" s="871"/>
      <c r="AFD945" s="871"/>
      <c r="AFE945" s="871"/>
      <c r="AFF945" s="871"/>
      <c r="AFG945" s="871"/>
      <c r="AFH945" s="871"/>
      <c r="AFI945" s="871"/>
      <c r="AFJ945" s="871"/>
      <c r="AFK945" s="871"/>
      <c r="AFL945" s="871"/>
      <c r="AFM945" s="871"/>
      <c r="AFN945" s="871"/>
      <c r="AFO945" s="871"/>
      <c r="AFP945" s="871"/>
      <c r="AFQ945" s="871"/>
      <c r="AFR945" s="871"/>
      <c r="AFS945" s="871"/>
      <c r="AFT945" s="871"/>
      <c r="AFU945" s="871"/>
      <c r="AFV945" s="871"/>
      <c r="AFW945" s="871"/>
      <c r="AFX945" s="871"/>
      <c r="AFY945" s="871"/>
      <c r="AFZ945" s="871"/>
      <c r="AGA945" s="871"/>
      <c r="AGB945" s="871"/>
      <c r="AGC945" s="871"/>
      <c r="AGD945" s="871"/>
      <c r="AGE945" s="871"/>
      <c r="AGF945" s="871"/>
      <c r="AGG945" s="871"/>
      <c r="AGH945" s="871"/>
      <c r="AGI945" s="871"/>
      <c r="AGJ945" s="871"/>
      <c r="AGK945" s="871"/>
      <c r="AGL945" s="871"/>
      <c r="AGM945" s="871"/>
      <c r="AGN945" s="871"/>
      <c r="AGO945" s="871"/>
      <c r="AGP945" s="871"/>
      <c r="AGQ945" s="871"/>
      <c r="AGR945" s="871"/>
      <c r="AGS945" s="871"/>
      <c r="AGT945" s="871"/>
      <c r="AGU945" s="871"/>
      <c r="AGV945" s="871"/>
      <c r="AGW945" s="871"/>
      <c r="AGX945" s="871"/>
      <c r="AGY945" s="871"/>
      <c r="AGZ945" s="871"/>
      <c r="AHA945" s="871"/>
      <c r="AHB945" s="871"/>
      <c r="AHC945" s="871"/>
      <c r="AHD945" s="871"/>
      <c r="AHE945" s="871"/>
      <c r="AHF945" s="871"/>
      <c r="AHG945" s="871"/>
      <c r="AHH945" s="871"/>
      <c r="AHI945" s="871"/>
      <c r="AHJ945" s="871"/>
      <c r="AHK945" s="871"/>
      <c r="AHL945" s="871"/>
      <c r="AHM945" s="871"/>
      <c r="AHN945" s="871"/>
      <c r="AHO945" s="871"/>
      <c r="AHP945" s="871"/>
      <c r="AHQ945" s="871"/>
      <c r="AHR945" s="871"/>
      <c r="AHS945" s="871"/>
      <c r="AHT945" s="871"/>
      <c r="AHU945" s="871"/>
      <c r="AHV945" s="871"/>
      <c r="AHW945" s="871"/>
      <c r="AHX945" s="871"/>
      <c r="AHY945" s="871"/>
      <c r="AHZ945" s="871"/>
      <c r="AIA945" s="871"/>
      <c r="AIB945" s="871"/>
      <c r="AIC945" s="871"/>
      <c r="AID945" s="871"/>
      <c r="AIE945" s="871"/>
      <c r="AIF945" s="871"/>
      <c r="AIG945" s="871"/>
      <c r="AIH945" s="871"/>
      <c r="AII945" s="871"/>
      <c r="AIJ945" s="871"/>
      <c r="AIK945" s="871"/>
      <c r="AIL945" s="871"/>
      <c r="AIM945" s="871"/>
      <c r="AIN945" s="871"/>
      <c r="AIO945" s="871"/>
      <c r="AIP945" s="871"/>
      <c r="AIQ945" s="871"/>
      <c r="AIR945" s="871"/>
      <c r="AIS945" s="871"/>
      <c r="AIT945" s="871"/>
      <c r="AIU945" s="871"/>
      <c r="AIV945" s="871"/>
      <c r="AIW945" s="871"/>
      <c r="AIX945" s="871"/>
      <c r="AIY945" s="871"/>
      <c r="AIZ945" s="871"/>
      <c r="AJA945" s="871"/>
      <c r="AJB945" s="871"/>
      <c r="AJC945" s="871"/>
      <c r="AJD945" s="871"/>
      <c r="AJE945" s="871"/>
      <c r="AJF945" s="871"/>
      <c r="AJG945" s="871"/>
      <c r="AJH945" s="871"/>
      <c r="AJI945" s="871"/>
      <c r="AJJ945" s="871"/>
      <c r="AJK945" s="871"/>
      <c r="AJL945" s="871"/>
      <c r="AJM945" s="871"/>
      <c r="AJN945" s="871"/>
      <c r="AJO945" s="871"/>
      <c r="AJP945" s="871"/>
      <c r="AJQ945" s="871"/>
      <c r="AJR945" s="871"/>
      <c r="AJS945" s="871"/>
      <c r="AJT945" s="871"/>
      <c r="AJU945" s="871"/>
      <c r="AJV945" s="871"/>
      <c r="AJW945" s="871"/>
      <c r="AJX945" s="871"/>
      <c r="AJY945" s="871"/>
      <c r="AJZ945" s="871"/>
      <c r="AKA945" s="871"/>
      <c r="AKB945" s="871"/>
      <c r="AKC945" s="871"/>
      <c r="AKD945" s="871"/>
      <c r="AKE945" s="871"/>
      <c r="AKF945" s="871"/>
      <c r="AKG945" s="871"/>
      <c r="AKH945" s="871"/>
      <c r="AKI945" s="871"/>
      <c r="AKJ945" s="871"/>
      <c r="AKK945" s="871"/>
      <c r="AKL945" s="871"/>
      <c r="AKM945" s="871"/>
      <c r="AKN945" s="871"/>
      <c r="AKO945" s="871"/>
      <c r="AKP945" s="871"/>
      <c r="AKQ945" s="871"/>
      <c r="AKR945" s="871"/>
      <c r="AKS945" s="871"/>
      <c r="AKT945" s="871"/>
      <c r="AKU945" s="871"/>
      <c r="AKV945" s="871"/>
      <c r="AKW945" s="871"/>
      <c r="AKX945" s="871"/>
      <c r="AKY945" s="871"/>
      <c r="AKZ945" s="871"/>
      <c r="ALA945" s="871"/>
      <c r="ALB945" s="871"/>
      <c r="ALC945" s="871"/>
      <c r="ALD945" s="871"/>
      <c r="ALE945" s="871"/>
      <c r="ALF945" s="871"/>
      <c r="ALG945" s="871"/>
      <c r="ALH945" s="871"/>
      <c r="ALI945" s="871"/>
      <c r="ALJ945" s="871"/>
      <c r="ALK945" s="871"/>
      <c r="ALL945" s="871"/>
      <c r="ALM945" s="871"/>
      <c r="ALN945" s="871"/>
      <c r="ALO945" s="871"/>
      <c r="ALP945" s="871"/>
      <c r="ALQ945" s="871"/>
      <c r="ALR945" s="871"/>
      <c r="ALS945" s="871"/>
      <c r="ALT945" s="871"/>
      <c r="ALU945" s="871"/>
      <c r="ALV945" s="871"/>
      <c r="ALW945" s="871"/>
      <c r="ALX945" s="871"/>
      <c r="ALY945" s="871"/>
      <c r="ALZ945" s="871"/>
      <c r="AMA945" s="871"/>
      <c r="AMB945" s="871"/>
      <c r="AMC945" s="871"/>
      <c r="AMD945" s="871"/>
      <c r="AME945" s="871"/>
      <c r="AMF945" s="871"/>
      <c r="AMG945" s="871"/>
      <c r="AMH945" s="871"/>
      <c r="AMI945" s="871"/>
      <c r="AMJ945" s="871"/>
    </row>
    <row r="946" spans="1:1024" ht="14.4">
      <c r="A946" s="967">
        <v>15424</v>
      </c>
      <c r="B946" s="1051">
        <v>0.1</v>
      </c>
      <c r="C946" s="1047"/>
      <c r="D946" s="954" t="s">
        <v>755</v>
      </c>
      <c r="E946" s="1031">
        <v>1500000</v>
      </c>
      <c r="F946" s="1008">
        <v>0.05</v>
      </c>
      <c r="G946" s="1036">
        <f t="shared" si="37"/>
        <v>75000</v>
      </c>
      <c r="H946" s="871"/>
      <c r="I946" s="871"/>
      <c r="J946" s="871"/>
      <c r="K946" s="871"/>
      <c r="L946" s="871"/>
      <c r="M946" s="871"/>
      <c r="N946" s="871"/>
      <c r="O946" s="871"/>
      <c r="P946" s="871"/>
      <c r="Q946" s="871"/>
      <c r="R946" s="871"/>
      <c r="S946" s="871"/>
      <c r="T946" s="871"/>
      <c r="U946" s="871"/>
      <c r="V946" s="871"/>
      <c r="W946" s="871"/>
      <c r="X946" s="871"/>
      <c r="Y946" s="871"/>
      <c r="Z946" s="871"/>
      <c r="AA946" s="871"/>
      <c r="AB946" s="871"/>
      <c r="AC946" s="871"/>
      <c r="AD946" s="871"/>
      <c r="AE946" s="871"/>
      <c r="AF946" s="871"/>
      <c r="AG946" s="871"/>
      <c r="AH946" s="871"/>
      <c r="AI946" s="871"/>
      <c r="AJ946" s="871"/>
      <c r="AK946" s="871"/>
      <c r="AL946" s="871"/>
      <c r="AM946" s="871"/>
      <c r="AN946" s="871"/>
      <c r="AO946" s="871"/>
      <c r="AP946" s="871"/>
      <c r="AQ946" s="871"/>
      <c r="AR946" s="871"/>
      <c r="AS946" s="871"/>
      <c r="AT946" s="871"/>
      <c r="AU946" s="871"/>
      <c r="AV946" s="871"/>
      <c r="AW946" s="871"/>
      <c r="AX946" s="871"/>
      <c r="AY946" s="871"/>
      <c r="AZ946" s="871"/>
      <c r="BA946" s="871"/>
      <c r="BB946" s="871"/>
      <c r="BC946" s="871"/>
      <c r="BD946" s="871"/>
      <c r="BE946" s="871"/>
      <c r="BF946" s="871"/>
      <c r="BG946" s="871"/>
      <c r="BH946" s="871"/>
      <c r="BI946" s="871"/>
      <c r="BJ946" s="871"/>
      <c r="BK946" s="871"/>
      <c r="BL946" s="871"/>
      <c r="BM946" s="871"/>
      <c r="BN946" s="871"/>
      <c r="BO946" s="871"/>
      <c r="BP946" s="871"/>
      <c r="BQ946" s="871"/>
      <c r="BR946" s="871"/>
      <c r="BS946" s="871"/>
      <c r="BT946" s="871"/>
      <c r="BU946" s="871"/>
      <c r="BV946" s="871"/>
      <c r="BW946" s="871"/>
      <c r="BX946" s="871"/>
      <c r="BY946" s="871"/>
      <c r="BZ946" s="871"/>
      <c r="CA946" s="871"/>
      <c r="CB946" s="871"/>
      <c r="CC946" s="871"/>
      <c r="CD946" s="871"/>
      <c r="CE946" s="871"/>
      <c r="CF946" s="871"/>
      <c r="CG946" s="871"/>
      <c r="CH946" s="871"/>
      <c r="CI946" s="871"/>
      <c r="CJ946" s="871"/>
      <c r="CK946" s="871"/>
      <c r="CL946" s="871"/>
      <c r="CM946" s="871"/>
      <c r="CN946" s="871"/>
      <c r="CO946" s="871"/>
      <c r="CP946" s="871"/>
      <c r="CQ946" s="871"/>
      <c r="CR946" s="871"/>
      <c r="CS946" s="871"/>
      <c r="CT946" s="871"/>
      <c r="CU946" s="871"/>
      <c r="CV946" s="871"/>
      <c r="CW946" s="871"/>
      <c r="CX946" s="871"/>
      <c r="CY946" s="871"/>
      <c r="CZ946" s="871"/>
      <c r="DA946" s="871"/>
      <c r="DB946" s="871"/>
      <c r="DC946" s="871"/>
      <c r="DD946" s="871"/>
      <c r="DE946" s="871"/>
      <c r="DF946" s="871"/>
      <c r="DG946" s="871"/>
      <c r="DH946" s="871"/>
      <c r="DI946" s="871"/>
      <c r="DJ946" s="871"/>
      <c r="DK946" s="871"/>
      <c r="DL946" s="871"/>
      <c r="DM946" s="871"/>
      <c r="DN946" s="871"/>
      <c r="DO946" s="871"/>
      <c r="DP946" s="871"/>
      <c r="DQ946" s="871"/>
      <c r="DR946" s="871"/>
      <c r="DS946" s="871"/>
      <c r="DT946" s="871"/>
      <c r="DU946" s="871"/>
      <c r="DV946" s="871"/>
      <c r="DW946" s="871"/>
      <c r="DX946" s="871"/>
      <c r="DY946" s="871"/>
      <c r="DZ946" s="871"/>
      <c r="EA946" s="871"/>
      <c r="EB946" s="871"/>
      <c r="EC946" s="871"/>
      <c r="ED946" s="871"/>
      <c r="EE946" s="871"/>
      <c r="EF946" s="871"/>
      <c r="EG946" s="871"/>
      <c r="EH946" s="871"/>
      <c r="EI946" s="871"/>
      <c r="EJ946" s="871"/>
      <c r="EK946" s="871"/>
      <c r="EL946" s="871"/>
      <c r="EM946" s="871"/>
      <c r="EN946" s="871"/>
      <c r="EO946" s="871"/>
      <c r="EP946" s="871"/>
      <c r="EQ946" s="871"/>
      <c r="ER946" s="871"/>
      <c r="ES946" s="871"/>
      <c r="ET946" s="871"/>
      <c r="EU946" s="871"/>
      <c r="EV946" s="871"/>
      <c r="EW946" s="871"/>
      <c r="EX946" s="871"/>
      <c r="EY946" s="871"/>
      <c r="EZ946" s="871"/>
      <c r="FA946" s="871"/>
      <c r="FB946" s="871"/>
      <c r="FC946" s="871"/>
      <c r="FD946" s="871"/>
      <c r="FE946" s="871"/>
      <c r="FF946" s="871"/>
      <c r="FG946" s="871"/>
      <c r="FH946" s="871"/>
      <c r="FI946" s="871"/>
      <c r="FJ946" s="871"/>
      <c r="FK946" s="871"/>
      <c r="FL946" s="871"/>
      <c r="FM946" s="871"/>
      <c r="FN946" s="871"/>
      <c r="FO946" s="871"/>
      <c r="FP946" s="871"/>
      <c r="FQ946" s="871"/>
      <c r="FR946" s="871"/>
      <c r="FS946" s="871"/>
      <c r="FT946" s="871"/>
      <c r="FU946" s="871"/>
      <c r="FV946" s="871"/>
      <c r="FW946" s="871"/>
      <c r="FX946" s="871"/>
      <c r="FY946" s="871"/>
      <c r="FZ946" s="871"/>
      <c r="GA946" s="871"/>
      <c r="GB946" s="871"/>
      <c r="GC946" s="871"/>
      <c r="GD946" s="871"/>
      <c r="GE946" s="871"/>
      <c r="GF946" s="871"/>
      <c r="GG946" s="871"/>
      <c r="GH946" s="871"/>
      <c r="GI946" s="871"/>
      <c r="GJ946" s="871"/>
      <c r="GK946" s="871"/>
      <c r="GL946" s="871"/>
      <c r="GM946" s="871"/>
      <c r="GN946" s="871"/>
      <c r="GO946" s="871"/>
      <c r="GP946" s="871"/>
      <c r="GQ946" s="871"/>
      <c r="GR946" s="871"/>
      <c r="GS946" s="871"/>
      <c r="GT946" s="871"/>
      <c r="GU946" s="871"/>
      <c r="GV946" s="871"/>
      <c r="GW946" s="871"/>
      <c r="GX946" s="871"/>
      <c r="GY946" s="871"/>
      <c r="GZ946" s="871"/>
      <c r="HA946" s="871"/>
      <c r="HB946" s="871"/>
      <c r="HC946" s="871"/>
      <c r="HD946" s="871"/>
      <c r="HE946" s="871"/>
      <c r="HF946" s="871"/>
      <c r="HG946" s="871"/>
      <c r="HH946" s="871"/>
      <c r="HI946" s="871"/>
      <c r="HJ946" s="871"/>
      <c r="HK946" s="871"/>
      <c r="HL946" s="871"/>
      <c r="HM946" s="871"/>
      <c r="HN946" s="871"/>
      <c r="HO946" s="871"/>
      <c r="HP946" s="871"/>
      <c r="HQ946" s="871"/>
      <c r="HR946" s="871"/>
      <c r="HS946" s="871"/>
      <c r="HT946" s="871"/>
      <c r="HU946" s="871"/>
      <c r="HV946" s="871"/>
      <c r="HW946" s="871"/>
      <c r="HX946" s="871"/>
      <c r="HY946" s="871"/>
      <c r="HZ946" s="871"/>
      <c r="IA946" s="871"/>
      <c r="IB946" s="871"/>
      <c r="IC946" s="871"/>
      <c r="ID946" s="871"/>
      <c r="IE946" s="871"/>
      <c r="IF946" s="871"/>
      <c r="IG946" s="871"/>
      <c r="IH946" s="871"/>
      <c r="II946" s="871"/>
      <c r="IJ946" s="871"/>
      <c r="IK946" s="871"/>
      <c r="IL946" s="871"/>
      <c r="IM946" s="871"/>
      <c r="IN946" s="871"/>
      <c r="IO946" s="871"/>
      <c r="IP946" s="871"/>
      <c r="IQ946" s="871"/>
      <c r="IR946" s="871"/>
      <c r="IS946" s="871"/>
      <c r="IT946" s="871"/>
      <c r="IU946" s="871"/>
      <c r="IV946" s="871"/>
      <c r="IW946" s="871"/>
      <c r="IX946" s="871"/>
      <c r="IY946" s="871"/>
      <c r="IZ946" s="871"/>
      <c r="JA946" s="871"/>
      <c r="JB946" s="871"/>
      <c r="JC946" s="871"/>
      <c r="JD946" s="871"/>
      <c r="JE946" s="871"/>
      <c r="JF946" s="871"/>
      <c r="JG946" s="871"/>
      <c r="JH946" s="871"/>
      <c r="JI946" s="871"/>
      <c r="JJ946" s="871"/>
      <c r="JK946" s="871"/>
      <c r="JL946" s="871"/>
      <c r="JM946" s="871"/>
      <c r="JN946" s="871"/>
      <c r="JO946" s="871"/>
      <c r="JP946" s="871"/>
      <c r="JQ946" s="871"/>
      <c r="JR946" s="871"/>
      <c r="JS946" s="871"/>
      <c r="JT946" s="871"/>
      <c r="JU946" s="871"/>
      <c r="JV946" s="871"/>
      <c r="JW946" s="871"/>
      <c r="JX946" s="871"/>
      <c r="JY946" s="871"/>
      <c r="JZ946" s="871"/>
      <c r="KA946" s="871"/>
      <c r="KB946" s="871"/>
      <c r="KC946" s="871"/>
      <c r="KD946" s="871"/>
      <c r="KE946" s="871"/>
      <c r="KF946" s="871"/>
      <c r="KG946" s="871"/>
      <c r="KH946" s="871"/>
      <c r="KI946" s="871"/>
      <c r="KJ946" s="871"/>
      <c r="KK946" s="871"/>
      <c r="KL946" s="871"/>
      <c r="KM946" s="871"/>
      <c r="KN946" s="871"/>
      <c r="KO946" s="871"/>
      <c r="KP946" s="871"/>
      <c r="KQ946" s="871"/>
      <c r="KR946" s="871"/>
      <c r="KS946" s="871"/>
      <c r="KT946" s="871"/>
      <c r="KU946" s="871"/>
      <c r="KV946" s="871"/>
      <c r="KW946" s="871"/>
      <c r="KX946" s="871"/>
      <c r="KY946" s="871"/>
      <c r="KZ946" s="871"/>
      <c r="LA946" s="871"/>
      <c r="LB946" s="871"/>
      <c r="LC946" s="871"/>
      <c r="LD946" s="871"/>
      <c r="LE946" s="871"/>
      <c r="LF946" s="871"/>
      <c r="LG946" s="871"/>
      <c r="LH946" s="871"/>
      <c r="LI946" s="871"/>
      <c r="LJ946" s="871"/>
      <c r="LK946" s="871"/>
      <c r="LL946" s="871"/>
      <c r="LM946" s="871"/>
      <c r="LN946" s="871"/>
      <c r="LO946" s="871"/>
      <c r="LP946" s="871"/>
      <c r="LQ946" s="871"/>
      <c r="LR946" s="871"/>
      <c r="LS946" s="871"/>
      <c r="LT946" s="871"/>
      <c r="LU946" s="871"/>
      <c r="LV946" s="871"/>
      <c r="LW946" s="871"/>
      <c r="LX946" s="871"/>
      <c r="LY946" s="871"/>
      <c r="LZ946" s="871"/>
      <c r="MA946" s="871"/>
      <c r="MB946" s="871"/>
      <c r="MC946" s="871"/>
      <c r="MD946" s="871"/>
      <c r="ME946" s="871"/>
      <c r="MF946" s="871"/>
      <c r="MG946" s="871"/>
      <c r="MH946" s="871"/>
      <c r="MI946" s="871"/>
      <c r="MJ946" s="871"/>
      <c r="MK946" s="871"/>
      <c r="ML946" s="871"/>
      <c r="MM946" s="871"/>
      <c r="MN946" s="871"/>
      <c r="MO946" s="871"/>
      <c r="MP946" s="871"/>
      <c r="MQ946" s="871"/>
      <c r="MR946" s="871"/>
      <c r="MS946" s="871"/>
      <c r="MT946" s="871"/>
      <c r="MU946" s="871"/>
      <c r="MV946" s="871"/>
      <c r="MW946" s="871"/>
      <c r="MX946" s="871"/>
      <c r="MY946" s="871"/>
      <c r="MZ946" s="871"/>
      <c r="NA946" s="871"/>
      <c r="NB946" s="871"/>
      <c r="NC946" s="871"/>
      <c r="ND946" s="871"/>
      <c r="NE946" s="871"/>
      <c r="NF946" s="871"/>
      <c r="NG946" s="871"/>
      <c r="NH946" s="871"/>
      <c r="NI946" s="871"/>
      <c r="NJ946" s="871"/>
      <c r="NK946" s="871"/>
      <c r="NL946" s="871"/>
      <c r="NM946" s="871"/>
      <c r="NN946" s="871"/>
      <c r="NO946" s="871"/>
      <c r="NP946" s="871"/>
      <c r="NQ946" s="871"/>
      <c r="NR946" s="871"/>
      <c r="NS946" s="871"/>
      <c r="NT946" s="871"/>
      <c r="NU946" s="871"/>
      <c r="NV946" s="871"/>
      <c r="NW946" s="871"/>
      <c r="NX946" s="871"/>
      <c r="NY946" s="871"/>
      <c r="NZ946" s="871"/>
      <c r="OA946" s="871"/>
      <c r="OB946" s="871"/>
      <c r="OC946" s="871"/>
      <c r="OD946" s="871"/>
      <c r="OE946" s="871"/>
      <c r="OF946" s="871"/>
      <c r="OG946" s="871"/>
      <c r="OH946" s="871"/>
      <c r="OI946" s="871"/>
      <c r="OJ946" s="871"/>
      <c r="OK946" s="871"/>
      <c r="OL946" s="871"/>
      <c r="OM946" s="871"/>
      <c r="ON946" s="871"/>
      <c r="OO946" s="871"/>
      <c r="OP946" s="871"/>
      <c r="OQ946" s="871"/>
      <c r="OR946" s="871"/>
      <c r="OS946" s="871"/>
      <c r="OT946" s="871"/>
      <c r="OU946" s="871"/>
      <c r="OV946" s="871"/>
      <c r="OW946" s="871"/>
      <c r="OX946" s="871"/>
      <c r="OY946" s="871"/>
      <c r="OZ946" s="871"/>
      <c r="PA946" s="871"/>
      <c r="PB946" s="871"/>
      <c r="PC946" s="871"/>
      <c r="PD946" s="871"/>
      <c r="PE946" s="871"/>
      <c r="PF946" s="871"/>
      <c r="PG946" s="871"/>
      <c r="PH946" s="871"/>
      <c r="PI946" s="871"/>
      <c r="PJ946" s="871"/>
      <c r="PK946" s="871"/>
      <c r="PL946" s="871"/>
      <c r="PM946" s="871"/>
      <c r="PN946" s="871"/>
      <c r="PO946" s="871"/>
      <c r="PP946" s="871"/>
      <c r="PQ946" s="871"/>
      <c r="PR946" s="871"/>
      <c r="PS946" s="871"/>
      <c r="PT946" s="871"/>
      <c r="PU946" s="871"/>
      <c r="PV946" s="871"/>
      <c r="PW946" s="871"/>
      <c r="PX946" s="871"/>
      <c r="PY946" s="871"/>
      <c r="PZ946" s="871"/>
      <c r="QA946" s="871"/>
      <c r="QB946" s="871"/>
      <c r="QC946" s="871"/>
      <c r="QD946" s="871"/>
      <c r="QE946" s="871"/>
      <c r="QF946" s="871"/>
      <c r="QG946" s="871"/>
      <c r="QH946" s="871"/>
      <c r="QI946" s="871"/>
      <c r="QJ946" s="871"/>
      <c r="QK946" s="871"/>
      <c r="QL946" s="871"/>
      <c r="QM946" s="871"/>
      <c r="QN946" s="871"/>
      <c r="QO946" s="871"/>
      <c r="QP946" s="871"/>
      <c r="QQ946" s="871"/>
      <c r="QR946" s="871"/>
      <c r="QS946" s="871"/>
      <c r="QT946" s="871"/>
      <c r="QU946" s="871"/>
      <c r="QV946" s="871"/>
      <c r="QW946" s="871"/>
      <c r="QX946" s="871"/>
      <c r="QY946" s="871"/>
      <c r="QZ946" s="871"/>
      <c r="RA946" s="871"/>
      <c r="RB946" s="871"/>
      <c r="RC946" s="871"/>
      <c r="RD946" s="871"/>
      <c r="RE946" s="871"/>
      <c r="RF946" s="871"/>
      <c r="RG946" s="871"/>
      <c r="RH946" s="871"/>
      <c r="RI946" s="871"/>
      <c r="RJ946" s="871"/>
      <c r="RK946" s="871"/>
      <c r="RL946" s="871"/>
      <c r="RM946" s="871"/>
      <c r="RN946" s="871"/>
      <c r="RO946" s="871"/>
      <c r="RP946" s="871"/>
      <c r="RQ946" s="871"/>
      <c r="RR946" s="871"/>
      <c r="RS946" s="871"/>
      <c r="RT946" s="871"/>
      <c r="RU946" s="871"/>
      <c r="RV946" s="871"/>
      <c r="RW946" s="871"/>
      <c r="RX946" s="871"/>
      <c r="RY946" s="871"/>
      <c r="RZ946" s="871"/>
      <c r="SA946" s="871"/>
      <c r="SB946" s="871"/>
      <c r="SC946" s="871"/>
      <c r="SD946" s="871"/>
      <c r="SE946" s="871"/>
      <c r="SF946" s="871"/>
      <c r="SG946" s="871"/>
      <c r="SH946" s="871"/>
      <c r="SI946" s="871"/>
      <c r="SJ946" s="871"/>
      <c r="SK946" s="871"/>
      <c r="SL946" s="871"/>
      <c r="SM946" s="871"/>
      <c r="SN946" s="871"/>
      <c r="SO946" s="871"/>
      <c r="SP946" s="871"/>
      <c r="SQ946" s="871"/>
      <c r="SR946" s="871"/>
      <c r="SS946" s="871"/>
      <c r="ST946" s="871"/>
      <c r="SU946" s="871"/>
      <c r="SV946" s="871"/>
      <c r="SW946" s="871"/>
      <c r="SX946" s="871"/>
      <c r="SY946" s="871"/>
      <c r="SZ946" s="871"/>
      <c r="TA946" s="871"/>
      <c r="TB946" s="871"/>
      <c r="TC946" s="871"/>
      <c r="TD946" s="871"/>
      <c r="TE946" s="871"/>
      <c r="TF946" s="871"/>
      <c r="TG946" s="871"/>
      <c r="TH946" s="871"/>
      <c r="TI946" s="871"/>
      <c r="TJ946" s="871"/>
      <c r="TK946" s="871"/>
      <c r="TL946" s="871"/>
      <c r="TM946" s="871"/>
      <c r="TN946" s="871"/>
      <c r="TO946" s="871"/>
      <c r="TP946" s="871"/>
      <c r="TQ946" s="871"/>
      <c r="TR946" s="871"/>
      <c r="TS946" s="871"/>
      <c r="TT946" s="871"/>
      <c r="TU946" s="871"/>
      <c r="TV946" s="871"/>
      <c r="TW946" s="871"/>
      <c r="TX946" s="871"/>
      <c r="TY946" s="871"/>
      <c r="TZ946" s="871"/>
      <c r="UA946" s="871"/>
      <c r="UB946" s="871"/>
      <c r="UC946" s="871"/>
      <c r="UD946" s="871"/>
      <c r="UE946" s="871"/>
      <c r="UF946" s="871"/>
      <c r="UG946" s="871"/>
      <c r="UH946" s="871"/>
      <c r="UI946" s="871"/>
      <c r="UJ946" s="871"/>
      <c r="UK946" s="871"/>
      <c r="UL946" s="871"/>
      <c r="UM946" s="871"/>
      <c r="UN946" s="871"/>
      <c r="UO946" s="871"/>
      <c r="UP946" s="871"/>
      <c r="UQ946" s="871"/>
      <c r="UR946" s="871"/>
      <c r="US946" s="871"/>
      <c r="UT946" s="871"/>
      <c r="UU946" s="871"/>
      <c r="UV946" s="871"/>
      <c r="UW946" s="871"/>
      <c r="UX946" s="871"/>
      <c r="UY946" s="871"/>
      <c r="UZ946" s="871"/>
      <c r="VA946" s="871"/>
      <c r="VB946" s="871"/>
      <c r="VC946" s="871"/>
      <c r="VD946" s="871"/>
      <c r="VE946" s="871"/>
      <c r="VF946" s="871"/>
      <c r="VG946" s="871"/>
      <c r="VH946" s="871"/>
      <c r="VI946" s="871"/>
      <c r="VJ946" s="871"/>
      <c r="VK946" s="871"/>
      <c r="VL946" s="871"/>
      <c r="VM946" s="871"/>
      <c r="VN946" s="871"/>
      <c r="VO946" s="871"/>
      <c r="VP946" s="871"/>
      <c r="VQ946" s="871"/>
      <c r="VR946" s="871"/>
      <c r="VS946" s="871"/>
      <c r="VT946" s="871"/>
      <c r="VU946" s="871"/>
      <c r="VV946" s="871"/>
      <c r="VW946" s="871"/>
      <c r="VX946" s="871"/>
      <c r="VY946" s="871"/>
      <c r="VZ946" s="871"/>
      <c r="WA946" s="871"/>
      <c r="WB946" s="871"/>
      <c r="WC946" s="871"/>
      <c r="WD946" s="871"/>
      <c r="WE946" s="871"/>
      <c r="WF946" s="871"/>
      <c r="WG946" s="871"/>
      <c r="WH946" s="871"/>
      <c r="WI946" s="871"/>
      <c r="WJ946" s="871"/>
      <c r="WK946" s="871"/>
      <c r="WL946" s="871"/>
      <c r="WM946" s="871"/>
      <c r="WN946" s="871"/>
      <c r="WO946" s="871"/>
      <c r="WP946" s="871"/>
      <c r="WQ946" s="871"/>
      <c r="WR946" s="871"/>
      <c r="WS946" s="871"/>
      <c r="WT946" s="871"/>
      <c r="WU946" s="871"/>
      <c r="WV946" s="871"/>
      <c r="WW946" s="871"/>
      <c r="WX946" s="871"/>
      <c r="WY946" s="871"/>
      <c r="WZ946" s="871"/>
      <c r="XA946" s="871"/>
      <c r="XB946" s="871"/>
      <c r="XC946" s="871"/>
      <c r="XD946" s="871"/>
      <c r="XE946" s="871"/>
      <c r="XF946" s="871"/>
      <c r="XG946" s="871"/>
      <c r="XH946" s="871"/>
      <c r="XI946" s="871"/>
      <c r="XJ946" s="871"/>
      <c r="XK946" s="871"/>
      <c r="XL946" s="871"/>
      <c r="XM946" s="871"/>
      <c r="XN946" s="871"/>
      <c r="XO946" s="871"/>
      <c r="XP946" s="871"/>
      <c r="XQ946" s="871"/>
      <c r="XR946" s="871"/>
      <c r="XS946" s="871"/>
      <c r="XT946" s="871"/>
      <c r="XU946" s="871"/>
      <c r="XV946" s="871"/>
      <c r="XW946" s="871"/>
      <c r="XX946" s="871"/>
      <c r="XY946" s="871"/>
      <c r="XZ946" s="871"/>
      <c r="YA946" s="871"/>
      <c r="YB946" s="871"/>
      <c r="YC946" s="871"/>
      <c r="YD946" s="871"/>
      <c r="YE946" s="871"/>
      <c r="YF946" s="871"/>
      <c r="YG946" s="871"/>
      <c r="YH946" s="871"/>
      <c r="YI946" s="871"/>
      <c r="YJ946" s="871"/>
      <c r="YK946" s="871"/>
      <c r="YL946" s="871"/>
      <c r="YM946" s="871"/>
      <c r="YN946" s="871"/>
      <c r="YO946" s="871"/>
      <c r="YP946" s="871"/>
      <c r="YQ946" s="871"/>
      <c r="YR946" s="871"/>
      <c r="YS946" s="871"/>
      <c r="YT946" s="871"/>
      <c r="YU946" s="871"/>
      <c r="YV946" s="871"/>
      <c r="YW946" s="871"/>
      <c r="YX946" s="871"/>
      <c r="YY946" s="871"/>
      <c r="YZ946" s="871"/>
      <c r="ZA946" s="871"/>
      <c r="ZB946" s="871"/>
      <c r="ZC946" s="871"/>
      <c r="ZD946" s="871"/>
      <c r="ZE946" s="871"/>
      <c r="ZF946" s="871"/>
      <c r="ZG946" s="871"/>
      <c r="ZH946" s="871"/>
      <c r="ZI946" s="871"/>
      <c r="ZJ946" s="871"/>
      <c r="ZK946" s="871"/>
      <c r="ZL946" s="871"/>
      <c r="ZM946" s="871"/>
      <c r="ZN946" s="871"/>
      <c r="ZO946" s="871"/>
      <c r="ZP946" s="871"/>
      <c r="ZQ946" s="871"/>
      <c r="ZR946" s="871"/>
      <c r="ZS946" s="871"/>
      <c r="ZT946" s="871"/>
      <c r="ZU946" s="871"/>
      <c r="ZV946" s="871"/>
      <c r="ZW946" s="871"/>
      <c r="ZX946" s="871"/>
      <c r="ZY946" s="871"/>
      <c r="ZZ946" s="871"/>
      <c r="AAA946" s="871"/>
      <c r="AAB946" s="871"/>
      <c r="AAC946" s="871"/>
      <c r="AAD946" s="871"/>
      <c r="AAE946" s="871"/>
      <c r="AAF946" s="871"/>
      <c r="AAG946" s="871"/>
      <c r="AAH946" s="871"/>
      <c r="AAI946" s="871"/>
      <c r="AAJ946" s="871"/>
      <c r="AAK946" s="871"/>
      <c r="AAL946" s="871"/>
      <c r="AAM946" s="871"/>
      <c r="AAN946" s="871"/>
      <c r="AAO946" s="871"/>
      <c r="AAP946" s="871"/>
      <c r="AAQ946" s="871"/>
      <c r="AAR946" s="871"/>
      <c r="AAS946" s="871"/>
      <c r="AAT946" s="871"/>
      <c r="AAU946" s="871"/>
      <c r="AAV946" s="871"/>
      <c r="AAW946" s="871"/>
      <c r="AAX946" s="871"/>
      <c r="AAY946" s="871"/>
      <c r="AAZ946" s="871"/>
      <c r="ABA946" s="871"/>
      <c r="ABB946" s="871"/>
      <c r="ABC946" s="871"/>
      <c r="ABD946" s="871"/>
      <c r="ABE946" s="871"/>
      <c r="ABF946" s="871"/>
      <c r="ABG946" s="871"/>
      <c r="ABH946" s="871"/>
      <c r="ABI946" s="871"/>
      <c r="ABJ946" s="871"/>
      <c r="ABK946" s="871"/>
      <c r="ABL946" s="871"/>
      <c r="ABM946" s="871"/>
      <c r="ABN946" s="871"/>
      <c r="ABO946" s="871"/>
      <c r="ABP946" s="871"/>
      <c r="ABQ946" s="871"/>
      <c r="ABR946" s="871"/>
      <c r="ABS946" s="871"/>
      <c r="ABT946" s="871"/>
      <c r="ABU946" s="871"/>
      <c r="ABV946" s="871"/>
      <c r="ABW946" s="871"/>
      <c r="ABX946" s="871"/>
      <c r="ABY946" s="871"/>
      <c r="ABZ946" s="871"/>
      <c r="ACA946" s="871"/>
      <c r="ACB946" s="871"/>
      <c r="ACC946" s="871"/>
      <c r="ACD946" s="871"/>
      <c r="ACE946" s="871"/>
      <c r="ACF946" s="871"/>
      <c r="ACG946" s="871"/>
      <c r="ACH946" s="871"/>
      <c r="ACI946" s="871"/>
      <c r="ACJ946" s="871"/>
      <c r="ACK946" s="871"/>
      <c r="ACL946" s="871"/>
      <c r="ACM946" s="871"/>
      <c r="ACN946" s="871"/>
      <c r="ACO946" s="871"/>
      <c r="ACP946" s="871"/>
      <c r="ACQ946" s="871"/>
      <c r="ACR946" s="871"/>
      <c r="ACS946" s="871"/>
      <c r="ACT946" s="871"/>
      <c r="ACU946" s="871"/>
      <c r="ACV946" s="871"/>
      <c r="ACW946" s="871"/>
      <c r="ACX946" s="871"/>
      <c r="ACY946" s="871"/>
      <c r="ACZ946" s="871"/>
      <c r="ADA946" s="871"/>
      <c r="ADB946" s="871"/>
      <c r="ADC946" s="871"/>
      <c r="ADD946" s="871"/>
      <c r="ADE946" s="871"/>
      <c r="ADF946" s="871"/>
      <c r="ADG946" s="871"/>
      <c r="ADH946" s="871"/>
      <c r="ADI946" s="871"/>
      <c r="ADJ946" s="871"/>
      <c r="ADK946" s="871"/>
      <c r="ADL946" s="871"/>
      <c r="ADM946" s="871"/>
      <c r="ADN946" s="871"/>
      <c r="ADO946" s="871"/>
      <c r="ADP946" s="871"/>
      <c r="ADQ946" s="871"/>
      <c r="ADR946" s="871"/>
      <c r="ADS946" s="871"/>
      <c r="ADT946" s="871"/>
      <c r="ADU946" s="871"/>
      <c r="ADV946" s="871"/>
      <c r="ADW946" s="871"/>
      <c r="ADX946" s="871"/>
      <c r="ADY946" s="871"/>
      <c r="ADZ946" s="871"/>
      <c r="AEA946" s="871"/>
      <c r="AEB946" s="871"/>
      <c r="AEC946" s="871"/>
      <c r="AED946" s="871"/>
      <c r="AEE946" s="871"/>
      <c r="AEF946" s="871"/>
      <c r="AEG946" s="871"/>
      <c r="AEH946" s="871"/>
      <c r="AEI946" s="871"/>
      <c r="AEJ946" s="871"/>
      <c r="AEK946" s="871"/>
      <c r="AEL946" s="871"/>
      <c r="AEM946" s="871"/>
      <c r="AEN946" s="871"/>
      <c r="AEO946" s="871"/>
      <c r="AEP946" s="871"/>
      <c r="AEQ946" s="871"/>
      <c r="AER946" s="871"/>
      <c r="AES946" s="871"/>
      <c r="AET946" s="871"/>
      <c r="AEU946" s="871"/>
      <c r="AEV946" s="871"/>
      <c r="AEW946" s="871"/>
      <c r="AEX946" s="871"/>
      <c r="AEY946" s="871"/>
      <c r="AEZ946" s="871"/>
      <c r="AFA946" s="871"/>
      <c r="AFB946" s="871"/>
      <c r="AFC946" s="871"/>
      <c r="AFD946" s="871"/>
      <c r="AFE946" s="871"/>
      <c r="AFF946" s="871"/>
      <c r="AFG946" s="871"/>
      <c r="AFH946" s="871"/>
      <c r="AFI946" s="871"/>
      <c r="AFJ946" s="871"/>
      <c r="AFK946" s="871"/>
      <c r="AFL946" s="871"/>
      <c r="AFM946" s="871"/>
      <c r="AFN946" s="871"/>
      <c r="AFO946" s="871"/>
      <c r="AFP946" s="871"/>
      <c r="AFQ946" s="871"/>
      <c r="AFR946" s="871"/>
      <c r="AFS946" s="871"/>
      <c r="AFT946" s="871"/>
      <c r="AFU946" s="871"/>
      <c r="AFV946" s="871"/>
      <c r="AFW946" s="871"/>
      <c r="AFX946" s="871"/>
      <c r="AFY946" s="871"/>
      <c r="AFZ946" s="871"/>
      <c r="AGA946" s="871"/>
      <c r="AGB946" s="871"/>
      <c r="AGC946" s="871"/>
      <c r="AGD946" s="871"/>
      <c r="AGE946" s="871"/>
      <c r="AGF946" s="871"/>
      <c r="AGG946" s="871"/>
      <c r="AGH946" s="871"/>
      <c r="AGI946" s="871"/>
      <c r="AGJ946" s="871"/>
      <c r="AGK946" s="871"/>
      <c r="AGL946" s="871"/>
      <c r="AGM946" s="871"/>
      <c r="AGN946" s="871"/>
      <c r="AGO946" s="871"/>
      <c r="AGP946" s="871"/>
      <c r="AGQ946" s="871"/>
      <c r="AGR946" s="871"/>
      <c r="AGS946" s="871"/>
      <c r="AGT946" s="871"/>
      <c r="AGU946" s="871"/>
      <c r="AGV946" s="871"/>
      <c r="AGW946" s="871"/>
      <c r="AGX946" s="871"/>
      <c r="AGY946" s="871"/>
      <c r="AGZ946" s="871"/>
      <c r="AHA946" s="871"/>
      <c r="AHB946" s="871"/>
      <c r="AHC946" s="871"/>
      <c r="AHD946" s="871"/>
      <c r="AHE946" s="871"/>
      <c r="AHF946" s="871"/>
      <c r="AHG946" s="871"/>
      <c r="AHH946" s="871"/>
      <c r="AHI946" s="871"/>
      <c r="AHJ946" s="871"/>
      <c r="AHK946" s="871"/>
      <c r="AHL946" s="871"/>
      <c r="AHM946" s="871"/>
      <c r="AHN946" s="871"/>
      <c r="AHO946" s="871"/>
      <c r="AHP946" s="871"/>
      <c r="AHQ946" s="871"/>
      <c r="AHR946" s="871"/>
      <c r="AHS946" s="871"/>
      <c r="AHT946" s="871"/>
      <c r="AHU946" s="871"/>
      <c r="AHV946" s="871"/>
      <c r="AHW946" s="871"/>
      <c r="AHX946" s="871"/>
      <c r="AHY946" s="871"/>
      <c r="AHZ946" s="871"/>
      <c r="AIA946" s="871"/>
      <c r="AIB946" s="871"/>
      <c r="AIC946" s="871"/>
      <c r="AID946" s="871"/>
      <c r="AIE946" s="871"/>
      <c r="AIF946" s="871"/>
      <c r="AIG946" s="871"/>
      <c r="AIH946" s="871"/>
      <c r="AII946" s="871"/>
      <c r="AIJ946" s="871"/>
      <c r="AIK946" s="871"/>
      <c r="AIL946" s="871"/>
      <c r="AIM946" s="871"/>
      <c r="AIN946" s="871"/>
      <c r="AIO946" s="871"/>
      <c r="AIP946" s="871"/>
      <c r="AIQ946" s="871"/>
      <c r="AIR946" s="871"/>
      <c r="AIS946" s="871"/>
      <c r="AIT946" s="871"/>
      <c r="AIU946" s="871"/>
      <c r="AIV946" s="871"/>
      <c r="AIW946" s="871"/>
      <c r="AIX946" s="871"/>
      <c r="AIY946" s="871"/>
      <c r="AIZ946" s="871"/>
      <c r="AJA946" s="871"/>
      <c r="AJB946" s="871"/>
      <c r="AJC946" s="871"/>
      <c r="AJD946" s="871"/>
      <c r="AJE946" s="871"/>
      <c r="AJF946" s="871"/>
      <c r="AJG946" s="871"/>
      <c r="AJH946" s="871"/>
      <c r="AJI946" s="871"/>
      <c r="AJJ946" s="871"/>
      <c r="AJK946" s="871"/>
      <c r="AJL946" s="871"/>
      <c r="AJM946" s="871"/>
      <c r="AJN946" s="871"/>
      <c r="AJO946" s="871"/>
      <c r="AJP946" s="871"/>
      <c r="AJQ946" s="871"/>
      <c r="AJR946" s="871"/>
      <c r="AJS946" s="871"/>
      <c r="AJT946" s="871"/>
      <c r="AJU946" s="871"/>
      <c r="AJV946" s="871"/>
      <c r="AJW946" s="871"/>
      <c r="AJX946" s="871"/>
      <c r="AJY946" s="871"/>
      <c r="AJZ946" s="871"/>
      <c r="AKA946" s="871"/>
      <c r="AKB946" s="871"/>
      <c r="AKC946" s="871"/>
      <c r="AKD946" s="871"/>
      <c r="AKE946" s="871"/>
      <c r="AKF946" s="871"/>
      <c r="AKG946" s="871"/>
      <c r="AKH946" s="871"/>
      <c r="AKI946" s="871"/>
      <c r="AKJ946" s="871"/>
      <c r="AKK946" s="871"/>
      <c r="AKL946" s="871"/>
      <c r="AKM946" s="871"/>
      <c r="AKN946" s="871"/>
      <c r="AKO946" s="871"/>
      <c r="AKP946" s="871"/>
      <c r="AKQ946" s="871"/>
      <c r="AKR946" s="871"/>
      <c r="AKS946" s="871"/>
      <c r="AKT946" s="871"/>
      <c r="AKU946" s="871"/>
      <c r="AKV946" s="871"/>
      <c r="AKW946" s="871"/>
      <c r="AKX946" s="871"/>
      <c r="AKY946" s="871"/>
      <c r="AKZ946" s="871"/>
      <c r="ALA946" s="871"/>
      <c r="ALB946" s="871"/>
      <c r="ALC946" s="871"/>
      <c r="ALD946" s="871"/>
      <c r="ALE946" s="871"/>
      <c r="ALF946" s="871"/>
      <c r="ALG946" s="871"/>
      <c r="ALH946" s="871"/>
      <c r="ALI946" s="871"/>
      <c r="ALJ946" s="871"/>
      <c r="ALK946" s="871"/>
      <c r="ALL946" s="871"/>
      <c r="ALM946" s="871"/>
      <c r="ALN946" s="871"/>
      <c r="ALO946" s="871"/>
      <c r="ALP946" s="871"/>
      <c r="ALQ946" s="871"/>
      <c r="ALR946" s="871"/>
      <c r="ALS946" s="871"/>
      <c r="ALT946" s="871"/>
      <c r="ALU946" s="871"/>
      <c r="ALV946" s="871"/>
      <c r="ALW946" s="871"/>
      <c r="ALX946" s="871"/>
      <c r="ALY946" s="871"/>
      <c r="ALZ946" s="871"/>
      <c r="AMA946" s="871"/>
      <c r="AMB946" s="871"/>
      <c r="AMC946" s="871"/>
      <c r="AMD946" s="871"/>
      <c r="AME946" s="871"/>
      <c r="AMF946" s="871"/>
      <c r="AMG946" s="871"/>
      <c r="AMH946" s="871"/>
      <c r="AMI946" s="871"/>
      <c r="AMJ946" s="871"/>
    </row>
    <row r="947" spans="1:1024" ht="14.4">
      <c r="A947" s="967">
        <v>15551</v>
      </c>
      <c r="B947" s="402">
        <v>0.08</v>
      </c>
      <c r="C947" s="1054"/>
      <c r="D947" s="987" t="s">
        <v>756</v>
      </c>
      <c r="E947" s="955">
        <v>1900000</v>
      </c>
      <c r="F947" s="1010">
        <v>0.04</v>
      </c>
      <c r="G947" s="1036">
        <f t="shared" si="37"/>
        <v>76000</v>
      </c>
      <c r="H947" s="871"/>
      <c r="I947" s="871"/>
      <c r="J947" s="871"/>
      <c r="K947" s="871"/>
      <c r="L947" s="871"/>
      <c r="M947" s="871"/>
      <c r="N947" s="871"/>
      <c r="O947" s="871"/>
      <c r="P947" s="871"/>
      <c r="Q947" s="871"/>
      <c r="R947" s="871"/>
      <c r="S947" s="871"/>
      <c r="T947" s="871"/>
      <c r="U947" s="871"/>
      <c r="V947" s="871"/>
      <c r="W947" s="871"/>
      <c r="X947" s="871"/>
      <c r="Y947" s="871"/>
      <c r="Z947" s="871"/>
      <c r="AA947" s="871"/>
      <c r="AB947" s="871"/>
      <c r="AC947" s="871"/>
      <c r="AD947" s="871"/>
      <c r="AE947" s="871"/>
      <c r="AF947" s="871"/>
      <c r="AG947" s="871"/>
      <c r="AH947" s="871"/>
      <c r="AI947" s="871"/>
      <c r="AJ947" s="871"/>
      <c r="AK947" s="871"/>
      <c r="AL947" s="871"/>
      <c r="AM947" s="871"/>
      <c r="AN947" s="871"/>
      <c r="AO947" s="871"/>
      <c r="AP947" s="871"/>
      <c r="AQ947" s="871"/>
      <c r="AR947" s="871"/>
      <c r="AS947" s="871"/>
      <c r="AT947" s="871"/>
      <c r="AU947" s="871"/>
      <c r="AV947" s="871"/>
      <c r="AW947" s="871"/>
      <c r="AX947" s="871"/>
      <c r="AY947" s="871"/>
      <c r="AZ947" s="871"/>
      <c r="BA947" s="871"/>
      <c r="BB947" s="871"/>
      <c r="BC947" s="871"/>
      <c r="BD947" s="871"/>
      <c r="BE947" s="871"/>
      <c r="BF947" s="871"/>
      <c r="BG947" s="871"/>
      <c r="BH947" s="871"/>
      <c r="BI947" s="871"/>
      <c r="BJ947" s="871"/>
      <c r="BK947" s="871"/>
      <c r="BL947" s="871"/>
      <c r="BM947" s="871"/>
      <c r="BN947" s="871"/>
      <c r="BO947" s="871"/>
      <c r="BP947" s="871"/>
      <c r="BQ947" s="871"/>
      <c r="BR947" s="871"/>
      <c r="BS947" s="871"/>
      <c r="BT947" s="871"/>
      <c r="BU947" s="871"/>
      <c r="BV947" s="871"/>
      <c r="BW947" s="871"/>
      <c r="BX947" s="871"/>
      <c r="BY947" s="871"/>
      <c r="BZ947" s="871"/>
      <c r="CA947" s="871"/>
      <c r="CB947" s="871"/>
      <c r="CC947" s="871"/>
      <c r="CD947" s="871"/>
      <c r="CE947" s="871"/>
      <c r="CF947" s="871"/>
      <c r="CG947" s="871"/>
      <c r="CH947" s="871"/>
      <c r="CI947" s="871"/>
      <c r="CJ947" s="871"/>
      <c r="CK947" s="871"/>
      <c r="CL947" s="871"/>
      <c r="CM947" s="871"/>
      <c r="CN947" s="871"/>
      <c r="CO947" s="871"/>
      <c r="CP947" s="871"/>
      <c r="CQ947" s="871"/>
      <c r="CR947" s="871"/>
      <c r="CS947" s="871"/>
      <c r="CT947" s="871"/>
      <c r="CU947" s="871"/>
      <c r="CV947" s="871"/>
      <c r="CW947" s="871"/>
      <c r="CX947" s="871"/>
      <c r="CY947" s="871"/>
      <c r="CZ947" s="871"/>
      <c r="DA947" s="871"/>
      <c r="DB947" s="871"/>
      <c r="DC947" s="871"/>
      <c r="DD947" s="871"/>
      <c r="DE947" s="871"/>
      <c r="DF947" s="871"/>
      <c r="DG947" s="871"/>
      <c r="DH947" s="871"/>
      <c r="DI947" s="871"/>
      <c r="DJ947" s="871"/>
      <c r="DK947" s="871"/>
      <c r="DL947" s="871"/>
      <c r="DM947" s="871"/>
      <c r="DN947" s="871"/>
      <c r="DO947" s="871"/>
      <c r="DP947" s="871"/>
      <c r="DQ947" s="871"/>
      <c r="DR947" s="871"/>
      <c r="DS947" s="871"/>
      <c r="DT947" s="871"/>
      <c r="DU947" s="871"/>
      <c r="DV947" s="871"/>
      <c r="DW947" s="871"/>
      <c r="DX947" s="871"/>
      <c r="DY947" s="871"/>
      <c r="DZ947" s="871"/>
      <c r="EA947" s="871"/>
      <c r="EB947" s="871"/>
      <c r="EC947" s="871"/>
      <c r="ED947" s="871"/>
      <c r="EE947" s="871"/>
      <c r="EF947" s="871"/>
      <c r="EG947" s="871"/>
      <c r="EH947" s="871"/>
      <c r="EI947" s="871"/>
      <c r="EJ947" s="871"/>
      <c r="EK947" s="871"/>
      <c r="EL947" s="871"/>
      <c r="EM947" s="871"/>
      <c r="EN947" s="871"/>
      <c r="EO947" s="871"/>
      <c r="EP947" s="871"/>
      <c r="EQ947" s="871"/>
      <c r="ER947" s="871"/>
      <c r="ES947" s="871"/>
      <c r="ET947" s="871"/>
      <c r="EU947" s="871"/>
      <c r="EV947" s="871"/>
      <c r="EW947" s="871"/>
      <c r="EX947" s="871"/>
      <c r="EY947" s="871"/>
      <c r="EZ947" s="871"/>
      <c r="FA947" s="871"/>
      <c r="FB947" s="871"/>
      <c r="FC947" s="871"/>
      <c r="FD947" s="871"/>
      <c r="FE947" s="871"/>
      <c r="FF947" s="871"/>
      <c r="FG947" s="871"/>
      <c r="FH947" s="871"/>
      <c r="FI947" s="871"/>
      <c r="FJ947" s="871"/>
      <c r="FK947" s="871"/>
      <c r="FL947" s="871"/>
      <c r="FM947" s="871"/>
      <c r="FN947" s="871"/>
      <c r="FO947" s="871"/>
      <c r="FP947" s="871"/>
      <c r="FQ947" s="871"/>
      <c r="FR947" s="871"/>
      <c r="FS947" s="871"/>
      <c r="FT947" s="871"/>
      <c r="FU947" s="871"/>
      <c r="FV947" s="871"/>
      <c r="FW947" s="871"/>
      <c r="FX947" s="871"/>
      <c r="FY947" s="871"/>
      <c r="FZ947" s="871"/>
      <c r="GA947" s="871"/>
      <c r="GB947" s="871"/>
      <c r="GC947" s="871"/>
      <c r="GD947" s="871"/>
      <c r="GE947" s="871"/>
      <c r="GF947" s="871"/>
      <c r="GG947" s="871"/>
      <c r="GH947" s="871"/>
      <c r="GI947" s="871"/>
      <c r="GJ947" s="871"/>
      <c r="GK947" s="871"/>
      <c r="GL947" s="871"/>
      <c r="GM947" s="871"/>
      <c r="GN947" s="871"/>
      <c r="GO947" s="871"/>
      <c r="GP947" s="871"/>
      <c r="GQ947" s="871"/>
      <c r="GR947" s="871"/>
      <c r="GS947" s="871"/>
      <c r="GT947" s="871"/>
      <c r="GU947" s="871"/>
      <c r="GV947" s="871"/>
      <c r="GW947" s="871"/>
      <c r="GX947" s="871"/>
      <c r="GY947" s="871"/>
      <c r="GZ947" s="871"/>
      <c r="HA947" s="871"/>
      <c r="HB947" s="871"/>
      <c r="HC947" s="871"/>
      <c r="HD947" s="871"/>
      <c r="HE947" s="871"/>
      <c r="HF947" s="871"/>
      <c r="HG947" s="871"/>
      <c r="HH947" s="871"/>
      <c r="HI947" s="871"/>
      <c r="HJ947" s="871"/>
      <c r="HK947" s="871"/>
      <c r="HL947" s="871"/>
      <c r="HM947" s="871"/>
      <c r="HN947" s="871"/>
      <c r="HO947" s="871"/>
      <c r="HP947" s="871"/>
      <c r="HQ947" s="871"/>
      <c r="HR947" s="871"/>
      <c r="HS947" s="871"/>
      <c r="HT947" s="871"/>
      <c r="HU947" s="871"/>
      <c r="HV947" s="871"/>
      <c r="HW947" s="871"/>
      <c r="HX947" s="871"/>
      <c r="HY947" s="871"/>
      <c r="HZ947" s="871"/>
      <c r="IA947" s="871"/>
      <c r="IB947" s="871"/>
      <c r="IC947" s="871"/>
      <c r="ID947" s="871"/>
      <c r="IE947" s="871"/>
      <c r="IF947" s="871"/>
      <c r="IG947" s="871"/>
      <c r="IH947" s="871"/>
      <c r="II947" s="871"/>
      <c r="IJ947" s="871"/>
      <c r="IK947" s="871"/>
      <c r="IL947" s="871"/>
      <c r="IM947" s="871"/>
      <c r="IN947" s="871"/>
      <c r="IO947" s="871"/>
      <c r="IP947" s="871"/>
      <c r="IQ947" s="871"/>
      <c r="IR947" s="871"/>
      <c r="IS947" s="871"/>
      <c r="IT947" s="871"/>
      <c r="IU947" s="871"/>
      <c r="IV947" s="871"/>
      <c r="IW947" s="871"/>
      <c r="IX947" s="871"/>
      <c r="IY947" s="871"/>
      <c r="IZ947" s="871"/>
      <c r="JA947" s="871"/>
      <c r="JB947" s="871"/>
      <c r="JC947" s="871"/>
      <c r="JD947" s="871"/>
      <c r="JE947" s="871"/>
      <c r="JF947" s="871"/>
      <c r="JG947" s="871"/>
      <c r="JH947" s="871"/>
      <c r="JI947" s="871"/>
      <c r="JJ947" s="871"/>
      <c r="JK947" s="871"/>
      <c r="JL947" s="871"/>
      <c r="JM947" s="871"/>
      <c r="JN947" s="871"/>
      <c r="JO947" s="871"/>
      <c r="JP947" s="871"/>
      <c r="JQ947" s="871"/>
      <c r="JR947" s="871"/>
      <c r="JS947" s="871"/>
      <c r="JT947" s="871"/>
      <c r="JU947" s="871"/>
      <c r="JV947" s="871"/>
      <c r="JW947" s="871"/>
      <c r="JX947" s="871"/>
      <c r="JY947" s="871"/>
      <c r="JZ947" s="871"/>
      <c r="KA947" s="871"/>
      <c r="KB947" s="871"/>
      <c r="KC947" s="871"/>
      <c r="KD947" s="871"/>
      <c r="KE947" s="871"/>
      <c r="KF947" s="871"/>
      <c r="KG947" s="871"/>
      <c r="KH947" s="871"/>
      <c r="KI947" s="871"/>
      <c r="KJ947" s="871"/>
      <c r="KK947" s="871"/>
      <c r="KL947" s="871"/>
      <c r="KM947" s="871"/>
      <c r="KN947" s="871"/>
      <c r="KO947" s="871"/>
      <c r="KP947" s="871"/>
      <c r="KQ947" s="871"/>
      <c r="KR947" s="871"/>
      <c r="KS947" s="871"/>
      <c r="KT947" s="871"/>
      <c r="KU947" s="871"/>
      <c r="KV947" s="871"/>
      <c r="KW947" s="871"/>
      <c r="KX947" s="871"/>
      <c r="KY947" s="871"/>
      <c r="KZ947" s="871"/>
      <c r="LA947" s="871"/>
      <c r="LB947" s="871"/>
      <c r="LC947" s="871"/>
      <c r="LD947" s="871"/>
      <c r="LE947" s="871"/>
      <c r="LF947" s="871"/>
      <c r="LG947" s="871"/>
      <c r="LH947" s="871"/>
      <c r="LI947" s="871"/>
      <c r="LJ947" s="871"/>
      <c r="LK947" s="871"/>
      <c r="LL947" s="871"/>
      <c r="LM947" s="871"/>
      <c r="LN947" s="871"/>
      <c r="LO947" s="871"/>
      <c r="LP947" s="871"/>
      <c r="LQ947" s="871"/>
      <c r="LR947" s="871"/>
      <c r="LS947" s="871"/>
      <c r="LT947" s="871"/>
      <c r="LU947" s="871"/>
      <c r="LV947" s="871"/>
      <c r="LW947" s="871"/>
      <c r="LX947" s="871"/>
      <c r="LY947" s="871"/>
      <c r="LZ947" s="871"/>
      <c r="MA947" s="871"/>
      <c r="MB947" s="871"/>
      <c r="MC947" s="871"/>
      <c r="MD947" s="871"/>
      <c r="ME947" s="871"/>
      <c r="MF947" s="871"/>
      <c r="MG947" s="871"/>
      <c r="MH947" s="871"/>
      <c r="MI947" s="871"/>
      <c r="MJ947" s="871"/>
      <c r="MK947" s="871"/>
      <c r="ML947" s="871"/>
      <c r="MM947" s="871"/>
      <c r="MN947" s="871"/>
      <c r="MO947" s="871"/>
      <c r="MP947" s="871"/>
      <c r="MQ947" s="871"/>
      <c r="MR947" s="871"/>
      <c r="MS947" s="871"/>
      <c r="MT947" s="871"/>
      <c r="MU947" s="871"/>
      <c r="MV947" s="871"/>
      <c r="MW947" s="871"/>
      <c r="MX947" s="871"/>
      <c r="MY947" s="871"/>
      <c r="MZ947" s="871"/>
      <c r="NA947" s="871"/>
      <c r="NB947" s="871"/>
      <c r="NC947" s="871"/>
      <c r="ND947" s="871"/>
      <c r="NE947" s="871"/>
      <c r="NF947" s="871"/>
      <c r="NG947" s="871"/>
      <c r="NH947" s="871"/>
      <c r="NI947" s="871"/>
      <c r="NJ947" s="871"/>
      <c r="NK947" s="871"/>
      <c r="NL947" s="871"/>
      <c r="NM947" s="871"/>
      <c r="NN947" s="871"/>
      <c r="NO947" s="871"/>
      <c r="NP947" s="871"/>
      <c r="NQ947" s="871"/>
      <c r="NR947" s="871"/>
      <c r="NS947" s="871"/>
      <c r="NT947" s="871"/>
      <c r="NU947" s="871"/>
      <c r="NV947" s="871"/>
      <c r="NW947" s="871"/>
      <c r="NX947" s="871"/>
      <c r="NY947" s="871"/>
      <c r="NZ947" s="871"/>
      <c r="OA947" s="871"/>
      <c r="OB947" s="871"/>
      <c r="OC947" s="871"/>
      <c r="OD947" s="871"/>
      <c r="OE947" s="871"/>
      <c r="OF947" s="871"/>
      <c r="OG947" s="871"/>
      <c r="OH947" s="871"/>
      <c r="OI947" s="871"/>
      <c r="OJ947" s="871"/>
      <c r="OK947" s="871"/>
      <c r="OL947" s="871"/>
      <c r="OM947" s="871"/>
      <c r="ON947" s="871"/>
      <c r="OO947" s="871"/>
      <c r="OP947" s="871"/>
      <c r="OQ947" s="871"/>
      <c r="OR947" s="871"/>
      <c r="OS947" s="871"/>
      <c r="OT947" s="871"/>
      <c r="OU947" s="871"/>
      <c r="OV947" s="871"/>
      <c r="OW947" s="871"/>
      <c r="OX947" s="871"/>
      <c r="OY947" s="871"/>
      <c r="OZ947" s="871"/>
      <c r="PA947" s="871"/>
      <c r="PB947" s="871"/>
      <c r="PC947" s="871"/>
      <c r="PD947" s="871"/>
      <c r="PE947" s="871"/>
      <c r="PF947" s="871"/>
      <c r="PG947" s="871"/>
      <c r="PH947" s="871"/>
      <c r="PI947" s="871"/>
      <c r="PJ947" s="871"/>
      <c r="PK947" s="871"/>
      <c r="PL947" s="871"/>
      <c r="PM947" s="871"/>
      <c r="PN947" s="871"/>
      <c r="PO947" s="871"/>
      <c r="PP947" s="871"/>
      <c r="PQ947" s="871"/>
      <c r="PR947" s="871"/>
      <c r="PS947" s="871"/>
      <c r="PT947" s="871"/>
      <c r="PU947" s="871"/>
      <c r="PV947" s="871"/>
      <c r="PW947" s="871"/>
      <c r="PX947" s="871"/>
      <c r="PY947" s="871"/>
      <c r="PZ947" s="871"/>
      <c r="QA947" s="871"/>
      <c r="QB947" s="871"/>
      <c r="QC947" s="871"/>
      <c r="QD947" s="871"/>
      <c r="QE947" s="871"/>
      <c r="QF947" s="871"/>
      <c r="QG947" s="871"/>
      <c r="QH947" s="871"/>
      <c r="QI947" s="871"/>
      <c r="QJ947" s="871"/>
      <c r="QK947" s="871"/>
      <c r="QL947" s="871"/>
      <c r="QM947" s="871"/>
      <c r="QN947" s="871"/>
      <c r="QO947" s="871"/>
      <c r="QP947" s="871"/>
      <c r="QQ947" s="871"/>
      <c r="QR947" s="871"/>
      <c r="QS947" s="871"/>
      <c r="QT947" s="871"/>
      <c r="QU947" s="871"/>
      <c r="QV947" s="871"/>
      <c r="QW947" s="871"/>
      <c r="QX947" s="871"/>
      <c r="QY947" s="871"/>
      <c r="QZ947" s="871"/>
      <c r="RA947" s="871"/>
      <c r="RB947" s="871"/>
      <c r="RC947" s="871"/>
      <c r="RD947" s="871"/>
      <c r="RE947" s="871"/>
      <c r="RF947" s="871"/>
      <c r="RG947" s="871"/>
      <c r="RH947" s="871"/>
      <c r="RI947" s="871"/>
      <c r="RJ947" s="871"/>
      <c r="RK947" s="871"/>
      <c r="RL947" s="871"/>
      <c r="RM947" s="871"/>
      <c r="RN947" s="871"/>
      <c r="RO947" s="871"/>
      <c r="RP947" s="871"/>
      <c r="RQ947" s="871"/>
      <c r="RR947" s="871"/>
      <c r="RS947" s="871"/>
      <c r="RT947" s="871"/>
      <c r="RU947" s="871"/>
      <c r="RV947" s="871"/>
      <c r="RW947" s="871"/>
      <c r="RX947" s="871"/>
      <c r="RY947" s="871"/>
      <c r="RZ947" s="871"/>
      <c r="SA947" s="871"/>
      <c r="SB947" s="871"/>
      <c r="SC947" s="871"/>
      <c r="SD947" s="871"/>
      <c r="SE947" s="871"/>
      <c r="SF947" s="871"/>
      <c r="SG947" s="871"/>
      <c r="SH947" s="871"/>
      <c r="SI947" s="871"/>
      <c r="SJ947" s="871"/>
      <c r="SK947" s="871"/>
      <c r="SL947" s="871"/>
      <c r="SM947" s="871"/>
      <c r="SN947" s="871"/>
      <c r="SO947" s="871"/>
      <c r="SP947" s="871"/>
      <c r="SQ947" s="871"/>
      <c r="SR947" s="871"/>
      <c r="SS947" s="871"/>
      <c r="ST947" s="871"/>
      <c r="SU947" s="871"/>
      <c r="SV947" s="871"/>
      <c r="SW947" s="871"/>
      <c r="SX947" s="871"/>
      <c r="SY947" s="871"/>
      <c r="SZ947" s="871"/>
      <c r="TA947" s="871"/>
      <c r="TB947" s="871"/>
      <c r="TC947" s="871"/>
      <c r="TD947" s="871"/>
      <c r="TE947" s="871"/>
      <c r="TF947" s="871"/>
      <c r="TG947" s="871"/>
      <c r="TH947" s="871"/>
      <c r="TI947" s="871"/>
      <c r="TJ947" s="871"/>
      <c r="TK947" s="871"/>
      <c r="TL947" s="871"/>
      <c r="TM947" s="871"/>
      <c r="TN947" s="871"/>
      <c r="TO947" s="871"/>
      <c r="TP947" s="871"/>
      <c r="TQ947" s="871"/>
      <c r="TR947" s="871"/>
      <c r="TS947" s="871"/>
      <c r="TT947" s="871"/>
      <c r="TU947" s="871"/>
      <c r="TV947" s="871"/>
      <c r="TW947" s="871"/>
      <c r="TX947" s="871"/>
      <c r="TY947" s="871"/>
      <c r="TZ947" s="871"/>
      <c r="UA947" s="871"/>
      <c r="UB947" s="871"/>
      <c r="UC947" s="871"/>
      <c r="UD947" s="871"/>
      <c r="UE947" s="871"/>
      <c r="UF947" s="871"/>
      <c r="UG947" s="871"/>
      <c r="UH947" s="871"/>
      <c r="UI947" s="871"/>
      <c r="UJ947" s="871"/>
      <c r="UK947" s="871"/>
      <c r="UL947" s="871"/>
      <c r="UM947" s="871"/>
      <c r="UN947" s="871"/>
      <c r="UO947" s="871"/>
      <c r="UP947" s="871"/>
      <c r="UQ947" s="871"/>
      <c r="UR947" s="871"/>
      <c r="US947" s="871"/>
      <c r="UT947" s="871"/>
      <c r="UU947" s="871"/>
      <c r="UV947" s="871"/>
      <c r="UW947" s="871"/>
      <c r="UX947" s="871"/>
      <c r="UY947" s="871"/>
      <c r="UZ947" s="871"/>
      <c r="VA947" s="871"/>
      <c r="VB947" s="871"/>
      <c r="VC947" s="871"/>
      <c r="VD947" s="871"/>
      <c r="VE947" s="871"/>
      <c r="VF947" s="871"/>
      <c r="VG947" s="871"/>
      <c r="VH947" s="871"/>
      <c r="VI947" s="871"/>
      <c r="VJ947" s="871"/>
      <c r="VK947" s="871"/>
      <c r="VL947" s="871"/>
      <c r="VM947" s="871"/>
      <c r="VN947" s="871"/>
      <c r="VO947" s="871"/>
      <c r="VP947" s="871"/>
      <c r="VQ947" s="871"/>
      <c r="VR947" s="871"/>
      <c r="VS947" s="871"/>
      <c r="VT947" s="871"/>
      <c r="VU947" s="871"/>
      <c r="VV947" s="871"/>
      <c r="VW947" s="871"/>
      <c r="VX947" s="871"/>
      <c r="VY947" s="871"/>
      <c r="VZ947" s="871"/>
      <c r="WA947" s="871"/>
      <c r="WB947" s="871"/>
      <c r="WC947" s="871"/>
      <c r="WD947" s="871"/>
      <c r="WE947" s="871"/>
      <c r="WF947" s="871"/>
      <c r="WG947" s="871"/>
      <c r="WH947" s="871"/>
      <c r="WI947" s="871"/>
      <c r="WJ947" s="871"/>
      <c r="WK947" s="871"/>
      <c r="WL947" s="871"/>
      <c r="WM947" s="871"/>
      <c r="WN947" s="871"/>
      <c r="WO947" s="871"/>
      <c r="WP947" s="871"/>
      <c r="WQ947" s="871"/>
      <c r="WR947" s="871"/>
      <c r="WS947" s="871"/>
      <c r="WT947" s="871"/>
      <c r="WU947" s="871"/>
      <c r="WV947" s="871"/>
      <c r="WW947" s="871"/>
      <c r="WX947" s="871"/>
      <c r="WY947" s="871"/>
      <c r="WZ947" s="871"/>
      <c r="XA947" s="871"/>
      <c r="XB947" s="871"/>
      <c r="XC947" s="871"/>
      <c r="XD947" s="871"/>
      <c r="XE947" s="871"/>
      <c r="XF947" s="871"/>
      <c r="XG947" s="871"/>
      <c r="XH947" s="871"/>
      <c r="XI947" s="871"/>
      <c r="XJ947" s="871"/>
      <c r="XK947" s="871"/>
      <c r="XL947" s="871"/>
      <c r="XM947" s="871"/>
      <c r="XN947" s="871"/>
      <c r="XO947" s="871"/>
      <c r="XP947" s="871"/>
      <c r="XQ947" s="871"/>
      <c r="XR947" s="871"/>
      <c r="XS947" s="871"/>
      <c r="XT947" s="871"/>
      <c r="XU947" s="871"/>
      <c r="XV947" s="871"/>
      <c r="XW947" s="871"/>
      <c r="XX947" s="871"/>
      <c r="XY947" s="871"/>
      <c r="XZ947" s="871"/>
      <c r="YA947" s="871"/>
      <c r="YB947" s="871"/>
      <c r="YC947" s="871"/>
      <c r="YD947" s="871"/>
      <c r="YE947" s="871"/>
      <c r="YF947" s="871"/>
      <c r="YG947" s="871"/>
      <c r="YH947" s="871"/>
      <c r="YI947" s="871"/>
      <c r="YJ947" s="871"/>
      <c r="YK947" s="871"/>
      <c r="YL947" s="871"/>
      <c r="YM947" s="871"/>
      <c r="YN947" s="871"/>
      <c r="YO947" s="871"/>
      <c r="YP947" s="871"/>
      <c r="YQ947" s="871"/>
      <c r="YR947" s="871"/>
      <c r="YS947" s="871"/>
      <c r="YT947" s="871"/>
      <c r="YU947" s="871"/>
      <c r="YV947" s="871"/>
      <c r="YW947" s="871"/>
      <c r="YX947" s="871"/>
      <c r="YY947" s="871"/>
      <c r="YZ947" s="871"/>
      <c r="ZA947" s="871"/>
      <c r="ZB947" s="871"/>
      <c r="ZC947" s="871"/>
      <c r="ZD947" s="871"/>
      <c r="ZE947" s="871"/>
      <c r="ZF947" s="871"/>
      <c r="ZG947" s="871"/>
      <c r="ZH947" s="871"/>
      <c r="ZI947" s="871"/>
      <c r="ZJ947" s="871"/>
      <c r="ZK947" s="871"/>
      <c r="ZL947" s="871"/>
      <c r="ZM947" s="871"/>
      <c r="ZN947" s="871"/>
      <c r="ZO947" s="871"/>
      <c r="ZP947" s="871"/>
      <c r="ZQ947" s="871"/>
      <c r="ZR947" s="871"/>
      <c r="ZS947" s="871"/>
      <c r="ZT947" s="871"/>
      <c r="ZU947" s="871"/>
      <c r="ZV947" s="871"/>
      <c r="ZW947" s="871"/>
      <c r="ZX947" s="871"/>
      <c r="ZY947" s="871"/>
      <c r="ZZ947" s="871"/>
      <c r="AAA947" s="871"/>
      <c r="AAB947" s="871"/>
      <c r="AAC947" s="871"/>
      <c r="AAD947" s="871"/>
      <c r="AAE947" s="871"/>
      <c r="AAF947" s="871"/>
      <c r="AAG947" s="871"/>
      <c r="AAH947" s="871"/>
      <c r="AAI947" s="871"/>
      <c r="AAJ947" s="871"/>
      <c r="AAK947" s="871"/>
      <c r="AAL947" s="871"/>
      <c r="AAM947" s="871"/>
      <c r="AAN947" s="871"/>
      <c r="AAO947" s="871"/>
      <c r="AAP947" s="871"/>
      <c r="AAQ947" s="871"/>
      <c r="AAR947" s="871"/>
      <c r="AAS947" s="871"/>
      <c r="AAT947" s="871"/>
      <c r="AAU947" s="871"/>
      <c r="AAV947" s="871"/>
      <c r="AAW947" s="871"/>
      <c r="AAX947" s="871"/>
      <c r="AAY947" s="871"/>
      <c r="AAZ947" s="871"/>
      <c r="ABA947" s="871"/>
      <c r="ABB947" s="871"/>
      <c r="ABC947" s="871"/>
      <c r="ABD947" s="871"/>
      <c r="ABE947" s="871"/>
      <c r="ABF947" s="871"/>
      <c r="ABG947" s="871"/>
      <c r="ABH947" s="871"/>
      <c r="ABI947" s="871"/>
      <c r="ABJ947" s="871"/>
      <c r="ABK947" s="871"/>
      <c r="ABL947" s="871"/>
      <c r="ABM947" s="871"/>
      <c r="ABN947" s="871"/>
      <c r="ABO947" s="871"/>
      <c r="ABP947" s="871"/>
      <c r="ABQ947" s="871"/>
      <c r="ABR947" s="871"/>
      <c r="ABS947" s="871"/>
      <c r="ABT947" s="871"/>
      <c r="ABU947" s="871"/>
      <c r="ABV947" s="871"/>
      <c r="ABW947" s="871"/>
      <c r="ABX947" s="871"/>
      <c r="ABY947" s="871"/>
      <c r="ABZ947" s="871"/>
      <c r="ACA947" s="871"/>
      <c r="ACB947" s="871"/>
      <c r="ACC947" s="871"/>
      <c r="ACD947" s="871"/>
      <c r="ACE947" s="871"/>
      <c r="ACF947" s="871"/>
      <c r="ACG947" s="871"/>
      <c r="ACH947" s="871"/>
      <c r="ACI947" s="871"/>
      <c r="ACJ947" s="871"/>
      <c r="ACK947" s="871"/>
      <c r="ACL947" s="871"/>
      <c r="ACM947" s="871"/>
      <c r="ACN947" s="871"/>
      <c r="ACO947" s="871"/>
      <c r="ACP947" s="871"/>
      <c r="ACQ947" s="871"/>
      <c r="ACR947" s="871"/>
      <c r="ACS947" s="871"/>
      <c r="ACT947" s="871"/>
      <c r="ACU947" s="871"/>
      <c r="ACV947" s="871"/>
      <c r="ACW947" s="871"/>
      <c r="ACX947" s="871"/>
      <c r="ACY947" s="871"/>
      <c r="ACZ947" s="871"/>
      <c r="ADA947" s="871"/>
      <c r="ADB947" s="871"/>
      <c r="ADC947" s="871"/>
      <c r="ADD947" s="871"/>
      <c r="ADE947" s="871"/>
      <c r="ADF947" s="871"/>
      <c r="ADG947" s="871"/>
      <c r="ADH947" s="871"/>
      <c r="ADI947" s="871"/>
      <c r="ADJ947" s="871"/>
      <c r="ADK947" s="871"/>
      <c r="ADL947" s="871"/>
      <c r="ADM947" s="871"/>
      <c r="ADN947" s="871"/>
      <c r="ADO947" s="871"/>
      <c r="ADP947" s="871"/>
      <c r="ADQ947" s="871"/>
      <c r="ADR947" s="871"/>
      <c r="ADS947" s="871"/>
      <c r="ADT947" s="871"/>
      <c r="ADU947" s="871"/>
      <c r="ADV947" s="871"/>
      <c r="ADW947" s="871"/>
      <c r="ADX947" s="871"/>
      <c r="ADY947" s="871"/>
      <c r="ADZ947" s="871"/>
      <c r="AEA947" s="871"/>
      <c r="AEB947" s="871"/>
      <c r="AEC947" s="871"/>
      <c r="AED947" s="871"/>
      <c r="AEE947" s="871"/>
      <c r="AEF947" s="871"/>
      <c r="AEG947" s="871"/>
      <c r="AEH947" s="871"/>
      <c r="AEI947" s="871"/>
      <c r="AEJ947" s="871"/>
      <c r="AEK947" s="871"/>
      <c r="AEL947" s="871"/>
      <c r="AEM947" s="871"/>
      <c r="AEN947" s="871"/>
      <c r="AEO947" s="871"/>
      <c r="AEP947" s="871"/>
      <c r="AEQ947" s="871"/>
      <c r="AER947" s="871"/>
      <c r="AES947" s="871"/>
      <c r="AET947" s="871"/>
      <c r="AEU947" s="871"/>
      <c r="AEV947" s="871"/>
      <c r="AEW947" s="871"/>
      <c r="AEX947" s="871"/>
      <c r="AEY947" s="871"/>
      <c r="AEZ947" s="871"/>
      <c r="AFA947" s="871"/>
      <c r="AFB947" s="871"/>
      <c r="AFC947" s="871"/>
      <c r="AFD947" s="871"/>
      <c r="AFE947" s="871"/>
      <c r="AFF947" s="871"/>
      <c r="AFG947" s="871"/>
      <c r="AFH947" s="871"/>
      <c r="AFI947" s="871"/>
      <c r="AFJ947" s="871"/>
      <c r="AFK947" s="871"/>
      <c r="AFL947" s="871"/>
      <c r="AFM947" s="871"/>
      <c r="AFN947" s="871"/>
      <c r="AFO947" s="871"/>
      <c r="AFP947" s="871"/>
      <c r="AFQ947" s="871"/>
      <c r="AFR947" s="871"/>
      <c r="AFS947" s="871"/>
      <c r="AFT947" s="871"/>
      <c r="AFU947" s="871"/>
      <c r="AFV947" s="871"/>
      <c r="AFW947" s="871"/>
      <c r="AFX947" s="871"/>
      <c r="AFY947" s="871"/>
      <c r="AFZ947" s="871"/>
      <c r="AGA947" s="871"/>
      <c r="AGB947" s="871"/>
      <c r="AGC947" s="871"/>
      <c r="AGD947" s="871"/>
      <c r="AGE947" s="871"/>
      <c r="AGF947" s="871"/>
      <c r="AGG947" s="871"/>
      <c r="AGH947" s="871"/>
      <c r="AGI947" s="871"/>
      <c r="AGJ947" s="871"/>
      <c r="AGK947" s="871"/>
      <c r="AGL947" s="871"/>
      <c r="AGM947" s="871"/>
      <c r="AGN947" s="871"/>
      <c r="AGO947" s="871"/>
      <c r="AGP947" s="871"/>
      <c r="AGQ947" s="871"/>
      <c r="AGR947" s="871"/>
      <c r="AGS947" s="871"/>
      <c r="AGT947" s="871"/>
      <c r="AGU947" s="871"/>
      <c r="AGV947" s="871"/>
      <c r="AGW947" s="871"/>
      <c r="AGX947" s="871"/>
      <c r="AGY947" s="871"/>
      <c r="AGZ947" s="871"/>
      <c r="AHA947" s="871"/>
      <c r="AHB947" s="871"/>
      <c r="AHC947" s="871"/>
      <c r="AHD947" s="871"/>
      <c r="AHE947" s="871"/>
      <c r="AHF947" s="871"/>
      <c r="AHG947" s="871"/>
      <c r="AHH947" s="871"/>
      <c r="AHI947" s="871"/>
      <c r="AHJ947" s="871"/>
      <c r="AHK947" s="871"/>
      <c r="AHL947" s="871"/>
      <c r="AHM947" s="871"/>
      <c r="AHN947" s="871"/>
      <c r="AHO947" s="871"/>
      <c r="AHP947" s="871"/>
      <c r="AHQ947" s="871"/>
      <c r="AHR947" s="871"/>
      <c r="AHS947" s="871"/>
      <c r="AHT947" s="871"/>
      <c r="AHU947" s="871"/>
      <c r="AHV947" s="871"/>
      <c r="AHW947" s="871"/>
      <c r="AHX947" s="871"/>
      <c r="AHY947" s="871"/>
      <c r="AHZ947" s="871"/>
      <c r="AIA947" s="871"/>
      <c r="AIB947" s="871"/>
      <c r="AIC947" s="871"/>
      <c r="AID947" s="871"/>
      <c r="AIE947" s="871"/>
      <c r="AIF947" s="871"/>
      <c r="AIG947" s="871"/>
      <c r="AIH947" s="871"/>
      <c r="AII947" s="871"/>
      <c r="AIJ947" s="871"/>
      <c r="AIK947" s="871"/>
      <c r="AIL947" s="871"/>
      <c r="AIM947" s="871"/>
      <c r="AIN947" s="871"/>
      <c r="AIO947" s="871"/>
      <c r="AIP947" s="871"/>
      <c r="AIQ947" s="871"/>
      <c r="AIR947" s="871"/>
      <c r="AIS947" s="871"/>
      <c r="AIT947" s="871"/>
      <c r="AIU947" s="871"/>
      <c r="AIV947" s="871"/>
      <c r="AIW947" s="871"/>
      <c r="AIX947" s="871"/>
      <c r="AIY947" s="871"/>
      <c r="AIZ947" s="871"/>
      <c r="AJA947" s="871"/>
      <c r="AJB947" s="871"/>
      <c r="AJC947" s="871"/>
      <c r="AJD947" s="871"/>
      <c r="AJE947" s="871"/>
      <c r="AJF947" s="871"/>
      <c r="AJG947" s="871"/>
      <c r="AJH947" s="871"/>
      <c r="AJI947" s="871"/>
      <c r="AJJ947" s="871"/>
      <c r="AJK947" s="871"/>
      <c r="AJL947" s="871"/>
      <c r="AJM947" s="871"/>
      <c r="AJN947" s="871"/>
      <c r="AJO947" s="871"/>
      <c r="AJP947" s="871"/>
      <c r="AJQ947" s="871"/>
      <c r="AJR947" s="871"/>
      <c r="AJS947" s="871"/>
      <c r="AJT947" s="871"/>
      <c r="AJU947" s="871"/>
      <c r="AJV947" s="871"/>
      <c r="AJW947" s="871"/>
      <c r="AJX947" s="871"/>
      <c r="AJY947" s="871"/>
      <c r="AJZ947" s="871"/>
      <c r="AKA947" s="871"/>
      <c r="AKB947" s="871"/>
      <c r="AKC947" s="871"/>
      <c r="AKD947" s="871"/>
      <c r="AKE947" s="871"/>
      <c r="AKF947" s="871"/>
      <c r="AKG947" s="871"/>
      <c r="AKH947" s="871"/>
      <c r="AKI947" s="871"/>
      <c r="AKJ947" s="871"/>
      <c r="AKK947" s="871"/>
      <c r="AKL947" s="871"/>
      <c r="AKM947" s="871"/>
      <c r="AKN947" s="871"/>
      <c r="AKO947" s="871"/>
      <c r="AKP947" s="871"/>
      <c r="AKQ947" s="871"/>
      <c r="AKR947" s="871"/>
      <c r="AKS947" s="871"/>
      <c r="AKT947" s="871"/>
      <c r="AKU947" s="871"/>
      <c r="AKV947" s="871"/>
      <c r="AKW947" s="871"/>
      <c r="AKX947" s="871"/>
      <c r="AKY947" s="871"/>
      <c r="AKZ947" s="871"/>
      <c r="ALA947" s="871"/>
      <c r="ALB947" s="871"/>
      <c r="ALC947" s="871"/>
      <c r="ALD947" s="871"/>
      <c r="ALE947" s="871"/>
      <c r="ALF947" s="871"/>
      <c r="ALG947" s="871"/>
      <c r="ALH947" s="871"/>
      <c r="ALI947" s="871"/>
      <c r="ALJ947" s="871"/>
      <c r="ALK947" s="871"/>
      <c r="ALL947" s="871"/>
      <c r="ALM947" s="871"/>
      <c r="ALN947" s="871"/>
      <c r="ALO947" s="871"/>
      <c r="ALP947" s="871"/>
      <c r="ALQ947" s="871"/>
      <c r="ALR947" s="871"/>
      <c r="ALS947" s="871"/>
      <c r="ALT947" s="871"/>
      <c r="ALU947" s="871"/>
      <c r="ALV947" s="871"/>
      <c r="ALW947" s="871"/>
      <c r="ALX947" s="871"/>
      <c r="ALY947" s="871"/>
      <c r="ALZ947" s="871"/>
      <c r="AMA947" s="871"/>
      <c r="AMB947" s="871"/>
      <c r="AMC947" s="871"/>
      <c r="AMD947" s="871"/>
      <c r="AME947" s="871"/>
      <c r="AMF947" s="871"/>
      <c r="AMG947" s="871"/>
      <c r="AMH947" s="871"/>
      <c r="AMI947" s="871"/>
      <c r="AMJ947" s="871"/>
    </row>
    <row r="948" spans="1:1024" ht="14.4">
      <c r="A948" s="967">
        <v>15504</v>
      </c>
      <c r="B948" s="985">
        <v>0.1</v>
      </c>
      <c r="C948" s="1041"/>
      <c r="D948" s="954" t="s">
        <v>757</v>
      </c>
      <c r="E948" s="955">
        <v>2300000</v>
      </c>
      <c r="F948" s="1008">
        <v>0.05</v>
      </c>
      <c r="G948" s="1036">
        <f t="shared" si="37"/>
        <v>115000</v>
      </c>
      <c r="H948" s="871"/>
      <c r="I948" s="871"/>
      <c r="J948" s="871"/>
      <c r="K948" s="871"/>
      <c r="L948" s="871"/>
      <c r="M948" s="871"/>
      <c r="N948" s="871"/>
      <c r="O948" s="871"/>
      <c r="P948" s="871"/>
      <c r="Q948" s="871"/>
      <c r="R948" s="871"/>
      <c r="S948" s="871"/>
      <c r="T948" s="871"/>
      <c r="U948" s="871"/>
      <c r="V948" s="871"/>
      <c r="W948" s="871"/>
      <c r="X948" s="871"/>
      <c r="Y948" s="871"/>
      <c r="Z948" s="871"/>
      <c r="AA948" s="871"/>
      <c r="AB948" s="871"/>
      <c r="AC948" s="871"/>
      <c r="AD948" s="871"/>
      <c r="AE948" s="871"/>
      <c r="AF948" s="871"/>
      <c r="AG948" s="871"/>
      <c r="AH948" s="871"/>
      <c r="AI948" s="871"/>
      <c r="AJ948" s="871"/>
      <c r="AK948" s="871"/>
      <c r="AL948" s="871"/>
      <c r="AM948" s="871"/>
      <c r="AN948" s="871"/>
      <c r="AO948" s="871"/>
      <c r="AP948" s="871"/>
      <c r="AQ948" s="871"/>
      <c r="AR948" s="871"/>
      <c r="AS948" s="871"/>
      <c r="AT948" s="871"/>
      <c r="AU948" s="871"/>
      <c r="AV948" s="871"/>
      <c r="AW948" s="871"/>
      <c r="AX948" s="871"/>
      <c r="AY948" s="871"/>
      <c r="AZ948" s="871"/>
      <c r="BA948" s="871"/>
      <c r="BB948" s="871"/>
      <c r="BC948" s="871"/>
      <c r="BD948" s="871"/>
      <c r="BE948" s="871"/>
      <c r="BF948" s="871"/>
      <c r="BG948" s="871"/>
      <c r="BH948" s="871"/>
      <c r="BI948" s="871"/>
      <c r="BJ948" s="871"/>
      <c r="BK948" s="871"/>
      <c r="BL948" s="871"/>
      <c r="BM948" s="871"/>
      <c r="BN948" s="871"/>
      <c r="BO948" s="871"/>
      <c r="BP948" s="871"/>
      <c r="BQ948" s="871"/>
      <c r="BR948" s="871"/>
      <c r="BS948" s="871"/>
      <c r="BT948" s="871"/>
      <c r="BU948" s="871"/>
      <c r="BV948" s="871"/>
      <c r="BW948" s="871"/>
      <c r="BX948" s="871"/>
      <c r="BY948" s="871"/>
      <c r="BZ948" s="871"/>
      <c r="CA948" s="871"/>
      <c r="CB948" s="871"/>
      <c r="CC948" s="871"/>
      <c r="CD948" s="871"/>
      <c r="CE948" s="871"/>
      <c r="CF948" s="871"/>
      <c r="CG948" s="871"/>
      <c r="CH948" s="871"/>
      <c r="CI948" s="871"/>
      <c r="CJ948" s="871"/>
      <c r="CK948" s="871"/>
      <c r="CL948" s="871"/>
      <c r="CM948" s="871"/>
      <c r="CN948" s="871"/>
      <c r="CO948" s="871"/>
      <c r="CP948" s="871"/>
      <c r="CQ948" s="871"/>
      <c r="CR948" s="871"/>
      <c r="CS948" s="871"/>
      <c r="CT948" s="871"/>
      <c r="CU948" s="871"/>
      <c r="CV948" s="871"/>
      <c r="CW948" s="871"/>
      <c r="CX948" s="871"/>
      <c r="CY948" s="871"/>
      <c r="CZ948" s="871"/>
      <c r="DA948" s="871"/>
      <c r="DB948" s="871"/>
      <c r="DC948" s="871"/>
      <c r="DD948" s="871"/>
      <c r="DE948" s="871"/>
      <c r="DF948" s="871"/>
      <c r="DG948" s="871"/>
      <c r="DH948" s="871"/>
      <c r="DI948" s="871"/>
      <c r="DJ948" s="871"/>
      <c r="DK948" s="871"/>
      <c r="DL948" s="871"/>
      <c r="DM948" s="871"/>
      <c r="DN948" s="871"/>
      <c r="DO948" s="871"/>
      <c r="DP948" s="871"/>
      <c r="DQ948" s="871"/>
      <c r="DR948" s="871"/>
      <c r="DS948" s="871"/>
      <c r="DT948" s="871"/>
      <c r="DU948" s="871"/>
      <c r="DV948" s="871"/>
      <c r="DW948" s="871"/>
      <c r="DX948" s="871"/>
      <c r="DY948" s="871"/>
      <c r="DZ948" s="871"/>
      <c r="EA948" s="871"/>
      <c r="EB948" s="871"/>
      <c r="EC948" s="871"/>
      <c r="ED948" s="871"/>
      <c r="EE948" s="871"/>
      <c r="EF948" s="871"/>
      <c r="EG948" s="871"/>
      <c r="EH948" s="871"/>
      <c r="EI948" s="871"/>
      <c r="EJ948" s="871"/>
      <c r="EK948" s="871"/>
      <c r="EL948" s="871"/>
      <c r="EM948" s="871"/>
      <c r="EN948" s="871"/>
      <c r="EO948" s="871"/>
      <c r="EP948" s="871"/>
      <c r="EQ948" s="871"/>
      <c r="ER948" s="871"/>
      <c r="ES948" s="871"/>
      <c r="ET948" s="871"/>
      <c r="EU948" s="871"/>
      <c r="EV948" s="871"/>
      <c r="EW948" s="871"/>
      <c r="EX948" s="871"/>
      <c r="EY948" s="871"/>
      <c r="EZ948" s="871"/>
      <c r="FA948" s="871"/>
      <c r="FB948" s="871"/>
      <c r="FC948" s="871"/>
      <c r="FD948" s="871"/>
      <c r="FE948" s="871"/>
      <c r="FF948" s="871"/>
      <c r="FG948" s="871"/>
      <c r="FH948" s="871"/>
      <c r="FI948" s="871"/>
      <c r="FJ948" s="871"/>
      <c r="FK948" s="871"/>
      <c r="FL948" s="871"/>
      <c r="FM948" s="871"/>
      <c r="FN948" s="871"/>
      <c r="FO948" s="871"/>
      <c r="FP948" s="871"/>
      <c r="FQ948" s="871"/>
      <c r="FR948" s="871"/>
      <c r="FS948" s="871"/>
      <c r="FT948" s="871"/>
      <c r="FU948" s="871"/>
      <c r="FV948" s="871"/>
      <c r="FW948" s="871"/>
      <c r="FX948" s="871"/>
      <c r="FY948" s="871"/>
      <c r="FZ948" s="871"/>
      <c r="GA948" s="871"/>
      <c r="GB948" s="871"/>
      <c r="GC948" s="871"/>
      <c r="GD948" s="871"/>
      <c r="GE948" s="871"/>
      <c r="GF948" s="871"/>
      <c r="GG948" s="871"/>
      <c r="GH948" s="871"/>
      <c r="GI948" s="871"/>
      <c r="GJ948" s="871"/>
      <c r="GK948" s="871"/>
      <c r="GL948" s="871"/>
      <c r="GM948" s="871"/>
      <c r="GN948" s="871"/>
      <c r="GO948" s="871"/>
      <c r="GP948" s="871"/>
      <c r="GQ948" s="871"/>
      <c r="GR948" s="871"/>
      <c r="GS948" s="871"/>
      <c r="GT948" s="871"/>
      <c r="GU948" s="871"/>
      <c r="GV948" s="871"/>
      <c r="GW948" s="871"/>
      <c r="GX948" s="871"/>
      <c r="GY948" s="871"/>
      <c r="GZ948" s="871"/>
      <c r="HA948" s="871"/>
      <c r="HB948" s="871"/>
      <c r="HC948" s="871"/>
      <c r="HD948" s="871"/>
      <c r="HE948" s="871"/>
      <c r="HF948" s="871"/>
      <c r="HG948" s="871"/>
      <c r="HH948" s="871"/>
      <c r="HI948" s="871"/>
      <c r="HJ948" s="871"/>
      <c r="HK948" s="871"/>
      <c r="HL948" s="871"/>
      <c r="HM948" s="871"/>
      <c r="HN948" s="871"/>
      <c r="HO948" s="871"/>
      <c r="HP948" s="871"/>
      <c r="HQ948" s="871"/>
      <c r="HR948" s="871"/>
      <c r="HS948" s="871"/>
      <c r="HT948" s="871"/>
      <c r="HU948" s="871"/>
      <c r="HV948" s="871"/>
      <c r="HW948" s="871"/>
      <c r="HX948" s="871"/>
      <c r="HY948" s="871"/>
      <c r="HZ948" s="871"/>
      <c r="IA948" s="871"/>
      <c r="IB948" s="871"/>
      <c r="IC948" s="871"/>
      <c r="ID948" s="871"/>
      <c r="IE948" s="871"/>
      <c r="IF948" s="871"/>
      <c r="IG948" s="871"/>
      <c r="IH948" s="871"/>
      <c r="II948" s="871"/>
      <c r="IJ948" s="871"/>
      <c r="IK948" s="871"/>
      <c r="IL948" s="871"/>
      <c r="IM948" s="871"/>
      <c r="IN948" s="871"/>
      <c r="IO948" s="871"/>
      <c r="IP948" s="871"/>
      <c r="IQ948" s="871"/>
      <c r="IR948" s="871"/>
      <c r="IS948" s="871"/>
      <c r="IT948" s="871"/>
      <c r="IU948" s="871"/>
      <c r="IV948" s="871"/>
      <c r="IW948" s="871"/>
      <c r="IX948" s="871"/>
      <c r="IY948" s="871"/>
      <c r="IZ948" s="871"/>
      <c r="JA948" s="871"/>
      <c r="JB948" s="871"/>
      <c r="JC948" s="871"/>
      <c r="JD948" s="871"/>
      <c r="JE948" s="871"/>
      <c r="JF948" s="871"/>
      <c r="JG948" s="871"/>
      <c r="JH948" s="871"/>
      <c r="JI948" s="871"/>
      <c r="JJ948" s="871"/>
      <c r="JK948" s="871"/>
      <c r="JL948" s="871"/>
      <c r="JM948" s="871"/>
      <c r="JN948" s="871"/>
      <c r="JO948" s="871"/>
      <c r="JP948" s="871"/>
      <c r="JQ948" s="871"/>
      <c r="JR948" s="871"/>
      <c r="JS948" s="871"/>
      <c r="JT948" s="871"/>
      <c r="JU948" s="871"/>
      <c r="JV948" s="871"/>
      <c r="JW948" s="871"/>
      <c r="JX948" s="871"/>
      <c r="JY948" s="871"/>
      <c r="JZ948" s="871"/>
      <c r="KA948" s="871"/>
      <c r="KB948" s="871"/>
      <c r="KC948" s="871"/>
      <c r="KD948" s="871"/>
      <c r="KE948" s="871"/>
      <c r="KF948" s="871"/>
      <c r="KG948" s="871"/>
      <c r="KH948" s="871"/>
      <c r="KI948" s="871"/>
      <c r="KJ948" s="871"/>
      <c r="KK948" s="871"/>
      <c r="KL948" s="871"/>
      <c r="KM948" s="871"/>
      <c r="KN948" s="871"/>
      <c r="KO948" s="871"/>
      <c r="KP948" s="871"/>
      <c r="KQ948" s="871"/>
      <c r="KR948" s="871"/>
      <c r="KS948" s="871"/>
      <c r="KT948" s="871"/>
      <c r="KU948" s="871"/>
      <c r="KV948" s="871"/>
      <c r="KW948" s="871"/>
      <c r="KX948" s="871"/>
      <c r="KY948" s="871"/>
      <c r="KZ948" s="871"/>
      <c r="LA948" s="871"/>
      <c r="LB948" s="871"/>
      <c r="LC948" s="871"/>
      <c r="LD948" s="871"/>
      <c r="LE948" s="871"/>
      <c r="LF948" s="871"/>
      <c r="LG948" s="871"/>
      <c r="LH948" s="871"/>
      <c r="LI948" s="871"/>
      <c r="LJ948" s="871"/>
      <c r="LK948" s="871"/>
      <c r="LL948" s="871"/>
      <c r="LM948" s="871"/>
      <c r="LN948" s="871"/>
      <c r="LO948" s="871"/>
      <c r="LP948" s="871"/>
      <c r="LQ948" s="871"/>
      <c r="LR948" s="871"/>
      <c r="LS948" s="871"/>
      <c r="LT948" s="871"/>
      <c r="LU948" s="871"/>
      <c r="LV948" s="871"/>
      <c r="LW948" s="871"/>
      <c r="LX948" s="871"/>
      <c r="LY948" s="871"/>
      <c r="LZ948" s="871"/>
      <c r="MA948" s="871"/>
      <c r="MB948" s="871"/>
      <c r="MC948" s="871"/>
      <c r="MD948" s="871"/>
      <c r="ME948" s="871"/>
      <c r="MF948" s="871"/>
      <c r="MG948" s="871"/>
      <c r="MH948" s="871"/>
      <c r="MI948" s="871"/>
      <c r="MJ948" s="871"/>
      <c r="MK948" s="871"/>
      <c r="ML948" s="871"/>
      <c r="MM948" s="871"/>
      <c r="MN948" s="871"/>
      <c r="MO948" s="871"/>
      <c r="MP948" s="871"/>
      <c r="MQ948" s="871"/>
      <c r="MR948" s="871"/>
      <c r="MS948" s="871"/>
      <c r="MT948" s="871"/>
      <c r="MU948" s="871"/>
      <c r="MV948" s="871"/>
      <c r="MW948" s="871"/>
      <c r="MX948" s="871"/>
      <c r="MY948" s="871"/>
      <c r="MZ948" s="871"/>
      <c r="NA948" s="871"/>
      <c r="NB948" s="871"/>
      <c r="NC948" s="871"/>
      <c r="ND948" s="871"/>
      <c r="NE948" s="871"/>
      <c r="NF948" s="871"/>
      <c r="NG948" s="871"/>
      <c r="NH948" s="871"/>
      <c r="NI948" s="871"/>
      <c r="NJ948" s="871"/>
      <c r="NK948" s="871"/>
      <c r="NL948" s="871"/>
      <c r="NM948" s="871"/>
      <c r="NN948" s="871"/>
      <c r="NO948" s="871"/>
      <c r="NP948" s="871"/>
      <c r="NQ948" s="871"/>
      <c r="NR948" s="871"/>
      <c r="NS948" s="871"/>
      <c r="NT948" s="871"/>
      <c r="NU948" s="871"/>
      <c r="NV948" s="871"/>
      <c r="NW948" s="871"/>
      <c r="NX948" s="871"/>
      <c r="NY948" s="871"/>
      <c r="NZ948" s="871"/>
      <c r="OA948" s="871"/>
      <c r="OB948" s="871"/>
      <c r="OC948" s="871"/>
      <c r="OD948" s="871"/>
      <c r="OE948" s="871"/>
      <c r="OF948" s="871"/>
      <c r="OG948" s="871"/>
      <c r="OH948" s="871"/>
      <c r="OI948" s="871"/>
      <c r="OJ948" s="871"/>
      <c r="OK948" s="871"/>
      <c r="OL948" s="871"/>
      <c r="OM948" s="871"/>
      <c r="ON948" s="871"/>
      <c r="OO948" s="871"/>
      <c r="OP948" s="871"/>
      <c r="OQ948" s="871"/>
      <c r="OR948" s="871"/>
      <c r="OS948" s="871"/>
      <c r="OT948" s="871"/>
      <c r="OU948" s="871"/>
      <c r="OV948" s="871"/>
      <c r="OW948" s="871"/>
      <c r="OX948" s="871"/>
      <c r="OY948" s="871"/>
      <c r="OZ948" s="871"/>
      <c r="PA948" s="871"/>
      <c r="PB948" s="871"/>
      <c r="PC948" s="871"/>
      <c r="PD948" s="871"/>
      <c r="PE948" s="871"/>
      <c r="PF948" s="871"/>
      <c r="PG948" s="871"/>
      <c r="PH948" s="871"/>
      <c r="PI948" s="871"/>
      <c r="PJ948" s="871"/>
      <c r="PK948" s="871"/>
      <c r="PL948" s="871"/>
      <c r="PM948" s="871"/>
      <c r="PN948" s="871"/>
      <c r="PO948" s="871"/>
      <c r="PP948" s="871"/>
      <c r="PQ948" s="871"/>
      <c r="PR948" s="871"/>
      <c r="PS948" s="871"/>
      <c r="PT948" s="871"/>
      <c r="PU948" s="871"/>
      <c r="PV948" s="871"/>
      <c r="PW948" s="871"/>
      <c r="PX948" s="871"/>
      <c r="PY948" s="871"/>
      <c r="PZ948" s="871"/>
      <c r="QA948" s="871"/>
      <c r="QB948" s="871"/>
      <c r="QC948" s="871"/>
      <c r="QD948" s="871"/>
      <c r="QE948" s="871"/>
      <c r="QF948" s="871"/>
      <c r="QG948" s="871"/>
      <c r="QH948" s="871"/>
      <c r="QI948" s="871"/>
      <c r="QJ948" s="871"/>
      <c r="QK948" s="871"/>
      <c r="QL948" s="871"/>
      <c r="QM948" s="871"/>
      <c r="QN948" s="871"/>
      <c r="QO948" s="871"/>
      <c r="QP948" s="871"/>
      <c r="QQ948" s="871"/>
      <c r="QR948" s="871"/>
      <c r="QS948" s="871"/>
      <c r="QT948" s="871"/>
      <c r="QU948" s="871"/>
      <c r="QV948" s="871"/>
      <c r="QW948" s="871"/>
      <c r="QX948" s="871"/>
      <c r="QY948" s="871"/>
      <c r="QZ948" s="871"/>
      <c r="RA948" s="871"/>
      <c r="RB948" s="871"/>
      <c r="RC948" s="871"/>
      <c r="RD948" s="871"/>
      <c r="RE948" s="871"/>
      <c r="RF948" s="871"/>
      <c r="RG948" s="871"/>
      <c r="RH948" s="871"/>
      <c r="RI948" s="871"/>
      <c r="RJ948" s="871"/>
      <c r="RK948" s="871"/>
      <c r="RL948" s="871"/>
      <c r="RM948" s="871"/>
      <c r="RN948" s="871"/>
      <c r="RO948" s="871"/>
      <c r="RP948" s="871"/>
      <c r="RQ948" s="871"/>
      <c r="RR948" s="871"/>
      <c r="RS948" s="871"/>
      <c r="RT948" s="871"/>
      <c r="RU948" s="871"/>
      <c r="RV948" s="871"/>
      <c r="RW948" s="871"/>
      <c r="RX948" s="871"/>
      <c r="RY948" s="871"/>
      <c r="RZ948" s="871"/>
      <c r="SA948" s="871"/>
      <c r="SB948" s="871"/>
      <c r="SC948" s="871"/>
      <c r="SD948" s="871"/>
      <c r="SE948" s="871"/>
      <c r="SF948" s="871"/>
      <c r="SG948" s="871"/>
      <c r="SH948" s="871"/>
      <c r="SI948" s="871"/>
      <c r="SJ948" s="871"/>
      <c r="SK948" s="871"/>
      <c r="SL948" s="871"/>
      <c r="SM948" s="871"/>
      <c r="SN948" s="871"/>
      <c r="SO948" s="871"/>
      <c r="SP948" s="871"/>
      <c r="SQ948" s="871"/>
      <c r="SR948" s="871"/>
      <c r="SS948" s="871"/>
      <c r="ST948" s="871"/>
      <c r="SU948" s="871"/>
      <c r="SV948" s="871"/>
      <c r="SW948" s="871"/>
      <c r="SX948" s="871"/>
      <c r="SY948" s="871"/>
      <c r="SZ948" s="871"/>
      <c r="TA948" s="871"/>
      <c r="TB948" s="871"/>
      <c r="TC948" s="871"/>
      <c r="TD948" s="871"/>
      <c r="TE948" s="871"/>
      <c r="TF948" s="871"/>
      <c r="TG948" s="871"/>
      <c r="TH948" s="871"/>
      <c r="TI948" s="871"/>
      <c r="TJ948" s="871"/>
      <c r="TK948" s="871"/>
      <c r="TL948" s="871"/>
      <c r="TM948" s="871"/>
      <c r="TN948" s="871"/>
      <c r="TO948" s="871"/>
      <c r="TP948" s="871"/>
      <c r="TQ948" s="871"/>
      <c r="TR948" s="871"/>
      <c r="TS948" s="871"/>
      <c r="TT948" s="871"/>
      <c r="TU948" s="871"/>
      <c r="TV948" s="871"/>
      <c r="TW948" s="871"/>
      <c r="TX948" s="871"/>
      <c r="TY948" s="871"/>
      <c r="TZ948" s="871"/>
      <c r="UA948" s="871"/>
      <c r="UB948" s="871"/>
      <c r="UC948" s="871"/>
      <c r="UD948" s="871"/>
      <c r="UE948" s="871"/>
      <c r="UF948" s="871"/>
      <c r="UG948" s="871"/>
      <c r="UH948" s="871"/>
      <c r="UI948" s="871"/>
      <c r="UJ948" s="871"/>
      <c r="UK948" s="871"/>
      <c r="UL948" s="871"/>
      <c r="UM948" s="871"/>
      <c r="UN948" s="871"/>
      <c r="UO948" s="871"/>
      <c r="UP948" s="871"/>
      <c r="UQ948" s="871"/>
      <c r="UR948" s="871"/>
      <c r="US948" s="871"/>
      <c r="UT948" s="871"/>
      <c r="UU948" s="871"/>
      <c r="UV948" s="871"/>
      <c r="UW948" s="871"/>
      <c r="UX948" s="871"/>
      <c r="UY948" s="871"/>
      <c r="UZ948" s="871"/>
      <c r="VA948" s="871"/>
      <c r="VB948" s="871"/>
      <c r="VC948" s="871"/>
      <c r="VD948" s="871"/>
      <c r="VE948" s="871"/>
      <c r="VF948" s="871"/>
      <c r="VG948" s="871"/>
      <c r="VH948" s="871"/>
      <c r="VI948" s="871"/>
      <c r="VJ948" s="871"/>
      <c r="VK948" s="871"/>
      <c r="VL948" s="871"/>
      <c r="VM948" s="871"/>
      <c r="VN948" s="871"/>
      <c r="VO948" s="871"/>
      <c r="VP948" s="871"/>
      <c r="VQ948" s="871"/>
      <c r="VR948" s="871"/>
      <c r="VS948" s="871"/>
      <c r="VT948" s="871"/>
      <c r="VU948" s="871"/>
      <c r="VV948" s="871"/>
      <c r="VW948" s="871"/>
      <c r="VX948" s="871"/>
      <c r="VY948" s="871"/>
      <c r="VZ948" s="871"/>
      <c r="WA948" s="871"/>
      <c r="WB948" s="871"/>
      <c r="WC948" s="871"/>
      <c r="WD948" s="871"/>
      <c r="WE948" s="871"/>
      <c r="WF948" s="871"/>
      <c r="WG948" s="871"/>
      <c r="WH948" s="871"/>
      <c r="WI948" s="871"/>
      <c r="WJ948" s="871"/>
      <c r="WK948" s="871"/>
      <c r="WL948" s="871"/>
      <c r="WM948" s="871"/>
      <c r="WN948" s="871"/>
      <c r="WO948" s="871"/>
      <c r="WP948" s="871"/>
      <c r="WQ948" s="871"/>
      <c r="WR948" s="871"/>
      <c r="WS948" s="871"/>
      <c r="WT948" s="871"/>
      <c r="WU948" s="871"/>
      <c r="WV948" s="871"/>
      <c r="WW948" s="871"/>
      <c r="WX948" s="871"/>
      <c r="WY948" s="871"/>
      <c r="WZ948" s="871"/>
      <c r="XA948" s="871"/>
      <c r="XB948" s="871"/>
      <c r="XC948" s="871"/>
      <c r="XD948" s="871"/>
      <c r="XE948" s="871"/>
      <c r="XF948" s="871"/>
      <c r="XG948" s="871"/>
      <c r="XH948" s="871"/>
      <c r="XI948" s="871"/>
      <c r="XJ948" s="871"/>
      <c r="XK948" s="871"/>
      <c r="XL948" s="871"/>
      <c r="XM948" s="871"/>
      <c r="XN948" s="871"/>
      <c r="XO948" s="871"/>
      <c r="XP948" s="871"/>
      <c r="XQ948" s="871"/>
      <c r="XR948" s="871"/>
      <c r="XS948" s="871"/>
      <c r="XT948" s="871"/>
      <c r="XU948" s="871"/>
      <c r="XV948" s="871"/>
      <c r="XW948" s="871"/>
      <c r="XX948" s="871"/>
      <c r="XY948" s="871"/>
      <c r="XZ948" s="871"/>
      <c r="YA948" s="871"/>
      <c r="YB948" s="871"/>
      <c r="YC948" s="871"/>
      <c r="YD948" s="871"/>
      <c r="YE948" s="871"/>
      <c r="YF948" s="871"/>
      <c r="YG948" s="871"/>
      <c r="YH948" s="871"/>
      <c r="YI948" s="871"/>
      <c r="YJ948" s="871"/>
      <c r="YK948" s="871"/>
      <c r="YL948" s="871"/>
      <c r="YM948" s="871"/>
      <c r="YN948" s="871"/>
      <c r="YO948" s="871"/>
      <c r="YP948" s="871"/>
      <c r="YQ948" s="871"/>
      <c r="YR948" s="871"/>
      <c r="YS948" s="871"/>
      <c r="YT948" s="871"/>
      <c r="YU948" s="871"/>
      <c r="YV948" s="871"/>
      <c r="YW948" s="871"/>
      <c r="YX948" s="871"/>
      <c r="YY948" s="871"/>
      <c r="YZ948" s="871"/>
      <c r="ZA948" s="871"/>
      <c r="ZB948" s="871"/>
      <c r="ZC948" s="871"/>
      <c r="ZD948" s="871"/>
      <c r="ZE948" s="871"/>
      <c r="ZF948" s="871"/>
      <c r="ZG948" s="871"/>
      <c r="ZH948" s="871"/>
      <c r="ZI948" s="871"/>
      <c r="ZJ948" s="871"/>
      <c r="ZK948" s="871"/>
      <c r="ZL948" s="871"/>
      <c r="ZM948" s="871"/>
      <c r="ZN948" s="871"/>
      <c r="ZO948" s="871"/>
      <c r="ZP948" s="871"/>
      <c r="ZQ948" s="871"/>
      <c r="ZR948" s="871"/>
      <c r="ZS948" s="871"/>
      <c r="ZT948" s="871"/>
      <c r="ZU948" s="871"/>
      <c r="ZV948" s="871"/>
      <c r="ZW948" s="871"/>
      <c r="ZX948" s="871"/>
      <c r="ZY948" s="871"/>
      <c r="ZZ948" s="871"/>
      <c r="AAA948" s="871"/>
      <c r="AAB948" s="871"/>
      <c r="AAC948" s="871"/>
      <c r="AAD948" s="871"/>
      <c r="AAE948" s="871"/>
      <c r="AAF948" s="871"/>
      <c r="AAG948" s="871"/>
      <c r="AAH948" s="871"/>
      <c r="AAI948" s="871"/>
      <c r="AAJ948" s="871"/>
      <c r="AAK948" s="871"/>
      <c r="AAL948" s="871"/>
      <c r="AAM948" s="871"/>
      <c r="AAN948" s="871"/>
      <c r="AAO948" s="871"/>
      <c r="AAP948" s="871"/>
      <c r="AAQ948" s="871"/>
      <c r="AAR948" s="871"/>
      <c r="AAS948" s="871"/>
      <c r="AAT948" s="871"/>
      <c r="AAU948" s="871"/>
      <c r="AAV948" s="871"/>
      <c r="AAW948" s="871"/>
      <c r="AAX948" s="871"/>
      <c r="AAY948" s="871"/>
      <c r="AAZ948" s="871"/>
      <c r="ABA948" s="871"/>
      <c r="ABB948" s="871"/>
      <c r="ABC948" s="871"/>
      <c r="ABD948" s="871"/>
      <c r="ABE948" s="871"/>
      <c r="ABF948" s="871"/>
      <c r="ABG948" s="871"/>
      <c r="ABH948" s="871"/>
      <c r="ABI948" s="871"/>
      <c r="ABJ948" s="871"/>
      <c r="ABK948" s="871"/>
      <c r="ABL948" s="871"/>
      <c r="ABM948" s="871"/>
      <c r="ABN948" s="871"/>
      <c r="ABO948" s="871"/>
      <c r="ABP948" s="871"/>
      <c r="ABQ948" s="871"/>
      <c r="ABR948" s="871"/>
      <c r="ABS948" s="871"/>
      <c r="ABT948" s="871"/>
      <c r="ABU948" s="871"/>
      <c r="ABV948" s="871"/>
      <c r="ABW948" s="871"/>
      <c r="ABX948" s="871"/>
      <c r="ABY948" s="871"/>
      <c r="ABZ948" s="871"/>
      <c r="ACA948" s="871"/>
      <c r="ACB948" s="871"/>
      <c r="ACC948" s="871"/>
      <c r="ACD948" s="871"/>
      <c r="ACE948" s="871"/>
      <c r="ACF948" s="871"/>
      <c r="ACG948" s="871"/>
      <c r="ACH948" s="871"/>
      <c r="ACI948" s="871"/>
      <c r="ACJ948" s="871"/>
      <c r="ACK948" s="871"/>
      <c r="ACL948" s="871"/>
      <c r="ACM948" s="871"/>
      <c r="ACN948" s="871"/>
      <c r="ACO948" s="871"/>
      <c r="ACP948" s="871"/>
      <c r="ACQ948" s="871"/>
      <c r="ACR948" s="871"/>
      <c r="ACS948" s="871"/>
      <c r="ACT948" s="871"/>
      <c r="ACU948" s="871"/>
      <c r="ACV948" s="871"/>
      <c r="ACW948" s="871"/>
      <c r="ACX948" s="871"/>
      <c r="ACY948" s="871"/>
      <c r="ACZ948" s="871"/>
      <c r="ADA948" s="871"/>
      <c r="ADB948" s="871"/>
      <c r="ADC948" s="871"/>
      <c r="ADD948" s="871"/>
      <c r="ADE948" s="871"/>
      <c r="ADF948" s="871"/>
      <c r="ADG948" s="871"/>
      <c r="ADH948" s="871"/>
      <c r="ADI948" s="871"/>
      <c r="ADJ948" s="871"/>
      <c r="ADK948" s="871"/>
      <c r="ADL948" s="871"/>
      <c r="ADM948" s="871"/>
      <c r="ADN948" s="871"/>
      <c r="ADO948" s="871"/>
      <c r="ADP948" s="871"/>
      <c r="ADQ948" s="871"/>
      <c r="ADR948" s="871"/>
      <c r="ADS948" s="871"/>
      <c r="ADT948" s="871"/>
      <c r="ADU948" s="871"/>
      <c r="ADV948" s="871"/>
      <c r="ADW948" s="871"/>
      <c r="ADX948" s="871"/>
      <c r="ADY948" s="871"/>
      <c r="ADZ948" s="871"/>
      <c r="AEA948" s="871"/>
      <c r="AEB948" s="871"/>
      <c r="AEC948" s="871"/>
      <c r="AED948" s="871"/>
      <c r="AEE948" s="871"/>
      <c r="AEF948" s="871"/>
      <c r="AEG948" s="871"/>
      <c r="AEH948" s="871"/>
      <c r="AEI948" s="871"/>
      <c r="AEJ948" s="871"/>
      <c r="AEK948" s="871"/>
      <c r="AEL948" s="871"/>
      <c r="AEM948" s="871"/>
      <c r="AEN948" s="871"/>
      <c r="AEO948" s="871"/>
      <c r="AEP948" s="871"/>
      <c r="AEQ948" s="871"/>
      <c r="AER948" s="871"/>
      <c r="AES948" s="871"/>
      <c r="AET948" s="871"/>
      <c r="AEU948" s="871"/>
      <c r="AEV948" s="871"/>
      <c r="AEW948" s="871"/>
      <c r="AEX948" s="871"/>
      <c r="AEY948" s="871"/>
      <c r="AEZ948" s="871"/>
      <c r="AFA948" s="871"/>
      <c r="AFB948" s="871"/>
      <c r="AFC948" s="871"/>
      <c r="AFD948" s="871"/>
      <c r="AFE948" s="871"/>
      <c r="AFF948" s="871"/>
      <c r="AFG948" s="871"/>
      <c r="AFH948" s="871"/>
      <c r="AFI948" s="871"/>
      <c r="AFJ948" s="871"/>
      <c r="AFK948" s="871"/>
      <c r="AFL948" s="871"/>
      <c r="AFM948" s="871"/>
      <c r="AFN948" s="871"/>
      <c r="AFO948" s="871"/>
      <c r="AFP948" s="871"/>
      <c r="AFQ948" s="871"/>
      <c r="AFR948" s="871"/>
      <c r="AFS948" s="871"/>
      <c r="AFT948" s="871"/>
      <c r="AFU948" s="871"/>
      <c r="AFV948" s="871"/>
      <c r="AFW948" s="871"/>
      <c r="AFX948" s="871"/>
      <c r="AFY948" s="871"/>
      <c r="AFZ948" s="871"/>
      <c r="AGA948" s="871"/>
      <c r="AGB948" s="871"/>
      <c r="AGC948" s="871"/>
      <c r="AGD948" s="871"/>
      <c r="AGE948" s="871"/>
      <c r="AGF948" s="871"/>
      <c r="AGG948" s="871"/>
      <c r="AGH948" s="871"/>
      <c r="AGI948" s="871"/>
      <c r="AGJ948" s="871"/>
      <c r="AGK948" s="871"/>
      <c r="AGL948" s="871"/>
      <c r="AGM948" s="871"/>
      <c r="AGN948" s="871"/>
      <c r="AGO948" s="871"/>
      <c r="AGP948" s="871"/>
      <c r="AGQ948" s="871"/>
      <c r="AGR948" s="871"/>
      <c r="AGS948" s="871"/>
      <c r="AGT948" s="871"/>
      <c r="AGU948" s="871"/>
      <c r="AGV948" s="871"/>
      <c r="AGW948" s="871"/>
      <c r="AGX948" s="871"/>
      <c r="AGY948" s="871"/>
      <c r="AGZ948" s="871"/>
      <c r="AHA948" s="871"/>
      <c r="AHB948" s="871"/>
      <c r="AHC948" s="871"/>
      <c r="AHD948" s="871"/>
      <c r="AHE948" s="871"/>
      <c r="AHF948" s="871"/>
      <c r="AHG948" s="871"/>
      <c r="AHH948" s="871"/>
      <c r="AHI948" s="871"/>
      <c r="AHJ948" s="871"/>
      <c r="AHK948" s="871"/>
      <c r="AHL948" s="871"/>
      <c r="AHM948" s="871"/>
      <c r="AHN948" s="871"/>
      <c r="AHO948" s="871"/>
      <c r="AHP948" s="871"/>
      <c r="AHQ948" s="871"/>
      <c r="AHR948" s="871"/>
      <c r="AHS948" s="871"/>
      <c r="AHT948" s="871"/>
      <c r="AHU948" s="871"/>
      <c r="AHV948" s="871"/>
      <c r="AHW948" s="871"/>
      <c r="AHX948" s="871"/>
      <c r="AHY948" s="871"/>
      <c r="AHZ948" s="871"/>
      <c r="AIA948" s="871"/>
      <c r="AIB948" s="871"/>
      <c r="AIC948" s="871"/>
      <c r="AID948" s="871"/>
      <c r="AIE948" s="871"/>
      <c r="AIF948" s="871"/>
      <c r="AIG948" s="871"/>
      <c r="AIH948" s="871"/>
      <c r="AII948" s="871"/>
      <c r="AIJ948" s="871"/>
      <c r="AIK948" s="871"/>
      <c r="AIL948" s="871"/>
      <c r="AIM948" s="871"/>
      <c r="AIN948" s="871"/>
      <c r="AIO948" s="871"/>
      <c r="AIP948" s="871"/>
      <c r="AIQ948" s="871"/>
      <c r="AIR948" s="871"/>
      <c r="AIS948" s="871"/>
      <c r="AIT948" s="871"/>
      <c r="AIU948" s="871"/>
      <c r="AIV948" s="871"/>
      <c r="AIW948" s="871"/>
      <c r="AIX948" s="871"/>
      <c r="AIY948" s="871"/>
      <c r="AIZ948" s="871"/>
      <c r="AJA948" s="871"/>
      <c r="AJB948" s="871"/>
      <c r="AJC948" s="871"/>
      <c r="AJD948" s="871"/>
      <c r="AJE948" s="871"/>
      <c r="AJF948" s="871"/>
      <c r="AJG948" s="871"/>
      <c r="AJH948" s="871"/>
      <c r="AJI948" s="871"/>
      <c r="AJJ948" s="871"/>
      <c r="AJK948" s="871"/>
      <c r="AJL948" s="871"/>
      <c r="AJM948" s="871"/>
      <c r="AJN948" s="871"/>
      <c r="AJO948" s="871"/>
      <c r="AJP948" s="871"/>
      <c r="AJQ948" s="871"/>
      <c r="AJR948" s="871"/>
      <c r="AJS948" s="871"/>
      <c r="AJT948" s="871"/>
      <c r="AJU948" s="871"/>
      <c r="AJV948" s="871"/>
      <c r="AJW948" s="871"/>
      <c r="AJX948" s="871"/>
      <c r="AJY948" s="871"/>
      <c r="AJZ948" s="871"/>
      <c r="AKA948" s="871"/>
      <c r="AKB948" s="871"/>
      <c r="AKC948" s="871"/>
      <c r="AKD948" s="871"/>
      <c r="AKE948" s="871"/>
      <c r="AKF948" s="871"/>
      <c r="AKG948" s="871"/>
      <c r="AKH948" s="871"/>
      <c r="AKI948" s="871"/>
      <c r="AKJ948" s="871"/>
      <c r="AKK948" s="871"/>
      <c r="AKL948" s="871"/>
      <c r="AKM948" s="871"/>
      <c r="AKN948" s="871"/>
      <c r="AKO948" s="871"/>
      <c r="AKP948" s="871"/>
      <c r="AKQ948" s="871"/>
      <c r="AKR948" s="871"/>
      <c r="AKS948" s="871"/>
      <c r="AKT948" s="871"/>
      <c r="AKU948" s="871"/>
      <c r="AKV948" s="871"/>
      <c r="AKW948" s="871"/>
      <c r="AKX948" s="871"/>
      <c r="AKY948" s="871"/>
      <c r="AKZ948" s="871"/>
      <c r="ALA948" s="871"/>
      <c r="ALB948" s="871"/>
      <c r="ALC948" s="871"/>
      <c r="ALD948" s="871"/>
      <c r="ALE948" s="871"/>
      <c r="ALF948" s="871"/>
      <c r="ALG948" s="871"/>
      <c r="ALH948" s="871"/>
      <c r="ALI948" s="871"/>
      <c r="ALJ948" s="871"/>
      <c r="ALK948" s="871"/>
      <c r="ALL948" s="871"/>
      <c r="ALM948" s="871"/>
      <c r="ALN948" s="871"/>
      <c r="ALO948" s="871"/>
      <c r="ALP948" s="871"/>
      <c r="ALQ948" s="871"/>
      <c r="ALR948" s="871"/>
      <c r="ALS948" s="871"/>
      <c r="ALT948" s="871"/>
      <c r="ALU948" s="871"/>
      <c r="ALV948" s="871"/>
      <c r="ALW948" s="871"/>
      <c r="ALX948" s="871"/>
      <c r="ALY948" s="871"/>
      <c r="ALZ948" s="871"/>
      <c r="AMA948" s="871"/>
      <c r="AMB948" s="871"/>
      <c r="AMC948" s="871"/>
      <c r="AMD948" s="871"/>
      <c r="AME948" s="871"/>
      <c r="AMF948" s="871"/>
      <c r="AMG948" s="871"/>
      <c r="AMH948" s="871"/>
      <c r="AMI948" s="871"/>
      <c r="AMJ948" s="871"/>
    </row>
    <row r="949" spans="1:1024" ht="14.4">
      <c r="A949" s="986">
        <v>15636</v>
      </c>
      <c r="B949" s="1008">
        <v>0.1</v>
      </c>
      <c r="C949" s="1041"/>
      <c r="D949" s="954" t="s">
        <v>758</v>
      </c>
      <c r="E949" s="955">
        <v>1600000</v>
      </c>
      <c r="F949" s="1008">
        <v>0.05</v>
      </c>
      <c r="G949" s="1036">
        <f t="shared" si="37"/>
        <v>80000</v>
      </c>
      <c r="H949" s="871"/>
      <c r="I949" s="871"/>
      <c r="J949" s="871"/>
      <c r="K949" s="871"/>
      <c r="L949" s="871"/>
      <c r="M949" s="871"/>
      <c r="N949" s="871"/>
      <c r="O949" s="871"/>
      <c r="P949" s="871"/>
      <c r="Q949" s="871"/>
      <c r="R949" s="871"/>
      <c r="S949" s="871"/>
      <c r="T949" s="871"/>
      <c r="U949" s="871"/>
      <c r="V949" s="871"/>
      <c r="W949" s="871"/>
      <c r="X949" s="871"/>
      <c r="Y949" s="871"/>
      <c r="Z949" s="871"/>
      <c r="AA949" s="871"/>
      <c r="AB949" s="871"/>
      <c r="AC949" s="871"/>
      <c r="AD949" s="871"/>
      <c r="AE949" s="871"/>
      <c r="AF949" s="871"/>
      <c r="AG949" s="871"/>
      <c r="AH949" s="871"/>
      <c r="AI949" s="871"/>
      <c r="AJ949" s="871"/>
      <c r="AK949" s="871"/>
      <c r="AL949" s="871"/>
      <c r="AM949" s="871"/>
      <c r="AN949" s="871"/>
      <c r="AO949" s="871"/>
      <c r="AP949" s="871"/>
      <c r="AQ949" s="871"/>
      <c r="AR949" s="871"/>
      <c r="AS949" s="871"/>
      <c r="AT949" s="871"/>
      <c r="AU949" s="871"/>
      <c r="AV949" s="871"/>
      <c r="AW949" s="871"/>
      <c r="AX949" s="871"/>
      <c r="AY949" s="871"/>
      <c r="AZ949" s="871"/>
      <c r="BA949" s="871"/>
      <c r="BB949" s="871"/>
      <c r="BC949" s="871"/>
      <c r="BD949" s="871"/>
      <c r="BE949" s="871"/>
      <c r="BF949" s="871"/>
      <c r="BG949" s="871"/>
      <c r="BH949" s="871"/>
      <c r="BI949" s="871"/>
      <c r="BJ949" s="871"/>
      <c r="BK949" s="871"/>
      <c r="BL949" s="871"/>
      <c r="BM949" s="871"/>
      <c r="BN949" s="871"/>
      <c r="BO949" s="871"/>
      <c r="BP949" s="871"/>
      <c r="BQ949" s="871"/>
      <c r="BR949" s="871"/>
      <c r="BS949" s="871"/>
      <c r="BT949" s="871"/>
      <c r="BU949" s="871"/>
      <c r="BV949" s="871"/>
      <c r="BW949" s="871"/>
      <c r="BX949" s="871"/>
      <c r="BY949" s="871"/>
      <c r="BZ949" s="871"/>
      <c r="CA949" s="871"/>
      <c r="CB949" s="871"/>
      <c r="CC949" s="871"/>
      <c r="CD949" s="871"/>
      <c r="CE949" s="871"/>
      <c r="CF949" s="871"/>
      <c r="CG949" s="871"/>
      <c r="CH949" s="871"/>
      <c r="CI949" s="871"/>
      <c r="CJ949" s="871"/>
      <c r="CK949" s="871"/>
      <c r="CL949" s="871"/>
      <c r="CM949" s="871"/>
      <c r="CN949" s="871"/>
      <c r="CO949" s="871"/>
      <c r="CP949" s="871"/>
      <c r="CQ949" s="871"/>
      <c r="CR949" s="871"/>
      <c r="CS949" s="871"/>
      <c r="CT949" s="871"/>
      <c r="CU949" s="871"/>
      <c r="CV949" s="871"/>
      <c r="CW949" s="871"/>
      <c r="CX949" s="871"/>
      <c r="CY949" s="871"/>
      <c r="CZ949" s="871"/>
      <c r="DA949" s="871"/>
      <c r="DB949" s="871"/>
      <c r="DC949" s="871"/>
      <c r="DD949" s="871"/>
      <c r="DE949" s="871"/>
      <c r="DF949" s="871"/>
      <c r="DG949" s="871"/>
      <c r="DH949" s="871"/>
      <c r="DI949" s="871"/>
      <c r="DJ949" s="871"/>
      <c r="DK949" s="871"/>
      <c r="DL949" s="871"/>
      <c r="DM949" s="871"/>
      <c r="DN949" s="871"/>
      <c r="DO949" s="871"/>
      <c r="DP949" s="871"/>
      <c r="DQ949" s="871"/>
      <c r="DR949" s="871"/>
      <c r="DS949" s="871"/>
      <c r="DT949" s="871"/>
      <c r="DU949" s="871"/>
      <c r="DV949" s="871"/>
      <c r="DW949" s="871"/>
      <c r="DX949" s="871"/>
      <c r="DY949" s="871"/>
      <c r="DZ949" s="871"/>
      <c r="EA949" s="871"/>
      <c r="EB949" s="871"/>
      <c r="EC949" s="871"/>
      <c r="ED949" s="871"/>
      <c r="EE949" s="871"/>
      <c r="EF949" s="871"/>
      <c r="EG949" s="871"/>
      <c r="EH949" s="871"/>
      <c r="EI949" s="871"/>
      <c r="EJ949" s="871"/>
      <c r="EK949" s="871"/>
      <c r="EL949" s="871"/>
      <c r="EM949" s="871"/>
      <c r="EN949" s="871"/>
      <c r="EO949" s="871"/>
      <c r="EP949" s="871"/>
      <c r="EQ949" s="871"/>
      <c r="ER949" s="871"/>
      <c r="ES949" s="871"/>
      <c r="ET949" s="871"/>
      <c r="EU949" s="871"/>
      <c r="EV949" s="871"/>
      <c r="EW949" s="871"/>
      <c r="EX949" s="871"/>
      <c r="EY949" s="871"/>
      <c r="EZ949" s="871"/>
      <c r="FA949" s="871"/>
      <c r="FB949" s="871"/>
      <c r="FC949" s="871"/>
      <c r="FD949" s="871"/>
      <c r="FE949" s="871"/>
      <c r="FF949" s="871"/>
      <c r="FG949" s="871"/>
      <c r="FH949" s="871"/>
      <c r="FI949" s="871"/>
      <c r="FJ949" s="871"/>
      <c r="FK949" s="871"/>
      <c r="FL949" s="871"/>
      <c r="FM949" s="871"/>
      <c r="FN949" s="871"/>
      <c r="FO949" s="871"/>
      <c r="FP949" s="871"/>
      <c r="FQ949" s="871"/>
      <c r="FR949" s="871"/>
      <c r="FS949" s="871"/>
      <c r="FT949" s="871"/>
      <c r="FU949" s="871"/>
      <c r="FV949" s="871"/>
      <c r="FW949" s="871"/>
      <c r="FX949" s="871"/>
      <c r="FY949" s="871"/>
      <c r="FZ949" s="871"/>
      <c r="GA949" s="871"/>
      <c r="GB949" s="871"/>
      <c r="GC949" s="871"/>
      <c r="GD949" s="871"/>
      <c r="GE949" s="871"/>
      <c r="GF949" s="871"/>
      <c r="GG949" s="871"/>
      <c r="GH949" s="871"/>
      <c r="GI949" s="871"/>
      <c r="GJ949" s="871"/>
      <c r="GK949" s="871"/>
      <c r="GL949" s="871"/>
      <c r="GM949" s="871"/>
      <c r="GN949" s="871"/>
      <c r="GO949" s="871"/>
      <c r="GP949" s="871"/>
      <c r="GQ949" s="871"/>
      <c r="GR949" s="871"/>
      <c r="GS949" s="871"/>
      <c r="GT949" s="871"/>
      <c r="GU949" s="871"/>
      <c r="GV949" s="871"/>
      <c r="GW949" s="871"/>
      <c r="GX949" s="871"/>
      <c r="GY949" s="871"/>
      <c r="GZ949" s="871"/>
      <c r="HA949" s="871"/>
      <c r="HB949" s="871"/>
      <c r="HC949" s="871"/>
      <c r="HD949" s="871"/>
      <c r="HE949" s="871"/>
      <c r="HF949" s="871"/>
      <c r="HG949" s="871"/>
      <c r="HH949" s="871"/>
      <c r="HI949" s="871"/>
      <c r="HJ949" s="871"/>
      <c r="HK949" s="871"/>
      <c r="HL949" s="871"/>
      <c r="HM949" s="871"/>
      <c r="HN949" s="871"/>
      <c r="HO949" s="871"/>
      <c r="HP949" s="871"/>
      <c r="HQ949" s="871"/>
      <c r="HR949" s="871"/>
      <c r="HS949" s="871"/>
      <c r="HT949" s="871"/>
      <c r="HU949" s="871"/>
      <c r="HV949" s="871"/>
      <c r="HW949" s="871"/>
      <c r="HX949" s="871"/>
      <c r="HY949" s="871"/>
      <c r="HZ949" s="871"/>
      <c r="IA949" s="871"/>
      <c r="IB949" s="871"/>
      <c r="IC949" s="871"/>
      <c r="ID949" s="871"/>
      <c r="IE949" s="871"/>
      <c r="IF949" s="871"/>
      <c r="IG949" s="871"/>
      <c r="IH949" s="871"/>
      <c r="II949" s="871"/>
      <c r="IJ949" s="871"/>
      <c r="IK949" s="871"/>
      <c r="IL949" s="871"/>
      <c r="IM949" s="871"/>
      <c r="IN949" s="871"/>
      <c r="IO949" s="871"/>
      <c r="IP949" s="871"/>
      <c r="IQ949" s="871"/>
      <c r="IR949" s="871"/>
      <c r="IS949" s="871"/>
      <c r="IT949" s="871"/>
      <c r="IU949" s="871"/>
      <c r="IV949" s="871"/>
      <c r="IW949" s="871"/>
      <c r="IX949" s="871"/>
      <c r="IY949" s="871"/>
      <c r="IZ949" s="871"/>
      <c r="JA949" s="871"/>
      <c r="JB949" s="871"/>
      <c r="JC949" s="871"/>
      <c r="JD949" s="871"/>
      <c r="JE949" s="871"/>
      <c r="JF949" s="871"/>
      <c r="JG949" s="871"/>
      <c r="JH949" s="871"/>
      <c r="JI949" s="871"/>
      <c r="JJ949" s="871"/>
      <c r="JK949" s="871"/>
      <c r="JL949" s="871"/>
      <c r="JM949" s="871"/>
      <c r="JN949" s="871"/>
      <c r="JO949" s="871"/>
      <c r="JP949" s="871"/>
      <c r="JQ949" s="871"/>
      <c r="JR949" s="871"/>
      <c r="JS949" s="871"/>
      <c r="JT949" s="871"/>
      <c r="JU949" s="871"/>
      <c r="JV949" s="871"/>
      <c r="JW949" s="871"/>
      <c r="JX949" s="871"/>
      <c r="JY949" s="871"/>
      <c r="JZ949" s="871"/>
      <c r="KA949" s="871"/>
      <c r="KB949" s="871"/>
      <c r="KC949" s="871"/>
      <c r="KD949" s="871"/>
      <c r="KE949" s="871"/>
      <c r="KF949" s="871"/>
      <c r="KG949" s="871"/>
      <c r="KH949" s="871"/>
      <c r="KI949" s="871"/>
      <c r="KJ949" s="871"/>
      <c r="KK949" s="871"/>
      <c r="KL949" s="871"/>
      <c r="KM949" s="871"/>
      <c r="KN949" s="871"/>
      <c r="KO949" s="871"/>
      <c r="KP949" s="871"/>
      <c r="KQ949" s="871"/>
      <c r="KR949" s="871"/>
      <c r="KS949" s="871"/>
      <c r="KT949" s="871"/>
      <c r="KU949" s="871"/>
      <c r="KV949" s="871"/>
      <c r="KW949" s="871"/>
      <c r="KX949" s="871"/>
      <c r="KY949" s="871"/>
      <c r="KZ949" s="871"/>
      <c r="LA949" s="871"/>
      <c r="LB949" s="871"/>
      <c r="LC949" s="871"/>
      <c r="LD949" s="871"/>
      <c r="LE949" s="871"/>
      <c r="LF949" s="871"/>
      <c r="LG949" s="871"/>
      <c r="LH949" s="871"/>
      <c r="LI949" s="871"/>
      <c r="LJ949" s="871"/>
      <c r="LK949" s="871"/>
      <c r="LL949" s="871"/>
      <c r="LM949" s="871"/>
      <c r="LN949" s="871"/>
      <c r="LO949" s="871"/>
      <c r="LP949" s="871"/>
      <c r="LQ949" s="871"/>
      <c r="LR949" s="871"/>
      <c r="LS949" s="871"/>
      <c r="LT949" s="871"/>
      <c r="LU949" s="871"/>
      <c r="LV949" s="871"/>
      <c r="LW949" s="871"/>
      <c r="LX949" s="871"/>
      <c r="LY949" s="871"/>
      <c r="LZ949" s="871"/>
      <c r="MA949" s="871"/>
      <c r="MB949" s="871"/>
      <c r="MC949" s="871"/>
      <c r="MD949" s="871"/>
      <c r="ME949" s="871"/>
      <c r="MF949" s="871"/>
      <c r="MG949" s="871"/>
      <c r="MH949" s="871"/>
      <c r="MI949" s="871"/>
      <c r="MJ949" s="871"/>
      <c r="MK949" s="871"/>
      <c r="ML949" s="871"/>
      <c r="MM949" s="871"/>
      <c r="MN949" s="871"/>
      <c r="MO949" s="871"/>
      <c r="MP949" s="871"/>
      <c r="MQ949" s="871"/>
      <c r="MR949" s="871"/>
      <c r="MS949" s="871"/>
      <c r="MT949" s="871"/>
      <c r="MU949" s="871"/>
      <c r="MV949" s="871"/>
      <c r="MW949" s="871"/>
      <c r="MX949" s="871"/>
      <c r="MY949" s="871"/>
      <c r="MZ949" s="871"/>
      <c r="NA949" s="871"/>
      <c r="NB949" s="871"/>
      <c r="NC949" s="871"/>
      <c r="ND949" s="871"/>
      <c r="NE949" s="871"/>
      <c r="NF949" s="871"/>
      <c r="NG949" s="871"/>
      <c r="NH949" s="871"/>
      <c r="NI949" s="871"/>
      <c r="NJ949" s="871"/>
      <c r="NK949" s="871"/>
      <c r="NL949" s="871"/>
      <c r="NM949" s="871"/>
      <c r="NN949" s="871"/>
      <c r="NO949" s="871"/>
      <c r="NP949" s="871"/>
      <c r="NQ949" s="871"/>
      <c r="NR949" s="871"/>
      <c r="NS949" s="871"/>
      <c r="NT949" s="871"/>
      <c r="NU949" s="871"/>
      <c r="NV949" s="871"/>
      <c r="NW949" s="871"/>
      <c r="NX949" s="871"/>
      <c r="NY949" s="871"/>
      <c r="NZ949" s="871"/>
      <c r="OA949" s="871"/>
      <c r="OB949" s="871"/>
      <c r="OC949" s="871"/>
      <c r="OD949" s="871"/>
      <c r="OE949" s="871"/>
      <c r="OF949" s="871"/>
      <c r="OG949" s="871"/>
      <c r="OH949" s="871"/>
      <c r="OI949" s="871"/>
      <c r="OJ949" s="871"/>
      <c r="OK949" s="871"/>
      <c r="OL949" s="871"/>
      <c r="OM949" s="871"/>
      <c r="ON949" s="871"/>
      <c r="OO949" s="871"/>
      <c r="OP949" s="871"/>
      <c r="OQ949" s="871"/>
      <c r="OR949" s="871"/>
      <c r="OS949" s="871"/>
      <c r="OT949" s="871"/>
      <c r="OU949" s="871"/>
      <c r="OV949" s="871"/>
      <c r="OW949" s="871"/>
      <c r="OX949" s="871"/>
      <c r="OY949" s="871"/>
      <c r="OZ949" s="871"/>
      <c r="PA949" s="871"/>
      <c r="PB949" s="871"/>
      <c r="PC949" s="871"/>
      <c r="PD949" s="871"/>
      <c r="PE949" s="871"/>
      <c r="PF949" s="871"/>
      <c r="PG949" s="871"/>
      <c r="PH949" s="871"/>
      <c r="PI949" s="871"/>
      <c r="PJ949" s="871"/>
      <c r="PK949" s="871"/>
      <c r="PL949" s="871"/>
      <c r="PM949" s="871"/>
      <c r="PN949" s="871"/>
      <c r="PO949" s="871"/>
      <c r="PP949" s="871"/>
      <c r="PQ949" s="871"/>
      <c r="PR949" s="871"/>
      <c r="PS949" s="871"/>
      <c r="PT949" s="871"/>
      <c r="PU949" s="871"/>
      <c r="PV949" s="871"/>
      <c r="PW949" s="871"/>
      <c r="PX949" s="871"/>
      <c r="PY949" s="871"/>
      <c r="PZ949" s="871"/>
      <c r="QA949" s="871"/>
      <c r="QB949" s="871"/>
      <c r="QC949" s="871"/>
      <c r="QD949" s="871"/>
      <c r="QE949" s="871"/>
      <c r="QF949" s="871"/>
      <c r="QG949" s="871"/>
      <c r="QH949" s="871"/>
      <c r="QI949" s="871"/>
      <c r="QJ949" s="871"/>
      <c r="QK949" s="871"/>
      <c r="QL949" s="871"/>
      <c r="QM949" s="871"/>
      <c r="QN949" s="871"/>
      <c r="QO949" s="871"/>
      <c r="QP949" s="871"/>
      <c r="QQ949" s="871"/>
      <c r="QR949" s="871"/>
      <c r="QS949" s="871"/>
      <c r="QT949" s="871"/>
      <c r="QU949" s="871"/>
      <c r="QV949" s="871"/>
      <c r="QW949" s="871"/>
      <c r="QX949" s="871"/>
      <c r="QY949" s="871"/>
      <c r="QZ949" s="871"/>
      <c r="RA949" s="871"/>
      <c r="RB949" s="871"/>
      <c r="RC949" s="871"/>
      <c r="RD949" s="871"/>
      <c r="RE949" s="871"/>
      <c r="RF949" s="871"/>
      <c r="RG949" s="871"/>
      <c r="RH949" s="871"/>
      <c r="RI949" s="871"/>
      <c r="RJ949" s="871"/>
      <c r="RK949" s="871"/>
      <c r="RL949" s="871"/>
      <c r="RM949" s="871"/>
      <c r="RN949" s="871"/>
      <c r="RO949" s="871"/>
      <c r="RP949" s="871"/>
      <c r="RQ949" s="871"/>
      <c r="RR949" s="871"/>
      <c r="RS949" s="871"/>
      <c r="RT949" s="871"/>
      <c r="RU949" s="871"/>
      <c r="RV949" s="871"/>
      <c r="RW949" s="871"/>
      <c r="RX949" s="871"/>
      <c r="RY949" s="871"/>
      <c r="RZ949" s="871"/>
      <c r="SA949" s="871"/>
      <c r="SB949" s="871"/>
      <c r="SC949" s="871"/>
      <c r="SD949" s="871"/>
      <c r="SE949" s="871"/>
      <c r="SF949" s="871"/>
      <c r="SG949" s="871"/>
      <c r="SH949" s="871"/>
      <c r="SI949" s="871"/>
      <c r="SJ949" s="871"/>
      <c r="SK949" s="871"/>
      <c r="SL949" s="871"/>
      <c r="SM949" s="871"/>
      <c r="SN949" s="871"/>
      <c r="SO949" s="871"/>
      <c r="SP949" s="871"/>
      <c r="SQ949" s="871"/>
      <c r="SR949" s="871"/>
      <c r="SS949" s="871"/>
      <c r="ST949" s="871"/>
      <c r="SU949" s="871"/>
      <c r="SV949" s="871"/>
      <c r="SW949" s="871"/>
      <c r="SX949" s="871"/>
      <c r="SY949" s="871"/>
      <c r="SZ949" s="871"/>
      <c r="TA949" s="871"/>
      <c r="TB949" s="871"/>
      <c r="TC949" s="871"/>
      <c r="TD949" s="871"/>
      <c r="TE949" s="871"/>
      <c r="TF949" s="871"/>
      <c r="TG949" s="871"/>
      <c r="TH949" s="871"/>
      <c r="TI949" s="871"/>
      <c r="TJ949" s="871"/>
      <c r="TK949" s="871"/>
      <c r="TL949" s="871"/>
      <c r="TM949" s="871"/>
      <c r="TN949" s="871"/>
      <c r="TO949" s="871"/>
      <c r="TP949" s="871"/>
      <c r="TQ949" s="871"/>
      <c r="TR949" s="871"/>
      <c r="TS949" s="871"/>
      <c r="TT949" s="871"/>
      <c r="TU949" s="871"/>
      <c r="TV949" s="871"/>
      <c r="TW949" s="871"/>
      <c r="TX949" s="871"/>
      <c r="TY949" s="871"/>
      <c r="TZ949" s="871"/>
      <c r="UA949" s="871"/>
      <c r="UB949" s="871"/>
      <c r="UC949" s="871"/>
      <c r="UD949" s="871"/>
      <c r="UE949" s="871"/>
      <c r="UF949" s="871"/>
      <c r="UG949" s="871"/>
      <c r="UH949" s="871"/>
      <c r="UI949" s="871"/>
      <c r="UJ949" s="871"/>
      <c r="UK949" s="871"/>
      <c r="UL949" s="871"/>
      <c r="UM949" s="871"/>
      <c r="UN949" s="871"/>
      <c r="UO949" s="871"/>
      <c r="UP949" s="871"/>
      <c r="UQ949" s="871"/>
      <c r="UR949" s="871"/>
      <c r="US949" s="871"/>
      <c r="UT949" s="871"/>
      <c r="UU949" s="871"/>
      <c r="UV949" s="871"/>
      <c r="UW949" s="871"/>
      <c r="UX949" s="871"/>
      <c r="UY949" s="871"/>
      <c r="UZ949" s="871"/>
      <c r="VA949" s="871"/>
      <c r="VB949" s="871"/>
      <c r="VC949" s="871"/>
      <c r="VD949" s="871"/>
      <c r="VE949" s="871"/>
      <c r="VF949" s="871"/>
      <c r="VG949" s="871"/>
      <c r="VH949" s="871"/>
      <c r="VI949" s="871"/>
      <c r="VJ949" s="871"/>
      <c r="VK949" s="871"/>
      <c r="VL949" s="871"/>
      <c r="VM949" s="871"/>
      <c r="VN949" s="871"/>
      <c r="VO949" s="871"/>
      <c r="VP949" s="871"/>
      <c r="VQ949" s="871"/>
      <c r="VR949" s="871"/>
      <c r="VS949" s="871"/>
      <c r="VT949" s="871"/>
      <c r="VU949" s="871"/>
      <c r="VV949" s="871"/>
      <c r="VW949" s="871"/>
      <c r="VX949" s="871"/>
      <c r="VY949" s="871"/>
      <c r="VZ949" s="871"/>
      <c r="WA949" s="871"/>
      <c r="WB949" s="871"/>
      <c r="WC949" s="871"/>
      <c r="WD949" s="871"/>
      <c r="WE949" s="871"/>
      <c r="WF949" s="871"/>
      <c r="WG949" s="871"/>
      <c r="WH949" s="871"/>
      <c r="WI949" s="871"/>
      <c r="WJ949" s="871"/>
      <c r="WK949" s="871"/>
      <c r="WL949" s="871"/>
      <c r="WM949" s="871"/>
      <c r="WN949" s="871"/>
      <c r="WO949" s="871"/>
      <c r="WP949" s="871"/>
      <c r="WQ949" s="871"/>
      <c r="WR949" s="871"/>
      <c r="WS949" s="871"/>
      <c r="WT949" s="871"/>
      <c r="WU949" s="871"/>
      <c r="WV949" s="871"/>
      <c r="WW949" s="871"/>
      <c r="WX949" s="871"/>
      <c r="WY949" s="871"/>
      <c r="WZ949" s="871"/>
      <c r="XA949" s="871"/>
      <c r="XB949" s="871"/>
      <c r="XC949" s="871"/>
      <c r="XD949" s="871"/>
      <c r="XE949" s="871"/>
      <c r="XF949" s="871"/>
      <c r="XG949" s="871"/>
      <c r="XH949" s="871"/>
      <c r="XI949" s="871"/>
      <c r="XJ949" s="871"/>
      <c r="XK949" s="871"/>
      <c r="XL949" s="871"/>
      <c r="XM949" s="871"/>
      <c r="XN949" s="871"/>
      <c r="XO949" s="871"/>
      <c r="XP949" s="871"/>
      <c r="XQ949" s="871"/>
      <c r="XR949" s="871"/>
      <c r="XS949" s="871"/>
      <c r="XT949" s="871"/>
      <c r="XU949" s="871"/>
      <c r="XV949" s="871"/>
      <c r="XW949" s="871"/>
      <c r="XX949" s="871"/>
      <c r="XY949" s="871"/>
      <c r="XZ949" s="871"/>
      <c r="YA949" s="871"/>
      <c r="YB949" s="871"/>
      <c r="YC949" s="871"/>
      <c r="YD949" s="871"/>
      <c r="YE949" s="871"/>
      <c r="YF949" s="871"/>
      <c r="YG949" s="871"/>
      <c r="YH949" s="871"/>
      <c r="YI949" s="871"/>
      <c r="YJ949" s="871"/>
      <c r="YK949" s="871"/>
      <c r="YL949" s="871"/>
      <c r="YM949" s="871"/>
      <c r="YN949" s="871"/>
      <c r="YO949" s="871"/>
      <c r="YP949" s="871"/>
      <c r="YQ949" s="871"/>
      <c r="YR949" s="871"/>
      <c r="YS949" s="871"/>
      <c r="YT949" s="871"/>
      <c r="YU949" s="871"/>
      <c r="YV949" s="871"/>
      <c r="YW949" s="871"/>
      <c r="YX949" s="871"/>
      <c r="YY949" s="871"/>
      <c r="YZ949" s="871"/>
      <c r="ZA949" s="871"/>
      <c r="ZB949" s="871"/>
      <c r="ZC949" s="871"/>
      <c r="ZD949" s="871"/>
      <c r="ZE949" s="871"/>
      <c r="ZF949" s="871"/>
      <c r="ZG949" s="871"/>
      <c r="ZH949" s="871"/>
      <c r="ZI949" s="871"/>
      <c r="ZJ949" s="871"/>
      <c r="ZK949" s="871"/>
      <c r="ZL949" s="871"/>
      <c r="ZM949" s="871"/>
      <c r="ZN949" s="871"/>
      <c r="ZO949" s="871"/>
      <c r="ZP949" s="871"/>
      <c r="ZQ949" s="871"/>
      <c r="ZR949" s="871"/>
      <c r="ZS949" s="871"/>
      <c r="ZT949" s="871"/>
      <c r="ZU949" s="871"/>
      <c r="ZV949" s="871"/>
      <c r="ZW949" s="871"/>
      <c r="ZX949" s="871"/>
      <c r="ZY949" s="871"/>
      <c r="ZZ949" s="871"/>
      <c r="AAA949" s="871"/>
      <c r="AAB949" s="871"/>
      <c r="AAC949" s="871"/>
      <c r="AAD949" s="871"/>
      <c r="AAE949" s="871"/>
      <c r="AAF949" s="871"/>
      <c r="AAG949" s="871"/>
      <c r="AAH949" s="871"/>
      <c r="AAI949" s="871"/>
      <c r="AAJ949" s="871"/>
      <c r="AAK949" s="871"/>
      <c r="AAL949" s="871"/>
      <c r="AAM949" s="871"/>
      <c r="AAN949" s="871"/>
      <c r="AAO949" s="871"/>
      <c r="AAP949" s="871"/>
      <c r="AAQ949" s="871"/>
      <c r="AAR949" s="871"/>
      <c r="AAS949" s="871"/>
      <c r="AAT949" s="871"/>
      <c r="AAU949" s="871"/>
      <c r="AAV949" s="871"/>
      <c r="AAW949" s="871"/>
      <c r="AAX949" s="871"/>
      <c r="AAY949" s="871"/>
      <c r="AAZ949" s="871"/>
      <c r="ABA949" s="871"/>
      <c r="ABB949" s="871"/>
      <c r="ABC949" s="871"/>
      <c r="ABD949" s="871"/>
      <c r="ABE949" s="871"/>
      <c r="ABF949" s="871"/>
      <c r="ABG949" s="871"/>
      <c r="ABH949" s="871"/>
      <c r="ABI949" s="871"/>
      <c r="ABJ949" s="871"/>
      <c r="ABK949" s="871"/>
      <c r="ABL949" s="871"/>
      <c r="ABM949" s="871"/>
      <c r="ABN949" s="871"/>
      <c r="ABO949" s="871"/>
      <c r="ABP949" s="871"/>
      <c r="ABQ949" s="871"/>
      <c r="ABR949" s="871"/>
      <c r="ABS949" s="871"/>
      <c r="ABT949" s="871"/>
      <c r="ABU949" s="871"/>
      <c r="ABV949" s="871"/>
      <c r="ABW949" s="871"/>
      <c r="ABX949" s="871"/>
      <c r="ABY949" s="871"/>
      <c r="ABZ949" s="871"/>
      <c r="ACA949" s="871"/>
      <c r="ACB949" s="871"/>
      <c r="ACC949" s="871"/>
      <c r="ACD949" s="871"/>
      <c r="ACE949" s="871"/>
      <c r="ACF949" s="871"/>
      <c r="ACG949" s="871"/>
      <c r="ACH949" s="871"/>
      <c r="ACI949" s="871"/>
      <c r="ACJ949" s="871"/>
      <c r="ACK949" s="871"/>
      <c r="ACL949" s="871"/>
      <c r="ACM949" s="871"/>
      <c r="ACN949" s="871"/>
      <c r="ACO949" s="871"/>
      <c r="ACP949" s="871"/>
      <c r="ACQ949" s="871"/>
      <c r="ACR949" s="871"/>
      <c r="ACS949" s="871"/>
      <c r="ACT949" s="871"/>
      <c r="ACU949" s="871"/>
      <c r="ACV949" s="871"/>
      <c r="ACW949" s="871"/>
      <c r="ACX949" s="871"/>
      <c r="ACY949" s="871"/>
      <c r="ACZ949" s="871"/>
      <c r="ADA949" s="871"/>
      <c r="ADB949" s="871"/>
      <c r="ADC949" s="871"/>
      <c r="ADD949" s="871"/>
      <c r="ADE949" s="871"/>
      <c r="ADF949" s="871"/>
      <c r="ADG949" s="871"/>
      <c r="ADH949" s="871"/>
      <c r="ADI949" s="871"/>
      <c r="ADJ949" s="871"/>
      <c r="ADK949" s="871"/>
      <c r="ADL949" s="871"/>
      <c r="ADM949" s="871"/>
      <c r="ADN949" s="871"/>
      <c r="ADO949" s="871"/>
      <c r="ADP949" s="871"/>
      <c r="ADQ949" s="871"/>
      <c r="ADR949" s="871"/>
      <c r="ADS949" s="871"/>
      <c r="ADT949" s="871"/>
      <c r="ADU949" s="871"/>
      <c r="ADV949" s="871"/>
      <c r="ADW949" s="871"/>
      <c r="ADX949" s="871"/>
      <c r="ADY949" s="871"/>
      <c r="ADZ949" s="871"/>
      <c r="AEA949" s="871"/>
      <c r="AEB949" s="871"/>
      <c r="AEC949" s="871"/>
      <c r="AED949" s="871"/>
      <c r="AEE949" s="871"/>
      <c r="AEF949" s="871"/>
      <c r="AEG949" s="871"/>
      <c r="AEH949" s="871"/>
      <c r="AEI949" s="871"/>
      <c r="AEJ949" s="871"/>
      <c r="AEK949" s="871"/>
      <c r="AEL949" s="871"/>
      <c r="AEM949" s="871"/>
      <c r="AEN949" s="871"/>
      <c r="AEO949" s="871"/>
      <c r="AEP949" s="871"/>
      <c r="AEQ949" s="871"/>
      <c r="AER949" s="871"/>
      <c r="AES949" s="871"/>
      <c r="AET949" s="871"/>
      <c r="AEU949" s="871"/>
      <c r="AEV949" s="871"/>
      <c r="AEW949" s="871"/>
      <c r="AEX949" s="871"/>
      <c r="AEY949" s="871"/>
      <c r="AEZ949" s="871"/>
      <c r="AFA949" s="871"/>
      <c r="AFB949" s="871"/>
      <c r="AFC949" s="871"/>
      <c r="AFD949" s="871"/>
      <c r="AFE949" s="871"/>
      <c r="AFF949" s="871"/>
      <c r="AFG949" s="871"/>
      <c r="AFH949" s="871"/>
      <c r="AFI949" s="871"/>
      <c r="AFJ949" s="871"/>
      <c r="AFK949" s="871"/>
      <c r="AFL949" s="871"/>
      <c r="AFM949" s="871"/>
      <c r="AFN949" s="871"/>
      <c r="AFO949" s="871"/>
      <c r="AFP949" s="871"/>
      <c r="AFQ949" s="871"/>
      <c r="AFR949" s="871"/>
      <c r="AFS949" s="871"/>
      <c r="AFT949" s="871"/>
      <c r="AFU949" s="871"/>
      <c r="AFV949" s="871"/>
      <c r="AFW949" s="871"/>
      <c r="AFX949" s="871"/>
      <c r="AFY949" s="871"/>
      <c r="AFZ949" s="871"/>
      <c r="AGA949" s="871"/>
      <c r="AGB949" s="871"/>
      <c r="AGC949" s="871"/>
      <c r="AGD949" s="871"/>
      <c r="AGE949" s="871"/>
      <c r="AGF949" s="871"/>
      <c r="AGG949" s="871"/>
      <c r="AGH949" s="871"/>
      <c r="AGI949" s="871"/>
      <c r="AGJ949" s="871"/>
      <c r="AGK949" s="871"/>
      <c r="AGL949" s="871"/>
      <c r="AGM949" s="871"/>
      <c r="AGN949" s="871"/>
      <c r="AGO949" s="871"/>
      <c r="AGP949" s="871"/>
      <c r="AGQ949" s="871"/>
      <c r="AGR949" s="871"/>
      <c r="AGS949" s="871"/>
      <c r="AGT949" s="871"/>
      <c r="AGU949" s="871"/>
      <c r="AGV949" s="871"/>
      <c r="AGW949" s="871"/>
      <c r="AGX949" s="871"/>
      <c r="AGY949" s="871"/>
      <c r="AGZ949" s="871"/>
      <c r="AHA949" s="871"/>
      <c r="AHB949" s="871"/>
      <c r="AHC949" s="871"/>
      <c r="AHD949" s="871"/>
      <c r="AHE949" s="871"/>
      <c r="AHF949" s="871"/>
      <c r="AHG949" s="871"/>
      <c r="AHH949" s="871"/>
      <c r="AHI949" s="871"/>
      <c r="AHJ949" s="871"/>
      <c r="AHK949" s="871"/>
      <c r="AHL949" s="871"/>
      <c r="AHM949" s="871"/>
      <c r="AHN949" s="871"/>
      <c r="AHO949" s="871"/>
      <c r="AHP949" s="871"/>
      <c r="AHQ949" s="871"/>
      <c r="AHR949" s="871"/>
      <c r="AHS949" s="871"/>
      <c r="AHT949" s="871"/>
      <c r="AHU949" s="871"/>
      <c r="AHV949" s="871"/>
      <c r="AHW949" s="871"/>
      <c r="AHX949" s="871"/>
      <c r="AHY949" s="871"/>
      <c r="AHZ949" s="871"/>
      <c r="AIA949" s="871"/>
      <c r="AIB949" s="871"/>
      <c r="AIC949" s="871"/>
      <c r="AID949" s="871"/>
      <c r="AIE949" s="871"/>
      <c r="AIF949" s="871"/>
      <c r="AIG949" s="871"/>
      <c r="AIH949" s="871"/>
      <c r="AII949" s="871"/>
      <c r="AIJ949" s="871"/>
      <c r="AIK949" s="871"/>
      <c r="AIL949" s="871"/>
      <c r="AIM949" s="871"/>
      <c r="AIN949" s="871"/>
      <c r="AIO949" s="871"/>
      <c r="AIP949" s="871"/>
      <c r="AIQ949" s="871"/>
      <c r="AIR949" s="871"/>
      <c r="AIS949" s="871"/>
      <c r="AIT949" s="871"/>
      <c r="AIU949" s="871"/>
      <c r="AIV949" s="871"/>
      <c r="AIW949" s="871"/>
      <c r="AIX949" s="871"/>
      <c r="AIY949" s="871"/>
      <c r="AIZ949" s="871"/>
      <c r="AJA949" s="871"/>
      <c r="AJB949" s="871"/>
      <c r="AJC949" s="871"/>
      <c r="AJD949" s="871"/>
      <c r="AJE949" s="871"/>
      <c r="AJF949" s="871"/>
      <c r="AJG949" s="871"/>
      <c r="AJH949" s="871"/>
      <c r="AJI949" s="871"/>
      <c r="AJJ949" s="871"/>
      <c r="AJK949" s="871"/>
      <c r="AJL949" s="871"/>
      <c r="AJM949" s="871"/>
      <c r="AJN949" s="871"/>
      <c r="AJO949" s="871"/>
      <c r="AJP949" s="871"/>
      <c r="AJQ949" s="871"/>
      <c r="AJR949" s="871"/>
      <c r="AJS949" s="871"/>
      <c r="AJT949" s="871"/>
      <c r="AJU949" s="871"/>
      <c r="AJV949" s="871"/>
      <c r="AJW949" s="871"/>
      <c r="AJX949" s="871"/>
      <c r="AJY949" s="871"/>
      <c r="AJZ949" s="871"/>
      <c r="AKA949" s="871"/>
      <c r="AKB949" s="871"/>
      <c r="AKC949" s="871"/>
      <c r="AKD949" s="871"/>
      <c r="AKE949" s="871"/>
      <c r="AKF949" s="871"/>
      <c r="AKG949" s="871"/>
      <c r="AKH949" s="871"/>
      <c r="AKI949" s="871"/>
      <c r="AKJ949" s="871"/>
      <c r="AKK949" s="871"/>
      <c r="AKL949" s="871"/>
      <c r="AKM949" s="871"/>
      <c r="AKN949" s="871"/>
      <c r="AKO949" s="871"/>
      <c r="AKP949" s="871"/>
      <c r="AKQ949" s="871"/>
      <c r="AKR949" s="871"/>
      <c r="AKS949" s="871"/>
      <c r="AKT949" s="871"/>
      <c r="AKU949" s="871"/>
      <c r="AKV949" s="871"/>
      <c r="AKW949" s="871"/>
      <c r="AKX949" s="871"/>
      <c r="AKY949" s="871"/>
      <c r="AKZ949" s="871"/>
      <c r="ALA949" s="871"/>
      <c r="ALB949" s="871"/>
      <c r="ALC949" s="871"/>
      <c r="ALD949" s="871"/>
      <c r="ALE949" s="871"/>
      <c r="ALF949" s="871"/>
      <c r="ALG949" s="871"/>
      <c r="ALH949" s="871"/>
      <c r="ALI949" s="871"/>
      <c r="ALJ949" s="871"/>
      <c r="ALK949" s="871"/>
      <c r="ALL949" s="871"/>
      <c r="ALM949" s="871"/>
      <c r="ALN949" s="871"/>
      <c r="ALO949" s="871"/>
      <c r="ALP949" s="871"/>
      <c r="ALQ949" s="871"/>
      <c r="ALR949" s="871"/>
      <c r="ALS949" s="871"/>
      <c r="ALT949" s="871"/>
      <c r="ALU949" s="871"/>
      <c r="ALV949" s="871"/>
      <c r="ALW949" s="871"/>
      <c r="ALX949" s="871"/>
      <c r="ALY949" s="871"/>
      <c r="ALZ949" s="871"/>
      <c r="AMA949" s="871"/>
      <c r="AMB949" s="871"/>
      <c r="AMC949" s="871"/>
      <c r="AMD949" s="871"/>
      <c r="AME949" s="871"/>
      <c r="AMF949" s="871"/>
      <c r="AMG949" s="871"/>
      <c r="AMH949" s="871"/>
      <c r="AMI949" s="871"/>
      <c r="AMJ949" s="871"/>
    </row>
    <row r="950" spans="1:1024" ht="14.4">
      <c r="A950" s="986">
        <v>15656</v>
      </c>
      <c r="B950" s="1015">
        <v>0.1</v>
      </c>
      <c r="C950" s="1041"/>
      <c r="D950" s="987" t="s">
        <v>759</v>
      </c>
      <c r="E950" s="988">
        <v>2000000</v>
      </c>
      <c r="F950" s="1008">
        <v>0.05</v>
      </c>
      <c r="G950" s="1036">
        <f t="shared" si="37"/>
        <v>100000</v>
      </c>
      <c r="H950" s="871"/>
      <c r="I950" s="871"/>
      <c r="J950" s="871"/>
      <c r="K950" s="871"/>
      <c r="L950" s="871"/>
      <c r="M950" s="871"/>
      <c r="N950" s="871"/>
      <c r="O950" s="871"/>
      <c r="P950" s="871"/>
      <c r="Q950" s="871"/>
      <c r="R950" s="871"/>
      <c r="S950" s="871"/>
      <c r="T950" s="871"/>
      <c r="U950" s="871"/>
      <c r="V950" s="871"/>
      <c r="W950" s="871"/>
      <c r="X950" s="871"/>
      <c r="Y950" s="871"/>
      <c r="Z950" s="871"/>
      <c r="AA950" s="871"/>
      <c r="AB950" s="871"/>
      <c r="AC950" s="871"/>
      <c r="AD950" s="871"/>
      <c r="AE950" s="871"/>
      <c r="AF950" s="871"/>
      <c r="AG950" s="871"/>
      <c r="AH950" s="871"/>
      <c r="AI950" s="871"/>
      <c r="AJ950" s="871"/>
      <c r="AK950" s="871"/>
      <c r="AL950" s="871"/>
      <c r="AM950" s="871"/>
      <c r="AN950" s="871"/>
      <c r="AO950" s="871"/>
      <c r="AP950" s="871"/>
      <c r="AQ950" s="871"/>
      <c r="AR950" s="871"/>
      <c r="AS950" s="871"/>
      <c r="AT950" s="871"/>
      <c r="AU950" s="871"/>
      <c r="AV950" s="871"/>
      <c r="AW950" s="871"/>
      <c r="AX950" s="871"/>
      <c r="AY950" s="871"/>
      <c r="AZ950" s="871"/>
      <c r="BA950" s="871"/>
      <c r="BB950" s="871"/>
      <c r="BC950" s="871"/>
      <c r="BD950" s="871"/>
      <c r="BE950" s="871"/>
      <c r="BF950" s="871"/>
      <c r="BG950" s="871"/>
      <c r="BH950" s="871"/>
      <c r="BI950" s="871"/>
      <c r="BJ950" s="871"/>
      <c r="BK950" s="871"/>
      <c r="BL950" s="871"/>
      <c r="BM950" s="871"/>
      <c r="BN950" s="871"/>
      <c r="BO950" s="871"/>
      <c r="BP950" s="871"/>
      <c r="BQ950" s="871"/>
      <c r="BR950" s="871"/>
      <c r="BS950" s="871"/>
      <c r="BT950" s="871"/>
      <c r="BU950" s="871"/>
      <c r="BV950" s="871"/>
      <c r="BW950" s="871"/>
      <c r="BX950" s="871"/>
      <c r="BY950" s="871"/>
      <c r="BZ950" s="871"/>
      <c r="CA950" s="871"/>
      <c r="CB950" s="871"/>
      <c r="CC950" s="871"/>
      <c r="CD950" s="871"/>
      <c r="CE950" s="871"/>
      <c r="CF950" s="871"/>
      <c r="CG950" s="871"/>
      <c r="CH950" s="871"/>
      <c r="CI950" s="871"/>
      <c r="CJ950" s="871"/>
      <c r="CK950" s="871"/>
      <c r="CL950" s="871"/>
      <c r="CM950" s="871"/>
      <c r="CN950" s="871"/>
      <c r="CO950" s="871"/>
      <c r="CP950" s="871"/>
      <c r="CQ950" s="871"/>
      <c r="CR950" s="871"/>
      <c r="CS950" s="871"/>
      <c r="CT950" s="871"/>
      <c r="CU950" s="871"/>
      <c r="CV950" s="871"/>
      <c r="CW950" s="871"/>
      <c r="CX950" s="871"/>
      <c r="CY950" s="871"/>
      <c r="CZ950" s="871"/>
      <c r="DA950" s="871"/>
      <c r="DB950" s="871"/>
      <c r="DC950" s="871"/>
      <c r="DD950" s="871"/>
      <c r="DE950" s="871"/>
      <c r="DF950" s="871"/>
      <c r="DG950" s="871"/>
      <c r="DH950" s="871"/>
      <c r="DI950" s="871"/>
      <c r="DJ950" s="871"/>
      <c r="DK950" s="871"/>
      <c r="DL950" s="871"/>
      <c r="DM950" s="871"/>
      <c r="DN950" s="871"/>
      <c r="DO950" s="871"/>
      <c r="DP950" s="871"/>
      <c r="DQ950" s="871"/>
      <c r="DR950" s="871"/>
      <c r="DS950" s="871"/>
      <c r="DT950" s="871"/>
      <c r="DU950" s="871"/>
      <c r="DV950" s="871"/>
      <c r="DW950" s="871"/>
      <c r="DX950" s="871"/>
      <c r="DY950" s="871"/>
      <c r="DZ950" s="871"/>
      <c r="EA950" s="871"/>
      <c r="EB950" s="871"/>
      <c r="EC950" s="871"/>
      <c r="ED950" s="871"/>
      <c r="EE950" s="871"/>
      <c r="EF950" s="871"/>
      <c r="EG950" s="871"/>
      <c r="EH950" s="871"/>
      <c r="EI950" s="871"/>
      <c r="EJ950" s="871"/>
      <c r="EK950" s="871"/>
      <c r="EL950" s="871"/>
      <c r="EM950" s="871"/>
      <c r="EN950" s="871"/>
      <c r="EO950" s="871"/>
      <c r="EP950" s="871"/>
      <c r="EQ950" s="871"/>
      <c r="ER950" s="871"/>
      <c r="ES950" s="871"/>
      <c r="ET950" s="871"/>
      <c r="EU950" s="871"/>
      <c r="EV950" s="871"/>
      <c r="EW950" s="871"/>
      <c r="EX950" s="871"/>
      <c r="EY950" s="871"/>
      <c r="EZ950" s="871"/>
      <c r="FA950" s="871"/>
      <c r="FB950" s="871"/>
      <c r="FC950" s="871"/>
      <c r="FD950" s="871"/>
      <c r="FE950" s="871"/>
      <c r="FF950" s="871"/>
      <c r="FG950" s="871"/>
      <c r="FH950" s="871"/>
      <c r="FI950" s="871"/>
      <c r="FJ950" s="871"/>
      <c r="FK950" s="871"/>
      <c r="FL950" s="871"/>
      <c r="FM950" s="871"/>
      <c r="FN950" s="871"/>
      <c r="FO950" s="871"/>
      <c r="FP950" s="871"/>
      <c r="FQ950" s="871"/>
      <c r="FR950" s="871"/>
      <c r="FS950" s="871"/>
      <c r="FT950" s="871"/>
      <c r="FU950" s="871"/>
      <c r="FV950" s="871"/>
      <c r="FW950" s="871"/>
      <c r="FX950" s="871"/>
      <c r="FY950" s="871"/>
      <c r="FZ950" s="871"/>
      <c r="GA950" s="871"/>
      <c r="GB950" s="871"/>
      <c r="GC950" s="871"/>
      <c r="GD950" s="871"/>
      <c r="GE950" s="871"/>
      <c r="GF950" s="871"/>
      <c r="GG950" s="871"/>
      <c r="GH950" s="871"/>
      <c r="GI950" s="871"/>
      <c r="GJ950" s="871"/>
      <c r="GK950" s="871"/>
      <c r="GL950" s="871"/>
      <c r="GM950" s="871"/>
      <c r="GN950" s="871"/>
      <c r="GO950" s="871"/>
      <c r="GP950" s="871"/>
      <c r="GQ950" s="871"/>
      <c r="GR950" s="871"/>
      <c r="GS950" s="871"/>
      <c r="GT950" s="871"/>
      <c r="GU950" s="871"/>
      <c r="GV950" s="871"/>
      <c r="GW950" s="871"/>
      <c r="GX950" s="871"/>
      <c r="GY950" s="871"/>
      <c r="GZ950" s="871"/>
      <c r="HA950" s="871"/>
      <c r="HB950" s="871"/>
      <c r="HC950" s="871"/>
      <c r="HD950" s="871"/>
      <c r="HE950" s="871"/>
      <c r="HF950" s="871"/>
      <c r="HG950" s="871"/>
      <c r="HH950" s="871"/>
      <c r="HI950" s="871"/>
      <c r="HJ950" s="871"/>
      <c r="HK950" s="871"/>
      <c r="HL950" s="871"/>
      <c r="HM950" s="871"/>
      <c r="HN950" s="871"/>
      <c r="HO950" s="871"/>
      <c r="HP950" s="871"/>
      <c r="HQ950" s="871"/>
      <c r="HR950" s="871"/>
      <c r="HS950" s="871"/>
      <c r="HT950" s="871"/>
      <c r="HU950" s="871"/>
      <c r="HV950" s="871"/>
      <c r="HW950" s="871"/>
      <c r="HX950" s="871"/>
      <c r="HY950" s="871"/>
      <c r="HZ950" s="871"/>
      <c r="IA950" s="871"/>
      <c r="IB950" s="871"/>
      <c r="IC950" s="871"/>
      <c r="ID950" s="871"/>
      <c r="IE950" s="871"/>
      <c r="IF950" s="871"/>
      <c r="IG950" s="871"/>
      <c r="IH950" s="871"/>
      <c r="II950" s="871"/>
      <c r="IJ950" s="871"/>
      <c r="IK950" s="871"/>
      <c r="IL950" s="871"/>
      <c r="IM950" s="871"/>
      <c r="IN950" s="871"/>
      <c r="IO950" s="871"/>
      <c r="IP950" s="871"/>
      <c r="IQ950" s="871"/>
      <c r="IR950" s="871"/>
      <c r="IS950" s="871"/>
      <c r="IT950" s="871"/>
      <c r="IU950" s="871"/>
      <c r="IV950" s="871"/>
      <c r="IW950" s="871"/>
      <c r="IX950" s="871"/>
      <c r="IY950" s="871"/>
      <c r="IZ950" s="871"/>
      <c r="JA950" s="871"/>
      <c r="JB950" s="871"/>
      <c r="JC950" s="871"/>
      <c r="JD950" s="871"/>
      <c r="JE950" s="871"/>
      <c r="JF950" s="871"/>
      <c r="JG950" s="871"/>
      <c r="JH950" s="871"/>
      <c r="JI950" s="871"/>
      <c r="JJ950" s="871"/>
      <c r="JK950" s="871"/>
      <c r="JL950" s="871"/>
      <c r="JM950" s="871"/>
      <c r="JN950" s="871"/>
      <c r="JO950" s="871"/>
      <c r="JP950" s="871"/>
      <c r="JQ950" s="871"/>
      <c r="JR950" s="871"/>
      <c r="JS950" s="871"/>
      <c r="JT950" s="871"/>
      <c r="JU950" s="871"/>
      <c r="JV950" s="871"/>
      <c r="JW950" s="871"/>
      <c r="JX950" s="871"/>
      <c r="JY950" s="871"/>
      <c r="JZ950" s="871"/>
      <c r="KA950" s="871"/>
      <c r="KB950" s="871"/>
      <c r="KC950" s="871"/>
      <c r="KD950" s="871"/>
      <c r="KE950" s="871"/>
      <c r="KF950" s="871"/>
      <c r="KG950" s="871"/>
      <c r="KH950" s="871"/>
      <c r="KI950" s="871"/>
      <c r="KJ950" s="871"/>
      <c r="KK950" s="871"/>
      <c r="KL950" s="871"/>
      <c r="KM950" s="871"/>
      <c r="KN950" s="871"/>
      <c r="KO950" s="871"/>
      <c r="KP950" s="871"/>
      <c r="KQ950" s="871"/>
      <c r="KR950" s="871"/>
      <c r="KS950" s="871"/>
      <c r="KT950" s="871"/>
      <c r="KU950" s="871"/>
      <c r="KV950" s="871"/>
      <c r="KW950" s="871"/>
      <c r="KX950" s="871"/>
      <c r="KY950" s="871"/>
      <c r="KZ950" s="871"/>
      <c r="LA950" s="871"/>
      <c r="LB950" s="871"/>
      <c r="LC950" s="871"/>
      <c r="LD950" s="871"/>
      <c r="LE950" s="871"/>
      <c r="LF950" s="871"/>
      <c r="LG950" s="871"/>
      <c r="LH950" s="871"/>
      <c r="LI950" s="871"/>
      <c r="LJ950" s="871"/>
      <c r="LK950" s="871"/>
      <c r="LL950" s="871"/>
      <c r="LM950" s="871"/>
      <c r="LN950" s="871"/>
      <c r="LO950" s="871"/>
      <c r="LP950" s="871"/>
      <c r="LQ950" s="871"/>
      <c r="LR950" s="871"/>
      <c r="LS950" s="871"/>
      <c r="LT950" s="871"/>
      <c r="LU950" s="871"/>
      <c r="LV950" s="871"/>
      <c r="LW950" s="871"/>
      <c r="LX950" s="871"/>
      <c r="LY950" s="871"/>
      <c r="LZ950" s="871"/>
      <c r="MA950" s="871"/>
      <c r="MB950" s="871"/>
      <c r="MC950" s="871"/>
      <c r="MD950" s="871"/>
      <c r="ME950" s="871"/>
      <c r="MF950" s="871"/>
      <c r="MG950" s="871"/>
      <c r="MH950" s="871"/>
      <c r="MI950" s="871"/>
      <c r="MJ950" s="871"/>
      <c r="MK950" s="871"/>
      <c r="ML950" s="871"/>
      <c r="MM950" s="871"/>
      <c r="MN950" s="871"/>
      <c r="MO950" s="871"/>
      <c r="MP950" s="871"/>
      <c r="MQ950" s="871"/>
      <c r="MR950" s="871"/>
      <c r="MS950" s="871"/>
      <c r="MT950" s="871"/>
      <c r="MU950" s="871"/>
      <c r="MV950" s="871"/>
      <c r="MW950" s="871"/>
      <c r="MX950" s="871"/>
      <c r="MY950" s="871"/>
      <c r="MZ950" s="871"/>
      <c r="NA950" s="871"/>
      <c r="NB950" s="871"/>
      <c r="NC950" s="871"/>
      <c r="ND950" s="871"/>
      <c r="NE950" s="871"/>
      <c r="NF950" s="871"/>
      <c r="NG950" s="871"/>
      <c r="NH950" s="871"/>
      <c r="NI950" s="871"/>
      <c r="NJ950" s="871"/>
      <c r="NK950" s="871"/>
      <c r="NL950" s="871"/>
      <c r="NM950" s="871"/>
      <c r="NN950" s="871"/>
      <c r="NO950" s="871"/>
      <c r="NP950" s="871"/>
      <c r="NQ950" s="871"/>
      <c r="NR950" s="871"/>
      <c r="NS950" s="871"/>
      <c r="NT950" s="871"/>
      <c r="NU950" s="871"/>
      <c r="NV950" s="871"/>
      <c r="NW950" s="871"/>
      <c r="NX950" s="871"/>
      <c r="NY950" s="871"/>
      <c r="NZ950" s="871"/>
      <c r="OA950" s="871"/>
      <c r="OB950" s="871"/>
      <c r="OC950" s="871"/>
      <c r="OD950" s="871"/>
      <c r="OE950" s="871"/>
      <c r="OF950" s="871"/>
      <c r="OG950" s="871"/>
      <c r="OH950" s="871"/>
      <c r="OI950" s="871"/>
      <c r="OJ950" s="871"/>
      <c r="OK950" s="871"/>
      <c r="OL950" s="871"/>
      <c r="OM950" s="871"/>
      <c r="ON950" s="871"/>
      <c r="OO950" s="871"/>
      <c r="OP950" s="871"/>
      <c r="OQ950" s="871"/>
      <c r="OR950" s="871"/>
      <c r="OS950" s="871"/>
      <c r="OT950" s="871"/>
      <c r="OU950" s="871"/>
      <c r="OV950" s="871"/>
      <c r="OW950" s="871"/>
      <c r="OX950" s="871"/>
      <c r="OY950" s="871"/>
      <c r="OZ950" s="871"/>
      <c r="PA950" s="871"/>
      <c r="PB950" s="871"/>
      <c r="PC950" s="871"/>
      <c r="PD950" s="871"/>
      <c r="PE950" s="871"/>
      <c r="PF950" s="871"/>
      <c r="PG950" s="871"/>
      <c r="PH950" s="871"/>
      <c r="PI950" s="871"/>
      <c r="PJ950" s="871"/>
      <c r="PK950" s="871"/>
      <c r="PL950" s="871"/>
      <c r="PM950" s="871"/>
      <c r="PN950" s="871"/>
      <c r="PO950" s="871"/>
      <c r="PP950" s="871"/>
      <c r="PQ950" s="871"/>
      <c r="PR950" s="871"/>
      <c r="PS950" s="871"/>
      <c r="PT950" s="871"/>
      <c r="PU950" s="871"/>
      <c r="PV950" s="871"/>
      <c r="PW950" s="871"/>
      <c r="PX950" s="871"/>
      <c r="PY950" s="871"/>
      <c r="PZ950" s="871"/>
      <c r="QA950" s="871"/>
      <c r="QB950" s="871"/>
      <c r="QC950" s="871"/>
      <c r="QD950" s="871"/>
      <c r="QE950" s="871"/>
      <c r="QF950" s="871"/>
      <c r="QG950" s="871"/>
      <c r="QH950" s="871"/>
      <c r="QI950" s="871"/>
      <c r="QJ950" s="871"/>
      <c r="QK950" s="871"/>
      <c r="QL950" s="871"/>
      <c r="QM950" s="871"/>
      <c r="QN950" s="871"/>
      <c r="QO950" s="871"/>
      <c r="QP950" s="871"/>
      <c r="QQ950" s="871"/>
      <c r="QR950" s="871"/>
      <c r="QS950" s="871"/>
      <c r="QT950" s="871"/>
      <c r="QU950" s="871"/>
      <c r="QV950" s="871"/>
      <c r="QW950" s="871"/>
      <c r="QX950" s="871"/>
      <c r="QY950" s="871"/>
      <c r="QZ950" s="871"/>
      <c r="RA950" s="871"/>
      <c r="RB950" s="871"/>
      <c r="RC950" s="871"/>
      <c r="RD950" s="871"/>
      <c r="RE950" s="871"/>
      <c r="RF950" s="871"/>
      <c r="RG950" s="871"/>
      <c r="RH950" s="871"/>
      <c r="RI950" s="871"/>
      <c r="RJ950" s="871"/>
      <c r="RK950" s="871"/>
      <c r="RL950" s="871"/>
      <c r="RM950" s="871"/>
      <c r="RN950" s="871"/>
      <c r="RO950" s="871"/>
      <c r="RP950" s="871"/>
      <c r="RQ950" s="871"/>
      <c r="RR950" s="871"/>
      <c r="RS950" s="871"/>
      <c r="RT950" s="871"/>
      <c r="RU950" s="871"/>
      <c r="RV950" s="871"/>
      <c r="RW950" s="871"/>
      <c r="RX950" s="871"/>
      <c r="RY950" s="871"/>
      <c r="RZ950" s="871"/>
      <c r="SA950" s="871"/>
      <c r="SB950" s="871"/>
      <c r="SC950" s="871"/>
      <c r="SD950" s="871"/>
      <c r="SE950" s="871"/>
      <c r="SF950" s="871"/>
      <c r="SG950" s="871"/>
      <c r="SH950" s="871"/>
      <c r="SI950" s="871"/>
      <c r="SJ950" s="871"/>
      <c r="SK950" s="871"/>
      <c r="SL950" s="871"/>
      <c r="SM950" s="871"/>
      <c r="SN950" s="871"/>
      <c r="SO950" s="871"/>
      <c r="SP950" s="871"/>
      <c r="SQ950" s="871"/>
      <c r="SR950" s="871"/>
      <c r="SS950" s="871"/>
      <c r="ST950" s="871"/>
      <c r="SU950" s="871"/>
      <c r="SV950" s="871"/>
      <c r="SW950" s="871"/>
      <c r="SX950" s="871"/>
      <c r="SY950" s="871"/>
      <c r="SZ950" s="871"/>
      <c r="TA950" s="871"/>
      <c r="TB950" s="871"/>
      <c r="TC950" s="871"/>
      <c r="TD950" s="871"/>
      <c r="TE950" s="871"/>
      <c r="TF950" s="871"/>
      <c r="TG950" s="871"/>
      <c r="TH950" s="871"/>
      <c r="TI950" s="871"/>
      <c r="TJ950" s="871"/>
      <c r="TK950" s="871"/>
      <c r="TL950" s="871"/>
      <c r="TM950" s="871"/>
      <c r="TN950" s="871"/>
      <c r="TO950" s="871"/>
      <c r="TP950" s="871"/>
      <c r="TQ950" s="871"/>
      <c r="TR950" s="871"/>
      <c r="TS950" s="871"/>
      <c r="TT950" s="871"/>
      <c r="TU950" s="871"/>
      <c r="TV950" s="871"/>
      <c r="TW950" s="871"/>
      <c r="TX950" s="871"/>
      <c r="TY950" s="871"/>
      <c r="TZ950" s="871"/>
      <c r="UA950" s="871"/>
      <c r="UB950" s="871"/>
      <c r="UC950" s="871"/>
      <c r="UD950" s="871"/>
      <c r="UE950" s="871"/>
      <c r="UF950" s="871"/>
      <c r="UG950" s="871"/>
      <c r="UH950" s="871"/>
      <c r="UI950" s="871"/>
      <c r="UJ950" s="871"/>
      <c r="UK950" s="871"/>
      <c r="UL950" s="871"/>
      <c r="UM950" s="871"/>
      <c r="UN950" s="871"/>
      <c r="UO950" s="871"/>
      <c r="UP950" s="871"/>
      <c r="UQ950" s="871"/>
      <c r="UR950" s="871"/>
      <c r="US950" s="871"/>
      <c r="UT950" s="871"/>
      <c r="UU950" s="871"/>
      <c r="UV950" s="871"/>
      <c r="UW950" s="871"/>
      <c r="UX950" s="871"/>
      <c r="UY950" s="871"/>
      <c r="UZ950" s="871"/>
      <c r="VA950" s="871"/>
      <c r="VB950" s="871"/>
      <c r="VC950" s="871"/>
      <c r="VD950" s="871"/>
      <c r="VE950" s="871"/>
      <c r="VF950" s="871"/>
      <c r="VG950" s="871"/>
      <c r="VH950" s="871"/>
      <c r="VI950" s="871"/>
      <c r="VJ950" s="871"/>
      <c r="VK950" s="871"/>
      <c r="VL950" s="871"/>
      <c r="VM950" s="871"/>
      <c r="VN950" s="871"/>
      <c r="VO950" s="871"/>
      <c r="VP950" s="871"/>
      <c r="VQ950" s="871"/>
      <c r="VR950" s="871"/>
      <c r="VS950" s="871"/>
      <c r="VT950" s="871"/>
      <c r="VU950" s="871"/>
      <c r="VV950" s="871"/>
      <c r="VW950" s="871"/>
      <c r="VX950" s="871"/>
      <c r="VY950" s="871"/>
      <c r="VZ950" s="871"/>
      <c r="WA950" s="871"/>
      <c r="WB950" s="871"/>
      <c r="WC950" s="871"/>
      <c r="WD950" s="871"/>
      <c r="WE950" s="871"/>
      <c r="WF950" s="871"/>
      <c r="WG950" s="871"/>
      <c r="WH950" s="871"/>
      <c r="WI950" s="871"/>
      <c r="WJ950" s="871"/>
      <c r="WK950" s="871"/>
      <c r="WL950" s="871"/>
      <c r="WM950" s="871"/>
      <c r="WN950" s="871"/>
      <c r="WO950" s="871"/>
      <c r="WP950" s="871"/>
      <c r="WQ950" s="871"/>
      <c r="WR950" s="871"/>
      <c r="WS950" s="871"/>
      <c r="WT950" s="871"/>
      <c r="WU950" s="871"/>
      <c r="WV950" s="871"/>
      <c r="WW950" s="871"/>
      <c r="WX950" s="871"/>
      <c r="WY950" s="871"/>
      <c r="WZ950" s="871"/>
      <c r="XA950" s="871"/>
      <c r="XB950" s="871"/>
      <c r="XC950" s="871"/>
      <c r="XD950" s="871"/>
      <c r="XE950" s="871"/>
      <c r="XF950" s="871"/>
      <c r="XG950" s="871"/>
      <c r="XH950" s="871"/>
      <c r="XI950" s="871"/>
      <c r="XJ950" s="871"/>
      <c r="XK950" s="871"/>
      <c r="XL950" s="871"/>
      <c r="XM950" s="871"/>
      <c r="XN950" s="871"/>
      <c r="XO950" s="871"/>
      <c r="XP950" s="871"/>
      <c r="XQ950" s="871"/>
      <c r="XR950" s="871"/>
      <c r="XS950" s="871"/>
      <c r="XT950" s="871"/>
      <c r="XU950" s="871"/>
      <c r="XV950" s="871"/>
      <c r="XW950" s="871"/>
      <c r="XX950" s="871"/>
      <c r="XY950" s="871"/>
      <c r="XZ950" s="871"/>
      <c r="YA950" s="871"/>
      <c r="YB950" s="871"/>
      <c r="YC950" s="871"/>
      <c r="YD950" s="871"/>
      <c r="YE950" s="871"/>
      <c r="YF950" s="871"/>
      <c r="YG950" s="871"/>
      <c r="YH950" s="871"/>
      <c r="YI950" s="871"/>
      <c r="YJ950" s="871"/>
      <c r="YK950" s="871"/>
      <c r="YL950" s="871"/>
      <c r="YM950" s="871"/>
      <c r="YN950" s="871"/>
      <c r="YO950" s="871"/>
      <c r="YP950" s="871"/>
      <c r="YQ950" s="871"/>
      <c r="YR950" s="871"/>
      <c r="YS950" s="871"/>
      <c r="YT950" s="871"/>
      <c r="YU950" s="871"/>
      <c r="YV950" s="871"/>
      <c r="YW950" s="871"/>
      <c r="YX950" s="871"/>
      <c r="YY950" s="871"/>
      <c r="YZ950" s="871"/>
      <c r="ZA950" s="871"/>
      <c r="ZB950" s="871"/>
      <c r="ZC950" s="871"/>
      <c r="ZD950" s="871"/>
      <c r="ZE950" s="871"/>
      <c r="ZF950" s="871"/>
      <c r="ZG950" s="871"/>
      <c r="ZH950" s="871"/>
      <c r="ZI950" s="871"/>
      <c r="ZJ950" s="871"/>
      <c r="ZK950" s="871"/>
      <c r="ZL950" s="871"/>
      <c r="ZM950" s="871"/>
      <c r="ZN950" s="871"/>
      <c r="ZO950" s="871"/>
      <c r="ZP950" s="871"/>
      <c r="ZQ950" s="871"/>
      <c r="ZR950" s="871"/>
      <c r="ZS950" s="871"/>
      <c r="ZT950" s="871"/>
      <c r="ZU950" s="871"/>
      <c r="ZV950" s="871"/>
      <c r="ZW950" s="871"/>
      <c r="ZX950" s="871"/>
      <c r="ZY950" s="871"/>
      <c r="ZZ950" s="871"/>
      <c r="AAA950" s="871"/>
      <c r="AAB950" s="871"/>
      <c r="AAC950" s="871"/>
      <c r="AAD950" s="871"/>
      <c r="AAE950" s="871"/>
      <c r="AAF950" s="871"/>
      <c r="AAG950" s="871"/>
      <c r="AAH950" s="871"/>
      <c r="AAI950" s="871"/>
      <c r="AAJ950" s="871"/>
      <c r="AAK950" s="871"/>
      <c r="AAL950" s="871"/>
      <c r="AAM950" s="871"/>
      <c r="AAN950" s="871"/>
      <c r="AAO950" s="871"/>
      <c r="AAP950" s="871"/>
      <c r="AAQ950" s="871"/>
      <c r="AAR950" s="871"/>
      <c r="AAS950" s="871"/>
      <c r="AAT950" s="871"/>
      <c r="AAU950" s="871"/>
      <c r="AAV950" s="871"/>
      <c r="AAW950" s="871"/>
      <c r="AAX950" s="871"/>
      <c r="AAY950" s="871"/>
      <c r="AAZ950" s="871"/>
      <c r="ABA950" s="871"/>
      <c r="ABB950" s="871"/>
      <c r="ABC950" s="871"/>
      <c r="ABD950" s="871"/>
      <c r="ABE950" s="871"/>
      <c r="ABF950" s="871"/>
      <c r="ABG950" s="871"/>
      <c r="ABH950" s="871"/>
      <c r="ABI950" s="871"/>
      <c r="ABJ950" s="871"/>
      <c r="ABK950" s="871"/>
      <c r="ABL950" s="871"/>
      <c r="ABM950" s="871"/>
      <c r="ABN950" s="871"/>
      <c r="ABO950" s="871"/>
      <c r="ABP950" s="871"/>
      <c r="ABQ950" s="871"/>
      <c r="ABR950" s="871"/>
      <c r="ABS950" s="871"/>
      <c r="ABT950" s="871"/>
      <c r="ABU950" s="871"/>
      <c r="ABV950" s="871"/>
      <c r="ABW950" s="871"/>
      <c r="ABX950" s="871"/>
      <c r="ABY950" s="871"/>
      <c r="ABZ950" s="871"/>
      <c r="ACA950" s="871"/>
      <c r="ACB950" s="871"/>
      <c r="ACC950" s="871"/>
      <c r="ACD950" s="871"/>
      <c r="ACE950" s="871"/>
      <c r="ACF950" s="871"/>
      <c r="ACG950" s="871"/>
      <c r="ACH950" s="871"/>
      <c r="ACI950" s="871"/>
      <c r="ACJ950" s="871"/>
      <c r="ACK950" s="871"/>
      <c r="ACL950" s="871"/>
      <c r="ACM950" s="871"/>
      <c r="ACN950" s="871"/>
      <c r="ACO950" s="871"/>
      <c r="ACP950" s="871"/>
      <c r="ACQ950" s="871"/>
      <c r="ACR950" s="871"/>
      <c r="ACS950" s="871"/>
      <c r="ACT950" s="871"/>
      <c r="ACU950" s="871"/>
      <c r="ACV950" s="871"/>
      <c r="ACW950" s="871"/>
      <c r="ACX950" s="871"/>
      <c r="ACY950" s="871"/>
      <c r="ACZ950" s="871"/>
      <c r="ADA950" s="871"/>
      <c r="ADB950" s="871"/>
      <c r="ADC950" s="871"/>
      <c r="ADD950" s="871"/>
      <c r="ADE950" s="871"/>
      <c r="ADF950" s="871"/>
      <c r="ADG950" s="871"/>
      <c r="ADH950" s="871"/>
      <c r="ADI950" s="871"/>
      <c r="ADJ950" s="871"/>
      <c r="ADK950" s="871"/>
      <c r="ADL950" s="871"/>
      <c r="ADM950" s="871"/>
      <c r="ADN950" s="871"/>
      <c r="ADO950" s="871"/>
      <c r="ADP950" s="871"/>
      <c r="ADQ950" s="871"/>
      <c r="ADR950" s="871"/>
      <c r="ADS950" s="871"/>
      <c r="ADT950" s="871"/>
      <c r="ADU950" s="871"/>
      <c r="ADV950" s="871"/>
      <c r="ADW950" s="871"/>
      <c r="ADX950" s="871"/>
      <c r="ADY950" s="871"/>
      <c r="ADZ950" s="871"/>
      <c r="AEA950" s="871"/>
      <c r="AEB950" s="871"/>
      <c r="AEC950" s="871"/>
      <c r="AED950" s="871"/>
      <c r="AEE950" s="871"/>
      <c r="AEF950" s="871"/>
      <c r="AEG950" s="871"/>
      <c r="AEH950" s="871"/>
      <c r="AEI950" s="871"/>
      <c r="AEJ950" s="871"/>
      <c r="AEK950" s="871"/>
      <c r="AEL950" s="871"/>
      <c r="AEM950" s="871"/>
      <c r="AEN950" s="871"/>
      <c r="AEO950" s="871"/>
      <c r="AEP950" s="871"/>
      <c r="AEQ950" s="871"/>
      <c r="AER950" s="871"/>
      <c r="AES950" s="871"/>
      <c r="AET950" s="871"/>
      <c r="AEU950" s="871"/>
      <c r="AEV950" s="871"/>
      <c r="AEW950" s="871"/>
      <c r="AEX950" s="871"/>
      <c r="AEY950" s="871"/>
      <c r="AEZ950" s="871"/>
      <c r="AFA950" s="871"/>
      <c r="AFB950" s="871"/>
      <c r="AFC950" s="871"/>
      <c r="AFD950" s="871"/>
      <c r="AFE950" s="871"/>
      <c r="AFF950" s="871"/>
      <c r="AFG950" s="871"/>
      <c r="AFH950" s="871"/>
      <c r="AFI950" s="871"/>
      <c r="AFJ950" s="871"/>
      <c r="AFK950" s="871"/>
      <c r="AFL950" s="871"/>
      <c r="AFM950" s="871"/>
      <c r="AFN950" s="871"/>
      <c r="AFO950" s="871"/>
      <c r="AFP950" s="871"/>
      <c r="AFQ950" s="871"/>
      <c r="AFR950" s="871"/>
      <c r="AFS950" s="871"/>
      <c r="AFT950" s="871"/>
      <c r="AFU950" s="871"/>
      <c r="AFV950" s="871"/>
      <c r="AFW950" s="871"/>
      <c r="AFX950" s="871"/>
      <c r="AFY950" s="871"/>
      <c r="AFZ950" s="871"/>
      <c r="AGA950" s="871"/>
      <c r="AGB950" s="871"/>
      <c r="AGC950" s="871"/>
      <c r="AGD950" s="871"/>
      <c r="AGE950" s="871"/>
      <c r="AGF950" s="871"/>
      <c r="AGG950" s="871"/>
      <c r="AGH950" s="871"/>
      <c r="AGI950" s="871"/>
      <c r="AGJ950" s="871"/>
      <c r="AGK950" s="871"/>
      <c r="AGL950" s="871"/>
      <c r="AGM950" s="871"/>
      <c r="AGN950" s="871"/>
      <c r="AGO950" s="871"/>
      <c r="AGP950" s="871"/>
      <c r="AGQ950" s="871"/>
      <c r="AGR950" s="871"/>
      <c r="AGS950" s="871"/>
      <c r="AGT950" s="871"/>
      <c r="AGU950" s="871"/>
      <c r="AGV950" s="871"/>
      <c r="AGW950" s="871"/>
      <c r="AGX950" s="871"/>
      <c r="AGY950" s="871"/>
      <c r="AGZ950" s="871"/>
      <c r="AHA950" s="871"/>
      <c r="AHB950" s="871"/>
      <c r="AHC950" s="871"/>
      <c r="AHD950" s="871"/>
      <c r="AHE950" s="871"/>
      <c r="AHF950" s="871"/>
      <c r="AHG950" s="871"/>
      <c r="AHH950" s="871"/>
      <c r="AHI950" s="871"/>
      <c r="AHJ950" s="871"/>
      <c r="AHK950" s="871"/>
      <c r="AHL950" s="871"/>
      <c r="AHM950" s="871"/>
      <c r="AHN950" s="871"/>
      <c r="AHO950" s="871"/>
      <c r="AHP950" s="871"/>
      <c r="AHQ950" s="871"/>
      <c r="AHR950" s="871"/>
      <c r="AHS950" s="871"/>
      <c r="AHT950" s="871"/>
      <c r="AHU950" s="871"/>
      <c r="AHV950" s="871"/>
      <c r="AHW950" s="871"/>
      <c r="AHX950" s="871"/>
      <c r="AHY950" s="871"/>
      <c r="AHZ950" s="871"/>
      <c r="AIA950" s="871"/>
      <c r="AIB950" s="871"/>
      <c r="AIC950" s="871"/>
      <c r="AID950" s="871"/>
      <c r="AIE950" s="871"/>
      <c r="AIF950" s="871"/>
      <c r="AIG950" s="871"/>
      <c r="AIH950" s="871"/>
      <c r="AII950" s="871"/>
      <c r="AIJ950" s="871"/>
      <c r="AIK950" s="871"/>
      <c r="AIL950" s="871"/>
      <c r="AIM950" s="871"/>
      <c r="AIN950" s="871"/>
      <c r="AIO950" s="871"/>
      <c r="AIP950" s="871"/>
      <c r="AIQ950" s="871"/>
      <c r="AIR950" s="871"/>
      <c r="AIS950" s="871"/>
      <c r="AIT950" s="871"/>
      <c r="AIU950" s="871"/>
      <c r="AIV950" s="871"/>
      <c r="AIW950" s="871"/>
      <c r="AIX950" s="871"/>
      <c r="AIY950" s="871"/>
      <c r="AIZ950" s="871"/>
      <c r="AJA950" s="871"/>
      <c r="AJB950" s="871"/>
      <c r="AJC950" s="871"/>
      <c r="AJD950" s="871"/>
      <c r="AJE950" s="871"/>
      <c r="AJF950" s="871"/>
      <c r="AJG950" s="871"/>
      <c r="AJH950" s="871"/>
      <c r="AJI950" s="871"/>
      <c r="AJJ950" s="871"/>
      <c r="AJK950" s="871"/>
      <c r="AJL950" s="871"/>
      <c r="AJM950" s="871"/>
      <c r="AJN950" s="871"/>
      <c r="AJO950" s="871"/>
      <c r="AJP950" s="871"/>
      <c r="AJQ950" s="871"/>
      <c r="AJR950" s="871"/>
      <c r="AJS950" s="871"/>
      <c r="AJT950" s="871"/>
      <c r="AJU950" s="871"/>
      <c r="AJV950" s="871"/>
      <c r="AJW950" s="871"/>
      <c r="AJX950" s="871"/>
      <c r="AJY950" s="871"/>
      <c r="AJZ950" s="871"/>
      <c r="AKA950" s="871"/>
      <c r="AKB950" s="871"/>
      <c r="AKC950" s="871"/>
      <c r="AKD950" s="871"/>
      <c r="AKE950" s="871"/>
      <c r="AKF950" s="871"/>
      <c r="AKG950" s="871"/>
      <c r="AKH950" s="871"/>
      <c r="AKI950" s="871"/>
      <c r="AKJ950" s="871"/>
      <c r="AKK950" s="871"/>
      <c r="AKL950" s="871"/>
      <c r="AKM950" s="871"/>
      <c r="AKN950" s="871"/>
      <c r="AKO950" s="871"/>
      <c r="AKP950" s="871"/>
      <c r="AKQ950" s="871"/>
      <c r="AKR950" s="871"/>
      <c r="AKS950" s="871"/>
      <c r="AKT950" s="871"/>
      <c r="AKU950" s="871"/>
      <c r="AKV950" s="871"/>
      <c r="AKW950" s="871"/>
      <c r="AKX950" s="871"/>
      <c r="AKY950" s="871"/>
      <c r="AKZ950" s="871"/>
      <c r="ALA950" s="871"/>
      <c r="ALB950" s="871"/>
      <c r="ALC950" s="871"/>
      <c r="ALD950" s="871"/>
      <c r="ALE950" s="871"/>
      <c r="ALF950" s="871"/>
      <c r="ALG950" s="871"/>
      <c r="ALH950" s="871"/>
      <c r="ALI950" s="871"/>
      <c r="ALJ950" s="871"/>
      <c r="ALK950" s="871"/>
      <c r="ALL950" s="871"/>
      <c r="ALM950" s="871"/>
      <c r="ALN950" s="871"/>
      <c r="ALO950" s="871"/>
      <c r="ALP950" s="871"/>
      <c r="ALQ950" s="871"/>
      <c r="ALR950" s="871"/>
      <c r="ALS950" s="871"/>
      <c r="ALT950" s="871"/>
      <c r="ALU950" s="871"/>
      <c r="ALV950" s="871"/>
      <c r="ALW950" s="871"/>
      <c r="ALX950" s="871"/>
      <c r="ALY950" s="871"/>
      <c r="ALZ950" s="871"/>
      <c r="AMA950" s="871"/>
      <c r="AMB950" s="871"/>
      <c r="AMC950" s="871"/>
      <c r="AMD950" s="871"/>
      <c r="AME950" s="871"/>
      <c r="AMF950" s="871"/>
      <c r="AMG950" s="871"/>
      <c r="AMH950" s="871"/>
      <c r="AMI950" s="871"/>
      <c r="AMJ950" s="871"/>
    </row>
    <row r="951" spans="1:1024" ht="14.4">
      <c r="A951" s="991">
        <v>15617</v>
      </c>
      <c r="B951" s="985">
        <v>0.1</v>
      </c>
      <c r="C951" s="1041"/>
      <c r="D951" s="954" t="s">
        <v>760</v>
      </c>
      <c r="E951" s="955">
        <v>2250000</v>
      </c>
      <c r="F951" s="1008">
        <v>0.05</v>
      </c>
      <c r="G951" s="1036">
        <f t="shared" si="37"/>
        <v>112500</v>
      </c>
      <c r="H951" s="871"/>
      <c r="I951" s="871"/>
      <c r="J951" s="871"/>
      <c r="K951" s="871"/>
      <c r="L951" s="871"/>
      <c r="M951" s="871"/>
      <c r="N951" s="871"/>
      <c r="O951" s="871"/>
      <c r="P951" s="871"/>
      <c r="Q951" s="871"/>
      <c r="R951" s="871"/>
      <c r="S951" s="871"/>
      <c r="T951" s="871"/>
      <c r="U951" s="871"/>
      <c r="V951" s="871"/>
      <c r="W951" s="871"/>
      <c r="X951" s="871"/>
      <c r="Y951" s="871"/>
      <c r="Z951" s="871"/>
      <c r="AA951" s="871"/>
      <c r="AB951" s="871"/>
      <c r="AC951" s="871"/>
      <c r="AD951" s="871"/>
      <c r="AE951" s="871"/>
      <c r="AF951" s="871"/>
      <c r="AG951" s="871"/>
      <c r="AH951" s="871"/>
      <c r="AI951" s="871"/>
      <c r="AJ951" s="871"/>
      <c r="AK951" s="871"/>
      <c r="AL951" s="871"/>
      <c r="AM951" s="871"/>
      <c r="AN951" s="871"/>
      <c r="AO951" s="871"/>
      <c r="AP951" s="871"/>
      <c r="AQ951" s="871"/>
      <c r="AR951" s="871"/>
      <c r="AS951" s="871"/>
      <c r="AT951" s="871"/>
      <c r="AU951" s="871"/>
      <c r="AV951" s="871"/>
      <c r="AW951" s="871"/>
      <c r="AX951" s="871"/>
      <c r="AY951" s="871"/>
      <c r="AZ951" s="871"/>
      <c r="BA951" s="871"/>
      <c r="BB951" s="871"/>
      <c r="BC951" s="871"/>
      <c r="BD951" s="871"/>
      <c r="BE951" s="871"/>
      <c r="BF951" s="871"/>
      <c r="BG951" s="871"/>
      <c r="BH951" s="871"/>
      <c r="BI951" s="871"/>
      <c r="BJ951" s="871"/>
      <c r="BK951" s="871"/>
      <c r="BL951" s="871"/>
      <c r="BM951" s="871"/>
      <c r="BN951" s="871"/>
      <c r="BO951" s="871"/>
      <c r="BP951" s="871"/>
      <c r="BQ951" s="871"/>
      <c r="BR951" s="871"/>
      <c r="BS951" s="871"/>
      <c r="BT951" s="871"/>
      <c r="BU951" s="871"/>
      <c r="BV951" s="871"/>
      <c r="BW951" s="871"/>
      <c r="BX951" s="871"/>
      <c r="BY951" s="871"/>
      <c r="BZ951" s="871"/>
      <c r="CA951" s="871"/>
      <c r="CB951" s="871"/>
      <c r="CC951" s="871"/>
      <c r="CD951" s="871"/>
      <c r="CE951" s="871"/>
      <c r="CF951" s="871"/>
      <c r="CG951" s="871"/>
      <c r="CH951" s="871"/>
      <c r="CI951" s="871"/>
      <c r="CJ951" s="871"/>
      <c r="CK951" s="871"/>
      <c r="CL951" s="871"/>
      <c r="CM951" s="871"/>
      <c r="CN951" s="871"/>
      <c r="CO951" s="871"/>
      <c r="CP951" s="871"/>
      <c r="CQ951" s="871"/>
      <c r="CR951" s="871"/>
      <c r="CS951" s="871"/>
      <c r="CT951" s="871"/>
      <c r="CU951" s="871"/>
      <c r="CV951" s="871"/>
      <c r="CW951" s="871"/>
      <c r="CX951" s="871"/>
      <c r="CY951" s="871"/>
      <c r="CZ951" s="871"/>
      <c r="DA951" s="871"/>
      <c r="DB951" s="871"/>
      <c r="DC951" s="871"/>
      <c r="DD951" s="871"/>
      <c r="DE951" s="871"/>
      <c r="DF951" s="871"/>
      <c r="DG951" s="871"/>
      <c r="DH951" s="871"/>
      <c r="DI951" s="871"/>
      <c r="DJ951" s="871"/>
      <c r="DK951" s="871"/>
      <c r="DL951" s="871"/>
      <c r="DM951" s="871"/>
      <c r="DN951" s="871"/>
      <c r="DO951" s="871"/>
      <c r="DP951" s="871"/>
      <c r="DQ951" s="871"/>
      <c r="DR951" s="871"/>
      <c r="DS951" s="871"/>
      <c r="DT951" s="871"/>
      <c r="DU951" s="871"/>
      <c r="DV951" s="871"/>
      <c r="DW951" s="871"/>
      <c r="DX951" s="871"/>
      <c r="DY951" s="871"/>
      <c r="DZ951" s="871"/>
      <c r="EA951" s="871"/>
      <c r="EB951" s="871"/>
      <c r="EC951" s="871"/>
      <c r="ED951" s="871"/>
      <c r="EE951" s="871"/>
      <c r="EF951" s="871"/>
      <c r="EG951" s="871"/>
      <c r="EH951" s="871"/>
      <c r="EI951" s="871"/>
      <c r="EJ951" s="871"/>
      <c r="EK951" s="871"/>
      <c r="EL951" s="871"/>
      <c r="EM951" s="871"/>
      <c r="EN951" s="871"/>
      <c r="EO951" s="871"/>
      <c r="EP951" s="871"/>
      <c r="EQ951" s="871"/>
      <c r="ER951" s="871"/>
      <c r="ES951" s="871"/>
      <c r="ET951" s="871"/>
      <c r="EU951" s="871"/>
      <c r="EV951" s="871"/>
      <c r="EW951" s="871"/>
      <c r="EX951" s="871"/>
      <c r="EY951" s="871"/>
      <c r="EZ951" s="871"/>
      <c r="FA951" s="871"/>
      <c r="FB951" s="871"/>
      <c r="FC951" s="871"/>
      <c r="FD951" s="871"/>
      <c r="FE951" s="871"/>
      <c r="FF951" s="871"/>
      <c r="FG951" s="871"/>
      <c r="FH951" s="871"/>
      <c r="FI951" s="871"/>
      <c r="FJ951" s="871"/>
      <c r="FK951" s="871"/>
      <c r="FL951" s="871"/>
      <c r="FM951" s="871"/>
      <c r="FN951" s="871"/>
      <c r="FO951" s="871"/>
      <c r="FP951" s="871"/>
      <c r="FQ951" s="871"/>
      <c r="FR951" s="871"/>
      <c r="FS951" s="871"/>
      <c r="FT951" s="871"/>
      <c r="FU951" s="871"/>
      <c r="FV951" s="871"/>
      <c r="FW951" s="871"/>
      <c r="FX951" s="871"/>
      <c r="FY951" s="871"/>
      <c r="FZ951" s="871"/>
      <c r="GA951" s="871"/>
      <c r="GB951" s="871"/>
      <c r="GC951" s="871"/>
      <c r="GD951" s="871"/>
      <c r="GE951" s="871"/>
      <c r="GF951" s="871"/>
      <c r="GG951" s="871"/>
      <c r="GH951" s="871"/>
      <c r="GI951" s="871"/>
      <c r="GJ951" s="871"/>
      <c r="GK951" s="871"/>
      <c r="GL951" s="871"/>
      <c r="GM951" s="871"/>
      <c r="GN951" s="871"/>
      <c r="GO951" s="871"/>
      <c r="GP951" s="871"/>
      <c r="GQ951" s="871"/>
      <c r="GR951" s="871"/>
      <c r="GS951" s="871"/>
      <c r="GT951" s="871"/>
      <c r="GU951" s="871"/>
      <c r="GV951" s="871"/>
      <c r="GW951" s="871"/>
      <c r="GX951" s="871"/>
      <c r="GY951" s="871"/>
      <c r="GZ951" s="871"/>
      <c r="HA951" s="871"/>
      <c r="HB951" s="871"/>
      <c r="HC951" s="871"/>
      <c r="HD951" s="871"/>
      <c r="HE951" s="871"/>
      <c r="HF951" s="871"/>
      <c r="HG951" s="871"/>
      <c r="HH951" s="871"/>
      <c r="HI951" s="871"/>
      <c r="HJ951" s="871"/>
      <c r="HK951" s="871"/>
      <c r="HL951" s="871"/>
      <c r="HM951" s="871"/>
      <c r="HN951" s="871"/>
      <c r="HO951" s="871"/>
      <c r="HP951" s="871"/>
      <c r="HQ951" s="871"/>
      <c r="HR951" s="871"/>
      <c r="HS951" s="871"/>
      <c r="HT951" s="871"/>
      <c r="HU951" s="871"/>
      <c r="HV951" s="871"/>
      <c r="HW951" s="871"/>
      <c r="HX951" s="871"/>
      <c r="HY951" s="871"/>
      <c r="HZ951" s="871"/>
      <c r="IA951" s="871"/>
      <c r="IB951" s="871"/>
      <c r="IC951" s="871"/>
      <c r="ID951" s="871"/>
      <c r="IE951" s="871"/>
      <c r="IF951" s="871"/>
      <c r="IG951" s="871"/>
      <c r="IH951" s="871"/>
      <c r="II951" s="871"/>
      <c r="IJ951" s="871"/>
      <c r="IK951" s="871"/>
      <c r="IL951" s="871"/>
      <c r="IM951" s="871"/>
      <c r="IN951" s="871"/>
      <c r="IO951" s="871"/>
      <c r="IP951" s="871"/>
      <c r="IQ951" s="871"/>
      <c r="IR951" s="871"/>
      <c r="IS951" s="871"/>
      <c r="IT951" s="871"/>
      <c r="IU951" s="871"/>
      <c r="IV951" s="871"/>
      <c r="IW951" s="871"/>
      <c r="IX951" s="871"/>
      <c r="IY951" s="871"/>
      <c r="IZ951" s="871"/>
      <c r="JA951" s="871"/>
      <c r="JB951" s="871"/>
      <c r="JC951" s="871"/>
      <c r="JD951" s="871"/>
      <c r="JE951" s="871"/>
      <c r="JF951" s="871"/>
      <c r="JG951" s="871"/>
      <c r="JH951" s="871"/>
      <c r="JI951" s="871"/>
      <c r="JJ951" s="871"/>
      <c r="JK951" s="871"/>
      <c r="JL951" s="871"/>
      <c r="JM951" s="871"/>
      <c r="JN951" s="871"/>
      <c r="JO951" s="871"/>
      <c r="JP951" s="871"/>
      <c r="JQ951" s="871"/>
      <c r="JR951" s="871"/>
      <c r="JS951" s="871"/>
      <c r="JT951" s="871"/>
      <c r="JU951" s="871"/>
      <c r="JV951" s="871"/>
      <c r="JW951" s="871"/>
      <c r="JX951" s="871"/>
      <c r="JY951" s="871"/>
      <c r="JZ951" s="871"/>
      <c r="KA951" s="871"/>
      <c r="KB951" s="871"/>
      <c r="KC951" s="871"/>
      <c r="KD951" s="871"/>
      <c r="KE951" s="871"/>
      <c r="KF951" s="871"/>
      <c r="KG951" s="871"/>
      <c r="KH951" s="871"/>
      <c r="KI951" s="871"/>
      <c r="KJ951" s="871"/>
      <c r="KK951" s="871"/>
      <c r="KL951" s="871"/>
      <c r="KM951" s="871"/>
      <c r="KN951" s="871"/>
      <c r="KO951" s="871"/>
      <c r="KP951" s="871"/>
      <c r="KQ951" s="871"/>
      <c r="KR951" s="871"/>
      <c r="KS951" s="871"/>
      <c r="KT951" s="871"/>
      <c r="KU951" s="871"/>
      <c r="KV951" s="871"/>
      <c r="KW951" s="871"/>
      <c r="KX951" s="871"/>
      <c r="KY951" s="871"/>
      <c r="KZ951" s="871"/>
      <c r="LA951" s="871"/>
      <c r="LB951" s="871"/>
      <c r="LC951" s="871"/>
      <c r="LD951" s="871"/>
      <c r="LE951" s="871"/>
      <c r="LF951" s="871"/>
      <c r="LG951" s="871"/>
      <c r="LH951" s="871"/>
      <c r="LI951" s="871"/>
      <c r="LJ951" s="871"/>
      <c r="LK951" s="871"/>
      <c r="LL951" s="871"/>
      <c r="LM951" s="871"/>
      <c r="LN951" s="871"/>
      <c r="LO951" s="871"/>
      <c r="LP951" s="871"/>
      <c r="LQ951" s="871"/>
      <c r="LR951" s="871"/>
      <c r="LS951" s="871"/>
      <c r="LT951" s="871"/>
      <c r="LU951" s="871"/>
      <c r="LV951" s="871"/>
      <c r="LW951" s="871"/>
      <c r="LX951" s="871"/>
      <c r="LY951" s="871"/>
      <c r="LZ951" s="871"/>
      <c r="MA951" s="871"/>
      <c r="MB951" s="871"/>
      <c r="MC951" s="871"/>
      <c r="MD951" s="871"/>
      <c r="ME951" s="871"/>
      <c r="MF951" s="871"/>
      <c r="MG951" s="871"/>
      <c r="MH951" s="871"/>
      <c r="MI951" s="871"/>
      <c r="MJ951" s="871"/>
      <c r="MK951" s="871"/>
      <c r="ML951" s="871"/>
      <c r="MM951" s="871"/>
      <c r="MN951" s="871"/>
      <c r="MO951" s="871"/>
      <c r="MP951" s="871"/>
      <c r="MQ951" s="871"/>
      <c r="MR951" s="871"/>
      <c r="MS951" s="871"/>
      <c r="MT951" s="871"/>
      <c r="MU951" s="871"/>
      <c r="MV951" s="871"/>
      <c r="MW951" s="871"/>
      <c r="MX951" s="871"/>
      <c r="MY951" s="871"/>
      <c r="MZ951" s="871"/>
      <c r="NA951" s="871"/>
      <c r="NB951" s="871"/>
      <c r="NC951" s="871"/>
      <c r="ND951" s="871"/>
      <c r="NE951" s="871"/>
      <c r="NF951" s="871"/>
      <c r="NG951" s="871"/>
      <c r="NH951" s="871"/>
      <c r="NI951" s="871"/>
      <c r="NJ951" s="871"/>
      <c r="NK951" s="871"/>
      <c r="NL951" s="871"/>
      <c r="NM951" s="871"/>
      <c r="NN951" s="871"/>
      <c r="NO951" s="871"/>
      <c r="NP951" s="871"/>
      <c r="NQ951" s="871"/>
      <c r="NR951" s="871"/>
      <c r="NS951" s="871"/>
      <c r="NT951" s="871"/>
      <c r="NU951" s="871"/>
      <c r="NV951" s="871"/>
      <c r="NW951" s="871"/>
      <c r="NX951" s="871"/>
      <c r="NY951" s="871"/>
      <c r="NZ951" s="871"/>
      <c r="OA951" s="871"/>
      <c r="OB951" s="871"/>
      <c r="OC951" s="871"/>
      <c r="OD951" s="871"/>
      <c r="OE951" s="871"/>
      <c r="OF951" s="871"/>
      <c r="OG951" s="871"/>
      <c r="OH951" s="871"/>
      <c r="OI951" s="871"/>
      <c r="OJ951" s="871"/>
      <c r="OK951" s="871"/>
      <c r="OL951" s="871"/>
      <c r="OM951" s="871"/>
      <c r="ON951" s="871"/>
      <c r="OO951" s="871"/>
      <c r="OP951" s="871"/>
      <c r="OQ951" s="871"/>
      <c r="OR951" s="871"/>
      <c r="OS951" s="871"/>
      <c r="OT951" s="871"/>
      <c r="OU951" s="871"/>
      <c r="OV951" s="871"/>
      <c r="OW951" s="871"/>
      <c r="OX951" s="871"/>
      <c r="OY951" s="871"/>
      <c r="OZ951" s="871"/>
      <c r="PA951" s="871"/>
      <c r="PB951" s="871"/>
      <c r="PC951" s="871"/>
      <c r="PD951" s="871"/>
      <c r="PE951" s="871"/>
      <c r="PF951" s="871"/>
      <c r="PG951" s="871"/>
      <c r="PH951" s="871"/>
      <c r="PI951" s="871"/>
      <c r="PJ951" s="871"/>
      <c r="PK951" s="871"/>
      <c r="PL951" s="871"/>
      <c r="PM951" s="871"/>
      <c r="PN951" s="871"/>
      <c r="PO951" s="871"/>
      <c r="PP951" s="871"/>
      <c r="PQ951" s="871"/>
      <c r="PR951" s="871"/>
      <c r="PS951" s="871"/>
      <c r="PT951" s="871"/>
      <c r="PU951" s="871"/>
      <c r="PV951" s="871"/>
      <c r="PW951" s="871"/>
      <c r="PX951" s="871"/>
      <c r="PY951" s="871"/>
      <c r="PZ951" s="871"/>
      <c r="QA951" s="871"/>
      <c r="QB951" s="871"/>
      <c r="QC951" s="871"/>
      <c r="QD951" s="871"/>
      <c r="QE951" s="871"/>
      <c r="QF951" s="871"/>
      <c r="QG951" s="871"/>
      <c r="QH951" s="871"/>
      <c r="QI951" s="871"/>
      <c r="QJ951" s="871"/>
      <c r="QK951" s="871"/>
      <c r="QL951" s="871"/>
      <c r="QM951" s="871"/>
      <c r="QN951" s="871"/>
      <c r="QO951" s="871"/>
      <c r="QP951" s="871"/>
      <c r="QQ951" s="871"/>
      <c r="QR951" s="871"/>
      <c r="QS951" s="871"/>
      <c r="QT951" s="871"/>
      <c r="QU951" s="871"/>
      <c r="QV951" s="871"/>
      <c r="QW951" s="871"/>
      <c r="QX951" s="871"/>
      <c r="QY951" s="871"/>
      <c r="QZ951" s="871"/>
      <c r="RA951" s="871"/>
      <c r="RB951" s="871"/>
      <c r="RC951" s="871"/>
      <c r="RD951" s="871"/>
      <c r="RE951" s="871"/>
      <c r="RF951" s="871"/>
      <c r="RG951" s="871"/>
      <c r="RH951" s="871"/>
      <c r="RI951" s="871"/>
      <c r="RJ951" s="871"/>
      <c r="RK951" s="871"/>
      <c r="RL951" s="871"/>
      <c r="RM951" s="871"/>
      <c r="RN951" s="871"/>
      <c r="RO951" s="871"/>
      <c r="RP951" s="871"/>
      <c r="RQ951" s="871"/>
      <c r="RR951" s="871"/>
      <c r="RS951" s="871"/>
      <c r="RT951" s="871"/>
      <c r="RU951" s="871"/>
      <c r="RV951" s="871"/>
      <c r="RW951" s="871"/>
      <c r="RX951" s="871"/>
      <c r="RY951" s="871"/>
      <c r="RZ951" s="871"/>
      <c r="SA951" s="871"/>
      <c r="SB951" s="871"/>
      <c r="SC951" s="871"/>
      <c r="SD951" s="871"/>
      <c r="SE951" s="871"/>
      <c r="SF951" s="871"/>
      <c r="SG951" s="871"/>
      <c r="SH951" s="871"/>
      <c r="SI951" s="871"/>
      <c r="SJ951" s="871"/>
      <c r="SK951" s="871"/>
      <c r="SL951" s="871"/>
      <c r="SM951" s="871"/>
      <c r="SN951" s="871"/>
      <c r="SO951" s="871"/>
      <c r="SP951" s="871"/>
      <c r="SQ951" s="871"/>
      <c r="SR951" s="871"/>
      <c r="SS951" s="871"/>
      <c r="ST951" s="871"/>
      <c r="SU951" s="871"/>
      <c r="SV951" s="871"/>
      <c r="SW951" s="871"/>
      <c r="SX951" s="871"/>
      <c r="SY951" s="871"/>
      <c r="SZ951" s="871"/>
      <c r="TA951" s="871"/>
      <c r="TB951" s="871"/>
      <c r="TC951" s="871"/>
      <c r="TD951" s="871"/>
      <c r="TE951" s="871"/>
      <c r="TF951" s="871"/>
      <c r="TG951" s="871"/>
      <c r="TH951" s="871"/>
      <c r="TI951" s="871"/>
      <c r="TJ951" s="871"/>
      <c r="TK951" s="871"/>
      <c r="TL951" s="871"/>
      <c r="TM951" s="871"/>
      <c r="TN951" s="871"/>
      <c r="TO951" s="871"/>
      <c r="TP951" s="871"/>
      <c r="TQ951" s="871"/>
      <c r="TR951" s="871"/>
      <c r="TS951" s="871"/>
      <c r="TT951" s="871"/>
      <c r="TU951" s="871"/>
      <c r="TV951" s="871"/>
      <c r="TW951" s="871"/>
      <c r="TX951" s="871"/>
      <c r="TY951" s="871"/>
      <c r="TZ951" s="871"/>
      <c r="UA951" s="871"/>
      <c r="UB951" s="871"/>
      <c r="UC951" s="871"/>
      <c r="UD951" s="871"/>
      <c r="UE951" s="871"/>
      <c r="UF951" s="871"/>
      <c r="UG951" s="871"/>
      <c r="UH951" s="871"/>
      <c r="UI951" s="871"/>
      <c r="UJ951" s="871"/>
      <c r="UK951" s="871"/>
      <c r="UL951" s="871"/>
      <c r="UM951" s="871"/>
      <c r="UN951" s="871"/>
      <c r="UO951" s="871"/>
      <c r="UP951" s="871"/>
      <c r="UQ951" s="871"/>
      <c r="UR951" s="871"/>
      <c r="US951" s="871"/>
      <c r="UT951" s="871"/>
      <c r="UU951" s="871"/>
      <c r="UV951" s="871"/>
      <c r="UW951" s="871"/>
      <c r="UX951" s="871"/>
      <c r="UY951" s="871"/>
      <c r="UZ951" s="871"/>
      <c r="VA951" s="871"/>
      <c r="VB951" s="871"/>
      <c r="VC951" s="871"/>
      <c r="VD951" s="871"/>
      <c r="VE951" s="871"/>
      <c r="VF951" s="871"/>
      <c r="VG951" s="871"/>
      <c r="VH951" s="871"/>
      <c r="VI951" s="871"/>
      <c r="VJ951" s="871"/>
      <c r="VK951" s="871"/>
      <c r="VL951" s="871"/>
      <c r="VM951" s="871"/>
      <c r="VN951" s="871"/>
      <c r="VO951" s="871"/>
      <c r="VP951" s="871"/>
      <c r="VQ951" s="871"/>
      <c r="VR951" s="871"/>
      <c r="VS951" s="871"/>
      <c r="VT951" s="871"/>
      <c r="VU951" s="871"/>
      <c r="VV951" s="871"/>
      <c r="VW951" s="871"/>
      <c r="VX951" s="871"/>
      <c r="VY951" s="871"/>
      <c r="VZ951" s="871"/>
      <c r="WA951" s="871"/>
      <c r="WB951" s="871"/>
      <c r="WC951" s="871"/>
      <c r="WD951" s="871"/>
      <c r="WE951" s="871"/>
      <c r="WF951" s="871"/>
      <c r="WG951" s="871"/>
      <c r="WH951" s="871"/>
      <c r="WI951" s="871"/>
      <c r="WJ951" s="871"/>
      <c r="WK951" s="871"/>
      <c r="WL951" s="871"/>
      <c r="WM951" s="871"/>
      <c r="WN951" s="871"/>
      <c r="WO951" s="871"/>
      <c r="WP951" s="871"/>
      <c r="WQ951" s="871"/>
      <c r="WR951" s="871"/>
      <c r="WS951" s="871"/>
      <c r="WT951" s="871"/>
      <c r="WU951" s="871"/>
      <c r="WV951" s="871"/>
      <c r="WW951" s="871"/>
      <c r="WX951" s="871"/>
      <c r="WY951" s="871"/>
      <c r="WZ951" s="871"/>
      <c r="XA951" s="871"/>
      <c r="XB951" s="871"/>
      <c r="XC951" s="871"/>
      <c r="XD951" s="871"/>
      <c r="XE951" s="871"/>
      <c r="XF951" s="871"/>
      <c r="XG951" s="871"/>
      <c r="XH951" s="871"/>
      <c r="XI951" s="871"/>
      <c r="XJ951" s="871"/>
      <c r="XK951" s="871"/>
      <c r="XL951" s="871"/>
      <c r="XM951" s="871"/>
      <c r="XN951" s="871"/>
      <c r="XO951" s="871"/>
      <c r="XP951" s="871"/>
      <c r="XQ951" s="871"/>
      <c r="XR951" s="871"/>
      <c r="XS951" s="871"/>
      <c r="XT951" s="871"/>
      <c r="XU951" s="871"/>
      <c r="XV951" s="871"/>
      <c r="XW951" s="871"/>
      <c r="XX951" s="871"/>
      <c r="XY951" s="871"/>
      <c r="XZ951" s="871"/>
      <c r="YA951" s="871"/>
      <c r="YB951" s="871"/>
      <c r="YC951" s="871"/>
      <c r="YD951" s="871"/>
      <c r="YE951" s="871"/>
      <c r="YF951" s="871"/>
      <c r="YG951" s="871"/>
      <c r="YH951" s="871"/>
      <c r="YI951" s="871"/>
      <c r="YJ951" s="871"/>
      <c r="YK951" s="871"/>
      <c r="YL951" s="871"/>
      <c r="YM951" s="871"/>
      <c r="YN951" s="871"/>
      <c r="YO951" s="871"/>
      <c r="YP951" s="871"/>
      <c r="YQ951" s="871"/>
      <c r="YR951" s="871"/>
      <c r="YS951" s="871"/>
      <c r="YT951" s="871"/>
      <c r="YU951" s="871"/>
      <c r="YV951" s="871"/>
      <c r="YW951" s="871"/>
      <c r="YX951" s="871"/>
      <c r="YY951" s="871"/>
      <c r="YZ951" s="871"/>
      <c r="ZA951" s="871"/>
      <c r="ZB951" s="871"/>
      <c r="ZC951" s="871"/>
      <c r="ZD951" s="871"/>
      <c r="ZE951" s="871"/>
      <c r="ZF951" s="871"/>
      <c r="ZG951" s="871"/>
      <c r="ZH951" s="871"/>
      <c r="ZI951" s="871"/>
      <c r="ZJ951" s="871"/>
      <c r="ZK951" s="871"/>
      <c r="ZL951" s="871"/>
      <c r="ZM951" s="871"/>
      <c r="ZN951" s="871"/>
      <c r="ZO951" s="871"/>
      <c r="ZP951" s="871"/>
      <c r="ZQ951" s="871"/>
      <c r="ZR951" s="871"/>
      <c r="ZS951" s="871"/>
      <c r="ZT951" s="871"/>
      <c r="ZU951" s="871"/>
      <c r="ZV951" s="871"/>
      <c r="ZW951" s="871"/>
      <c r="ZX951" s="871"/>
      <c r="ZY951" s="871"/>
      <c r="ZZ951" s="871"/>
      <c r="AAA951" s="871"/>
      <c r="AAB951" s="871"/>
      <c r="AAC951" s="871"/>
      <c r="AAD951" s="871"/>
      <c r="AAE951" s="871"/>
      <c r="AAF951" s="871"/>
      <c r="AAG951" s="871"/>
      <c r="AAH951" s="871"/>
      <c r="AAI951" s="871"/>
      <c r="AAJ951" s="871"/>
      <c r="AAK951" s="871"/>
      <c r="AAL951" s="871"/>
      <c r="AAM951" s="871"/>
      <c r="AAN951" s="871"/>
      <c r="AAO951" s="871"/>
      <c r="AAP951" s="871"/>
      <c r="AAQ951" s="871"/>
      <c r="AAR951" s="871"/>
      <c r="AAS951" s="871"/>
      <c r="AAT951" s="871"/>
      <c r="AAU951" s="871"/>
      <c r="AAV951" s="871"/>
      <c r="AAW951" s="871"/>
      <c r="AAX951" s="871"/>
      <c r="AAY951" s="871"/>
      <c r="AAZ951" s="871"/>
      <c r="ABA951" s="871"/>
      <c r="ABB951" s="871"/>
      <c r="ABC951" s="871"/>
      <c r="ABD951" s="871"/>
      <c r="ABE951" s="871"/>
      <c r="ABF951" s="871"/>
      <c r="ABG951" s="871"/>
      <c r="ABH951" s="871"/>
      <c r="ABI951" s="871"/>
      <c r="ABJ951" s="871"/>
      <c r="ABK951" s="871"/>
      <c r="ABL951" s="871"/>
      <c r="ABM951" s="871"/>
      <c r="ABN951" s="871"/>
      <c r="ABO951" s="871"/>
      <c r="ABP951" s="871"/>
      <c r="ABQ951" s="871"/>
      <c r="ABR951" s="871"/>
      <c r="ABS951" s="871"/>
      <c r="ABT951" s="871"/>
      <c r="ABU951" s="871"/>
      <c r="ABV951" s="871"/>
      <c r="ABW951" s="871"/>
      <c r="ABX951" s="871"/>
      <c r="ABY951" s="871"/>
      <c r="ABZ951" s="871"/>
      <c r="ACA951" s="871"/>
      <c r="ACB951" s="871"/>
      <c r="ACC951" s="871"/>
      <c r="ACD951" s="871"/>
      <c r="ACE951" s="871"/>
      <c r="ACF951" s="871"/>
      <c r="ACG951" s="871"/>
      <c r="ACH951" s="871"/>
      <c r="ACI951" s="871"/>
      <c r="ACJ951" s="871"/>
      <c r="ACK951" s="871"/>
      <c r="ACL951" s="871"/>
      <c r="ACM951" s="871"/>
      <c r="ACN951" s="871"/>
      <c r="ACO951" s="871"/>
      <c r="ACP951" s="871"/>
      <c r="ACQ951" s="871"/>
      <c r="ACR951" s="871"/>
      <c r="ACS951" s="871"/>
      <c r="ACT951" s="871"/>
      <c r="ACU951" s="871"/>
      <c r="ACV951" s="871"/>
      <c r="ACW951" s="871"/>
      <c r="ACX951" s="871"/>
      <c r="ACY951" s="871"/>
      <c r="ACZ951" s="871"/>
      <c r="ADA951" s="871"/>
      <c r="ADB951" s="871"/>
      <c r="ADC951" s="871"/>
      <c r="ADD951" s="871"/>
      <c r="ADE951" s="871"/>
      <c r="ADF951" s="871"/>
      <c r="ADG951" s="871"/>
      <c r="ADH951" s="871"/>
      <c r="ADI951" s="871"/>
      <c r="ADJ951" s="871"/>
      <c r="ADK951" s="871"/>
      <c r="ADL951" s="871"/>
      <c r="ADM951" s="871"/>
      <c r="ADN951" s="871"/>
      <c r="ADO951" s="871"/>
      <c r="ADP951" s="871"/>
      <c r="ADQ951" s="871"/>
      <c r="ADR951" s="871"/>
      <c r="ADS951" s="871"/>
      <c r="ADT951" s="871"/>
      <c r="ADU951" s="871"/>
      <c r="ADV951" s="871"/>
      <c r="ADW951" s="871"/>
      <c r="ADX951" s="871"/>
      <c r="ADY951" s="871"/>
      <c r="ADZ951" s="871"/>
      <c r="AEA951" s="871"/>
      <c r="AEB951" s="871"/>
      <c r="AEC951" s="871"/>
      <c r="AED951" s="871"/>
      <c r="AEE951" s="871"/>
      <c r="AEF951" s="871"/>
      <c r="AEG951" s="871"/>
      <c r="AEH951" s="871"/>
      <c r="AEI951" s="871"/>
      <c r="AEJ951" s="871"/>
      <c r="AEK951" s="871"/>
      <c r="AEL951" s="871"/>
      <c r="AEM951" s="871"/>
      <c r="AEN951" s="871"/>
      <c r="AEO951" s="871"/>
      <c r="AEP951" s="871"/>
      <c r="AEQ951" s="871"/>
      <c r="AER951" s="871"/>
      <c r="AES951" s="871"/>
      <c r="AET951" s="871"/>
      <c r="AEU951" s="871"/>
      <c r="AEV951" s="871"/>
      <c r="AEW951" s="871"/>
      <c r="AEX951" s="871"/>
      <c r="AEY951" s="871"/>
      <c r="AEZ951" s="871"/>
      <c r="AFA951" s="871"/>
      <c r="AFB951" s="871"/>
      <c r="AFC951" s="871"/>
      <c r="AFD951" s="871"/>
      <c r="AFE951" s="871"/>
      <c r="AFF951" s="871"/>
      <c r="AFG951" s="871"/>
      <c r="AFH951" s="871"/>
      <c r="AFI951" s="871"/>
      <c r="AFJ951" s="871"/>
      <c r="AFK951" s="871"/>
      <c r="AFL951" s="871"/>
      <c r="AFM951" s="871"/>
      <c r="AFN951" s="871"/>
      <c r="AFO951" s="871"/>
      <c r="AFP951" s="871"/>
      <c r="AFQ951" s="871"/>
      <c r="AFR951" s="871"/>
      <c r="AFS951" s="871"/>
      <c r="AFT951" s="871"/>
      <c r="AFU951" s="871"/>
      <c r="AFV951" s="871"/>
      <c r="AFW951" s="871"/>
      <c r="AFX951" s="871"/>
      <c r="AFY951" s="871"/>
      <c r="AFZ951" s="871"/>
      <c r="AGA951" s="871"/>
      <c r="AGB951" s="871"/>
      <c r="AGC951" s="871"/>
      <c r="AGD951" s="871"/>
      <c r="AGE951" s="871"/>
      <c r="AGF951" s="871"/>
      <c r="AGG951" s="871"/>
      <c r="AGH951" s="871"/>
      <c r="AGI951" s="871"/>
      <c r="AGJ951" s="871"/>
      <c r="AGK951" s="871"/>
      <c r="AGL951" s="871"/>
      <c r="AGM951" s="871"/>
      <c r="AGN951" s="871"/>
      <c r="AGO951" s="871"/>
      <c r="AGP951" s="871"/>
      <c r="AGQ951" s="871"/>
      <c r="AGR951" s="871"/>
      <c r="AGS951" s="871"/>
      <c r="AGT951" s="871"/>
      <c r="AGU951" s="871"/>
      <c r="AGV951" s="871"/>
      <c r="AGW951" s="871"/>
      <c r="AGX951" s="871"/>
      <c r="AGY951" s="871"/>
      <c r="AGZ951" s="871"/>
      <c r="AHA951" s="871"/>
      <c r="AHB951" s="871"/>
      <c r="AHC951" s="871"/>
      <c r="AHD951" s="871"/>
      <c r="AHE951" s="871"/>
      <c r="AHF951" s="871"/>
      <c r="AHG951" s="871"/>
      <c r="AHH951" s="871"/>
      <c r="AHI951" s="871"/>
      <c r="AHJ951" s="871"/>
      <c r="AHK951" s="871"/>
      <c r="AHL951" s="871"/>
      <c r="AHM951" s="871"/>
      <c r="AHN951" s="871"/>
      <c r="AHO951" s="871"/>
      <c r="AHP951" s="871"/>
      <c r="AHQ951" s="871"/>
      <c r="AHR951" s="871"/>
      <c r="AHS951" s="871"/>
      <c r="AHT951" s="871"/>
      <c r="AHU951" s="871"/>
      <c r="AHV951" s="871"/>
      <c r="AHW951" s="871"/>
      <c r="AHX951" s="871"/>
      <c r="AHY951" s="871"/>
      <c r="AHZ951" s="871"/>
      <c r="AIA951" s="871"/>
      <c r="AIB951" s="871"/>
      <c r="AIC951" s="871"/>
      <c r="AID951" s="871"/>
      <c r="AIE951" s="871"/>
      <c r="AIF951" s="871"/>
      <c r="AIG951" s="871"/>
      <c r="AIH951" s="871"/>
      <c r="AII951" s="871"/>
      <c r="AIJ951" s="871"/>
      <c r="AIK951" s="871"/>
      <c r="AIL951" s="871"/>
      <c r="AIM951" s="871"/>
      <c r="AIN951" s="871"/>
      <c r="AIO951" s="871"/>
      <c r="AIP951" s="871"/>
      <c r="AIQ951" s="871"/>
      <c r="AIR951" s="871"/>
      <c r="AIS951" s="871"/>
      <c r="AIT951" s="871"/>
      <c r="AIU951" s="871"/>
      <c r="AIV951" s="871"/>
      <c r="AIW951" s="871"/>
      <c r="AIX951" s="871"/>
      <c r="AIY951" s="871"/>
      <c r="AIZ951" s="871"/>
      <c r="AJA951" s="871"/>
      <c r="AJB951" s="871"/>
      <c r="AJC951" s="871"/>
      <c r="AJD951" s="871"/>
      <c r="AJE951" s="871"/>
      <c r="AJF951" s="871"/>
      <c r="AJG951" s="871"/>
      <c r="AJH951" s="871"/>
      <c r="AJI951" s="871"/>
      <c r="AJJ951" s="871"/>
      <c r="AJK951" s="871"/>
      <c r="AJL951" s="871"/>
      <c r="AJM951" s="871"/>
      <c r="AJN951" s="871"/>
      <c r="AJO951" s="871"/>
      <c r="AJP951" s="871"/>
      <c r="AJQ951" s="871"/>
      <c r="AJR951" s="871"/>
      <c r="AJS951" s="871"/>
      <c r="AJT951" s="871"/>
      <c r="AJU951" s="871"/>
      <c r="AJV951" s="871"/>
      <c r="AJW951" s="871"/>
      <c r="AJX951" s="871"/>
      <c r="AJY951" s="871"/>
      <c r="AJZ951" s="871"/>
      <c r="AKA951" s="871"/>
      <c r="AKB951" s="871"/>
      <c r="AKC951" s="871"/>
      <c r="AKD951" s="871"/>
      <c r="AKE951" s="871"/>
      <c r="AKF951" s="871"/>
      <c r="AKG951" s="871"/>
      <c r="AKH951" s="871"/>
      <c r="AKI951" s="871"/>
      <c r="AKJ951" s="871"/>
      <c r="AKK951" s="871"/>
      <c r="AKL951" s="871"/>
      <c r="AKM951" s="871"/>
      <c r="AKN951" s="871"/>
      <c r="AKO951" s="871"/>
      <c r="AKP951" s="871"/>
      <c r="AKQ951" s="871"/>
      <c r="AKR951" s="871"/>
      <c r="AKS951" s="871"/>
      <c r="AKT951" s="871"/>
      <c r="AKU951" s="871"/>
      <c r="AKV951" s="871"/>
      <c r="AKW951" s="871"/>
      <c r="AKX951" s="871"/>
      <c r="AKY951" s="871"/>
      <c r="AKZ951" s="871"/>
      <c r="ALA951" s="871"/>
      <c r="ALB951" s="871"/>
      <c r="ALC951" s="871"/>
      <c r="ALD951" s="871"/>
      <c r="ALE951" s="871"/>
      <c r="ALF951" s="871"/>
      <c r="ALG951" s="871"/>
      <c r="ALH951" s="871"/>
      <c r="ALI951" s="871"/>
      <c r="ALJ951" s="871"/>
      <c r="ALK951" s="871"/>
      <c r="ALL951" s="871"/>
      <c r="ALM951" s="871"/>
      <c r="ALN951" s="871"/>
      <c r="ALO951" s="871"/>
      <c r="ALP951" s="871"/>
      <c r="ALQ951" s="871"/>
      <c r="ALR951" s="871"/>
      <c r="ALS951" s="871"/>
      <c r="ALT951" s="871"/>
      <c r="ALU951" s="871"/>
      <c r="ALV951" s="871"/>
      <c r="ALW951" s="871"/>
      <c r="ALX951" s="871"/>
      <c r="ALY951" s="871"/>
      <c r="ALZ951" s="871"/>
      <c r="AMA951" s="871"/>
      <c r="AMB951" s="871"/>
      <c r="AMC951" s="871"/>
      <c r="AMD951" s="871"/>
      <c r="AME951" s="871"/>
      <c r="AMF951" s="871"/>
      <c r="AMG951" s="871"/>
      <c r="AMH951" s="871"/>
      <c r="AMI951" s="871"/>
      <c r="AMJ951" s="871"/>
    </row>
    <row r="952" spans="1:1024" ht="14.4">
      <c r="A952" s="966" t="s">
        <v>548</v>
      </c>
      <c r="B952" s="1008">
        <v>0.1</v>
      </c>
      <c r="C952" s="1041"/>
      <c r="D952" s="954" t="s">
        <v>520</v>
      </c>
      <c r="E952" s="955">
        <v>1100000</v>
      </c>
      <c r="F952" s="1008">
        <v>0.05</v>
      </c>
      <c r="G952" s="1036">
        <f t="shared" si="37"/>
        <v>55000</v>
      </c>
      <c r="H952" s="871"/>
      <c r="I952" s="871"/>
      <c r="J952" s="871"/>
      <c r="K952" s="871"/>
      <c r="L952" s="871"/>
      <c r="M952" s="871"/>
      <c r="N952" s="871"/>
      <c r="O952" s="871"/>
      <c r="P952" s="871"/>
      <c r="Q952" s="871"/>
      <c r="R952" s="871"/>
      <c r="S952" s="871"/>
      <c r="T952" s="871"/>
      <c r="U952" s="871"/>
      <c r="V952" s="871"/>
      <c r="W952" s="871"/>
      <c r="X952" s="871"/>
      <c r="Y952" s="871"/>
      <c r="Z952" s="871"/>
      <c r="AA952" s="871"/>
      <c r="AB952" s="871"/>
      <c r="AC952" s="871"/>
      <c r="AD952" s="871"/>
      <c r="AE952" s="871"/>
      <c r="AF952" s="871"/>
      <c r="AG952" s="871"/>
      <c r="AH952" s="871"/>
      <c r="AI952" s="871"/>
      <c r="AJ952" s="871"/>
      <c r="AK952" s="871"/>
      <c r="AL952" s="871"/>
      <c r="AM952" s="871"/>
      <c r="AN952" s="871"/>
      <c r="AO952" s="871"/>
      <c r="AP952" s="871"/>
      <c r="AQ952" s="871"/>
      <c r="AR952" s="871"/>
      <c r="AS952" s="871"/>
      <c r="AT952" s="871"/>
      <c r="AU952" s="871"/>
      <c r="AV952" s="871"/>
      <c r="AW952" s="871"/>
      <c r="AX952" s="871"/>
      <c r="AY952" s="871"/>
      <c r="AZ952" s="871"/>
      <c r="BA952" s="871"/>
      <c r="BB952" s="871"/>
      <c r="BC952" s="871"/>
      <c r="BD952" s="871"/>
      <c r="BE952" s="871"/>
      <c r="BF952" s="871"/>
      <c r="BG952" s="871"/>
      <c r="BH952" s="871"/>
      <c r="BI952" s="871"/>
      <c r="BJ952" s="871"/>
      <c r="BK952" s="871"/>
      <c r="BL952" s="871"/>
      <c r="BM952" s="871"/>
      <c r="BN952" s="871"/>
      <c r="BO952" s="871"/>
      <c r="BP952" s="871"/>
      <c r="BQ952" s="871"/>
      <c r="BR952" s="871"/>
      <c r="BS952" s="871"/>
      <c r="BT952" s="871"/>
      <c r="BU952" s="871"/>
      <c r="BV952" s="871"/>
      <c r="BW952" s="871"/>
      <c r="BX952" s="871"/>
      <c r="BY952" s="871"/>
      <c r="BZ952" s="871"/>
      <c r="CA952" s="871"/>
      <c r="CB952" s="871"/>
      <c r="CC952" s="871"/>
      <c r="CD952" s="871"/>
      <c r="CE952" s="871"/>
      <c r="CF952" s="871"/>
      <c r="CG952" s="871"/>
      <c r="CH952" s="871"/>
      <c r="CI952" s="871"/>
      <c r="CJ952" s="871"/>
      <c r="CK952" s="871"/>
      <c r="CL952" s="871"/>
      <c r="CM952" s="871"/>
      <c r="CN952" s="871"/>
      <c r="CO952" s="871"/>
      <c r="CP952" s="871"/>
      <c r="CQ952" s="871"/>
      <c r="CR952" s="871"/>
      <c r="CS952" s="871"/>
      <c r="CT952" s="871"/>
      <c r="CU952" s="871"/>
      <c r="CV952" s="871"/>
      <c r="CW952" s="871"/>
      <c r="CX952" s="871"/>
      <c r="CY952" s="871"/>
      <c r="CZ952" s="871"/>
      <c r="DA952" s="871"/>
      <c r="DB952" s="871"/>
      <c r="DC952" s="871"/>
      <c r="DD952" s="871"/>
      <c r="DE952" s="871"/>
      <c r="DF952" s="871"/>
      <c r="DG952" s="871"/>
      <c r="DH952" s="871"/>
      <c r="DI952" s="871"/>
      <c r="DJ952" s="871"/>
      <c r="DK952" s="871"/>
      <c r="DL952" s="871"/>
      <c r="DM952" s="871"/>
      <c r="DN952" s="871"/>
      <c r="DO952" s="871"/>
      <c r="DP952" s="871"/>
      <c r="DQ952" s="871"/>
      <c r="DR952" s="871"/>
      <c r="DS952" s="871"/>
      <c r="DT952" s="871"/>
      <c r="DU952" s="871"/>
      <c r="DV952" s="871"/>
      <c r="DW952" s="871"/>
      <c r="DX952" s="871"/>
      <c r="DY952" s="871"/>
      <c r="DZ952" s="871"/>
      <c r="EA952" s="871"/>
      <c r="EB952" s="871"/>
      <c r="EC952" s="871"/>
      <c r="ED952" s="871"/>
      <c r="EE952" s="871"/>
      <c r="EF952" s="871"/>
      <c r="EG952" s="871"/>
      <c r="EH952" s="871"/>
      <c r="EI952" s="871"/>
      <c r="EJ952" s="871"/>
      <c r="EK952" s="871"/>
      <c r="EL952" s="871"/>
      <c r="EM952" s="871"/>
      <c r="EN952" s="871"/>
      <c r="EO952" s="871"/>
      <c r="EP952" s="871"/>
      <c r="EQ952" s="871"/>
      <c r="ER952" s="871"/>
      <c r="ES952" s="871"/>
      <c r="ET952" s="871"/>
      <c r="EU952" s="871"/>
      <c r="EV952" s="871"/>
      <c r="EW952" s="871"/>
      <c r="EX952" s="871"/>
      <c r="EY952" s="871"/>
      <c r="EZ952" s="871"/>
      <c r="FA952" s="871"/>
      <c r="FB952" s="871"/>
      <c r="FC952" s="871"/>
      <c r="FD952" s="871"/>
      <c r="FE952" s="871"/>
      <c r="FF952" s="871"/>
      <c r="FG952" s="871"/>
      <c r="FH952" s="871"/>
      <c r="FI952" s="871"/>
      <c r="FJ952" s="871"/>
      <c r="FK952" s="871"/>
      <c r="FL952" s="871"/>
      <c r="FM952" s="871"/>
      <c r="FN952" s="871"/>
      <c r="FO952" s="871"/>
      <c r="FP952" s="871"/>
      <c r="FQ952" s="871"/>
      <c r="FR952" s="871"/>
      <c r="FS952" s="871"/>
      <c r="FT952" s="871"/>
      <c r="FU952" s="871"/>
      <c r="FV952" s="871"/>
      <c r="FW952" s="871"/>
      <c r="FX952" s="871"/>
      <c r="FY952" s="871"/>
      <c r="FZ952" s="871"/>
      <c r="GA952" s="871"/>
      <c r="GB952" s="871"/>
      <c r="GC952" s="871"/>
      <c r="GD952" s="871"/>
      <c r="GE952" s="871"/>
      <c r="GF952" s="871"/>
      <c r="GG952" s="871"/>
      <c r="GH952" s="871"/>
      <c r="GI952" s="871"/>
      <c r="GJ952" s="871"/>
      <c r="GK952" s="871"/>
      <c r="GL952" s="871"/>
      <c r="GM952" s="871"/>
      <c r="GN952" s="871"/>
      <c r="GO952" s="871"/>
      <c r="GP952" s="871"/>
      <c r="GQ952" s="871"/>
      <c r="GR952" s="871"/>
      <c r="GS952" s="871"/>
      <c r="GT952" s="871"/>
      <c r="GU952" s="871"/>
      <c r="GV952" s="871"/>
      <c r="GW952" s="871"/>
      <c r="GX952" s="871"/>
      <c r="GY952" s="871"/>
      <c r="GZ952" s="871"/>
      <c r="HA952" s="871"/>
      <c r="HB952" s="871"/>
      <c r="HC952" s="871"/>
      <c r="HD952" s="871"/>
      <c r="HE952" s="871"/>
      <c r="HF952" s="871"/>
      <c r="HG952" s="871"/>
      <c r="HH952" s="871"/>
      <c r="HI952" s="871"/>
      <c r="HJ952" s="871"/>
      <c r="HK952" s="871"/>
      <c r="HL952" s="871"/>
      <c r="HM952" s="871"/>
      <c r="HN952" s="871"/>
      <c r="HO952" s="871"/>
      <c r="HP952" s="871"/>
      <c r="HQ952" s="871"/>
      <c r="HR952" s="871"/>
      <c r="HS952" s="871"/>
      <c r="HT952" s="871"/>
      <c r="HU952" s="871"/>
      <c r="HV952" s="871"/>
      <c r="HW952" s="871"/>
      <c r="HX952" s="871"/>
      <c r="HY952" s="871"/>
      <c r="HZ952" s="871"/>
      <c r="IA952" s="871"/>
      <c r="IB952" s="871"/>
      <c r="IC952" s="871"/>
      <c r="ID952" s="871"/>
      <c r="IE952" s="871"/>
      <c r="IF952" s="871"/>
      <c r="IG952" s="871"/>
      <c r="IH952" s="871"/>
      <c r="II952" s="871"/>
      <c r="IJ952" s="871"/>
      <c r="IK952" s="871"/>
      <c r="IL952" s="871"/>
      <c r="IM952" s="871"/>
      <c r="IN952" s="871"/>
      <c r="IO952" s="871"/>
      <c r="IP952" s="871"/>
      <c r="IQ952" s="871"/>
      <c r="IR952" s="871"/>
      <c r="IS952" s="871"/>
      <c r="IT952" s="871"/>
      <c r="IU952" s="871"/>
      <c r="IV952" s="871"/>
      <c r="IW952" s="871"/>
      <c r="IX952" s="871"/>
      <c r="IY952" s="871"/>
      <c r="IZ952" s="871"/>
      <c r="JA952" s="871"/>
      <c r="JB952" s="871"/>
      <c r="JC952" s="871"/>
      <c r="JD952" s="871"/>
      <c r="JE952" s="871"/>
      <c r="JF952" s="871"/>
      <c r="JG952" s="871"/>
      <c r="JH952" s="871"/>
      <c r="JI952" s="871"/>
      <c r="JJ952" s="871"/>
      <c r="JK952" s="871"/>
      <c r="JL952" s="871"/>
      <c r="JM952" s="871"/>
      <c r="JN952" s="871"/>
      <c r="JO952" s="871"/>
      <c r="JP952" s="871"/>
      <c r="JQ952" s="871"/>
      <c r="JR952" s="871"/>
      <c r="JS952" s="871"/>
      <c r="JT952" s="871"/>
      <c r="JU952" s="871"/>
      <c r="JV952" s="871"/>
      <c r="JW952" s="871"/>
      <c r="JX952" s="871"/>
      <c r="JY952" s="871"/>
      <c r="JZ952" s="871"/>
      <c r="KA952" s="871"/>
      <c r="KB952" s="871"/>
      <c r="KC952" s="871"/>
      <c r="KD952" s="871"/>
      <c r="KE952" s="871"/>
      <c r="KF952" s="871"/>
      <c r="KG952" s="871"/>
      <c r="KH952" s="871"/>
      <c r="KI952" s="871"/>
      <c r="KJ952" s="871"/>
      <c r="KK952" s="871"/>
      <c r="KL952" s="871"/>
      <c r="KM952" s="871"/>
      <c r="KN952" s="871"/>
      <c r="KO952" s="871"/>
      <c r="KP952" s="871"/>
      <c r="KQ952" s="871"/>
      <c r="KR952" s="871"/>
      <c r="KS952" s="871"/>
      <c r="KT952" s="871"/>
      <c r="KU952" s="871"/>
      <c r="KV952" s="871"/>
      <c r="KW952" s="871"/>
      <c r="KX952" s="871"/>
      <c r="KY952" s="871"/>
      <c r="KZ952" s="871"/>
      <c r="LA952" s="871"/>
      <c r="LB952" s="871"/>
      <c r="LC952" s="871"/>
      <c r="LD952" s="871"/>
      <c r="LE952" s="871"/>
      <c r="LF952" s="871"/>
      <c r="LG952" s="871"/>
      <c r="LH952" s="871"/>
      <c r="LI952" s="871"/>
      <c r="LJ952" s="871"/>
      <c r="LK952" s="871"/>
      <c r="LL952" s="871"/>
      <c r="LM952" s="871"/>
      <c r="LN952" s="871"/>
      <c r="LO952" s="871"/>
      <c r="LP952" s="871"/>
      <c r="LQ952" s="871"/>
      <c r="LR952" s="871"/>
      <c r="LS952" s="871"/>
      <c r="LT952" s="871"/>
      <c r="LU952" s="871"/>
      <c r="LV952" s="871"/>
      <c r="LW952" s="871"/>
      <c r="LX952" s="871"/>
      <c r="LY952" s="871"/>
      <c r="LZ952" s="871"/>
      <c r="MA952" s="871"/>
      <c r="MB952" s="871"/>
      <c r="MC952" s="871"/>
      <c r="MD952" s="871"/>
      <c r="ME952" s="871"/>
      <c r="MF952" s="871"/>
      <c r="MG952" s="871"/>
      <c r="MH952" s="871"/>
      <c r="MI952" s="871"/>
      <c r="MJ952" s="871"/>
      <c r="MK952" s="871"/>
      <c r="ML952" s="871"/>
      <c r="MM952" s="871"/>
      <c r="MN952" s="871"/>
      <c r="MO952" s="871"/>
      <c r="MP952" s="871"/>
      <c r="MQ952" s="871"/>
      <c r="MR952" s="871"/>
      <c r="MS952" s="871"/>
      <c r="MT952" s="871"/>
      <c r="MU952" s="871"/>
      <c r="MV952" s="871"/>
      <c r="MW952" s="871"/>
      <c r="MX952" s="871"/>
      <c r="MY952" s="871"/>
      <c r="MZ952" s="871"/>
      <c r="NA952" s="871"/>
      <c r="NB952" s="871"/>
      <c r="NC952" s="871"/>
      <c r="ND952" s="871"/>
      <c r="NE952" s="871"/>
      <c r="NF952" s="871"/>
      <c r="NG952" s="871"/>
      <c r="NH952" s="871"/>
      <c r="NI952" s="871"/>
      <c r="NJ952" s="871"/>
      <c r="NK952" s="871"/>
      <c r="NL952" s="871"/>
      <c r="NM952" s="871"/>
      <c r="NN952" s="871"/>
      <c r="NO952" s="871"/>
      <c r="NP952" s="871"/>
      <c r="NQ952" s="871"/>
      <c r="NR952" s="871"/>
      <c r="NS952" s="871"/>
      <c r="NT952" s="871"/>
      <c r="NU952" s="871"/>
      <c r="NV952" s="871"/>
      <c r="NW952" s="871"/>
      <c r="NX952" s="871"/>
      <c r="NY952" s="871"/>
      <c r="NZ952" s="871"/>
      <c r="OA952" s="871"/>
      <c r="OB952" s="871"/>
      <c r="OC952" s="871"/>
      <c r="OD952" s="871"/>
      <c r="OE952" s="871"/>
      <c r="OF952" s="871"/>
      <c r="OG952" s="871"/>
      <c r="OH952" s="871"/>
      <c r="OI952" s="871"/>
      <c r="OJ952" s="871"/>
      <c r="OK952" s="871"/>
      <c r="OL952" s="871"/>
      <c r="OM952" s="871"/>
      <c r="ON952" s="871"/>
      <c r="OO952" s="871"/>
      <c r="OP952" s="871"/>
      <c r="OQ952" s="871"/>
      <c r="OR952" s="871"/>
      <c r="OS952" s="871"/>
      <c r="OT952" s="871"/>
      <c r="OU952" s="871"/>
      <c r="OV952" s="871"/>
      <c r="OW952" s="871"/>
      <c r="OX952" s="871"/>
      <c r="OY952" s="871"/>
      <c r="OZ952" s="871"/>
      <c r="PA952" s="871"/>
      <c r="PB952" s="871"/>
      <c r="PC952" s="871"/>
      <c r="PD952" s="871"/>
      <c r="PE952" s="871"/>
      <c r="PF952" s="871"/>
      <c r="PG952" s="871"/>
      <c r="PH952" s="871"/>
      <c r="PI952" s="871"/>
      <c r="PJ952" s="871"/>
      <c r="PK952" s="871"/>
      <c r="PL952" s="871"/>
      <c r="PM952" s="871"/>
      <c r="PN952" s="871"/>
      <c r="PO952" s="871"/>
      <c r="PP952" s="871"/>
      <c r="PQ952" s="871"/>
      <c r="PR952" s="871"/>
      <c r="PS952" s="871"/>
      <c r="PT952" s="871"/>
      <c r="PU952" s="871"/>
      <c r="PV952" s="871"/>
      <c r="PW952" s="871"/>
      <c r="PX952" s="871"/>
      <c r="PY952" s="871"/>
      <c r="PZ952" s="871"/>
      <c r="QA952" s="871"/>
      <c r="QB952" s="871"/>
      <c r="QC952" s="871"/>
      <c r="QD952" s="871"/>
      <c r="QE952" s="871"/>
      <c r="QF952" s="871"/>
      <c r="QG952" s="871"/>
      <c r="QH952" s="871"/>
      <c r="QI952" s="871"/>
      <c r="QJ952" s="871"/>
      <c r="QK952" s="871"/>
      <c r="QL952" s="871"/>
      <c r="QM952" s="871"/>
      <c r="QN952" s="871"/>
      <c r="QO952" s="871"/>
      <c r="QP952" s="871"/>
      <c r="QQ952" s="871"/>
      <c r="QR952" s="871"/>
      <c r="QS952" s="871"/>
      <c r="QT952" s="871"/>
      <c r="QU952" s="871"/>
      <c r="QV952" s="871"/>
      <c r="QW952" s="871"/>
      <c r="QX952" s="871"/>
      <c r="QY952" s="871"/>
      <c r="QZ952" s="871"/>
      <c r="RA952" s="871"/>
      <c r="RB952" s="871"/>
      <c r="RC952" s="871"/>
      <c r="RD952" s="871"/>
      <c r="RE952" s="871"/>
      <c r="RF952" s="871"/>
      <c r="RG952" s="871"/>
      <c r="RH952" s="871"/>
      <c r="RI952" s="871"/>
      <c r="RJ952" s="871"/>
      <c r="RK952" s="871"/>
      <c r="RL952" s="871"/>
      <c r="RM952" s="871"/>
      <c r="RN952" s="871"/>
      <c r="RO952" s="871"/>
      <c r="RP952" s="871"/>
      <c r="RQ952" s="871"/>
      <c r="RR952" s="871"/>
      <c r="RS952" s="871"/>
      <c r="RT952" s="871"/>
      <c r="RU952" s="871"/>
      <c r="RV952" s="871"/>
      <c r="RW952" s="871"/>
      <c r="RX952" s="871"/>
      <c r="RY952" s="871"/>
      <c r="RZ952" s="871"/>
      <c r="SA952" s="871"/>
      <c r="SB952" s="871"/>
      <c r="SC952" s="871"/>
      <c r="SD952" s="871"/>
      <c r="SE952" s="871"/>
      <c r="SF952" s="871"/>
      <c r="SG952" s="871"/>
      <c r="SH952" s="871"/>
      <c r="SI952" s="871"/>
      <c r="SJ952" s="871"/>
      <c r="SK952" s="871"/>
      <c r="SL952" s="871"/>
      <c r="SM952" s="871"/>
      <c r="SN952" s="871"/>
      <c r="SO952" s="871"/>
      <c r="SP952" s="871"/>
      <c r="SQ952" s="871"/>
      <c r="SR952" s="871"/>
      <c r="SS952" s="871"/>
      <c r="ST952" s="871"/>
      <c r="SU952" s="871"/>
      <c r="SV952" s="871"/>
      <c r="SW952" s="871"/>
      <c r="SX952" s="871"/>
      <c r="SY952" s="871"/>
      <c r="SZ952" s="871"/>
      <c r="TA952" s="871"/>
      <c r="TB952" s="871"/>
      <c r="TC952" s="871"/>
      <c r="TD952" s="871"/>
      <c r="TE952" s="871"/>
      <c r="TF952" s="871"/>
      <c r="TG952" s="871"/>
      <c r="TH952" s="871"/>
      <c r="TI952" s="871"/>
      <c r="TJ952" s="871"/>
      <c r="TK952" s="871"/>
      <c r="TL952" s="871"/>
      <c r="TM952" s="871"/>
      <c r="TN952" s="871"/>
      <c r="TO952" s="871"/>
      <c r="TP952" s="871"/>
      <c r="TQ952" s="871"/>
      <c r="TR952" s="871"/>
      <c r="TS952" s="871"/>
      <c r="TT952" s="871"/>
      <c r="TU952" s="871"/>
      <c r="TV952" s="871"/>
      <c r="TW952" s="871"/>
      <c r="TX952" s="871"/>
      <c r="TY952" s="871"/>
      <c r="TZ952" s="871"/>
      <c r="UA952" s="871"/>
      <c r="UB952" s="871"/>
      <c r="UC952" s="871"/>
      <c r="UD952" s="871"/>
      <c r="UE952" s="871"/>
      <c r="UF952" s="871"/>
      <c r="UG952" s="871"/>
      <c r="UH952" s="871"/>
      <c r="UI952" s="871"/>
      <c r="UJ952" s="871"/>
      <c r="UK952" s="871"/>
      <c r="UL952" s="871"/>
      <c r="UM952" s="871"/>
      <c r="UN952" s="871"/>
      <c r="UO952" s="871"/>
      <c r="UP952" s="871"/>
      <c r="UQ952" s="871"/>
      <c r="UR952" s="871"/>
      <c r="US952" s="871"/>
      <c r="UT952" s="871"/>
      <c r="UU952" s="871"/>
      <c r="UV952" s="871"/>
      <c r="UW952" s="871"/>
      <c r="UX952" s="871"/>
      <c r="UY952" s="871"/>
      <c r="UZ952" s="871"/>
      <c r="VA952" s="871"/>
      <c r="VB952" s="871"/>
      <c r="VC952" s="871"/>
      <c r="VD952" s="871"/>
      <c r="VE952" s="871"/>
      <c r="VF952" s="871"/>
      <c r="VG952" s="871"/>
      <c r="VH952" s="871"/>
      <c r="VI952" s="871"/>
      <c r="VJ952" s="871"/>
      <c r="VK952" s="871"/>
      <c r="VL952" s="871"/>
      <c r="VM952" s="871"/>
      <c r="VN952" s="871"/>
      <c r="VO952" s="871"/>
      <c r="VP952" s="871"/>
      <c r="VQ952" s="871"/>
      <c r="VR952" s="871"/>
      <c r="VS952" s="871"/>
      <c r="VT952" s="871"/>
      <c r="VU952" s="871"/>
      <c r="VV952" s="871"/>
      <c r="VW952" s="871"/>
      <c r="VX952" s="871"/>
      <c r="VY952" s="871"/>
      <c r="VZ952" s="871"/>
      <c r="WA952" s="871"/>
      <c r="WB952" s="871"/>
      <c r="WC952" s="871"/>
      <c r="WD952" s="871"/>
      <c r="WE952" s="871"/>
      <c r="WF952" s="871"/>
      <c r="WG952" s="871"/>
      <c r="WH952" s="871"/>
      <c r="WI952" s="871"/>
      <c r="WJ952" s="871"/>
      <c r="WK952" s="871"/>
      <c r="WL952" s="871"/>
      <c r="WM952" s="871"/>
      <c r="WN952" s="871"/>
      <c r="WO952" s="871"/>
      <c r="WP952" s="871"/>
      <c r="WQ952" s="871"/>
      <c r="WR952" s="871"/>
      <c r="WS952" s="871"/>
      <c r="WT952" s="871"/>
      <c r="WU952" s="871"/>
      <c r="WV952" s="871"/>
      <c r="WW952" s="871"/>
      <c r="WX952" s="871"/>
      <c r="WY952" s="871"/>
      <c r="WZ952" s="871"/>
      <c r="XA952" s="871"/>
      <c r="XB952" s="871"/>
      <c r="XC952" s="871"/>
      <c r="XD952" s="871"/>
      <c r="XE952" s="871"/>
      <c r="XF952" s="871"/>
      <c r="XG952" s="871"/>
      <c r="XH952" s="871"/>
      <c r="XI952" s="871"/>
      <c r="XJ952" s="871"/>
      <c r="XK952" s="871"/>
      <c r="XL952" s="871"/>
      <c r="XM952" s="871"/>
      <c r="XN952" s="871"/>
      <c r="XO952" s="871"/>
      <c r="XP952" s="871"/>
      <c r="XQ952" s="871"/>
      <c r="XR952" s="871"/>
      <c r="XS952" s="871"/>
      <c r="XT952" s="871"/>
      <c r="XU952" s="871"/>
      <c r="XV952" s="871"/>
      <c r="XW952" s="871"/>
      <c r="XX952" s="871"/>
      <c r="XY952" s="871"/>
      <c r="XZ952" s="871"/>
      <c r="YA952" s="871"/>
      <c r="YB952" s="871"/>
      <c r="YC952" s="871"/>
      <c r="YD952" s="871"/>
      <c r="YE952" s="871"/>
      <c r="YF952" s="871"/>
      <c r="YG952" s="871"/>
      <c r="YH952" s="871"/>
      <c r="YI952" s="871"/>
      <c r="YJ952" s="871"/>
      <c r="YK952" s="871"/>
      <c r="YL952" s="871"/>
      <c r="YM952" s="871"/>
      <c r="YN952" s="871"/>
      <c r="YO952" s="871"/>
      <c r="YP952" s="871"/>
      <c r="YQ952" s="871"/>
      <c r="YR952" s="871"/>
      <c r="YS952" s="871"/>
      <c r="YT952" s="871"/>
      <c r="YU952" s="871"/>
      <c r="YV952" s="871"/>
      <c r="YW952" s="871"/>
      <c r="YX952" s="871"/>
      <c r="YY952" s="871"/>
      <c r="YZ952" s="871"/>
      <c r="ZA952" s="871"/>
      <c r="ZB952" s="871"/>
      <c r="ZC952" s="871"/>
      <c r="ZD952" s="871"/>
      <c r="ZE952" s="871"/>
      <c r="ZF952" s="871"/>
      <c r="ZG952" s="871"/>
      <c r="ZH952" s="871"/>
      <c r="ZI952" s="871"/>
      <c r="ZJ952" s="871"/>
      <c r="ZK952" s="871"/>
      <c r="ZL952" s="871"/>
      <c r="ZM952" s="871"/>
      <c r="ZN952" s="871"/>
      <c r="ZO952" s="871"/>
      <c r="ZP952" s="871"/>
      <c r="ZQ952" s="871"/>
      <c r="ZR952" s="871"/>
      <c r="ZS952" s="871"/>
      <c r="ZT952" s="871"/>
      <c r="ZU952" s="871"/>
      <c r="ZV952" s="871"/>
      <c r="ZW952" s="871"/>
      <c r="ZX952" s="871"/>
      <c r="ZY952" s="871"/>
      <c r="ZZ952" s="871"/>
      <c r="AAA952" s="871"/>
      <c r="AAB952" s="871"/>
      <c r="AAC952" s="871"/>
      <c r="AAD952" s="871"/>
      <c r="AAE952" s="871"/>
      <c r="AAF952" s="871"/>
      <c r="AAG952" s="871"/>
      <c r="AAH952" s="871"/>
      <c r="AAI952" s="871"/>
      <c r="AAJ952" s="871"/>
      <c r="AAK952" s="871"/>
      <c r="AAL952" s="871"/>
      <c r="AAM952" s="871"/>
      <c r="AAN952" s="871"/>
      <c r="AAO952" s="871"/>
      <c r="AAP952" s="871"/>
      <c r="AAQ952" s="871"/>
      <c r="AAR952" s="871"/>
      <c r="AAS952" s="871"/>
      <c r="AAT952" s="871"/>
      <c r="AAU952" s="871"/>
      <c r="AAV952" s="871"/>
      <c r="AAW952" s="871"/>
      <c r="AAX952" s="871"/>
      <c r="AAY952" s="871"/>
      <c r="AAZ952" s="871"/>
      <c r="ABA952" s="871"/>
      <c r="ABB952" s="871"/>
      <c r="ABC952" s="871"/>
      <c r="ABD952" s="871"/>
      <c r="ABE952" s="871"/>
      <c r="ABF952" s="871"/>
      <c r="ABG952" s="871"/>
      <c r="ABH952" s="871"/>
      <c r="ABI952" s="871"/>
      <c r="ABJ952" s="871"/>
      <c r="ABK952" s="871"/>
      <c r="ABL952" s="871"/>
      <c r="ABM952" s="871"/>
      <c r="ABN952" s="871"/>
      <c r="ABO952" s="871"/>
      <c r="ABP952" s="871"/>
      <c r="ABQ952" s="871"/>
      <c r="ABR952" s="871"/>
      <c r="ABS952" s="871"/>
      <c r="ABT952" s="871"/>
      <c r="ABU952" s="871"/>
      <c r="ABV952" s="871"/>
      <c r="ABW952" s="871"/>
      <c r="ABX952" s="871"/>
      <c r="ABY952" s="871"/>
      <c r="ABZ952" s="871"/>
      <c r="ACA952" s="871"/>
      <c r="ACB952" s="871"/>
      <c r="ACC952" s="871"/>
      <c r="ACD952" s="871"/>
      <c r="ACE952" s="871"/>
      <c r="ACF952" s="871"/>
      <c r="ACG952" s="871"/>
      <c r="ACH952" s="871"/>
      <c r="ACI952" s="871"/>
      <c r="ACJ952" s="871"/>
      <c r="ACK952" s="871"/>
      <c r="ACL952" s="871"/>
      <c r="ACM952" s="871"/>
      <c r="ACN952" s="871"/>
      <c r="ACO952" s="871"/>
      <c r="ACP952" s="871"/>
      <c r="ACQ952" s="871"/>
      <c r="ACR952" s="871"/>
      <c r="ACS952" s="871"/>
      <c r="ACT952" s="871"/>
      <c r="ACU952" s="871"/>
      <c r="ACV952" s="871"/>
      <c r="ACW952" s="871"/>
      <c r="ACX952" s="871"/>
      <c r="ACY952" s="871"/>
      <c r="ACZ952" s="871"/>
      <c r="ADA952" s="871"/>
      <c r="ADB952" s="871"/>
      <c r="ADC952" s="871"/>
      <c r="ADD952" s="871"/>
      <c r="ADE952" s="871"/>
      <c r="ADF952" s="871"/>
      <c r="ADG952" s="871"/>
      <c r="ADH952" s="871"/>
      <c r="ADI952" s="871"/>
      <c r="ADJ952" s="871"/>
      <c r="ADK952" s="871"/>
      <c r="ADL952" s="871"/>
      <c r="ADM952" s="871"/>
      <c r="ADN952" s="871"/>
      <c r="ADO952" s="871"/>
      <c r="ADP952" s="871"/>
      <c r="ADQ952" s="871"/>
      <c r="ADR952" s="871"/>
      <c r="ADS952" s="871"/>
      <c r="ADT952" s="871"/>
      <c r="ADU952" s="871"/>
      <c r="ADV952" s="871"/>
      <c r="ADW952" s="871"/>
      <c r="ADX952" s="871"/>
      <c r="ADY952" s="871"/>
      <c r="ADZ952" s="871"/>
      <c r="AEA952" s="871"/>
      <c r="AEB952" s="871"/>
      <c r="AEC952" s="871"/>
      <c r="AED952" s="871"/>
      <c r="AEE952" s="871"/>
      <c r="AEF952" s="871"/>
      <c r="AEG952" s="871"/>
      <c r="AEH952" s="871"/>
      <c r="AEI952" s="871"/>
      <c r="AEJ952" s="871"/>
      <c r="AEK952" s="871"/>
      <c r="AEL952" s="871"/>
      <c r="AEM952" s="871"/>
      <c r="AEN952" s="871"/>
      <c r="AEO952" s="871"/>
      <c r="AEP952" s="871"/>
      <c r="AEQ952" s="871"/>
      <c r="AER952" s="871"/>
      <c r="AES952" s="871"/>
      <c r="AET952" s="871"/>
      <c r="AEU952" s="871"/>
      <c r="AEV952" s="871"/>
      <c r="AEW952" s="871"/>
      <c r="AEX952" s="871"/>
      <c r="AEY952" s="871"/>
      <c r="AEZ952" s="871"/>
      <c r="AFA952" s="871"/>
      <c r="AFB952" s="871"/>
      <c r="AFC952" s="871"/>
      <c r="AFD952" s="871"/>
      <c r="AFE952" s="871"/>
      <c r="AFF952" s="871"/>
      <c r="AFG952" s="871"/>
      <c r="AFH952" s="871"/>
      <c r="AFI952" s="871"/>
      <c r="AFJ952" s="871"/>
      <c r="AFK952" s="871"/>
      <c r="AFL952" s="871"/>
      <c r="AFM952" s="871"/>
      <c r="AFN952" s="871"/>
      <c r="AFO952" s="871"/>
      <c r="AFP952" s="871"/>
      <c r="AFQ952" s="871"/>
      <c r="AFR952" s="871"/>
      <c r="AFS952" s="871"/>
      <c r="AFT952" s="871"/>
      <c r="AFU952" s="871"/>
      <c r="AFV952" s="871"/>
      <c r="AFW952" s="871"/>
      <c r="AFX952" s="871"/>
      <c r="AFY952" s="871"/>
      <c r="AFZ952" s="871"/>
      <c r="AGA952" s="871"/>
      <c r="AGB952" s="871"/>
      <c r="AGC952" s="871"/>
      <c r="AGD952" s="871"/>
      <c r="AGE952" s="871"/>
      <c r="AGF952" s="871"/>
      <c r="AGG952" s="871"/>
      <c r="AGH952" s="871"/>
      <c r="AGI952" s="871"/>
      <c r="AGJ952" s="871"/>
      <c r="AGK952" s="871"/>
      <c r="AGL952" s="871"/>
      <c r="AGM952" s="871"/>
      <c r="AGN952" s="871"/>
      <c r="AGO952" s="871"/>
      <c r="AGP952" s="871"/>
      <c r="AGQ952" s="871"/>
      <c r="AGR952" s="871"/>
      <c r="AGS952" s="871"/>
      <c r="AGT952" s="871"/>
      <c r="AGU952" s="871"/>
      <c r="AGV952" s="871"/>
      <c r="AGW952" s="871"/>
      <c r="AGX952" s="871"/>
      <c r="AGY952" s="871"/>
      <c r="AGZ952" s="871"/>
      <c r="AHA952" s="871"/>
      <c r="AHB952" s="871"/>
      <c r="AHC952" s="871"/>
      <c r="AHD952" s="871"/>
      <c r="AHE952" s="871"/>
      <c r="AHF952" s="871"/>
      <c r="AHG952" s="871"/>
      <c r="AHH952" s="871"/>
      <c r="AHI952" s="871"/>
      <c r="AHJ952" s="871"/>
      <c r="AHK952" s="871"/>
      <c r="AHL952" s="871"/>
      <c r="AHM952" s="871"/>
      <c r="AHN952" s="871"/>
      <c r="AHO952" s="871"/>
      <c r="AHP952" s="871"/>
      <c r="AHQ952" s="871"/>
      <c r="AHR952" s="871"/>
      <c r="AHS952" s="871"/>
      <c r="AHT952" s="871"/>
      <c r="AHU952" s="871"/>
      <c r="AHV952" s="871"/>
      <c r="AHW952" s="871"/>
      <c r="AHX952" s="871"/>
      <c r="AHY952" s="871"/>
      <c r="AHZ952" s="871"/>
      <c r="AIA952" s="871"/>
      <c r="AIB952" s="871"/>
      <c r="AIC952" s="871"/>
      <c r="AID952" s="871"/>
      <c r="AIE952" s="871"/>
      <c r="AIF952" s="871"/>
      <c r="AIG952" s="871"/>
      <c r="AIH952" s="871"/>
      <c r="AII952" s="871"/>
      <c r="AIJ952" s="871"/>
      <c r="AIK952" s="871"/>
      <c r="AIL952" s="871"/>
      <c r="AIM952" s="871"/>
      <c r="AIN952" s="871"/>
      <c r="AIO952" s="871"/>
      <c r="AIP952" s="871"/>
      <c r="AIQ952" s="871"/>
      <c r="AIR952" s="871"/>
      <c r="AIS952" s="871"/>
      <c r="AIT952" s="871"/>
      <c r="AIU952" s="871"/>
      <c r="AIV952" s="871"/>
      <c r="AIW952" s="871"/>
      <c r="AIX952" s="871"/>
      <c r="AIY952" s="871"/>
      <c r="AIZ952" s="871"/>
      <c r="AJA952" s="871"/>
      <c r="AJB952" s="871"/>
      <c r="AJC952" s="871"/>
      <c r="AJD952" s="871"/>
      <c r="AJE952" s="871"/>
      <c r="AJF952" s="871"/>
      <c r="AJG952" s="871"/>
      <c r="AJH952" s="871"/>
      <c r="AJI952" s="871"/>
      <c r="AJJ952" s="871"/>
      <c r="AJK952" s="871"/>
      <c r="AJL952" s="871"/>
      <c r="AJM952" s="871"/>
      <c r="AJN952" s="871"/>
      <c r="AJO952" s="871"/>
      <c r="AJP952" s="871"/>
      <c r="AJQ952" s="871"/>
      <c r="AJR952" s="871"/>
      <c r="AJS952" s="871"/>
      <c r="AJT952" s="871"/>
      <c r="AJU952" s="871"/>
      <c r="AJV952" s="871"/>
      <c r="AJW952" s="871"/>
      <c r="AJX952" s="871"/>
      <c r="AJY952" s="871"/>
      <c r="AJZ952" s="871"/>
      <c r="AKA952" s="871"/>
      <c r="AKB952" s="871"/>
      <c r="AKC952" s="871"/>
      <c r="AKD952" s="871"/>
      <c r="AKE952" s="871"/>
      <c r="AKF952" s="871"/>
      <c r="AKG952" s="871"/>
      <c r="AKH952" s="871"/>
      <c r="AKI952" s="871"/>
      <c r="AKJ952" s="871"/>
      <c r="AKK952" s="871"/>
      <c r="AKL952" s="871"/>
      <c r="AKM952" s="871"/>
      <c r="AKN952" s="871"/>
      <c r="AKO952" s="871"/>
      <c r="AKP952" s="871"/>
      <c r="AKQ952" s="871"/>
      <c r="AKR952" s="871"/>
      <c r="AKS952" s="871"/>
      <c r="AKT952" s="871"/>
      <c r="AKU952" s="871"/>
      <c r="AKV952" s="871"/>
      <c r="AKW952" s="871"/>
      <c r="AKX952" s="871"/>
      <c r="AKY952" s="871"/>
      <c r="AKZ952" s="871"/>
      <c r="ALA952" s="871"/>
      <c r="ALB952" s="871"/>
      <c r="ALC952" s="871"/>
      <c r="ALD952" s="871"/>
      <c r="ALE952" s="871"/>
      <c r="ALF952" s="871"/>
      <c r="ALG952" s="871"/>
      <c r="ALH952" s="871"/>
      <c r="ALI952" s="871"/>
      <c r="ALJ952" s="871"/>
      <c r="ALK952" s="871"/>
      <c r="ALL952" s="871"/>
      <c r="ALM952" s="871"/>
      <c r="ALN952" s="871"/>
      <c r="ALO952" s="871"/>
      <c r="ALP952" s="871"/>
      <c r="ALQ952" s="871"/>
      <c r="ALR952" s="871"/>
      <c r="ALS952" s="871"/>
      <c r="ALT952" s="871"/>
      <c r="ALU952" s="871"/>
      <c r="ALV952" s="871"/>
      <c r="ALW952" s="871"/>
      <c r="ALX952" s="871"/>
      <c r="ALY952" s="871"/>
      <c r="ALZ952" s="871"/>
      <c r="AMA952" s="871"/>
      <c r="AMB952" s="871"/>
      <c r="AMC952" s="871"/>
      <c r="AMD952" s="871"/>
      <c r="AME952" s="871"/>
      <c r="AMF952" s="871"/>
      <c r="AMG952" s="871"/>
      <c r="AMH952" s="871"/>
      <c r="AMI952" s="871"/>
      <c r="AMJ952" s="871"/>
    </row>
    <row r="953" spans="1:1024" ht="14.4">
      <c r="A953" s="960">
        <v>15447</v>
      </c>
      <c r="B953" s="1011">
        <v>0.1</v>
      </c>
      <c r="C953" s="1041"/>
      <c r="D953" s="966" t="s">
        <v>761</v>
      </c>
      <c r="E953" s="955">
        <v>1850000</v>
      </c>
      <c r="F953" s="1008">
        <v>0.05</v>
      </c>
      <c r="G953" s="1036">
        <f t="shared" si="37"/>
        <v>92500</v>
      </c>
      <c r="H953" s="871"/>
      <c r="I953" s="871"/>
      <c r="J953" s="871"/>
      <c r="K953" s="871"/>
      <c r="L953" s="871"/>
      <c r="M953" s="871"/>
      <c r="N953" s="871"/>
      <c r="O953" s="871"/>
      <c r="P953" s="871"/>
      <c r="Q953" s="871"/>
      <c r="R953" s="871"/>
      <c r="S953" s="871"/>
      <c r="T953" s="871"/>
      <c r="U953" s="871"/>
      <c r="V953" s="871"/>
      <c r="W953" s="871"/>
      <c r="X953" s="871"/>
      <c r="Y953" s="871"/>
      <c r="Z953" s="871"/>
      <c r="AA953" s="871"/>
      <c r="AB953" s="871"/>
      <c r="AC953" s="871"/>
      <c r="AD953" s="871"/>
      <c r="AE953" s="871"/>
      <c r="AF953" s="871"/>
      <c r="AG953" s="871"/>
      <c r="AH953" s="871"/>
      <c r="AI953" s="871"/>
      <c r="AJ953" s="871"/>
      <c r="AK953" s="871"/>
      <c r="AL953" s="871"/>
      <c r="AM953" s="871"/>
      <c r="AN953" s="871"/>
      <c r="AO953" s="871"/>
      <c r="AP953" s="871"/>
      <c r="AQ953" s="871"/>
      <c r="AR953" s="871"/>
      <c r="AS953" s="871"/>
      <c r="AT953" s="871"/>
      <c r="AU953" s="871"/>
      <c r="AV953" s="871"/>
      <c r="AW953" s="871"/>
      <c r="AX953" s="871"/>
      <c r="AY953" s="871"/>
      <c r="AZ953" s="871"/>
      <c r="BA953" s="871"/>
      <c r="BB953" s="871"/>
      <c r="BC953" s="871"/>
      <c r="BD953" s="871"/>
      <c r="BE953" s="871"/>
      <c r="BF953" s="871"/>
      <c r="BG953" s="871"/>
      <c r="BH953" s="871"/>
      <c r="BI953" s="871"/>
      <c r="BJ953" s="871"/>
      <c r="BK953" s="871"/>
      <c r="BL953" s="871"/>
      <c r="BM953" s="871"/>
      <c r="BN953" s="871"/>
      <c r="BO953" s="871"/>
      <c r="BP953" s="871"/>
      <c r="BQ953" s="871"/>
      <c r="BR953" s="871"/>
      <c r="BS953" s="871"/>
      <c r="BT953" s="871"/>
      <c r="BU953" s="871"/>
      <c r="BV953" s="871"/>
      <c r="BW953" s="871"/>
      <c r="BX953" s="871"/>
      <c r="BY953" s="871"/>
      <c r="BZ953" s="871"/>
      <c r="CA953" s="871"/>
      <c r="CB953" s="871"/>
      <c r="CC953" s="871"/>
      <c r="CD953" s="871"/>
      <c r="CE953" s="871"/>
      <c r="CF953" s="871"/>
      <c r="CG953" s="871"/>
      <c r="CH953" s="871"/>
      <c r="CI953" s="871"/>
      <c r="CJ953" s="871"/>
      <c r="CK953" s="871"/>
      <c r="CL953" s="871"/>
      <c r="CM953" s="871"/>
      <c r="CN953" s="871"/>
      <c r="CO953" s="871"/>
      <c r="CP953" s="871"/>
      <c r="CQ953" s="871"/>
      <c r="CR953" s="871"/>
      <c r="CS953" s="871"/>
      <c r="CT953" s="871"/>
      <c r="CU953" s="871"/>
      <c r="CV953" s="871"/>
      <c r="CW953" s="871"/>
      <c r="CX953" s="871"/>
      <c r="CY953" s="871"/>
      <c r="CZ953" s="871"/>
      <c r="DA953" s="871"/>
      <c r="DB953" s="871"/>
      <c r="DC953" s="871"/>
      <c r="DD953" s="871"/>
      <c r="DE953" s="871"/>
      <c r="DF953" s="871"/>
      <c r="DG953" s="871"/>
      <c r="DH953" s="871"/>
      <c r="DI953" s="871"/>
      <c r="DJ953" s="871"/>
      <c r="DK953" s="871"/>
      <c r="DL953" s="871"/>
      <c r="DM953" s="871"/>
      <c r="DN953" s="871"/>
      <c r="DO953" s="871"/>
      <c r="DP953" s="871"/>
      <c r="DQ953" s="871"/>
      <c r="DR953" s="871"/>
      <c r="DS953" s="871"/>
      <c r="DT953" s="871"/>
      <c r="DU953" s="871"/>
      <c r="DV953" s="871"/>
      <c r="DW953" s="871"/>
      <c r="DX953" s="871"/>
      <c r="DY953" s="871"/>
      <c r="DZ953" s="871"/>
      <c r="EA953" s="871"/>
      <c r="EB953" s="871"/>
      <c r="EC953" s="871"/>
      <c r="ED953" s="871"/>
      <c r="EE953" s="871"/>
      <c r="EF953" s="871"/>
      <c r="EG953" s="871"/>
      <c r="EH953" s="871"/>
      <c r="EI953" s="871"/>
      <c r="EJ953" s="871"/>
      <c r="EK953" s="871"/>
      <c r="EL953" s="871"/>
      <c r="EM953" s="871"/>
      <c r="EN953" s="871"/>
      <c r="EO953" s="871"/>
      <c r="EP953" s="871"/>
      <c r="EQ953" s="871"/>
      <c r="ER953" s="871"/>
      <c r="ES953" s="871"/>
      <c r="ET953" s="871"/>
      <c r="EU953" s="871"/>
      <c r="EV953" s="871"/>
      <c r="EW953" s="871"/>
      <c r="EX953" s="871"/>
      <c r="EY953" s="871"/>
      <c r="EZ953" s="871"/>
      <c r="FA953" s="871"/>
      <c r="FB953" s="871"/>
      <c r="FC953" s="871"/>
      <c r="FD953" s="871"/>
      <c r="FE953" s="871"/>
      <c r="FF953" s="871"/>
      <c r="FG953" s="871"/>
      <c r="FH953" s="871"/>
      <c r="FI953" s="871"/>
      <c r="FJ953" s="871"/>
      <c r="FK953" s="871"/>
      <c r="FL953" s="871"/>
      <c r="FM953" s="871"/>
      <c r="FN953" s="871"/>
      <c r="FO953" s="871"/>
      <c r="FP953" s="871"/>
      <c r="FQ953" s="871"/>
      <c r="FR953" s="871"/>
      <c r="FS953" s="871"/>
      <c r="FT953" s="871"/>
      <c r="FU953" s="871"/>
      <c r="FV953" s="871"/>
      <c r="FW953" s="871"/>
      <c r="FX953" s="871"/>
      <c r="FY953" s="871"/>
      <c r="FZ953" s="871"/>
      <c r="GA953" s="871"/>
      <c r="GB953" s="871"/>
      <c r="GC953" s="871"/>
      <c r="GD953" s="871"/>
      <c r="GE953" s="871"/>
      <c r="GF953" s="871"/>
      <c r="GG953" s="871"/>
      <c r="GH953" s="871"/>
      <c r="GI953" s="871"/>
      <c r="GJ953" s="871"/>
      <c r="GK953" s="871"/>
      <c r="GL953" s="871"/>
      <c r="GM953" s="871"/>
      <c r="GN953" s="871"/>
      <c r="GO953" s="871"/>
      <c r="GP953" s="871"/>
      <c r="GQ953" s="871"/>
      <c r="GR953" s="871"/>
      <c r="GS953" s="871"/>
      <c r="GT953" s="871"/>
      <c r="GU953" s="871"/>
      <c r="GV953" s="871"/>
      <c r="GW953" s="871"/>
      <c r="GX953" s="871"/>
      <c r="GY953" s="871"/>
      <c r="GZ953" s="871"/>
      <c r="HA953" s="871"/>
      <c r="HB953" s="871"/>
      <c r="HC953" s="871"/>
      <c r="HD953" s="871"/>
      <c r="HE953" s="871"/>
      <c r="HF953" s="871"/>
      <c r="HG953" s="871"/>
      <c r="HH953" s="871"/>
      <c r="HI953" s="871"/>
      <c r="HJ953" s="871"/>
      <c r="HK953" s="871"/>
      <c r="HL953" s="871"/>
      <c r="HM953" s="871"/>
      <c r="HN953" s="871"/>
      <c r="HO953" s="871"/>
      <c r="HP953" s="871"/>
      <c r="HQ953" s="871"/>
      <c r="HR953" s="871"/>
      <c r="HS953" s="871"/>
      <c r="HT953" s="871"/>
      <c r="HU953" s="871"/>
      <c r="HV953" s="871"/>
      <c r="HW953" s="871"/>
      <c r="HX953" s="871"/>
      <c r="HY953" s="871"/>
      <c r="HZ953" s="871"/>
      <c r="IA953" s="871"/>
      <c r="IB953" s="871"/>
      <c r="IC953" s="871"/>
      <c r="ID953" s="871"/>
      <c r="IE953" s="871"/>
      <c r="IF953" s="871"/>
      <c r="IG953" s="871"/>
      <c r="IH953" s="871"/>
      <c r="II953" s="871"/>
      <c r="IJ953" s="871"/>
      <c r="IK953" s="871"/>
      <c r="IL953" s="871"/>
      <c r="IM953" s="871"/>
      <c r="IN953" s="871"/>
      <c r="IO953" s="871"/>
      <c r="IP953" s="871"/>
      <c r="IQ953" s="871"/>
      <c r="IR953" s="871"/>
      <c r="IS953" s="871"/>
      <c r="IT953" s="871"/>
      <c r="IU953" s="871"/>
      <c r="IV953" s="871"/>
      <c r="IW953" s="871"/>
      <c r="IX953" s="871"/>
      <c r="IY953" s="871"/>
      <c r="IZ953" s="871"/>
      <c r="JA953" s="871"/>
      <c r="JB953" s="871"/>
      <c r="JC953" s="871"/>
      <c r="JD953" s="871"/>
      <c r="JE953" s="871"/>
      <c r="JF953" s="871"/>
      <c r="JG953" s="871"/>
      <c r="JH953" s="871"/>
      <c r="JI953" s="871"/>
      <c r="JJ953" s="871"/>
      <c r="JK953" s="871"/>
      <c r="JL953" s="871"/>
      <c r="JM953" s="871"/>
      <c r="JN953" s="871"/>
      <c r="JO953" s="871"/>
      <c r="JP953" s="871"/>
      <c r="JQ953" s="871"/>
      <c r="JR953" s="871"/>
      <c r="JS953" s="871"/>
      <c r="JT953" s="871"/>
      <c r="JU953" s="871"/>
      <c r="JV953" s="871"/>
      <c r="JW953" s="871"/>
      <c r="JX953" s="871"/>
      <c r="JY953" s="871"/>
      <c r="JZ953" s="871"/>
      <c r="KA953" s="871"/>
      <c r="KB953" s="871"/>
      <c r="KC953" s="871"/>
      <c r="KD953" s="871"/>
      <c r="KE953" s="871"/>
      <c r="KF953" s="871"/>
      <c r="KG953" s="871"/>
      <c r="KH953" s="871"/>
      <c r="KI953" s="871"/>
      <c r="KJ953" s="871"/>
      <c r="KK953" s="871"/>
      <c r="KL953" s="871"/>
      <c r="KM953" s="871"/>
      <c r="KN953" s="871"/>
      <c r="KO953" s="871"/>
      <c r="KP953" s="871"/>
      <c r="KQ953" s="871"/>
      <c r="KR953" s="871"/>
      <c r="KS953" s="871"/>
      <c r="KT953" s="871"/>
      <c r="KU953" s="871"/>
      <c r="KV953" s="871"/>
      <c r="KW953" s="871"/>
      <c r="KX953" s="871"/>
      <c r="KY953" s="871"/>
      <c r="KZ953" s="871"/>
      <c r="LA953" s="871"/>
      <c r="LB953" s="871"/>
      <c r="LC953" s="871"/>
      <c r="LD953" s="871"/>
      <c r="LE953" s="871"/>
      <c r="LF953" s="871"/>
      <c r="LG953" s="871"/>
      <c r="LH953" s="871"/>
      <c r="LI953" s="871"/>
      <c r="LJ953" s="871"/>
      <c r="LK953" s="871"/>
      <c r="LL953" s="871"/>
      <c r="LM953" s="871"/>
      <c r="LN953" s="871"/>
      <c r="LO953" s="871"/>
      <c r="LP953" s="871"/>
      <c r="LQ953" s="871"/>
      <c r="LR953" s="871"/>
      <c r="LS953" s="871"/>
      <c r="LT953" s="871"/>
      <c r="LU953" s="871"/>
      <c r="LV953" s="871"/>
      <c r="LW953" s="871"/>
      <c r="LX953" s="871"/>
      <c r="LY953" s="871"/>
      <c r="LZ953" s="871"/>
      <c r="MA953" s="871"/>
      <c r="MB953" s="871"/>
      <c r="MC953" s="871"/>
      <c r="MD953" s="871"/>
      <c r="ME953" s="871"/>
      <c r="MF953" s="871"/>
      <c r="MG953" s="871"/>
      <c r="MH953" s="871"/>
      <c r="MI953" s="871"/>
      <c r="MJ953" s="871"/>
      <c r="MK953" s="871"/>
      <c r="ML953" s="871"/>
      <c r="MM953" s="871"/>
      <c r="MN953" s="871"/>
      <c r="MO953" s="871"/>
      <c r="MP953" s="871"/>
      <c r="MQ953" s="871"/>
      <c r="MR953" s="871"/>
      <c r="MS953" s="871"/>
      <c r="MT953" s="871"/>
      <c r="MU953" s="871"/>
      <c r="MV953" s="871"/>
      <c r="MW953" s="871"/>
      <c r="MX953" s="871"/>
      <c r="MY953" s="871"/>
      <c r="MZ953" s="871"/>
      <c r="NA953" s="871"/>
      <c r="NB953" s="871"/>
      <c r="NC953" s="871"/>
      <c r="ND953" s="871"/>
      <c r="NE953" s="871"/>
      <c r="NF953" s="871"/>
      <c r="NG953" s="871"/>
      <c r="NH953" s="871"/>
      <c r="NI953" s="871"/>
      <c r="NJ953" s="871"/>
      <c r="NK953" s="871"/>
      <c r="NL953" s="871"/>
      <c r="NM953" s="871"/>
      <c r="NN953" s="871"/>
      <c r="NO953" s="871"/>
      <c r="NP953" s="871"/>
      <c r="NQ953" s="871"/>
      <c r="NR953" s="871"/>
      <c r="NS953" s="871"/>
      <c r="NT953" s="871"/>
      <c r="NU953" s="871"/>
      <c r="NV953" s="871"/>
      <c r="NW953" s="871"/>
      <c r="NX953" s="871"/>
      <c r="NY953" s="871"/>
      <c r="NZ953" s="871"/>
      <c r="OA953" s="871"/>
      <c r="OB953" s="871"/>
      <c r="OC953" s="871"/>
      <c r="OD953" s="871"/>
      <c r="OE953" s="871"/>
      <c r="OF953" s="871"/>
      <c r="OG953" s="871"/>
      <c r="OH953" s="871"/>
      <c r="OI953" s="871"/>
      <c r="OJ953" s="871"/>
      <c r="OK953" s="871"/>
      <c r="OL953" s="871"/>
      <c r="OM953" s="871"/>
      <c r="ON953" s="871"/>
      <c r="OO953" s="871"/>
      <c r="OP953" s="871"/>
      <c r="OQ953" s="871"/>
      <c r="OR953" s="871"/>
      <c r="OS953" s="871"/>
      <c r="OT953" s="871"/>
      <c r="OU953" s="871"/>
      <c r="OV953" s="871"/>
      <c r="OW953" s="871"/>
      <c r="OX953" s="871"/>
      <c r="OY953" s="871"/>
      <c r="OZ953" s="871"/>
      <c r="PA953" s="871"/>
      <c r="PB953" s="871"/>
      <c r="PC953" s="871"/>
      <c r="PD953" s="871"/>
      <c r="PE953" s="871"/>
      <c r="PF953" s="871"/>
      <c r="PG953" s="871"/>
      <c r="PH953" s="871"/>
      <c r="PI953" s="871"/>
      <c r="PJ953" s="871"/>
      <c r="PK953" s="871"/>
      <c r="PL953" s="871"/>
      <c r="PM953" s="871"/>
      <c r="PN953" s="871"/>
      <c r="PO953" s="871"/>
      <c r="PP953" s="871"/>
      <c r="PQ953" s="871"/>
      <c r="PR953" s="871"/>
      <c r="PS953" s="871"/>
      <c r="PT953" s="871"/>
      <c r="PU953" s="871"/>
      <c r="PV953" s="871"/>
      <c r="PW953" s="871"/>
      <c r="PX953" s="871"/>
      <c r="PY953" s="871"/>
      <c r="PZ953" s="871"/>
      <c r="QA953" s="871"/>
      <c r="QB953" s="871"/>
      <c r="QC953" s="871"/>
      <c r="QD953" s="871"/>
      <c r="QE953" s="871"/>
      <c r="QF953" s="871"/>
      <c r="QG953" s="871"/>
      <c r="QH953" s="871"/>
      <c r="QI953" s="871"/>
      <c r="QJ953" s="871"/>
      <c r="QK953" s="871"/>
      <c r="QL953" s="871"/>
      <c r="QM953" s="871"/>
      <c r="QN953" s="871"/>
      <c r="QO953" s="871"/>
      <c r="QP953" s="871"/>
      <c r="QQ953" s="871"/>
      <c r="QR953" s="871"/>
      <c r="QS953" s="871"/>
      <c r="QT953" s="871"/>
      <c r="QU953" s="871"/>
      <c r="QV953" s="871"/>
      <c r="QW953" s="871"/>
      <c r="QX953" s="871"/>
      <c r="QY953" s="871"/>
      <c r="QZ953" s="871"/>
      <c r="RA953" s="871"/>
      <c r="RB953" s="871"/>
      <c r="RC953" s="871"/>
      <c r="RD953" s="871"/>
      <c r="RE953" s="871"/>
      <c r="RF953" s="871"/>
      <c r="RG953" s="871"/>
      <c r="RH953" s="871"/>
      <c r="RI953" s="871"/>
      <c r="RJ953" s="871"/>
      <c r="RK953" s="871"/>
      <c r="RL953" s="871"/>
      <c r="RM953" s="871"/>
      <c r="RN953" s="871"/>
      <c r="RO953" s="871"/>
      <c r="RP953" s="871"/>
      <c r="RQ953" s="871"/>
      <c r="RR953" s="871"/>
      <c r="RS953" s="871"/>
      <c r="RT953" s="871"/>
      <c r="RU953" s="871"/>
      <c r="RV953" s="871"/>
      <c r="RW953" s="871"/>
      <c r="RX953" s="871"/>
      <c r="RY953" s="871"/>
      <c r="RZ953" s="871"/>
      <c r="SA953" s="871"/>
      <c r="SB953" s="871"/>
      <c r="SC953" s="871"/>
      <c r="SD953" s="871"/>
      <c r="SE953" s="871"/>
      <c r="SF953" s="871"/>
      <c r="SG953" s="871"/>
      <c r="SH953" s="871"/>
      <c r="SI953" s="871"/>
      <c r="SJ953" s="871"/>
      <c r="SK953" s="871"/>
      <c r="SL953" s="871"/>
      <c r="SM953" s="871"/>
      <c r="SN953" s="871"/>
      <c r="SO953" s="871"/>
      <c r="SP953" s="871"/>
      <c r="SQ953" s="871"/>
      <c r="SR953" s="871"/>
      <c r="SS953" s="871"/>
      <c r="ST953" s="871"/>
      <c r="SU953" s="871"/>
      <c r="SV953" s="871"/>
      <c r="SW953" s="871"/>
      <c r="SX953" s="871"/>
      <c r="SY953" s="871"/>
      <c r="SZ953" s="871"/>
      <c r="TA953" s="871"/>
      <c r="TB953" s="871"/>
      <c r="TC953" s="871"/>
      <c r="TD953" s="871"/>
      <c r="TE953" s="871"/>
      <c r="TF953" s="871"/>
      <c r="TG953" s="871"/>
      <c r="TH953" s="871"/>
      <c r="TI953" s="871"/>
      <c r="TJ953" s="871"/>
      <c r="TK953" s="871"/>
      <c r="TL953" s="871"/>
      <c r="TM953" s="871"/>
      <c r="TN953" s="871"/>
      <c r="TO953" s="871"/>
      <c r="TP953" s="871"/>
      <c r="TQ953" s="871"/>
      <c r="TR953" s="871"/>
      <c r="TS953" s="871"/>
      <c r="TT953" s="871"/>
      <c r="TU953" s="871"/>
      <c r="TV953" s="871"/>
      <c r="TW953" s="871"/>
      <c r="TX953" s="871"/>
      <c r="TY953" s="871"/>
      <c r="TZ953" s="871"/>
      <c r="UA953" s="871"/>
      <c r="UB953" s="871"/>
      <c r="UC953" s="871"/>
      <c r="UD953" s="871"/>
      <c r="UE953" s="871"/>
      <c r="UF953" s="871"/>
      <c r="UG953" s="871"/>
      <c r="UH953" s="871"/>
      <c r="UI953" s="871"/>
      <c r="UJ953" s="871"/>
      <c r="UK953" s="871"/>
      <c r="UL953" s="871"/>
      <c r="UM953" s="871"/>
      <c r="UN953" s="871"/>
      <c r="UO953" s="871"/>
      <c r="UP953" s="871"/>
      <c r="UQ953" s="871"/>
      <c r="UR953" s="871"/>
      <c r="US953" s="871"/>
      <c r="UT953" s="871"/>
      <c r="UU953" s="871"/>
      <c r="UV953" s="871"/>
      <c r="UW953" s="871"/>
      <c r="UX953" s="871"/>
      <c r="UY953" s="871"/>
      <c r="UZ953" s="871"/>
      <c r="VA953" s="871"/>
      <c r="VB953" s="871"/>
      <c r="VC953" s="871"/>
      <c r="VD953" s="871"/>
      <c r="VE953" s="871"/>
      <c r="VF953" s="871"/>
      <c r="VG953" s="871"/>
      <c r="VH953" s="871"/>
      <c r="VI953" s="871"/>
      <c r="VJ953" s="871"/>
      <c r="VK953" s="871"/>
      <c r="VL953" s="871"/>
      <c r="VM953" s="871"/>
      <c r="VN953" s="871"/>
      <c r="VO953" s="871"/>
      <c r="VP953" s="871"/>
      <c r="VQ953" s="871"/>
      <c r="VR953" s="871"/>
      <c r="VS953" s="871"/>
      <c r="VT953" s="871"/>
      <c r="VU953" s="871"/>
      <c r="VV953" s="871"/>
      <c r="VW953" s="871"/>
      <c r="VX953" s="871"/>
      <c r="VY953" s="871"/>
      <c r="VZ953" s="871"/>
      <c r="WA953" s="871"/>
      <c r="WB953" s="871"/>
      <c r="WC953" s="871"/>
      <c r="WD953" s="871"/>
      <c r="WE953" s="871"/>
      <c r="WF953" s="871"/>
      <c r="WG953" s="871"/>
      <c r="WH953" s="871"/>
      <c r="WI953" s="871"/>
      <c r="WJ953" s="871"/>
      <c r="WK953" s="871"/>
      <c r="WL953" s="871"/>
      <c r="WM953" s="871"/>
      <c r="WN953" s="871"/>
      <c r="WO953" s="871"/>
      <c r="WP953" s="871"/>
      <c r="WQ953" s="871"/>
      <c r="WR953" s="871"/>
      <c r="WS953" s="871"/>
      <c r="WT953" s="871"/>
      <c r="WU953" s="871"/>
      <c r="WV953" s="871"/>
      <c r="WW953" s="871"/>
      <c r="WX953" s="871"/>
      <c r="WY953" s="871"/>
      <c r="WZ953" s="871"/>
      <c r="XA953" s="871"/>
      <c r="XB953" s="871"/>
      <c r="XC953" s="871"/>
      <c r="XD953" s="871"/>
      <c r="XE953" s="871"/>
      <c r="XF953" s="871"/>
      <c r="XG953" s="871"/>
      <c r="XH953" s="871"/>
      <c r="XI953" s="871"/>
      <c r="XJ953" s="871"/>
      <c r="XK953" s="871"/>
      <c r="XL953" s="871"/>
      <c r="XM953" s="871"/>
      <c r="XN953" s="871"/>
      <c r="XO953" s="871"/>
      <c r="XP953" s="871"/>
      <c r="XQ953" s="871"/>
      <c r="XR953" s="871"/>
      <c r="XS953" s="871"/>
      <c r="XT953" s="871"/>
      <c r="XU953" s="871"/>
      <c r="XV953" s="871"/>
      <c r="XW953" s="871"/>
      <c r="XX953" s="871"/>
      <c r="XY953" s="871"/>
      <c r="XZ953" s="871"/>
      <c r="YA953" s="871"/>
      <c r="YB953" s="871"/>
      <c r="YC953" s="871"/>
      <c r="YD953" s="871"/>
      <c r="YE953" s="871"/>
      <c r="YF953" s="871"/>
      <c r="YG953" s="871"/>
      <c r="YH953" s="871"/>
      <c r="YI953" s="871"/>
      <c r="YJ953" s="871"/>
      <c r="YK953" s="871"/>
      <c r="YL953" s="871"/>
      <c r="YM953" s="871"/>
      <c r="YN953" s="871"/>
      <c r="YO953" s="871"/>
      <c r="YP953" s="871"/>
      <c r="YQ953" s="871"/>
      <c r="YR953" s="871"/>
      <c r="YS953" s="871"/>
      <c r="YT953" s="871"/>
      <c r="YU953" s="871"/>
      <c r="YV953" s="871"/>
      <c r="YW953" s="871"/>
      <c r="YX953" s="871"/>
      <c r="YY953" s="871"/>
      <c r="YZ953" s="871"/>
      <c r="ZA953" s="871"/>
      <c r="ZB953" s="871"/>
      <c r="ZC953" s="871"/>
      <c r="ZD953" s="871"/>
      <c r="ZE953" s="871"/>
      <c r="ZF953" s="871"/>
      <c r="ZG953" s="871"/>
      <c r="ZH953" s="871"/>
      <c r="ZI953" s="871"/>
      <c r="ZJ953" s="871"/>
      <c r="ZK953" s="871"/>
      <c r="ZL953" s="871"/>
      <c r="ZM953" s="871"/>
      <c r="ZN953" s="871"/>
      <c r="ZO953" s="871"/>
      <c r="ZP953" s="871"/>
      <c r="ZQ953" s="871"/>
      <c r="ZR953" s="871"/>
      <c r="ZS953" s="871"/>
      <c r="ZT953" s="871"/>
      <c r="ZU953" s="871"/>
      <c r="ZV953" s="871"/>
      <c r="ZW953" s="871"/>
      <c r="ZX953" s="871"/>
      <c r="ZY953" s="871"/>
      <c r="ZZ953" s="871"/>
      <c r="AAA953" s="871"/>
      <c r="AAB953" s="871"/>
      <c r="AAC953" s="871"/>
      <c r="AAD953" s="871"/>
      <c r="AAE953" s="871"/>
      <c r="AAF953" s="871"/>
      <c r="AAG953" s="871"/>
      <c r="AAH953" s="871"/>
      <c r="AAI953" s="871"/>
      <c r="AAJ953" s="871"/>
      <c r="AAK953" s="871"/>
      <c r="AAL953" s="871"/>
      <c r="AAM953" s="871"/>
      <c r="AAN953" s="871"/>
      <c r="AAO953" s="871"/>
      <c r="AAP953" s="871"/>
      <c r="AAQ953" s="871"/>
      <c r="AAR953" s="871"/>
      <c r="AAS953" s="871"/>
      <c r="AAT953" s="871"/>
      <c r="AAU953" s="871"/>
      <c r="AAV953" s="871"/>
      <c r="AAW953" s="871"/>
      <c r="AAX953" s="871"/>
      <c r="AAY953" s="871"/>
      <c r="AAZ953" s="871"/>
      <c r="ABA953" s="871"/>
      <c r="ABB953" s="871"/>
      <c r="ABC953" s="871"/>
      <c r="ABD953" s="871"/>
      <c r="ABE953" s="871"/>
      <c r="ABF953" s="871"/>
      <c r="ABG953" s="871"/>
      <c r="ABH953" s="871"/>
      <c r="ABI953" s="871"/>
      <c r="ABJ953" s="871"/>
      <c r="ABK953" s="871"/>
      <c r="ABL953" s="871"/>
      <c r="ABM953" s="871"/>
      <c r="ABN953" s="871"/>
      <c r="ABO953" s="871"/>
      <c r="ABP953" s="871"/>
      <c r="ABQ953" s="871"/>
      <c r="ABR953" s="871"/>
      <c r="ABS953" s="871"/>
      <c r="ABT953" s="871"/>
      <c r="ABU953" s="871"/>
      <c r="ABV953" s="871"/>
      <c r="ABW953" s="871"/>
      <c r="ABX953" s="871"/>
      <c r="ABY953" s="871"/>
      <c r="ABZ953" s="871"/>
      <c r="ACA953" s="871"/>
      <c r="ACB953" s="871"/>
      <c r="ACC953" s="871"/>
      <c r="ACD953" s="871"/>
      <c r="ACE953" s="871"/>
      <c r="ACF953" s="871"/>
      <c r="ACG953" s="871"/>
      <c r="ACH953" s="871"/>
      <c r="ACI953" s="871"/>
      <c r="ACJ953" s="871"/>
      <c r="ACK953" s="871"/>
      <c r="ACL953" s="871"/>
      <c r="ACM953" s="871"/>
      <c r="ACN953" s="871"/>
      <c r="ACO953" s="871"/>
      <c r="ACP953" s="871"/>
      <c r="ACQ953" s="871"/>
      <c r="ACR953" s="871"/>
      <c r="ACS953" s="871"/>
      <c r="ACT953" s="871"/>
      <c r="ACU953" s="871"/>
      <c r="ACV953" s="871"/>
      <c r="ACW953" s="871"/>
      <c r="ACX953" s="871"/>
      <c r="ACY953" s="871"/>
      <c r="ACZ953" s="871"/>
      <c r="ADA953" s="871"/>
      <c r="ADB953" s="871"/>
      <c r="ADC953" s="871"/>
      <c r="ADD953" s="871"/>
      <c r="ADE953" s="871"/>
      <c r="ADF953" s="871"/>
      <c r="ADG953" s="871"/>
      <c r="ADH953" s="871"/>
      <c r="ADI953" s="871"/>
      <c r="ADJ953" s="871"/>
      <c r="ADK953" s="871"/>
      <c r="ADL953" s="871"/>
      <c r="ADM953" s="871"/>
      <c r="ADN953" s="871"/>
      <c r="ADO953" s="871"/>
      <c r="ADP953" s="871"/>
      <c r="ADQ953" s="871"/>
      <c r="ADR953" s="871"/>
      <c r="ADS953" s="871"/>
      <c r="ADT953" s="871"/>
      <c r="ADU953" s="871"/>
      <c r="ADV953" s="871"/>
      <c r="ADW953" s="871"/>
      <c r="ADX953" s="871"/>
      <c r="ADY953" s="871"/>
      <c r="ADZ953" s="871"/>
      <c r="AEA953" s="871"/>
      <c r="AEB953" s="871"/>
      <c r="AEC953" s="871"/>
      <c r="AED953" s="871"/>
      <c r="AEE953" s="871"/>
      <c r="AEF953" s="871"/>
      <c r="AEG953" s="871"/>
      <c r="AEH953" s="871"/>
      <c r="AEI953" s="871"/>
      <c r="AEJ953" s="871"/>
      <c r="AEK953" s="871"/>
      <c r="AEL953" s="871"/>
      <c r="AEM953" s="871"/>
      <c r="AEN953" s="871"/>
      <c r="AEO953" s="871"/>
      <c r="AEP953" s="871"/>
      <c r="AEQ953" s="871"/>
      <c r="AER953" s="871"/>
      <c r="AES953" s="871"/>
      <c r="AET953" s="871"/>
      <c r="AEU953" s="871"/>
      <c r="AEV953" s="871"/>
      <c r="AEW953" s="871"/>
      <c r="AEX953" s="871"/>
      <c r="AEY953" s="871"/>
      <c r="AEZ953" s="871"/>
      <c r="AFA953" s="871"/>
      <c r="AFB953" s="871"/>
      <c r="AFC953" s="871"/>
      <c r="AFD953" s="871"/>
      <c r="AFE953" s="871"/>
      <c r="AFF953" s="871"/>
      <c r="AFG953" s="871"/>
      <c r="AFH953" s="871"/>
      <c r="AFI953" s="871"/>
      <c r="AFJ953" s="871"/>
      <c r="AFK953" s="871"/>
      <c r="AFL953" s="871"/>
      <c r="AFM953" s="871"/>
      <c r="AFN953" s="871"/>
      <c r="AFO953" s="871"/>
      <c r="AFP953" s="871"/>
      <c r="AFQ953" s="871"/>
      <c r="AFR953" s="871"/>
      <c r="AFS953" s="871"/>
      <c r="AFT953" s="871"/>
      <c r="AFU953" s="871"/>
      <c r="AFV953" s="871"/>
      <c r="AFW953" s="871"/>
      <c r="AFX953" s="871"/>
      <c r="AFY953" s="871"/>
      <c r="AFZ953" s="871"/>
      <c r="AGA953" s="871"/>
      <c r="AGB953" s="871"/>
      <c r="AGC953" s="871"/>
      <c r="AGD953" s="871"/>
      <c r="AGE953" s="871"/>
      <c r="AGF953" s="871"/>
      <c r="AGG953" s="871"/>
      <c r="AGH953" s="871"/>
      <c r="AGI953" s="871"/>
      <c r="AGJ953" s="871"/>
      <c r="AGK953" s="871"/>
      <c r="AGL953" s="871"/>
      <c r="AGM953" s="871"/>
      <c r="AGN953" s="871"/>
      <c r="AGO953" s="871"/>
      <c r="AGP953" s="871"/>
      <c r="AGQ953" s="871"/>
      <c r="AGR953" s="871"/>
      <c r="AGS953" s="871"/>
      <c r="AGT953" s="871"/>
      <c r="AGU953" s="871"/>
      <c r="AGV953" s="871"/>
      <c r="AGW953" s="871"/>
      <c r="AGX953" s="871"/>
      <c r="AGY953" s="871"/>
      <c r="AGZ953" s="871"/>
      <c r="AHA953" s="871"/>
      <c r="AHB953" s="871"/>
      <c r="AHC953" s="871"/>
      <c r="AHD953" s="871"/>
      <c r="AHE953" s="871"/>
      <c r="AHF953" s="871"/>
      <c r="AHG953" s="871"/>
      <c r="AHH953" s="871"/>
      <c r="AHI953" s="871"/>
      <c r="AHJ953" s="871"/>
      <c r="AHK953" s="871"/>
      <c r="AHL953" s="871"/>
      <c r="AHM953" s="871"/>
      <c r="AHN953" s="871"/>
      <c r="AHO953" s="871"/>
      <c r="AHP953" s="871"/>
      <c r="AHQ953" s="871"/>
      <c r="AHR953" s="871"/>
      <c r="AHS953" s="871"/>
      <c r="AHT953" s="871"/>
      <c r="AHU953" s="871"/>
      <c r="AHV953" s="871"/>
      <c r="AHW953" s="871"/>
      <c r="AHX953" s="871"/>
      <c r="AHY953" s="871"/>
      <c r="AHZ953" s="871"/>
      <c r="AIA953" s="871"/>
      <c r="AIB953" s="871"/>
      <c r="AIC953" s="871"/>
      <c r="AID953" s="871"/>
      <c r="AIE953" s="871"/>
      <c r="AIF953" s="871"/>
      <c r="AIG953" s="871"/>
      <c r="AIH953" s="871"/>
      <c r="AII953" s="871"/>
      <c r="AIJ953" s="871"/>
      <c r="AIK953" s="871"/>
      <c r="AIL953" s="871"/>
      <c r="AIM953" s="871"/>
      <c r="AIN953" s="871"/>
      <c r="AIO953" s="871"/>
      <c r="AIP953" s="871"/>
      <c r="AIQ953" s="871"/>
      <c r="AIR953" s="871"/>
      <c r="AIS953" s="871"/>
      <c r="AIT953" s="871"/>
      <c r="AIU953" s="871"/>
      <c r="AIV953" s="871"/>
      <c r="AIW953" s="871"/>
      <c r="AIX953" s="871"/>
      <c r="AIY953" s="871"/>
      <c r="AIZ953" s="871"/>
      <c r="AJA953" s="871"/>
      <c r="AJB953" s="871"/>
      <c r="AJC953" s="871"/>
      <c r="AJD953" s="871"/>
      <c r="AJE953" s="871"/>
      <c r="AJF953" s="871"/>
      <c r="AJG953" s="871"/>
      <c r="AJH953" s="871"/>
      <c r="AJI953" s="871"/>
      <c r="AJJ953" s="871"/>
      <c r="AJK953" s="871"/>
      <c r="AJL953" s="871"/>
      <c r="AJM953" s="871"/>
      <c r="AJN953" s="871"/>
      <c r="AJO953" s="871"/>
      <c r="AJP953" s="871"/>
      <c r="AJQ953" s="871"/>
      <c r="AJR953" s="871"/>
      <c r="AJS953" s="871"/>
      <c r="AJT953" s="871"/>
      <c r="AJU953" s="871"/>
      <c r="AJV953" s="871"/>
      <c r="AJW953" s="871"/>
      <c r="AJX953" s="871"/>
      <c r="AJY953" s="871"/>
      <c r="AJZ953" s="871"/>
      <c r="AKA953" s="871"/>
      <c r="AKB953" s="871"/>
      <c r="AKC953" s="871"/>
      <c r="AKD953" s="871"/>
      <c r="AKE953" s="871"/>
      <c r="AKF953" s="871"/>
      <c r="AKG953" s="871"/>
      <c r="AKH953" s="871"/>
      <c r="AKI953" s="871"/>
      <c r="AKJ953" s="871"/>
      <c r="AKK953" s="871"/>
      <c r="AKL953" s="871"/>
      <c r="AKM953" s="871"/>
      <c r="AKN953" s="871"/>
      <c r="AKO953" s="871"/>
      <c r="AKP953" s="871"/>
      <c r="AKQ953" s="871"/>
      <c r="AKR953" s="871"/>
      <c r="AKS953" s="871"/>
      <c r="AKT953" s="871"/>
      <c r="AKU953" s="871"/>
      <c r="AKV953" s="871"/>
      <c r="AKW953" s="871"/>
      <c r="AKX953" s="871"/>
      <c r="AKY953" s="871"/>
      <c r="AKZ953" s="871"/>
      <c r="ALA953" s="871"/>
      <c r="ALB953" s="871"/>
      <c r="ALC953" s="871"/>
      <c r="ALD953" s="871"/>
      <c r="ALE953" s="871"/>
      <c r="ALF953" s="871"/>
      <c r="ALG953" s="871"/>
      <c r="ALH953" s="871"/>
      <c r="ALI953" s="871"/>
      <c r="ALJ953" s="871"/>
      <c r="ALK953" s="871"/>
      <c r="ALL953" s="871"/>
      <c r="ALM953" s="871"/>
      <c r="ALN953" s="871"/>
      <c r="ALO953" s="871"/>
      <c r="ALP953" s="871"/>
      <c r="ALQ953" s="871"/>
      <c r="ALR953" s="871"/>
      <c r="ALS953" s="871"/>
      <c r="ALT953" s="871"/>
      <c r="ALU953" s="871"/>
      <c r="ALV953" s="871"/>
      <c r="ALW953" s="871"/>
      <c r="ALX953" s="871"/>
      <c r="ALY953" s="871"/>
      <c r="ALZ953" s="871"/>
      <c r="AMA953" s="871"/>
      <c r="AMB953" s="871"/>
      <c r="AMC953" s="871"/>
      <c r="AMD953" s="871"/>
      <c r="AME953" s="871"/>
      <c r="AMF953" s="871"/>
      <c r="AMG953" s="871"/>
      <c r="AMH953" s="871"/>
      <c r="AMI953" s="871"/>
      <c r="AMJ953" s="871"/>
    </row>
    <row r="954" spans="1:1024" ht="14.4">
      <c r="A954" s="968">
        <v>15492</v>
      </c>
      <c r="B954" s="985">
        <v>0.1</v>
      </c>
      <c r="C954" s="1041"/>
      <c r="D954" s="954" t="s">
        <v>762</v>
      </c>
      <c r="E954" s="955">
        <v>3853106</v>
      </c>
      <c r="F954" s="1008">
        <v>0.05</v>
      </c>
      <c r="G954" s="1036">
        <f t="shared" si="37"/>
        <v>192655.30000000002</v>
      </c>
      <c r="H954" s="871"/>
      <c r="I954" s="871"/>
      <c r="J954" s="871"/>
      <c r="K954" s="871"/>
      <c r="L954" s="871"/>
      <c r="M954" s="871"/>
      <c r="N954" s="871"/>
      <c r="O954" s="871"/>
      <c r="P954" s="871"/>
      <c r="Q954" s="871"/>
      <c r="R954" s="871"/>
      <c r="S954" s="871"/>
      <c r="T954" s="871"/>
      <c r="U954" s="871"/>
      <c r="V954" s="871"/>
      <c r="W954" s="871"/>
      <c r="X954" s="871"/>
      <c r="Y954" s="871"/>
      <c r="Z954" s="871"/>
      <c r="AA954" s="871"/>
      <c r="AB954" s="871"/>
      <c r="AC954" s="871"/>
      <c r="AD954" s="871"/>
      <c r="AE954" s="871"/>
      <c r="AF954" s="871"/>
      <c r="AG954" s="871"/>
      <c r="AH954" s="871"/>
      <c r="AI954" s="871"/>
      <c r="AJ954" s="871"/>
      <c r="AK954" s="871"/>
      <c r="AL954" s="871"/>
      <c r="AM954" s="871"/>
      <c r="AN954" s="871"/>
      <c r="AO954" s="871"/>
      <c r="AP954" s="871"/>
      <c r="AQ954" s="871"/>
      <c r="AR954" s="871"/>
      <c r="AS954" s="871"/>
      <c r="AT954" s="871"/>
      <c r="AU954" s="871"/>
      <c r="AV954" s="871"/>
      <c r="AW954" s="871"/>
      <c r="AX954" s="871"/>
      <c r="AY954" s="871"/>
      <c r="AZ954" s="871"/>
      <c r="BA954" s="871"/>
      <c r="BB954" s="871"/>
      <c r="BC954" s="871"/>
      <c r="BD954" s="871"/>
      <c r="BE954" s="871"/>
      <c r="BF954" s="871"/>
      <c r="BG954" s="871"/>
      <c r="BH954" s="871"/>
      <c r="BI954" s="871"/>
      <c r="BJ954" s="871"/>
      <c r="BK954" s="871"/>
      <c r="BL954" s="871"/>
      <c r="BM954" s="871"/>
      <c r="BN954" s="871"/>
      <c r="BO954" s="871"/>
      <c r="BP954" s="871"/>
      <c r="BQ954" s="871"/>
      <c r="BR954" s="871"/>
      <c r="BS954" s="871"/>
      <c r="BT954" s="871"/>
      <c r="BU954" s="871"/>
      <c r="BV954" s="871"/>
      <c r="BW954" s="871"/>
      <c r="BX954" s="871"/>
      <c r="BY954" s="871"/>
      <c r="BZ954" s="871"/>
      <c r="CA954" s="871"/>
      <c r="CB954" s="871"/>
      <c r="CC954" s="871"/>
      <c r="CD954" s="871"/>
      <c r="CE954" s="871"/>
      <c r="CF954" s="871"/>
      <c r="CG954" s="871"/>
      <c r="CH954" s="871"/>
      <c r="CI954" s="871"/>
      <c r="CJ954" s="871"/>
      <c r="CK954" s="871"/>
      <c r="CL954" s="871"/>
      <c r="CM954" s="871"/>
      <c r="CN954" s="871"/>
      <c r="CO954" s="871"/>
      <c r="CP954" s="871"/>
      <c r="CQ954" s="871"/>
      <c r="CR954" s="871"/>
      <c r="CS954" s="871"/>
      <c r="CT954" s="871"/>
      <c r="CU954" s="871"/>
      <c r="CV954" s="871"/>
      <c r="CW954" s="871"/>
      <c r="CX954" s="871"/>
      <c r="CY954" s="871"/>
      <c r="CZ954" s="871"/>
      <c r="DA954" s="871"/>
      <c r="DB954" s="871"/>
      <c r="DC954" s="871"/>
      <c r="DD954" s="871"/>
      <c r="DE954" s="871"/>
      <c r="DF954" s="871"/>
      <c r="DG954" s="871"/>
      <c r="DH954" s="871"/>
      <c r="DI954" s="871"/>
      <c r="DJ954" s="871"/>
      <c r="DK954" s="871"/>
      <c r="DL954" s="871"/>
      <c r="DM954" s="871"/>
      <c r="DN954" s="871"/>
      <c r="DO954" s="871"/>
      <c r="DP954" s="871"/>
      <c r="DQ954" s="871"/>
      <c r="DR954" s="871"/>
      <c r="DS954" s="871"/>
      <c r="DT954" s="871"/>
      <c r="DU954" s="871"/>
      <c r="DV954" s="871"/>
      <c r="DW954" s="871"/>
      <c r="DX954" s="871"/>
      <c r="DY954" s="871"/>
      <c r="DZ954" s="871"/>
      <c r="EA954" s="871"/>
      <c r="EB954" s="871"/>
      <c r="EC954" s="871"/>
      <c r="ED954" s="871"/>
      <c r="EE954" s="871"/>
      <c r="EF954" s="871"/>
      <c r="EG954" s="871"/>
      <c r="EH954" s="871"/>
      <c r="EI954" s="871"/>
      <c r="EJ954" s="871"/>
      <c r="EK954" s="871"/>
      <c r="EL954" s="871"/>
      <c r="EM954" s="871"/>
      <c r="EN954" s="871"/>
      <c r="EO954" s="871"/>
      <c r="EP954" s="871"/>
      <c r="EQ954" s="871"/>
      <c r="ER954" s="871"/>
      <c r="ES954" s="871"/>
      <c r="ET954" s="871"/>
      <c r="EU954" s="871"/>
      <c r="EV954" s="871"/>
      <c r="EW954" s="871"/>
      <c r="EX954" s="871"/>
      <c r="EY954" s="871"/>
      <c r="EZ954" s="871"/>
      <c r="FA954" s="871"/>
      <c r="FB954" s="871"/>
      <c r="FC954" s="871"/>
      <c r="FD954" s="871"/>
      <c r="FE954" s="871"/>
      <c r="FF954" s="871"/>
      <c r="FG954" s="871"/>
      <c r="FH954" s="871"/>
      <c r="FI954" s="871"/>
      <c r="FJ954" s="871"/>
      <c r="FK954" s="871"/>
      <c r="FL954" s="871"/>
      <c r="FM954" s="871"/>
      <c r="FN954" s="871"/>
      <c r="FO954" s="871"/>
      <c r="FP954" s="871"/>
      <c r="FQ954" s="871"/>
      <c r="FR954" s="871"/>
      <c r="FS954" s="871"/>
      <c r="FT954" s="871"/>
      <c r="FU954" s="871"/>
      <c r="FV954" s="871"/>
      <c r="FW954" s="871"/>
      <c r="FX954" s="871"/>
      <c r="FY954" s="871"/>
      <c r="FZ954" s="871"/>
      <c r="GA954" s="871"/>
      <c r="GB954" s="871"/>
      <c r="GC954" s="871"/>
      <c r="GD954" s="871"/>
      <c r="GE954" s="871"/>
      <c r="GF954" s="871"/>
      <c r="GG954" s="871"/>
      <c r="GH954" s="871"/>
      <c r="GI954" s="871"/>
      <c r="GJ954" s="871"/>
      <c r="GK954" s="871"/>
      <c r="GL954" s="871"/>
      <c r="GM954" s="871"/>
      <c r="GN954" s="871"/>
      <c r="GO954" s="871"/>
      <c r="GP954" s="871"/>
      <c r="GQ954" s="871"/>
      <c r="GR954" s="871"/>
      <c r="GS954" s="871"/>
      <c r="GT954" s="871"/>
      <c r="GU954" s="871"/>
      <c r="GV954" s="871"/>
      <c r="GW954" s="871"/>
      <c r="GX954" s="871"/>
      <c r="GY954" s="871"/>
      <c r="GZ954" s="871"/>
      <c r="HA954" s="871"/>
      <c r="HB954" s="871"/>
      <c r="HC954" s="871"/>
      <c r="HD954" s="871"/>
      <c r="HE954" s="871"/>
      <c r="HF954" s="871"/>
      <c r="HG954" s="871"/>
      <c r="HH954" s="871"/>
      <c r="HI954" s="871"/>
      <c r="HJ954" s="871"/>
      <c r="HK954" s="871"/>
      <c r="HL954" s="871"/>
      <c r="HM954" s="871"/>
      <c r="HN954" s="871"/>
      <c r="HO954" s="871"/>
      <c r="HP954" s="871"/>
      <c r="HQ954" s="871"/>
      <c r="HR954" s="871"/>
      <c r="HS954" s="871"/>
      <c r="HT954" s="871"/>
      <c r="HU954" s="871"/>
      <c r="HV954" s="871"/>
      <c r="HW954" s="871"/>
      <c r="HX954" s="871"/>
      <c r="HY954" s="871"/>
      <c r="HZ954" s="871"/>
      <c r="IA954" s="871"/>
      <c r="IB954" s="871"/>
      <c r="IC954" s="871"/>
      <c r="ID954" s="871"/>
      <c r="IE954" s="871"/>
      <c r="IF954" s="871"/>
      <c r="IG954" s="871"/>
      <c r="IH954" s="871"/>
      <c r="II954" s="871"/>
      <c r="IJ954" s="871"/>
      <c r="IK954" s="871"/>
      <c r="IL954" s="871"/>
      <c r="IM954" s="871"/>
      <c r="IN954" s="871"/>
      <c r="IO954" s="871"/>
      <c r="IP954" s="871"/>
      <c r="IQ954" s="871"/>
      <c r="IR954" s="871"/>
      <c r="IS954" s="871"/>
      <c r="IT954" s="871"/>
      <c r="IU954" s="871"/>
      <c r="IV954" s="871"/>
      <c r="IW954" s="871"/>
      <c r="IX954" s="871"/>
      <c r="IY954" s="871"/>
      <c r="IZ954" s="871"/>
      <c r="JA954" s="871"/>
      <c r="JB954" s="871"/>
      <c r="JC954" s="871"/>
      <c r="JD954" s="871"/>
      <c r="JE954" s="871"/>
      <c r="JF954" s="871"/>
      <c r="JG954" s="871"/>
      <c r="JH954" s="871"/>
      <c r="JI954" s="871"/>
      <c r="JJ954" s="871"/>
      <c r="JK954" s="871"/>
      <c r="JL954" s="871"/>
      <c r="JM954" s="871"/>
      <c r="JN954" s="871"/>
      <c r="JO954" s="871"/>
      <c r="JP954" s="871"/>
      <c r="JQ954" s="871"/>
      <c r="JR954" s="871"/>
      <c r="JS954" s="871"/>
      <c r="JT954" s="871"/>
      <c r="JU954" s="871"/>
      <c r="JV954" s="871"/>
      <c r="JW954" s="871"/>
      <c r="JX954" s="871"/>
      <c r="JY954" s="871"/>
      <c r="JZ954" s="871"/>
      <c r="KA954" s="871"/>
      <c r="KB954" s="871"/>
      <c r="KC954" s="871"/>
      <c r="KD954" s="871"/>
      <c r="KE954" s="871"/>
      <c r="KF954" s="871"/>
      <c r="KG954" s="871"/>
      <c r="KH954" s="871"/>
      <c r="KI954" s="871"/>
      <c r="KJ954" s="871"/>
      <c r="KK954" s="871"/>
      <c r="KL954" s="871"/>
      <c r="KM954" s="871"/>
      <c r="KN954" s="871"/>
      <c r="KO954" s="871"/>
      <c r="KP954" s="871"/>
      <c r="KQ954" s="871"/>
      <c r="KR954" s="871"/>
      <c r="KS954" s="871"/>
      <c r="KT954" s="871"/>
      <c r="KU954" s="871"/>
      <c r="KV954" s="871"/>
      <c r="KW954" s="871"/>
      <c r="KX954" s="871"/>
      <c r="KY954" s="871"/>
      <c r="KZ954" s="871"/>
      <c r="LA954" s="871"/>
      <c r="LB954" s="871"/>
      <c r="LC954" s="871"/>
      <c r="LD954" s="871"/>
      <c r="LE954" s="871"/>
      <c r="LF954" s="871"/>
      <c r="LG954" s="871"/>
      <c r="LH954" s="871"/>
      <c r="LI954" s="871"/>
      <c r="LJ954" s="871"/>
      <c r="LK954" s="871"/>
      <c r="LL954" s="871"/>
      <c r="LM954" s="871"/>
      <c r="LN954" s="871"/>
      <c r="LO954" s="871"/>
      <c r="LP954" s="871"/>
      <c r="LQ954" s="871"/>
      <c r="LR954" s="871"/>
      <c r="LS954" s="871"/>
      <c r="LT954" s="871"/>
      <c r="LU954" s="871"/>
      <c r="LV954" s="871"/>
      <c r="LW954" s="871"/>
      <c r="LX954" s="871"/>
      <c r="LY954" s="871"/>
      <c r="LZ954" s="871"/>
      <c r="MA954" s="871"/>
      <c r="MB954" s="871"/>
      <c r="MC954" s="871"/>
      <c r="MD954" s="871"/>
      <c r="ME954" s="871"/>
      <c r="MF954" s="871"/>
      <c r="MG954" s="871"/>
      <c r="MH954" s="871"/>
      <c r="MI954" s="871"/>
      <c r="MJ954" s="871"/>
      <c r="MK954" s="871"/>
      <c r="ML954" s="871"/>
      <c r="MM954" s="871"/>
      <c r="MN954" s="871"/>
      <c r="MO954" s="871"/>
      <c r="MP954" s="871"/>
      <c r="MQ954" s="871"/>
      <c r="MR954" s="871"/>
      <c r="MS954" s="871"/>
      <c r="MT954" s="871"/>
      <c r="MU954" s="871"/>
      <c r="MV954" s="871"/>
      <c r="MW954" s="871"/>
      <c r="MX954" s="871"/>
      <c r="MY954" s="871"/>
      <c r="MZ954" s="871"/>
      <c r="NA954" s="871"/>
      <c r="NB954" s="871"/>
      <c r="NC954" s="871"/>
      <c r="ND954" s="871"/>
      <c r="NE954" s="871"/>
      <c r="NF954" s="871"/>
      <c r="NG954" s="871"/>
      <c r="NH954" s="871"/>
      <c r="NI954" s="871"/>
      <c r="NJ954" s="871"/>
      <c r="NK954" s="871"/>
      <c r="NL954" s="871"/>
      <c r="NM954" s="871"/>
      <c r="NN954" s="871"/>
      <c r="NO954" s="871"/>
      <c r="NP954" s="871"/>
      <c r="NQ954" s="871"/>
      <c r="NR954" s="871"/>
      <c r="NS954" s="871"/>
      <c r="NT954" s="871"/>
      <c r="NU954" s="871"/>
      <c r="NV954" s="871"/>
      <c r="NW954" s="871"/>
      <c r="NX954" s="871"/>
      <c r="NY954" s="871"/>
      <c r="NZ954" s="871"/>
      <c r="OA954" s="871"/>
      <c r="OB954" s="871"/>
      <c r="OC954" s="871"/>
      <c r="OD954" s="871"/>
      <c r="OE954" s="871"/>
      <c r="OF954" s="871"/>
      <c r="OG954" s="871"/>
      <c r="OH954" s="871"/>
      <c r="OI954" s="871"/>
      <c r="OJ954" s="871"/>
      <c r="OK954" s="871"/>
      <c r="OL954" s="871"/>
      <c r="OM954" s="871"/>
      <c r="ON954" s="871"/>
      <c r="OO954" s="871"/>
      <c r="OP954" s="871"/>
      <c r="OQ954" s="871"/>
      <c r="OR954" s="871"/>
      <c r="OS954" s="871"/>
      <c r="OT954" s="871"/>
      <c r="OU954" s="871"/>
      <c r="OV954" s="871"/>
      <c r="OW954" s="871"/>
      <c r="OX954" s="871"/>
      <c r="OY954" s="871"/>
      <c r="OZ954" s="871"/>
      <c r="PA954" s="871"/>
      <c r="PB954" s="871"/>
      <c r="PC954" s="871"/>
      <c r="PD954" s="871"/>
      <c r="PE954" s="871"/>
      <c r="PF954" s="871"/>
      <c r="PG954" s="871"/>
      <c r="PH954" s="871"/>
      <c r="PI954" s="871"/>
      <c r="PJ954" s="871"/>
      <c r="PK954" s="871"/>
      <c r="PL954" s="871"/>
      <c r="PM954" s="871"/>
      <c r="PN954" s="871"/>
      <c r="PO954" s="871"/>
      <c r="PP954" s="871"/>
      <c r="PQ954" s="871"/>
      <c r="PR954" s="871"/>
      <c r="PS954" s="871"/>
      <c r="PT954" s="871"/>
      <c r="PU954" s="871"/>
      <c r="PV954" s="871"/>
      <c r="PW954" s="871"/>
      <c r="PX954" s="871"/>
      <c r="PY954" s="871"/>
      <c r="PZ954" s="871"/>
      <c r="QA954" s="871"/>
      <c r="QB954" s="871"/>
      <c r="QC954" s="871"/>
      <c r="QD954" s="871"/>
      <c r="QE954" s="871"/>
      <c r="QF954" s="871"/>
      <c r="QG954" s="871"/>
      <c r="QH954" s="871"/>
      <c r="QI954" s="871"/>
      <c r="QJ954" s="871"/>
      <c r="QK954" s="871"/>
      <c r="QL954" s="871"/>
      <c r="QM954" s="871"/>
      <c r="QN954" s="871"/>
      <c r="QO954" s="871"/>
      <c r="QP954" s="871"/>
      <c r="QQ954" s="871"/>
      <c r="QR954" s="871"/>
      <c r="QS954" s="871"/>
      <c r="QT954" s="871"/>
      <c r="QU954" s="871"/>
      <c r="QV954" s="871"/>
      <c r="QW954" s="871"/>
      <c r="QX954" s="871"/>
      <c r="QY954" s="871"/>
      <c r="QZ954" s="871"/>
      <c r="RA954" s="871"/>
      <c r="RB954" s="871"/>
      <c r="RC954" s="871"/>
      <c r="RD954" s="871"/>
      <c r="RE954" s="871"/>
      <c r="RF954" s="871"/>
      <c r="RG954" s="871"/>
      <c r="RH954" s="871"/>
      <c r="RI954" s="871"/>
      <c r="RJ954" s="871"/>
      <c r="RK954" s="871"/>
      <c r="RL954" s="871"/>
      <c r="RM954" s="871"/>
      <c r="RN954" s="871"/>
      <c r="RO954" s="871"/>
      <c r="RP954" s="871"/>
      <c r="RQ954" s="871"/>
      <c r="RR954" s="871"/>
      <c r="RS954" s="871"/>
      <c r="RT954" s="871"/>
      <c r="RU954" s="871"/>
      <c r="RV954" s="871"/>
      <c r="RW954" s="871"/>
      <c r="RX954" s="871"/>
      <c r="RY954" s="871"/>
      <c r="RZ954" s="871"/>
      <c r="SA954" s="871"/>
      <c r="SB954" s="871"/>
      <c r="SC954" s="871"/>
      <c r="SD954" s="871"/>
      <c r="SE954" s="871"/>
      <c r="SF954" s="871"/>
      <c r="SG954" s="871"/>
      <c r="SH954" s="871"/>
      <c r="SI954" s="871"/>
      <c r="SJ954" s="871"/>
      <c r="SK954" s="871"/>
      <c r="SL954" s="871"/>
      <c r="SM954" s="871"/>
      <c r="SN954" s="871"/>
      <c r="SO954" s="871"/>
      <c r="SP954" s="871"/>
      <c r="SQ954" s="871"/>
      <c r="SR954" s="871"/>
      <c r="SS954" s="871"/>
      <c r="ST954" s="871"/>
      <c r="SU954" s="871"/>
      <c r="SV954" s="871"/>
      <c r="SW954" s="871"/>
      <c r="SX954" s="871"/>
      <c r="SY954" s="871"/>
      <c r="SZ954" s="871"/>
      <c r="TA954" s="871"/>
      <c r="TB954" s="871"/>
      <c r="TC954" s="871"/>
      <c r="TD954" s="871"/>
      <c r="TE954" s="871"/>
      <c r="TF954" s="871"/>
      <c r="TG954" s="871"/>
      <c r="TH954" s="871"/>
      <c r="TI954" s="871"/>
      <c r="TJ954" s="871"/>
      <c r="TK954" s="871"/>
      <c r="TL954" s="871"/>
      <c r="TM954" s="871"/>
      <c r="TN954" s="871"/>
      <c r="TO954" s="871"/>
      <c r="TP954" s="871"/>
      <c r="TQ954" s="871"/>
      <c r="TR954" s="871"/>
      <c r="TS954" s="871"/>
      <c r="TT954" s="871"/>
      <c r="TU954" s="871"/>
      <c r="TV954" s="871"/>
      <c r="TW954" s="871"/>
      <c r="TX954" s="871"/>
      <c r="TY954" s="871"/>
      <c r="TZ954" s="871"/>
      <c r="UA954" s="871"/>
      <c r="UB954" s="871"/>
      <c r="UC954" s="871"/>
      <c r="UD954" s="871"/>
      <c r="UE954" s="871"/>
      <c r="UF954" s="871"/>
      <c r="UG954" s="871"/>
      <c r="UH954" s="871"/>
      <c r="UI954" s="871"/>
      <c r="UJ954" s="871"/>
      <c r="UK954" s="871"/>
      <c r="UL954" s="871"/>
      <c r="UM954" s="871"/>
      <c r="UN954" s="871"/>
      <c r="UO954" s="871"/>
      <c r="UP954" s="871"/>
      <c r="UQ954" s="871"/>
      <c r="UR954" s="871"/>
      <c r="US954" s="871"/>
      <c r="UT954" s="871"/>
      <c r="UU954" s="871"/>
      <c r="UV954" s="871"/>
      <c r="UW954" s="871"/>
      <c r="UX954" s="871"/>
      <c r="UY954" s="871"/>
      <c r="UZ954" s="871"/>
      <c r="VA954" s="871"/>
      <c r="VB954" s="871"/>
      <c r="VC954" s="871"/>
      <c r="VD954" s="871"/>
      <c r="VE954" s="871"/>
      <c r="VF954" s="871"/>
      <c r="VG954" s="871"/>
      <c r="VH954" s="871"/>
      <c r="VI954" s="871"/>
      <c r="VJ954" s="871"/>
      <c r="VK954" s="871"/>
      <c r="VL954" s="871"/>
      <c r="VM954" s="871"/>
      <c r="VN954" s="871"/>
      <c r="VO954" s="871"/>
      <c r="VP954" s="871"/>
      <c r="VQ954" s="871"/>
      <c r="VR954" s="871"/>
      <c r="VS954" s="871"/>
      <c r="VT954" s="871"/>
      <c r="VU954" s="871"/>
      <c r="VV954" s="871"/>
      <c r="VW954" s="871"/>
      <c r="VX954" s="871"/>
      <c r="VY954" s="871"/>
      <c r="VZ954" s="871"/>
      <c r="WA954" s="871"/>
      <c r="WB954" s="871"/>
      <c r="WC954" s="871"/>
      <c r="WD954" s="871"/>
      <c r="WE954" s="871"/>
      <c r="WF954" s="871"/>
      <c r="WG954" s="871"/>
      <c r="WH954" s="871"/>
      <c r="WI954" s="871"/>
      <c r="WJ954" s="871"/>
      <c r="WK954" s="871"/>
      <c r="WL954" s="871"/>
      <c r="WM954" s="871"/>
      <c r="WN954" s="871"/>
      <c r="WO954" s="871"/>
      <c r="WP954" s="871"/>
      <c r="WQ954" s="871"/>
      <c r="WR954" s="871"/>
      <c r="WS954" s="871"/>
      <c r="WT954" s="871"/>
      <c r="WU954" s="871"/>
      <c r="WV954" s="871"/>
      <c r="WW954" s="871"/>
      <c r="WX954" s="871"/>
      <c r="WY954" s="871"/>
      <c r="WZ954" s="871"/>
      <c r="XA954" s="871"/>
      <c r="XB954" s="871"/>
      <c r="XC954" s="871"/>
      <c r="XD954" s="871"/>
      <c r="XE954" s="871"/>
      <c r="XF954" s="871"/>
      <c r="XG954" s="871"/>
      <c r="XH954" s="871"/>
      <c r="XI954" s="871"/>
      <c r="XJ954" s="871"/>
      <c r="XK954" s="871"/>
      <c r="XL954" s="871"/>
      <c r="XM954" s="871"/>
      <c r="XN954" s="871"/>
      <c r="XO954" s="871"/>
      <c r="XP954" s="871"/>
      <c r="XQ954" s="871"/>
      <c r="XR954" s="871"/>
      <c r="XS954" s="871"/>
      <c r="XT954" s="871"/>
      <c r="XU954" s="871"/>
      <c r="XV954" s="871"/>
      <c r="XW954" s="871"/>
      <c r="XX954" s="871"/>
      <c r="XY954" s="871"/>
      <c r="XZ954" s="871"/>
      <c r="YA954" s="871"/>
      <c r="YB954" s="871"/>
      <c r="YC954" s="871"/>
      <c r="YD954" s="871"/>
      <c r="YE954" s="871"/>
      <c r="YF954" s="871"/>
      <c r="YG954" s="871"/>
      <c r="YH954" s="871"/>
      <c r="YI954" s="871"/>
      <c r="YJ954" s="871"/>
      <c r="YK954" s="871"/>
      <c r="YL954" s="871"/>
      <c r="YM954" s="871"/>
      <c r="YN954" s="871"/>
      <c r="YO954" s="871"/>
      <c r="YP954" s="871"/>
      <c r="YQ954" s="871"/>
      <c r="YR954" s="871"/>
      <c r="YS954" s="871"/>
      <c r="YT954" s="871"/>
      <c r="YU954" s="871"/>
      <c r="YV954" s="871"/>
      <c r="YW954" s="871"/>
      <c r="YX954" s="871"/>
      <c r="YY954" s="871"/>
      <c r="YZ954" s="871"/>
      <c r="ZA954" s="871"/>
      <c r="ZB954" s="871"/>
      <c r="ZC954" s="871"/>
      <c r="ZD954" s="871"/>
      <c r="ZE954" s="871"/>
      <c r="ZF954" s="871"/>
      <c r="ZG954" s="871"/>
      <c r="ZH954" s="871"/>
      <c r="ZI954" s="871"/>
      <c r="ZJ954" s="871"/>
      <c r="ZK954" s="871"/>
      <c r="ZL954" s="871"/>
      <c r="ZM954" s="871"/>
      <c r="ZN954" s="871"/>
      <c r="ZO954" s="871"/>
      <c r="ZP954" s="871"/>
      <c r="ZQ954" s="871"/>
      <c r="ZR954" s="871"/>
      <c r="ZS954" s="871"/>
      <c r="ZT954" s="871"/>
      <c r="ZU954" s="871"/>
      <c r="ZV954" s="871"/>
      <c r="ZW954" s="871"/>
      <c r="ZX954" s="871"/>
      <c r="ZY954" s="871"/>
      <c r="ZZ954" s="871"/>
      <c r="AAA954" s="871"/>
      <c r="AAB954" s="871"/>
      <c r="AAC954" s="871"/>
      <c r="AAD954" s="871"/>
      <c r="AAE954" s="871"/>
      <c r="AAF954" s="871"/>
      <c r="AAG954" s="871"/>
      <c r="AAH954" s="871"/>
      <c r="AAI954" s="871"/>
      <c r="AAJ954" s="871"/>
      <c r="AAK954" s="871"/>
      <c r="AAL954" s="871"/>
      <c r="AAM954" s="871"/>
      <c r="AAN954" s="871"/>
      <c r="AAO954" s="871"/>
      <c r="AAP954" s="871"/>
      <c r="AAQ954" s="871"/>
      <c r="AAR954" s="871"/>
      <c r="AAS954" s="871"/>
      <c r="AAT954" s="871"/>
      <c r="AAU954" s="871"/>
      <c r="AAV954" s="871"/>
      <c r="AAW954" s="871"/>
      <c r="AAX954" s="871"/>
      <c r="AAY954" s="871"/>
      <c r="AAZ954" s="871"/>
      <c r="ABA954" s="871"/>
      <c r="ABB954" s="871"/>
      <c r="ABC954" s="871"/>
      <c r="ABD954" s="871"/>
      <c r="ABE954" s="871"/>
      <c r="ABF954" s="871"/>
      <c r="ABG954" s="871"/>
      <c r="ABH954" s="871"/>
      <c r="ABI954" s="871"/>
      <c r="ABJ954" s="871"/>
      <c r="ABK954" s="871"/>
      <c r="ABL954" s="871"/>
      <c r="ABM954" s="871"/>
      <c r="ABN954" s="871"/>
      <c r="ABO954" s="871"/>
      <c r="ABP954" s="871"/>
      <c r="ABQ954" s="871"/>
      <c r="ABR954" s="871"/>
      <c r="ABS954" s="871"/>
      <c r="ABT954" s="871"/>
      <c r="ABU954" s="871"/>
      <c r="ABV954" s="871"/>
      <c r="ABW954" s="871"/>
      <c r="ABX954" s="871"/>
      <c r="ABY954" s="871"/>
      <c r="ABZ954" s="871"/>
      <c r="ACA954" s="871"/>
      <c r="ACB954" s="871"/>
      <c r="ACC954" s="871"/>
      <c r="ACD954" s="871"/>
      <c r="ACE954" s="871"/>
      <c r="ACF954" s="871"/>
      <c r="ACG954" s="871"/>
      <c r="ACH954" s="871"/>
      <c r="ACI954" s="871"/>
      <c r="ACJ954" s="871"/>
      <c r="ACK954" s="871"/>
      <c r="ACL954" s="871"/>
      <c r="ACM954" s="871"/>
      <c r="ACN954" s="871"/>
      <c r="ACO954" s="871"/>
      <c r="ACP954" s="871"/>
      <c r="ACQ954" s="871"/>
      <c r="ACR954" s="871"/>
      <c r="ACS954" s="871"/>
      <c r="ACT954" s="871"/>
      <c r="ACU954" s="871"/>
      <c r="ACV954" s="871"/>
      <c r="ACW954" s="871"/>
      <c r="ACX954" s="871"/>
      <c r="ACY954" s="871"/>
      <c r="ACZ954" s="871"/>
      <c r="ADA954" s="871"/>
      <c r="ADB954" s="871"/>
      <c r="ADC954" s="871"/>
      <c r="ADD954" s="871"/>
      <c r="ADE954" s="871"/>
      <c r="ADF954" s="871"/>
      <c r="ADG954" s="871"/>
      <c r="ADH954" s="871"/>
      <c r="ADI954" s="871"/>
      <c r="ADJ954" s="871"/>
      <c r="ADK954" s="871"/>
      <c r="ADL954" s="871"/>
      <c r="ADM954" s="871"/>
      <c r="ADN954" s="871"/>
      <c r="ADO954" s="871"/>
      <c r="ADP954" s="871"/>
      <c r="ADQ954" s="871"/>
      <c r="ADR954" s="871"/>
      <c r="ADS954" s="871"/>
      <c r="ADT954" s="871"/>
      <c r="ADU954" s="871"/>
      <c r="ADV954" s="871"/>
      <c r="ADW954" s="871"/>
      <c r="ADX954" s="871"/>
      <c r="ADY954" s="871"/>
      <c r="ADZ954" s="871"/>
      <c r="AEA954" s="871"/>
      <c r="AEB954" s="871"/>
      <c r="AEC954" s="871"/>
      <c r="AED954" s="871"/>
      <c r="AEE954" s="871"/>
      <c r="AEF954" s="871"/>
      <c r="AEG954" s="871"/>
      <c r="AEH954" s="871"/>
      <c r="AEI954" s="871"/>
      <c r="AEJ954" s="871"/>
      <c r="AEK954" s="871"/>
      <c r="AEL954" s="871"/>
      <c r="AEM954" s="871"/>
      <c r="AEN954" s="871"/>
      <c r="AEO954" s="871"/>
      <c r="AEP954" s="871"/>
      <c r="AEQ954" s="871"/>
      <c r="AER954" s="871"/>
      <c r="AES954" s="871"/>
      <c r="AET954" s="871"/>
      <c r="AEU954" s="871"/>
      <c r="AEV954" s="871"/>
      <c r="AEW954" s="871"/>
      <c r="AEX954" s="871"/>
      <c r="AEY954" s="871"/>
      <c r="AEZ954" s="871"/>
      <c r="AFA954" s="871"/>
      <c r="AFB954" s="871"/>
      <c r="AFC954" s="871"/>
      <c r="AFD954" s="871"/>
      <c r="AFE954" s="871"/>
      <c r="AFF954" s="871"/>
      <c r="AFG954" s="871"/>
      <c r="AFH954" s="871"/>
      <c r="AFI954" s="871"/>
      <c r="AFJ954" s="871"/>
      <c r="AFK954" s="871"/>
      <c r="AFL954" s="871"/>
      <c r="AFM954" s="871"/>
      <c r="AFN954" s="871"/>
      <c r="AFO954" s="871"/>
      <c r="AFP954" s="871"/>
      <c r="AFQ954" s="871"/>
      <c r="AFR954" s="871"/>
      <c r="AFS954" s="871"/>
      <c r="AFT954" s="871"/>
      <c r="AFU954" s="871"/>
      <c r="AFV954" s="871"/>
      <c r="AFW954" s="871"/>
      <c r="AFX954" s="871"/>
      <c r="AFY954" s="871"/>
      <c r="AFZ954" s="871"/>
      <c r="AGA954" s="871"/>
      <c r="AGB954" s="871"/>
      <c r="AGC954" s="871"/>
      <c r="AGD954" s="871"/>
      <c r="AGE954" s="871"/>
      <c r="AGF954" s="871"/>
      <c r="AGG954" s="871"/>
      <c r="AGH954" s="871"/>
      <c r="AGI954" s="871"/>
      <c r="AGJ954" s="871"/>
      <c r="AGK954" s="871"/>
      <c r="AGL954" s="871"/>
      <c r="AGM954" s="871"/>
      <c r="AGN954" s="871"/>
      <c r="AGO954" s="871"/>
      <c r="AGP954" s="871"/>
      <c r="AGQ954" s="871"/>
      <c r="AGR954" s="871"/>
      <c r="AGS954" s="871"/>
      <c r="AGT954" s="871"/>
      <c r="AGU954" s="871"/>
      <c r="AGV954" s="871"/>
      <c r="AGW954" s="871"/>
      <c r="AGX954" s="871"/>
      <c r="AGY954" s="871"/>
      <c r="AGZ954" s="871"/>
      <c r="AHA954" s="871"/>
      <c r="AHB954" s="871"/>
      <c r="AHC954" s="871"/>
      <c r="AHD954" s="871"/>
      <c r="AHE954" s="871"/>
      <c r="AHF954" s="871"/>
      <c r="AHG954" s="871"/>
      <c r="AHH954" s="871"/>
      <c r="AHI954" s="871"/>
      <c r="AHJ954" s="871"/>
      <c r="AHK954" s="871"/>
      <c r="AHL954" s="871"/>
      <c r="AHM954" s="871"/>
      <c r="AHN954" s="871"/>
      <c r="AHO954" s="871"/>
      <c r="AHP954" s="871"/>
      <c r="AHQ954" s="871"/>
      <c r="AHR954" s="871"/>
      <c r="AHS954" s="871"/>
      <c r="AHT954" s="871"/>
      <c r="AHU954" s="871"/>
      <c r="AHV954" s="871"/>
      <c r="AHW954" s="871"/>
      <c r="AHX954" s="871"/>
      <c r="AHY954" s="871"/>
      <c r="AHZ954" s="871"/>
      <c r="AIA954" s="871"/>
      <c r="AIB954" s="871"/>
      <c r="AIC954" s="871"/>
      <c r="AID954" s="871"/>
      <c r="AIE954" s="871"/>
      <c r="AIF954" s="871"/>
      <c r="AIG954" s="871"/>
      <c r="AIH954" s="871"/>
      <c r="AII954" s="871"/>
      <c r="AIJ954" s="871"/>
      <c r="AIK954" s="871"/>
      <c r="AIL954" s="871"/>
      <c r="AIM954" s="871"/>
      <c r="AIN954" s="871"/>
      <c r="AIO954" s="871"/>
      <c r="AIP954" s="871"/>
      <c r="AIQ954" s="871"/>
      <c r="AIR954" s="871"/>
      <c r="AIS954" s="871"/>
      <c r="AIT954" s="871"/>
      <c r="AIU954" s="871"/>
      <c r="AIV954" s="871"/>
      <c r="AIW954" s="871"/>
      <c r="AIX954" s="871"/>
      <c r="AIY954" s="871"/>
      <c r="AIZ954" s="871"/>
      <c r="AJA954" s="871"/>
      <c r="AJB954" s="871"/>
      <c r="AJC954" s="871"/>
      <c r="AJD954" s="871"/>
      <c r="AJE954" s="871"/>
      <c r="AJF954" s="871"/>
      <c r="AJG954" s="871"/>
      <c r="AJH954" s="871"/>
      <c r="AJI954" s="871"/>
      <c r="AJJ954" s="871"/>
      <c r="AJK954" s="871"/>
      <c r="AJL954" s="871"/>
      <c r="AJM954" s="871"/>
      <c r="AJN954" s="871"/>
      <c r="AJO954" s="871"/>
      <c r="AJP954" s="871"/>
      <c r="AJQ954" s="871"/>
      <c r="AJR954" s="871"/>
      <c r="AJS954" s="871"/>
      <c r="AJT954" s="871"/>
      <c r="AJU954" s="871"/>
      <c r="AJV954" s="871"/>
      <c r="AJW954" s="871"/>
      <c r="AJX954" s="871"/>
      <c r="AJY954" s="871"/>
      <c r="AJZ954" s="871"/>
      <c r="AKA954" s="871"/>
      <c r="AKB954" s="871"/>
      <c r="AKC954" s="871"/>
      <c r="AKD954" s="871"/>
      <c r="AKE954" s="871"/>
      <c r="AKF954" s="871"/>
      <c r="AKG954" s="871"/>
      <c r="AKH954" s="871"/>
      <c r="AKI954" s="871"/>
      <c r="AKJ954" s="871"/>
      <c r="AKK954" s="871"/>
      <c r="AKL954" s="871"/>
      <c r="AKM954" s="871"/>
      <c r="AKN954" s="871"/>
      <c r="AKO954" s="871"/>
      <c r="AKP954" s="871"/>
      <c r="AKQ954" s="871"/>
      <c r="AKR954" s="871"/>
      <c r="AKS954" s="871"/>
      <c r="AKT954" s="871"/>
      <c r="AKU954" s="871"/>
      <c r="AKV954" s="871"/>
      <c r="AKW954" s="871"/>
      <c r="AKX954" s="871"/>
      <c r="AKY954" s="871"/>
      <c r="AKZ954" s="871"/>
      <c r="ALA954" s="871"/>
      <c r="ALB954" s="871"/>
      <c r="ALC954" s="871"/>
      <c r="ALD954" s="871"/>
      <c r="ALE954" s="871"/>
      <c r="ALF954" s="871"/>
      <c r="ALG954" s="871"/>
      <c r="ALH954" s="871"/>
      <c r="ALI954" s="871"/>
      <c r="ALJ954" s="871"/>
      <c r="ALK954" s="871"/>
      <c r="ALL954" s="871"/>
      <c r="ALM954" s="871"/>
      <c r="ALN954" s="871"/>
      <c r="ALO954" s="871"/>
      <c r="ALP954" s="871"/>
      <c r="ALQ954" s="871"/>
      <c r="ALR954" s="871"/>
      <c r="ALS954" s="871"/>
      <c r="ALT954" s="871"/>
      <c r="ALU954" s="871"/>
      <c r="ALV954" s="871"/>
      <c r="ALW954" s="871"/>
      <c r="ALX954" s="871"/>
      <c r="ALY954" s="871"/>
      <c r="ALZ954" s="871"/>
      <c r="AMA954" s="871"/>
      <c r="AMB954" s="871"/>
      <c r="AMC954" s="871"/>
      <c r="AMD954" s="871"/>
      <c r="AME954" s="871"/>
      <c r="AMF954" s="871"/>
      <c r="AMG954" s="871"/>
      <c r="AMH954" s="871"/>
      <c r="AMI954" s="871"/>
      <c r="AMJ954" s="871"/>
    </row>
    <row r="955" spans="1:1024" ht="14.4">
      <c r="A955" s="954" t="s">
        <v>548</v>
      </c>
      <c r="B955" s="402">
        <v>0.08</v>
      </c>
      <c r="C955" s="1041"/>
      <c r="D955" s="954" t="s">
        <v>535</v>
      </c>
      <c r="E955" s="955">
        <v>1750000</v>
      </c>
      <c r="F955" s="1010">
        <v>0.04</v>
      </c>
      <c r="G955" s="1036">
        <f t="shared" si="37"/>
        <v>70000</v>
      </c>
      <c r="H955" s="871"/>
      <c r="I955" s="871"/>
      <c r="J955" s="871"/>
      <c r="K955" s="871"/>
      <c r="L955" s="871"/>
      <c r="M955" s="871"/>
      <c r="N955" s="871"/>
      <c r="O955" s="871"/>
      <c r="P955" s="871"/>
      <c r="Q955" s="871"/>
      <c r="R955" s="871"/>
      <c r="S955" s="871"/>
      <c r="T955" s="871"/>
      <c r="U955" s="871"/>
      <c r="V955" s="871"/>
      <c r="W955" s="871"/>
      <c r="X955" s="871"/>
      <c r="Y955" s="871"/>
      <c r="Z955" s="871"/>
      <c r="AA955" s="871"/>
      <c r="AB955" s="871"/>
      <c r="AC955" s="871"/>
      <c r="AD955" s="871"/>
      <c r="AE955" s="871"/>
      <c r="AF955" s="871"/>
      <c r="AG955" s="871"/>
      <c r="AH955" s="871"/>
      <c r="AI955" s="871"/>
      <c r="AJ955" s="871"/>
      <c r="AK955" s="871"/>
      <c r="AL955" s="871"/>
      <c r="AM955" s="871"/>
      <c r="AN955" s="871"/>
      <c r="AO955" s="871"/>
      <c r="AP955" s="871"/>
      <c r="AQ955" s="871"/>
      <c r="AR955" s="871"/>
      <c r="AS955" s="871"/>
      <c r="AT955" s="871"/>
      <c r="AU955" s="871"/>
      <c r="AV955" s="871"/>
      <c r="AW955" s="871"/>
      <c r="AX955" s="871"/>
      <c r="AY955" s="871"/>
      <c r="AZ955" s="871"/>
      <c r="BA955" s="871"/>
      <c r="BB955" s="871"/>
      <c r="BC955" s="871"/>
      <c r="BD955" s="871"/>
      <c r="BE955" s="871"/>
      <c r="BF955" s="871"/>
      <c r="BG955" s="871"/>
      <c r="BH955" s="871"/>
      <c r="BI955" s="871"/>
      <c r="BJ955" s="871"/>
      <c r="BK955" s="871"/>
      <c r="BL955" s="871"/>
      <c r="BM955" s="871"/>
      <c r="BN955" s="871"/>
      <c r="BO955" s="871"/>
      <c r="BP955" s="871"/>
      <c r="BQ955" s="871"/>
      <c r="BR955" s="871"/>
      <c r="BS955" s="871"/>
      <c r="BT955" s="871"/>
      <c r="BU955" s="871"/>
      <c r="BV955" s="871"/>
      <c r="BW955" s="871"/>
      <c r="BX955" s="871"/>
      <c r="BY955" s="871"/>
      <c r="BZ955" s="871"/>
      <c r="CA955" s="871"/>
      <c r="CB955" s="871"/>
      <c r="CC955" s="871"/>
      <c r="CD955" s="871"/>
      <c r="CE955" s="871"/>
      <c r="CF955" s="871"/>
      <c r="CG955" s="871"/>
      <c r="CH955" s="871"/>
      <c r="CI955" s="871"/>
      <c r="CJ955" s="871"/>
      <c r="CK955" s="871"/>
      <c r="CL955" s="871"/>
      <c r="CM955" s="871"/>
      <c r="CN955" s="871"/>
      <c r="CO955" s="871"/>
      <c r="CP955" s="871"/>
      <c r="CQ955" s="871"/>
      <c r="CR955" s="871"/>
      <c r="CS955" s="871"/>
      <c r="CT955" s="871"/>
      <c r="CU955" s="871"/>
      <c r="CV955" s="871"/>
      <c r="CW955" s="871"/>
      <c r="CX955" s="871"/>
      <c r="CY955" s="871"/>
      <c r="CZ955" s="871"/>
      <c r="DA955" s="871"/>
      <c r="DB955" s="871"/>
      <c r="DC955" s="871"/>
      <c r="DD955" s="871"/>
      <c r="DE955" s="871"/>
      <c r="DF955" s="871"/>
      <c r="DG955" s="871"/>
      <c r="DH955" s="871"/>
      <c r="DI955" s="871"/>
      <c r="DJ955" s="871"/>
      <c r="DK955" s="871"/>
      <c r="DL955" s="871"/>
      <c r="DM955" s="871"/>
      <c r="DN955" s="871"/>
      <c r="DO955" s="871"/>
      <c r="DP955" s="871"/>
      <c r="DQ955" s="871"/>
      <c r="DR955" s="871"/>
      <c r="DS955" s="871"/>
      <c r="DT955" s="871"/>
      <c r="DU955" s="871"/>
      <c r="DV955" s="871"/>
      <c r="DW955" s="871"/>
      <c r="DX955" s="871"/>
      <c r="DY955" s="871"/>
      <c r="DZ955" s="871"/>
      <c r="EA955" s="871"/>
      <c r="EB955" s="871"/>
      <c r="EC955" s="871"/>
      <c r="ED955" s="871"/>
      <c r="EE955" s="871"/>
      <c r="EF955" s="871"/>
      <c r="EG955" s="871"/>
      <c r="EH955" s="871"/>
      <c r="EI955" s="871"/>
      <c r="EJ955" s="871"/>
      <c r="EK955" s="871"/>
      <c r="EL955" s="871"/>
      <c r="EM955" s="871"/>
      <c r="EN955" s="871"/>
      <c r="EO955" s="871"/>
      <c r="EP955" s="871"/>
      <c r="EQ955" s="871"/>
      <c r="ER955" s="871"/>
      <c r="ES955" s="871"/>
      <c r="ET955" s="871"/>
      <c r="EU955" s="871"/>
      <c r="EV955" s="871"/>
      <c r="EW955" s="871"/>
      <c r="EX955" s="871"/>
      <c r="EY955" s="871"/>
      <c r="EZ955" s="871"/>
      <c r="FA955" s="871"/>
      <c r="FB955" s="871"/>
      <c r="FC955" s="871"/>
      <c r="FD955" s="871"/>
      <c r="FE955" s="871"/>
      <c r="FF955" s="871"/>
      <c r="FG955" s="871"/>
      <c r="FH955" s="871"/>
      <c r="FI955" s="871"/>
      <c r="FJ955" s="871"/>
      <c r="FK955" s="871"/>
      <c r="FL955" s="871"/>
      <c r="FM955" s="871"/>
      <c r="FN955" s="871"/>
      <c r="FO955" s="871"/>
      <c r="FP955" s="871"/>
      <c r="FQ955" s="871"/>
      <c r="FR955" s="871"/>
      <c r="FS955" s="871"/>
      <c r="FT955" s="871"/>
      <c r="FU955" s="871"/>
      <c r="FV955" s="871"/>
      <c r="FW955" s="871"/>
      <c r="FX955" s="871"/>
      <c r="FY955" s="871"/>
      <c r="FZ955" s="871"/>
      <c r="GA955" s="871"/>
      <c r="GB955" s="871"/>
      <c r="GC955" s="871"/>
      <c r="GD955" s="871"/>
      <c r="GE955" s="871"/>
      <c r="GF955" s="871"/>
      <c r="GG955" s="871"/>
      <c r="GH955" s="871"/>
      <c r="GI955" s="871"/>
      <c r="GJ955" s="871"/>
      <c r="GK955" s="871"/>
      <c r="GL955" s="871"/>
      <c r="GM955" s="871"/>
      <c r="GN955" s="871"/>
      <c r="GO955" s="871"/>
      <c r="GP955" s="871"/>
      <c r="GQ955" s="871"/>
      <c r="GR955" s="871"/>
      <c r="GS955" s="871"/>
      <c r="GT955" s="871"/>
      <c r="GU955" s="871"/>
      <c r="GV955" s="871"/>
      <c r="GW955" s="871"/>
      <c r="GX955" s="871"/>
      <c r="GY955" s="871"/>
      <c r="GZ955" s="871"/>
      <c r="HA955" s="871"/>
      <c r="HB955" s="871"/>
      <c r="HC955" s="871"/>
      <c r="HD955" s="871"/>
      <c r="HE955" s="871"/>
      <c r="HF955" s="871"/>
      <c r="HG955" s="871"/>
      <c r="HH955" s="871"/>
      <c r="HI955" s="871"/>
      <c r="HJ955" s="871"/>
      <c r="HK955" s="871"/>
      <c r="HL955" s="871"/>
      <c r="HM955" s="871"/>
      <c r="HN955" s="871"/>
      <c r="HO955" s="871"/>
      <c r="HP955" s="871"/>
      <c r="HQ955" s="871"/>
      <c r="HR955" s="871"/>
      <c r="HS955" s="871"/>
      <c r="HT955" s="871"/>
      <c r="HU955" s="871"/>
      <c r="HV955" s="871"/>
      <c r="HW955" s="871"/>
      <c r="HX955" s="871"/>
      <c r="HY955" s="871"/>
      <c r="HZ955" s="871"/>
      <c r="IA955" s="871"/>
      <c r="IB955" s="871"/>
      <c r="IC955" s="871"/>
      <c r="ID955" s="871"/>
      <c r="IE955" s="871"/>
      <c r="IF955" s="871"/>
      <c r="IG955" s="871"/>
      <c r="IH955" s="871"/>
      <c r="II955" s="871"/>
      <c r="IJ955" s="871"/>
      <c r="IK955" s="871"/>
      <c r="IL955" s="871"/>
      <c r="IM955" s="871"/>
      <c r="IN955" s="871"/>
      <c r="IO955" s="871"/>
      <c r="IP955" s="871"/>
      <c r="IQ955" s="871"/>
      <c r="IR955" s="871"/>
      <c r="IS955" s="871"/>
      <c r="IT955" s="871"/>
      <c r="IU955" s="871"/>
      <c r="IV955" s="871"/>
      <c r="IW955" s="871"/>
      <c r="IX955" s="871"/>
      <c r="IY955" s="871"/>
      <c r="IZ955" s="871"/>
      <c r="JA955" s="871"/>
      <c r="JB955" s="871"/>
      <c r="JC955" s="871"/>
      <c r="JD955" s="871"/>
      <c r="JE955" s="871"/>
      <c r="JF955" s="871"/>
      <c r="JG955" s="871"/>
      <c r="JH955" s="871"/>
      <c r="JI955" s="871"/>
      <c r="JJ955" s="871"/>
      <c r="JK955" s="871"/>
      <c r="JL955" s="871"/>
      <c r="JM955" s="871"/>
      <c r="JN955" s="871"/>
      <c r="JO955" s="871"/>
      <c r="JP955" s="871"/>
      <c r="JQ955" s="871"/>
      <c r="JR955" s="871"/>
      <c r="JS955" s="871"/>
      <c r="JT955" s="871"/>
      <c r="JU955" s="871"/>
      <c r="JV955" s="871"/>
      <c r="JW955" s="871"/>
      <c r="JX955" s="871"/>
      <c r="JY955" s="871"/>
      <c r="JZ955" s="871"/>
      <c r="KA955" s="871"/>
      <c r="KB955" s="871"/>
      <c r="KC955" s="871"/>
      <c r="KD955" s="871"/>
      <c r="KE955" s="871"/>
      <c r="KF955" s="871"/>
      <c r="KG955" s="871"/>
      <c r="KH955" s="871"/>
      <c r="KI955" s="871"/>
      <c r="KJ955" s="871"/>
      <c r="KK955" s="871"/>
      <c r="KL955" s="871"/>
      <c r="KM955" s="871"/>
      <c r="KN955" s="871"/>
      <c r="KO955" s="871"/>
      <c r="KP955" s="871"/>
      <c r="KQ955" s="871"/>
      <c r="KR955" s="871"/>
      <c r="KS955" s="871"/>
      <c r="KT955" s="871"/>
      <c r="KU955" s="871"/>
      <c r="KV955" s="871"/>
      <c r="KW955" s="871"/>
      <c r="KX955" s="871"/>
      <c r="KY955" s="871"/>
      <c r="KZ955" s="871"/>
      <c r="LA955" s="871"/>
      <c r="LB955" s="871"/>
      <c r="LC955" s="871"/>
      <c r="LD955" s="871"/>
      <c r="LE955" s="871"/>
      <c r="LF955" s="871"/>
      <c r="LG955" s="871"/>
      <c r="LH955" s="871"/>
      <c r="LI955" s="871"/>
      <c r="LJ955" s="871"/>
      <c r="LK955" s="871"/>
      <c r="LL955" s="871"/>
      <c r="LM955" s="871"/>
      <c r="LN955" s="871"/>
      <c r="LO955" s="871"/>
      <c r="LP955" s="871"/>
      <c r="LQ955" s="871"/>
      <c r="LR955" s="871"/>
      <c r="LS955" s="871"/>
      <c r="LT955" s="871"/>
      <c r="LU955" s="871"/>
      <c r="LV955" s="871"/>
      <c r="LW955" s="871"/>
      <c r="LX955" s="871"/>
      <c r="LY955" s="871"/>
      <c r="LZ955" s="871"/>
      <c r="MA955" s="871"/>
      <c r="MB955" s="871"/>
      <c r="MC955" s="871"/>
      <c r="MD955" s="871"/>
      <c r="ME955" s="871"/>
      <c r="MF955" s="871"/>
      <c r="MG955" s="871"/>
      <c r="MH955" s="871"/>
      <c r="MI955" s="871"/>
      <c r="MJ955" s="871"/>
      <c r="MK955" s="871"/>
      <c r="ML955" s="871"/>
      <c r="MM955" s="871"/>
      <c r="MN955" s="871"/>
      <c r="MO955" s="871"/>
      <c r="MP955" s="871"/>
      <c r="MQ955" s="871"/>
      <c r="MR955" s="871"/>
      <c r="MS955" s="871"/>
      <c r="MT955" s="871"/>
      <c r="MU955" s="871"/>
      <c r="MV955" s="871"/>
      <c r="MW955" s="871"/>
      <c r="MX955" s="871"/>
      <c r="MY955" s="871"/>
      <c r="MZ955" s="871"/>
      <c r="NA955" s="871"/>
      <c r="NB955" s="871"/>
      <c r="NC955" s="871"/>
      <c r="ND955" s="871"/>
      <c r="NE955" s="871"/>
      <c r="NF955" s="871"/>
      <c r="NG955" s="871"/>
      <c r="NH955" s="871"/>
      <c r="NI955" s="871"/>
      <c r="NJ955" s="871"/>
      <c r="NK955" s="871"/>
      <c r="NL955" s="871"/>
      <c r="NM955" s="871"/>
      <c r="NN955" s="871"/>
      <c r="NO955" s="871"/>
      <c r="NP955" s="871"/>
      <c r="NQ955" s="871"/>
      <c r="NR955" s="871"/>
      <c r="NS955" s="871"/>
      <c r="NT955" s="871"/>
      <c r="NU955" s="871"/>
      <c r="NV955" s="871"/>
      <c r="NW955" s="871"/>
      <c r="NX955" s="871"/>
      <c r="NY955" s="871"/>
      <c r="NZ955" s="871"/>
      <c r="OA955" s="871"/>
      <c r="OB955" s="871"/>
      <c r="OC955" s="871"/>
      <c r="OD955" s="871"/>
      <c r="OE955" s="871"/>
      <c r="OF955" s="871"/>
      <c r="OG955" s="871"/>
      <c r="OH955" s="871"/>
      <c r="OI955" s="871"/>
      <c r="OJ955" s="871"/>
      <c r="OK955" s="871"/>
      <c r="OL955" s="871"/>
      <c r="OM955" s="871"/>
      <c r="ON955" s="871"/>
      <c r="OO955" s="871"/>
      <c r="OP955" s="871"/>
      <c r="OQ955" s="871"/>
      <c r="OR955" s="871"/>
      <c r="OS955" s="871"/>
      <c r="OT955" s="871"/>
      <c r="OU955" s="871"/>
      <c r="OV955" s="871"/>
      <c r="OW955" s="871"/>
      <c r="OX955" s="871"/>
      <c r="OY955" s="871"/>
      <c r="OZ955" s="871"/>
      <c r="PA955" s="871"/>
      <c r="PB955" s="871"/>
      <c r="PC955" s="871"/>
      <c r="PD955" s="871"/>
      <c r="PE955" s="871"/>
      <c r="PF955" s="871"/>
      <c r="PG955" s="871"/>
      <c r="PH955" s="871"/>
      <c r="PI955" s="871"/>
      <c r="PJ955" s="871"/>
      <c r="PK955" s="871"/>
      <c r="PL955" s="871"/>
      <c r="PM955" s="871"/>
      <c r="PN955" s="871"/>
      <c r="PO955" s="871"/>
      <c r="PP955" s="871"/>
      <c r="PQ955" s="871"/>
      <c r="PR955" s="871"/>
      <c r="PS955" s="871"/>
      <c r="PT955" s="871"/>
      <c r="PU955" s="871"/>
      <c r="PV955" s="871"/>
      <c r="PW955" s="871"/>
      <c r="PX955" s="871"/>
      <c r="PY955" s="871"/>
      <c r="PZ955" s="871"/>
      <c r="QA955" s="871"/>
      <c r="QB955" s="871"/>
      <c r="QC955" s="871"/>
      <c r="QD955" s="871"/>
      <c r="QE955" s="871"/>
      <c r="QF955" s="871"/>
      <c r="QG955" s="871"/>
      <c r="QH955" s="871"/>
      <c r="QI955" s="871"/>
      <c r="QJ955" s="871"/>
      <c r="QK955" s="871"/>
      <c r="QL955" s="871"/>
      <c r="QM955" s="871"/>
      <c r="QN955" s="871"/>
      <c r="QO955" s="871"/>
      <c r="QP955" s="871"/>
      <c r="QQ955" s="871"/>
      <c r="QR955" s="871"/>
      <c r="QS955" s="871"/>
      <c r="QT955" s="871"/>
      <c r="QU955" s="871"/>
      <c r="QV955" s="871"/>
      <c r="QW955" s="871"/>
      <c r="QX955" s="871"/>
      <c r="QY955" s="871"/>
      <c r="QZ955" s="871"/>
      <c r="RA955" s="871"/>
      <c r="RB955" s="871"/>
      <c r="RC955" s="871"/>
      <c r="RD955" s="871"/>
      <c r="RE955" s="871"/>
      <c r="RF955" s="871"/>
      <c r="RG955" s="871"/>
      <c r="RH955" s="871"/>
      <c r="RI955" s="871"/>
      <c r="RJ955" s="871"/>
      <c r="RK955" s="871"/>
      <c r="RL955" s="871"/>
      <c r="RM955" s="871"/>
      <c r="RN955" s="871"/>
      <c r="RO955" s="871"/>
      <c r="RP955" s="871"/>
      <c r="RQ955" s="871"/>
      <c r="RR955" s="871"/>
      <c r="RS955" s="871"/>
      <c r="RT955" s="871"/>
      <c r="RU955" s="871"/>
      <c r="RV955" s="871"/>
      <c r="RW955" s="871"/>
      <c r="RX955" s="871"/>
      <c r="RY955" s="871"/>
      <c r="RZ955" s="871"/>
      <c r="SA955" s="871"/>
      <c r="SB955" s="871"/>
      <c r="SC955" s="871"/>
      <c r="SD955" s="871"/>
      <c r="SE955" s="871"/>
      <c r="SF955" s="871"/>
      <c r="SG955" s="871"/>
      <c r="SH955" s="871"/>
      <c r="SI955" s="871"/>
      <c r="SJ955" s="871"/>
      <c r="SK955" s="871"/>
      <c r="SL955" s="871"/>
      <c r="SM955" s="871"/>
      <c r="SN955" s="871"/>
      <c r="SO955" s="871"/>
      <c r="SP955" s="871"/>
      <c r="SQ955" s="871"/>
      <c r="SR955" s="871"/>
      <c r="SS955" s="871"/>
      <c r="ST955" s="871"/>
      <c r="SU955" s="871"/>
      <c r="SV955" s="871"/>
      <c r="SW955" s="871"/>
      <c r="SX955" s="871"/>
      <c r="SY955" s="871"/>
      <c r="SZ955" s="871"/>
      <c r="TA955" s="871"/>
      <c r="TB955" s="871"/>
      <c r="TC955" s="871"/>
      <c r="TD955" s="871"/>
      <c r="TE955" s="871"/>
      <c r="TF955" s="871"/>
      <c r="TG955" s="871"/>
      <c r="TH955" s="871"/>
      <c r="TI955" s="871"/>
      <c r="TJ955" s="871"/>
      <c r="TK955" s="871"/>
      <c r="TL955" s="871"/>
      <c r="TM955" s="871"/>
      <c r="TN955" s="871"/>
      <c r="TO955" s="871"/>
      <c r="TP955" s="871"/>
      <c r="TQ955" s="871"/>
      <c r="TR955" s="871"/>
      <c r="TS955" s="871"/>
      <c r="TT955" s="871"/>
      <c r="TU955" s="871"/>
      <c r="TV955" s="871"/>
      <c r="TW955" s="871"/>
      <c r="TX955" s="871"/>
      <c r="TY955" s="871"/>
      <c r="TZ955" s="871"/>
      <c r="UA955" s="871"/>
      <c r="UB955" s="871"/>
      <c r="UC955" s="871"/>
      <c r="UD955" s="871"/>
      <c r="UE955" s="871"/>
      <c r="UF955" s="871"/>
      <c r="UG955" s="871"/>
      <c r="UH955" s="871"/>
      <c r="UI955" s="871"/>
      <c r="UJ955" s="871"/>
      <c r="UK955" s="871"/>
      <c r="UL955" s="871"/>
      <c r="UM955" s="871"/>
      <c r="UN955" s="871"/>
      <c r="UO955" s="871"/>
      <c r="UP955" s="871"/>
      <c r="UQ955" s="871"/>
      <c r="UR955" s="871"/>
      <c r="US955" s="871"/>
      <c r="UT955" s="871"/>
      <c r="UU955" s="871"/>
      <c r="UV955" s="871"/>
      <c r="UW955" s="871"/>
      <c r="UX955" s="871"/>
      <c r="UY955" s="871"/>
      <c r="UZ955" s="871"/>
      <c r="VA955" s="871"/>
      <c r="VB955" s="871"/>
      <c r="VC955" s="871"/>
      <c r="VD955" s="871"/>
      <c r="VE955" s="871"/>
      <c r="VF955" s="871"/>
      <c r="VG955" s="871"/>
      <c r="VH955" s="871"/>
      <c r="VI955" s="871"/>
      <c r="VJ955" s="871"/>
      <c r="VK955" s="871"/>
      <c r="VL955" s="871"/>
      <c r="VM955" s="871"/>
      <c r="VN955" s="871"/>
      <c r="VO955" s="871"/>
      <c r="VP955" s="871"/>
      <c r="VQ955" s="871"/>
      <c r="VR955" s="871"/>
      <c r="VS955" s="871"/>
      <c r="VT955" s="871"/>
      <c r="VU955" s="871"/>
      <c r="VV955" s="871"/>
      <c r="VW955" s="871"/>
      <c r="VX955" s="871"/>
      <c r="VY955" s="871"/>
      <c r="VZ955" s="871"/>
      <c r="WA955" s="871"/>
      <c r="WB955" s="871"/>
      <c r="WC955" s="871"/>
      <c r="WD955" s="871"/>
      <c r="WE955" s="871"/>
      <c r="WF955" s="871"/>
      <c r="WG955" s="871"/>
      <c r="WH955" s="871"/>
      <c r="WI955" s="871"/>
      <c r="WJ955" s="871"/>
      <c r="WK955" s="871"/>
      <c r="WL955" s="871"/>
      <c r="WM955" s="871"/>
      <c r="WN955" s="871"/>
      <c r="WO955" s="871"/>
      <c r="WP955" s="871"/>
      <c r="WQ955" s="871"/>
      <c r="WR955" s="871"/>
      <c r="WS955" s="871"/>
      <c r="WT955" s="871"/>
      <c r="WU955" s="871"/>
      <c r="WV955" s="871"/>
      <c r="WW955" s="871"/>
      <c r="WX955" s="871"/>
      <c r="WY955" s="871"/>
      <c r="WZ955" s="871"/>
      <c r="XA955" s="871"/>
      <c r="XB955" s="871"/>
      <c r="XC955" s="871"/>
      <c r="XD955" s="871"/>
      <c r="XE955" s="871"/>
      <c r="XF955" s="871"/>
      <c r="XG955" s="871"/>
      <c r="XH955" s="871"/>
      <c r="XI955" s="871"/>
      <c r="XJ955" s="871"/>
      <c r="XK955" s="871"/>
      <c r="XL955" s="871"/>
      <c r="XM955" s="871"/>
      <c r="XN955" s="871"/>
      <c r="XO955" s="871"/>
      <c r="XP955" s="871"/>
      <c r="XQ955" s="871"/>
      <c r="XR955" s="871"/>
      <c r="XS955" s="871"/>
      <c r="XT955" s="871"/>
      <c r="XU955" s="871"/>
      <c r="XV955" s="871"/>
      <c r="XW955" s="871"/>
      <c r="XX955" s="871"/>
      <c r="XY955" s="871"/>
      <c r="XZ955" s="871"/>
      <c r="YA955" s="871"/>
      <c r="YB955" s="871"/>
      <c r="YC955" s="871"/>
      <c r="YD955" s="871"/>
      <c r="YE955" s="871"/>
      <c r="YF955" s="871"/>
      <c r="YG955" s="871"/>
      <c r="YH955" s="871"/>
      <c r="YI955" s="871"/>
      <c r="YJ955" s="871"/>
      <c r="YK955" s="871"/>
      <c r="YL955" s="871"/>
      <c r="YM955" s="871"/>
      <c r="YN955" s="871"/>
      <c r="YO955" s="871"/>
      <c r="YP955" s="871"/>
      <c r="YQ955" s="871"/>
      <c r="YR955" s="871"/>
      <c r="YS955" s="871"/>
      <c r="YT955" s="871"/>
      <c r="YU955" s="871"/>
      <c r="YV955" s="871"/>
      <c r="YW955" s="871"/>
      <c r="YX955" s="871"/>
      <c r="YY955" s="871"/>
      <c r="YZ955" s="871"/>
      <c r="ZA955" s="871"/>
      <c r="ZB955" s="871"/>
      <c r="ZC955" s="871"/>
      <c r="ZD955" s="871"/>
      <c r="ZE955" s="871"/>
      <c r="ZF955" s="871"/>
      <c r="ZG955" s="871"/>
      <c r="ZH955" s="871"/>
      <c r="ZI955" s="871"/>
      <c r="ZJ955" s="871"/>
      <c r="ZK955" s="871"/>
      <c r="ZL955" s="871"/>
      <c r="ZM955" s="871"/>
      <c r="ZN955" s="871"/>
      <c r="ZO955" s="871"/>
      <c r="ZP955" s="871"/>
      <c r="ZQ955" s="871"/>
      <c r="ZR955" s="871"/>
      <c r="ZS955" s="871"/>
      <c r="ZT955" s="871"/>
      <c r="ZU955" s="871"/>
      <c r="ZV955" s="871"/>
      <c r="ZW955" s="871"/>
      <c r="ZX955" s="871"/>
      <c r="ZY955" s="871"/>
      <c r="ZZ955" s="871"/>
      <c r="AAA955" s="871"/>
      <c r="AAB955" s="871"/>
      <c r="AAC955" s="871"/>
      <c r="AAD955" s="871"/>
      <c r="AAE955" s="871"/>
      <c r="AAF955" s="871"/>
      <c r="AAG955" s="871"/>
      <c r="AAH955" s="871"/>
      <c r="AAI955" s="871"/>
      <c r="AAJ955" s="871"/>
      <c r="AAK955" s="871"/>
      <c r="AAL955" s="871"/>
      <c r="AAM955" s="871"/>
      <c r="AAN955" s="871"/>
      <c r="AAO955" s="871"/>
      <c r="AAP955" s="871"/>
      <c r="AAQ955" s="871"/>
      <c r="AAR955" s="871"/>
      <c r="AAS955" s="871"/>
      <c r="AAT955" s="871"/>
      <c r="AAU955" s="871"/>
      <c r="AAV955" s="871"/>
      <c r="AAW955" s="871"/>
      <c r="AAX955" s="871"/>
      <c r="AAY955" s="871"/>
      <c r="AAZ955" s="871"/>
      <c r="ABA955" s="871"/>
      <c r="ABB955" s="871"/>
      <c r="ABC955" s="871"/>
      <c r="ABD955" s="871"/>
      <c r="ABE955" s="871"/>
      <c r="ABF955" s="871"/>
      <c r="ABG955" s="871"/>
      <c r="ABH955" s="871"/>
      <c r="ABI955" s="871"/>
      <c r="ABJ955" s="871"/>
      <c r="ABK955" s="871"/>
      <c r="ABL955" s="871"/>
      <c r="ABM955" s="871"/>
      <c r="ABN955" s="871"/>
      <c r="ABO955" s="871"/>
      <c r="ABP955" s="871"/>
      <c r="ABQ955" s="871"/>
      <c r="ABR955" s="871"/>
      <c r="ABS955" s="871"/>
      <c r="ABT955" s="871"/>
      <c r="ABU955" s="871"/>
      <c r="ABV955" s="871"/>
      <c r="ABW955" s="871"/>
      <c r="ABX955" s="871"/>
      <c r="ABY955" s="871"/>
      <c r="ABZ955" s="871"/>
      <c r="ACA955" s="871"/>
      <c r="ACB955" s="871"/>
      <c r="ACC955" s="871"/>
      <c r="ACD955" s="871"/>
      <c r="ACE955" s="871"/>
      <c r="ACF955" s="871"/>
      <c r="ACG955" s="871"/>
      <c r="ACH955" s="871"/>
      <c r="ACI955" s="871"/>
      <c r="ACJ955" s="871"/>
      <c r="ACK955" s="871"/>
      <c r="ACL955" s="871"/>
      <c r="ACM955" s="871"/>
      <c r="ACN955" s="871"/>
      <c r="ACO955" s="871"/>
      <c r="ACP955" s="871"/>
      <c r="ACQ955" s="871"/>
      <c r="ACR955" s="871"/>
      <c r="ACS955" s="871"/>
      <c r="ACT955" s="871"/>
      <c r="ACU955" s="871"/>
      <c r="ACV955" s="871"/>
      <c r="ACW955" s="871"/>
      <c r="ACX955" s="871"/>
      <c r="ACY955" s="871"/>
      <c r="ACZ955" s="871"/>
      <c r="ADA955" s="871"/>
      <c r="ADB955" s="871"/>
      <c r="ADC955" s="871"/>
      <c r="ADD955" s="871"/>
      <c r="ADE955" s="871"/>
      <c r="ADF955" s="871"/>
      <c r="ADG955" s="871"/>
      <c r="ADH955" s="871"/>
      <c r="ADI955" s="871"/>
      <c r="ADJ955" s="871"/>
      <c r="ADK955" s="871"/>
      <c r="ADL955" s="871"/>
      <c r="ADM955" s="871"/>
      <c r="ADN955" s="871"/>
      <c r="ADO955" s="871"/>
      <c r="ADP955" s="871"/>
      <c r="ADQ955" s="871"/>
      <c r="ADR955" s="871"/>
      <c r="ADS955" s="871"/>
      <c r="ADT955" s="871"/>
      <c r="ADU955" s="871"/>
      <c r="ADV955" s="871"/>
      <c r="ADW955" s="871"/>
      <c r="ADX955" s="871"/>
      <c r="ADY955" s="871"/>
      <c r="ADZ955" s="871"/>
      <c r="AEA955" s="871"/>
      <c r="AEB955" s="871"/>
      <c r="AEC955" s="871"/>
      <c r="AED955" s="871"/>
      <c r="AEE955" s="871"/>
      <c r="AEF955" s="871"/>
      <c r="AEG955" s="871"/>
      <c r="AEH955" s="871"/>
      <c r="AEI955" s="871"/>
      <c r="AEJ955" s="871"/>
      <c r="AEK955" s="871"/>
      <c r="AEL955" s="871"/>
      <c r="AEM955" s="871"/>
      <c r="AEN955" s="871"/>
      <c r="AEO955" s="871"/>
      <c r="AEP955" s="871"/>
      <c r="AEQ955" s="871"/>
      <c r="AER955" s="871"/>
      <c r="AES955" s="871"/>
      <c r="AET955" s="871"/>
      <c r="AEU955" s="871"/>
      <c r="AEV955" s="871"/>
      <c r="AEW955" s="871"/>
      <c r="AEX955" s="871"/>
      <c r="AEY955" s="871"/>
      <c r="AEZ955" s="871"/>
      <c r="AFA955" s="871"/>
      <c r="AFB955" s="871"/>
      <c r="AFC955" s="871"/>
      <c r="AFD955" s="871"/>
      <c r="AFE955" s="871"/>
      <c r="AFF955" s="871"/>
      <c r="AFG955" s="871"/>
      <c r="AFH955" s="871"/>
      <c r="AFI955" s="871"/>
      <c r="AFJ955" s="871"/>
      <c r="AFK955" s="871"/>
      <c r="AFL955" s="871"/>
      <c r="AFM955" s="871"/>
      <c r="AFN955" s="871"/>
      <c r="AFO955" s="871"/>
      <c r="AFP955" s="871"/>
      <c r="AFQ955" s="871"/>
      <c r="AFR955" s="871"/>
      <c r="AFS955" s="871"/>
      <c r="AFT955" s="871"/>
      <c r="AFU955" s="871"/>
      <c r="AFV955" s="871"/>
      <c r="AFW955" s="871"/>
      <c r="AFX955" s="871"/>
      <c r="AFY955" s="871"/>
      <c r="AFZ955" s="871"/>
      <c r="AGA955" s="871"/>
      <c r="AGB955" s="871"/>
      <c r="AGC955" s="871"/>
      <c r="AGD955" s="871"/>
      <c r="AGE955" s="871"/>
      <c r="AGF955" s="871"/>
      <c r="AGG955" s="871"/>
      <c r="AGH955" s="871"/>
      <c r="AGI955" s="871"/>
      <c r="AGJ955" s="871"/>
      <c r="AGK955" s="871"/>
      <c r="AGL955" s="871"/>
      <c r="AGM955" s="871"/>
      <c r="AGN955" s="871"/>
      <c r="AGO955" s="871"/>
      <c r="AGP955" s="871"/>
      <c r="AGQ955" s="871"/>
      <c r="AGR955" s="871"/>
      <c r="AGS955" s="871"/>
      <c r="AGT955" s="871"/>
      <c r="AGU955" s="871"/>
      <c r="AGV955" s="871"/>
      <c r="AGW955" s="871"/>
      <c r="AGX955" s="871"/>
      <c r="AGY955" s="871"/>
      <c r="AGZ955" s="871"/>
      <c r="AHA955" s="871"/>
      <c r="AHB955" s="871"/>
      <c r="AHC955" s="871"/>
      <c r="AHD955" s="871"/>
      <c r="AHE955" s="871"/>
      <c r="AHF955" s="871"/>
      <c r="AHG955" s="871"/>
      <c r="AHH955" s="871"/>
      <c r="AHI955" s="871"/>
      <c r="AHJ955" s="871"/>
      <c r="AHK955" s="871"/>
      <c r="AHL955" s="871"/>
      <c r="AHM955" s="871"/>
      <c r="AHN955" s="871"/>
      <c r="AHO955" s="871"/>
      <c r="AHP955" s="871"/>
      <c r="AHQ955" s="871"/>
      <c r="AHR955" s="871"/>
      <c r="AHS955" s="871"/>
      <c r="AHT955" s="871"/>
      <c r="AHU955" s="871"/>
      <c r="AHV955" s="871"/>
      <c r="AHW955" s="871"/>
      <c r="AHX955" s="871"/>
      <c r="AHY955" s="871"/>
      <c r="AHZ955" s="871"/>
      <c r="AIA955" s="871"/>
      <c r="AIB955" s="871"/>
      <c r="AIC955" s="871"/>
      <c r="AID955" s="871"/>
      <c r="AIE955" s="871"/>
      <c r="AIF955" s="871"/>
      <c r="AIG955" s="871"/>
      <c r="AIH955" s="871"/>
      <c r="AII955" s="871"/>
      <c r="AIJ955" s="871"/>
      <c r="AIK955" s="871"/>
      <c r="AIL955" s="871"/>
      <c r="AIM955" s="871"/>
      <c r="AIN955" s="871"/>
      <c r="AIO955" s="871"/>
      <c r="AIP955" s="871"/>
      <c r="AIQ955" s="871"/>
      <c r="AIR955" s="871"/>
      <c r="AIS955" s="871"/>
      <c r="AIT955" s="871"/>
      <c r="AIU955" s="871"/>
      <c r="AIV955" s="871"/>
      <c r="AIW955" s="871"/>
      <c r="AIX955" s="871"/>
      <c r="AIY955" s="871"/>
      <c r="AIZ955" s="871"/>
      <c r="AJA955" s="871"/>
      <c r="AJB955" s="871"/>
      <c r="AJC955" s="871"/>
      <c r="AJD955" s="871"/>
      <c r="AJE955" s="871"/>
      <c r="AJF955" s="871"/>
      <c r="AJG955" s="871"/>
      <c r="AJH955" s="871"/>
      <c r="AJI955" s="871"/>
      <c r="AJJ955" s="871"/>
      <c r="AJK955" s="871"/>
      <c r="AJL955" s="871"/>
      <c r="AJM955" s="871"/>
      <c r="AJN955" s="871"/>
      <c r="AJO955" s="871"/>
      <c r="AJP955" s="871"/>
      <c r="AJQ955" s="871"/>
      <c r="AJR955" s="871"/>
      <c r="AJS955" s="871"/>
      <c r="AJT955" s="871"/>
      <c r="AJU955" s="871"/>
      <c r="AJV955" s="871"/>
      <c r="AJW955" s="871"/>
      <c r="AJX955" s="871"/>
      <c r="AJY955" s="871"/>
      <c r="AJZ955" s="871"/>
      <c r="AKA955" s="871"/>
      <c r="AKB955" s="871"/>
      <c r="AKC955" s="871"/>
      <c r="AKD955" s="871"/>
      <c r="AKE955" s="871"/>
      <c r="AKF955" s="871"/>
      <c r="AKG955" s="871"/>
      <c r="AKH955" s="871"/>
      <c r="AKI955" s="871"/>
      <c r="AKJ955" s="871"/>
      <c r="AKK955" s="871"/>
      <c r="AKL955" s="871"/>
      <c r="AKM955" s="871"/>
      <c r="AKN955" s="871"/>
      <c r="AKO955" s="871"/>
      <c r="AKP955" s="871"/>
      <c r="AKQ955" s="871"/>
      <c r="AKR955" s="871"/>
      <c r="AKS955" s="871"/>
      <c r="AKT955" s="871"/>
      <c r="AKU955" s="871"/>
      <c r="AKV955" s="871"/>
      <c r="AKW955" s="871"/>
      <c r="AKX955" s="871"/>
      <c r="AKY955" s="871"/>
      <c r="AKZ955" s="871"/>
      <c r="ALA955" s="871"/>
      <c r="ALB955" s="871"/>
      <c r="ALC955" s="871"/>
      <c r="ALD955" s="871"/>
      <c r="ALE955" s="871"/>
      <c r="ALF955" s="871"/>
      <c r="ALG955" s="871"/>
      <c r="ALH955" s="871"/>
      <c r="ALI955" s="871"/>
      <c r="ALJ955" s="871"/>
      <c r="ALK955" s="871"/>
      <c r="ALL955" s="871"/>
      <c r="ALM955" s="871"/>
      <c r="ALN955" s="871"/>
      <c r="ALO955" s="871"/>
      <c r="ALP955" s="871"/>
      <c r="ALQ955" s="871"/>
      <c r="ALR955" s="871"/>
      <c r="ALS955" s="871"/>
      <c r="ALT955" s="871"/>
      <c r="ALU955" s="871"/>
      <c r="ALV955" s="871"/>
      <c r="ALW955" s="871"/>
      <c r="ALX955" s="871"/>
      <c r="ALY955" s="871"/>
      <c r="ALZ955" s="871"/>
      <c r="AMA955" s="871"/>
      <c r="AMB955" s="871"/>
      <c r="AMC955" s="871"/>
      <c r="AMD955" s="871"/>
      <c r="AME955" s="871"/>
      <c r="AMF955" s="871"/>
      <c r="AMG955" s="871"/>
      <c r="AMH955" s="871"/>
      <c r="AMI955" s="871"/>
      <c r="AMJ955" s="871"/>
    </row>
    <row r="956" spans="1:1024" ht="14.4">
      <c r="A956" s="970">
        <v>15519</v>
      </c>
      <c r="B956" s="985">
        <v>0.1</v>
      </c>
      <c r="C956" s="1041"/>
      <c r="D956" s="954" t="s">
        <v>763</v>
      </c>
      <c r="E956" s="955">
        <v>1900000</v>
      </c>
      <c r="F956" s="1008">
        <v>0.05</v>
      </c>
      <c r="G956" s="1036">
        <f t="shared" si="37"/>
        <v>95000</v>
      </c>
      <c r="H956" s="871"/>
      <c r="I956" s="871"/>
      <c r="J956" s="871"/>
      <c r="K956" s="871"/>
      <c r="L956" s="871"/>
      <c r="M956" s="871"/>
      <c r="N956" s="871"/>
      <c r="O956" s="871"/>
      <c r="P956" s="871"/>
      <c r="Q956" s="871"/>
      <c r="R956" s="871"/>
      <c r="S956" s="871"/>
      <c r="T956" s="871"/>
      <c r="U956" s="871"/>
      <c r="V956" s="871"/>
      <c r="W956" s="871"/>
      <c r="X956" s="871"/>
      <c r="Y956" s="871"/>
      <c r="Z956" s="871"/>
      <c r="AA956" s="871"/>
      <c r="AB956" s="871"/>
      <c r="AC956" s="871"/>
      <c r="AD956" s="871"/>
      <c r="AE956" s="871"/>
      <c r="AF956" s="871"/>
      <c r="AG956" s="871"/>
      <c r="AH956" s="871"/>
      <c r="AI956" s="871"/>
      <c r="AJ956" s="871"/>
      <c r="AK956" s="871"/>
      <c r="AL956" s="871"/>
      <c r="AM956" s="871"/>
      <c r="AN956" s="871"/>
      <c r="AO956" s="871"/>
      <c r="AP956" s="871"/>
      <c r="AQ956" s="871"/>
      <c r="AR956" s="871"/>
      <c r="AS956" s="871"/>
      <c r="AT956" s="871"/>
      <c r="AU956" s="871"/>
      <c r="AV956" s="871"/>
      <c r="AW956" s="871"/>
      <c r="AX956" s="871"/>
      <c r="AY956" s="871"/>
      <c r="AZ956" s="871"/>
      <c r="BA956" s="871"/>
      <c r="BB956" s="871"/>
      <c r="BC956" s="871"/>
      <c r="BD956" s="871"/>
      <c r="BE956" s="871"/>
      <c r="BF956" s="871"/>
      <c r="BG956" s="871"/>
      <c r="BH956" s="871"/>
      <c r="BI956" s="871"/>
      <c r="BJ956" s="871"/>
      <c r="BK956" s="871"/>
      <c r="BL956" s="871"/>
      <c r="BM956" s="871"/>
      <c r="BN956" s="871"/>
      <c r="BO956" s="871"/>
      <c r="BP956" s="871"/>
      <c r="BQ956" s="871"/>
      <c r="BR956" s="871"/>
      <c r="BS956" s="871"/>
      <c r="BT956" s="871"/>
      <c r="BU956" s="871"/>
      <c r="BV956" s="871"/>
      <c r="BW956" s="871"/>
      <c r="BX956" s="871"/>
      <c r="BY956" s="871"/>
      <c r="BZ956" s="871"/>
      <c r="CA956" s="871"/>
      <c r="CB956" s="871"/>
      <c r="CC956" s="871"/>
      <c r="CD956" s="871"/>
      <c r="CE956" s="871"/>
      <c r="CF956" s="871"/>
      <c r="CG956" s="871"/>
      <c r="CH956" s="871"/>
      <c r="CI956" s="871"/>
      <c r="CJ956" s="871"/>
      <c r="CK956" s="871"/>
      <c r="CL956" s="871"/>
      <c r="CM956" s="871"/>
      <c r="CN956" s="871"/>
      <c r="CO956" s="871"/>
      <c r="CP956" s="871"/>
      <c r="CQ956" s="871"/>
      <c r="CR956" s="871"/>
      <c r="CS956" s="871"/>
      <c r="CT956" s="871"/>
      <c r="CU956" s="871"/>
      <c r="CV956" s="871"/>
      <c r="CW956" s="871"/>
      <c r="CX956" s="871"/>
      <c r="CY956" s="871"/>
      <c r="CZ956" s="871"/>
      <c r="DA956" s="871"/>
      <c r="DB956" s="871"/>
      <c r="DC956" s="871"/>
      <c r="DD956" s="871"/>
      <c r="DE956" s="871"/>
      <c r="DF956" s="871"/>
      <c r="DG956" s="871"/>
      <c r="DH956" s="871"/>
      <c r="DI956" s="871"/>
      <c r="DJ956" s="871"/>
      <c r="DK956" s="871"/>
      <c r="DL956" s="871"/>
      <c r="DM956" s="871"/>
      <c r="DN956" s="871"/>
      <c r="DO956" s="871"/>
      <c r="DP956" s="871"/>
      <c r="DQ956" s="871"/>
      <c r="DR956" s="871"/>
      <c r="DS956" s="871"/>
      <c r="DT956" s="871"/>
      <c r="DU956" s="871"/>
      <c r="DV956" s="871"/>
      <c r="DW956" s="871"/>
      <c r="DX956" s="871"/>
      <c r="DY956" s="871"/>
      <c r="DZ956" s="871"/>
      <c r="EA956" s="871"/>
      <c r="EB956" s="871"/>
      <c r="EC956" s="871"/>
      <c r="ED956" s="871"/>
      <c r="EE956" s="871"/>
      <c r="EF956" s="871"/>
      <c r="EG956" s="871"/>
      <c r="EH956" s="871"/>
      <c r="EI956" s="871"/>
      <c r="EJ956" s="871"/>
      <c r="EK956" s="871"/>
      <c r="EL956" s="871"/>
      <c r="EM956" s="871"/>
      <c r="EN956" s="871"/>
      <c r="EO956" s="871"/>
      <c r="EP956" s="871"/>
      <c r="EQ956" s="871"/>
      <c r="ER956" s="871"/>
      <c r="ES956" s="871"/>
      <c r="ET956" s="871"/>
      <c r="EU956" s="871"/>
      <c r="EV956" s="871"/>
      <c r="EW956" s="871"/>
      <c r="EX956" s="871"/>
      <c r="EY956" s="871"/>
      <c r="EZ956" s="871"/>
      <c r="FA956" s="871"/>
      <c r="FB956" s="871"/>
      <c r="FC956" s="871"/>
      <c r="FD956" s="871"/>
      <c r="FE956" s="871"/>
      <c r="FF956" s="871"/>
      <c r="FG956" s="871"/>
      <c r="FH956" s="871"/>
      <c r="FI956" s="871"/>
      <c r="FJ956" s="871"/>
      <c r="FK956" s="871"/>
      <c r="FL956" s="871"/>
      <c r="FM956" s="871"/>
      <c r="FN956" s="871"/>
      <c r="FO956" s="871"/>
      <c r="FP956" s="871"/>
      <c r="FQ956" s="871"/>
      <c r="FR956" s="871"/>
      <c r="FS956" s="871"/>
      <c r="FT956" s="871"/>
      <c r="FU956" s="871"/>
      <c r="FV956" s="871"/>
      <c r="FW956" s="871"/>
      <c r="FX956" s="871"/>
      <c r="FY956" s="871"/>
      <c r="FZ956" s="871"/>
      <c r="GA956" s="871"/>
      <c r="GB956" s="871"/>
      <c r="GC956" s="871"/>
      <c r="GD956" s="871"/>
      <c r="GE956" s="871"/>
      <c r="GF956" s="871"/>
      <c r="GG956" s="871"/>
      <c r="GH956" s="871"/>
      <c r="GI956" s="871"/>
      <c r="GJ956" s="871"/>
      <c r="GK956" s="871"/>
      <c r="GL956" s="871"/>
      <c r="GM956" s="871"/>
      <c r="GN956" s="871"/>
      <c r="GO956" s="871"/>
      <c r="GP956" s="871"/>
      <c r="GQ956" s="871"/>
      <c r="GR956" s="871"/>
      <c r="GS956" s="871"/>
      <c r="GT956" s="871"/>
      <c r="GU956" s="871"/>
      <c r="GV956" s="871"/>
      <c r="GW956" s="871"/>
      <c r="GX956" s="871"/>
      <c r="GY956" s="871"/>
      <c r="GZ956" s="871"/>
      <c r="HA956" s="871"/>
      <c r="HB956" s="871"/>
      <c r="HC956" s="871"/>
      <c r="HD956" s="871"/>
      <c r="HE956" s="871"/>
      <c r="HF956" s="871"/>
      <c r="HG956" s="871"/>
      <c r="HH956" s="871"/>
      <c r="HI956" s="871"/>
      <c r="HJ956" s="871"/>
      <c r="HK956" s="871"/>
      <c r="HL956" s="871"/>
      <c r="HM956" s="871"/>
      <c r="HN956" s="871"/>
      <c r="HO956" s="871"/>
      <c r="HP956" s="871"/>
      <c r="HQ956" s="871"/>
      <c r="HR956" s="871"/>
      <c r="HS956" s="871"/>
      <c r="HT956" s="871"/>
      <c r="HU956" s="871"/>
      <c r="HV956" s="871"/>
      <c r="HW956" s="871"/>
      <c r="HX956" s="871"/>
      <c r="HY956" s="871"/>
      <c r="HZ956" s="871"/>
      <c r="IA956" s="871"/>
      <c r="IB956" s="871"/>
      <c r="IC956" s="871"/>
      <c r="ID956" s="871"/>
      <c r="IE956" s="871"/>
      <c r="IF956" s="871"/>
      <c r="IG956" s="871"/>
      <c r="IH956" s="871"/>
      <c r="II956" s="871"/>
      <c r="IJ956" s="871"/>
      <c r="IK956" s="871"/>
      <c r="IL956" s="871"/>
      <c r="IM956" s="871"/>
      <c r="IN956" s="871"/>
      <c r="IO956" s="871"/>
      <c r="IP956" s="871"/>
      <c r="IQ956" s="871"/>
      <c r="IR956" s="871"/>
      <c r="IS956" s="871"/>
      <c r="IT956" s="871"/>
      <c r="IU956" s="871"/>
      <c r="IV956" s="871"/>
      <c r="IW956" s="871"/>
      <c r="IX956" s="871"/>
      <c r="IY956" s="871"/>
      <c r="IZ956" s="871"/>
      <c r="JA956" s="871"/>
      <c r="JB956" s="871"/>
      <c r="JC956" s="871"/>
      <c r="JD956" s="871"/>
      <c r="JE956" s="871"/>
      <c r="JF956" s="871"/>
      <c r="JG956" s="871"/>
      <c r="JH956" s="871"/>
      <c r="JI956" s="871"/>
      <c r="JJ956" s="871"/>
      <c r="JK956" s="871"/>
      <c r="JL956" s="871"/>
      <c r="JM956" s="871"/>
      <c r="JN956" s="871"/>
      <c r="JO956" s="871"/>
      <c r="JP956" s="871"/>
      <c r="JQ956" s="871"/>
      <c r="JR956" s="871"/>
      <c r="JS956" s="871"/>
      <c r="JT956" s="871"/>
      <c r="JU956" s="871"/>
      <c r="JV956" s="871"/>
      <c r="JW956" s="871"/>
      <c r="JX956" s="871"/>
      <c r="JY956" s="871"/>
      <c r="JZ956" s="871"/>
      <c r="KA956" s="871"/>
      <c r="KB956" s="871"/>
      <c r="KC956" s="871"/>
      <c r="KD956" s="871"/>
      <c r="KE956" s="871"/>
      <c r="KF956" s="871"/>
      <c r="KG956" s="871"/>
      <c r="KH956" s="871"/>
      <c r="KI956" s="871"/>
      <c r="KJ956" s="871"/>
      <c r="KK956" s="871"/>
      <c r="KL956" s="871"/>
      <c r="KM956" s="871"/>
      <c r="KN956" s="871"/>
      <c r="KO956" s="871"/>
      <c r="KP956" s="871"/>
      <c r="KQ956" s="871"/>
      <c r="KR956" s="871"/>
      <c r="KS956" s="871"/>
      <c r="KT956" s="871"/>
      <c r="KU956" s="871"/>
      <c r="KV956" s="871"/>
      <c r="KW956" s="871"/>
      <c r="KX956" s="871"/>
      <c r="KY956" s="871"/>
      <c r="KZ956" s="871"/>
      <c r="LA956" s="871"/>
      <c r="LB956" s="871"/>
      <c r="LC956" s="871"/>
      <c r="LD956" s="871"/>
      <c r="LE956" s="871"/>
      <c r="LF956" s="871"/>
      <c r="LG956" s="871"/>
      <c r="LH956" s="871"/>
      <c r="LI956" s="871"/>
      <c r="LJ956" s="871"/>
      <c r="LK956" s="871"/>
      <c r="LL956" s="871"/>
      <c r="LM956" s="871"/>
      <c r="LN956" s="871"/>
      <c r="LO956" s="871"/>
      <c r="LP956" s="871"/>
      <c r="LQ956" s="871"/>
      <c r="LR956" s="871"/>
      <c r="LS956" s="871"/>
      <c r="LT956" s="871"/>
      <c r="LU956" s="871"/>
      <c r="LV956" s="871"/>
      <c r="LW956" s="871"/>
      <c r="LX956" s="871"/>
      <c r="LY956" s="871"/>
      <c r="LZ956" s="871"/>
      <c r="MA956" s="871"/>
      <c r="MB956" s="871"/>
      <c r="MC956" s="871"/>
      <c r="MD956" s="871"/>
      <c r="ME956" s="871"/>
      <c r="MF956" s="871"/>
      <c r="MG956" s="871"/>
      <c r="MH956" s="871"/>
      <c r="MI956" s="871"/>
      <c r="MJ956" s="871"/>
      <c r="MK956" s="871"/>
      <c r="ML956" s="871"/>
      <c r="MM956" s="871"/>
      <c r="MN956" s="871"/>
      <c r="MO956" s="871"/>
      <c r="MP956" s="871"/>
      <c r="MQ956" s="871"/>
      <c r="MR956" s="871"/>
      <c r="MS956" s="871"/>
      <c r="MT956" s="871"/>
      <c r="MU956" s="871"/>
      <c r="MV956" s="871"/>
      <c r="MW956" s="871"/>
      <c r="MX956" s="871"/>
      <c r="MY956" s="871"/>
      <c r="MZ956" s="871"/>
      <c r="NA956" s="871"/>
      <c r="NB956" s="871"/>
      <c r="NC956" s="871"/>
      <c r="ND956" s="871"/>
      <c r="NE956" s="871"/>
      <c r="NF956" s="871"/>
      <c r="NG956" s="871"/>
      <c r="NH956" s="871"/>
      <c r="NI956" s="871"/>
      <c r="NJ956" s="871"/>
      <c r="NK956" s="871"/>
      <c r="NL956" s="871"/>
      <c r="NM956" s="871"/>
      <c r="NN956" s="871"/>
      <c r="NO956" s="871"/>
      <c r="NP956" s="871"/>
      <c r="NQ956" s="871"/>
      <c r="NR956" s="871"/>
      <c r="NS956" s="871"/>
      <c r="NT956" s="871"/>
      <c r="NU956" s="871"/>
      <c r="NV956" s="871"/>
      <c r="NW956" s="871"/>
      <c r="NX956" s="871"/>
      <c r="NY956" s="871"/>
      <c r="NZ956" s="871"/>
      <c r="OA956" s="871"/>
      <c r="OB956" s="871"/>
      <c r="OC956" s="871"/>
      <c r="OD956" s="871"/>
      <c r="OE956" s="871"/>
      <c r="OF956" s="871"/>
      <c r="OG956" s="871"/>
      <c r="OH956" s="871"/>
      <c r="OI956" s="871"/>
      <c r="OJ956" s="871"/>
      <c r="OK956" s="871"/>
      <c r="OL956" s="871"/>
      <c r="OM956" s="871"/>
      <c r="ON956" s="871"/>
      <c r="OO956" s="871"/>
      <c r="OP956" s="871"/>
      <c r="OQ956" s="871"/>
      <c r="OR956" s="871"/>
      <c r="OS956" s="871"/>
      <c r="OT956" s="871"/>
      <c r="OU956" s="871"/>
      <c r="OV956" s="871"/>
      <c r="OW956" s="871"/>
      <c r="OX956" s="871"/>
      <c r="OY956" s="871"/>
      <c r="OZ956" s="871"/>
      <c r="PA956" s="871"/>
      <c r="PB956" s="871"/>
      <c r="PC956" s="871"/>
      <c r="PD956" s="871"/>
      <c r="PE956" s="871"/>
      <c r="PF956" s="871"/>
      <c r="PG956" s="871"/>
      <c r="PH956" s="871"/>
      <c r="PI956" s="871"/>
      <c r="PJ956" s="871"/>
      <c r="PK956" s="871"/>
      <c r="PL956" s="871"/>
      <c r="PM956" s="871"/>
      <c r="PN956" s="871"/>
      <c r="PO956" s="871"/>
      <c r="PP956" s="871"/>
      <c r="PQ956" s="871"/>
      <c r="PR956" s="871"/>
      <c r="PS956" s="871"/>
      <c r="PT956" s="871"/>
      <c r="PU956" s="871"/>
      <c r="PV956" s="871"/>
      <c r="PW956" s="871"/>
      <c r="PX956" s="871"/>
      <c r="PY956" s="871"/>
      <c r="PZ956" s="871"/>
      <c r="QA956" s="871"/>
      <c r="QB956" s="871"/>
      <c r="QC956" s="871"/>
      <c r="QD956" s="871"/>
      <c r="QE956" s="871"/>
      <c r="QF956" s="871"/>
      <c r="QG956" s="871"/>
      <c r="QH956" s="871"/>
      <c r="QI956" s="871"/>
      <c r="QJ956" s="871"/>
      <c r="QK956" s="871"/>
      <c r="QL956" s="871"/>
      <c r="QM956" s="871"/>
      <c r="QN956" s="871"/>
      <c r="QO956" s="871"/>
      <c r="QP956" s="871"/>
      <c r="QQ956" s="871"/>
      <c r="QR956" s="871"/>
      <c r="QS956" s="871"/>
      <c r="QT956" s="871"/>
      <c r="QU956" s="871"/>
      <c r="QV956" s="871"/>
      <c r="QW956" s="871"/>
      <c r="QX956" s="871"/>
      <c r="QY956" s="871"/>
      <c r="QZ956" s="871"/>
      <c r="RA956" s="871"/>
      <c r="RB956" s="871"/>
      <c r="RC956" s="871"/>
      <c r="RD956" s="871"/>
      <c r="RE956" s="871"/>
      <c r="RF956" s="871"/>
      <c r="RG956" s="871"/>
      <c r="RH956" s="871"/>
      <c r="RI956" s="871"/>
      <c r="RJ956" s="871"/>
      <c r="RK956" s="871"/>
      <c r="RL956" s="871"/>
      <c r="RM956" s="871"/>
      <c r="RN956" s="871"/>
      <c r="RO956" s="871"/>
      <c r="RP956" s="871"/>
      <c r="RQ956" s="871"/>
      <c r="RR956" s="871"/>
      <c r="RS956" s="871"/>
      <c r="RT956" s="871"/>
      <c r="RU956" s="871"/>
      <c r="RV956" s="871"/>
      <c r="RW956" s="871"/>
      <c r="RX956" s="871"/>
      <c r="RY956" s="871"/>
      <c r="RZ956" s="871"/>
      <c r="SA956" s="871"/>
      <c r="SB956" s="871"/>
      <c r="SC956" s="871"/>
      <c r="SD956" s="871"/>
      <c r="SE956" s="871"/>
      <c r="SF956" s="871"/>
      <c r="SG956" s="871"/>
      <c r="SH956" s="871"/>
      <c r="SI956" s="871"/>
      <c r="SJ956" s="871"/>
      <c r="SK956" s="871"/>
      <c r="SL956" s="871"/>
      <c r="SM956" s="871"/>
      <c r="SN956" s="871"/>
      <c r="SO956" s="871"/>
      <c r="SP956" s="871"/>
      <c r="SQ956" s="871"/>
      <c r="SR956" s="871"/>
      <c r="SS956" s="871"/>
      <c r="ST956" s="871"/>
      <c r="SU956" s="871"/>
      <c r="SV956" s="871"/>
      <c r="SW956" s="871"/>
      <c r="SX956" s="871"/>
      <c r="SY956" s="871"/>
      <c r="SZ956" s="871"/>
      <c r="TA956" s="871"/>
      <c r="TB956" s="871"/>
      <c r="TC956" s="871"/>
      <c r="TD956" s="871"/>
      <c r="TE956" s="871"/>
      <c r="TF956" s="871"/>
      <c r="TG956" s="871"/>
      <c r="TH956" s="871"/>
      <c r="TI956" s="871"/>
      <c r="TJ956" s="871"/>
      <c r="TK956" s="871"/>
      <c r="TL956" s="871"/>
      <c r="TM956" s="871"/>
      <c r="TN956" s="871"/>
      <c r="TO956" s="871"/>
      <c r="TP956" s="871"/>
      <c r="TQ956" s="871"/>
      <c r="TR956" s="871"/>
      <c r="TS956" s="871"/>
      <c r="TT956" s="871"/>
      <c r="TU956" s="871"/>
      <c r="TV956" s="871"/>
      <c r="TW956" s="871"/>
      <c r="TX956" s="871"/>
      <c r="TY956" s="871"/>
      <c r="TZ956" s="871"/>
      <c r="UA956" s="871"/>
      <c r="UB956" s="871"/>
      <c r="UC956" s="871"/>
      <c r="UD956" s="871"/>
      <c r="UE956" s="871"/>
      <c r="UF956" s="871"/>
      <c r="UG956" s="871"/>
      <c r="UH956" s="871"/>
      <c r="UI956" s="871"/>
      <c r="UJ956" s="871"/>
      <c r="UK956" s="871"/>
      <c r="UL956" s="871"/>
      <c r="UM956" s="871"/>
      <c r="UN956" s="871"/>
      <c r="UO956" s="871"/>
      <c r="UP956" s="871"/>
      <c r="UQ956" s="871"/>
      <c r="UR956" s="871"/>
      <c r="US956" s="871"/>
      <c r="UT956" s="871"/>
      <c r="UU956" s="871"/>
      <c r="UV956" s="871"/>
      <c r="UW956" s="871"/>
      <c r="UX956" s="871"/>
      <c r="UY956" s="871"/>
      <c r="UZ956" s="871"/>
      <c r="VA956" s="871"/>
      <c r="VB956" s="871"/>
      <c r="VC956" s="871"/>
      <c r="VD956" s="871"/>
      <c r="VE956" s="871"/>
      <c r="VF956" s="871"/>
      <c r="VG956" s="871"/>
      <c r="VH956" s="871"/>
      <c r="VI956" s="871"/>
      <c r="VJ956" s="871"/>
      <c r="VK956" s="871"/>
      <c r="VL956" s="871"/>
      <c r="VM956" s="871"/>
      <c r="VN956" s="871"/>
      <c r="VO956" s="871"/>
      <c r="VP956" s="871"/>
      <c r="VQ956" s="871"/>
      <c r="VR956" s="871"/>
      <c r="VS956" s="871"/>
      <c r="VT956" s="871"/>
      <c r="VU956" s="871"/>
      <c r="VV956" s="871"/>
      <c r="VW956" s="871"/>
      <c r="VX956" s="871"/>
      <c r="VY956" s="871"/>
      <c r="VZ956" s="871"/>
      <c r="WA956" s="871"/>
      <c r="WB956" s="871"/>
      <c r="WC956" s="871"/>
      <c r="WD956" s="871"/>
      <c r="WE956" s="871"/>
      <c r="WF956" s="871"/>
      <c r="WG956" s="871"/>
      <c r="WH956" s="871"/>
      <c r="WI956" s="871"/>
      <c r="WJ956" s="871"/>
      <c r="WK956" s="871"/>
      <c r="WL956" s="871"/>
      <c r="WM956" s="871"/>
      <c r="WN956" s="871"/>
      <c r="WO956" s="871"/>
      <c r="WP956" s="871"/>
      <c r="WQ956" s="871"/>
      <c r="WR956" s="871"/>
      <c r="WS956" s="871"/>
      <c r="WT956" s="871"/>
      <c r="WU956" s="871"/>
      <c r="WV956" s="871"/>
      <c r="WW956" s="871"/>
      <c r="WX956" s="871"/>
      <c r="WY956" s="871"/>
      <c r="WZ956" s="871"/>
      <c r="XA956" s="871"/>
      <c r="XB956" s="871"/>
      <c r="XC956" s="871"/>
      <c r="XD956" s="871"/>
      <c r="XE956" s="871"/>
      <c r="XF956" s="871"/>
      <c r="XG956" s="871"/>
      <c r="XH956" s="871"/>
      <c r="XI956" s="871"/>
      <c r="XJ956" s="871"/>
      <c r="XK956" s="871"/>
      <c r="XL956" s="871"/>
      <c r="XM956" s="871"/>
      <c r="XN956" s="871"/>
      <c r="XO956" s="871"/>
      <c r="XP956" s="871"/>
      <c r="XQ956" s="871"/>
      <c r="XR956" s="871"/>
      <c r="XS956" s="871"/>
      <c r="XT956" s="871"/>
      <c r="XU956" s="871"/>
      <c r="XV956" s="871"/>
      <c r="XW956" s="871"/>
      <c r="XX956" s="871"/>
      <c r="XY956" s="871"/>
      <c r="XZ956" s="871"/>
      <c r="YA956" s="871"/>
      <c r="YB956" s="871"/>
      <c r="YC956" s="871"/>
      <c r="YD956" s="871"/>
      <c r="YE956" s="871"/>
      <c r="YF956" s="871"/>
      <c r="YG956" s="871"/>
      <c r="YH956" s="871"/>
      <c r="YI956" s="871"/>
      <c r="YJ956" s="871"/>
      <c r="YK956" s="871"/>
      <c r="YL956" s="871"/>
      <c r="YM956" s="871"/>
      <c r="YN956" s="871"/>
      <c r="YO956" s="871"/>
      <c r="YP956" s="871"/>
      <c r="YQ956" s="871"/>
      <c r="YR956" s="871"/>
      <c r="YS956" s="871"/>
      <c r="YT956" s="871"/>
      <c r="YU956" s="871"/>
      <c r="YV956" s="871"/>
      <c r="YW956" s="871"/>
      <c r="YX956" s="871"/>
      <c r="YY956" s="871"/>
      <c r="YZ956" s="871"/>
      <c r="ZA956" s="871"/>
      <c r="ZB956" s="871"/>
      <c r="ZC956" s="871"/>
      <c r="ZD956" s="871"/>
      <c r="ZE956" s="871"/>
      <c r="ZF956" s="871"/>
      <c r="ZG956" s="871"/>
      <c r="ZH956" s="871"/>
      <c r="ZI956" s="871"/>
      <c r="ZJ956" s="871"/>
      <c r="ZK956" s="871"/>
      <c r="ZL956" s="871"/>
      <c r="ZM956" s="871"/>
      <c r="ZN956" s="871"/>
      <c r="ZO956" s="871"/>
      <c r="ZP956" s="871"/>
      <c r="ZQ956" s="871"/>
      <c r="ZR956" s="871"/>
      <c r="ZS956" s="871"/>
      <c r="ZT956" s="871"/>
      <c r="ZU956" s="871"/>
      <c r="ZV956" s="871"/>
      <c r="ZW956" s="871"/>
      <c r="ZX956" s="871"/>
      <c r="ZY956" s="871"/>
      <c r="ZZ956" s="871"/>
      <c r="AAA956" s="871"/>
      <c r="AAB956" s="871"/>
      <c r="AAC956" s="871"/>
      <c r="AAD956" s="871"/>
      <c r="AAE956" s="871"/>
      <c r="AAF956" s="871"/>
      <c r="AAG956" s="871"/>
      <c r="AAH956" s="871"/>
      <c r="AAI956" s="871"/>
      <c r="AAJ956" s="871"/>
      <c r="AAK956" s="871"/>
      <c r="AAL956" s="871"/>
      <c r="AAM956" s="871"/>
      <c r="AAN956" s="871"/>
      <c r="AAO956" s="871"/>
      <c r="AAP956" s="871"/>
      <c r="AAQ956" s="871"/>
      <c r="AAR956" s="871"/>
      <c r="AAS956" s="871"/>
      <c r="AAT956" s="871"/>
      <c r="AAU956" s="871"/>
      <c r="AAV956" s="871"/>
      <c r="AAW956" s="871"/>
      <c r="AAX956" s="871"/>
      <c r="AAY956" s="871"/>
      <c r="AAZ956" s="871"/>
      <c r="ABA956" s="871"/>
      <c r="ABB956" s="871"/>
      <c r="ABC956" s="871"/>
      <c r="ABD956" s="871"/>
      <c r="ABE956" s="871"/>
      <c r="ABF956" s="871"/>
      <c r="ABG956" s="871"/>
      <c r="ABH956" s="871"/>
      <c r="ABI956" s="871"/>
      <c r="ABJ956" s="871"/>
      <c r="ABK956" s="871"/>
      <c r="ABL956" s="871"/>
      <c r="ABM956" s="871"/>
      <c r="ABN956" s="871"/>
      <c r="ABO956" s="871"/>
      <c r="ABP956" s="871"/>
      <c r="ABQ956" s="871"/>
      <c r="ABR956" s="871"/>
      <c r="ABS956" s="871"/>
      <c r="ABT956" s="871"/>
      <c r="ABU956" s="871"/>
      <c r="ABV956" s="871"/>
      <c r="ABW956" s="871"/>
      <c r="ABX956" s="871"/>
      <c r="ABY956" s="871"/>
      <c r="ABZ956" s="871"/>
      <c r="ACA956" s="871"/>
      <c r="ACB956" s="871"/>
      <c r="ACC956" s="871"/>
      <c r="ACD956" s="871"/>
      <c r="ACE956" s="871"/>
      <c r="ACF956" s="871"/>
      <c r="ACG956" s="871"/>
      <c r="ACH956" s="871"/>
      <c r="ACI956" s="871"/>
      <c r="ACJ956" s="871"/>
      <c r="ACK956" s="871"/>
      <c r="ACL956" s="871"/>
      <c r="ACM956" s="871"/>
      <c r="ACN956" s="871"/>
      <c r="ACO956" s="871"/>
      <c r="ACP956" s="871"/>
      <c r="ACQ956" s="871"/>
      <c r="ACR956" s="871"/>
      <c r="ACS956" s="871"/>
      <c r="ACT956" s="871"/>
      <c r="ACU956" s="871"/>
      <c r="ACV956" s="871"/>
      <c r="ACW956" s="871"/>
      <c r="ACX956" s="871"/>
      <c r="ACY956" s="871"/>
      <c r="ACZ956" s="871"/>
      <c r="ADA956" s="871"/>
      <c r="ADB956" s="871"/>
      <c r="ADC956" s="871"/>
      <c r="ADD956" s="871"/>
      <c r="ADE956" s="871"/>
      <c r="ADF956" s="871"/>
      <c r="ADG956" s="871"/>
      <c r="ADH956" s="871"/>
      <c r="ADI956" s="871"/>
      <c r="ADJ956" s="871"/>
      <c r="ADK956" s="871"/>
      <c r="ADL956" s="871"/>
      <c r="ADM956" s="871"/>
      <c r="ADN956" s="871"/>
      <c r="ADO956" s="871"/>
      <c r="ADP956" s="871"/>
      <c r="ADQ956" s="871"/>
      <c r="ADR956" s="871"/>
      <c r="ADS956" s="871"/>
      <c r="ADT956" s="871"/>
      <c r="ADU956" s="871"/>
      <c r="ADV956" s="871"/>
      <c r="ADW956" s="871"/>
      <c r="ADX956" s="871"/>
      <c r="ADY956" s="871"/>
      <c r="ADZ956" s="871"/>
      <c r="AEA956" s="871"/>
      <c r="AEB956" s="871"/>
      <c r="AEC956" s="871"/>
      <c r="AED956" s="871"/>
      <c r="AEE956" s="871"/>
      <c r="AEF956" s="871"/>
      <c r="AEG956" s="871"/>
      <c r="AEH956" s="871"/>
      <c r="AEI956" s="871"/>
      <c r="AEJ956" s="871"/>
      <c r="AEK956" s="871"/>
      <c r="AEL956" s="871"/>
      <c r="AEM956" s="871"/>
      <c r="AEN956" s="871"/>
      <c r="AEO956" s="871"/>
      <c r="AEP956" s="871"/>
      <c r="AEQ956" s="871"/>
      <c r="AER956" s="871"/>
      <c r="AES956" s="871"/>
      <c r="AET956" s="871"/>
      <c r="AEU956" s="871"/>
      <c r="AEV956" s="871"/>
      <c r="AEW956" s="871"/>
      <c r="AEX956" s="871"/>
      <c r="AEY956" s="871"/>
      <c r="AEZ956" s="871"/>
      <c r="AFA956" s="871"/>
      <c r="AFB956" s="871"/>
      <c r="AFC956" s="871"/>
      <c r="AFD956" s="871"/>
      <c r="AFE956" s="871"/>
      <c r="AFF956" s="871"/>
      <c r="AFG956" s="871"/>
      <c r="AFH956" s="871"/>
      <c r="AFI956" s="871"/>
      <c r="AFJ956" s="871"/>
      <c r="AFK956" s="871"/>
      <c r="AFL956" s="871"/>
      <c r="AFM956" s="871"/>
      <c r="AFN956" s="871"/>
      <c r="AFO956" s="871"/>
      <c r="AFP956" s="871"/>
      <c r="AFQ956" s="871"/>
      <c r="AFR956" s="871"/>
      <c r="AFS956" s="871"/>
      <c r="AFT956" s="871"/>
      <c r="AFU956" s="871"/>
      <c r="AFV956" s="871"/>
      <c r="AFW956" s="871"/>
      <c r="AFX956" s="871"/>
      <c r="AFY956" s="871"/>
      <c r="AFZ956" s="871"/>
      <c r="AGA956" s="871"/>
      <c r="AGB956" s="871"/>
      <c r="AGC956" s="871"/>
      <c r="AGD956" s="871"/>
      <c r="AGE956" s="871"/>
      <c r="AGF956" s="871"/>
      <c r="AGG956" s="871"/>
      <c r="AGH956" s="871"/>
      <c r="AGI956" s="871"/>
      <c r="AGJ956" s="871"/>
      <c r="AGK956" s="871"/>
      <c r="AGL956" s="871"/>
      <c r="AGM956" s="871"/>
      <c r="AGN956" s="871"/>
      <c r="AGO956" s="871"/>
      <c r="AGP956" s="871"/>
      <c r="AGQ956" s="871"/>
      <c r="AGR956" s="871"/>
      <c r="AGS956" s="871"/>
      <c r="AGT956" s="871"/>
      <c r="AGU956" s="871"/>
      <c r="AGV956" s="871"/>
      <c r="AGW956" s="871"/>
      <c r="AGX956" s="871"/>
      <c r="AGY956" s="871"/>
      <c r="AGZ956" s="871"/>
      <c r="AHA956" s="871"/>
      <c r="AHB956" s="871"/>
      <c r="AHC956" s="871"/>
      <c r="AHD956" s="871"/>
      <c r="AHE956" s="871"/>
      <c r="AHF956" s="871"/>
      <c r="AHG956" s="871"/>
      <c r="AHH956" s="871"/>
      <c r="AHI956" s="871"/>
      <c r="AHJ956" s="871"/>
      <c r="AHK956" s="871"/>
      <c r="AHL956" s="871"/>
      <c r="AHM956" s="871"/>
      <c r="AHN956" s="871"/>
      <c r="AHO956" s="871"/>
      <c r="AHP956" s="871"/>
      <c r="AHQ956" s="871"/>
      <c r="AHR956" s="871"/>
      <c r="AHS956" s="871"/>
      <c r="AHT956" s="871"/>
      <c r="AHU956" s="871"/>
      <c r="AHV956" s="871"/>
      <c r="AHW956" s="871"/>
      <c r="AHX956" s="871"/>
      <c r="AHY956" s="871"/>
      <c r="AHZ956" s="871"/>
      <c r="AIA956" s="871"/>
      <c r="AIB956" s="871"/>
      <c r="AIC956" s="871"/>
      <c r="AID956" s="871"/>
      <c r="AIE956" s="871"/>
      <c r="AIF956" s="871"/>
      <c r="AIG956" s="871"/>
      <c r="AIH956" s="871"/>
      <c r="AII956" s="871"/>
      <c r="AIJ956" s="871"/>
      <c r="AIK956" s="871"/>
      <c r="AIL956" s="871"/>
      <c r="AIM956" s="871"/>
      <c r="AIN956" s="871"/>
      <c r="AIO956" s="871"/>
      <c r="AIP956" s="871"/>
      <c r="AIQ956" s="871"/>
      <c r="AIR956" s="871"/>
      <c r="AIS956" s="871"/>
      <c r="AIT956" s="871"/>
      <c r="AIU956" s="871"/>
      <c r="AIV956" s="871"/>
      <c r="AIW956" s="871"/>
      <c r="AIX956" s="871"/>
      <c r="AIY956" s="871"/>
      <c r="AIZ956" s="871"/>
      <c r="AJA956" s="871"/>
      <c r="AJB956" s="871"/>
      <c r="AJC956" s="871"/>
      <c r="AJD956" s="871"/>
      <c r="AJE956" s="871"/>
      <c r="AJF956" s="871"/>
      <c r="AJG956" s="871"/>
      <c r="AJH956" s="871"/>
      <c r="AJI956" s="871"/>
      <c r="AJJ956" s="871"/>
      <c r="AJK956" s="871"/>
      <c r="AJL956" s="871"/>
      <c r="AJM956" s="871"/>
      <c r="AJN956" s="871"/>
      <c r="AJO956" s="871"/>
      <c r="AJP956" s="871"/>
      <c r="AJQ956" s="871"/>
      <c r="AJR956" s="871"/>
      <c r="AJS956" s="871"/>
      <c r="AJT956" s="871"/>
      <c r="AJU956" s="871"/>
      <c r="AJV956" s="871"/>
      <c r="AJW956" s="871"/>
      <c r="AJX956" s="871"/>
      <c r="AJY956" s="871"/>
      <c r="AJZ956" s="871"/>
      <c r="AKA956" s="871"/>
      <c r="AKB956" s="871"/>
      <c r="AKC956" s="871"/>
      <c r="AKD956" s="871"/>
      <c r="AKE956" s="871"/>
      <c r="AKF956" s="871"/>
      <c r="AKG956" s="871"/>
      <c r="AKH956" s="871"/>
      <c r="AKI956" s="871"/>
      <c r="AKJ956" s="871"/>
      <c r="AKK956" s="871"/>
      <c r="AKL956" s="871"/>
      <c r="AKM956" s="871"/>
      <c r="AKN956" s="871"/>
      <c r="AKO956" s="871"/>
      <c r="AKP956" s="871"/>
      <c r="AKQ956" s="871"/>
      <c r="AKR956" s="871"/>
      <c r="AKS956" s="871"/>
      <c r="AKT956" s="871"/>
      <c r="AKU956" s="871"/>
      <c r="AKV956" s="871"/>
      <c r="AKW956" s="871"/>
      <c r="AKX956" s="871"/>
      <c r="AKY956" s="871"/>
      <c r="AKZ956" s="871"/>
      <c r="ALA956" s="871"/>
      <c r="ALB956" s="871"/>
      <c r="ALC956" s="871"/>
      <c r="ALD956" s="871"/>
      <c r="ALE956" s="871"/>
      <c r="ALF956" s="871"/>
      <c r="ALG956" s="871"/>
      <c r="ALH956" s="871"/>
      <c r="ALI956" s="871"/>
      <c r="ALJ956" s="871"/>
      <c r="ALK956" s="871"/>
      <c r="ALL956" s="871"/>
      <c r="ALM956" s="871"/>
      <c r="ALN956" s="871"/>
      <c r="ALO956" s="871"/>
      <c r="ALP956" s="871"/>
      <c r="ALQ956" s="871"/>
      <c r="ALR956" s="871"/>
      <c r="ALS956" s="871"/>
      <c r="ALT956" s="871"/>
      <c r="ALU956" s="871"/>
      <c r="ALV956" s="871"/>
      <c r="ALW956" s="871"/>
      <c r="ALX956" s="871"/>
      <c r="ALY956" s="871"/>
      <c r="ALZ956" s="871"/>
      <c r="AMA956" s="871"/>
      <c r="AMB956" s="871"/>
      <c r="AMC956" s="871"/>
      <c r="AMD956" s="871"/>
      <c r="AME956" s="871"/>
      <c r="AMF956" s="871"/>
      <c r="AMG956" s="871"/>
      <c r="AMH956" s="871"/>
      <c r="AMI956" s="871"/>
      <c r="AMJ956" s="871"/>
    </row>
    <row r="957" spans="1:1024" ht="14.4">
      <c r="A957" s="970" t="s">
        <v>548</v>
      </c>
      <c r="B957" s="402">
        <v>0.08</v>
      </c>
      <c r="C957" s="1041"/>
      <c r="D957" s="954" t="s">
        <v>541</v>
      </c>
      <c r="E957" s="955">
        <v>1350000</v>
      </c>
      <c r="F957" s="1010">
        <v>0.04</v>
      </c>
      <c r="G957" s="1036">
        <f t="shared" si="37"/>
        <v>54000</v>
      </c>
      <c r="H957" s="871"/>
      <c r="I957" s="871"/>
      <c r="J957" s="871"/>
      <c r="K957" s="871"/>
      <c r="L957" s="871"/>
      <c r="M957" s="871"/>
      <c r="N957" s="871"/>
      <c r="O957" s="871"/>
      <c r="P957" s="871"/>
      <c r="Q957" s="871"/>
      <c r="R957" s="871"/>
      <c r="S957" s="871"/>
      <c r="T957" s="871"/>
      <c r="U957" s="871"/>
      <c r="V957" s="871"/>
      <c r="W957" s="871"/>
      <c r="X957" s="871"/>
      <c r="Y957" s="871"/>
      <c r="Z957" s="871"/>
      <c r="AA957" s="871"/>
      <c r="AB957" s="871"/>
      <c r="AC957" s="871"/>
      <c r="AD957" s="871"/>
      <c r="AE957" s="871"/>
      <c r="AF957" s="871"/>
      <c r="AG957" s="871"/>
      <c r="AH957" s="871"/>
      <c r="AI957" s="871"/>
      <c r="AJ957" s="871"/>
      <c r="AK957" s="871"/>
      <c r="AL957" s="871"/>
      <c r="AM957" s="871"/>
      <c r="AN957" s="871"/>
      <c r="AO957" s="871"/>
      <c r="AP957" s="871"/>
      <c r="AQ957" s="871"/>
      <c r="AR957" s="871"/>
      <c r="AS957" s="871"/>
      <c r="AT957" s="871"/>
      <c r="AU957" s="871"/>
      <c r="AV957" s="871"/>
      <c r="AW957" s="871"/>
      <c r="AX957" s="871"/>
      <c r="AY957" s="871"/>
      <c r="AZ957" s="871"/>
      <c r="BA957" s="871"/>
      <c r="BB957" s="871"/>
      <c r="BC957" s="871"/>
      <c r="BD957" s="871"/>
      <c r="BE957" s="871"/>
      <c r="BF957" s="871"/>
      <c r="BG957" s="871"/>
      <c r="BH957" s="871"/>
      <c r="BI957" s="871"/>
      <c r="BJ957" s="871"/>
      <c r="BK957" s="871"/>
      <c r="BL957" s="871"/>
      <c r="BM957" s="871"/>
      <c r="BN957" s="871"/>
      <c r="BO957" s="871"/>
      <c r="BP957" s="871"/>
      <c r="BQ957" s="871"/>
      <c r="BR957" s="871"/>
      <c r="BS957" s="871"/>
      <c r="BT957" s="871"/>
      <c r="BU957" s="871"/>
      <c r="BV957" s="871"/>
      <c r="BW957" s="871"/>
      <c r="BX957" s="871"/>
      <c r="BY957" s="871"/>
      <c r="BZ957" s="871"/>
      <c r="CA957" s="871"/>
      <c r="CB957" s="871"/>
      <c r="CC957" s="871"/>
      <c r="CD957" s="871"/>
      <c r="CE957" s="871"/>
      <c r="CF957" s="871"/>
      <c r="CG957" s="871"/>
      <c r="CH957" s="871"/>
      <c r="CI957" s="871"/>
      <c r="CJ957" s="871"/>
      <c r="CK957" s="871"/>
      <c r="CL957" s="871"/>
      <c r="CM957" s="871"/>
      <c r="CN957" s="871"/>
      <c r="CO957" s="871"/>
      <c r="CP957" s="871"/>
      <c r="CQ957" s="871"/>
      <c r="CR957" s="871"/>
      <c r="CS957" s="871"/>
      <c r="CT957" s="871"/>
      <c r="CU957" s="871"/>
      <c r="CV957" s="871"/>
      <c r="CW957" s="871"/>
      <c r="CX957" s="871"/>
      <c r="CY957" s="871"/>
      <c r="CZ957" s="871"/>
      <c r="DA957" s="871"/>
      <c r="DB957" s="871"/>
      <c r="DC957" s="871"/>
      <c r="DD957" s="871"/>
      <c r="DE957" s="871"/>
      <c r="DF957" s="871"/>
      <c r="DG957" s="871"/>
      <c r="DH957" s="871"/>
      <c r="DI957" s="871"/>
      <c r="DJ957" s="871"/>
      <c r="DK957" s="871"/>
      <c r="DL957" s="871"/>
      <c r="DM957" s="871"/>
      <c r="DN957" s="871"/>
      <c r="DO957" s="871"/>
      <c r="DP957" s="871"/>
      <c r="DQ957" s="871"/>
      <c r="DR957" s="871"/>
      <c r="DS957" s="871"/>
      <c r="DT957" s="871"/>
      <c r="DU957" s="871"/>
      <c r="DV957" s="871"/>
      <c r="DW957" s="871"/>
      <c r="DX957" s="871"/>
      <c r="DY957" s="871"/>
      <c r="DZ957" s="871"/>
      <c r="EA957" s="871"/>
      <c r="EB957" s="871"/>
      <c r="EC957" s="871"/>
      <c r="ED957" s="871"/>
      <c r="EE957" s="871"/>
      <c r="EF957" s="871"/>
      <c r="EG957" s="871"/>
      <c r="EH957" s="871"/>
      <c r="EI957" s="871"/>
      <c r="EJ957" s="871"/>
      <c r="EK957" s="871"/>
      <c r="EL957" s="871"/>
      <c r="EM957" s="871"/>
      <c r="EN957" s="871"/>
      <c r="EO957" s="871"/>
      <c r="EP957" s="871"/>
      <c r="EQ957" s="871"/>
      <c r="ER957" s="871"/>
      <c r="ES957" s="871"/>
      <c r="ET957" s="871"/>
      <c r="EU957" s="871"/>
      <c r="EV957" s="871"/>
      <c r="EW957" s="871"/>
      <c r="EX957" s="871"/>
      <c r="EY957" s="871"/>
      <c r="EZ957" s="871"/>
      <c r="FA957" s="871"/>
      <c r="FB957" s="871"/>
      <c r="FC957" s="871"/>
      <c r="FD957" s="871"/>
      <c r="FE957" s="871"/>
      <c r="FF957" s="871"/>
      <c r="FG957" s="871"/>
      <c r="FH957" s="871"/>
      <c r="FI957" s="871"/>
      <c r="FJ957" s="871"/>
      <c r="FK957" s="871"/>
      <c r="FL957" s="871"/>
      <c r="FM957" s="871"/>
      <c r="FN957" s="871"/>
      <c r="FO957" s="871"/>
      <c r="FP957" s="871"/>
      <c r="FQ957" s="871"/>
      <c r="FR957" s="871"/>
      <c r="FS957" s="871"/>
      <c r="FT957" s="871"/>
      <c r="FU957" s="871"/>
      <c r="FV957" s="871"/>
      <c r="FW957" s="871"/>
      <c r="FX957" s="871"/>
      <c r="FY957" s="871"/>
      <c r="FZ957" s="871"/>
      <c r="GA957" s="871"/>
      <c r="GB957" s="871"/>
      <c r="GC957" s="871"/>
      <c r="GD957" s="871"/>
      <c r="GE957" s="871"/>
      <c r="GF957" s="871"/>
      <c r="GG957" s="871"/>
      <c r="GH957" s="871"/>
      <c r="GI957" s="871"/>
      <c r="GJ957" s="871"/>
      <c r="GK957" s="871"/>
      <c r="GL957" s="871"/>
      <c r="GM957" s="871"/>
      <c r="GN957" s="871"/>
      <c r="GO957" s="871"/>
      <c r="GP957" s="871"/>
      <c r="GQ957" s="871"/>
      <c r="GR957" s="871"/>
      <c r="GS957" s="871"/>
      <c r="GT957" s="871"/>
      <c r="GU957" s="871"/>
      <c r="GV957" s="871"/>
      <c r="GW957" s="871"/>
      <c r="GX957" s="871"/>
      <c r="GY957" s="871"/>
      <c r="GZ957" s="871"/>
      <c r="HA957" s="871"/>
      <c r="HB957" s="871"/>
      <c r="HC957" s="871"/>
      <c r="HD957" s="871"/>
      <c r="HE957" s="871"/>
      <c r="HF957" s="871"/>
      <c r="HG957" s="871"/>
      <c r="HH957" s="871"/>
      <c r="HI957" s="871"/>
      <c r="HJ957" s="871"/>
      <c r="HK957" s="871"/>
      <c r="HL957" s="871"/>
      <c r="HM957" s="871"/>
      <c r="HN957" s="871"/>
      <c r="HO957" s="871"/>
      <c r="HP957" s="871"/>
      <c r="HQ957" s="871"/>
      <c r="HR957" s="871"/>
      <c r="HS957" s="871"/>
      <c r="HT957" s="871"/>
      <c r="HU957" s="871"/>
      <c r="HV957" s="871"/>
      <c r="HW957" s="871"/>
      <c r="HX957" s="871"/>
      <c r="HY957" s="871"/>
      <c r="HZ957" s="871"/>
      <c r="IA957" s="871"/>
      <c r="IB957" s="871"/>
      <c r="IC957" s="871"/>
      <c r="ID957" s="871"/>
      <c r="IE957" s="871"/>
      <c r="IF957" s="871"/>
      <c r="IG957" s="871"/>
      <c r="IH957" s="871"/>
      <c r="II957" s="871"/>
      <c r="IJ957" s="871"/>
      <c r="IK957" s="871"/>
      <c r="IL957" s="871"/>
      <c r="IM957" s="871"/>
      <c r="IN957" s="871"/>
      <c r="IO957" s="871"/>
      <c r="IP957" s="871"/>
      <c r="IQ957" s="871"/>
      <c r="IR957" s="871"/>
      <c r="IS957" s="871"/>
      <c r="IT957" s="871"/>
      <c r="IU957" s="871"/>
      <c r="IV957" s="871"/>
      <c r="IW957" s="871"/>
      <c r="IX957" s="871"/>
      <c r="IY957" s="871"/>
      <c r="IZ957" s="871"/>
      <c r="JA957" s="871"/>
      <c r="JB957" s="871"/>
      <c r="JC957" s="871"/>
      <c r="JD957" s="871"/>
      <c r="JE957" s="871"/>
      <c r="JF957" s="871"/>
      <c r="JG957" s="871"/>
      <c r="JH957" s="871"/>
      <c r="JI957" s="871"/>
      <c r="JJ957" s="871"/>
      <c r="JK957" s="871"/>
      <c r="JL957" s="871"/>
      <c r="JM957" s="871"/>
      <c r="JN957" s="871"/>
      <c r="JO957" s="871"/>
      <c r="JP957" s="871"/>
      <c r="JQ957" s="871"/>
      <c r="JR957" s="871"/>
      <c r="JS957" s="871"/>
      <c r="JT957" s="871"/>
      <c r="JU957" s="871"/>
      <c r="JV957" s="871"/>
      <c r="JW957" s="871"/>
      <c r="JX957" s="871"/>
      <c r="JY957" s="871"/>
      <c r="JZ957" s="871"/>
      <c r="KA957" s="871"/>
      <c r="KB957" s="871"/>
      <c r="KC957" s="871"/>
      <c r="KD957" s="871"/>
      <c r="KE957" s="871"/>
      <c r="KF957" s="871"/>
      <c r="KG957" s="871"/>
      <c r="KH957" s="871"/>
      <c r="KI957" s="871"/>
      <c r="KJ957" s="871"/>
      <c r="KK957" s="871"/>
      <c r="KL957" s="871"/>
      <c r="KM957" s="871"/>
      <c r="KN957" s="871"/>
      <c r="KO957" s="871"/>
      <c r="KP957" s="871"/>
      <c r="KQ957" s="871"/>
      <c r="KR957" s="871"/>
      <c r="KS957" s="871"/>
      <c r="KT957" s="871"/>
      <c r="KU957" s="871"/>
      <c r="KV957" s="871"/>
      <c r="KW957" s="871"/>
      <c r="KX957" s="871"/>
      <c r="KY957" s="871"/>
      <c r="KZ957" s="871"/>
      <c r="LA957" s="871"/>
      <c r="LB957" s="871"/>
      <c r="LC957" s="871"/>
      <c r="LD957" s="871"/>
      <c r="LE957" s="871"/>
      <c r="LF957" s="871"/>
      <c r="LG957" s="871"/>
      <c r="LH957" s="871"/>
      <c r="LI957" s="871"/>
      <c r="LJ957" s="871"/>
      <c r="LK957" s="871"/>
      <c r="LL957" s="871"/>
      <c r="LM957" s="871"/>
      <c r="LN957" s="871"/>
      <c r="LO957" s="871"/>
      <c r="LP957" s="871"/>
      <c r="LQ957" s="871"/>
      <c r="LR957" s="871"/>
      <c r="LS957" s="871"/>
      <c r="LT957" s="871"/>
      <c r="LU957" s="871"/>
      <c r="LV957" s="871"/>
      <c r="LW957" s="871"/>
      <c r="LX957" s="871"/>
      <c r="LY957" s="871"/>
      <c r="LZ957" s="871"/>
      <c r="MA957" s="871"/>
      <c r="MB957" s="871"/>
      <c r="MC957" s="871"/>
      <c r="MD957" s="871"/>
      <c r="ME957" s="871"/>
      <c r="MF957" s="871"/>
      <c r="MG957" s="871"/>
      <c r="MH957" s="871"/>
      <c r="MI957" s="871"/>
      <c r="MJ957" s="871"/>
      <c r="MK957" s="871"/>
      <c r="ML957" s="871"/>
      <c r="MM957" s="871"/>
      <c r="MN957" s="871"/>
      <c r="MO957" s="871"/>
      <c r="MP957" s="871"/>
      <c r="MQ957" s="871"/>
      <c r="MR957" s="871"/>
      <c r="MS957" s="871"/>
      <c r="MT957" s="871"/>
      <c r="MU957" s="871"/>
      <c r="MV957" s="871"/>
      <c r="MW957" s="871"/>
      <c r="MX957" s="871"/>
      <c r="MY957" s="871"/>
      <c r="MZ957" s="871"/>
      <c r="NA957" s="871"/>
      <c r="NB957" s="871"/>
      <c r="NC957" s="871"/>
      <c r="ND957" s="871"/>
      <c r="NE957" s="871"/>
      <c r="NF957" s="871"/>
      <c r="NG957" s="871"/>
      <c r="NH957" s="871"/>
      <c r="NI957" s="871"/>
      <c r="NJ957" s="871"/>
      <c r="NK957" s="871"/>
      <c r="NL957" s="871"/>
      <c r="NM957" s="871"/>
      <c r="NN957" s="871"/>
      <c r="NO957" s="871"/>
      <c r="NP957" s="871"/>
      <c r="NQ957" s="871"/>
      <c r="NR957" s="871"/>
      <c r="NS957" s="871"/>
      <c r="NT957" s="871"/>
      <c r="NU957" s="871"/>
      <c r="NV957" s="871"/>
      <c r="NW957" s="871"/>
      <c r="NX957" s="871"/>
      <c r="NY957" s="871"/>
      <c r="NZ957" s="871"/>
      <c r="OA957" s="871"/>
      <c r="OB957" s="871"/>
      <c r="OC957" s="871"/>
      <c r="OD957" s="871"/>
      <c r="OE957" s="871"/>
      <c r="OF957" s="871"/>
      <c r="OG957" s="871"/>
      <c r="OH957" s="871"/>
      <c r="OI957" s="871"/>
      <c r="OJ957" s="871"/>
      <c r="OK957" s="871"/>
      <c r="OL957" s="871"/>
      <c r="OM957" s="871"/>
      <c r="ON957" s="871"/>
      <c r="OO957" s="871"/>
      <c r="OP957" s="871"/>
      <c r="OQ957" s="871"/>
      <c r="OR957" s="871"/>
      <c r="OS957" s="871"/>
      <c r="OT957" s="871"/>
      <c r="OU957" s="871"/>
      <c r="OV957" s="871"/>
      <c r="OW957" s="871"/>
      <c r="OX957" s="871"/>
      <c r="OY957" s="871"/>
      <c r="OZ957" s="871"/>
      <c r="PA957" s="871"/>
      <c r="PB957" s="871"/>
      <c r="PC957" s="871"/>
      <c r="PD957" s="871"/>
      <c r="PE957" s="871"/>
      <c r="PF957" s="871"/>
      <c r="PG957" s="871"/>
      <c r="PH957" s="871"/>
      <c r="PI957" s="871"/>
      <c r="PJ957" s="871"/>
      <c r="PK957" s="871"/>
      <c r="PL957" s="871"/>
      <c r="PM957" s="871"/>
      <c r="PN957" s="871"/>
      <c r="PO957" s="871"/>
      <c r="PP957" s="871"/>
      <c r="PQ957" s="871"/>
      <c r="PR957" s="871"/>
      <c r="PS957" s="871"/>
      <c r="PT957" s="871"/>
      <c r="PU957" s="871"/>
      <c r="PV957" s="871"/>
      <c r="PW957" s="871"/>
      <c r="PX957" s="871"/>
      <c r="PY957" s="871"/>
      <c r="PZ957" s="871"/>
      <c r="QA957" s="871"/>
      <c r="QB957" s="871"/>
      <c r="QC957" s="871"/>
      <c r="QD957" s="871"/>
      <c r="QE957" s="871"/>
      <c r="QF957" s="871"/>
      <c r="QG957" s="871"/>
      <c r="QH957" s="871"/>
      <c r="QI957" s="871"/>
      <c r="QJ957" s="871"/>
      <c r="QK957" s="871"/>
      <c r="QL957" s="871"/>
      <c r="QM957" s="871"/>
      <c r="QN957" s="871"/>
      <c r="QO957" s="871"/>
      <c r="QP957" s="871"/>
      <c r="QQ957" s="871"/>
      <c r="QR957" s="871"/>
      <c r="QS957" s="871"/>
      <c r="QT957" s="871"/>
      <c r="QU957" s="871"/>
      <c r="QV957" s="871"/>
      <c r="QW957" s="871"/>
      <c r="QX957" s="871"/>
      <c r="QY957" s="871"/>
      <c r="QZ957" s="871"/>
      <c r="RA957" s="871"/>
      <c r="RB957" s="871"/>
      <c r="RC957" s="871"/>
      <c r="RD957" s="871"/>
      <c r="RE957" s="871"/>
      <c r="RF957" s="871"/>
      <c r="RG957" s="871"/>
      <c r="RH957" s="871"/>
      <c r="RI957" s="871"/>
      <c r="RJ957" s="871"/>
      <c r="RK957" s="871"/>
      <c r="RL957" s="871"/>
      <c r="RM957" s="871"/>
      <c r="RN957" s="871"/>
      <c r="RO957" s="871"/>
      <c r="RP957" s="871"/>
      <c r="RQ957" s="871"/>
      <c r="RR957" s="871"/>
      <c r="RS957" s="871"/>
      <c r="RT957" s="871"/>
      <c r="RU957" s="871"/>
      <c r="RV957" s="871"/>
      <c r="RW957" s="871"/>
      <c r="RX957" s="871"/>
      <c r="RY957" s="871"/>
      <c r="RZ957" s="871"/>
      <c r="SA957" s="871"/>
      <c r="SB957" s="871"/>
      <c r="SC957" s="871"/>
      <c r="SD957" s="871"/>
      <c r="SE957" s="871"/>
      <c r="SF957" s="871"/>
      <c r="SG957" s="871"/>
      <c r="SH957" s="871"/>
      <c r="SI957" s="871"/>
      <c r="SJ957" s="871"/>
      <c r="SK957" s="871"/>
      <c r="SL957" s="871"/>
      <c r="SM957" s="871"/>
      <c r="SN957" s="871"/>
      <c r="SO957" s="871"/>
      <c r="SP957" s="871"/>
      <c r="SQ957" s="871"/>
      <c r="SR957" s="871"/>
      <c r="SS957" s="871"/>
      <c r="ST957" s="871"/>
      <c r="SU957" s="871"/>
      <c r="SV957" s="871"/>
      <c r="SW957" s="871"/>
      <c r="SX957" s="871"/>
      <c r="SY957" s="871"/>
      <c r="SZ957" s="871"/>
      <c r="TA957" s="871"/>
      <c r="TB957" s="871"/>
      <c r="TC957" s="871"/>
      <c r="TD957" s="871"/>
      <c r="TE957" s="871"/>
      <c r="TF957" s="871"/>
      <c r="TG957" s="871"/>
      <c r="TH957" s="871"/>
      <c r="TI957" s="871"/>
      <c r="TJ957" s="871"/>
      <c r="TK957" s="871"/>
      <c r="TL957" s="871"/>
      <c r="TM957" s="871"/>
      <c r="TN957" s="871"/>
      <c r="TO957" s="871"/>
      <c r="TP957" s="871"/>
      <c r="TQ957" s="871"/>
      <c r="TR957" s="871"/>
      <c r="TS957" s="871"/>
      <c r="TT957" s="871"/>
      <c r="TU957" s="871"/>
      <c r="TV957" s="871"/>
      <c r="TW957" s="871"/>
      <c r="TX957" s="871"/>
      <c r="TY957" s="871"/>
      <c r="TZ957" s="871"/>
      <c r="UA957" s="871"/>
      <c r="UB957" s="871"/>
      <c r="UC957" s="871"/>
      <c r="UD957" s="871"/>
      <c r="UE957" s="871"/>
      <c r="UF957" s="871"/>
      <c r="UG957" s="871"/>
      <c r="UH957" s="871"/>
      <c r="UI957" s="871"/>
      <c r="UJ957" s="871"/>
      <c r="UK957" s="871"/>
      <c r="UL957" s="871"/>
      <c r="UM957" s="871"/>
      <c r="UN957" s="871"/>
      <c r="UO957" s="871"/>
      <c r="UP957" s="871"/>
      <c r="UQ957" s="871"/>
      <c r="UR957" s="871"/>
      <c r="US957" s="871"/>
      <c r="UT957" s="871"/>
      <c r="UU957" s="871"/>
      <c r="UV957" s="871"/>
      <c r="UW957" s="871"/>
      <c r="UX957" s="871"/>
      <c r="UY957" s="871"/>
      <c r="UZ957" s="871"/>
      <c r="VA957" s="871"/>
      <c r="VB957" s="871"/>
      <c r="VC957" s="871"/>
      <c r="VD957" s="871"/>
      <c r="VE957" s="871"/>
      <c r="VF957" s="871"/>
      <c r="VG957" s="871"/>
      <c r="VH957" s="871"/>
      <c r="VI957" s="871"/>
      <c r="VJ957" s="871"/>
      <c r="VK957" s="871"/>
      <c r="VL957" s="871"/>
      <c r="VM957" s="871"/>
      <c r="VN957" s="871"/>
      <c r="VO957" s="871"/>
      <c r="VP957" s="871"/>
      <c r="VQ957" s="871"/>
      <c r="VR957" s="871"/>
      <c r="VS957" s="871"/>
      <c r="VT957" s="871"/>
      <c r="VU957" s="871"/>
      <c r="VV957" s="871"/>
      <c r="VW957" s="871"/>
      <c r="VX957" s="871"/>
      <c r="VY957" s="871"/>
      <c r="VZ957" s="871"/>
      <c r="WA957" s="871"/>
      <c r="WB957" s="871"/>
      <c r="WC957" s="871"/>
      <c r="WD957" s="871"/>
      <c r="WE957" s="871"/>
      <c r="WF957" s="871"/>
      <c r="WG957" s="871"/>
      <c r="WH957" s="871"/>
      <c r="WI957" s="871"/>
      <c r="WJ957" s="871"/>
      <c r="WK957" s="871"/>
      <c r="WL957" s="871"/>
      <c r="WM957" s="871"/>
      <c r="WN957" s="871"/>
      <c r="WO957" s="871"/>
      <c r="WP957" s="871"/>
      <c r="WQ957" s="871"/>
      <c r="WR957" s="871"/>
      <c r="WS957" s="871"/>
      <c r="WT957" s="871"/>
      <c r="WU957" s="871"/>
      <c r="WV957" s="871"/>
      <c r="WW957" s="871"/>
      <c r="WX957" s="871"/>
      <c r="WY957" s="871"/>
      <c r="WZ957" s="871"/>
      <c r="XA957" s="871"/>
      <c r="XB957" s="871"/>
      <c r="XC957" s="871"/>
      <c r="XD957" s="871"/>
      <c r="XE957" s="871"/>
      <c r="XF957" s="871"/>
      <c r="XG957" s="871"/>
      <c r="XH957" s="871"/>
      <c r="XI957" s="871"/>
      <c r="XJ957" s="871"/>
      <c r="XK957" s="871"/>
      <c r="XL957" s="871"/>
      <c r="XM957" s="871"/>
      <c r="XN957" s="871"/>
      <c r="XO957" s="871"/>
      <c r="XP957" s="871"/>
      <c r="XQ957" s="871"/>
      <c r="XR957" s="871"/>
      <c r="XS957" s="871"/>
      <c r="XT957" s="871"/>
      <c r="XU957" s="871"/>
      <c r="XV957" s="871"/>
      <c r="XW957" s="871"/>
      <c r="XX957" s="871"/>
      <c r="XY957" s="871"/>
      <c r="XZ957" s="871"/>
      <c r="YA957" s="871"/>
      <c r="YB957" s="871"/>
      <c r="YC957" s="871"/>
      <c r="YD957" s="871"/>
      <c r="YE957" s="871"/>
      <c r="YF957" s="871"/>
      <c r="YG957" s="871"/>
      <c r="YH957" s="871"/>
      <c r="YI957" s="871"/>
      <c r="YJ957" s="871"/>
      <c r="YK957" s="871"/>
      <c r="YL957" s="871"/>
      <c r="YM957" s="871"/>
      <c r="YN957" s="871"/>
      <c r="YO957" s="871"/>
      <c r="YP957" s="871"/>
      <c r="YQ957" s="871"/>
      <c r="YR957" s="871"/>
      <c r="YS957" s="871"/>
      <c r="YT957" s="871"/>
      <c r="YU957" s="871"/>
      <c r="YV957" s="871"/>
      <c r="YW957" s="871"/>
      <c r="YX957" s="871"/>
      <c r="YY957" s="871"/>
      <c r="YZ957" s="871"/>
      <c r="ZA957" s="871"/>
      <c r="ZB957" s="871"/>
      <c r="ZC957" s="871"/>
      <c r="ZD957" s="871"/>
      <c r="ZE957" s="871"/>
      <c r="ZF957" s="871"/>
      <c r="ZG957" s="871"/>
      <c r="ZH957" s="871"/>
      <c r="ZI957" s="871"/>
      <c r="ZJ957" s="871"/>
      <c r="ZK957" s="871"/>
      <c r="ZL957" s="871"/>
      <c r="ZM957" s="871"/>
      <c r="ZN957" s="871"/>
      <c r="ZO957" s="871"/>
      <c r="ZP957" s="871"/>
      <c r="ZQ957" s="871"/>
      <c r="ZR957" s="871"/>
      <c r="ZS957" s="871"/>
      <c r="ZT957" s="871"/>
      <c r="ZU957" s="871"/>
      <c r="ZV957" s="871"/>
      <c r="ZW957" s="871"/>
      <c r="ZX957" s="871"/>
      <c r="ZY957" s="871"/>
      <c r="ZZ957" s="871"/>
      <c r="AAA957" s="871"/>
      <c r="AAB957" s="871"/>
      <c r="AAC957" s="871"/>
      <c r="AAD957" s="871"/>
      <c r="AAE957" s="871"/>
      <c r="AAF957" s="871"/>
      <c r="AAG957" s="871"/>
      <c r="AAH957" s="871"/>
      <c r="AAI957" s="871"/>
      <c r="AAJ957" s="871"/>
      <c r="AAK957" s="871"/>
      <c r="AAL957" s="871"/>
      <c r="AAM957" s="871"/>
      <c r="AAN957" s="871"/>
      <c r="AAO957" s="871"/>
      <c r="AAP957" s="871"/>
      <c r="AAQ957" s="871"/>
      <c r="AAR957" s="871"/>
      <c r="AAS957" s="871"/>
      <c r="AAT957" s="871"/>
      <c r="AAU957" s="871"/>
      <c r="AAV957" s="871"/>
      <c r="AAW957" s="871"/>
      <c r="AAX957" s="871"/>
      <c r="AAY957" s="871"/>
      <c r="AAZ957" s="871"/>
      <c r="ABA957" s="871"/>
      <c r="ABB957" s="871"/>
      <c r="ABC957" s="871"/>
      <c r="ABD957" s="871"/>
      <c r="ABE957" s="871"/>
      <c r="ABF957" s="871"/>
      <c r="ABG957" s="871"/>
      <c r="ABH957" s="871"/>
      <c r="ABI957" s="871"/>
      <c r="ABJ957" s="871"/>
      <c r="ABK957" s="871"/>
      <c r="ABL957" s="871"/>
      <c r="ABM957" s="871"/>
      <c r="ABN957" s="871"/>
      <c r="ABO957" s="871"/>
      <c r="ABP957" s="871"/>
      <c r="ABQ957" s="871"/>
      <c r="ABR957" s="871"/>
      <c r="ABS957" s="871"/>
      <c r="ABT957" s="871"/>
      <c r="ABU957" s="871"/>
      <c r="ABV957" s="871"/>
      <c r="ABW957" s="871"/>
      <c r="ABX957" s="871"/>
      <c r="ABY957" s="871"/>
      <c r="ABZ957" s="871"/>
      <c r="ACA957" s="871"/>
      <c r="ACB957" s="871"/>
      <c r="ACC957" s="871"/>
      <c r="ACD957" s="871"/>
      <c r="ACE957" s="871"/>
      <c r="ACF957" s="871"/>
      <c r="ACG957" s="871"/>
      <c r="ACH957" s="871"/>
      <c r="ACI957" s="871"/>
      <c r="ACJ957" s="871"/>
      <c r="ACK957" s="871"/>
      <c r="ACL957" s="871"/>
      <c r="ACM957" s="871"/>
      <c r="ACN957" s="871"/>
      <c r="ACO957" s="871"/>
      <c r="ACP957" s="871"/>
      <c r="ACQ957" s="871"/>
      <c r="ACR957" s="871"/>
      <c r="ACS957" s="871"/>
      <c r="ACT957" s="871"/>
      <c r="ACU957" s="871"/>
      <c r="ACV957" s="871"/>
      <c r="ACW957" s="871"/>
      <c r="ACX957" s="871"/>
      <c r="ACY957" s="871"/>
      <c r="ACZ957" s="871"/>
      <c r="ADA957" s="871"/>
      <c r="ADB957" s="871"/>
      <c r="ADC957" s="871"/>
      <c r="ADD957" s="871"/>
      <c r="ADE957" s="871"/>
      <c r="ADF957" s="871"/>
      <c r="ADG957" s="871"/>
      <c r="ADH957" s="871"/>
      <c r="ADI957" s="871"/>
      <c r="ADJ957" s="871"/>
      <c r="ADK957" s="871"/>
      <c r="ADL957" s="871"/>
      <c r="ADM957" s="871"/>
      <c r="ADN957" s="871"/>
      <c r="ADO957" s="871"/>
      <c r="ADP957" s="871"/>
      <c r="ADQ957" s="871"/>
      <c r="ADR957" s="871"/>
      <c r="ADS957" s="871"/>
      <c r="ADT957" s="871"/>
      <c r="ADU957" s="871"/>
      <c r="ADV957" s="871"/>
      <c r="ADW957" s="871"/>
      <c r="ADX957" s="871"/>
      <c r="ADY957" s="871"/>
      <c r="ADZ957" s="871"/>
      <c r="AEA957" s="871"/>
      <c r="AEB957" s="871"/>
      <c r="AEC957" s="871"/>
      <c r="AED957" s="871"/>
      <c r="AEE957" s="871"/>
      <c r="AEF957" s="871"/>
      <c r="AEG957" s="871"/>
      <c r="AEH957" s="871"/>
      <c r="AEI957" s="871"/>
      <c r="AEJ957" s="871"/>
      <c r="AEK957" s="871"/>
      <c r="AEL957" s="871"/>
      <c r="AEM957" s="871"/>
      <c r="AEN957" s="871"/>
      <c r="AEO957" s="871"/>
      <c r="AEP957" s="871"/>
      <c r="AEQ957" s="871"/>
      <c r="AER957" s="871"/>
      <c r="AES957" s="871"/>
      <c r="AET957" s="871"/>
      <c r="AEU957" s="871"/>
      <c r="AEV957" s="871"/>
      <c r="AEW957" s="871"/>
      <c r="AEX957" s="871"/>
      <c r="AEY957" s="871"/>
      <c r="AEZ957" s="871"/>
      <c r="AFA957" s="871"/>
      <c r="AFB957" s="871"/>
      <c r="AFC957" s="871"/>
      <c r="AFD957" s="871"/>
      <c r="AFE957" s="871"/>
      <c r="AFF957" s="871"/>
      <c r="AFG957" s="871"/>
      <c r="AFH957" s="871"/>
      <c r="AFI957" s="871"/>
      <c r="AFJ957" s="871"/>
      <c r="AFK957" s="871"/>
      <c r="AFL957" s="871"/>
      <c r="AFM957" s="871"/>
      <c r="AFN957" s="871"/>
      <c r="AFO957" s="871"/>
      <c r="AFP957" s="871"/>
      <c r="AFQ957" s="871"/>
      <c r="AFR957" s="871"/>
      <c r="AFS957" s="871"/>
      <c r="AFT957" s="871"/>
      <c r="AFU957" s="871"/>
      <c r="AFV957" s="871"/>
      <c r="AFW957" s="871"/>
      <c r="AFX957" s="871"/>
      <c r="AFY957" s="871"/>
      <c r="AFZ957" s="871"/>
      <c r="AGA957" s="871"/>
      <c r="AGB957" s="871"/>
      <c r="AGC957" s="871"/>
      <c r="AGD957" s="871"/>
      <c r="AGE957" s="871"/>
      <c r="AGF957" s="871"/>
      <c r="AGG957" s="871"/>
      <c r="AGH957" s="871"/>
      <c r="AGI957" s="871"/>
      <c r="AGJ957" s="871"/>
      <c r="AGK957" s="871"/>
      <c r="AGL957" s="871"/>
      <c r="AGM957" s="871"/>
      <c r="AGN957" s="871"/>
      <c r="AGO957" s="871"/>
      <c r="AGP957" s="871"/>
      <c r="AGQ957" s="871"/>
      <c r="AGR957" s="871"/>
      <c r="AGS957" s="871"/>
      <c r="AGT957" s="871"/>
      <c r="AGU957" s="871"/>
      <c r="AGV957" s="871"/>
      <c r="AGW957" s="871"/>
      <c r="AGX957" s="871"/>
      <c r="AGY957" s="871"/>
      <c r="AGZ957" s="871"/>
      <c r="AHA957" s="871"/>
      <c r="AHB957" s="871"/>
      <c r="AHC957" s="871"/>
      <c r="AHD957" s="871"/>
      <c r="AHE957" s="871"/>
      <c r="AHF957" s="871"/>
      <c r="AHG957" s="871"/>
      <c r="AHH957" s="871"/>
      <c r="AHI957" s="871"/>
      <c r="AHJ957" s="871"/>
      <c r="AHK957" s="871"/>
      <c r="AHL957" s="871"/>
      <c r="AHM957" s="871"/>
      <c r="AHN957" s="871"/>
      <c r="AHO957" s="871"/>
      <c r="AHP957" s="871"/>
      <c r="AHQ957" s="871"/>
      <c r="AHR957" s="871"/>
      <c r="AHS957" s="871"/>
      <c r="AHT957" s="871"/>
      <c r="AHU957" s="871"/>
      <c r="AHV957" s="871"/>
      <c r="AHW957" s="871"/>
      <c r="AHX957" s="871"/>
      <c r="AHY957" s="871"/>
      <c r="AHZ957" s="871"/>
      <c r="AIA957" s="871"/>
      <c r="AIB957" s="871"/>
      <c r="AIC957" s="871"/>
      <c r="AID957" s="871"/>
      <c r="AIE957" s="871"/>
      <c r="AIF957" s="871"/>
      <c r="AIG957" s="871"/>
      <c r="AIH957" s="871"/>
      <c r="AII957" s="871"/>
      <c r="AIJ957" s="871"/>
      <c r="AIK957" s="871"/>
      <c r="AIL957" s="871"/>
      <c r="AIM957" s="871"/>
      <c r="AIN957" s="871"/>
      <c r="AIO957" s="871"/>
      <c r="AIP957" s="871"/>
      <c r="AIQ957" s="871"/>
      <c r="AIR957" s="871"/>
      <c r="AIS957" s="871"/>
      <c r="AIT957" s="871"/>
      <c r="AIU957" s="871"/>
      <c r="AIV957" s="871"/>
      <c r="AIW957" s="871"/>
      <c r="AIX957" s="871"/>
      <c r="AIY957" s="871"/>
      <c r="AIZ957" s="871"/>
      <c r="AJA957" s="871"/>
      <c r="AJB957" s="871"/>
      <c r="AJC957" s="871"/>
      <c r="AJD957" s="871"/>
      <c r="AJE957" s="871"/>
      <c r="AJF957" s="871"/>
      <c r="AJG957" s="871"/>
      <c r="AJH957" s="871"/>
      <c r="AJI957" s="871"/>
      <c r="AJJ957" s="871"/>
      <c r="AJK957" s="871"/>
      <c r="AJL957" s="871"/>
      <c r="AJM957" s="871"/>
      <c r="AJN957" s="871"/>
      <c r="AJO957" s="871"/>
      <c r="AJP957" s="871"/>
      <c r="AJQ957" s="871"/>
      <c r="AJR957" s="871"/>
      <c r="AJS957" s="871"/>
      <c r="AJT957" s="871"/>
      <c r="AJU957" s="871"/>
      <c r="AJV957" s="871"/>
      <c r="AJW957" s="871"/>
      <c r="AJX957" s="871"/>
      <c r="AJY957" s="871"/>
      <c r="AJZ957" s="871"/>
      <c r="AKA957" s="871"/>
      <c r="AKB957" s="871"/>
      <c r="AKC957" s="871"/>
      <c r="AKD957" s="871"/>
      <c r="AKE957" s="871"/>
      <c r="AKF957" s="871"/>
      <c r="AKG957" s="871"/>
      <c r="AKH957" s="871"/>
      <c r="AKI957" s="871"/>
      <c r="AKJ957" s="871"/>
      <c r="AKK957" s="871"/>
      <c r="AKL957" s="871"/>
      <c r="AKM957" s="871"/>
      <c r="AKN957" s="871"/>
      <c r="AKO957" s="871"/>
      <c r="AKP957" s="871"/>
      <c r="AKQ957" s="871"/>
      <c r="AKR957" s="871"/>
      <c r="AKS957" s="871"/>
      <c r="AKT957" s="871"/>
      <c r="AKU957" s="871"/>
      <c r="AKV957" s="871"/>
      <c r="AKW957" s="871"/>
      <c r="AKX957" s="871"/>
      <c r="AKY957" s="871"/>
      <c r="AKZ957" s="871"/>
      <c r="ALA957" s="871"/>
      <c r="ALB957" s="871"/>
      <c r="ALC957" s="871"/>
      <c r="ALD957" s="871"/>
      <c r="ALE957" s="871"/>
      <c r="ALF957" s="871"/>
      <c r="ALG957" s="871"/>
      <c r="ALH957" s="871"/>
      <c r="ALI957" s="871"/>
      <c r="ALJ957" s="871"/>
      <c r="ALK957" s="871"/>
      <c r="ALL957" s="871"/>
      <c r="ALM957" s="871"/>
      <c r="ALN957" s="871"/>
      <c r="ALO957" s="871"/>
      <c r="ALP957" s="871"/>
      <c r="ALQ957" s="871"/>
      <c r="ALR957" s="871"/>
      <c r="ALS957" s="871"/>
      <c r="ALT957" s="871"/>
      <c r="ALU957" s="871"/>
      <c r="ALV957" s="871"/>
      <c r="ALW957" s="871"/>
      <c r="ALX957" s="871"/>
      <c r="ALY957" s="871"/>
      <c r="ALZ957" s="871"/>
      <c r="AMA957" s="871"/>
      <c r="AMB957" s="871"/>
      <c r="AMC957" s="871"/>
      <c r="AMD957" s="871"/>
      <c r="AME957" s="871"/>
      <c r="AMF957" s="871"/>
      <c r="AMG957" s="871"/>
      <c r="AMH957" s="871"/>
      <c r="AMI957" s="871"/>
      <c r="AMJ957" s="871"/>
    </row>
    <row r="958" spans="1:1024" ht="14.4">
      <c r="A958" s="877"/>
      <c r="B958" s="880"/>
      <c r="C958" s="927"/>
      <c r="D958" s="881"/>
      <c r="E958" s="874"/>
      <c r="F958" s="886"/>
      <c r="G958" s="874"/>
      <c r="H958" s="871"/>
      <c r="I958" s="871"/>
      <c r="J958" s="871"/>
      <c r="K958" s="871"/>
      <c r="L958" s="871"/>
      <c r="M958" s="871"/>
      <c r="N958" s="871"/>
      <c r="O958" s="871"/>
      <c r="P958" s="871"/>
      <c r="Q958" s="871"/>
      <c r="R958" s="871"/>
      <c r="S958" s="871"/>
      <c r="T958" s="871"/>
      <c r="U958" s="871"/>
      <c r="V958" s="871"/>
      <c r="W958" s="871"/>
      <c r="X958" s="871"/>
      <c r="Y958" s="871"/>
      <c r="Z958" s="871"/>
      <c r="AA958" s="871"/>
      <c r="AB958" s="871"/>
      <c r="AC958" s="871"/>
      <c r="AD958" s="871"/>
      <c r="AE958" s="871"/>
      <c r="AF958" s="871"/>
      <c r="AG958" s="871"/>
      <c r="AH958" s="871"/>
      <c r="AI958" s="871"/>
      <c r="AJ958" s="871"/>
      <c r="AK958" s="871"/>
      <c r="AL958" s="871"/>
      <c r="AM958" s="871"/>
      <c r="AN958" s="871"/>
      <c r="AO958" s="871"/>
      <c r="AP958" s="871"/>
      <c r="AQ958" s="871"/>
      <c r="AR958" s="871"/>
      <c r="AS958" s="871"/>
      <c r="AT958" s="871"/>
      <c r="AU958" s="871"/>
      <c r="AV958" s="871"/>
      <c r="AW958" s="871"/>
      <c r="AX958" s="871"/>
      <c r="AY958" s="871"/>
      <c r="AZ958" s="871"/>
      <c r="BA958" s="871"/>
      <c r="BB958" s="871"/>
      <c r="BC958" s="871"/>
      <c r="BD958" s="871"/>
      <c r="BE958" s="871"/>
      <c r="BF958" s="871"/>
      <c r="BG958" s="871"/>
      <c r="BH958" s="871"/>
      <c r="BI958" s="871"/>
      <c r="BJ958" s="871"/>
      <c r="BK958" s="871"/>
      <c r="BL958" s="871"/>
      <c r="BM958" s="871"/>
      <c r="BN958" s="871"/>
      <c r="BO958" s="871"/>
      <c r="BP958" s="871"/>
      <c r="BQ958" s="871"/>
      <c r="BR958" s="871"/>
      <c r="BS958" s="871"/>
      <c r="BT958" s="871"/>
      <c r="BU958" s="871"/>
      <c r="BV958" s="871"/>
      <c r="BW958" s="871"/>
      <c r="BX958" s="871"/>
      <c r="BY958" s="871"/>
      <c r="BZ958" s="871"/>
      <c r="CA958" s="871"/>
      <c r="CB958" s="871"/>
      <c r="CC958" s="871"/>
      <c r="CD958" s="871"/>
      <c r="CE958" s="871"/>
      <c r="CF958" s="871"/>
      <c r="CG958" s="871"/>
      <c r="CH958" s="871"/>
      <c r="CI958" s="871"/>
      <c r="CJ958" s="871"/>
      <c r="CK958" s="871"/>
      <c r="CL958" s="871"/>
      <c r="CM958" s="871"/>
      <c r="CN958" s="871"/>
      <c r="CO958" s="871"/>
      <c r="CP958" s="871"/>
      <c r="CQ958" s="871"/>
      <c r="CR958" s="871"/>
      <c r="CS958" s="871"/>
      <c r="CT958" s="871"/>
      <c r="CU958" s="871"/>
      <c r="CV958" s="871"/>
      <c r="CW958" s="871"/>
      <c r="CX958" s="871"/>
      <c r="CY958" s="871"/>
      <c r="CZ958" s="871"/>
      <c r="DA958" s="871"/>
      <c r="DB958" s="871"/>
      <c r="DC958" s="871"/>
      <c r="DD958" s="871"/>
      <c r="DE958" s="871"/>
      <c r="DF958" s="871"/>
      <c r="DG958" s="871"/>
      <c r="DH958" s="871"/>
      <c r="DI958" s="871"/>
      <c r="DJ958" s="871"/>
      <c r="DK958" s="871"/>
      <c r="DL958" s="871"/>
      <c r="DM958" s="871"/>
      <c r="DN958" s="871"/>
      <c r="DO958" s="871"/>
      <c r="DP958" s="871"/>
      <c r="DQ958" s="871"/>
      <c r="DR958" s="871"/>
      <c r="DS958" s="871"/>
      <c r="DT958" s="871"/>
      <c r="DU958" s="871"/>
      <c r="DV958" s="871"/>
      <c r="DW958" s="871"/>
      <c r="DX958" s="871"/>
      <c r="DY958" s="871"/>
      <c r="DZ958" s="871"/>
      <c r="EA958" s="871"/>
      <c r="EB958" s="871"/>
      <c r="EC958" s="871"/>
      <c r="ED958" s="871"/>
      <c r="EE958" s="871"/>
      <c r="EF958" s="871"/>
      <c r="EG958" s="871"/>
      <c r="EH958" s="871"/>
      <c r="EI958" s="871"/>
      <c r="EJ958" s="871"/>
      <c r="EK958" s="871"/>
      <c r="EL958" s="871"/>
      <c r="EM958" s="871"/>
      <c r="EN958" s="871"/>
      <c r="EO958" s="871"/>
      <c r="EP958" s="871"/>
      <c r="EQ958" s="871"/>
      <c r="ER958" s="871"/>
      <c r="ES958" s="871"/>
      <c r="ET958" s="871"/>
      <c r="EU958" s="871"/>
      <c r="EV958" s="871"/>
      <c r="EW958" s="871"/>
      <c r="EX958" s="871"/>
      <c r="EY958" s="871"/>
      <c r="EZ958" s="871"/>
      <c r="FA958" s="871"/>
      <c r="FB958" s="871"/>
      <c r="FC958" s="871"/>
      <c r="FD958" s="871"/>
      <c r="FE958" s="871"/>
      <c r="FF958" s="871"/>
      <c r="FG958" s="871"/>
      <c r="FH958" s="871"/>
      <c r="FI958" s="871"/>
      <c r="FJ958" s="871"/>
      <c r="FK958" s="871"/>
      <c r="FL958" s="871"/>
      <c r="FM958" s="871"/>
      <c r="FN958" s="871"/>
      <c r="FO958" s="871"/>
      <c r="FP958" s="871"/>
      <c r="FQ958" s="871"/>
      <c r="FR958" s="871"/>
      <c r="FS958" s="871"/>
      <c r="FT958" s="871"/>
      <c r="FU958" s="871"/>
      <c r="FV958" s="871"/>
      <c r="FW958" s="871"/>
      <c r="FX958" s="871"/>
      <c r="FY958" s="871"/>
      <c r="FZ958" s="871"/>
      <c r="GA958" s="871"/>
      <c r="GB958" s="871"/>
      <c r="GC958" s="871"/>
      <c r="GD958" s="871"/>
      <c r="GE958" s="871"/>
      <c r="GF958" s="871"/>
      <c r="GG958" s="871"/>
      <c r="GH958" s="871"/>
      <c r="GI958" s="871"/>
      <c r="GJ958" s="871"/>
      <c r="GK958" s="871"/>
      <c r="GL958" s="871"/>
      <c r="GM958" s="871"/>
      <c r="GN958" s="871"/>
      <c r="GO958" s="871"/>
      <c r="GP958" s="871"/>
      <c r="GQ958" s="871"/>
      <c r="GR958" s="871"/>
      <c r="GS958" s="871"/>
      <c r="GT958" s="871"/>
      <c r="GU958" s="871"/>
      <c r="GV958" s="871"/>
      <c r="GW958" s="871"/>
      <c r="GX958" s="871"/>
      <c r="GY958" s="871"/>
      <c r="GZ958" s="871"/>
      <c r="HA958" s="871"/>
      <c r="HB958" s="871"/>
      <c r="HC958" s="871"/>
      <c r="HD958" s="871"/>
      <c r="HE958" s="871"/>
      <c r="HF958" s="871"/>
      <c r="HG958" s="871"/>
      <c r="HH958" s="871"/>
      <c r="HI958" s="871"/>
      <c r="HJ958" s="871"/>
      <c r="HK958" s="871"/>
      <c r="HL958" s="871"/>
      <c r="HM958" s="871"/>
      <c r="HN958" s="871"/>
      <c r="HO958" s="871"/>
      <c r="HP958" s="871"/>
      <c r="HQ958" s="871"/>
      <c r="HR958" s="871"/>
      <c r="HS958" s="871"/>
      <c r="HT958" s="871"/>
      <c r="HU958" s="871"/>
      <c r="HV958" s="871"/>
      <c r="HW958" s="871"/>
      <c r="HX958" s="871"/>
      <c r="HY958" s="871"/>
      <c r="HZ958" s="871"/>
      <c r="IA958" s="871"/>
      <c r="IB958" s="871"/>
      <c r="IC958" s="871"/>
      <c r="ID958" s="871"/>
      <c r="IE958" s="871"/>
      <c r="IF958" s="871"/>
      <c r="IG958" s="871"/>
      <c r="IH958" s="871"/>
      <c r="II958" s="871"/>
      <c r="IJ958" s="871"/>
      <c r="IK958" s="871"/>
      <c r="IL958" s="871"/>
      <c r="IM958" s="871"/>
      <c r="IN958" s="871"/>
      <c r="IO958" s="871"/>
      <c r="IP958" s="871"/>
      <c r="IQ958" s="871"/>
      <c r="IR958" s="871"/>
      <c r="IS958" s="871"/>
      <c r="IT958" s="871"/>
      <c r="IU958" s="871"/>
      <c r="IV958" s="871"/>
      <c r="IW958" s="871"/>
      <c r="IX958" s="871"/>
      <c r="IY958" s="871"/>
      <c r="IZ958" s="871"/>
      <c r="JA958" s="871"/>
      <c r="JB958" s="871"/>
      <c r="JC958" s="871"/>
      <c r="JD958" s="871"/>
      <c r="JE958" s="871"/>
      <c r="JF958" s="871"/>
      <c r="JG958" s="871"/>
      <c r="JH958" s="871"/>
      <c r="JI958" s="871"/>
      <c r="JJ958" s="871"/>
      <c r="JK958" s="871"/>
      <c r="JL958" s="871"/>
      <c r="JM958" s="871"/>
      <c r="JN958" s="871"/>
      <c r="JO958" s="871"/>
      <c r="JP958" s="871"/>
      <c r="JQ958" s="871"/>
      <c r="JR958" s="871"/>
      <c r="JS958" s="871"/>
      <c r="JT958" s="871"/>
      <c r="JU958" s="871"/>
      <c r="JV958" s="871"/>
      <c r="JW958" s="871"/>
      <c r="JX958" s="871"/>
      <c r="JY958" s="871"/>
      <c r="JZ958" s="871"/>
      <c r="KA958" s="871"/>
      <c r="KB958" s="871"/>
      <c r="KC958" s="871"/>
      <c r="KD958" s="871"/>
      <c r="KE958" s="871"/>
      <c r="KF958" s="871"/>
      <c r="KG958" s="871"/>
      <c r="KH958" s="871"/>
      <c r="KI958" s="871"/>
      <c r="KJ958" s="871"/>
      <c r="KK958" s="871"/>
      <c r="KL958" s="871"/>
      <c r="KM958" s="871"/>
      <c r="KN958" s="871"/>
      <c r="KO958" s="871"/>
      <c r="KP958" s="871"/>
      <c r="KQ958" s="871"/>
      <c r="KR958" s="871"/>
      <c r="KS958" s="871"/>
      <c r="KT958" s="871"/>
      <c r="KU958" s="871"/>
      <c r="KV958" s="871"/>
      <c r="KW958" s="871"/>
      <c r="KX958" s="871"/>
      <c r="KY958" s="871"/>
      <c r="KZ958" s="871"/>
      <c r="LA958" s="871"/>
      <c r="LB958" s="871"/>
      <c r="LC958" s="871"/>
      <c r="LD958" s="871"/>
      <c r="LE958" s="871"/>
      <c r="LF958" s="871"/>
      <c r="LG958" s="871"/>
      <c r="LH958" s="871"/>
      <c r="LI958" s="871"/>
      <c r="LJ958" s="871"/>
      <c r="LK958" s="871"/>
      <c r="LL958" s="871"/>
      <c r="LM958" s="871"/>
      <c r="LN958" s="871"/>
      <c r="LO958" s="871"/>
      <c r="LP958" s="871"/>
      <c r="LQ958" s="871"/>
      <c r="LR958" s="871"/>
      <c r="LS958" s="871"/>
      <c r="LT958" s="871"/>
      <c r="LU958" s="871"/>
      <c r="LV958" s="871"/>
      <c r="LW958" s="871"/>
      <c r="LX958" s="871"/>
      <c r="LY958" s="871"/>
      <c r="LZ958" s="871"/>
      <c r="MA958" s="871"/>
      <c r="MB958" s="871"/>
      <c r="MC958" s="871"/>
      <c r="MD958" s="871"/>
      <c r="ME958" s="871"/>
      <c r="MF958" s="871"/>
      <c r="MG958" s="871"/>
      <c r="MH958" s="871"/>
      <c r="MI958" s="871"/>
      <c r="MJ958" s="871"/>
      <c r="MK958" s="871"/>
      <c r="ML958" s="871"/>
      <c r="MM958" s="871"/>
      <c r="MN958" s="871"/>
      <c r="MO958" s="871"/>
      <c r="MP958" s="871"/>
      <c r="MQ958" s="871"/>
      <c r="MR958" s="871"/>
      <c r="MS958" s="871"/>
      <c r="MT958" s="871"/>
      <c r="MU958" s="871"/>
      <c r="MV958" s="871"/>
      <c r="MW958" s="871"/>
      <c r="MX958" s="871"/>
      <c r="MY958" s="871"/>
      <c r="MZ958" s="871"/>
      <c r="NA958" s="871"/>
      <c r="NB958" s="871"/>
      <c r="NC958" s="871"/>
      <c r="ND958" s="871"/>
      <c r="NE958" s="871"/>
      <c r="NF958" s="871"/>
      <c r="NG958" s="871"/>
      <c r="NH958" s="871"/>
      <c r="NI958" s="871"/>
      <c r="NJ958" s="871"/>
      <c r="NK958" s="871"/>
      <c r="NL958" s="871"/>
      <c r="NM958" s="871"/>
      <c r="NN958" s="871"/>
      <c r="NO958" s="871"/>
      <c r="NP958" s="871"/>
      <c r="NQ958" s="871"/>
      <c r="NR958" s="871"/>
      <c r="NS958" s="871"/>
      <c r="NT958" s="871"/>
      <c r="NU958" s="871"/>
      <c r="NV958" s="871"/>
      <c r="NW958" s="871"/>
      <c r="NX958" s="871"/>
      <c r="NY958" s="871"/>
      <c r="NZ958" s="871"/>
      <c r="OA958" s="871"/>
      <c r="OB958" s="871"/>
      <c r="OC958" s="871"/>
      <c r="OD958" s="871"/>
      <c r="OE958" s="871"/>
      <c r="OF958" s="871"/>
      <c r="OG958" s="871"/>
      <c r="OH958" s="871"/>
      <c r="OI958" s="871"/>
      <c r="OJ958" s="871"/>
      <c r="OK958" s="871"/>
      <c r="OL958" s="871"/>
      <c r="OM958" s="871"/>
      <c r="ON958" s="871"/>
      <c r="OO958" s="871"/>
      <c r="OP958" s="871"/>
      <c r="OQ958" s="871"/>
      <c r="OR958" s="871"/>
      <c r="OS958" s="871"/>
      <c r="OT958" s="871"/>
      <c r="OU958" s="871"/>
      <c r="OV958" s="871"/>
      <c r="OW958" s="871"/>
      <c r="OX958" s="871"/>
      <c r="OY958" s="871"/>
      <c r="OZ958" s="871"/>
      <c r="PA958" s="871"/>
      <c r="PB958" s="871"/>
      <c r="PC958" s="871"/>
      <c r="PD958" s="871"/>
      <c r="PE958" s="871"/>
      <c r="PF958" s="871"/>
      <c r="PG958" s="871"/>
      <c r="PH958" s="871"/>
      <c r="PI958" s="871"/>
      <c r="PJ958" s="871"/>
      <c r="PK958" s="871"/>
      <c r="PL958" s="871"/>
      <c r="PM958" s="871"/>
      <c r="PN958" s="871"/>
      <c r="PO958" s="871"/>
      <c r="PP958" s="871"/>
      <c r="PQ958" s="871"/>
      <c r="PR958" s="871"/>
      <c r="PS958" s="871"/>
      <c r="PT958" s="871"/>
      <c r="PU958" s="871"/>
      <c r="PV958" s="871"/>
      <c r="PW958" s="871"/>
      <c r="PX958" s="871"/>
      <c r="PY958" s="871"/>
      <c r="PZ958" s="871"/>
      <c r="QA958" s="871"/>
      <c r="QB958" s="871"/>
      <c r="QC958" s="871"/>
      <c r="QD958" s="871"/>
      <c r="QE958" s="871"/>
      <c r="QF958" s="871"/>
      <c r="QG958" s="871"/>
      <c r="QH958" s="871"/>
      <c r="QI958" s="871"/>
      <c r="QJ958" s="871"/>
      <c r="QK958" s="871"/>
      <c r="QL958" s="871"/>
      <c r="QM958" s="871"/>
      <c r="QN958" s="871"/>
      <c r="QO958" s="871"/>
      <c r="QP958" s="871"/>
      <c r="QQ958" s="871"/>
      <c r="QR958" s="871"/>
      <c r="QS958" s="871"/>
      <c r="QT958" s="871"/>
      <c r="QU958" s="871"/>
      <c r="QV958" s="871"/>
      <c r="QW958" s="871"/>
      <c r="QX958" s="871"/>
      <c r="QY958" s="871"/>
      <c r="QZ958" s="871"/>
      <c r="RA958" s="871"/>
      <c r="RB958" s="871"/>
      <c r="RC958" s="871"/>
      <c r="RD958" s="871"/>
      <c r="RE958" s="871"/>
      <c r="RF958" s="871"/>
      <c r="RG958" s="871"/>
      <c r="RH958" s="871"/>
      <c r="RI958" s="871"/>
      <c r="RJ958" s="871"/>
      <c r="RK958" s="871"/>
      <c r="RL958" s="871"/>
      <c r="RM958" s="871"/>
      <c r="RN958" s="871"/>
      <c r="RO958" s="871"/>
      <c r="RP958" s="871"/>
      <c r="RQ958" s="871"/>
      <c r="RR958" s="871"/>
      <c r="RS958" s="871"/>
      <c r="RT958" s="871"/>
      <c r="RU958" s="871"/>
      <c r="RV958" s="871"/>
      <c r="RW958" s="871"/>
      <c r="RX958" s="871"/>
      <c r="RY958" s="871"/>
      <c r="RZ958" s="871"/>
      <c r="SA958" s="871"/>
      <c r="SB958" s="871"/>
      <c r="SC958" s="871"/>
      <c r="SD958" s="871"/>
      <c r="SE958" s="871"/>
      <c r="SF958" s="871"/>
      <c r="SG958" s="871"/>
      <c r="SH958" s="871"/>
      <c r="SI958" s="871"/>
      <c r="SJ958" s="871"/>
      <c r="SK958" s="871"/>
      <c r="SL958" s="871"/>
      <c r="SM958" s="871"/>
      <c r="SN958" s="871"/>
      <c r="SO958" s="871"/>
      <c r="SP958" s="871"/>
      <c r="SQ958" s="871"/>
      <c r="SR958" s="871"/>
      <c r="SS958" s="871"/>
      <c r="ST958" s="871"/>
      <c r="SU958" s="871"/>
      <c r="SV958" s="871"/>
      <c r="SW958" s="871"/>
      <c r="SX958" s="871"/>
      <c r="SY958" s="871"/>
      <c r="SZ958" s="871"/>
      <c r="TA958" s="871"/>
      <c r="TB958" s="871"/>
      <c r="TC958" s="871"/>
      <c r="TD958" s="871"/>
      <c r="TE958" s="871"/>
      <c r="TF958" s="871"/>
      <c r="TG958" s="871"/>
      <c r="TH958" s="871"/>
      <c r="TI958" s="871"/>
      <c r="TJ958" s="871"/>
      <c r="TK958" s="871"/>
      <c r="TL958" s="871"/>
      <c r="TM958" s="871"/>
      <c r="TN958" s="871"/>
      <c r="TO958" s="871"/>
      <c r="TP958" s="871"/>
      <c r="TQ958" s="871"/>
      <c r="TR958" s="871"/>
      <c r="TS958" s="871"/>
      <c r="TT958" s="871"/>
      <c r="TU958" s="871"/>
      <c r="TV958" s="871"/>
      <c r="TW958" s="871"/>
      <c r="TX958" s="871"/>
      <c r="TY958" s="871"/>
      <c r="TZ958" s="871"/>
      <c r="UA958" s="871"/>
      <c r="UB958" s="871"/>
      <c r="UC958" s="871"/>
      <c r="UD958" s="871"/>
      <c r="UE958" s="871"/>
      <c r="UF958" s="871"/>
      <c r="UG958" s="871"/>
      <c r="UH958" s="871"/>
      <c r="UI958" s="871"/>
      <c r="UJ958" s="871"/>
      <c r="UK958" s="871"/>
      <c r="UL958" s="871"/>
      <c r="UM958" s="871"/>
      <c r="UN958" s="871"/>
      <c r="UO958" s="871"/>
      <c r="UP958" s="871"/>
      <c r="UQ958" s="871"/>
      <c r="UR958" s="871"/>
      <c r="US958" s="871"/>
      <c r="UT958" s="871"/>
      <c r="UU958" s="871"/>
      <c r="UV958" s="871"/>
      <c r="UW958" s="871"/>
      <c r="UX958" s="871"/>
      <c r="UY958" s="871"/>
      <c r="UZ958" s="871"/>
      <c r="VA958" s="871"/>
      <c r="VB958" s="871"/>
      <c r="VC958" s="871"/>
      <c r="VD958" s="871"/>
      <c r="VE958" s="871"/>
      <c r="VF958" s="871"/>
      <c r="VG958" s="871"/>
      <c r="VH958" s="871"/>
      <c r="VI958" s="871"/>
      <c r="VJ958" s="871"/>
      <c r="VK958" s="871"/>
      <c r="VL958" s="871"/>
      <c r="VM958" s="871"/>
      <c r="VN958" s="871"/>
      <c r="VO958" s="871"/>
      <c r="VP958" s="871"/>
      <c r="VQ958" s="871"/>
      <c r="VR958" s="871"/>
      <c r="VS958" s="871"/>
      <c r="VT958" s="871"/>
      <c r="VU958" s="871"/>
      <c r="VV958" s="871"/>
      <c r="VW958" s="871"/>
      <c r="VX958" s="871"/>
      <c r="VY958" s="871"/>
      <c r="VZ958" s="871"/>
      <c r="WA958" s="871"/>
      <c r="WB958" s="871"/>
      <c r="WC958" s="871"/>
      <c r="WD958" s="871"/>
      <c r="WE958" s="871"/>
      <c r="WF958" s="871"/>
      <c r="WG958" s="871"/>
      <c r="WH958" s="871"/>
      <c r="WI958" s="871"/>
      <c r="WJ958" s="871"/>
      <c r="WK958" s="871"/>
      <c r="WL958" s="871"/>
      <c r="WM958" s="871"/>
      <c r="WN958" s="871"/>
      <c r="WO958" s="871"/>
      <c r="WP958" s="871"/>
      <c r="WQ958" s="871"/>
      <c r="WR958" s="871"/>
      <c r="WS958" s="871"/>
      <c r="WT958" s="871"/>
      <c r="WU958" s="871"/>
      <c r="WV958" s="871"/>
      <c r="WW958" s="871"/>
      <c r="WX958" s="871"/>
      <c r="WY958" s="871"/>
      <c r="WZ958" s="871"/>
      <c r="XA958" s="871"/>
      <c r="XB958" s="871"/>
      <c r="XC958" s="871"/>
      <c r="XD958" s="871"/>
      <c r="XE958" s="871"/>
      <c r="XF958" s="871"/>
      <c r="XG958" s="871"/>
      <c r="XH958" s="871"/>
      <c r="XI958" s="871"/>
      <c r="XJ958" s="871"/>
      <c r="XK958" s="871"/>
      <c r="XL958" s="871"/>
      <c r="XM958" s="871"/>
      <c r="XN958" s="871"/>
      <c r="XO958" s="871"/>
      <c r="XP958" s="871"/>
      <c r="XQ958" s="871"/>
      <c r="XR958" s="871"/>
      <c r="XS958" s="871"/>
      <c r="XT958" s="871"/>
      <c r="XU958" s="871"/>
      <c r="XV958" s="871"/>
      <c r="XW958" s="871"/>
      <c r="XX958" s="871"/>
      <c r="XY958" s="871"/>
      <c r="XZ958" s="871"/>
      <c r="YA958" s="871"/>
      <c r="YB958" s="871"/>
      <c r="YC958" s="871"/>
      <c r="YD958" s="871"/>
      <c r="YE958" s="871"/>
      <c r="YF958" s="871"/>
      <c r="YG958" s="871"/>
      <c r="YH958" s="871"/>
      <c r="YI958" s="871"/>
      <c r="YJ958" s="871"/>
      <c r="YK958" s="871"/>
      <c r="YL958" s="871"/>
      <c r="YM958" s="871"/>
      <c r="YN958" s="871"/>
      <c r="YO958" s="871"/>
      <c r="YP958" s="871"/>
      <c r="YQ958" s="871"/>
      <c r="YR958" s="871"/>
      <c r="YS958" s="871"/>
      <c r="YT958" s="871"/>
      <c r="YU958" s="871"/>
      <c r="YV958" s="871"/>
      <c r="YW958" s="871"/>
      <c r="YX958" s="871"/>
      <c r="YY958" s="871"/>
      <c r="YZ958" s="871"/>
      <c r="ZA958" s="871"/>
      <c r="ZB958" s="871"/>
      <c r="ZC958" s="871"/>
      <c r="ZD958" s="871"/>
      <c r="ZE958" s="871"/>
      <c r="ZF958" s="871"/>
      <c r="ZG958" s="871"/>
      <c r="ZH958" s="871"/>
      <c r="ZI958" s="871"/>
      <c r="ZJ958" s="871"/>
      <c r="ZK958" s="871"/>
      <c r="ZL958" s="871"/>
      <c r="ZM958" s="871"/>
      <c r="ZN958" s="871"/>
      <c r="ZO958" s="871"/>
      <c r="ZP958" s="871"/>
      <c r="ZQ958" s="871"/>
      <c r="ZR958" s="871"/>
      <c r="ZS958" s="871"/>
      <c r="ZT958" s="871"/>
      <c r="ZU958" s="871"/>
      <c r="ZV958" s="871"/>
      <c r="ZW958" s="871"/>
      <c r="ZX958" s="871"/>
      <c r="ZY958" s="871"/>
      <c r="ZZ958" s="871"/>
      <c r="AAA958" s="871"/>
      <c r="AAB958" s="871"/>
      <c r="AAC958" s="871"/>
      <c r="AAD958" s="871"/>
      <c r="AAE958" s="871"/>
      <c r="AAF958" s="871"/>
      <c r="AAG958" s="871"/>
      <c r="AAH958" s="871"/>
      <c r="AAI958" s="871"/>
      <c r="AAJ958" s="871"/>
      <c r="AAK958" s="871"/>
      <c r="AAL958" s="871"/>
      <c r="AAM958" s="871"/>
      <c r="AAN958" s="871"/>
      <c r="AAO958" s="871"/>
      <c r="AAP958" s="871"/>
      <c r="AAQ958" s="871"/>
      <c r="AAR958" s="871"/>
      <c r="AAS958" s="871"/>
      <c r="AAT958" s="871"/>
      <c r="AAU958" s="871"/>
      <c r="AAV958" s="871"/>
      <c r="AAW958" s="871"/>
      <c r="AAX958" s="871"/>
      <c r="AAY958" s="871"/>
      <c r="AAZ958" s="871"/>
      <c r="ABA958" s="871"/>
      <c r="ABB958" s="871"/>
      <c r="ABC958" s="871"/>
      <c r="ABD958" s="871"/>
      <c r="ABE958" s="871"/>
      <c r="ABF958" s="871"/>
      <c r="ABG958" s="871"/>
      <c r="ABH958" s="871"/>
      <c r="ABI958" s="871"/>
      <c r="ABJ958" s="871"/>
      <c r="ABK958" s="871"/>
      <c r="ABL958" s="871"/>
      <c r="ABM958" s="871"/>
      <c r="ABN958" s="871"/>
      <c r="ABO958" s="871"/>
      <c r="ABP958" s="871"/>
      <c r="ABQ958" s="871"/>
      <c r="ABR958" s="871"/>
      <c r="ABS958" s="871"/>
      <c r="ABT958" s="871"/>
      <c r="ABU958" s="871"/>
      <c r="ABV958" s="871"/>
      <c r="ABW958" s="871"/>
      <c r="ABX958" s="871"/>
      <c r="ABY958" s="871"/>
      <c r="ABZ958" s="871"/>
      <c r="ACA958" s="871"/>
      <c r="ACB958" s="871"/>
      <c r="ACC958" s="871"/>
      <c r="ACD958" s="871"/>
      <c r="ACE958" s="871"/>
      <c r="ACF958" s="871"/>
      <c r="ACG958" s="871"/>
      <c r="ACH958" s="871"/>
      <c r="ACI958" s="871"/>
      <c r="ACJ958" s="871"/>
      <c r="ACK958" s="871"/>
      <c r="ACL958" s="871"/>
      <c r="ACM958" s="871"/>
      <c r="ACN958" s="871"/>
      <c r="ACO958" s="871"/>
      <c r="ACP958" s="871"/>
      <c r="ACQ958" s="871"/>
      <c r="ACR958" s="871"/>
      <c r="ACS958" s="871"/>
      <c r="ACT958" s="871"/>
      <c r="ACU958" s="871"/>
      <c r="ACV958" s="871"/>
      <c r="ACW958" s="871"/>
      <c r="ACX958" s="871"/>
      <c r="ACY958" s="871"/>
      <c r="ACZ958" s="871"/>
      <c r="ADA958" s="871"/>
      <c r="ADB958" s="871"/>
      <c r="ADC958" s="871"/>
      <c r="ADD958" s="871"/>
      <c r="ADE958" s="871"/>
      <c r="ADF958" s="871"/>
      <c r="ADG958" s="871"/>
      <c r="ADH958" s="871"/>
      <c r="ADI958" s="871"/>
      <c r="ADJ958" s="871"/>
      <c r="ADK958" s="871"/>
      <c r="ADL958" s="871"/>
      <c r="ADM958" s="871"/>
      <c r="ADN958" s="871"/>
      <c r="ADO958" s="871"/>
      <c r="ADP958" s="871"/>
      <c r="ADQ958" s="871"/>
      <c r="ADR958" s="871"/>
      <c r="ADS958" s="871"/>
      <c r="ADT958" s="871"/>
      <c r="ADU958" s="871"/>
      <c r="ADV958" s="871"/>
      <c r="ADW958" s="871"/>
      <c r="ADX958" s="871"/>
      <c r="ADY958" s="871"/>
      <c r="ADZ958" s="871"/>
      <c r="AEA958" s="871"/>
      <c r="AEB958" s="871"/>
      <c r="AEC958" s="871"/>
      <c r="AED958" s="871"/>
      <c r="AEE958" s="871"/>
      <c r="AEF958" s="871"/>
      <c r="AEG958" s="871"/>
      <c r="AEH958" s="871"/>
      <c r="AEI958" s="871"/>
      <c r="AEJ958" s="871"/>
      <c r="AEK958" s="871"/>
      <c r="AEL958" s="871"/>
      <c r="AEM958" s="871"/>
      <c r="AEN958" s="871"/>
      <c r="AEO958" s="871"/>
      <c r="AEP958" s="871"/>
      <c r="AEQ958" s="871"/>
      <c r="AER958" s="871"/>
      <c r="AES958" s="871"/>
      <c r="AET958" s="871"/>
      <c r="AEU958" s="871"/>
      <c r="AEV958" s="871"/>
      <c r="AEW958" s="871"/>
      <c r="AEX958" s="871"/>
      <c r="AEY958" s="871"/>
      <c r="AEZ958" s="871"/>
      <c r="AFA958" s="871"/>
      <c r="AFB958" s="871"/>
      <c r="AFC958" s="871"/>
      <c r="AFD958" s="871"/>
      <c r="AFE958" s="871"/>
      <c r="AFF958" s="871"/>
      <c r="AFG958" s="871"/>
      <c r="AFH958" s="871"/>
      <c r="AFI958" s="871"/>
      <c r="AFJ958" s="871"/>
      <c r="AFK958" s="871"/>
      <c r="AFL958" s="871"/>
      <c r="AFM958" s="871"/>
      <c r="AFN958" s="871"/>
      <c r="AFO958" s="871"/>
      <c r="AFP958" s="871"/>
      <c r="AFQ958" s="871"/>
      <c r="AFR958" s="871"/>
      <c r="AFS958" s="871"/>
      <c r="AFT958" s="871"/>
      <c r="AFU958" s="871"/>
      <c r="AFV958" s="871"/>
      <c r="AFW958" s="871"/>
      <c r="AFX958" s="871"/>
      <c r="AFY958" s="871"/>
      <c r="AFZ958" s="871"/>
      <c r="AGA958" s="871"/>
      <c r="AGB958" s="871"/>
      <c r="AGC958" s="871"/>
      <c r="AGD958" s="871"/>
      <c r="AGE958" s="871"/>
      <c r="AGF958" s="871"/>
      <c r="AGG958" s="871"/>
      <c r="AGH958" s="871"/>
      <c r="AGI958" s="871"/>
      <c r="AGJ958" s="871"/>
      <c r="AGK958" s="871"/>
      <c r="AGL958" s="871"/>
      <c r="AGM958" s="871"/>
      <c r="AGN958" s="871"/>
      <c r="AGO958" s="871"/>
      <c r="AGP958" s="871"/>
      <c r="AGQ958" s="871"/>
      <c r="AGR958" s="871"/>
      <c r="AGS958" s="871"/>
      <c r="AGT958" s="871"/>
      <c r="AGU958" s="871"/>
      <c r="AGV958" s="871"/>
      <c r="AGW958" s="871"/>
      <c r="AGX958" s="871"/>
      <c r="AGY958" s="871"/>
      <c r="AGZ958" s="871"/>
      <c r="AHA958" s="871"/>
      <c r="AHB958" s="871"/>
      <c r="AHC958" s="871"/>
      <c r="AHD958" s="871"/>
      <c r="AHE958" s="871"/>
      <c r="AHF958" s="871"/>
      <c r="AHG958" s="871"/>
      <c r="AHH958" s="871"/>
      <c r="AHI958" s="871"/>
      <c r="AHJ958" s="871"/>
      <c r="AHK958" s="871"/>
      <c r="AHL958" s="871"/>
      <c r="AHM958" s="871"/>
      <c r="AHN958" s="871"/>
      <c r="AHO958" s="871"/>
      <c r="AHP958" s="871"/>
      <c r="AHQ958" s="871"/>
      <c r="AHR958" s="871"/>
      <c r="AHS958" s="871"/>
      <c r="AHT958" s="871"/>
      <c r="AHU958" s="871"/>
      <c r="AHV958" s="871"/>
      <c r="AHW958" s="871"/>
      <c r="AHX958" s="871"/>
      <c r="AHY958" s="871"/>
      <c r="AHZ958" s="871"/>
      <c r="AIA958" s="871"/>
      <c r="AIB958" s="871"/>
      <c r="AIC958" s="871"/>
      <c r="AID958" s="871"/>
      <c r="AIE958" s="871"/>
      <c r="AIF958" s="871"/>
      <c r="AIG958" s="871"/>
      <c r="AIH958" s="871"/>
      <c r="AII958" s="871"/>
      <c r="AIJ958" s="871"/>
      <c r="AIK958" s="871"/>
      <c r="AIL958" s="871"/>
      <c r="AIM958" s="871"/>
      <c r="AIN958" s="871"/>
      <c r="AIO958" s="871"/>
      <c r="AIP958" s="871"/>
      <c r="AIQ958" s="871"/>
      <c r="AIR958" s="871"/>
      <c r="AIS958" s="871"/>
      <c r="AIT958" s="871"/>
      <c r="AIU958" s="871"/>
      <c r="AIV958" s="871"/>
      <c r="AIW958" s="871"/>
      <c r="AIX958" s="871"/>
      <c r="AIY958" s="871"/>
      <c r="AIZ958" s="871"/>
      <c r="AJA958" s="871"/>
      <c r="AJB958" s="871"/>
      <c r="AJC958" s="871"/>
      <c r="AJD958" s="871"/>
      <c r="AJE958" s="871"/>
      <c r="AJF958" s="871"/>
      <c r="AJG958" s="871"/>
      <c r="AJH958" s="871"/>
      <c r="AJI958" s="871"/>
      <c r="AJJ958" s="871"/>
      <c r="AJK958" s="871"/>
      <c r="AJL958" s="871"/>
      <c r="AJM958" s="871"/>
      <c r="AJN958" s="871"/>
      <c r="AJO958" s="871"/>
      <c r="AJP958" s="871"/>
      <c r="AJQ958" s="871"/>
      <c r="AJR958" s="871"/>
      <c r="AJS958" s="871"/>
      <c r="AJT958" s="871"/>
      <c r="AJU958" s="871"/>
      <c r="AJV958" s="871"/>
      <c r="AJW958" s="871"/>
      <c r="AJX958" s="871"/>
      <c r="AJY958" s="871"/>
      <c r="AJZ958" s="871"/>
      <c r="AKA958" s="871"/>
      <c r="AKB958" s="871"/>
      <c r="AKC958" s="871"/>
      <c r="AKD958" s="871"/>
      <c r="AKE958" s="871"/>
      <c r="AKF958" s="871"/>
      <c r="AKG958" s="871"/>
      <c r="AKH958" s="871"/>
      <c r="AKI958" s="871"/>
      <c r="AKJ958" s="871"/>
      <c r="AKK958" s="871"/>
      <c r="AKL958" s="871"/>
      <c r="AKM958" s="871"/>
      <c r="AKN958" s="871"/>
      <c r="AKO958" s="871"/>
      <c r="AKP958" s="871"/>
      <c r="AKQ958" s="871"/>
      <c r="AKR958" s="871"/>
      <c r="AKS958" s="871"/>
      <c r="AKT958" s="871"/>
      <c r="AKU958" s="871"/>
      <c r="AKV958" s="871"/>
      <c r="AKW958" s="871"/>
      <c r="AKX958" s="871"/>
      <c r="AKY958" s="871"/>
      <c r="AKZ958" s="871"/>
      <c r="ALA958" s="871"/>
      <c r="ALB958" s="871"/>
      <c r="ALC958" s="871"/>
      <c r="ALD958" s="871"/>
      <c r="ALE958" s="871"/>
      <c r="ALF958" s="871"/>
      <c r="ALG958" s="871"/>
      <c r="ALH958" s="871"/>
      <c r="ALI958" s="871"/>
      <c r="ALJ958" s="871"/>
      <c r="ALK958" s="871"/>
      <c r="ALL958" s="871"/>
      <c r="ALM958" s="871"/>
      <c r="ALN958" s="871"/>
      <c r="ALO958" s="871"/>
      <c r="ALP958" s="871"/>
      <c r="ALQ958" s="871"/>
      <c r="ALR958" s="871"/>
      <c r="ALS958" s="871"/>
      <c r="ALT958" s="871"/>
      <c r="ALU958" s="871"/>
      <c r="ALV958" s="871"/>
      <c r="ALW958" s="871"/>
      <c r="ALX958" s="871"/>
      <c r="ALY958" s="871"/>
      <c r="ALZ958" s="871"/>
      <c r="AMA958" s="871"/>
      <c r="AMB958" s="871"/>
      <c r="AMC958" s="871"/>
      <c r="AMD958" s="871"/>
      <c r="AME958" s="871"/>
      <c r="AMF958" s="871"/>
      <c r="AMG958" s="871"/>
      <c r="AMH958" s="871"/>
      <c r="AMI958" s="871"/>
      <c r="AMJ958" s="871"/>
    </row>
    <row r="959" spans="1:1024" ht="14.4">
      <c r="A959" s="924"/>
      <c r="B959" s="924"/>
      <c r="C959" s="924"/>
      <c r="D959" s="890" t="s">
        <v>571</v>
      </c>
      <c r="E959" s="1038">
        <f>SUM(E937:E957)</f>
        <v>42823106</v>
      </c>
      <c r="F959" s="1046" t="s">
        <v>744</v>
      </c>
      <c r="G959" s="929">
        <f>SUM(G937:G957)</f>
        <v>2054455.3</v>
      </c>
      <c r="H959" s="871"/>
      <c r="I959" s="871"/>
      <c r="J959" s="871"/>
      <c r="K959" s="871"/>
      <c r="L959" s="871"/>
      <c r="M959" s="871"/>
      <c r="N959" s="871"/>
      <c r="O959" s="871"/>
      <c r="P959" s="871"/>
      <c r="Q959" s="871"/>
      <c r="R959" s="871"/>
      <c r="S959" s="871"/>
      <c r="T959" s="871"/>
      <c r="U959" s="871"/>
      <c r="V959" s="871"/>
      <c r="W959" s="871"/>
      <c r="X959" s="871"/>
      <c r="Y959" s="871"/>
      <c r="Z959" s="871"/>
      <c r="AA959" s="871"/>
      <c r="AB959" s="871"/>
      <c r="AC959" s="871"/>
      <c r="AD959" s="871"/>
      <c r="AE959" s="871"/>
      <c r="AF959" s="871"/>
      <c r="AG959" s="871"/>
      <c r="AH959" s="871"/>
      <c r="AI959" s="871"/>
      <c r="AJ959" s="871"/>
      <c r="AK959" s="871"/>
      <c r="AL959" s="871"/>
      <c r="AM959" s="871"/>
      <c r="AN959" s="871"/>
      <c r="AO959" s="871"/>
      <c r="AP959" s="871"/>
      <c r="AQ959" s="871"/>
      <c r="AR959" s="871"/>
      <c r="AS959" s="871"/>
      <c r="AT959" s="871"/>
      <c r="AU959" s="871"/>
      <c r="AV959" s="871"/>
      <c r="AW959" s="871"/>
      <c r="AX959" s="871"/>
      <c r="AY959" s="871"/>
      <c r="AZ959" s="871"/>
      <c r="BA959" s="871"/>
      <c r="BB959" s="871"/>
      <c r="BC959" s="871"/>
      <c r="BD959" s="871"/>
      <c r="BE959" s="871"/>
      <c r="BF959" s="871"/>
      <c r="BG959" s="871"/>
      <c r="BH959" s="871"/>
      <c r="BI959" s="871"/>
      <c r="BJ959" s="871"/>
      <c r="BK959" s="871"/>
      <c r="BL959" s="871"/>
      <c r="BM959" s="871"/>
      <c r="BN959" s="871"/>
      <c r="BO959" s="871"/>
      <c r="BP959" s="871"/>
      <c r="BQ959" s="871"/>
      <c r="BR959" s="871"/>
      <c r="BS959" s="871"/>
      <c r="BT959" s="871"/>
      <c r="BU959" s="871"/>
      <c r="BV959" s="871"/>
      <c r="BW959" s="871"/>
      <c r="BX959" s="871"/>
      <c r="BY959" s="871"/>
      <c r="BZ959" s="871"/>
      <c r="CA959" s="871"/>
      <c r="CB959" s="871"/>
      <c r="CC959" s="871"/>
      <c r="CD959" s="871"/>
      <c r="CE959" s="871"/>
      <c r="CF959" s="871"/>
      <c r="CG959" s="871"/>
      <c r="CH959" s="871"/>
      <c r="CI959" s="871"/>
      <c r="CJ959" s="871"/>
      <c r="CK959" s="871"/>
      <c r="CL959" s="871"/>
      <c r="CM959" s="871"/>
      <c r="CN959" s="871"/>
      <c r="CO959" s="871"/>
      <c r="CP959" s="871"/>
      <c r="CQ959" s="871"/>
      <c r="CR959" s="871"/>
      <c r="CS959" s="871"/>
      <c r="CT959" s="871"/>
      <c r="CU959" s="871"/>
      <c r="CV959" s="871"/>
      <c r="CW959" s="871"/>
      <c r="CX959" s="871"/>
      <c r="CY959" s="871"/>
      <c r="CZ959" s="871"/>
      <c r="DA959" s="871"/>
      <c r="DB959" s="871"/>
      <c r="DC959" s="871"/>
      <c r="DD959" s="871"/>
      <c r="DE959" s="871"/>
      <c r="DF959" s="871"/>
      <c r="DG959" s="871"/>
      <c r="DH959" s="871"/>
      <c r="DI959" s="871"/>
      <c r="DJ959" s="871"/>
      <c r="DK959" s="871"/>
      <c r="DL959" s="871"/>
      <c r="DM959" s="871"/>
      <c r="DN959" s="871"/>
      <c r="DO959" s="871"/>
      <c r="DP959" s="871"/>
      <c r="DQ959" s="871"/>
      <c r="DR959" s="871"/>
      <c r="DS959" s="871"/>
      <c r="DT959" s="871"/>
      <c r="DU959" s="871"/>
      <c r="DV959" s="871"/>
      <c r="DW959" s="871"/>
      <c r="DX959" s="871"/>
      <c r="DY959" s="871"/>
      <c r="DZ959" s="871"/>
      <c r="EA959" s="871"/>
      <c r="EB959" s="871"/>
      <c r="EC959" s="871"/>
      <c r="ED959" s="871"/>
      <c r="EE959" s="871"/>
      <c r="EF959" s="871"/>
      <c r="EG959" s="871"/>
      <c r="EH959" s="871"/>
      <c r="EI959" s="871"/>
      <c r="EJ959" s="871"/>
      <c r="EK959" s="871"/>
      <c r="EL959" s="871"/>
      <c r="EM959" s="871"/>
      <c r="EN959" s="871"/>
      <c r="EO959" s="871"/>
      <c r="EP959" s="871"/>
      <c r="EQ959" s="871"/>
      <c r="ER959" s="871"/>
      <c r="ES959" s="871"/>
      <c r="ET959" s="871"/>
      <c r="EU959" s="871"/>
      <c r="EV959" s="871"/>
      <c r="EW959" s="871"/>
      <c r="EX959" s="871"/>
      <c r="EY959" s="871"/>
      <c r="EZ959" s="871"/>
      <c r="FA959" s="871"/>
      <c r="FB959" s="871"/>
      <c r="FC959" s="871"/>
      <c r="FD959" s="871"/>
      <c r="FE959" s="871"/>
      <c r="FF959" s="871"/>
      <c r="FG959" s="871"/>
      <c r="FH959" s="871"/>
      <c r="FI959" s="871"/>
      <c r="FJ959" s="871"/>
      <c r="FK959" s="871"/>
      <c r="FL959" s="871"/>
      <c r="FM959" s="871"/>
      <c r="FN959" s="871"/>
      <c r="FO959" s="871"/>
      <c r="FP959" s="871"/>
      <c r="FQ959" s="871"/>
      <c r="FR959" s="871"/>
      <c r="FS959" s="871"/>
      <c r="FT959" s="871"/>
      <c r="FU959" s="871"/>
      <c r="FV959" s="871"/>
      <c r="FW959" s="871"/>
      <c r="FX959" s="871"/>
      <c r="FY959" s="871"/>
      <c r="FZ959" s="871"/>
      <c r="GA959" s="871"/>
      <c r="GB959" s="871"/>
      <c r="GC959" s="871"/>
      <c r="GD959" s="871"/>
      <c r="GE959" s="871"/>
      <c r="GF959" s="871"/>
      <c r="GG959" s="871"/>
      <c r="GH959" s="871"/>
      <c r="GI959" s="871"/>
      <c r="GJ959" s="871"/>
      <c r="GK959" s="871"/>
      <c r="GL959" s="871"/>
      <c r="GM959" s="871"/>
      <c r="GN959" s="871"/>
      <c r="GO959" s="871"/>
      <c r="GP959" s="871"/>
      <c r="GQ959" s="871"/>
      <c r="GR959" s="871"/>
      <c r="GS959" s="871"/>
      <c r="GT959" s="871"/>
      <c r="GU959" s="871"/>
      <c r="GV959" s="871"/>
      <c r="GW959" s="871"/>
      <c r="GX959" s="871"/>
      <c r="GY959" s="871"/>
      <c r="GZ959" s="871"/>
      <c r="HA959" s="871"/>
      <c r="HB959" s="871"/>
      <c r="HC959" s="871"/>
      <c r="HD959" s="871"/>
      <c r="HE959" s="871"/>
      <c r="HF959" s="871"/>
      <c r="HG959" s="871"/>
      <c r="HH959" s="871"/>
      <c r="HI959" s="871"/>
      <c r="HJ959" s="871"/>
      <c r="HK959" s="871"/>
      <c r="HL959" s="871"/>
      <c r="HM959" s="871"/>
      <c r="HN959" s="871"/>
      <c r="HO959" s="871"/>
      <c r="HP959" s="871"/>
      <c r="HQ959" s="871"/>
      <c r="HR959" s="871"/>
      <c r="HS959" s="871"/>
      <c r="HT959" s="871"/>
      <c r="HU959" s="871"/>
      <c r="HV959" s="871"/>
      <c r="HW959" s="871"/>
      <c r="HX959" s="871"/>
      <c r="HY959" s="871"/>
      <c r="HZ959" s="871"/>
      <c r="IA959" s="871"/>
      <c r="IB959" s="871"/>
      <c r="IC959" s="871"/>
      <c r="ID959" s="871"/>
      <c r="IE959" s="871"/>
      <c r="IF959" s="871"/>
      <c r="IG959" s="871"/>
      <c r="IH959" s="871"/>
      <c r="II959" s="871"/>
      <c r="IJ959" s="871"/>
      <c r="IK959" s="871"/>
      <c r="IL959" s="871"/>
      <c r="IM959" s="871"/>
      <c r="IN959" s="871"/>
      <c r="IO959" s="871"/>
      <c r="IP959" s="871"/>
      <c r="IQ959" s="871"/>
      <c r="IR959" s="871"/>
      <c r="IS959" s="871"/>
      <c r="IT959" s="871"/>
      <c r="IU959" s="871"/>
      <c r="IV959" s="871"/>
      <c r="IW959" s="871"/>
      <c r="IX959" s="871"/>
      <c r="IY959" s="871"/>
      <c r="IZ959" s="871"/>
      <c r="JA959" s="871"/>
      <c r="JB959" s="871"/>
      <c r="JC959" s="871"/>
      <c r="JD959" s="871"/>
      <c r="JE959" s="871"/>
      <c r="JF959" s="871"/>
      <c r="JG959" s="871"/>
      <c r="JH959" s="871"/>
      <c r="JI959" s="871"/>
      <c r="JJ959" s="871"/>
      <c r="JK959" s="871"/>
      <c r="JL959" s="871"/>
      <c r="JM959" s="871"/>
      <c r="JN959" s="871"/>
      <c r="JO959" s="871"/>
      <c r="JP959" s="871"/>
      <c r="JQ959" s="871"/>
      <c r="JR959" s="871"/>
      <c r="JS959" s="871"/>
      <c r="JT959" s="871"/>
      <c r="JU959" s="871"/>
      <c r="JV959" s="871"/>
      <c r="JW959" s="871"/>
      <c r="JX959" s="871"/>
      <c r="JY959" s="871"/>
      <c r="JZ959" s="871"/>
      <c r="KA959" s="871"/>
      <c r="KB959" s="871"/>
      <c r="KC959" s="871"/>
      <c r="KD959" s="871"/>
      <c r="KE959" s="871"/>
      <c r="KF959" s="871"/>
      <c r="KG959" s="871"/>
      <c r="KH959" s="871"/>
      <c r="KI959" s="871"/>
      <c r="KJ959" s="871"/>
      <c r="KK959" s="871"/>
      <c r="KL959" s="871"/>
      <c r="KM959" s="871"/>
      <c r="KN959" s="871"/>
      <c r="KO959" s="871"/>
      <c r="KP959" s="871"/>
      <c r="KQ959" s="871"/>
      <c r="KR959" s="871"/>
      <c r="KS959" s="871"/>
      <c r="KT959" s="871"/>
      <c r="KU959" s="871"/>
      <c r="KV959" s="871"/>
      <c r="KW959" s="871"/>
      <c r="KX959" s="871"/>
      <c r="KY959" s="871"/>
      <c r="KZ959" s="871"/>
      <c r="LA959" s="871"/>
      <c r="LB959" s="871"/>
      <c r="LC959" s="871"/>
      <c r="LD959" s="871"/>
      <c r="LE959" s="871"/>
      <c r="LF959" s="871"/>
      <c r="LG959" s="871"/>
      <c r="LH959" s="871"/>
      <c r="LI959" s="871"/>
      <c r="LJ959" s="871"/>
      <c r="LK959" s="871"/>
      <c r="LL959" s="871"/>
      <c r="LM959" s="871"/>
      <c r="LN959" s="871"/>
      <c r="LO959" s="871"/>
      <c r="LP959" s="871"/>
      <c r="LQ959" s="871"/>
      <c r="LR959" s="871"/>
      <c r="LS959" s="871"/>
      <c r="LT959" s="871"/>
      <c r="LU959" s="871"/>
      <c r="LV959" s="871"/>
      <c r="LW959" s="871"/>
      <c r="LX959" s="871"/>
      <c r="LY959" s="871"/>
      <c r="LZ959" s="871"/>
      <c r="MA959" s="871"/>
      <c r="MB959" s="871"/>
      <c r="MC959" s="871"/>
      <c r="MD959" s="871"/>
      <c r="ME959" s="871"/>
      <c r="MF959" s="871"/>
      <c r="MG959" s="871"/>
      <c r="MH959" s="871"/>
      <c r="MI959" s="871"/>
      <c r="MJ959" s="871"/>
      <c r="MK959" s="871"/>
      <c r="ML959" s="871"/>
      <c r="MM959" s="871"/>
      <c r="MN959" s="871"/>
      <c r="MO959" s="871"/>
      <c r="MP959" s="871"/>
      <c r="MQ959" s="871"/>
      <c r="MR959" s="871"/>
      <c r="MS959" s="871"/>
      <c r="MT959" s="871"/>
      <c r="MU959" s="871"/>
      <c r="MV959" s="871"/>
      <c r="MW959" s="871"/>
      <c r="MX959" s="871"/>
      <c r="MY959" s="871"/>
      <c r="MZ959" s="871"/>
      <c r="NA959" s="871"/>
      <c r="NB959" s="871"/>
      <c r="NC959" s="871"/>
      <c r="ND959" s="871"/>
      <c r="NE959" s="871"/>
      <c r="NF959" s="871"/>
      <c r="NG959" s="871"/>
      <c r="NH959" s="871"/>
      <c r="NI959" s="871"/>
      <c r="NJ959" s="871"/>
      <c r="NK959" s="871"/>
      <c r="NL959" s="871"/>
      <c r="NM959" s="871"/>
      <c r="NN959" s="871"/>
      <c r="NO959" s="871"/>
      <c r="NP959" s="871"/>
      <c r="NQ959" s="871"/>
      <c r="NR959" s="871"/>
      <c r="NS959" s="871"/>
      <c r="NT959" s="871"/>
      <c r="NU959" s="871"/>
      <c r="NV959" s="871"/>
      <c r="NW959" s="871"/>
      <c r="NX959" s="871"/>
      <c r="NY959" s="871"/>
      <c r="NZ959" s="871"/>
      <c r="OA959" s="871"/>
      <c r="OB959" s="871"/>
      <c r="OC959" s="871"/>
      <c r="OD959" s="871"/>
      <c r="OE959" s="871"/>
      <c r="OF959" s="871"/>
      <c r="OG959" s="871"/>
      <c r="OH959" s="871"/>
      <c r="OI959" s="871"/>
      <c r="OJ959" s="871"/>
      <c r="OK959" s="871"/>
      <c r="OL959" s="871"/>
      <c r="OM959" s="871"/>
      <c r="ON959" s="871"/>
      <c r="OO959" s="871"/>
      <c r="OP959" s="871"/>
      <c r="OQ959" s="871"/>
      <c r="OR959" s="871"/>
      <c r="OS959" s="871"/>
      <c r="OT959" s="871"/>
      <c r="OU959" s="871"/>
      <c r="OV959" s="871"/>
      <c r="OW959" s="871"/>
      <c r="OX959" s="871"/>
      <c r="OY959" s="871"/>
      <c r="OZ959" s="871"/>
      <c r="PA959" s="871"/>
      <c r="PB959" s="871"/>
      <c r="PC959" s="871"/>
      <c r="PD959" s="871"/>
      <c r="PE959" s="871"/>
      <c r="PF959" s="871"/>
      <c r="PG959" s="871"/>
      <c r="PH959" s="871"/>
      <c r="PI959" s="871"/>
      <c r="PJ959" s="871"/>
      <c r="PK959" s="871"/>
      <c r="PL959" s="871"/>
      <c r="PM959" s="871"/>
      <c r="PN959" s="871"/>
      <c r="PO959" s="871"/>
      <c r="PP959" s="871"/>
      <c r="PQ959" s="871"/>
      <c r="PR959" s="871"/>
      <c r="PS959" s="871"/>
      <c r="PT959" s="871"/>
      <c r="PU959" s="871"/>
      <c r="PV959" s="871"/>
      <c r="PW959" s="871"/>
      <c r="PX959" s="871"/>
      <c r="PY959" s="871"/>
      <c r="PZ959" s="871"/>
      <c r="QA959" s="871"/>
      <c r="QB959" s="871"/>
      <c r="QC959" s="871"/>
      <c r="QD959" s="871"/>
      <c r="QE959" s="871"/>
      <c r="QF959" s="871"/>
      <c r="QG959" s="871"/>
      <c r="QH959" s="871"/>
      <c r="QI959" s="871"/>
      <c r="QJ959" s="871"/>
      <c r="QK959" s="871"/>
      <c r="QL959" s="871"/>
      <c r="QM959" s="871"/>
      <c r="QN959" s="871"/>
      <c r="QO959" s="871"/>
      <c r="QP959" s="871"/>
      <c r="QQ959" s="871"/>
      <c r="QR959" s="871"/>
      <c r="QS959" s="871"/>
      <c r="QT959" s="871"/>
      <c r="QU959" s="871"/>
      <c r="QV959" s="871"/>
      <c r="QW959" s="871"/>
      <c r="QX959" s="871"/>
      <c r="QY959" s="871"/>
      <c r="QZ959" s="871"/>
      <c r="RA959" s="871"/>
      <c r="RB959" s="871"/>
      <c r="RC959" s="871"/>
      <c r="RD959" s="871"/>
      <c r="RE959" s="871"/>
      <c r="RF959" s="871"/>
      <c r="RG959" s="871"/>
      <c r="RH959" s="871"/>
      <c r="RI959" s="871"/>
      <c r="RJ959" s="871"/>
      <c r="RK959" s="871"/>
      <c r="RL959" s="871"/>
      <c r="RM959" s="871"/>
      <c r="RN959" s="871"/>
      <c r="RO959" s="871"/>
      <c r="RP959" s="871"/>
      <c r="RQ959" s="871"/>
      <c r="RR959" s="871"/>
      <c r="RS959" s="871"/>
      <c r="RT959" s="871"/>
      <c r="RU959" s="871"/>
      <c r="RV959" s="871"/>
      <c r="RW959" s="871"/>
      <c r="RX959" s="871"/>
      <c r="RY959" s="871"/>
      <c r="RZ959" s="871"/>
      <c r="SA959" s="871"/>
      <c r="SB959" s="871"/>
      <c r="SC959" s="871"/>
      <c r="SD959" s="871"/>
      <c r="SE959" s="871"/>
      <c r="SF959" s="871"/>
      <c r="SG959" s="871"/>
      <c r="SH959" s="871"/>
      <c r="SI959" s="871"/>
      <c r="SJ959" s="871"/>
      <c r="SK959" s="871"/>
      <c r="SL959" s="871"/>
      <c r="SM959" s="871"/>
      <c r="SN959" s="871"/>
      <c r="SO959" s="871"/>
      <c r="SP959" s="871"/>
      <c r="SQ959" s="871"/>
      <c r="SR959" s="871"/>
      <c r="SS959" s="871"/>
      <c r="ST959" s="871"/>
      <c r="SU959" s="871"/>
      <c r="SV959" s="871"/>
      <c r="SW959" s="871"/>
      <c r="SX959" s="871"/>
      <c r="SY959" s="871"/>
      <c r="SZ959" s="871"/>
      <c r="TA959" s="871"/>
      <c r="TB959" s="871"/>
      <c r="TC959" s="871"/>
      <c r="TD959" s="871"/>
      <c r="TE959" s="871"/>
      <c r="TF959" s="871"/>
      <c r="TG959" s="871"/>
      <c r="TH959" s="871"/>
      <c r="TI959" s="871"/>
      <c r="TJ959" s="871"/>
      <c r="TK959" s="871"/>
      <c r="TL959" s="871"/>
      <c r="TM959" s="871"/>
      <c r="TN959" s="871"/>
      <c r="TO959" s="871"/>
      <c r="TP959" s="871"/>
      <c r="TQ959" s="871"/>
      <c r="TR959" s="871"/>
      <c r="TS959" s="871"/>
      <c r="TT959" s="871"/>
      <c r="TU959" s="871"/>
      <c r="TV959" s="871"/>
      <c r="TW959" s="871"/>
      <c r="TX959" s="871"/>
      <c r="TY959" s="871"/>
      <c r="TZ959" s="871"/>
      <c r="UA959" s="871"/>
      <c r="UB959" s="871"/>
      <c r="UC959" s="871"/>
      <c r="UD959" s="871"/>
      <c r="UE959" s="871"/>
      <c r="UF959" s="871"/>
      <c r="UG959" s="871"/>
      <c r="UH959" s="871"/>
      <c r="UI959" s="871"/>
      <c r="UJ959" s="871"/>
      <c r="UK959" s="871"/>
      <c r="UL959" s="871"/>
      <c r="UM959" s="871"/>
      <c r="UN959" s="871"/>
      <c r="UO959" s="871"/>
      <c r="UP959" s="871"/>
      <c r="UQ959" s="871"/>
      <c r="UR959" s="871"/>
      <c r="US959" s="871"/>
      <c r="UT959" s="871"/>
      <c r="UU959" s="871"/>
      <c r="UV959" s="871"/>
      <c r="UW959" s="871"/>
      <c r="UX959" s="871"/>
      <c r="UY959" s="871"/>
      <c r="UZ959" s="871"/>
      <c r="VA959" s="871"/>
      <c r="VB959" s="871"/>
      <c r="VC959" s="871"/>
      <c r="VD959" s="871"/>
      <c r="VE959" s="871"/>
      <c r="VF959" s="871"/>
      <c r="VG959" s="871"/>
      <c r="VH959" s="871"/>
      <c r="VI959" s="871"/>
      <c r="VJ959" s="871"/>
      <c r="VK959" s="871"/>
      <c r="VL959" s="871"/>
      <c r="VM959" s="871"/>
      <c r="VN959" s="871"/>
      <c r="VO959" s="871"/>
      <c r="VP959" s="871"/>
      <c r="VQ959" s="871"/>
      <c r="VR959" s="871"/>
      <c r="VS959" s="871"/>
      <c r="VT959" s="871"/>
      <c r="VU959" s="871"/>
      <c r="VV959" s="871"/>
      <c r="VW959" s="871"/>
      <c r="VX959" s="871"/>
      <c r="VY959" s="871"/>
      <c r="VZ959" s="871"/>
      <c r="WA959" s="871"/>
      <c r="WB959" s="871"/>
      <c r="WC959" s="871"/>
      <c r="WD959" s="871"/>
      <c r="WE959" s="871"/>
      <c r="WF959" s="871"/>
      <c r="WG959" s="871"/>
      <c r="WH959" s="871"/>
      <c r="WI959" s="871"/>
      <c r="WJ959" s="871"/>
      <c r="WK959" s="871"/>
      <c r="WL959" s="871"/>
      <c r="WM959" s="871"/>
      <c r="WN959" s="871"/>
      <c r="WO959" s="871"/>
      <c r="WP959" s="871"/>
      <c r="WQ959" s="871"/>
      <c r="WR959" s="871"/>
      <c r="WS959" s="871"/>
      <c r="WT959" s="871"/>
      <c r="WU959" s="871"/>
      <c r="WV959" s="871"/>
      <c r="WW959" s="871"/>
      <c r="WX959" s="871"/>
      <c r="WY959" s="871"/>
      <c r="WZ959" s="871"/>
      <c r="XA959" s="871"/>
      <c r="XB959" s="871"/>
      <c r="XC959" s="871"/>
      <c r="XD959" s="871"/>
      <c r="XE959" s="871"/>
      <c r="XF959" s="871"/>
      <c r="XG959" s="871"/>
      <c r="XH959" s="871"/>
      <c r="XI959" s="871"/>
      <c r="XJ959" s="871"/>
      <c r="XK959" s="871"/>
      <c r="XL959" s="871"/>
      <c r="XM959" s="871"/>
      <c r="XN959" s="871"/>
      <c r="XO959" s="871"/>
      <c r="XP959" s="871"/>
      <c r="XQ959" s="871"/>
      <c r="XR959" s="871"/>
      <c r="XS959" s="871"/>
      <c r="XT959" s="871"/>
      <c r="XU959" s="871"/>
      <c r="XV959" s="871"/>
      <c r="XW959" s="871"/>
      <c r="XX959" s="871"/>
      <c r="XY959" s="871"/>
      <c r="XZ959" s="871"/>
      <c r="YA959" s="871"/>
      <c r="YB959" s="871"/>
      <c r="YC959" s="871"/>
      <c r="YD959" s="871"/>
      <c r="YE959" s="871"/>
      <c r="YF959" s="871"/>
      <c r="YG959" s="871"/>
      <c r="YH959" s="871"/>
      <c r="YI959" s="871"/>
      <c r="YJ959" s="871"/>
      <c r="YK959" s="871"/>
      <c r="YL959" s="871"/>
      <c r="YM959" s="871"/>
      <c r="YN959" s="871"/>
      <c r="YO959" s="871"/>
      <c r="YP959" s="871"/>
      <c r="YQ959" s="871"/>
      <c r="YR959" s="871"/>
      <c r="YS959" s="871"/>
      <c r="YT959" s="871"/>
      <c r="YU959" s="871"/>
      <c r="YV959" s="871"/>
      <c r="YW959" s="871"/>
      <c r="YX959" s="871"/>
      <c r="YY959" s="871"/>
      <c r="YZ959" s="871"/>
      <c r="ZA959" s="871"/>
      <c r="ZB959" s="871"/>
      <c r="ZC959" s="871"/>
      <c r="ZD959" s="871"/>
      <c r="ZE959" s="871"/>
      <c r="ZF959" s="871"/>
      <c r="ZG959" s="871"/>
      <c r="ZH959" s="871"/>
      <c r="ZI959" s="871"/>
      <c r="ZJ959" s="871"/>
      <c r="ZK959" s="871"/>
      <c r="ZL959" s="871"/>
      <c r="ZM959" s="871"/>
      <c r="ZN959" s="871"/>
      <c r="ZO959" s="871"/>
      <c r="ZP959" s="871"/>
      <c r="ZQ959" s="871"/>
      <c r="ZR959" s="871"/>
      <c r="ZS959" s="871"/>
      <c r="ZT959" s="871"/>
      <c r="ZU959" s="871"/>
      <c r="ZV959" s="871"/>
      <c r="ZW959" s="871"/>
      <c r="ZX959" s="871"/>
      <c r="ZY959" s="871"/>
      <c r="ZZ959" s="871"/>
      <c r="AAA959" s="871"/>
      <c r="AAB959" s="871"/>
      <c r="AAC959" s="871"/>
      <c r="AAD959" s="871"/>
      <c r="AAE959" s="871"/>
      <c r="AAF959" s="871"/>
      <c r="AAG959" s="871"/>
      <c r="AAH959" s="871"/>
      <c r="AAI959" s="871"/>
      <c r="AAJ959" s="871"/>
      <c r="AAK959" s="871"/>
      <c r="AAL959" s="871"/>
      <c r="AAM959" s="871"/>
      <c r="AAN959" s="871"/>
      <c r="AAO959" s="871"/>
      <c r="AAP959" s="871"/>
      <c r="AAQ959" s="871"/>
      <c r="AAR959" s="871"/>
      <c r="AAS959" s="871"/>
      <c r="AAT959" s="871"/>
      <c r="AAU959" s="871"/>
      <c r="AAV959" s="871"/>
      <c r="AAW959" s="871"/>
      <c r="AAX959" s="871"/>
      <c r="AAY959" s="871"/>
      <c r="AAZ959" s="871"/>
      <c r="ABA959" s="871"/>
      <c r="ABB959" s="871"/>
      <c r="ABC959" s="871"/>
      <c r="ABD959" s="871"/>
      <c r="ABE959" s="871"/>
      <c r="ABF959" s="871"/>
      <c r="ABG959" s="871"/>
      <c r="ABH959" s="871"/>
      <c r="ABI959" s="871"/>
      <c r="ABJ959" s="871"/>
      <c r="ABK959" s="871"/>
      <c r="ABL959" s="871"/>
      <c r="ABM959" s="871"/>
      <c r="ABN959" s="871"/>
      <c r="ABO959" s="871"/>
      <c r="ABP959" s="871"/>
      <c r="ABQ959" s="871"/>
      <c r="ABR959" s="871"/>
      <c r="ABS959" s="871"/>
      <c r="ABT959" s="871"/>
      <c r="ABU959" s="871"/>
      <c r="ABV959" s="871"/>
      <c r="ABW959" s="871"/>
      <c r="ABX959" s="871"/>
      <c r="ABY959" s="871"/>
      <c r="ABZ959" s="871"/>
      <c r="ACA959" s="871"/>
      <c r="ACB959" s="871"/>
      <c r="ACC959" s="871"/>
      <c r="ACD959" s="871"/>
      <c r="ACE959" s="871"/>
      <c r="ACF959" s="871"/>
      <c r="ACG959" s="871"/>
      <c r="ACH959" s="871"/>
      <c r="ACI959" s="871"/>
      <c r="ACJ959" s="871"/>
      <c r="ACK959" s="871"/>
      <c r="ACL959" s="871"/>
      <c r="ACM959" s="871"/>
      <c r="ACN959" s="871"/>
      <c r="ACO959" s="871"/>
      <c r="ACP959" s="871"/>
      <c r="ACQ959" s="871"/>
      <c r="ACR959" s="871"/>
      <c r="ACS959" s="871"/>
      <c r="ACT959" s="871"/>
      <c r="ACU959" s="871"/>
      <c r="ACV959" s="871"/>
      <c r="ACW959" s="871"/>
      <c r="ACX959" s="871"/>
      <c r="ACY959" s="871"/>
      <c r="ACZ959" s="871"/>
      <c r="ADA959" s="871"/>
      <c r="ADB959" s="871"/>
      <c r="ADC959" s="871"/>
      <c r="ADD959" s="871"/>
      <c r="ADE959" s="871"/>
      <c r="ADF959" s="871"/>
      <c r="ADG959" s="871"/>
      <c r="ADH959" s="871"/>
      <c r="ADI959" s="871"/>
      <c r="ADJ959" s="871"/>
      <c r="ADK959" s="871"/>
      <c r="ADL959" s="871"/>
      <c r="ADM959" s="871"/>
      <c r="ADN959" s="871"/>
      <c r="ADO959" s="871"/>
      <c r="ADP959" s="871"/>
      <c r="ADQ959" s="871"/>
      <c r="ADR959" s="871"/>
      <c r="ADS959" s="871"/>
      <c r="ADT959" s="871"/>
      <c r="ADU959" s="871"/>
      <c r="ADV959" s="871"/>
      <c r="ADW959" s="871"/>
      <c r="ADX959" s="871"/>
      <c r="ADY959" s="871"/>
      <c r="ADZ959" s="871"/>
      <c r="AEA959" s="871"/>
      <c r="AEB959" s="871"/>
      <c r="AEC959" s="871"/>
      <c r="AED959" s="871"/>
      <c r="AEE959" s="871"/>
      <c r="AEF959" s="871"/>
      <c r="AEG959" s="871"/>
      <c r="AEH959" s="871"/>
      <c r="AEI959" s="871"/>
      <c r="AEJ959" s="871"/>
      <c r="AEK959" s="871"/>
      <c r="AEL959" s="871"/>
      <c r="AEM959" s="871"/>
      <c r="AEN959" s="871"/>
      <c r="AEO959" s="871"/>
      <c r="AEP959" s="871"/>
      <c r="AEQ959" s="871"/>
      <c r="AER959" s="871"/>
      <c r="AES959" s="871"/>
      <c r="AET959" s="871"/>
      <c r="AEU959" s="871"/>
      <c r="AEV959" s="871"/>
      <c r="AEW959" s="871"/>
      <c r="AEX959" s="871"/>
      <c r="AEY959" s="871"/>
      <c r="AEZ959" s="871"/>
      <c r="AFA959" s="871"/>
      <c r="AFB959" s="871"/>
      <c r="AFC959" s="871"/>
      <c r="AFD959" s="871"/>
      <c r="AFE959" s="871"/>
      <c r="AFF959" s="871"/>
      <c r="AFG959" s="871"/>
      <c r="AFH959" s="871"/>
      <c r="AFI959" s="871"/>
      <c r="AFJ959" s="871"/>
      <c r="AFK959" s="871"/>
      <c r="AFL959" s="871"/>
      <c r="AFM959" s="871"/>
      <c r="AFN959" s="871"/>
      <c r="AFO959" s="871"/>
      <c r="AFP959" s="871"/>
      <c r="AFQ959" s="871"/>
      <c r="AFR959" s="871"/>
      <c r="AFS959" s="871"/>
      <c r="AFT959" s="871"/>
      <c r="AFU959" s="871"/>
      <c r="AFV959" s="871"/>
      <c r="AFW959" s="871"/>
      <c r="AFX959" s="871"/>
      <c r="AFY959" s="871"/>
      <c r="AFZ959" s="871"/>
      <c r="AGA959" s="871"/>
      <c r="AGB959" s="871"/>
      <c r="AGC959" s="871"/>
      <c r="AGD959" s="871"/>
      <c r="AGE959" s="871"/>
      <c r="AGF959" s="871"/>
      <c r="AGG959" s="871"/>
      <c r="AGH959" s="871"/>
      <c r="AGI959" s="871"/>
      <c r="AGJ959" s="871"/>
      <c r="AGK959" s="871"/>
      <c r="AGL959" s="871"/>
      <c r="AGM959" s="871"/>
      <c r="AGN959" s="871"/>
      <c r="AGO959" s="871"/>
      <c r="AGP959" s="871"/>
      <c r="AGQ959" s="871"/>
      <c r="AGR959" s="871"/>
      <c r="AGS959" s="871"/>
      <c r="AGT959" s="871"/>
      <c r="AGU959" s="871"/>
      <c r="AGV959" s="871"/>
      <c r="AGW959" s="871"/>
      <c r="AGX959" s="871"/>
      <c r="AGY959" s="871"/>
      <c r="AGZ959" s="871"/>
      <c r="AHA959" s="871"/>
      <c r="AHB959" s="871"/>
      <c r="AHC959" s="871"/>
      <c r="AHD959" s="871"/>
      <c r="AHE959" s="871"/>
      <c r="AHF959" s="871"/>
      <c r="AHG959" s="871"/>
      <c r="AHH959" s="871"/>
      <c r="AHI959" s="871"/>
      <c r="AHJ959" s="871"/>
      <c r="AHK959" s="871"/>
      <c r="AHL959" s="871"/>
      <c r="AHM959" s="871"/>
      <c r="AHN959" s="871"/>
      <c r="AHO959" s="871"/>
      <c r="AHP959" s="871"/>
      <c r="AHQ959" s="871"/>
      <c r="AHR959" s="871"/>
      <c r="AHS959" s="871"/>
      <c r="AHT959" s="871"/>
      <c r="AHU959" s="871"/>
      <c r="AHV959" s="871"/>
      <c r="AHW959" s="871"/>
      <c r="AHX959" s="871"/>
      <c r="AHY959" s="871"/>
      <c r="AHZ959" s="871"/>
      <c r="AIA959" s="871"/>
      <c r="AIB959" s="871"/>
      <c r="AIC959" s="871"/>
      <c r="AID959" s="871"/>
      <c r="AIE959" s="871"/>
      <c r="AIF959" s="871"/>
      <c r="AIG959" s="871"/>
      <c r="AIH959" s="871"/>
      <c r="AII959" s="871"/>
      <c r="AIJ959" s="871"/>
      <c r="AIK959" s="871"/>
      <c r="AIL959" s="871"/>
      <c r="AIM959" s="871"/>
      <c r="AIN959" s="871"/>
      <c r="AIO959" s="871"/>
      <c r="AIP959" s="871"/>
      <c r="AIQ959" s="871"/>
      <c r="AIR959" s="871"/>
      <c r="AIS959" s="871"/>
      <c r="AIT959" s="871"/>
      <c r="AIU959" s="871"/>
      <c r="AIV959" s="871"/>
      <c r="AIW959" s="871"/>
      <c r="AIX959" s="871"/>
      <c r="AIY959" s="871"/>
      <c r="AIZ959" s="871"/>
      <c r="AJA959" s="871"/>
      <c r="AJB959" s="871"/>
      <c r="AJC959" s="871"/>
      <c r="AJD959" s="871"/>
      <c r="AJE959" s="871"/>
      <c r="AJF959" s="871"/>
      <c r="AJG959" s="871"/>
      <c r="AJH959" s="871"/>
      <c r="AJI959" s="871"/>
      <c r="AJJ959" s="871"/>
      <c r="AJK959" s="871"/>
      <c r="AJL959" s="871"/>
      <c r="AJM959" s="871"/>
      <c r="AJN959" s="871"/>
      <c r="AJO959" s="871"/>
      <c r="AJP959" s="871"/>
      <c r="AJQ959" s="871"/>
      <c r="AJR959" s="871"/>
      <c r="AJS959" s="871"/>
      <c r="AJT959" s="871"/>
      <c r="AJU959" s="871"/>
      <c r="AJV959" s="871"/>
      <c r="AJW959" s="871"/>
      <c r="AJX959" s="871"/>
      <c r="AJY959" s="871"/>
      <c r="AJZ959" s="871"/>
      <c r="AKA959" s="871"/>
      <c r="AKB959" s="871"/>
      <c r="AKC959" s="871"/>
      <c r="AKD959" s="871"/>
      <c r="AKE959" s="871"/>
      <c r="AKF959" s="871"/>
      <c r="AKG959" s="871"/>
      <c r="AKH959" s="871"/>
      <c r="AKI959" s="871"/>
      <c r="AKJ959" s="871"/>
      <c r="AKK959" s="871"/>
      <c r="AKL959" s="871"/>
      <c r="AKM959" s="871"/>
      <c r="AKN959" s="871"/>
      <c r="AKO959" s="871"/>
      <c r="AKP959" s="871"/>
      <c r="AKQ959" s="871"/>
      <c r="AKR959" s="871"/>
      <c r="AKS959" s="871"/>
      <c r="AKT959" s="871"/>
      <c r="AKU959" s="871"/>
      <c r="AKV959" s="871"/>
      <c r="AKW959" s="871"/>
      <c r="AKX959" s="871"/>
      <c r="AKY959" s="871"/>
      <c r="AKZ959" s="871"/>
      <c r="ALA959" s="871"/>
      <c r="ALB959" s="871"/>
      <c r="ALC959" s="871"/>
      <c r="ALD959" s="871"/>
      <c r="ALE959" s="871"/>
      <c r="ALF959" s="871"/>
      <c r="ALG959" s="871"/>
      <c r="ALH959" s="871"/>
      <c r="ALI959" s="871"/>
      <c r="ALJ959" s="871"/>
      <c r="ALK959" s="871"/>
      <c r="ALL959" s="871"/>
      <c r="ALM959" s="871"/>
      <c r="ALN959" s="871"/>
      <c r="ALO959" s="871"/>
      <c r="ALP959" s="871"/>
      <c r="ALQ959" s="871"/>
      <c r="ALR959" s="871"/>
      <c r="ALS959" s="871"/>
      <c r="ALT959" s="871"/>
      <c r="ALU959" s="871"/>
      <c r="ALV959" s="871"/>
      <c r="ALW959" s="871"/>
      <c r="ALX959" s="871"/>
      <c r="ALY959" s="871"/>
      <c r="ALZ959" s="871"/>
      <c r="AMA959" s="871"/>
      <c r="AMB959" s="871"/>
      <c r="AMC959" s="871"/>
      <c r="AMD959" s="871"/>
      <c r="AME959" s="871"/>
      <c r="AMF959" s="871"/>
      <c r="AMG959" s="871"/>
      <c r="AMH959" s="871"/>
      <c r="AMI959" s="871"/>
      <c r="AMJ959" s="871"/>
    </row>
    <row r="960" spans="1:1024" ht="14.4">
      <c r="A960" s="919"/>
      <c r="B960" s="919"/>
      <c r="C960" s="919"/>
      <c r="D960" s="919"/>
      <c r="E960" s="919"/>
      <c r="F960" s="919"/>
      <c r="G960" s="919"/>
      <c r="H960" s="871"/>
      <c r="I960" s="871"/>
      <c r="J960" s="871"/>
      <c r="K960" s="871"/>
      <c r="L960" s="871"/>
      <c r="M960" s="871"/>
      <c r="N960" s="871"/>
      <c r="O960" s="871"/>
      <c r="P960" s="871"/>
      <c r="Q960" s="871"/>
      <c r="R960" s="871"/>
      <c r="S960" s="871"/>
      <c r="T960" s="871"/>
      <c r="U960" s="871"/>
      <c r="V960" s="871"/>
      <c r="W960" s="871"/>
      <c r="X960" s="871"/>
      <c r="Y960" s="871"/>
      <c r="Z960" s="871"/>
      <c r="AA960" s="871"/>
      <c r="AB960" s="871"/>
      <c r="AC960" s="871"/>
      <c r="AD960" s="871"/>
      <c r="AE960" s="871"/>
      <c r="AF960" s="871"/>
      <c r="AG960" s="871"/>
      <c r="AH960" s="871"/>
      <c r="AI960" s="871"/>
      <c r="AJ960" s="871"/>
      <c r="AK960" s="871"/>
      <c r="AL960" s="871"/>
      <c r="AM960" s="871"/>
      <c r="AN960" s="871"/>
      <c r="AO960" s="871"/>
      <c r="AP960" s="871"/>
      <c r="AQ960" s="871"/>
      <c r="AR960" s="871"/>
      <c r="AS960" s="871"/>
      <c r="AT960" s="871"/>
      <c r="AU960" s="871"/>
      <c r="AV960" s="871"/>
      <c r="AW960" s="871"/>
      <c r="AX960" s="871"/>
      <c r="AY960" s="871"/>
      <c r="AZ960" s="871"/>
      <c r="BA960" s="871"/>
      <c r="BB960" s="871"/>
      <c r="BC960" s="871"/>
      <c r="BD960" s="871"/>
      <c r="BE960" s="871"/>
      <c r="BF960" s="871"/>
      <c r="BG960" s="871"/>
      <c r="BH960" s="871"/>
      <c r="BI960" s="871"/>
      <c r="BJ960" s="871"/>
      <c r="BK960" s="871"/>
      <c r="BL960" s="871"/>
      <c r="BM960" s="871"/>
      <c r="BN960" s="871"/>
      <c r="BO960" s="871"/>
      <c r="BP960" s="871"/>
      <c r="BQ960" s="871"/>
      <c r="BR960" s="871"/>
      <c r="BS960" s="871"/>
      <c r="BT960" s="871"/>
      <c r="BU960" s="871"/>
      <c r="BV960" s="871"/>
      <c r="BW960" s="871"/>
      <c r="BX960" s="871"/>
      <c r="BY960" s="871"/>
      <c r="BZ960" s="871"/>
      <c r="CA960" s="871"/>
      <c r="CB960" s="871"/>
      <c r="CC960" s="871"/>
      <c r="CD960" s="871"/>
      <c r="CE960" s="871"/>
      <c r="CF960" s="871"/>
      <c r="CG960" s="871"/>
      <c r="CH960" s="871"/>
      <c r="CI960" s="871"/>
      <c r="CJ960" s="871"/>
      <c r="CK960" s="871"/>
      <c r="CL960" s="871"/>
      <c r="CM960" s="871"/>
      <c r="CN960" s="871"/>
      <c r="CO960" s="871"/>
      <c r="CP960" s="871"/>
      <c r="CQ960" s="871"/>
      <c r="CR960" s="871"/>
      <c r="CS960" s="871"/>
      <c r="CT960" s="871"/>
      <c r="CU960" s="871"/>
      <c r="CV960" s="871"/>
      <c r="CW960" s="871"/>
      <c r="CX960" s="871"/>
      <c r="CY960" s="871"/>
      <c r="CZ960" s="871"/>
      <c r="DA960" s="871"/>
      <c r="DB960" s="871"/>
      <c r="DC960" s="871"/>
      <c r="DD960" s="871"/>
      <c r="DE960" s="871"/>
      <c r="DF960" s="871"/>
      <c r="DG960" s="871"/>
      <c r="DH960" s="871"/>
      <c r="DI960" s="871"/>
      <c r="DJ960" s="871"/>
      <c r="DK960" s="871"/>
      <c r="DL960" s="871"/>
      <c r="DM960" s="871"/>
      <c r="DN960" s="871"/>
      <c r="DO960" s="871"/>
      <c r="DP960" s="871"/>
      <c r="DQ960" s="871"/>
      <c r="DR960" s="871"/>
      <c r="DS960" s="871"/>
      <c r="DT960" s="871"/>
      <c r="DU960" s="871"/>
      <c r="DV960" s="871"/>
      <c r="DW960" s="871"/>
      <c r="DX960" s="871"/>
      <c r="DY960" s="871"/>
      <c r="DZ960" s="871"/>
      <c r="EA960" s="871"/>
      <c r="EB960" s="871"/>
      <c r="EC960" s="871"/>
      <c r="ED960" s="871"/>
      <c r="EE960" s="871"/>
      <c r="EF960" s="871"/>
      <c r="EG960" s="871"/>
      <c r="EH960" s="871"/>
      <c r="EI960" s="871"/>
      <c r="EJ960" s="871"/>
      <c r="EK960" s="871"/>
      <c r="EL960" s="871"/>
      <c r="EM960" s="871"/>
      <c r="EN960" s="871"/>
      <c r="EO960" s="871"/>
      <c r="EP960" s="871"/>
      <c r="EQ960" s="871"/>
      <c r="ER960" s="871"/>
      <c r="ES960" s="871"/>
      <c r="ET960" s="871"/>
      <c r="EU960" s="871"/>
      <c r="EV960" s="871"/>
      <c r="EW960" s="871"/>
      <c r="EX960" s="871"/>
      <c r="EY960" s="871"/>
      <c r="EZ960" s="871"/>
      <c r="FA960" s="871"/>
      <c r="FB960" s="871"/>
      <c r="FC960" s="871"/>
      <c r="FD960" s="871"/>
      <c r="FE960" s="871"/>
      <c r="FF960" s="871"/>
      <c r="FG960" s="871"/>
      <c r="FH960" s="871"/>
      <c r="FI960" s="871"/>
      <c r="FJ960" s="871"/>
      <c r="FK960" s="871"/>
      <c r="FL960" s="871"/>
      <c r="FM960" s="871"/>
      <c r="FN960" s="871"/>
      <c r="FO960" s="871"/>
      <c r="FP960" s="871"/>
      <c r="FQ960" s="871"/>
      <c r="FR960" s="871"/>
      <c r="FS960" s="871"/>
      <c r="FT960" s="871"/>
      <c r="FU960" s="871"/>
      <c r="FV960" s="871"/>
      <c r="FW960" s="871"/>
      <c r="FX960" s="871"/>
      <c r="FY960" s="871"/>
      <c r="FZ960" s="871"/>
      <c r="GA960" s="871"/>
      <c r="GB960" s="871"/>
      <c r="GC960" s="871"/>
      <c r="GD960" s="871"/>
      <c r="GE960" s="871"/>
      <c r="GF960" s="871"/>
      <c r="GG960" s="871"/>
      <c r="GH960" s="871"/>
      <c r="GI960" s="871"/>
      <c r="GJ960" s="871"/>
      <c r="GK960" s="871"/>
      <c r="GL960" s="871"/>
      <c r="GM960" s="871"/>
      <c r="GN960" s="871"/>
      <c r="GO960" s="871"/>
      <c r="GP960" s="871"/>
      <c r="GQ960" s="871"/>
      <c r="GR960" s="871"/>
      <c r="GS960" s="871"/>
      <c r="GT960" s="871"/>
      <c r="GU960" s="871"/>
      <c r="GV960" s="871"/>
      <c r="GW960" s="871"/>
      <c r="GX960" s="871"/>
      <c r="GY960" s="871"/>
      <c r="GZ960" s="871"/>
      <c r="HA960" s="871"/>
      <c r="HB960" s="871"/>
      <c r="HC960" s="871"/>
      <c r="HD960" s="871"/>
      <c r="HE960" s="871"/>
      <c r="HF960" s="871"/>
      <c r="HG960" s="871"/>
      <c r="HH960" s="871"/>
      <c r="HI960" s="871"/>
      <c r="HJ960" s="871"/>
      <c r="HK960" s="871"/>
      <c r="HL960" s="871"/>
      <c r="HM960" s="871"/>
      <c r="HN960" s="871"/>
      <c r="HO960" s="871"/>
      <c r="HP960" s="871"/>
      <c r="HQ960" s="871"/>
      <c r="HR960" s="871"/>
      <c r="HS960" s="871"/>
      <c r="HT960" s="871"/>
      <c r="HU960" s="871"/>
      <c r="HV960" s="871"/>
      <c r="HW960" s="871"/>
      <c r="HX960" s="871"/>
      <c r="HY960" s="871"/>
      <c r="HZ960" s="871"/>
      <c r="IA960" s="871"/>
      <c r="IB960" s="871"/>
      <c r="IC960" s="871"/>
      <c r="ID960" s="871"/>
      <c r="IE960" s="871"/>
      <c r="IF960" s="871"/>
      <c r="IG960" s="871"/>
      <c r="IH960" s="871"/>
      <c r="II960" s="871"/>
      <c r="IJ960" s="871"/>
      <c r="IK960" s="871"/>
      <c r="IL960" s="871"/>
      <c r="IM960" s="871"/>
      <c r="IN960" s="871"/>
      <c r="IO960" s="871"/>
      <c r="IP960" s="871"/>
      <c r="IQ960" s="871"/>
      <c r="IR960" s="871"/>
      <c r="IS960" s="871"/>
      <c r="IT960" s="871"/>
      <c r="IU960" s="871"/>
      <c r="IV960" s="871"/>
      <c r="IW960" s="871"/>
      <c r="IX960" s="871"/>
      <c r="IY960" s="871"/>
      <c r="IZ960" s="871"/>
      <c r="JA960" s="871"/>
      <c r="JB960" s="871"/>
      <c r="JC960" s="871"/>
      <c r="JD960" s="871"/>
      <c r="JE960" s="871"/>
      <c r="JF960" s="871"/>
      <c r="JG960" s="871"/>
      <c r="JH960" s="871"/>
      <c r="JI960" s="871"/>
      <c r="JJ960" s="871"/>
      <c r="JK960" s="871"/>
      <c r="JL960" s="871"/>
      <c r="JM960" s="871"/>
      <c r="JN960" s="871"/>
      <c r="JO960" s="871"/>
      <c r="JP960" s="871"/>
      <c r="JQ960" s="871"/>
      <c r="JR960" s="871"/>
      <c r="JS960" s="871"/>
      <c r="JT960" s="871"/>
      <c r="JU960" s="871"/>
      <c r="JV960" s="871"/>
      <c r="JW960" s="871"/>
      <c r="JX960" s="871"/>
      <c r="JY960" s="871"/>
      <c r="JZ960" s="871"/>
      <c r="KA960" s="871"/>
      <c r="KB960" s="871"/>
      <c r="KC960" s="871"/>
      <c r="KD960" s="871"/>
      <c r="KE960" s="871"/>
      <c r="KF960" s="871"/>
      <c r="KG960" s="871"/>
      <c r="KH960" s="871"/>
      <c r="KI960" s="871"/>
      <c r="KJ960" s="871"/>
      <c r="KK960" s="871"/>
      <c r="KL960" s="871"/>
      <c r="KM960" s="871"/>
      <c r="KN960" s="871"/>
      <c r="KO960" s="871"/>
      <c r="KP960" s="871"/>
      <c r="KQ960" s="871"/>
      <c r="KR960" s="871"/>
      <c r="KS960" s="871"/>
      <c r="KT960" s="871"/>
      <c r="KU960" s="871"/>
      <c r="KV960" s="871"/>
      <c r="KW960" s="871"/>
      <c r="KX960" s="871"/>
      <c r="KY960" s="871"/>
      <c r="KZ960" s="871"/>
      <c r="LA960" s="871"/>
      <c r="LB960" s="871"/>
      <c r="LC960" s="871"/>
      <c r="LD960" s="871"/>
      <c r="LE960" s="871"/>
      <c r="LF960" s="871"/>
      <c r="LG960" s="871"/>
      <c r="LH960" s="871"/>
      <c r="LI960" s="871"/>
      <c r="LJ960" s="871"/>
      <c r="LK960" s="871"/>
      <c r="LL960" s="871"/>
      <c r="LM960" s="871"/>
      <c r="LN960" s="871"/>
      <c r="LO960" s="871"/>
      <c r="LP960" s="871"/>
      <c r="LQ960" s="871"/>
      <c r="LR960" s="871"/>
      <c r="LS960" s="871"/>
      <c r="LT960" s="871"/>
      <c r="LU960" s="871"/>
      <c r="LV960" s="871"/>
      <c r="LW960" s="871"/>
      <c r="LX960" s="871"/>
      <c r="LY960" s="871"/>
      <c r="LZ960" s="871"/>
      <c r="MA960" s="871"/>
      <c r="MB960" s="871"/>
      <c r="MC960" s="871"/>
      <c r="MD960" s="871"/>
      <c r="ME960" s="871"/>
      <c r="MF960" s="871"/>
      <c r="MG960" s="871"/>
      <c r="MH960" s="871"/>
      <c r="MI960" s="871"/>
      <c r="MJ960" s="871"/>
      <c r="MK960" s="871"/>
      <c r="ML960" s="871"/>
      <c r="MM960" s="871"/>
      <c r="MN960" s="871"/>
      <c r="MO960" s="871"/>
      <c r="MP960" s="871"/>
      <c r="MQ960" s="871"/>
      <c r="MR960" s="871"/>
      <c r="MS960" s="871"/>
      <c r="MT960" s="871"/>
      <c r="MU960" s="871"/>
      <c r="MV960" s="871"/>
      <c r="MW960" s="871"/>
      <c r="MX960" s="871"/>
      <c r="MY960" s="871"/>
      <c r="MZ960" s="871"/>
      <c r="NA960" s="871"/>
      <c r="NB960" s="871"/>
      <c r="NC960" s="871"/>
      <c r="ND960" s="871"/>
      <c r="NE960" s="871"/>
      <c r="NF960" s="871"/>
      <c r="NG960" s="871"/>
      <c r="NH960" s="871"/>
      <c r="NI960" s="871"/>
      <c r="NJ960" s="871"/>
      <c r="NK960" s="871"/>
      <c r="NL960" s="871"/>
      <c r="NM960" s="871"/>
      <c r="NN960" s="871"/>
      <c r="NO960" s="871"/>
      <c r="NP960" s="871"/>
      <c r="NQ960" s="871"/>
      <c r="NR960" s="871"/>
      <c r="NS960" s="871"/>
      <c r="NT960" s="871"/>
      <c r="NU960" s="871"/>
      <c r="NV960" s="871"/>
      <c r="NW960" s="871"/>
      <c r="NX960" s="871"/>
      <c r="NY960" s="871"/>
      <c r="NZ960" s="871"/>
      <c r="OA960" s="871"/>
      <c r="OB960" s="871"/>
      <c r="OC960" s="871"/>
      <c r="OD960" s="871"/>
      <c r="OE960" s="871"/>
      <c r="OF960" s="871"/>
      <c r="OG960" s="871"/>
      <c r="OH960" s="871"/>
      <c r="OI960" s="871"/>
      <c r="OJ960" s="871"/>
      <c r="OK960" s="871"/>
      <c r="OL960" s="871"/>
      <c r="OM960" s="871"/>
      <c r="ON960" s="871"/>
      <c r="OO960" s="871"/>
      <c r="OP960" s="871"/>
      <c r="OQ960" s="871"/>
      <c r="OR960" s="871"/>
      <c r="OS960" s="871"/>
      <c r="OT960" s="871"/>
      <c r="OU960" s="871"/>
      <c r="OV960" s="871"/>
      <c r="OW960" s="871"/>
      <c r="OX960" s="871"/>
      <c r="OY960" s="871"/>
      <c r="OZ960" s="871"/>
      <c r="PA960" s="871"/>
      <c r="PB960" s="871"/>
      <c r="PC960" s="871"/>
      <c r="PD960" s="871"/>
      <c r="PE960" s="871"/>
      <c r="PF960" s="871"/>
      <c r="PG960" s="871"/>
      <c r="PH960" s="871"/>
      <c r="PI960" s="871"/>
      <c r="PJ960" s="871"/>
      <c r="PK960" s="871"/>
      <c r="PL960" s="871"/>
      <c r="PM960" s="871"/>
      <c r="PN960" s="871"/>
      <c r="PO960" s="871"/>
      <c r="PP960" s="871"/>
      <c r="PQ960" s="871"/>
      <c r="PR960" s="871"/>
      <c r="PS960" s="871"/>
      <c r="PT960" s="871"/>
      <c r="PU960" s="871"/>
      <c r="PV960" s="871"/>
      <c r="PW960" s="871"/>
      <c r="PX960" s="871"/>
      <c r="PY960" s="871"/>
      <c r="PZ960" s="871"/>
      <c r="QA960" s="871"/>
      <c r="QB960" s="871"/>
      <c r="QC960" s="871"/>
      <c r="QD960" s="871"/>
      <c r="QE960" s="871"/>
      <c r="QF960" s="871"/>
      <c r="QG960" s="871"/>
      <c r="QH960" s="871"/>
      <c r="QI960" s="871"/>
      <c r="QJ960" s="871"/>
      <c r="QK960" s="871"/>
      <c r="QL960" s="871"/>
      <c r="QM960" s="871"/>
      <c r="QN960" s="871"/>
      <c r="QO960" s="871"/>
      <c r="QP960" s="871"/>
      <c r="QQ960" s="871"/>
      <c r="QR960" s="871"/>
      <c r="QS960" s="871"/>
      <c r="QT960" s="871"/>
      <c r="QU960" s="871"/>
      <c r="QV960" s="871"/>
      <c r="QW960" s="871"/>
      <c r="QX960" s="871"/>
      <c r="QY960" s="871"/>
      <c r="QZ960" s="871"/>
      <c r="RA960" s="871"/>
      <c r="RB960" s="871"/>
      <c r="RC960" s="871"/>
      <c r="RD960" s="871"/>
      <c r="RE960" s="871"/>
      <c r="RF960" s="871"/>
      <c r="RG960" s="871"/>
      <c r="RH960" s="871"/>
      <c r="RI960" s="871"/>
      <c r="RJ960" s="871"/>
      <c r="RK960" s="871"/>
      <c r="RL960" s="871"/>
      <c r="RM960" s="871"/>
      <c r="RN960" s="871"/>
      <c r="RO960" s="871"/>
      <c r="RP960" s="871"/>
      <c r="RQ960" s="871"/>
      <c r="RR960" s="871"/>
      <c r="RS960" s="871"/>
      <c r="RT960" s="871"/>
      <c r="RU960" s="871"/>
      <c r="RV960" s="871"/>
      <c r="RW960" s="871"/>
      <c r="RX960" s="871"/>
      <c r="RY960" s="871"/>
      <c r="RZ960" s="871"/>
      <c r="SA960" s="871"/>
      <c r="SB960" s="871"/>
      <c r="SC960" s="871"/>
      <c r="SD960" s="871"/>
      <c r="SE960" s="871"/>
      <c r="SF960" s="871"/>
      <c r="SG960" s="871"/>
      <c r="SH960" s="871"/>
      <c r="SI960" s="871"/>
      <c r="SJ960" s="871"/>
      <c r="SK960" s="871"/>
      <c r="SL960" s="871"/>
      <c r="SM960" s="871"/>
      <c r="SN960" s="871"/>
      <c r="SO960" s="871"/>
      <c r="SP960" s="871"/>
      <c r="SQ960" s="871"/>
      <c r="SR960" s="871"/>
      <c r="SS960" s="871"/>
      <c r="ST960" s="871"/>
      <c r="SU960" s="871"/>
      <c r="SV960" s="871"/>
      <c r="SW960" s="871"/>
      <c r="SX960" s="871"/>
      <c r="SY960" s="871"/>
      <c r="SZ960" s="871"/>
      <c r="TA960" s="871"/>
      <c r="TB960" s="871"/>
      <c r="TC960" s="871"/>
      <c r="TD960" s="871"/>
      <c r="TE960" s="871"/>
      <c r="TF960" s="871"/>
      <c r="TG960" s="871"/>
      <c r="TH960" s="871"/>
      <c r="TI960" s="871"/>
      <c r="TJ960" s="871"/>
      <c r="TK960" s="871"/>
      <c r="TL960" s="871"/>
      <c r="TM960" s="871"/>
      <c r="TN960" s="871"/>
      <c r="TO960" s="871"/>
      <c r="TP960" s="871"/>
      <c r="TQ960" s="871"/>
      <c r="TR960" s="871"/>
      <c r="TS960" s="871"/>
      <c r="TT960" s="871"/>
      <c r="TU960" s="871"/>
      <c r="TV960" s="871"/>
      <c r="TW960" s="871"/>
      <c r="TX960" s="871"/>
      <c r="TY960" s="871"/>
      <c r="TZ960" s="871"/>
      <c r="UA960" s="871"/>
      <c r="UB960" s="871"/>
      <c r="UC960" s="871"/>
      <c r="UD960" s="871"/>
      <c r="UE960" s="871"/>
      <c r="UF960" s="871"/>
      <c r="UG960" s="871"/>
      <c r="UH960" s="871"/>
      <c r="UI960" s="871"/>
      <c r="UJ960" s="871"/>
      <c r="UK960" s="871"/>
      <c r="UL960" s="871"/>
      <c r="UM960" s="871"/>
      <c r="UN960" s="871"/>
      <c r="UO960" s="871"/>
      <c r="UP960" s="871"/>
      <c r="UQ960" s="871"/>
      <c r="UR960" s="871"/>
      <c r="US960" s="871"/>
      <c r="UT960" s="871"/>
      <c r="UU960" s="871"/>
      <c r="UV960" s="871"/>
      <c r="UW960" s="871"/>
      <c r="UX960" s="871"/>
      <c r="UY960" s="871"/>
      <c r="UZ960" s="871"/>
      <c r="VA960" s="871"/>
      <c r="VB960" s="871"/>
      <c r="VC960" s="871"/>
      <c r="VD960" s="871"/>
      <c r="VE960" s="871"/>
      <c r="VF960" s="871"/>
      <c r="VG960" s="871"/>
      <c r="VH960" s="871"/>
      <c r="VI960" s="871"/>
      <c r="VJ960" s="871"/>
      <c r="VK960" s="871"/>
      <c r="VL960" s="871"/>
      <c r="VM960" s="871"/>
      <c r="VN960" s="871"/>
      <c r="VO960" s="871"/>
      <c r="VP960" s="871"/>
      <c r="VQ960" s="871"/>
      <c r="VR960" s="871"/>
      <c r="VS960" s="871"/>
      <c r="VT960" s="871"/>
      <c r="VU960" s="871"/>
      <c r="VV960" s="871"/>
      <c r="VW960" s="871"/>
      <c r="VX960" s="871"/>
      <c r="VY960" s="871"/>
      <c r="VZ960" s="871"/>
      <c r="WA960" s="871"/>
      <c r="WB960" s="871"/>
      <c r="WC960" s="871"/>
      <c r="WD960" s="871"/>
      <c r="WE960" s="871"/>
      <c r="WF960" s="871"/>
      <c r="WG960" s="871"/>
      <c r="WH960" s="871"/>
      <c r="WI960" s="871"/>
      <c r="WJ960" s="871"/>
      <c r="WK960" s="871"/>
      <c r="WL960" s="871"/>
      <c r="WM960" s="871"/>
      <c r="WN960" s="871"/>
      <c r="WO960" s="871"/>
      <c r="WP960" s="871"/>
      <c r="WQ960" s="871"/>
      <c r="WR960" s="871"/>
      <c r="WS960" s="871"/>
      <c r="WT960" s="871"/>
      <c r="WU960" s="871"/>
      <c r="WV960" s="871"/>
      <c r="WW960" s="871"/>
      <c r="WX960" s="871"/>
      <c r="WY960" s="871"/>
      <c r="WZ960" s="871"/>
      <c r="XA960" s="871"/>
      <c r="XB960" s="871"/>
      <c r="XC960" s="871"/>
      <c r="XD960" s="871"/>
      <c r="XE960" s="871"/>
      <c r="XF960" s="871"/>
      <c r="XG960" s="871"/>
      <c r="XH960" s="871"/>
      <c r="XI960" s="871"/>
      <c r="XJ960" s="871"/>
      <c r="XK960" s="871"/>
      <c r="XL960" s="871"/>
      <c r="XM960" s="871"/>
      <c r="XN960" s="871"/>
      <c r="XO960" s="871"/>
      <c r="XP960" s="871"/>
      <c r="XQ960" s="871"/>
      <c r="XR960" s="871"/>
      <c r="XS960" s="871"/>
      <c r="XT960" s="871"/>
      <c r="XU960" s="871"/>
      <c r="XV960" s="871"/>
      <c r="XW960" s="871"/>
      <c r="XX960" s="871"/>
      <c r="XY960" s="871"/>
      <c r="XZ960" s="871"/>
      <c r="YA960" s="871"/>
      <c r="YB960" s="871"/>
      <c r="YC960" s="871"/>
      <c r="YD960" s="871"/>
      <c r="YE960" s="871"/>
      <c r="YF960" s="871"/>
      <c r="YG960" s="871"/>
      <c r="YH960" s="871"/>
      <c r="YI960" s="871"/>
      <c r="YJ960" s="871"/>
      <c r="YK960" s="871"/>
      <c r="YL960" s="871"/>
      <c r="YM960" s="871"/>
      <c r="YN960" s="871"/>
      <c r="YO960" s="871"/>
      <c r="YP960" s="871"/>
      <c r="YQ960" s="871"/>
      <c r="YR960" s="871"/>
      <c r="YS960" s="871"/>
      <c r="YT960" s="871"/>
      <c r="YU960" s="871"/>
      <c r="YV960" s="871"/>
      <c r="YW960" s="871"/>
      <c r="YX960" s="871"/>
      <c r="YY960" s="871"/>
      <c r="YZ960" s="871"/>
      <c r="ZA960" s="871"/>
      <c r="ZB960" s="871"/>
      <c r="ZC960" s="871"/>
      <c r="ZD960" s="871"/>
      <c r="ZE960" s="871"/>
      <c r="ZF960" s="871"/>
      <c r="ZG960" s="871"/>
      <c r="ZH960" s="871"/>
      <c r="ZI960" s="871"/>
      <c r="ZJ960" s="871"/>
      <c r="ZK960" s="871"/>
      <c r="ZL960" s="871"/>
      <c r="ZM960" s="871"/>
      <c r="ZN960" s="871"/>
      <c r="ZO960" s="871"/>
      <c r="ZP960" s="871"/>
      <c r="ZQ960" s="871"/>
      <c r="ZR960" s="871"/>
      <c r="ZS960" s="871"/>
      <c r="ZT960" s="871"/>
      <c r="ZU960" s="871"/>
      <c r="ZV960" s="871"/>
      <c r="ZW960" s="871"/>
      <c r="ZX960" s="871"/>
      <c r="ZY960" s="871"/>
      <c r="ZZ960" s="871"/>
      <c r="AAA960" s="871"/>
      <c r="AAB960" s="871"/>
      <c r="AAC960" s="871"/>
      <c r="AAD960" s="871"/>
      <c r="AAE960" s="871"/>
      <c r="AAF960" s="871"/>
      <c r="AAG960" s="871"/>
      <c r="AAH960" s="871"/>
      <c r="AAI960" s="871"/>
      <c r="AAJ960" s="871"/>
      <c r="AAK960" s="871"/>
      <c r="AAL960" s="871"/>
      <c r="AAM960" s="871"/>
      <c r="AAN960" s="871"/>
      <c r="AAO960" s="871"/>
      <c r="AAP960" s="871"/>
      <c r="AAQ960" s="871"/>
      <c r="AAR960" s="871"/>
      <c r="AAS960" s="871"/>
      <c r="AAT960" s="871"/>
      <c r="AAU960" s="871"/>
      <c r="AAV960" s="871"/>
      <c r="AAW960" s="871"/>
      <c r="AAX960" s="871"/>
      <c r="AAY960" s="871"/>
      <c r="AAZ960" s="871"/>
      <c r="ABA960" s="871"/>
      <c r="ABB960" s="871"/>
      <c r="ABC960" s="871"/>
      <c r="ABD960" s="871"/>
      <c r="ABE960" s="871"/>
      <c r="ABF960" s="871"/>
      <c r="ABG960" s="871"/>
      <c r="ABH960" s="871"/>
      <c r="ABI960" s="871"/>
      <c r="ABJ960" s="871"/>
      <c r="ABK960" s="871"/>
      <c r="ABL960" s="871"/>
      <c r="ABM960" s="871"/>
      <c r="ABN960" s="871"/>
      <c r="ABO960" s="871"/>
      <c r="ABP960" s="871"/>
      <c r="ABQ960" s="871"/>
      <c r="ABR960" s="871"/>
      <c r="ABS960" s="871"/>
      <c r="ABT960" s="871"/>
      <c r="ABU960" s="871"/>
      <c r="ABV960" s="871"/>
      <c r="ABW960" s="871"/>
      <c r="ABX960" s="871"/>
      <c r="ABY960" s="871"/>
      <c r="ABZ960" s="871"/>
      <c r="ACA960" s="871"/>
      <c r="ACB960" s="871"/>
      <c r="ACC960" s="871"/>
      <c r="ACD960" s="871"/>
      <c r="ACE960" s="871"/>
      <c r="ACF960" s="871"/>
      <c r="ACG960" s="871"/>
      <c r="ACH960" s="871"/>
      <c r="ACI960" s="871"/>
      <c r="ACJ960" s="871"/>
      <c r="ACK960" s="871"/>
      <c r="ACL960" s="871"/>
      <c r="ACM960" s="871"/>
      <c r="ACN960" s="871"/>
      <c r="ACO960" s="871"/>
      <c r="ACP960" s="871"/>
      <c r="ACQ960" s="871"/>
      <c r="ACR960" s="871"/>
      <c r="ACS960" s="871"/>
      <c r="ACT960" s="871"/>
      <c r="ACU960" s="871"/>
      <c r="ACV960" s="871"/>
      <c r="ACW960" s="871"/>
      <c r="ACX960" s="871"/>
      <c r="ACY960" s="871"/>
      <c r="ACZ960" s="871"/>
      <c r="ADA960" s="871"/>
      <c r="ADB960" s="871"/>
      <c r="ADC960" s="871"/>
      <c r="ADD960" s="871"/>
      <c r="ADE960" s="871"/>
      <c r="ADF960" s="871"/>
      <c r="ADG960" s="871"/>
      <c r="ADH960" s="871"/>
      <c r="ADI960" s="871"/>
      <c r="ADJ960" s="871"/>
      <c r="ADK960" s="871"/>
      <c r="ADL960" s="871"/>
      <c r="ADM960" s="871"/>
      <c r="ADN960" s="871"/>
      <c r="ADO960" s="871"/>
      <c r="ADP960" s="871"/>
      <c r="ADQ960" s="871"/>
      <c r="ADR960" s="871"/>
      <c r="ADS960" s="871"/>
      <c r="ADT960" s="871"/>
      <c r="ADU960" s="871"/>
      <c r="ADV960" s="871"/>
      <c r="ADW960" s="871"/>
      <c r="ADX960" s="871"/>
      <c r="ADY960" s="871"/>
      <c r="ADZ960" s="871"/>
      <c r="AEA960" s="871"/>
      <c r="AEB960" s="871"/>
      <c r="AEC960" s="871"/>
      <c r="AED960" s="871"/>
      <c r="AEE960" s="871"/>
      <c r="AEF960" s="871"/>
      <c r="AEG960" s="871"/>
      <c r="AEH960" s="871"/>
      <c r="AEI960" s="871"/>
      <c r="AEJ960" s="871"/>
      <c r="AEK960" s="871"/>
      <c r="AEL960" s="871"/>
      <c r="AEM960" s="871"/>
      <c r="AEN960" s="871"/>
      <c r="AEO960" s="871"/>
      <c r="AEP960" s="871"/>
      <c r="AEQ960" s="871"/>
      <c r="AER960" s="871"/>
      <c r="AES960" s="871"/>
      <c r="AET960" s="871"/>
      <c r="AEU960" s="871"/>
      <c r="AEV960" s="871"/>
      <c r="AEW960" s="871"/>
      <c r="AEX960" s="871"/>
      <c r="AEY960" s="871"/>
      <c r="AEZ960" s="871"/>
      <c r="AFA960" s="871"/>
      <c r="AFB960" s="871"/>
      <c r="AFC960" s="871"/>
      <c r="AFD960" s="871"/>
      <c r="AFE960" s="871"/>
      <c r="AFF960" s="871"/>
      <c r="AFG960" s="871"/>
      <c r="AFH960" s="871"/>
      <c r="AFI960" s="871"/>
      <c r="AFJ960" s="871"/>
      <c r="AFK960" s="871"/>
      <c r="AFL960" s="871"/>
      <c r="AFM960" s="871"/>
      <c r="AFN960" s="871"/>
      <c r="AFO960" s="871"/>
      <c r="AFP960" s="871"/>
      <c r="AFQ960" s="871"/>
      <c r="AFR960" s="871"/>
      <c r="AFS960" s="871"/>
      <c r="AFT960" s="871"/>
      <c r="AFU960" s="871"/>
      <c r="AFV960" s="871"/>
      <c r="AFW960" s="871"/>
      <c r="AFX960" s="871"/>
      <c r="AFY960" s="871"/>
      <c r="AFZ960" s="871"/>
      <c r="AGA960" s="871"/>
      <c r="AGB960" s="871"/>
      <c r="AGC960" s="871"/>
      <c r="AGD960" s="871"/>
      <c r="AGE960" s="871"/>
      <c r="AGF960" s="871"/>
      <c r="AGG960" s="871"/>
      <c r="AGH960" s="871"/>
      <c r="AGI960" s="871"/>
      <c r="AGJ960" s="871"/>
      <c r="AGK960" s="871"/>
      <c r="AGL960" s="871"/>
      <c r="AGM960" s="871"/>
      <c r="AGN960" s="871"/>
      <c r="AGO960" s="871"/>
      <c r="AGP960" s="871"/>
      <c r="AGQ960" s="871"/>
      <c r="AGR960" s="871"/>
      <c r="AGS960" s="871"/>
      <c r="AGT960" s="871"/>
      <c r="AGU960" s="871"/>
      <c r="AGV960" s="871"/>
      <c r="AGW960" s="871"/>
      <c r="AGX960" s="871"/>
      <c r="AGY960" s="871"/>
      <c r="AGZ960" s="871"/>
      <c r="AHA960" s="871"/>
      <c r="AHB960" s="871"/>
      <c r="AHC960" s="871"/>
      <c r="AHD960" s="871"/>
      <c r="AHE960" s="871"/>
      <c r="AHF960" s="871"/>
      <c r="AHG960" s="871"/>
      <c r="AHH960" s="871"/>
      <c r="AHI960" s="871"/>
      <c r="AHJ960" s="871"/>
      <c r="AHK960" s="871"/>
      <c r="AHL960" s="871"/>
      <c r="AHM960" s="871"/>
      <c r="AHN960" s="871"/>
      <c r="AHO960" s="871"/>
      <c r="AHP960" s="871"/>
      <c r="AHQ960" s="871"/>
      <c r="AHR960" s="871"/>
      <c r="AHS960" s="871"/>
      <c r="AHT960" s="871"/>
      <c r="AHU960" s="871"/>
      <c r="AHV960" s="871"/>
      <c r="AHW960" s="871"/>
      <c r="AHX960" s="871"/>
      <c r="AHY960" s="871"/>
      <c r="AHZ960" s="871"/>
      <c r="AIA960" s="871"/>
      <c r="AIB960" s="871"/>
      <c r="AIC960" s="871"/>
      <c r="AID960" s="871"/>
      <c r="AIE960" s="871"/>
      <c r="AIF960" s="871"/>
      <c r="AIG960" s="871"/>
      <c r="AIH960" s="871"/>
      <c r="AII960" s="871"/>
      <c r="AIJ960" s="871"/>
      <c r="AIK960" s="871"/>
      <c r="AIL960" s="871"/>
      <c r="AIM960" s="871"/>
      <c r="AIN960" s="871"/>
      <c r="AIO960" s="871"/>
      <c r="AIP960" s="871"/>
      <c r="AIQ960" s="871"/>
      <c r="AIR960" s="871"/>
      <c r="AIS960" s="871"/>
      <c r="AIT960" s="871"/>
      <c r="AIU960" s="871"/>
      <c r="AIV960" s="871"/>
      <c r="AIW960" s="871"/>
      <c r="AIX960" s="871"/>
      <c r="AIY960" s="871"/>
      <c r="AIZ960" s="871"/>
      <c r="AJA960" s="871"/>
      <c r="AJB960" s="871"/>
      <c r="AJC960" s="871"/>
      <c r="AJD960" s="871"/>
      <c r="AJE960" s="871"/>
      <c r="AJF960" s="871"/>
      <c r="AJG960" s="871"/>
      <c r="AJH960" s="871"/>
      <c r="AJI960" s="871"/>
      <c r="AJJ960" s="871"/>
      <c r="AJK960" s="871"/>
      <c r="AJL960" s="871"/>
      <c r="AJM960" s="871"/>
      <c r="AJN960" s="871"/>
      <c r="AJO960" s="871"/>
      <c r="AJP960" s="871"/>
      <c r="AJQ960" s="871"/>
      <c r="AJR960" s="871"/>
      <c r="AJS960" s="871"/>
      <c r="AJT960" s="871"/>
      <c r="AJU960" s="871"/>
      <c r="AJV960" s="871"/>
      <c r="AJW960" s="871"/>
      <c r="AJX960" s="871"/>
      <c r="AJY960" s="871"/>
      <c r="AJZ960" s="871"/>
      <c r="AKA960" s="871"/>
      <c r="AKB960" s="871"/>
      <c r="AKC960" s="871"/>
      <c r="AKD960" s="871"/>
      <c r="AKE960" s="871"/>
      <c r="AKF960" s="871"/>
      <c r="AKG960" s="871"/>
      <c r="AKH960" s="871"/>
      <c r="AKI960" s="871"/>
      <c r="AKJ960" s="871"/>
      <c r="AKK960" s="871"/>
      <c r="AKL960" s="871"/>
      <c r="AKM960" s="871"/>
      <c r="AKN960" s="871"/>
      <c r="AKO960" s="871"/>
      <c r="AKP960" s="871"/>
      <c r="AKQ960" s="871"/>
      <c r="AKR960" s="871"/>
      <c r="AKS960" s="871"/>
      <c r="AKT960" s="871"/>
      <c r="AKU960" s="871"/>
      <c r="AKV960" s="871"/>
      <c r="AKW960" s="871"/>
      <c r="AKX960" s="871"/>
      <c r="AKY960" s="871"/>
      <c r="AKZ960" s="871"/>
      <c r="ALA960" s="871"/>
      <c r="ALB960" s="871"/>
      <c r="ALC960" s="871"/>
      <c r="ALD960" s="871"/>
      <c r="ALE960" s="871"/>
      <c r="ALF960" s="871"/>
      <c r="ALG960" s="871"/>
      <c r="ALH960" s="871"/>
      <c r="ALI960" s="871"/>
      <c r="ALJ960" s="871"/>
      <c r="ALK960" s="871"/>
      <c r="ALL960" s="871"/>
      <c r="ALM960" s="871"/>
      <c r="ALN960" s="871"/>
      <c r="ALO960" s="871"/>
      <c r="ALP960" s="871"/>
      <c r="ALQ960" s="871"/>
      <c r="ALR960" s="871"/>
      <c r="ALS960" s="871"/>
      <c r="ALT960" s="871"/>
      <c r="ALU960" s="871"/>
      <c r="ALV960" s="871"/>
      <c r="ALW960" s="871"/>
      <c r="ALX960" s="871"/>
      <c r="ALY960" s="871"/>
      <c r="ALZ960" s="871"/>
      <c r="AMA960" s="871"/>
      <c r="AMB960" s="871"/>
      <c r="AMC960" s="871"/>
      <c r="AMD960" s="871"/>
      <c r="AME960" s="871"/>
      <c r="AMF960" s="871"/>
      <c r="AMG960" s="871"/>
      <c r="AMH960" s="871"/>
      <c r="AMI960" s="871"/>
      <c r="AMJ960" s="871"/>
    </row>
    <row r="961" spans="1:1024" ht="14.4">
      <c r="A961" s="1120" t="s">
        <v>764</v>
      </c>
      <c r="B961" s="1121"/>
      <c r="C961" s="1121"/>
      <c r="D961" s="1121"/>
      <c r="E961" s="1121"/>
      <c r="F961" s="1121"/>
      <c r="G961" s="1133"/>
      <c r="H961" s="871"/>
      <c r="I961" s="871"/>
      <c r="J961" s="871"/>
      <c r="K961" s="871"/>
      <c r="L961" s="871"/>
      <c r="M961" s="871"/>
      <c r="N961" s="871"/>
      <c r="O961" s="871"/>
      <c r="P961" s="871"/>
      <c r="Q961" s="871"/>
      <c r="R961" s="871"/>
      <c r="S961" s="871"/>
      <c r="T961" s="871"/>
      <c r="U961" s="871"/>
      <c r="V961" s="871"/>
      <c r="W961" s="871"/>
      <c r="X961" s="871"/>
      <c r="Y961" s="871"/>
      <c r="Z961" s="871"/>
      <c r="AA961" s="871"/>
      <c r="AB961" s="871"/>
      <c r="AC961" s="871"/>
      <c r="AD961" s="871"/>
      <c r="AE961" s="871"/>
      <c r="AF961" s="871"/>
      <c r="AG961" s="871"/>
      <c r="AH961" s="871"/>
      <c r="AI961" s="871"/>
      <c r="AJ961" s="871"/>
      <c r="AK961" s="871"/>
      <c r="AL961" s="871"/>
      <c r="AM961" s="871"/>
      <c r="AN961" s="871"/>
      <c r="AO961" s="871"/>
      <c r="AP961" s="871"/>
      <c r="AQ961" s="871"/>
      <c r="AR961" s="871"/>
      <c r="AS961" s="871"/>
      <c r="AT961" s="871"/>
      <c r="AU961" s="871"/>
      <c r="AV961" s="871"/>
      <c r="AW961" s="871"/>
      <c r="AX961" s="871"/>
      <c r="AY961" s="871"/>
      <c r="AZ961" s="871"/>
      <c r="BA961" s="871"/>
      <c r="BB961" s="871"/>
      <c r="BC961" s="871"/>
      <c r="BD961" s="871"/>
      <c r="BE961" s="871"/>
      <c r="BF961" s="871"/>
      <c r="BG961" s="871"/>
      <c r="BH961" s="871"/>
      <c r="BI961" s="871"/>
      <c r="BJ961" s="871"/>
      <c r="BK961" s="871"/>
      <c r="BL961" s="871"/>
      <c r="BM961" s="871"/>
      <c r="BN961" s="871"/>
      <c r="BO961" s="871"/>
      <c r="BP961" s="871"/>
      <c r="BQ961" s="871"/>
      <c r="BR961" s="871"/>
      <c r="BS961" s="871"/>
      <c r="BT961" s="871"/>
      <c r="BU961" s="871"/>
      <c r="BV961" s="871"/>
      <c r="BW961" s="871"/>
      <c r="BX961" s="871"/>
      <c r="BY961" s="871"/>
      <c r="BZ961" s="871"/>
      <c r="CA961" s="871"/>
      <c r="CB961" s="871"/>
      <c r="CC961" s="871"/>
      <c r="CD961" s="871"/>
      <c r="CE961" s="871"/>
      <c r="CF961" s="871"/>
      <c r="CG961" s="871"/>
      <c r="CH961" s="871"/>
      <c r="CI961" s="871"/>
      <c r="CJ961" s="871"/>
      <c r="CK961" s="871"/>
      <c r="CL961" s="871"/>
      <c r="CM961" s="871"/>
      <c r="CN961" s="871"/>
      <c r="CO961" s="871"/>
      <c r="CP961" s="871"/>
      <c r="CQ961" s="871"/>
      <c r="CR961" s="871"/>
      <c r="CS961" s="871"/>
      <c r="CT961" s="871"/>
      <c r="CU961" s="871"/>
      <c r="CV961" s="871"/>
      <c r="CW961" s="871"/>
      <c r="CX961" s="871"/>
      <c r="CY961" s="871"/>
      <c r="CZ961" s="871"/>
      <c r="DA961" s="871"/>
      <c r="DB961" s="871"/>
      <c r="DC961" s="871"/>
      <c r="DD961" s="871"/>
      <c r="DE961" s="871"/>
      <c r="DF961" s="871"/>
      <c r="DG961" s="871"/>
      <c r="DH961" s="871"/>
      <c r="DI961" s="871"/>
      <c r="DJ961" s="871"/>
      <c r="DK961" s="871"/>
      <c r="DL961" s="871"/>
      <c r="DM961" s="871"/>
      <c r="DN961" s="871"/>
      <c r="DO961" s="871"/>
      <c r="DP961" s="871"/>
      <c r="DQ961" s="871"/>
      <c r="DR961" s="871"/>
      <c r="DS961" s="871"/>
      <c r="DT961" s="871"/>
      <c r="DU961" s="871"/>
      <c r="DV961" s="871"/>
      <c r="DW961" s="871"/>
      <c r="DX961" s="871"/>
      <c r="DY961" s="871"/>
      <c r="DZ961" s="871"/>
      <c r="EA961" s="871"/>
      <c r="EB961" s="871"/>
      <c r="EC961" s="871"/>
      <c r="ED961" s="871"/>
      <c r="EE961" s="871"/>
      <c r="EF961" s="871"/>
      <c r="EG961" s="871"/>
      <c r="EH961" s="871"/>
      <c r="EI961" s="871"/>
      <c r="EJ961" s="871"/>
      <c r="EK961" s="871"/>
      <c r="EL961" s="871"/>
      <c r="EM961" s="871"/>
      <c r="EN961" s="871"/>
      <c r="EO961" s="871"/>
      <c r="EP961" s="871"/>
      <c r="EQ961" s="871"/>
      <c r="ER961" s="871"/>
      <c r="ES961" s="871"/>
      <c r="ET961" s="871"/>
      <c r="EU961" s="871"/>
      <c r="EV961" s="871"/>
      <c r="EW961" s="871"/>
      <c r="EX961" s="871"/>
      <c r="EY961" s="871"/>
      <c r="EZ961" s="871"/>
      <c r="FA961" s="871"/>
      <c r="FB961" s="871"/>
      <c r="FC961" s="871"/>
      <c r="FD961" s="871"/>
      <c r="FE961" s="871"/>
      <c r="FF961" s="871"/>
      <c r="FG961" s="871"/>
      <c r="FH961" s="871"/>
      <c r="FI961" s="871"/>
      <c r="FJ961" s="871"/>
      <c r="FK961" s="871"/>
      <c r="FL961" s="871"/>
      <c r="FM961" s="871"/>
      <c r="FN961" s="871"/>
      <c r="FO961" s="871"/>
      <c r="FP961" s="871"/>
      <c r="FQ961" s="871"/>
      <c r="FR961" s="871"/>
      <c r="FS961" s="871"/>
      <c r="FT961" s="871"/>
      <c r="FU961" s="871"/>
      <c r="FV961" s="871"/>
      <c r="FW961" s="871"/>
      <c r="FX961" s="871"/>
      <c r="FY961" s="871"/>
      <c r="FZ961" s="871"/>
      <c r="GA961" s="871"/>
      <c r="GB961" s="871"/>
      <c r="GC961" s="871"/>
      <c r="GD961" s="871"/>
      <c r="GE961" s="871"/>
      <c r="GF961" s="871"/>
      <c r="GG961" s="871"/>
      <c r="GH961" s="871"/>
      <c r="GI961" s="871"/>
      <c r="GJ961" s="871"/>
      <c r="GK961" s="871"/>
      <c r="GL961" s="871"/>
      <c r="GM961" s="871"/>
      <c r="GN961" s="871"/>
      <c r="GO961" s="871"/>
      <c r="GP961" s="871"/>
      <c r="GQ961" s="871"/>
      <c r="GR961" s="871"/>
      <c r="GS961" s="871"/>
      <c r="GT961" s="871"/>
      <c r="GU961" s="871"/>
      <c r="GV961" s="871"/>
      <c r="GW961" s="871"/>
      <c r="GX961" s="871"/>
      <c r="GY961" s="871"/>
      <c r="GZ961" s="871"/>
      <c r="HA961" s="871"/>
      <c r="HB961" s="871"/>
      <c r="HC961" s="871"/>
      <c r="HD961" s="871"/>
      <c r="HE961" s="871"/>
      <c r="HF961" s="871"/>
      <c r="HG961" s="871"/>
      <c r="HH961" s="871"/>
      <c r="HI961" s="871"/>
      <c r="HJ961" s="871"/>
      <c r="HK961" s="871"/>
      <c r="HL961" s="871"/>
      <c r="HM961" s="871"/>
      <c r="HN961" s="871"/>
      <c r="HO961" s="871"/>
      <c r="HP961" s="871"/>
      <c r="HQ961" s="871"/>
      <c r="HR961" s="871"/>
      <c r="HS961" s="871"/>
      <c r="HT961" s="871"/>
      <c r="HU961" s="871"/>
      <c r="HV961" s="871"/>
      <c r="HW961" s="871"/>
      <c r="HX961" s="871"/>
      <c r="HY961" s="871"/>
      <c r="HZ961" s="871"/>
      <c r="IA961" s="871"/>
      <c r="IB961" s="871"/>
      <c r="IC961" s="871"/>
      <c r="ID961" s="871"/>
      <c r="IE961" s="871"/>
      <c r="IF961" s="871"/>
      <c r="IG961" s="871"/>
      <c r="IH961" s="871"/>
      <c r="II961" s="871"/>
      <c r="IJ961" s="871"/>
      <c r="IK961" s="871"/>
      <c r="IL961" s="871"/>
      <c r="IM961" s="871"/>
      <c r="IN961" s="871"/>
      <c r="IO961" s="871"/>
      <c r="IP961" s="871"/>
      <c r="IQ961" s="871"/>
      <c r="IR961" s="871"/>
      <c r="IS961" s="871"/>
      <c r="IT961" s="871"/>
      <c r="IU961" s="871"/>
      <c r="IV961" s="871"/>
      <c r="IW961" s="871"/>
      <c r="IX961" s="871"/>
      <c r="IY961" s="871"/>
      <c r="IZ961" s="871"/>
      <c r="JA961" s="871"/>
      <c r="JB961" s="871"/>
      <c r="JC961" s="871"/>
      <c r="JD961" s="871"/>
      <c r="JE961" s="871"/>
      <c r="JF961" s="871"/>
      <c r="JG961" s="871"/>
      <c r="JH961" s="871"/>
      <c r="JI961" s="871"/>
      <c r="JJ961" s="871"/>
      <c r="JK961" s="871"/>
      <c r="JL961" s="871"/>
      <c r="JM961" s="871"/>
      <c r="JN961" s="871"/>
      <c r="JO961" s="871"/>
      <c r="JP961" s="871"/>
      <c r="JQ961" s="871"/>
      <c r="JR961" s="871"/>
      <c r="JS961" s="871"/>
      <c r="JT961" s="871"/>
      <c r="JU961" s="871"/>
      <c r="JV961" s="871"/>
      <c r="JW961" s="871"/>
      <c r="JX961" s="871"/>
      <c r="JY961" s="871"/>
      <c r="JZ961" s="871"/>
      <c r="KA961" s="871"/>
      <c r="KB961" s="871"/>
      <c r="KC961" s="871"/>
      <c r="KD961" s="871"/>
      <c r="KE961" s="871"/>
      <c r="KF961" s="871"/>
      <c r="KG961" s="871"/>
      <c r="KH961" s="871"/>
      <c r="KI961" s="871"/>
      <c r="KJ961" s="871"/>
      <c r="KK961" s="871"/>
      <c r="KL961" s="871"/>
      <c r="KM961" s="871"/>
      <c r="KN961" s="871"/>
      <c r="KO961" s="871"/>
      <c r="KP961" s="871"/>
      <c r="KQ961" s="871"/>
      <c r="KR961" s="871"/>
      <c r="KS961" s="871"/>
      <c r="KT961" s="871"/>
      <c r="KU961" s="871"/>
      <c r="KV961" s="871"/>
      <c r="KW961" s="871"/>
      <c r="KX961" s="871"/>
      <c r="KY961" s="871"/>
      <c r="KZ961" s="871"/>
      <c r="LA961" s="871"/>
      <c r="LB961" s="871"/>
      <c r="LC961" s="871"/>
      <c r="LD961" s="871"/>
      <c r="LE961" s="871"/>
      <c r="LF961" s="871"/>
      <c r="LG961" s="871"/>
      <c r="LH961" s="871"/>
      <c r="LI961" s="871"/>
      <c r="LJ961" s="871"/>
      <c r="LK961" s="871"/>
      <c r="LL961" s="871"/>
      <c r="LM961" s="871"/>
      <c r="LN961" s="871"/>
      <c r="LO961" s="871"/>
      <c r="LP961" s="871"/>
      <c r="LQ961" s="871"/>
      <c r="LR961" s="871"/>
      <c r="LS961" s="871"/>
      <c r="LT961" s="871"/>
      <c r="LU961" s="871"/>
      <c r="LV961" s="871"/>
      <c r="LW961" s="871"/>
      <c r="LX961" s="871"/>
      <c r="LY961" s="871"/>
      <c r="LZ961" s="871"/>
      <c r="MA961" s="871"/>
      <c r="MB961" s="871"/>
      <c r="MC961" s="871"/>
      <c r="MD961" s="871"/>
      <c r="ME961" s="871"/>
      <c r="MF961" s="871"/>
      <c r="MG961" s="871"/>
      <c r="MH961" s="871"/>
      <c r="MI961" s="871"/>
      <c r="MJ961" s="871"/>
      <c r="MK961" s="871"/>
      <c r="ML961" s="871"/>
      <c r="MM961" s="871"/>
      <c r="MN961" s="871"/>
      <c r="MO961" s="871"/>
      <c r="MP961" s="871"/>
      <c r="MQ961" s="871"/>
      <c r="MR961" s="871"/>
      <c r="MS961" s="871"/>
      <c r="MT961" s="871"/>
      <c r="MU961" s="871"/>
      <c r="MV961" s="871"/>
      <c r="MW961" s="871"/>
      <c r="MX961" s="871"/>
      <c r="MY961" s="871"/>
      <c r="MZ961" s="871"/>
      <c r="NA961" s="871"/>
      <c r="NB961" s="871"/>
      <c r="NC961" s="871"/>
      <c r="ND961" s="871"/>
      <c r="NE961" s="871"/>
      <c r="NF961" s="871"/>
      <c r="NG961" s="871"/>
      <c r="NH961" s="871"/>
      <c r="NI961" s="871"/>
      <c r="NJ961" s="871"/>
      <c r="NK961" s="871"/>
      <c r="NL961" s="871"/>
      <c r="NM961" s="871"/>
      <c r="NN961" s="871"/>
      <c r="NO961" s="871"/>
      <c r="NP961" s="871"/>
      <c r="NQ961" s="871"/>
      <c r="NR961" s="871"/>
      <c r="NS961" s="871"/>
      <c r="NT961" s="871"/>
      <c r="NU961" s="871"/>
      <c r="NV961" s="871"/>
      <c r="NW961" s="871"/>
      <c r="NX961" s="871"/>
      <c r="NY961" s="871"/>
      <c r="NZ961" s="871"/>
      <c r="OA961" s="871"/>
      <c r="OB961" s="871"/>
      <c r="OC961" s="871"/>
      <c r="OD961" s="871"/>
      <c r="OE961" s="871"/>
      <c r="OF961" s="871"/>
      <c r="OG961" s="871"/>
      <c r="OH961" s="871"/>
      <c r="OI961" s="871"/>
      <c r="OJ961" s="871"/>
      <c r="OK961" s="871"/>
      <c r="OL961" s="871"/>
      <c r="OM961" s="871"/>
      <c r="ON961" s="871"/>
      <c r="OO961" s="871"/>
      <c r="OP961" s="871"/>
      <c r="OQ961" s="871"/>
      <c r="OR961" s="871"/>
      <c r="OS961" s="871"/>
      <c r="OT961" s="871"/>
      <c r="OU961" s="871"/>
      <c r="OV961" s="871"/>
      <c r="OW961" s="871"/>
      <c r="OX961" s="871"/>
      <c r="OY961" s="871"/>
      <c r="OZ961" s="871"/>
      <c r="PA961" s="871"/>
      <c r="PB961" s="871"/>
      <c r="PC961" s="871"/>
      <c r="PD961" s="871"/>
      <c r="PE961" s="871"/>
      <c r="PF961" s="871"/>
      <c r="PG961" s="871"/>
      <c r="PH961" s="871"/>
      <c r="PI961" s="871"/>
      <c r="PJ961" s="871"/>
      <c r="PK961" s="871"/>
      <c r="PL961" s="871"/>
      <c r="PM961" s="871"/>
      <c r="PN961" s="871"/>
      <c r="PO961" s="871"/>
      <c r="PP961" s="871"/>
      <c r="PQ961" s="871"/>
      <c r="PR961" s="871"/>
      <c r="PS961" s="871"/>
      <c r="PT961" s="871"/>
      <c r="PU961" s="871"/>
      <c r="PV961" s="871"/>
      <c r="PW961" s="871"/>
      <c r="PX961" s="871"/>
      <c r="PY961" s="871"/>
      <c r="PZ961" s="871"/>
      <c r="QA961" s="871"/>
      <c r="QB961" s="871"/>
      <c r="QC961" s="871"/>
      <c r="QD961" s="871"/>
      <c r="QE961" s="871"/>
      <c r="QF961" s="871"/>
      <c r="QG961" s="871"/>
      <c r="QH961" s="871"/>
      <c r="QI961" s="871"/>
      <c r="QJ961" s="871"/>
      <c r="QK961" s="871"/>
      <c r="QL961" s="871"/>
      <c r="QM961" s="871"/>
      <c r="QN961" s="871"/>
      <c r="QO961" s="871"/>
      <c r="QP961" s="871"/>
      <c r="QQ961" s="871"/>
      <c r="QR961" s="871"/>
      <c r="QS961" s="871"/>
      <c r="QT961" s="871"/>
      <c r="QU961" s="871"/>
      <c r="QV961" s="871"/>
      <c r="QW961" s="871"/>
      <c r="QX961" s="871"/>
      <c r="QY961" s="871"/>
      <c r="QZ961" s="871"/>
      <c r="RA961" s="871"/>
      <c r="RB961" s="871"/>
      <c r="RC961" s="871"/>
      <c r="RD961" s="871"/>
      <c r="RE961" s="871"/>
      <c r="RF961" s="871"/>
      <c r="RG961" s="871"/>
      <c r="RH961" s="871"/>
      <c r="RI961" s="871"/>
      <c r="RJ961" s="871"/>
      <c r="RK961" s="871"/>
      <c r="RL961" s="871"/>
      <c r="RM961" s="871"/>
      <c r="RN961" s="871"/>
      <c r="RO961" s="871"/>
      <c r="RP961" s="871"/>
      <c r="RQ961" s="871"/>
      <c r="RR961" s="871"/>
      <c r="RS961" s="871"/>
      <c r="RT961" s="871"/>
      <c r="RU961" s="871"/>
      <c r="RV961" s="871"/>
      <c r="RW961" s="871"/>
      <c r="RX961" s="871"/>
      <c r="RY961" s="871"/>
      <c r="RZ961" s="871"/>
      <c r="SA961" s="871"/>
      <c r="SB961" s="871"/>
      <c r="SC961" s="871"/>
      <c r="SD961" s="871"/>
      <c r="SE961" s="871"/>
      <c r="SF961" s="871"/>
      <c r="SG961" s="871"/>
      <c r="SH961" s="871"/>
      <c r="SI961" s="871"/>
      <c r="SJ961" s="871"/>
      <c r="SK961" s="871"/>
      <c r="SL961" s="871"/>
      <c r="SM961" s="871"/>
      <c r="SN961" s="871"/>
      <c r="SO961" s="871"/>
      <c r="SP961" s="871"/>
      <c r="SQ961" s="871"/>
      <c r="SR961" s="871"/>
      <c r="SS961" s="871"/>
      <c r="ST961" s="871"/>
      <c r="SU961" s="871"/>
      <c r="SV961" s="871"/>
      <c r="SW961" s="871"/>
      <c r="SX961" s="871"/>
      <c r="SY961" s="871"/>
      <c r="SZ961" s="871"/>
      <c r="TA961" s="871"/>
      <c r="TB961" s="871"/>
      <c r="TC961" s="871"/>
      <c r="TD961" s="871"/>
      <c r="TE961" s="871"/>
      <c r="TF961" s="871"/>
      <c r="TG961" s="871"/>
      <c r="TH961" s="871"/>
      <c r="TI961" s="871"/>
      <c r="TJ961" s="871"/>
      <c r="TK961" s="871"/>
      <c r="TL961" s="871"/>
      <c r="TM961" s="871"/>
      <c r="TN961" s="871"/>
      <c r="TO961" s="871"/>
      <c r="TP961" s="871"/>
      <c r="TQ961" s="871"/>
      <c r="TR961" s="871"/>
      <c r="TS961" s="871"/>
      <c r="TT961" s="871"/>
      <c r="TU961" s="871"/>
      <c r="TV961" s="871"/>
      <c r="TW961" s="871"/>
      <c r="TX961" s="871"/>
      <c r="TY961" s="871"/>
      <c r="TZ961" s="871"/>
      <c r="UA961" s="871"/>
      <c r="UB961" s="871"/>
      <c r="UC961" s="871"/>
      <c r="UD961" s="871"/>
      <c r="UE961" s="871"/>
      <c r="UF961" s="871"/>
      <c r="UG961" s="871"/>
      <c r="UH961" s="871"/>
      <c r="UI961" s="871"/>
      <c r="UJ961" s="871"/>
      <c r="UK961" s="871"/>
      <c r="UL961" s="871"/>
      <c r="UM961" s="871"/>
      <c r="UN961" s="871"/>
      <c r="UO961" s="871"/>
      <c r="UP961" s="871"/>
      <c r="UQ961" s="871"/>
      <c r="UR961" s="871"/>
      <c r="US961" s="871"/>
      <c r="UT961" s="871"/>
      <c r="UU961" s="871"/>
      <c r="UV961" s="871"/>
      <c r="UW961" s="871"/>
      <c r="UX961" s="871"/>
      <c r="UY961" s="871"/>
      <c r="UZ961" s="871"/>
      <c r="VA961" s="871"/>
      <c r="VB961" s="871"/>
      <c r="VC961" s="871"/>
      <c r="VD961" s="871"/>
      <c r="VE961" s="871"/>
      <c r="VF961" s="871"/>
      <c r="VG961" s="871"/>
      <c r="VH961" s="871"/>
      <c r="VI961" s="871"/>
      <c r="VJ961" s="871"/>
      <c r="VK961" s="871"/>
      <c r="VL961" s="871"/>
      <c r="VM961" s="871"/>
      <c r="VN961" s="871"/>
      <c r="VO961" s="871"/>
      <c r="VP961" s="871"/>
      <c r="VQ961" s="871"/>
      <c r="VR961" s="871"/>
      <c r="VS961" s="871"/>
      <c r="VT961" s="871"/>
      <c r="VU961" s="871"/>
      <c r="VV961" s="871"/>
      <c r="VW961" s="871"/>
      <c r="VX961" s="871"/>
      <c r="VY961" s="871"/>
      <c r="VZ961" s="871"/>
      <c r="WA961" s="871"/>
      <c r="WB961" s="871"/>
      <c r="WC961" s="871"/>
      <c r="WD961" s="871"/>
      <c r="WE961" s="871"/>
      <c r="WF961" s="871"/>
      <c r="WG961" s="871"/>
      <c r="WH961" s="871"/>
      <c r="WI961" s="871"/>
      <c r="WJ961" s="871"/>
      <c r="WK961" s="871"/>
      <c r="WL961" s="871"/>
      <c r="WM961" s="871"/>
      <c r="WN961" s="871"/>
      <c r="WO961" s="871"/>
      <c r="WP961" s="871"/>
      <c r="WQ961" s="871"/>
      <c r="WR961" s="871"/>
      <c r="WS961" s="871"/>
      <c r="WT961" s="871"/>
      <c r="WU961" s="871"/>
      <c r="WV961" s="871"/>
      <c r="WW961" s="871"/>
      <c r="WX961" s="871"/>
      <c r="WY961" s="871"/>
      <c r="WZ961" s="871"/>
      <c r="XA961" s="871"/>
      <c r="XB961" s="871"/>
      <c r="XC961" s="871"/>
      <c r="XD961" s="871"/>
      <c r="XE961" s="871"/>
      <c r="XF961" s="871"/>
      <c r="XG961" s="871"/>
      <c r="XH961" s="871"/>
      <c r="XI961" s="871"/>
      <c r="XJ961" s="871"/>
      <c r="XK961" s="871"/>
      <c r="XL961" s="871"/>
      <c r="XM961" s="871"/>
      <c r="XN961" s="871"/>
      <c r="XO961" s="871"/>
      <c r="XP961" s="871"/>
      <c r="XQ961" s="871"/>
      <c r="XR961" s="871"/>
      <c r="XS961" s="871"/>
      <c r="XT961" s="871"/>
      <c r="XU961" s="871"/>
      <c r="XV961" s="871"/>
      <c r="XW961" s="871"/>
      <c r="XX961" s="871"/>
      <c r="XY961" s="871"/>
      <c r="XZ961" s="871"/>
      <c r="YA961" s="871"/>
      <c r="YB961" s="871"/>
      <c r="YC961" s="871"/>
      <c r="YD961" s="871"/>
      <c r="YE961" s="871"/>
      <c r="YF961" s="871"/>
      <c r="YG961" s="871"/>
      <c r="YH961" s="871"/>
      <c r="YI961" s="871"/>
      <c r="YJ961" s="871"/>
      <c r="YK961" s="871"/>
      <c r="YL961" s="871"/>
      <c r="YM961" s="871"/>
      <c r="YN961" s="871"/>
      <c r="YO961" s="871"/>
      <c r="YP961" s="871"/>
      <c r="YQ961" s="871"/>
      <c r="YR961" s="871"/>
      <c r="YS961" s="871"/>
      <c r="YT961" s="871"/>
      <c r="YU961" s="871"/>
      <c r="YV961" s="871"/>
      <c r="YW961" s="871"/>
      <c r="YX961" s="871"/>
      <c r="YY961" s="871"/>
      <c r="YZ961" s="871"/>
      <c r="ZA961" s="871"/>
      <c r="ZB961" s="871"/>
      <c r="ZC961" s="871"/>
      <c r="ZD961" s="871"/>
      <c r="ZE961" s="871"/>
      <c r="ZF961" s="871"/>
      <c r="ZG961" s="871"/>
      <c r="ZH961" s="871"/>
      <c r="ZI961" s="871"/>
      <c r="ZJ961" s="871"/>
      <c r="ZK961" s="871"/>
      <c r="ZL961" s="871"/>
      <c r="ZM961" s="871"/>
      <c r="ZN961" s="871"/>
      <c r="ZO961" s="871"/>
      <c r="ZP961" s="871"/>
      <c r="ZQ961" s="871"/>
      <c r="ZR961" s="871"/>
      <c r="ZS961" s="871"/>
      <c r="ZT961" s="871"/>
      <c r="ZU961" s="871"/>
      <c r="ZV961" s="871"/>
      <c r="ZW961" s="871"/>
      <c r="ZX961" s="871"/>
      <c r="ZY961" s="871"/>
      <c r="ZZ961" s="871"/>
      <c r="AAA961" s="871"/>
      <c r="AAB961" s="871"/>
      <c r="AAC961" s="871"/>
      <c r="AAD961" s="871"/>
      <c r="AAE961" s="871"/>
      <c r="AAF961" s="871"/>
      <c r="AAG961" s="871"/>
      <c r="AAH961" s="871"/>
      <c r="AAI961" s="871"/>
      <c r="AAJ961" s="871"/>
      <c r="AAK961" s="871"/>
      <c r="AAL961" s="871"/>
      <c r="AAM961" s="871"/>
      <c r="AAN961" s="871"/>
      <c r="AAO961" s="871"/>
      <c r="AAP961" s="871"/>
      <c r="AAQ961" s="871"/>
      <c r="AAR961" s="871"/>
      <c r="AAS961" s="871"/>
      <c r="AAT961" s="871"/>
      <c r="AAU961" s="871"/>
      <c r="AAV961" s="871"/>
      <c r="AAW961" s="871"/>
      <c r="AAX961" s="871"/>
      <c r="AAY961" s="871"/>
      <c r="AAZ961" s="871"/>
      <c r="ABA961" s="871"/>
      <c r="ABB961" s="871"/>
      <c r="ABC961" s="871"/>
      <c r="ABD961" s="871"/>
      <c r="ABE961" s="871"/>
      <c r="ABF961" s="871"/>
      <c r="ABG961" s="871"/>
      <c r="ABH961" s="871"/>
      <c r="ABI961" s="871"/>
      <c r="ABJ961" s="871"/>
      <c r="ABK961" s="871"/>
      <c r="ABL961" s="871"/>
      <c r="ABM961" s="871"/>
      <c r="ABN961" s="871"/>
      <c r="ABO961" s="871"/>
      <c r="ABP961" s="871"/>
      <c r="ABQ961" s="871"/>
      <c r="ABR961" s="871"/>
      <c r="ABS961" s="871"/>
      <c r="ABT961" s="871"/>
      <c r="ABU961" s="871"/>
      <c r="ABV961" s="871"/>
      <c r="ABW961" s="871"/>
      <c r="ABX961" s="871"/>
      <c r="ABY961" s="871"/>
      <c r="ABZ961" s="871"/>
      <c r="ACA961" s="871"/>
      <c r="ACB961" s="871"/>
      <c r="ACC961" s="871"/>
      <c r="ACD961" s="871"/>
      <c r="ACE961" s="871"/>
      <c r="ACF961" s="871"/>
      <c r="ACG961" s="871"/>
      <c r="ACH961" s="871"/>
      <c r="ACI961" s="871"/>
      <c r="ACJ961" s="871"/>
      <c r="ACK961" s="871"/>
      <c r="ACL961" s="871"/>
      <c r="ACM961" s="871"/>
      <c r="ACN961" s="871"/>
      <c r="ACO961" s="871"/>
      <c r="ACP961" s="871"/>
      <c r="ACQ961" s="871"/>
      <c r="ACR961" s="871"/>
      <c r="ACS961" s="871"/>
      <c r="ACT961" s="871"/>
      <c r="ACU961" s="871"/>
      <c r="ACV961" s="871"/>
      <c r="ACW961" s="871"/>
      <c r="ACX961" s="871"/>
      <c r="ACY961" s="871"/>
      <c r="ACZ961" s="871"/>
      <c r="ADA961" s="871"/>
      <c r="ADB961" s="871"/>
      <c r="ADC961" s="871"/>
      <c r="ADD961" s="871"/>
      <c r="ADE961" s="871"/>
      <c r="ADF961" s="871"/>
      <c r="ADG961" s="871"/>
      <c r="ADH961" s="871"/>
      <c r="ADI961" s="871"/>
      <c r="ADJ961" s="871"/>
      <c r="ADK961" s="871"/>
      <c r="ADL961" s="871"/>
      <c r="ADM961" s="871"/>
      <c r="ADN961" s="871"/>
      <c r="ADO961" s="871"/>
      <c r="ADP961" s="871"/>
      <c r="ADQ961" s="871"/>
      <c r="ADR961" s="871"/>
      <c r="ADS961" s="871"/>
      <c r="ADT961" s="871"/>
      <c r="ADU961" s="871"/>
      <c r="ADV961" s="871"/>
      <c r="ADW961" s="871"/>
      <c r="ADX961" s="871"/>
      <c r="ADY961" s="871"/>
      <c r="ADZ961" s="871"/>
      <c r="AEA961" s="871"/>
      <c r="AEB961" s="871"/>
      <c r="AEC961" s="871"/>
      <c r="AED961" s="871"/>
      <c r="AEE961" s="871"/>
      <c r="AEF961" s="871"/>
      <c r="AEG961" s="871"/>
      <c r="AEH961" s="871"/>
      <c r="AEI961" s="871"/>
      <c r="AEJ961" s="871"/>
      <c r="AEK961" s="871"/>
      <c r="AEL961" s="871"/>
      <c r="AEM961" s="871"/>
      <c r="AEN961" s="871"/>
      <c r="AEO961" s="871"/>
      <c r="AEP961" s="871"/>
      <c r="AEQ961" s="871"/>
      <c r="AER961" s="871"/>
      <c r="AES961" s="871"/>
      <c r="AET961" s="871"/>
      <c r="AEU961" s="871"/>
      <c r="AEV961" s="871"/>
      <c r="AEW961" s="871"/>
      <c r="AEX961" s="871"/>
      <c r="AEY961" s="871"/>
      <c r="AEZ961" s="871"/>
      <c r="AFA961" s="871"/>
      <c r="AFB961" s="871"/>
      <c r="AFC961" s="871"/>
      <c r="AFD961" s="871"/>
      <c r="AFE961" s="871"/>
      <c r="AFF961" s="871"/>
      <c r="AFG961" s="871"/>
      <c r="AFH961" s="871"/>
      <c r="AFI961" s="871"/>
      <c r="AFJ961" s="871"/>
      <c r="AFK961" s="871"/>
      <c r="AFL961" s="871"/>
      <c r="AFM961" s="871"/>
      <c r="AFN961" s="871"/>
      <c r="AFO961" s="871"/>
      <c r="AFP961" s="871"/>
      <c r="AFQ961" s="871"/>
      <c r="AFR961" s="871"/>
      <c r="AFS961" s="871"/>
      <c r="AFT961" s="871"/>
      <c r="AFU961" s="871"/>
      <c r="AFV961" s="871"/>
      <c r="AFW961" s="871"/>
      <c r="AFX961" s="871"/>
      <c r="AFY961" s="871"/>
      <c r="AFZ961" s="871"/>
      <c r="AGA961" s="871"/>
      <c r="AGB961" s="871"/>
      <c r="AGC961" s="871"/>
      <c r="AGD961" s="871"/>
      <c r="AGE961" s="871"/>
      <c r="AGF961" s="871"/>
      <c r="AGG961" s="871"/>
      <c r="AGH961" s="871"/>
      <c r="AGI961" s="871"/>
      <c r="AGJ961" s="871"/>
      <c r="AGK961" s="871"/>
      <c r="AGL961" s="871"/>
      <c r="AGM961" s="871"/>
      <c r="AGN961" s="871"/>
      <c r="AGO961" s="871"/>
      <c r="AGP961" s="871"/>
      <c r="AGQ961" s="871"/>
      <c r="AGR961" s="871"/>
      <c r="AGS961" s="871"/>
      <c r="AGT961" s="871"/>
      <c r="AGU961" s="871"/>
      <c r="AGV961" s="871"/>
      <c r="AGW961" s="871"/>
      <c r="AGX961" s="871"/>
      <c r="AGY961" s="871"/>
      <c r="AGZ961" s="871"/>
      <c r="AHA961" s="871"/>
      <c r="AHB961" s="871"/>
      <c r="AHC961" s="871"/>
      <c r="AHD961" s="871"/>
      <c r="AHE961" s="871"/>
      <c r="AHF961" s="871"/>
      <c r="AHG961" s="871"/>
      <c r="AHH961" s="871"/>
      <c r="AHI961" s="871"/>
      <c r="AHJ961" s="871"/>
      <c r="AHK961" s="871"/>
      <c r="AHL961" s="871"/>
      <c r="AHM961" s="871"/>
      <c r="AHN961" s="871"/>
      <c r="AHO961" s="871"/>
      <c r="AHP961" s="871"/>
      <c r="AHQ961" s="871"/>
      <c r="AHR961" s="871"/>
      <c r="AHS961" s="871"/>
      <c r="AHT961" s="871"/>
      <c r="AHU961" s="871"/>
      <c r="AHV961" s="871"/>
      <c r="AHW961" s="871"/>
      <c r="AHX961" s="871"/>
      <c r="AHY961" s="871"/>
      <c r="AHZ961" s="871"/>
      <c r="AIA961" s="871"/>
      <c r="AIB961" s="871"/>
      <c r="AIC961" s="871"/>
      <c r="AID961" s="871"/>
      <c r="AIE961" s="871"/>
      <c r="AIF961" s="871"/>
      <c r="AIG961" s="871"/>
      <c r="AIH961" s="871"/>
      <c r="AII961" s="871"/>
      <c r="AIJ961" s="871"/>
      <c r="AIK961" s="871"/>
      <c r="AIL961" s="871"/>
      <c r="AIM961" s="871"/>
      <c r="AIN961" s="871"/>
      <c r="AIO961" s="871"/>
      <c r="AIP961" s="871"/>
      <c r="AIQ961" s="871"/>
      <c r="AIR961" s="871"/>
      <c r="AIS961" s="871"/>
      <c r="AIT961" s="871"/>
      <c r="AIU961" s="871"/>
      <c r="AIV961" s="871"/>
      <c r="AIW961" s="871"/>
      <c r="AIX961" s="871"/>
      <c r="AIY961" s="871"/>
      <c r="AIZ961" s="871"/>
      <c r="AJA961" s="871"/>
      <c r="AJB961" s="871"/>
      <c r="AJC961" s="871"/>
      <c r="AJD961" s="871"/>
      <c r="AJE961" s="871"/>
      <c r="AJF961" s="871"/>
      <c r="AJG961" s="871"/>
      <c r="AJH961" s="871"/>
      <c r="AJI961" s="871"/>
      <c r="AJJ961" s="871"/>
      <c r="AJK961" s="871"/>
      <c r="AJL961" s="871"/>
      <c r="AJM961" s="871"/>
      <c r="AJN961" s="871"/>
      <c r="AJO961" s="871"/>
      <c r="AJP961" s="871"/>
      <c r="AJQ961" s="871"/>
      <c r="AJR961" s="871"/>
      <c r="AJS961" s="871"/>
      <c r="AJT961" s="871"/>
      <c r="AJU961" s="871"/>
      <c r="AJV961" s="871"/>
      <c r="AJW961" s="871"/>
      <c r="AJX961" s="871"/>
      <c r="AJY961" s="871"/>
      <c r="AJZ961" s="871"/>
      <c r="AKA961" s="871"/>
      <c r="AKB961" s="871"/>
      <c r="AKC961" s="871"/>
      <c r="AKD961" s="871"/>
      <c r="AKE961" s="871"/>
      <c r="AKF961" s="871"/>
      <c r="AKG961" s="871"/>
      <c r="AKH961" s="871"/>
      <c r="AKI961" s="871"/>
      <c r="AKJ961" s="871"/>
      <c r="AKK961" s="871"/>
      <c r="AKL961" s="871"/>
      <c r="AKM961" s="871"/>
      <c r="AKN961" s="871"/>
      <c r="AKO961" s="871"/>
      <c r="AKP961" s="871"/>
      <c r="AKQ961" s="871"/>
      <c r="AKR961" s="871"/>
      <c r="AKS961" s="871"/>
      <c r="AKT961" s="871"/>
      <c r="AKU961" s="871"/>
      <c r="AKV961" s="871"/>
      <c r="AKW961" s="871"/>
      <c r="AKX961" s="871"/>
      <c r="AKY961" s="871"/>
      <c r="AKZ961" s="871"/>
      <c r="ALA961" s="871"/>
      <c r="ALB961" s="871"/>
      <c r="ALC961" s="871"/>
      <c r="ALD961" s="871"/>
      <c r="ALE961" s="871"/>
      <c r="ALF961" s="871"/>
      <c r="ALG961" s="871"/>
      <c r="ALH961" s="871"/>
      <c r="ALI961" s="871"/>
      <c r="ALJ961" s="871"/>
      <c r="ALK961" s="871"/>
      <c r="ALL961" s="871"/>
      <c r="ALM961" s="871"/>
      <c r="ALN961" s="871"/>
      <c r="ALO961" s="871"/>
      <c r="ALP961" s="871"/>
      <c r="ALQ961" s="871"/>
      <c r="ALR961" s="871"/>
      <c r="ALS961" s="871"/>
      <c r="ALT961" s="871"/>
      <c r="ALU961" s="871"/>
      <c r="ALV961" s="871"/>
      <c r="ALW961" s="871"/>
      <c r="ALX961" s="871"/>
      <c r="ALY961" s="871"/>
      <c r="ALZ961" s="871"/>
      <c r="AMA961" s="871"/>
      <c r="AMB961" s="871"/>
      <c r="AMC961" s="871"/>
      <c r="AMD961" s="871"/>
      <c r="AME961" s="871"/>
      <c r="AMF961" s="871"/>
      <c r="AMG961" s="871"/>
      <c r="AMH961" s="871"/>
      <c r="AMI961" s="871"/>
      <c r="AMJ961" s="871"/>
    </row>
    <row r="962" spans="1:1024" ht="14.4">
      <c r="A962" s="927" t="s">
        <v>732</v>
      </c>
      <c r="B962" s="874" t="s">
        <v>560</v>
      </c>
      <c r="C962" s="874" t="s">
        <v>232</v>
      </c>
      <c r="D962" s="874" t="s">
        <v>6</v>
      </c>
      <c r="E962" s="874" t="s">
        <v>7</v>
      </c>
      <c r="F962" s="885" t="s">
        <v>8</v>
      </c>
      <c r="G962" s="874" t="s">
        <v>374</v>
      </c>
      <c r="H962" s="871"/>
      <c r="I962" s="871"/>
      <c r="J962" s="871"/>
      <c r="K962" s="871"/>
      <c r="L962" s="871"/>
      <c r="M962" s="871"/>
      <c r="N962" s="871"/>
      <c r="O962" s="871"/>
      <c r="P962" s="871"/>
      <c r="Q962" s="871"/>
      <c r="R962" s="871"/>
      <c r="S962" s="871"/>
      <c r="T962" s="871"/>
      <c r="U962" s="871"/>
      <c r="V962" s="871"/>
      <c r="W962" s="871"/>
      <c r="X962" s="871"/>
      <c r="Y962" s="871"/>
      <c r="Z962" s="871"/>
      <c r="AA962" s="871"/>
      <c r="AB962" s="871"/>
      <c r="AC962" s="871"/>
      <c r="AD962" s="871"/>
      <c r="AE962" s="871"/>
      <c r="AF962" s="871"/>
      <c r="AG962" s="871"/>
      <c r="AH962" s="871"/>
      <c r="AI962" s="871"/>
      <c r="AJ962" s="871"/>
      <c r="AK962" s="871"/>
      <c r="AL962" s="871"/>
      <c r="AM962" s="871"/>
      <c r="AN962" s="871"/>
      <c r="AO962" s="871"/>
      <c r="AP962" s="871"/>
      <c r="AQ962" s="871"/>
      <c r="AR962" s="871"/>
      <c r="AS962" s="871"/>
      <c r="AT962" s="871"/>
      <c r="AU962" s="871"/>
      <c r="AV962" s="871"/>
      <c r="AW962" s="871"/>
      <c r="AX962" s="871"/>
      <c r="AY962" s="871"/>
      <c r="AZ962" s="871"/>
      <c r="BA962" s="871"/>
      <c r="BB962" s="871"/>
      <c r="BC962" s="871"/>
      <c r="BD962" s="871"/>
      <c r="BE962" s="871"/>
      <c r="BF962" s="871"/>
      <c r="BG962" s="871"/>
      <c r="BH962" s="871"/>
      <c r="BI962" s="871"/>
      <c r="BJ962" s="871"/>
      <c r="BK962" s="871"/>
      <c r="BL962" s="871"/>
      <c r="BM962" s="871"/>
      <c r="BN962" s="871"/>
      <c r="BO962" s="871"/>
      <c r="BP962" s="871"/>
      <c r="BQ962" s="871"/>
      <c r="BR962" s="871"/>
      <c r="BS962" s="871"/>
      <c r="BT962" s="871"/>
      <c r="BU962" s="871"/>
      <c r="BV962" s="871"/>
      <c r="BW962" s="871"/>
      <c r="BX962" s="871"/>
      <c r="BY962" s="871"/>
      <c r="BZ962" s="871"/>
      <c r="CA962" s="871"/>
      <c r="CB962" s="871"/>
      <c r="CC962" s="871"/>
      <c r="CD962" s="871"/>
      <c r="CE962" s="871"/>
      <c r="CF962" s="871"/>
      <c r="CG962" s="871"/>
      <c r="CH962" s="871"/>
      <c r="CI962" s="871"/>
      <c r="CJ962" s="871"/>
      <c r="CK962" s="871"/>
      <c r="CL962" s="871"/>
      <c r="CM962" s="871"/>
      <c r="CN962" s="871"/>
      <c r="CO962" s="871"/>
      <c r="CP962" s="871"/>
      <c r="CQ962" s="871"/>
      <c r="CR962" s="871"/>
      <c r="CS962" s="871"/>
      <c r="CT962" s="871"/>
      <c r="CU962" s="871"/>
      <c r="CV962" s="871"/>
      <c r="CW962" s="871"/>
      <c r="CX962" s="871"/>
      <c r="CY962" s="871"/>
      <c r="CZ962" s="871"/>
      <c r="DA962" s="871"/>
      <c r="DB962" s="871"/>
      <c r="DC962" s="871"/>
      <c r="DD962" s="871"/>
      <c r="DE962" s="871"/>
      <c r="DF962" s="871"/>
      <c r="DG962" s="871"/>
      <c r="DH962" s="871"/>
      <c r="DI962" s="871"/>
      <c r="DJ962" s="871"/>
      <c r="DK962" s="871"/>
      <c r="DL962" s="871"/>
      <c r="DM962" s="871"/>
      <c r="DN962" s="871"/>
      <c r="DO962" s="871"/>
      <c r="DP962" s="871"/>
      <c r="DQ962" s="871"/>
      <c r="DR962" s="871"/>
      <c r="DS962" s="871"/>
      <c r="DT962" s="871"/>
      <c r="DU962" s="871"/>
      <c r="DV962" s="871"/>
      <c r="DW962" s="871"/>
      <c r="DX962" s="871"/>
      <c r="DY962" s="871"/>
      <c r="DZ962" s="871"/>
      <c r="EA962" s="871"/>
      <c r="EB962" s="871"/>
      <c r="EC962" s="871"/>
      <c r="ED962" s="871"/>
      <c r="EE962" s="871"/>
      <c r="EF962" s="871"/>
      <c r="EG962" s="871"/>
      <c r="EH962" s="871"/>
      <c r="EI962" s="871"/>
      <c r="EJ962" s="871"/>
      <c r="EK962" s="871"/>
      <c r="EL962" s="871"/>
      <c r="EM962" s="871"/>
      <c r="EN962" s="871"/>
      <c r="EO962" s="871"/>
      <c r="EP962" s="871"/>
      <c r="EQ962" s="871"/>
      <c r="ER962" s="871"/>
      <c r="ES962" s="871"/>
      <c r="ET962" s="871"/>
      <c r="EU962" s="871"/>
      <c r="EV962" s="871"/>
      <c r="EW962" s="871"/>
      <c r="EX962" s="871"/>
      <c r="EY962" s="871"/>
      <c r="EZ962" s="871"/>
      <c r="FA962" s="871"/>
      <c r="FB962" s="871"/>
      <c r="FC962" s="871"/>
      <c r="FD962" s="871"/>
      <c r="FE962" s="871"/>
      <c r="FF962" s="871"/>
      <c r="FG962" s="871"/>
      <c r="FH962" s="871"/>
      <c r="FI962" s="871"/>
      <c r="FJ962" s="871"/>
      <c r="FK962" s="871"/>
      <c r="FL962" s="871"/>
      <c r="FM962" s="871"/>
      <c r="FN962" s="871"/>
      <c r="FO962" s="871"/>
      <c r="FP962" s="871"/>
      <c r="FQ962" s="871"/>
      <c r="FR962" s="871"/>
      <c r="FS962" s="871"/>
      <c r="FT962" s="871"/>
      <c r="FU962" s="871"/>
      <c r="FV962" s="871"/>
      <c r="FW962" s="871"/>
      <c r="FX962" s="871"/>
      <c r="FY962" s="871"/>
      <c r="FZ962" s="871"/>
      <c r="GA962" s="871"/>
      <c r="GB962" s="871"/>
      <c r="GC962" s="871"/>
      <c r="GD962" s="871"/>
      <c r="GE962" s="871"/>
      <c r="GF962" s="871"/>
      <c r="GG962" s="871"/>
      <c r="GH962" s="871"/>
      <c r="GI962" s="871"/>
      <c r="GJ962" s="871"/>
      <c r="GK962" s="871"/>
      <c r="GL962" s="871"/>
      <c r="GM962" s="871"/>
      <c r="GN962" s="871"/>
      <c r="GO962" s="871"/>
      <c r="GP962" s="871"/>
      <c r="GQ962" s="871"/>
      <c r="GR962" s="871"/>
      <c r="GS962" s="871"/>
      <c r="GT962" s="871"/>
      <c r="GU962" s="871"/>
      <c r="GV962" s="871"/>
      <c r="GW962" s="871"/>
      <c r="GX962" s="871"/>
      <c r="GY962" s="871"/>
      <c r="GZ962" s="871"/>
      <c r="HA962" s="871"/>
      <c r="HB962" s="871"/>
      <c r="HC962" s="871"/>
      <c r="HD962" s="871"/>
      <c r="HE962" s="871"/>
      <c r="HF962" s="871"/>
      <c r="HG962" s="871"/>
      <c r="HH962" s="871"/>
      <c r="HI962" s="871"/>
      <c r="HJ962" s="871"/>
      <c r="HK962" s="871"/>
      <c r="HL962" s="871"/>
      <c r="HM962" s="871"/>
      <c r="HN962" s="871"/>
      <c r="HO962" s="871"/>
      <c r="HP962" s="871"/>
      <c r="HQ962" s="871"/>
      <c r="HR962" s="871"/>
      <c r="HS962" s="871"/>
      <c r="HT962" s="871"/>
      <c r="HU962" s="871"/>
      <c r="HV962" s="871"/>
      <c r="HW962" s="871"/>
      <c r="HX962" s="871"/>
      <c r="HY962" s="871"/>
      <c r="HZ962" s="871"/>
      <c r="IA962" s="871"/>
      <c r="IB962" s="871"/>
      <c r="IC962" s="871"/>
      <c r="ID962" s="871"/>
      <c r="IE962" s="871"/>
      <c r="IF962" s="871"/>
      <c r="IG962" s="871"/>
      <c r="IH962" s="871"/>
      <c r="II962" s="871"/>
      <c r="IJ962" s="871"/>
      <c r="IK962" s="871"/>
      <c r="IL962" s="871"/>
      <c r="IM962" s="871"/>
      <c r="IN962" s="871"/>
      <c r="IO962" s="871"/>
      <c r="IP962" s="871"/>
      <c r="IQ962" s="871"/>
      <c r="IR962" s="871"/>
      <c r="IS962" s="871"/>
      <c r="IT962" s="871"/>
      <c r="IU962" s="871"/>
      <c r="IV962" s="871"/>
      <c r="IW962" s="871"/>
      <c r="IX962" s="871"/>
      <c r="IY962" s="871"/>
      <c r="IZ962" s="871"/>
      <c r="JA962" s="871"/>
      <c r="JB962" s="871"/>
      <c r="JC962" s="871"/>
      <c r="JD962" s="871"/>
      <c r="JE962" s="871"/>
      <c r="JF962" s="871"/>
      <c r="JG962" s="871"/>
      <c r="JH962" s="871"/>
      <c r="JI962" s="871"/>
      <c r="JJ962" s="871"/>
      <c r="JK962" s="871"/>
      <c r="JL962" s="871"/>
      <c r="JM962" s="871"/>
      <c r="JN962" s="871"/>
      <c r="JO962" s="871"/>
      <c r="JP962" s="871"/>
      <c r="JQ962" s="871"/>
      <c r="JR962" s="871"/>
      <c r="JS962" s="871"/>
      <c r="JT962" s="871"/>
      <c r="JU962" s="871"/>
      <c r="JV962" s="871"/>
      <c r="JW962" s="871"/>
      <c r="JX962" s="871"/>
      <c r="JY962" s="871"/>
      <c r="JZ962" s="871"/>
      <c r="KA962" s="871"/>
      <c r="KB962" s="871"/>
      <c r="KC962" s="871"/>
      <c r="KD962" s="871"/>
      <c r="KE962" s="871"/>
      <c r="KF962" s="871"/>
      <c r="KG962" s="871"/>
      <c r="KH962" s="871"/>
      <c r="KI962" s="871"/>
      <c r="KJ962" s="871"/>
      <c r="KK962" s="871"/>
      <c r="KL962" s="871"/>
      <c r="KM962" s="871"/>
      <c r="KN962" s="871"/>
      <c r="KO962" s="871"/>
      <c r="KP962" s="871"/>
      <c r="KQ962" s="871"/>
      <c r="KR962" s="871"/>
      <c r="KS962" s="871"/>
      <c r="KT962" s="871"/>
      <c r="KU962" s="871"/>
      <c r="KV962" s="871"/>
      <c r="KW962" s="871"/>
      <c r="KX962" s="871"/>
      <c r="KY962" s="871"/>
      <c r="KZ962" s="871"/>
      <c r="LA962" s="871"/>
      <c r="LB962" s="871"/>
      <c r="LC962" s="871"/>
      <c r="LD962" s="871"/>
      <c r="LE962" s="871"/>
      <c r="LF962" s="871"/>
      <c r="LG962" s="871"/>
      <c r="LH962" s="871"/>
      <c r="LI962" s="871"/>
      <c r="LJ962" s="871"/>
      <c r="LK962" s="871"/>
      <c r="LL962" s="871"/>
      <c r="LM962" s="871"/>
      <c r="LN962" s="871"/>
      <c r="LO962" s="871"/>
      <c r="LP962" s="871"/>
      <c r="LQ962" s="871"/>
      <c r="LR962" s="871"/>
      <c r="LS962" s="871"/>
      <c r="LT962" s="871"/>
      <c r="LU962" s="871"/>
      <c r="LV962" s="871"/>
      <c r="LW962" s="871"/>
      <c r="LX962" s="871"/>
      <c r="LY962" s="871"/>
      <c r="LZ962" s="871"/>
      <c r="MA962" s="871"/>
      <c r="MB962" s="871"/>
      <c r="MC962" s="871"/>
      <c r="MD962" s="871"/>
      <c r="ME962" s="871"/>
      <c r="MF962" s="871"/>
      <c r="MG962" s="871"/>
      <c r="MH962" s="871"/>
      <c r="MI962" s="871"/>
      <c r="MJ962" s="871"/>
      <c r="MK962" s="871"/>
      <c r="ML962" s="871"/>
      <c r="MM962" s="871"/>
      <c r="MN962" s="871"/>
      <c r="MO962" s="871"/>
      <c r="MP962" s="871"/>
      <c r="MQ962" s="871"/>
      <c r="MR962" s="871"/>
      <c r="MS962" s="871"/>
      <c r="MT962" s="871"/>
      <c r="MU962" s="871"/>
      <c r="MV962" s="871"/>
      <c r="MW962" s="871"/>
      <c r="MX962" s="871"/>
      <c r="MY962" s="871"/>
      <c r="MZ962" s="871"/>
      <c r="NA962" s="871"/>
      <c r="NB962" s="871"/>
      <c r="NC962" s="871"/>
      <c r="ND962" s="871"/>
      <c r="NE962" s="871"/>
      <c r="NF962" s="871"/>
      <c r="NG962" s="871"/>
      <c r="NH962" s="871"/>
      <c r="NI962" s="871"/>
      <c r="NJ962" s="871"/>
      <c r="NK962" s="871"/>
      <c r="NL962" s="871"/>
      <c r="NM962" s="871"/>
      <c r="NN962" s="871"/>
      <c r="NO962" s="871"/>
      <c r="NP962" s="871"/>
      <c r="NQ962" s="871"/>
      <c r="NR962" s="871"/>
      <c r="NS962" s="871"/>
      <c r="NT962" s="871"/>
      <c r="NU962" s="871"/>
      <c r="NV962" s="871"/>
      <c r="NW962" s="871"/>
      <c r="NX962" s="871"/>
      <c r="NY962" s="871"/>
      <c r="NZ962" s="871"/>
      <c r="OA962" s="871"/>
      <c r="OB962" s="871"/>
      <c r="OC962" s="871"/>
      <c r="OD962" s="871"/>
      <c r="OE962" s="871"/>
      <c r="OF962" s="871"/>
      <c r="OG962" s="871"/>
      <c r="OH962" s="871"/>
      <c r="OI962" s="871"/>
      <c r="OJ962" s="871"/>
      <c r="OK962" s="871"/>
      <c r="OL962" s="871"/>
      <c r="OM962" s="871"/>
      <c r="ON962" s="871"/>
      <c r="OO962" s="871"/>
      <c r="OP962" s="871"/>
      <c r="OQ962" s="871"/>
      <c r="OR962" s="871"/>
      <c r="OS962" s="871"/>
      <c r="OT962" s="871"/>
      <c r="OU962" s="871"/>
      <c r="OV962" s="871"/>
      <c r="OW962" s="871"/>
      <c r="OX962" s="871"/>
      <c r="OY962" s="871"/>
      <c r="OZ962" s="871"/>
      <c r="PA962" s="871"/>
      <c r="PB962" s="871"/>
      <c r="PC962" s="871"/>
      <c r="PD962" s="871"/>
      <c r="PE962" s="871"/>
      <c r="PF962" s="871"/>
      <c r="PG962" s="871"/>
      <c r="PH962" s="871"/>
      <c r="PI962" s="871"/>
      <c r="PJ962" s="871"/>
      <c r="PK962" s="871"/>
      <c r="PL962" s="871"/>
      <c r="PM962" s="871"/>
      <c r="PN962" s="871"/>
      <c r="PO962" s="871"/>
      <c r="PP962" s="871"/>
      <c r="PQ962" s="871"/>
      <c r="PR962" s="871"/>
      <c r="PS962" s="871"/>
      <c r="PT962" s="871"/>
      <c r="PU962" s="871"/>
      <c r="PV962" s="871"/>
      <c r="PW962" s="871"/>
      <c r="PX962" s="871"/>
      <c r="PY962" s="871"/>
      <c r="PZ962" s="871"/>
      <c r="QA962" s="871"/>
      <c r="QB962" s="871"/>
      <c r="QC962" s="871"/>
      <c r="QD962" s="871"/>
      <c r="QE962" s="871"/>
      <c r="QF962" s="871"/>
      <c r="QG962" s="871"/>
      <c r="QH962" s="871"/>
      <c r="QI962" s="871"/>
      <c r="QJ962" s="871"/>
      <c r="QK962" s="871"/>
      <c r="QL962" s="871"/>
      <c r="QM962" s="871"/>
      <c r="QN962" s="871"/>
      <c r="QO962" s="871"/>
      <c r="QP962" s="871"/>
      <c r="QQ962" s="871"/>
      <c r="QR962" s="871"/>
      <c r="QS962" s="871"/>
      <c r="QT962" s="871"/>
      <c r="QU962" s="871"/>
      <c r="QV962" s="871"/>
      <c r="QW962" s="871"/>
      <c r="QX962" s="871"/>
      <c r="QY962" s="871"/>
      <c r="QZ962" s="871"/>
      <c r="RA962" s="871"/>
      <c r="RB962" s="871"/>
      <c r="RC962" s="871"/>
      <c r="RD962" s="871"/>
      <c r="RE962" s="871"/>
      <c r="RF962" s="871"/>
      <c r="RG962" s="871"/>
      <c r="RH962" s="871"/>
      <c r="RI962" s="871"/>
      <c r="RJ962" s="871"/>
      <c r="RK962" s="871"/>
      <c r="RL962" s="871"/>
      <c r="RM962" s="871"/>
      <c r="RN962" s="871"/>
      <c r="RO962" s="871"/>
      <c r="RP962" s="871"/>
      <c r="RQ962" s="871"/>
      <c r="RR962" s="871"/>
      <c r="RS962" s="871"/>
      <c r="RT962" s="871"/>
      <c r="RU962" s="871"/>
      <c r="RV962" s="871"/>
      <c r="RW962" s="871"/>
      <c r="RX962" s="871"/>
      <c r="RY962" s="871"/>
      <c r="RZ962" s="871"/>
      <c r="SA962" s="871"/>
      <c r="SB962" s="871"/>
      <c r="SC962" s="871"/>
      <c r="SD962" s="871"/>
      <c r="SE962" s="871"/>
      <c r="SF962" s="871"/>
      <c r="SG962" s="871"/>
      <c r="SH962" s="871"/>
      <c r="SI962" s="871"/>
      <c r="SJ962" s="871"/>
      <c r="SK962" s="871"/>
      <c r="SL962" s="871"/>
      <c r="SM962" s="871"/>
      <c r="SN962" s="871"/>
      <c r="SO962" s="871"/>
      <c r="SP962" s="871"/>
      <c r="SQ962" s="871"/>
      <c r="SR962" s="871"/>
      <c r="SS962" s="871"/>
      <c r="ST962" s="871"/>
      <c r="SU962" s="871"/>
      <c r="SV962" s="871"/>
      <c r="SW962" s="871"/>
      <c r="SX962" s="871"/>
      <c r="SY962" s="871"/>
      <c r="SZ962" s="871"/>
      <c r="TA962" s="871"/>
      <c r="TB962" s="871"/>
      <c r="TC962" s="871"/>
      <c r="TD962" s="871"/>
      <c r="TE962" s="871"/>
      <c r="TF962" s="871"/>
      <c r="TG962" s="871"/>
      <c r="TH962" s="871"/>
      <c r="TI962" s="871"/>
      <c r="TJ962" s="871"/>
      <c r="TK962" s="871"/>
      <c r="TL962" s="871"/>
      <c r="TM962" s="871"/>
      <c r="TN962" s="871"/>
      <c r="TO962" s="871"/>
      <c r="TP962" s="871"/>
      <c r="TQ962" s="871"/>
      <c r="TR962" s="871"/>
      <c r="TS962" s="871"/>
      <c r="TT962" s="871"/>
      <c r="TU962" s="871"/>
      <c r="TV962" s="871"/>
      <c r="TW962" s="871"/>
      <c r="TX962" s="871"/>
      <c r="TY962" s="871"/>
      <c r="TZ962" s="871"/>
      <c r="UA962" s="871"/>
      <c r="UB962" s="871"/>
      <c r="UC962" s="871"/>
      <c r="UD962" s="871"/>
      <c r="UE962" s="871"/>
      <c r="UF962" s="871"/>
      <c r="UG962" s="871"/>
      <c r="UH962" s="871"/>
      <c r="UI962" s="871"/>
      <c r="UJ962" s="871"/>
      <c r="UK962" s="871"/>
      <c r="UL962" s="871"/>
      <c r="UM962" s="871"/>
      <c r="UN962" s="871"/>
      <c r="UO962" s="871"/>
      <c r="UP962" s="871"/>
      <c r="UQ962" s="871"/>
      <c r="UR962" s="871"/>
      <c r="US962" s="871"/>
      <c r="UT962" s="871"/>
      <c r="UU962" s="871"/>
      <c r="UV962" s="871"/>
      <c r="UW962" s="871"/>
      <c r="UX962" s="871"/>
      <c r="UY962" s="871"/>
      <c r="UZ962" s="871"/>
      <c r="VA962" s="871"/>
      <c r="VB962" s="871"/>
      <c r="VC962" s="871"/>
      <c r="VD962" s="871"/>
      <c r="VE962" s="871"/>
      <c r="VF962" s="871"/>
      <c r="VG962" s="871"/>
      <c r="VH962" s="871"/>
      <c r="VI962" s="871"/>
      <c r="VJ962" s="871"/>
      <c r="VK962" s="871"/>
      <c r="VL962" s="871"/>
      <c r="VM962" s="871"/>
      <c r="VN962" s="871"/>
      <c r="VO962" s="871"/>
      <c r="VP962" s="871"/>
      <c r="VQ962" s="871"/>
      <c r="VR962" s="871"/>
      <c r="VS962" s="871"/>
      <c r="VT962" s="871"/>
      <c r="VU962" s="871"/>
      <c r="VV962" s="871"/>
      <c r="VW962" s="871"/>
      <c r="VX962" s="871"/>
      <c r="VY962" s="871"/>
      <c r="VZ962" s="871"/>
      <c r="WA962" s="871"/>
      <c r="WB962" s="871"/>
      <c r="WC962" s="871"/>
      <c r="WD962" s="871"/>
      <c r="WE962" s="871"/>
      <c r="WF962" s="871"/>
      <c r="WG962" s="871"/>
      <c r="WH962" s="871"/>
      <c r="WI962" s="871"/>
      <c r="WJ962" s="871"/>
      <c r="WK962" s="871"/>
      <c r="WL962" s="871"/>
      <c r="WM962" s="871"/>
      <c r="WN962" s="871"/>
      <c r="WO962" s="871"/>
      <c r="WP962" s="871"/>
      <c r="WQ962" s="871"/>
      <c r="WR962" s="871"/>
      <c r="WS962" s="871"/>
      <c r="WT962" s="871"/>
      <c r="WU962" s="871"/>
      <c r="WV962" s="871"/>
      <c r="WW962" s="871"/>
      <c r="WX962" s="871"/>
      <c r="WY962" s="871"/>
      <c r="WZ962" s="871"/>
      <c r="XA962" s="871"/>
      <c r="XB962" s="871"/>
      <c r="XC962" s="871"/>
      <c r="XD962" s="871"/>
      <c r="XE962" s="871"/>
      <c r="XF962" s="871"/>
      <c r="XG962" s="871"/>
      <c r="XH962" s="871"/>
      <c r="XI962" s="871"/>
      <c r="XJ962" s="871"/>
      <c r="XK962" s="871"/>
      <c r="XL962" s="871"/>
      <c r="XM962" s="871"/>
      <c r="XN962" s="871"/>
      <c r="XO962" s="871"/>
      <c r="XP962" s="871"/>
      <c r="XQ962" s="871"/>
      <c r="XR962" s="871"/>
      <c r="XS962" s="871"/>
      <c r="XT962" s="871"/>
      <c r="XU962" s="871"/>
      <c r="XV962" s="871"/>
      <c r="XW962" s="871"/>
      <c r="XX962" s="871"/>
      <c r="XY962" s="871"/>
      <c r="XZ962" s="871"/>
      <c r="YA962" s="871"/>
      <c r="YB962" s="871"/>
      <c r="YC962" s="871"/>
      <c r="YD962" s="871"/>
      <c r="YE962" s="871"/>
      <c r="YF962" s="871"/>
      <c r="YG962" s="871"/>
      <c r="YH962" s="871"/>
      <c r="YI962" s="871"/>
      <c r="YJ962" s="871"/>
      <c r="YK962" s="871"/>
      <c r="YL962" s="871"/>
      <c r="YM962" s="871"/>
      <c r="YN962" s="871"/>
      <c r="YO962" s="871"/>
      <c r="YP962" s="871"/>
      <c r="YQ962" s="871"/>
      <c r="YR962" s="871"/>
      <c r="YS962" s="871"/>
      <c r="YT962" s="871"/>
      <c r="YU962" s="871"/>
      <c r="YV962" s="871"/>
      <c r="YW962" s="871"/>
      <c r="YX962" s="871"/>
      <c r="YY962" s="871"/>
      <c r="YZ962" s="871"/>
      <c r="ZA962" s="871"/>
      <c r="ZB962" s="871"/>
      <c r="ZC962" s="871"/>
      <c r="ZD962" s="871"/>
      <c r="ZE962" s="871"/>
      <c r="ZF962" s="871"/>
      <c r="ZG962" s="871"/>
      <c r="ZH962" s="871"/>
      <c r="ZI962" s="871"/>
      <c r="ZJ962" s="871"/>
      <c r="ZK962" s="871"/>
      <c r="ZL962" s="871"/>
      <c r="ZM962" s="871"/>
      <c r="ZN962" s="871"/>
      <c r="ZO962" s="871"/>
      <c r="ZP962" s="871"/>
      <c r="ZQ962" s="871"/>
      <c r="ZR962" s="871"/>
      <c r="ZS962" s="871"/>
      <c r="ZT962" s="871"/>
      <c r="ZU962" s="871"/>
      <c r="ZV962" s="871"/>
      <c r="ZW962" s="871"/>
      <c r="ZX962" s="871"/>
      <c r="ZY962" s="871"/>
      <c r="ZZ962" s="871"/>
      <c r="AAA962" s="871"/>
      <c r="AAB962" s="871"/>
      <c r="AAC962" s="871"/>
      <c r="AAD962" s="871"/>
      <c r="AAE962" s="871"/>
      <c r="AAF962" s="871"/>
      <c r="AAG962" s="871"/>
      <c r="AAH962" s="871"/>
      <c r="AAI962" s="871"/>
      <c r="AAJ962" s="871"/>
      <c r="AAK962" s="871"/>
      <c r="AAL962" s="871"/>
      <c r="AAM962" s="871"/>
      <c r="AAN962" s="871"/>
      <c r="AAO962" s="871"/>
      <c r="AAP962" s="871"/>
      <c r="AAQ962" s="871"/>
      <c r="AAR962" s="871"/>
      <c r="AAS962" s="871"/>
      <c r="AAT962" s="871"/>
      <c r="AAU962" s="871"/>
      <c r="AAV962" s="871"/>
      <c r="AAW962" s="871"/>
      <c r="AAX962" s="871"/>
      <c r="AAY962" s="871"/>
      <c r="AAZ962" s="871"/>
      <c r="ABA962" s="871"/>
      <c r="ABB962" s="871"/>
      <c r="ABC962" s="871"/>
      <c r="ABD962" s="871"/>
      <c r="ABE962" s="871"/>
      <c r="ABF962" s="871"/>
      <c r="ABG962" s="871"/>
      <c r="ABH962" s="871"/>
      <c r="ABI962" s="871"/>
      <c r="ABJ962" s="871"/>
      <c r="ABK962" s="871"/>
      <c r="ABL962" s="871"/>
      <c r="ABM962" s="871"/>
      <c r="ABN962" s="871"/>
      <c r="ABO962" s="871"/>
      <c r="ABP962" s="871"/>
      <c r="ABQ962" s="871"/>
      <c r="ABR962" s="871"/>
      <c r="ABS962" s="871"/>
      <c r="ABT962" s="871"/>
      <c r="ABU962" s="871"/>
      <c r="ABV962" s="871"/>
      <c r="ABW962" s="871"/>
      <c r="ABX962" s="871"/>
      <c r="ABY962" s="871"/>
      <c r="ABZ962" s="871"/>
      <c r="ACA962" s="871"/>
      <c r="ACB962" s="871"/>
      <c r="ACC962" s="871"/>
      <c r="ACD962" s="871"/>
      <c r="ACE962" s="871"/>
      <c r="ACF962" s="871"/>
      <c r="ACG962" s="871"/>
      <c r="ACH962" s="871"/>
      <c r="ACI962" s="871"/>
      <c r="ACJ962" s="871"/>
      <c r="ACK962" s="871"/>
      <c r="ACL962" s="871"/>
      <c r="ACM962" s="871"/>
      <c r="ACN962" s="871"/>
      <c r="ACO962" s="871"/>
      <c r="ACP962" s="871"/>
      <c r="ACQ962" s="871"/>
      <c r="ACR962" s="871"/>
      <c r="ACS962" s="871"/>
      <c r="ACT962" s="871"/>
      <c r="ACU962" s="871"/>
      <c r="ACV962" s="871"/>
      <c r="ACW962" s="871"/>
      <c r="ACX962" s="871"/>
      <c r="ACY962" s="871"/>
      <c r="ACZ962" s="871"/>
      <c r="ADA962" s="871"/>
      <c r="ADB962" s="871"/>
      <c r="ADC962" s="871"/>
      <c r="ADD962" s="871"/>
      <c r="ADE962" s="871"/>
      <c r="ADF962" s="871"/>
      <c r="ADG962" s="871"/>
      <c r="ADH962" s="871"/>
      <c r="ADI962" s="871"/>
      <c r="ADJ962" s="871"/>
      <c r="ADK962" s="871"/>
      <c r="ADL962" s="871"/>
      <c r="ADM962" s="871"/>
      <c r="ADN962" s="871"/>
      <c r="ADO962" s="871"/>
      <c r="ADP962" s="871"/>
      <c r="ADQ962" s="871"/>
      <c r="ADR962" s="871"/>
      <c r="ADS962" s="871"/>
      <c r="ADT962" s="871"/>
      <c r="ADU962" s="871"/>
      <c r="ADV962" s="871"/>
      <c r="ADW962" s="871"/>
      <c r="ADX962" s="871"/>
      <c r="ADY962" s="871"/>
      <c r="ADZ962" s="871"/>
      <c r="AEA962" s="871"/>
      <c r="AEB962" s="871"/>
      <c r="AEC962" s="871"/>
      <c r="AED962" s="871"/>
      <c r="AEE962" s="871"/>
      <c r="AEF962" s="871"/>
      <c r="AEG962" s="871"/>
      <c r="AEH962" s="871"/>
      <c r="AEI962" s="871"/>
      <c r="AEJ962" s="871"/>
      <c r="AEK962" s="871"/>
      <c r="AEL962" s="871"/>
      <c r="AEM962" s="871"/>
      <c r="AEN962" s="871"/>
      <c r="AEO962" s="871"/>
      <c r="AEP962" s="871"/>
      <c r="AEQ962" s="871"/>
      <c r="AER962" s="871"/>
      <c r="AES962" s="871"/>
      <c r="AET962" s="871"/>
      <c r="AEU962" s="871"/>
      <c r="AEV962" s="871"/>
      <c r="AEW962" s="871"/>
      <c r="AEX962" s="871"/>
      <c r="AEY962" s="871"/>
      <c r="AEZ962" s="871"/>
      <c r="AFA962" s="871"/>
      <c r="AFB962" s="871"/>
      <c r="AFC962" s="871"/>
      <c r="AFD962" s="871"/>
      <c r="AFE962" s="871"/>
      <c r="AFF962" s="871"/>
      <c r="AFG962" s="871"/>
      <c r="AFH962" s="871"/>
      <c r="AFI962" s="871"/>
      <c r="AFJ962" s="871"/>
      <c r="AFK962" s="871"/>
      <c r="AFL962" s="871"/>
      <c r="AFM962" s="871"/>
      <c r="AFN962" s="871"/>
      <c r="AFO962" s="871"/>
      <c r="AFP962" s="871"/>
      <c r="AFQ962" s="871"/>
      <c r="AFR962" s="871"/>
      <c r="AFS962" s="871"/>
      <c r="AFT962" s="871"/>
      <c r="AFU962" s="871"/>
      <c r="AFV962" s="871"/>
      <c r="AFW962" s="871"/>
      <c r="AFX962" s="871"/>
      <c r="AFY962" s="871"/>
      <c r="AFZ962" s="871"/>
      <c r="AGA962" s="871"/>
      <c r="AGB962" s="871"/>
      <c r="AGC962" s="871"/>
      <c r="AGD962" s="871"/>
      <c r="AGE962" s="871"/>
      <c r="AGF962" s="871"/>
      <c r="AGG962" s="871"/>
      <c r="AGH962" s="871"/>
      <c r="AGI962" s="871"/>
      <c r="AGJ962" s="871"/>
      <c r="AGK962" s="871"/>
      <c r="AGL962" s="871"/>
      <c r="AGM962" s="871"/>
      <c r="AGN962" s="871"/>
      <c r="AGO962" s="871"/>
      <c r="AGP962" s="871"/>
      <c r="AGQ962" s="871"/>
      <c r="AGR962" s="871"/>
      <c r="AGS962" s="871"/>
      <c r="AGT962" s="871"/>
      <c r="AGU962" s="871"/>
      <c r="AGV962" s="871"/>
      <c r="AGW962" s="871"/>
      <c r="AGX962" s="871"/>
      <c r="AGY962" s="871"/>
      <c r="AGZ962" s="871"/>
      <c r="AHA962" s="871"/>
      <c r="AHB962" s="871"/>
      <c r="AHC962" s="871"/>
      <c r="AHD962" s="871"/>
      <c r="AHE962" s="871"/>
      <c r="AHF962" s="871"/>
      <c r="AHG962" s="871"/>
      <c r="AHH962" s="871"/>
      <c r="AHI962" s="871"/>
      <c r="AHJ962" s="871"/>
      <c r="AHK962" s="871"/>
      <c r="AHL962" s="871"/>
      <c r="AHM962" s="871"/>
      <c r="AHN962" s="871"/>
      <c r="AHO962" s="871"/>
      <c r="AHP962" s="871"/>
      <c r="AHQ962" s="871"/>
      <c r="AHR962" s="871"/>
      <c r="AHS962" s="871"/>
      <c r="AHT962" s="871"/>
      <c r="AHU962" s="871"/>
      <c r="AHV962" s="871"/>
      <c r="AHW962" s="871"/>
      <c r="AHX962" s="871"/>
      <c r="AHY962" s="871"/>
      <c r="AHZ962" s="871"/>
      <c r="AIA962" s="871"/>
      <c r="AIB962" s="871"/>
      <c r="AIC962" s="871"/>
      <c r="AID962" s="871"/>
      <c r="AIE962" s="871"/>
      <c r="AIF962" s="871"/>
      <c r="AIG962" s="871"/>
      <c r="AIH962" s="871"/>
      <c r="AII962" s="871"/>
      <c r="AIJ962" s="871"/>
      <c r="AIK962" s="871"/>
      <c r="AIL962" s="871"/>
      <c r="AIM962" s="871"/>
      <c r="AIN962" s="871"/>
      <c r="AIO962" s="871"/>
      <c r="AIP962" s="871"/>
      <c r="AIQ962" s="871"/>
      <c r="AIR962" s="871"/>
      <c r="AIS962" s="871"/>
      <c r="AIT962" s="871"/>
      <c r="AIU962" s="871"/>
      <c r="AIV962" s="871"/>
      <c r="AIW962" s="871"/>
      <c r="AIX962" s="871"/>
      <c r="AIY962" s="871"/>
      <c r="AIZ962" s="871"/>
      <c r="AJA962" s="871"/>
      <c r="AJB962" s="871"/>
      <c r="AJC962" s="871"/>
      <c r="AJD962" s="871"/>
      <c r="AJE962" s="871"/>
      <c r="AJF962" s="871"/>
      <c r="AJG962" s="871"/>
      <c r="AJH962" s="871"/>
      <c r="AJI962" s="871"/>
      <c r="AJJ962" s="871"/>
      <c r="AJK962" s="871"/>
      <c r="AJL962" s="871"/>
      <c r="AJM962" s="871"/>
      <c r="AJN962" s="871"/>
      <c r="AJO962" s="871"/>
      <c r="AJP962" s="871"/>
      <c r="AJQ962" s="871"/>
      <c r="AJR962" s="871"/>
      <c r="AJS962" s="871"/>
      <c r="AJT962" s="871"/>
      <c r="AJU962" s="871"/>
      <c r="AJV962" s="871"/>
      <c r="AJW962" s="871"/>
      <c r="AJX962" s="871"/>
      <c r="AJY962" s="871"/>
      <c r="AJZ962" s="871"/>
      <c r="AKA962" s="871"/>
      <c r="AKB962" s="871"/>
      <c r="AKC962" s="871"/>
      <c r="AKD962" s="871"/>
      <c r="AKE962" s="871"/>
      <c r="AKF962" s="871"/>
      <c r="AKG962" s="871"/>
      <c r="AKH962" s="871"/>
      <c r="AKI962" s="871"/>
      <c r="AKJ962" s="871"/>
      <c r="AKK962" s="871"/>
      <c r="AKL962" s="871"/>
      <c r="AKM962" s="871"/>
      <c r="AKN962" s="871"/>
      <c r="AKO962" s="871"/>
      <c r="AKP962" s="871"/>
      <c r="AKQ962" s="871"/>
      <c r="AKR962" s="871"/>
      <c r="AKS962" s="871"/>
      <c r="AKT962" s="871"/>
      <c r="AKU962" s="871"/>
      <c r="AKV962" s="871"/>
      <c r="AKW962" s="871"/>
      <c r="AKX962" s="871"/>
      <c r="AKY962" s="871"/>
      <c r="AKZ962" s="871"/>
      <c r="ALA962" s="871"/>
      <c r="ALB962" s="871"/>
      <c r="ALC962" s="871"/>
      <c r="ALD962" s="871"/>
      <c r="ALE962" s="871"/>
      <c r="ALF962" s="871"/>
      <c r="ALG962" s="871"/>
      <c r="ALH962" s="871"/>
      <c r="ALI962" s="871"/>
      <c r="ALJ962" s="871"/>
      <c r="ALK962" s="871"/>
      <c r="ALL962" s="871"/>
      <c r="ALM962" s="871"/>
      <c r="ALN962" s="871"/>
      <c r="ALO962" s="871"/>
      <c r="ALP962" s="871"/>
      <c r="ALQ962" s="871"/>
      <c r="ALR962" s="871"/>
      <c r="ALS962" s="871"/>
      <c r="ALT962" s="871"/>
      <c r="ALU962" s="871"/>
      <c r="ALV962" s="871"/>
      <c r="ALW962" s="871"/>
      <c r="ALX962" s="871"/>
      <c r="ALY962" s="871"/>
      <c r="ALZ962" s="871"/>
      <c r="AMA962" s="871"/>
      <c r="AMB962" s="871"/>
      <c r="AMC962" s="871"/>
      <c r="AMD962" s="871"/>
      <c r="AME962" s="871"/>
      <c r="AMF962" s="871"/>
      <c r="AMG962" s="871"/>
      <c r="AMH962" s="871"/>
      <c r="AMI962" s="871"/>
      <c r="AMJ962" s="871"/>
    </row>
    <row r="963" spans="1:1024" ht="14.4">
      <c r="A963" s="964">
        <v>15455</v>
      </c>
      <c r="B963" s="1003">
        <v>0.1</v>
      </c>
      <c r="C963" s="1042"/>
      <c r="D963" s="954" t="s">
        <v>765</v>
      </c>
      <c r="E963" s="955">
        <v>2500000</v>
      </c>
      <c r="F963" s="1043">
        <v>0.05</v>
      </c>
      <c r="G963" s="1044">
        <f>E963*F963</f>
        <v>125000</v>
      </c>
      <c r="H963" s="871"/>
      <c r="I963" s="871"/>
      <c r="J963" s="871"/>
      <c r="K963" s="871"/>
      <c r="L963" s="871"/>
      <c r="M963" s="871"/>
      <c r="N963" s="871"/>
      <c r="O963" s="871"/>
      <c r="P963" s="871"/>
      <c r="Q963" s="871"/>
      <c r="R963" s="871"/>
      <c r="S963" s="871"/>
      <c r="T963" s="871"/>
      <c r="U963" s="871"/>
      <c r="V963" s="871"/>
      <c r="W963" s="871"/>
      <c r="X963" s="871"/>
      <c r="Y963" s="871"/>
      <c r="Z963" s="871"/>
      <c r="AA963" s="871"/>
      <c r="AB963" s="871"/>
      <c r="AC963" s="871"/>
      <c r="AD963" s="871"/>
      <c r="AE963" s="871"/>
      <c r="AF963" s="871"/>
      <c r="AG963" s="871"/>
      <c r="AH963" s="871"/>
      <c r="AI963" s="871"/>
      <c r="AJ963" s="871"/>
      <c r="AK963" s="871"/>
      <c r="AL963" s="871"/>
      <c r="AM963" s="871"/>
      <c r="AN963" s="871"/>
      <c r="AO963" s="871"/>
      <c r="AP963" s="871"/>
      <c r="AQ963" s="871"/>
      <c r="AR963" s="871"/>
      <c r="AS963" s="871"/>
      <c r="AT963" s="871"/>
      <c r="AU963" s="871"/>
      <c r="AV963" s="871"/>
      <c r="AW963" s="871"/>
      <c r="AX963" s="871"/>
      <c r="AY963" s="871"/>
      <c r="AZ963" s="871"/>
      <c r="BA963" s="871"/>
      <c r="BB963" s="871"/>
      <c r="BC963" s="871"/>
      <c r="BD963" s="871"/>
      <c r="BE963" s="871"/>
      <c r="BF963" s="871"/>
      <c r="BG963" s="871"/>
      <c r="BH963" s="871"/>
      <c r="BI963" s="871"/>
      <c r="BJ963" s="871"/>
      <c r="BK963" s="871"/>
      <c r="BL963" s="871"/>
      <c r="BM963" s="871"/>
      <c r="BN963" s="871"/>
      <c r="BO963" s="871"/>
      <c r="BP963" s="871"/>
      <c r="BQ963" s="871"/>
      <c r="BR963" s="871"/>
      <c r="BS963" s="871"/>
      <c r="BT963" s="871"/>
      <c r="BU963" s="871"/>
      <c r="BV963" s="871"/>
      <c r="BW963" s="871"/>
      <c r="BX963" s="871"/>
      <c r="BY963" s="871"/>
      <c r="BZ963" s="871"/>
      <c r="CA963" s="871"/>
      <c r="CB963" s="871"/>
      <c r="CC963" s="871"/>
      <c r="CD963" s="871"/>
      <c r="CE963" s="871"/>
      <c r="CF963" s="871"/>
      <c r="CG963" s="871"/>
      <c r="CH963" s="871"/>
      <c r="CI963" s="871"/>
      <c r="CJ963" s="871"/>
      <c r="CK963" s="871"/>
      <c r="CL963" s="871"/>
      <c r="CM963" s="871"/>
      <c r="CN963" s="871"/>
      <c r="CO963" s="871"/>
      <c r="CP963" s="871"/>
      <c r="CQ963" s="871"/>
      <c r="CR963" s="871"/>
      <c r="CS963" s="871"/>
      <c r="CT963" s="871"/>
      <c r="CU963" s="871"/>
      <c r="CV963" s="871"/>
      <c r="CW963" s="871"/>
      <c r="CX963" s="871"/>
      <c r="CY963" s="871"/>
      <c r="CZ963" s="871"/>
      <c r="DA963" s="871"/>
      <c r="DB963" s="871"/>
      <c r="DC963" s="871"/>
      <c r="DD963" s="871"/>
      <c r="DE963" s="871"/>
      <c r="DF963" s="871"/>
      <c r="DG963" s="871"/>
      <c r="DH963" s="871"/>
      <c r="DI963" s="871"/>
      <c r="DJ963" s="871"/>
      <c r="DK963" s="871"/>
      <c r="DL963" s="871"/>
      <c r="DM963" s="871"/>
      <c r="DN963" s="871"/>
      <c r="DO963" s="871"/>
      <c r="DP963" s="871"/>
      <c r="DQ963" s="871"/>
      <c r="DR963" s="871"/>
      <c r="DS963" s="871"/>
      <c r="DT963" s="871"/>
      <c r="DU963" s="871"/>
      <c r="DV963" s="871"/>
      <c r="DW963" s="871"/>
      <c r="DX963" s="871"/>
      <c r="DY963" s="871"/>
      <c r="DZ963" s="871"/>
      <c r="EA963" s="871"/>
      <c r="EB963" s="871"/>
      <c r="EC963" s="871"/>
      <c r="ED963" s="871"/>
      <c r="EE963" s="871"/>
      <c r="EF963" s="871"/>
      <c r="EG963" s="871"/>
      <c r="EH963" s="871"/>
      <c r="EI963" s="871"/>
      <c r="EJ963" s="871"/>
      <c r="EK963" s="871"/>
      <c r="EL963" s="871"/>
      <c r="EM963" s="871"/>
      <c r="EN963" s="871"/>
      <c r="EO963" s="871"/>
      <c r="EP963" s="871"/>
      <c r="EQ963" s="871"/>
      <c r="ER963" s="871"/>
      <c r="ES963" s="871"/>
      <c r="ET963" s="871"/>
      <c r="EU963" s="871"/>
      <c r="EV963" s="871"/>
      <c r="EW963" s="871"/>
      <c r="EX963" s="871"/>
      <c r="EY963" s="871"/>
      <c r="EZ963" s="871"/>
      <c r="FA963" s="871"/>
      <c r="FB963" s="871"/>
      <c r="FC963" s="871"/>
      <c r="FD963" s="871"/>
      <c r="FE963" s="871"/>
      <c r="FF963" s="871"/>
      <c r="FG963" s="871"/>
      <c r="FH963" s="871"/>
      <c r="FI963" s="871"/>
      <c r="FJ963" s="871"/>
      <c r="FK963" s="871"/>
      <c r="FL963" s="871"/>
      <c r="FM963" s="871"/>
      <c r="FN963" s="871"/>
      <c r="FO963" s="871"/>
      <c r="FP963" s="871"/>
      <c r="FQ963" s="871"/>
      <c r="FR963" s="871"/>
      <c r="FS963" s="871"/>
      <c r="FT963" s="871"/>
      <c r="FU963" s="871"/>
      <c r="FV963" s="871"/>
      <c r="FW963" s="871"/>
      <c r="FX963" s="871"/>
      <c r="FY963" s="871"/>
      <c r="FZ963" s="871"/>
      <c r="GA963" s="871"/>
      <c r="GB963" s="871"/>
      <c r="GC963" s="871"/>
      <c r="GD963" s="871"/>
      <c r="GE963" s="871"/>
      <c r="GF963" s="871"/>
      <c r="GG963" s="871"/>
      <c r="GH963" s="871"/>
      <c r="GI963" s="871"/>
      <c r="GJ963" s="871"/>
      <c r="GK963" s="871"/>
      <c r="GL963" s="871"/>
      <c r="GM963" s="871"/>
      <c r="GN963" s="871"/>
      <c r="GO963" s="871"/>
      <c r="GP963" s="871"/>
      <c r="GQ963" s="871"/>
      <c r="GR963" s="871"/>
      <c r="GS963" s="871"/>
      <c r="GT963" s="871"/>
      <c r="GU963" s="871"/>
      <c r="GV963" s="871"/>
      <c r="GW963" s="871"/>
      <c r="GX963" s="871"/>
      <c r="GY963" s="871"/>
      <c r="GZ963" s="871"/>
      <c r="HA963" s="871"/>
      <c r="HB963" s="871"/>
      <c r="HC963" s="871"/>
      <c r="HD963" s="871"/>
      <c r="HE963" s="871"/>
      <c r="HF963" s="871"/>
      <c r="HG963" s="871"/>
      <c r="HH963" s="871"/>
      <c r="HI963" s="871"/>
      <c r="HJ963" s="871"/>
      <c r="HK963" s="871"/>
      <c r="HL963" s="871"/>
      <c r="HM963" s="871"/>
      <c r="HN963" s="871"/>
      <c r="HO963" s="871"/>
      <c r="HP963" s="871"/>
      <c r="HQ963" s="871"/>
      <c r="HR963" s="871"/>
      <c r="HS963" s="871"/>
      <c r="HT963" s="871"/>
      <c r="HU963" s="871"/>
      <c r="HV963" s="871"/>
      <c r="HW963" s="871"/>
      <c r="HX963" s="871"/>
      <c r="HY963" s="871"/>
      <c r="HZ963" s="871"/>
      <c r="IA963" s="871"/>
      <c r="IB963" s="871"/>
      <c r="IC963" s="871"/>
      <c r="ID963" s="871"/>
      <c r="IE963" s="871"/>
      <c r="IF963" s="871"/>
      <c r="IG963" s="871"/>
      <c r="IH963" s="871"/>
      <c r="II963" s="871"/>
      <c r="IJ963" s="871"/>
      <c r="IK963" s="871"/>
      <c r="IL963" s="871"/>
      <c r="IM963" s="871"/>
      <c r="IN963" s="871"/>
      <c r="IO963" s="871"/>
      <c r="IP963" s="871"/>
      <c r="IQ963" s="871"/>
      <c r="IR963" s="871"/>
      <c r="IS963" s="871"/>
      <c r="IT963" s="871"/>
      <c r="IU963" s="871"/>
      <c r="IV963" s="871"/>
      <c r="IW963" s="871"/>
      <c r="IX963" s="871"/>
      <c r="IY963" s="871"/>
      <c r="IZ963" s="871"/>
      <c r="JA963" s="871"/>
      <c r="JB963" s="871"/>
      <c r="JC963" s="871"/>
      <c r="JD963" s="871"/>
      <c r="JE963" s="871"/>
      <c r="JF963" s="871"/>
      <c r="JG963" s="871"/>
      <c r="JH963" s="871"/>
      <c r="JI963" s="871"/>
      <c r="JJ963" s="871"/>
      <c r="JK963" s="871"/>
      <c r="JL963" s="871"/>
      <c r="JM963" s="871"/>
      <c r="JN963" s="871"/>
      <c r="JO963" s="871"/>
      <c r="JP963" s="871"/>
      <c r="JQ963" s="871"/>
      <c r="JR963" s="871"/>
      <c r="JS963" s="871"/>
      <c r="JT963" s="871"/>
      <c r="JU963" s="871"/>
      <c r="JV963" s="871"/>
      <c r="JW963" s="871"/>
      <c r="JX963" s="871"/>
      <c r="JY963" s="871"/>
      <c r="JZ963" s="871"/>
      <c r="KA963" s="871"/>
      <c r="KB963" s="871"/>
      <c r="KC963" s="871"/>
      <c r="KD963" s="871"/>
      <c r="KE963" s="871"/>
      <c r="KF963" s="871"/>
      <c r="KG963" s="871"/>
      <c r="KH963" s="871"/>
      <c r="KI963" s="871"/>
      <c r="KJ963" s="871"/>
      <c r="KK963" s="871"/>
      <c r="KL963" s="871"/>
      <c r="KM963" s="871"/>
      <c r="KN963" s="871"/>
      <c r="KO963" s="871"/>
      <c r="KP963" s="871"/>
      <c r="KQ963" s="871"/>
      <c r="KR963" s="871"/>
      <c r="KS963" s="871"/>
      <c r="KT963" s="871"/>
      <c r="KU963" s="871"/>
      <c r="KV963" s="871"/>
      <c r="KW963" s="871"/>
      <c r="KX963" s="871"/>
      <c r="KY963" s="871"/>
      <c r="KZ963" s="871"/>
      <c r="LA963" s="871"/>
      <c r="LB963" s="871"/>
      <c r="LC963" s="871"/>
      <c r="LD963" s="871"/>
      <c r="LE963" s="871"/>
      <c r="LF963" s="871"/>
      <c r="LG963" s="871"/>
      <c r="LH963" s="871"/>
      <c r="LI963" s="871"/>
      <c r="LJ963" s="871"/>
      <c r="LK963" s="871"/>
      <c r="LL963" s="871"/>
      <c r="LM963" s="871"/>
      <c r="LN963" s="871"/>
      <c r="LO963" s="871"/>
      <c r="LP963" s="871"/>
      <c r="LQ963" s="871"/>
      <c r="LR963" s="871"/>
      <c r="LS963" s="871"/>
      <c r="LT963" s="871"/>
      <c r="LU963" s="871"/>
      <c r="LV963" s="871"/>
      <c r="LW963" s="871"/>
      <c r="LX963" s="871"/>
      <c r="LY963" s="871"/>
      <c r="LZ963" s="871"/>
      <c r="MA963" s="871"/>
      <c r="MB963" s="871"/>
      <c r="MC963" s="871"/>
      <c r="MD963" s="871"/>
      <c r="ME963" s="871"/>
      <c r="MF963" s="871"/>
      <c r="MG963" s="871"/>
      <c r="MH963" s="871"/>
      <c r="MI963" s="871"/>
      <c r="MJ963" s="871"/>
      <c r="MK963" s="871"/>
      <c r="ML963" s="871"/>
      <c r="MM963" s="871"/>
      <c r="MN963" s="871"/>
      <c r="MO963" s="871"/>
      <c r="MP963" s="871"/>
      <c r="MQ963" s="871"/>
      <c r="MR963" s="871"/>
      <c r="MS963" s="871"/>
      <c r="MT963" s="871"/>
      <c r="MU963" s="871"/>
      <c r="MV963" s="871"/>
      <c r="MW963" s="871"/>
      <c r="MX963" s="871"/>
      <c r="MY963" s="871"/>
      <c r="MZ963" s="871"/>
      <c r="NA963" s="871"/>
      <c r="NB963" s="871"/>
      <c r="NC963" s="871"/>
      <c r="ND963" s="871"/>
      <c r="NE963" s="871"/>
      <c r="NF963" s="871"/>
      <c r="NG963" s="871"/>
      <c r="NH963" s="871"/>
      <c r="NI963" s="871"/>
      <c r="NJ963" s="871"/>
      <c r="NK963" s="871"/>
      <c r="NL963" s="871"/>
      <c r="NM963" s="871"/>
      <c r="NN963" s="871"/>
      <c r="NO963" s="871"/>
      <c r="NP963" s="871"/>
      <c r="NQ963" s="871"/>
      <c r="NR963" s="871"/>
      <c r="NS963" s="871"/>
      <c r="NT963" s="871"/>
      <c r="NU963" s="871"/>
      <c r="NV963" s="871"/>
      <c r="NW963" s="871"/>
      <c r="NX963" s="871"/>
      <c r="NY963" s="871"/>
      <c r="NZ963" s="871"/>
      <c r="OA963" s="871"/>
      <c r="OB963" s="871"/>
      <c r="OC963" s="871"/>
      <c r="OD963" s="871"/>
      <c r="OE963" s="871"/>
      <c r="OF963" s="871"/>
      <c r="OG963" s="871"/>
      <c r="OH963" s="871"/>
      <c r="OI963" s="871"/>
      <c r="OJ963" s="871"/>
      <c r="OK963" s="871"/>
      <c r="OL963" s="871"/>
      <c r="OM963" s="871"/>
      <c r="ON963" s="871"/>
      <c r="OO963" s="871"/>
      <c r="OP963" s="871"/>
      <c r="OQ963" s="871"/>
      <c r="OR963" s="871"/>
      <c r="OS963" s="871"/>
      <c r="OT963" s="871"/>
      <c r="OU963" s="871"/>
      <c r="OV963" s="871"/>
      <c r="OW963" s="871"/>
      <c r="OX963" s="871"/>
      <c r="OY963" s="871"/>
      <c r="OZ963" s="871"/>
      <c r="PA963" s="871"/>
      <c r="PB963" s="871"/>
      <c r="PC963" s="871"/>
      <c r="PD963" s="871"/>
      <c r="PE963" s="871"/>
      <c r="PF963" s="871"/>
      <c r="PG963" s="871"/>
      <c r="PH963" s="871"/>
      <c r="PI963" s="871"/>
      <c r="PJ963" s="871"/>
      <c r="PK963" s="871"/>
      <c r="PL963" s="871"/>
      <c r="PM963" s="871"/>
      <c r="PN963" s="871"/>
      <c r="PO963" s="871"/>
      <c r="PP963" s="871"/>
      <c r="PQ963" s="871"/>
      <c r="PR963" s="871"/>
      <c r="PS963" s="871"/>
      <c r="PT963" s="871"/>
      <c r="PU963" s="871"/>
      <c r="PV963" s="871"/>
      <c r="PW963" s="871"/>
      <c r="PX963" s="871"/>
      <c r="PY963" s="871"/>
      <c r="PZ963" s="871"/>
      <c r="QA963" s="871"/>
      <c r="QB963" s="871"/>
      <c r="QC963" s="871"/>
      <c r="QD963" s="871"/>
      <c r="QE963" s="871"/>
      <c r="QF963" s="871"/>
      <c r="QG963" s="871"/>
      <c r="QH963" s="871"/>
      <c r="QI963" s="871"/>
      <c r="QJ963" s="871"/>
      <c r="QK963" s="871"/>
      <c r="QL963" s="871"/>
      <c r="QM963" s="871"/>
      <c r="QN963" s="871"/>
      <c r="QO963" s="871"/>
      <c r="QP963" s="871"/>
      <c r="QQ963" s="871"/>
      <c r="QR963" s="871"/>
      <c r="QS963" s="871"/>
      <c r="QT963" s="871"/>
      <c r="QU963" s="871"/>
      <c r="QV963" s="871"/>
      <c r="QW963" s="871"/>
      <c r="QX963" s="871"/>
      <c r="QY963" s="871"/>
      <c r="QZ963" s="871"/>
      <c r="RA963" s="871"/>
      <c r="RB963" s="871"/>
      <c r="RC963" s="871"/>
      <c r="RD963" s="871"/>
      <c r="RE963" s="871"/>
      <c r="RF963" s="871"/>
      <c r="RG963" s="871"/>
      <c r="RH963" s="871"/>
      <c r="RI963" s="871"/>
      <c r="RJ963" s="871"/>
      <c r="RK963" s="871"/>
      <c r="RL963" s="871"/>
      <c r="RM963" s="871"/>
      <c r="RN963" s="871"/>
      <c r="RO963" s="871"/>
      <c r="RP963" s="871"/>
      <c r="RQ963" s="871"/>
      <c r="RR963" s="871"/>
      <c r="RS963" s="871"/>
      <c r="RT963" s="871"/>
      <c r="RU963" s="871"/>
      <c r="RV963" s="871"/>
      <c r="RW963" s="871"/>
      <c r="RX963" s="871"/>
      <c r="RY963" s="871"/>
      <c r="RZ963" s="871"/>
      <c r="SA963" s="871"/>
      <c r="SB963" s="871"/>
      <c r="SC963" s="871"/>
      <c r="SD963" s="871"/>
      <c r="SE963" s="871"/>
      <c r="SF963" s="871"/>
      <c r="SG963" s="871"/>
      <c r="SH963" s="871"/>
      <c r="SI963" s="871"/>
      <c r="SJ963" s="871"/>
      <c r="SK963" s="871"/>
      <c r="SL963" s="871"/>
      <c r="SM963" s="871"/>
      <c r="SN963" s="871"/>
      <c r="SO963" s="871"/>
      <c r="SP963" s="871"/>
      <c r="SQ963" s="871"/>
      <c r="SR963" s="871"/>
      <c r="SS963" s="871"/>
      <c r="ST963" s="871"/>
      <c r="SU963" s="871"/>
      <c r="SV963" s="871"/>
      <c r="SW963" s="871"/>
      <c r="SX963" s="871"/>
      <c r="SY963" s="871"/>
      <c r="SZ963" s="871"/>
      <c r="TA963" s="871"/>
      <c r="TB963" s="871"/>
      <c r="TC963" s="871"/>
      <c r="TD963" s="871"/>
      <c r="TE963" s="871"/>
      <c r="TF963" s="871"/>
      <c r="TG963" s="871"/>
      <c r="TH963" s="871"/>
      <c r="TI963" s="871"/>
      <c r="TJ963" s="871"/>
      <c r="TK963" s="871"/>
      <c r="TL963" s="871"/>
      <c r="TM963" s="871"/>
      <c r="TN963" s="871"/>
      <c r="TO963" s="871"/>
      <c r="TP963" s="871"/>
      <c r="TQ963" s="871"/>
      <c r="TR963" s="871"/>
      <c r="TS963" s="871"/>
      <c r="TT963" s="871"/>
      <c r="TU963" s="871"/>
      <c r="TV963" s="871"/>
      <c r="TW963" s="871"/>
      <c r="TX963" s="871"/>
      <c r="TY963" s="871"/>
      <c r="TZ963" s="871"/>
      <c r="UA963" s="871"/>
      <c r="UB963" s="871"/>
      <c r="UC963" s="871"/>
      <c r="UD963" s="871"/>
      <c r="UE963" s="871"/>
      <c r="UF963" s="871"/>
      <c r="UG963" s="871"/>
      <c r="UH963" s="871"/>
      <c r="UI963" s="871"/>
      <c r="UJ963" s="871"/>
      <c r="UK963" s="871"/>
      <c r="UL963" s="871"/>
      <c r="UM963" s="871"/>
      <c r="UN963" s="871"/>
      <c r="UO963" s="871"/>
      <c r="UP963" s="871"/>
      <c r="UQ963" s="871"/>
      <c r="UR963" s="871"/>
      <c r="US963" s="871"/>
      <c r="UT963" s="871"/>
      <c r="UU963" s="871"/>
      <c r="UV963" s="871"/>
      <c r="UW963" s="871"/>
      <c r="UX963" s="871"/>
      <c r="UY963" s="871"/>
      <c r="UZ963" s="871"/>
      <c r="VA963" s="871"/>
      <c r="VB963" s="871"/>
      <c r="VC963" s="871"/>
      <c r="VD963" s="871"/>
      <c r="VE963" s="871"/>
      <c r="VF963" s="871"/>
      <c r="VG963" s="871"/>
      <c r="VH963" s="871"/>
      <c r="VI963" s="871"/>
      <c r="VJ963" s="871"/>
      <c r="VK963" s="871"/>
      <c r="VL963" s="871"/>
      <c r="VM963" s="871"/>
      <c r="VN963" s="871"/>
      <c r="VO963" s="871"/>
      <c r="VP963" s="871"/>
      <c r="VQ963" s="871"/>
      <c r="VR963" s="871"/>
      <c r="VS963" s="871"/>
      <c r="VT963" s="871"/>
      <c r="VU963" s="871"/>
      <c r="VV963" s="871"/>
      <c r="VW963" s="871"/>
      <c r="VX963" s="871"/>
      <c r="VY963" s="871"/>
      <c r="VZ963" s="871"/>
      <c r="WA963" s="871"/>
      <c r="WB963" s="871"/>
      <c r="WC963" s="871"/>
      <c r="WD963" s="871"/>
      <c r="WE963" s="871"/>
      <c r="WF963" s="871"/>
      <c r="WG963" s="871"/>
      <c r="WH963" s="871"/>
      <c r="WI963" s="871"/>
      <c r="WJ963" s="871"/>
      <c r="WK963" s="871"/>
      <c r="WL963" s="871"/>
      <c r="WM963" s="871"/>
      <c r="WN963" s="871"/>
      <c r="WO963" s="871"/>
      <c r="WP963" s="871"/>
      <c r="WQ963" s="871"/>
      <c r="WR963" s="871"/>
      <c r="WS963" s="871"/>
      <c r="WT963" s="871"/>
      <c r="WU963" s="871"/>
      <c r="WV963" s="871"/>
      <c r="WW963" s="871"/>
      <c r="WX963" s="871"/>
      <c r="WY963" s="871"/>
      <c r="WZ963" s="871"/>
      <c r="XA963" s="871"/>
      <c r="XB963" s="871"/>
      <c r="XC963" s="871"/>
      <c r="XD963" s="871"/>
      <c r="XE963" s="871"/>
      <c r="XF963" s="871"/>
      <c r="XG963" s="871"/>
      <c r="XH963" s="871"/>
      <c r="XI963" s="871"/>
      <c r="XJ963" s="871"/>
      <c r="XK963" s="871"/>
      <c r="XL963" s="871"/>
      <c r="XM963" s="871"/>
      <c r="XN963" s="871"/>
      <c r="XO963" s="871"/>
      <c r="XP963" s="871"/>
      <c r="XQ963" s="871"/>
      <c r="XR963" s="871"/>
      <c r="XS963" s="871"/>
      <c r="XT963" s="871"/>
      <c r="XU963" s="871"/>
      <c r="XV963" s="871"/>
      <c r="XW963" s="871"/>
      <c r="XX963" s="871"/>
      <c r="XY963" s="871"/>
      <c r="XZ963" s="871"/>
      <c r="YA963" s="871"/>
      <c r="YB963" s="871"/>
      <c r="YC963" s="871"/>
      <c r="YD963" s="871"/>
      <c r="YE963" s="871"/>
      <c r="YF963" s="871"/>
      <c r="YG963" s="871"/>
      <c r="YH963" s="871"/>
      <c r="YI963" s="871"/>
      <c r="YJ963" s="871"/>
      <c r="YK963" s="871"/>
      <c r="YL963" s="871"/>
      <c r="YM963" s="871"/>
      <c r="YN963" s="871"/>
      <c r="YO963" s="871"/>
      <c r="YP963" s="871"/>
      <c r="YQ963" s="871"/>
      <c r="YR963" s="871"/>
      <c r="YS963" s="871"/>
      <c r="YT963" s="871"/>
      <c r="YU963" s="871"/>
      <c r="YV963" s="871"/>
      <c r="YW963" s="871"/>
      <c r="YX963" s="871"/>
      <c r="YY963" s="871"/>
      <c r="YZ963" s="871"/>
      <c r="ZA963" s="871"/>
      <c r="ZB963" s="871"/>
      <c r="ZC963" s="871"/>
      <c r="ZD963" s="871"/>
      <c r="ZE963" s="871"/>
      <c r="ZF963" s="871"/>
      <c r="ZG963" s="871"/>
      <c r="ZH963" s="871"/>
      <c r="ZI963" s="871"/>
      <c r="ZJ963" s="871"/>
      <c r="ZK963" s="871"/>
      <c r="ZL963" s="871"/>
      <c r="ZM963" s="871"/>
      <c r="ZN963" s="871"/>
      <c r="ZO963" s="871"/>
      <c r="ZP963" s="871"/>
      <c r="ZQ963" s="871"/>
      <c r="ZR963" s="871"/>
      <c r="ZS963" s="871"/>
      <c r="ZT963" s="871"/>
      <c r="ZU963" s="871"/>
      <c r="ZV963" s="871"/>
      <c r="ZW963" s="871"/>
      <c r="ZX963" s="871"/>
      <c r="ZY963" s="871"/>
      <c r="ZZ963" s="871"/>
      <c r="AAA963" s="871"/>
      <c r="AAB963" s="871"/>
      <c r="AAC963" s="871"/>
      <c r="AAD963" s="871"/>
      <c r="AAE963" s="871"/>
      <c r="AAF963" s="871"/>
      <c r="AAG963" s="871"/>
      <c r="AAH963" s="871"/>
      <c r="AAI963" s="871"/>
      <c r="AAJ963" s="871"/>
      <c r="AAK963" s="871"/>
      <c r="AAL963" s="871"/>
      <c r="AAM963" s="871"/>
      <c r="AAN963" s="871"/>
      <c r="AAO963" s="871"/>
      <c r="AAP963" s="871"/>
      <c r="AAQ963" s="871"/>
      <c r="AAR963" s="871"/>
      <c r="AAS963" s="871"/>
      <c r="AAT963" s="871"/>
      <c r="AAU963" s="871"/>
      <c r="AAV963" s="871"/>
      <c r="AAW963" s="871"/>
      <c r="AAX963" s="871"/>
      <c r="AAY963" s="871"/>
      <c r="AAZ963" s="871"/>
      <c r="ABA963" s="871"/>
      <c r="ABB963" s="871"/>
      <c r="ABC963" s="871"/>
      <c r="ABD963" s="871"/>
      <c r="ABE963" s="871"/>
      <c r="ABF963" s="871"/>
      <c r="ABG963" s="871"/>
      <c r="ABH963" s="871"/>
      <c r="ABI963" s="871"/>
      <c r="ABJ963" s="871"/>
      <c r="ABK963" s="871"/>
      <c r="ABL963" s="871"/>
      <c r="ABM963" s="871"/>
      <c r="ABN963" s="871"/>
      <c r="ABO963" s="871"/>
      <c r="ABP963" s="871"/>
      <c r="ABQ963" s="871"/>
      <c r="ABR963" s="871"/>
      <c r="ABS963" s="871"/>
      <c r="ABT963" s="871"/>
      <c r="ABU963" s="871"/>
      <c r="ABV963" s="871"/>
      <c r="ABW963" s="871"/>
      <c r="ABX963" s="871"/>
      <c r="ABY963" s="871"/>
      <c r="ABZ963" s="871"/>
      <c r="ACA963" s="871"/>
      <c r="ACB963" s="871"/>
      <c r="ACC963" s="871"/>
      <c r="ACD963" s="871"/>
      <c r="ACE963" s="871"/>
      <c r="ACF963" s="871"/>
      <c r="ACG963" s="871"/>
      <c r="ACH963" s="871"/>
      <c r="ACI963" s="871"/>
      <c r="ACJ963" s="871"/>
      <c r="ACK963" s="871"/>
      <c r="ACL963" s="871"/>
      <c r="ACM963" s="871"/>
      <c r="ACN963" s="871"/>
      <c r="ACO963" s="871"/>
      <c r="ACP963" s="871"/>
      <c r="ACQ963" s="871"/>
      <c r="ACR963" s="871"/>
      <c r="ACS963" s="871"/>
      <c r="ACT963" s="871"/>
      <c r="ACU963" s="871"/>
      <c r="ACV963" s="871"/>
      <c r="ACW963" s="871"/>
      <c r="ACX963" s="871"/>
      <c r="ACY963" s="871"/>
      <c r="ACZ963" s="871"/>
      <c r="ADA963" s="871"/>
      <c r="ADB963" s="871"/>
      <c r="ADC963" s="871"/>
      <c r="ADD963" s="871"/>
      <c r="ADE963" s="871"/>
      <c r="ADF963" s="871"/>
      <c r="ADG963" s="871"/>
      <c r="ADH963" s="871"/>
      <c r="ADI963" s="871"/>
      <c r="ADJ963" s="871"/>
      <c r="ADK963" s="871"/>
      <c r="ADL963" s="871"/>
      <c r="ADM963" s="871"/>
      <c r="ADN963" s="871"/>
      <c r="ADO963" s="871"/>
      <c r="ADP963" s="871"/>
      <c r="ADQ963" s="871"/>
      <c r="ADR963" s="871"/>
      <c r="ADS963" s="871"/>
      <c r="ADT963" s="871"/>
      <c r="ADU963" s="871"/>
      <c r="ADV963" s="871"/>
      <c r="ADW963" s="871"/>
      <c r="ADX963" s="871"/>
      <c r="ADY963" s="871"/>
      <c r="ADZ963" s="871"/>
      <c r="AEA963" s="871"/>
      <c r="AEB963" s="871"/>
      <c r="AEC963" s="871"/>
      <c r="AED963" s="871"/>
      <c r="AEE963" s="871"/>
      <c r="AEF963" s="871"/>
      <c r="AEG963" s="871"/>
      <c r="AEH963" s="871"/>
      <c r="AEI963" s="871"/>
      <c r="AEJ963" s="871"/>
      <c r="AEK963" s="871"/>
      <c r="AEL963" s="871"/>
      <c r="AEM963" s="871"/>
      <c r="AEN963" s="871"/>
      <c r="AEO963" s="871"/>
      <c r="AEP963" s="871"/>
      <c r="AEQ963" s="871"/>
      <c r="AER963" s="871"/>
      <c r="AES963" s="871"/>
      <c r="AET963" s="871"/>
      <c r="AEU963" s="871"/>
      <c r="AEV963" s="871"/>
      <c r="AEW963" s="871"/>
      <c r="AEX963" s="871"/>
      <c r="AEY963" s="871"/>
      <c r="AEZ963" s="871"/>
      <c r="AFA963" s="871"/>
      <c r="AFB963" s="871"/>
      <c r="AFC963" s="871"/>
      <c r="AFD963" s="871"/>
      <c r="AFE963" s="871"/>
      <c r="AFF963" s="871"/>
      <c r="AFG963" s="871"/>
      <c r="AFH963" s="871"/>
      <c r="AFI963" s="871"/>
      <c r="AFJ963" s="871"/>
      <c r="AFK963" s="871"/>
      <c r="AFL963" s="871"/>
      <c r="AFM963" s="871"/>
      <c r="AFN963" s="871"/>
      <c r="AFO963" s="871"/>
      <c r="AFP963" s="871"/>
      <c r="AFQ963" s="871"/>
      <c r="AFR963" s="871"/>
      <c r="AFS963" s="871"/>
      <c r="AFT963" s="871"/>
      <c r="AFU963" s="871"/>
      <c r="AFV963" s="871"/>
      <c r="AFW963" s="871"/>
      <c r="AFX963" s="871"/>
      <c r="AFY963" s="871"/>
      <c r="AFZ963" s="871"/>
      <c r="AGA963" s="871"/>
      <c r="AGB963" s="871"/>
      <c r="AGC963" s="871"/>
      <c r="AGD963" s="871"/>
      <c r="AGE963" s="871"/>
      <c r="AGF963" s="871"/>
      <c r="AGG963" s="871"/>
      <c r="AGH963" s="871"/>
      <c r="AGI963" s="871"/>
      <c r="AGJ963" s="871"/>
      <c r="AGK963" s="871"/>
      <c r="AGL963" s="871"/>
      <c r="AGM963" s="871"/>
      <c r="AGN963" s="871"/>
      <c r="AGO963" s="871"/>
      <c r="AGP963" s="871"/>
      <c r="AGQ963" s="871"/>
      <c r="AGR963" s="871"/>
      <c r="AGS963" s="871"/>
      <c r="AGT963" s="871"/>
      <c r="AGU963" s="871"/>
      <c r="AGV963" s="871"/>
      <c r="AGW963" s="871"/>
      <c r="AGX963" s="871"/>
      <c r="AGY963" s="871"/>
      <c r="AGZ963" s="871"/>
      <c r="AHA963" s="871"/>
      <c r="AHB963" s="871"/>
      <c r="AHC963" s="871"/>
      <c r="AHD963" s="871"/>
      <c r="AHE963" s="871"/>
      <c r="AHF963" s="871"/>
      <c r="AHG963" s="871"/>
      <c r="AHH963" s="871"/>
      <c r="AHI963" s="871"/>
      <c r="AHJ963" s="871"/>
      <c r="AHK963" s="871"/>
      <c r="AHL963" s="871"/>
      <c r="AHM963" s="871"/>
      <c r="AHN963" s="871"/>
      <c r="AHO963" s="871"/>
      <c r="AHP963" s="871"/>
      <c r="AHQ963" s="871"/>
      <c r="AHR963" s="871"/>
      <c r="AHS963" s="871"/>
      <c r="AHT963" s="871"/>
      <c r="AHU963" s="871"/>
      <c r="AHV963" s="871"/>
      <c r="AHW963" s="871"/>
      <c r="AHX963" s="871"/>
      <c r="AHY963" s="871"/>
      <c r="AHZ963" s="871"/>
      <c r="AIA963" s="871"/>
      <c r="AIB963" s="871"/>
      <c r="AIC963" s="871"/>
      <c r="AID963" s="871"/>
      <c r="AIE963" s="871"/>
      <c r="AIF963" s="871"/>
      <c r="AIG963" s="871"/>
      <c r="AIH963" s="871"/>
      <c r="AII963" s="871"/>
      <c r="AIJ963" s="871"/>
      <c r="AIK963" s="871"/>
      <c r="AIL963" s="871"/>
      <c r="AIM963" s="871"/>
      <c r="AIN963" s="871"/>
      <c r="AIO963" s="871"/>
      <c r="AIP963" s="871"/>
      <c r="AIQ963" s="871"/>
      <c r="AIR963" s="871"/>
      <c r="AIS963" s="871"/>
      <c r="AIT963" s="871"/>
      <c r="AIU963" s="871"/>
      <c r="AIV963" s="871"/>
      <c r="AIW963" s="871"/>
      <c r="AIX963" s="871"/>
      <c r="AIY963" s="871"/>
      <c r="AIZ963" s="871"/>
      <c r="AJA963" s="871"/>
      <c r="AJB963" s="871"/>
      <c r="AJC963" s="871"/>
      <c r="AJD963" s="871"/>
      <c r="AJE963" s="871"/>
      <c r="AJF963" s="871"/>
      <c r="AJG963" s="871"/>
      <c r="AJH963" s="871"/>
      <c r="AJI963" s="871"/>
      <c r="AJJ963" s="871"/>
      <c r="AJK963" s="871"/>
      <c r="AJL963" s="871"/>
      <c r="AJM963" s="871"/>
      <c r="AJN963" s="871"/>
      <c r="AJO963" s="871"/>
      <c r="AJP963" s="871"/>
      <c r="AJQ963" s="871"/>
      <c r="AJR963" s="871"/>
      <c r="AJS963" s="871"/>
      <c r="AJT963" s="871"/>
      <c r="AJU963" s="871"/>
      <c r="AJV963" s="871"/>
      <c r="AJW963" s="871"/>
      <c r="AJX963" s="871"/>
      <c r="AJY963" s="871"/>
      <c r="AJZ963" s="871"/>
      <c r="AKA963" s="871"/>
      <c r="AKB963" s="871"/>
      <c r="AKC963" s="871"/>
      <c r="AKD963" s="871"/>
      <c r="AKE963" s="871"/>
      <c r="AKF963" s="871"/>
      <c r="AKG963" s="871"/>
      <c r="AKH963" s="871"/>
      <c r="AKI963" s="871"/>
      <c r="AKJ963" s="871"/>
      <c r="AKK963" s="871"/>
      <c r="AKL963" s="871"/>
      <c r="AKM963" s="871"/>
      <c r="AKN963" s="871"/>
      <c r="AKO963" s="871"/>
      <c r="AKP963" s="871"/>
      <c r="AKQ963" s="871"/>
      <c r="AKR963" s="871"/>
      <c r="AKS963" s="871"/>
      <c r="AKT963" s="871"/>
      <c r="AKU963" s="871"/>
      <c r="AKV963" s="871"/>
      <c r="AKW963" s="871"/>
      <c r="AKX963" s="871"/>
      <c r="AKY963" s="871"/>
      <c r="AKZ963" s="871"/>
      <c r="ALA963" s="871"/>
      <c r="ALB963" s="871"/>
      <c r="ALC963" s="871"/>
      <c r="ALD963" s="871"/>
      <c r="ALE963" s="871"/>
      <c r="ALF963" s="871"/>
      <c r="ALG963" s="871"/>
      <c r="ALH963" s="871"/>
      <c r="ALI963" s="871"/>
      <c r="ALJ963" s="871"/>
      <c r="ALK963" s="871"/>
      <c r="ALL963" s="871"/>
      <c r="ALM963" s="871"/>
      <c r="ALN963" s="871"/>
      <c r="ALO963" s="871"/>
      <c r="ALP963" s="871"/>
      <c r="ALQ963" s="871"/>
      <c r="ALR963" s="871"/>
      <c r="ALS963" s="871"/>
      <c r="ALT963" s="871"/>
      <c r="ALU963" s="871"/>
      <c r="ALV963" s="871"/>
      <c r="ALW963" s="871"/>
      <c r="ALX963" s="871"/>
      <c r="ALY963" s="871"/>
      <c r="ALZ963" s="871"/>
      <c r="AMA963" s="871"/>
      <c r="AMB963" s="871"/>
      <c r="AMC963" s="871"/>
      <c r="AMD963" s="871"/>
      <c r="AME963" s="871"/>
      <c r="AMF963" s="871"/>
      <c r="AMG963" s="871"/>
      <c r="AMH963" s="871"/>
      <c r="AMI963" s="871"/>
      <c r="AMJ963" s="871"/>
    </row>
    <row r="964" spans="1:1024" ht="14.4">
      <c r="A964" s="964">
        <v>15504</v>
      </c>
      <c r="B964" s="1003">
        <v>0.1</v>
      </c>
      <c r="C964" s="1042"/>
      <c r="D964" s="954" t="s">
        <v>766</v>
      </c>
      <c r="E964" s="955">
        <v>1400000</v>
      </c>
      <c r="F964" s="1043">
        <v>0.05</v>
      </c>
      <c r="G964" s="1044">
        <f t="shared" ref="G964:G973" si="38">E964*F964</f>
        <v>70000</v>
      </c>
      <c r="H964" s="871"/>
      <c r="I964" s="871"/>
      <c r="J964" s="871"/>
      <c r="K964" s="871"/>
      <c r="L964" s="871"/>
      <c r="M964" s="871"/>
      <c r="N964" s="871"/>
      <c r="O964" s="871"/>
      <c r="P964" s="871"/>
      <c r="Q964" s="871"/>
      <c r="R964" s="871"/>
      <c r="S964" s="871"/>
      <c r="T964" s="871"/>
      <c r="U964" s="871"/>
      <c r="V964" s="871"/>
      <c r="W964" s="871"/>
      <c r="X964" s="871"/>
      <c r="Y964" s="871"/>
      <c r="Z964" s="871"/>
      <c r="AA964" s="871"/>
      <c r="AB964" s="871"/>
      <c r="AC964" s="871"/>
      <c r="AD964" s="871"/>
      <c r="AE964" s="871"/>
      <c r="AF964" s="871"/>
      <c r="AG964" s="871"/>
      <c r="AH964" s="871"/>
      <c r="AI964" s="871"/>
      <c r="AJ964" s="871"/>
      <c r="AK964" s="871"/>
      <c r="AL964" s="871"/>
      <c r="AM964" s="871"/>
      <c r="AN964" s="871"/>
      <c r="AO964" s="871"/>
      <c r="AP964" s="871"/>
      <c r="AQ964" s="871"/>
      <c r="AR964" s="871"/>
      <c r="AS964" s="871"/>
      <c r="AT964" s="871"/>
      <c r="AU964" s="871"/>
      <c r="AV964" s="871"/>
      <c r="AW964" s="871"/>
      <c r="AX964" s="871"/>
      <c r="AY964" s="871"/>
      <c r="AZ964" s="871"/>
      <c r="BA964" s="871"/>
      <c r="BB964" s="871"/>
      <c r="BC964" s="871"/>
      <c r="BD964" s="871"/>
      <c r="BE964" s="871"/>
      <c r="BF964" s="871"/>
      <c r="BG964" s="871"/>
      <c r="BH964" s="871"/>
      <c r="BI964" s="871"/>
      <c r="BJ964" s="871"/>
      <c r="BK964" s="871"/>
      <c r="BL964" s="871"/>
      <c r="BM964" s="871"/>
      <c r="BN964" s="871"/>
      <c r="BO964" s="871"/>
      <c r="BP964" s="871"/>
      <c r="BQ964" s="871"/>
      <c r="BR964" s="871"/>
      <c r="BS964" s="871"/>
      <c r="BT964" s="871"/>
      <c r="BU964" s="871"/>
      <c r="BV964" s="871"/>
      <c r="BW964" s="871"/>
      <c r="BX964" s="871"/>
      <c r="BY964" s="871"/>
      <c r="BZ964" s="871"/>
      <c r="CA964" s="871"/>
      <c r="CB964" s="871"/>
      <c r="CC964" s="871"/>
      <c r="CD964" s="871"/>
      <c r="CE964" s="871"/>
      <c r="CF964" s="871"/>
      <c r="CG964" s="871"/>
      <c r="CH964" s="871"/>
      <c r="CI964" s="871"/>
      <c r="CJ964" s="871"/>
      <c r="CK964" s="871"/>
      <c r="CL964" s="871"/>
      <c r="CM964" s="871"/>
      <c r="CN964" s="871"/>
      <c r="CO964" s="871"/>
      <c r="CP964" s="871"/>
      <c r="CQ964" s="871"/>
      <c r="CR964" s="871"/>
      <c r="CS964" s="871"/>
      <c r="CT964" s="871"/>
      <c r="CU964" s="871"/>
      <c r="CV964" s="871"/>
      <c r="CW964" s="871"/>
      <c r="CX964" s="871"/>
      <c r="CY964" s="871"/>
      <c r="CZ964" s="871"/>
      <c r="DA964" s="871"/>
      <c r="DB964" s="871"/>
      <c r="DC964" s="871"/>
      <c r="DD964" s="871"/>
      <c r="DE964" s="871"/>
      <c r="DF964" s="871"/>
      <c r="DG964" s="871"/>
      <c r="DH964" s="871"/>
      <c r="DI964" s="871"/>
      <c r="DJ964" s="871"/>
      <c r="DK964" s="871"/>
      <c r="DL964" s="871"/>
      <c r="DM964" s="871"/>
      <c r="DN964" s="871"/>
      <c r="DO964" s="871"/>
      <c r="DP964" s="871"/>
      <c r="DQ964" s="871"/>
      <c r="DR964" s="871"/>
      <c r="DS964" s="871"/>
      <c r="DT964" s="871"/>
      <c r="DU964" s="871"/>
      <c r="DV964" s="871"/>
      <c r="DW964" s="871"/>
      <c r="DX964" s="871"/>
      <c r="DY964" s="871"/>
      <c r="DZ964" s="871"/>
      <c r="EA964" s="871"/>
      <c r="EB964" s="871"/>
      <c r="EC964" s="871"/>
      <c r="ED964" s="871"/>
      <c r="EE964" s="871"/>
      <c r="EF964" s="871"/>
      <c r="EG964" s="871"/>
      <c r="EH964" s="871"/>
      <c r="EI964" s="871"/>
      <c r="EJ964" s="871"/>
      <c r="EK964" s="871"/>
      <c r="EL964" s="871"/>
      <c r="EM964" s="871"/>
      <c r="EN964" s="871"/>
      <c r="EO964" s="871"/>
      <c r="EP964" s="871"/>
      <c r="EQ964" s="871"/>
      <c r="ER964" s="871"/>
      <c r="ES964" s="871"/>
      <c r="ET964" s="871"/>
      <c r="EU964" s="871"/>
      <c r="EV964" s="871"/>
      <c r="EW964" s="871"/>
      <c r="EX964" s="871"/>
      <c r="EY964" s="871"/>
      <c r="EZ964" s="871"/>
      <c r="FA964" s="871"/>
      <c r="FB964" s="871"/>
      <c r="FC964" s="871"/>
      <c r="FD964" s="871"/>
      <c r="FE964" s="871"/>
      <c r="FF964" s="871"/>
      <c r="FG964" s="871"/>
      <c r="FH964" s="871"/>
      <c r="FI964" s="871"/>
      <c r="FJ964" s="871"/>
      <c r="FK964" s="871"/>
      <c r="FL964" s="871"/>
      <c r="FM964" s="871"/>
      <c r="FN964" s="871"/>
      <c r="FO964" s="871"/>
      <c r="FP964" s="871"/>
      <c r="FQ964" s="871"/>
      <c r="FR964" s="871"/>
      <c r="FS964" s="871"/>
      <c r="FT964" s="871"/>
      <c r="FU964" s="871"/>
      <c r="FV964" s="871"/>
      <c r="FW964" s="871"/>
      <c r="FX964" s="871"/>
      <c r="FY964" s="871"/>
      <c r="FZ964" s="871"/>
      <c r="GA964" s="871"/>
      <c r="GB964" s="871"/>
      <c r="GC964" s="871"/>
      <c r="GD964" s="871"/>
      <c r="GE964" s="871"/>
      <c r="GF964" s="871"/>
      <c r="GG964" s="871"/>
      <c r="GH964" s="871"/>
      <c r="GI964" s="871"/>
      <c r="GJ964" s="871"/>
      <c r="GK964" s="871"/>
      <c r="GL964" s="871"/>
      <c r="GM964" s="871"/>
      <c r="GN964" s="871"/>
      <c r="GO964" s="871"/>
      <c r="GP964" s="871"/>
      <c r="GQ964" s="871"/>
      <c r="GR964" s="871"/>
      <c r="GS964" s="871"/>
      <c r="GT964" s="871"/>
      <c r="GU964" s="871"/>
      <c r="GV964" s="871"/>
      <c r="GW964" s="871"/>
      <c r="GX964" s="871"/>
      <c r="GY964" s="871"/>
      <c r="GZ964" s="871"/>
      <c r="HA964" s="871"/>
      <c r="HB964" s="871"/>
      <c r="HC964" s="871"/>
      <c r="HD964" s="871"/>
      <c r="HE964" s="871"/>
      <c r="HF964" s="871"/>
      <c r="HG964" s="871"/>
      <c r="HH964" s="871"/>
      <c r="HI964" s="871"/>
      <c r="HJ964" s="871"/>
      <c r="HK964" s="871"/>
      <c r="HL964" s="871"/>
      <c r="HM964" s="871"/>
      <c r="HN964" s="871"/>
      <c r="HO964" s="871"/>
      <c r="HP964" s="871"/>
      <c r="HQ964" s="871"/>
      <c r="HR964" s="871"/>
      <c r="HS964" s="871"/>
      <c r="HT964" s="871"/>
      <c r="HU964" s="871"/>
      <c r="HV964" s="871"/>
      <c r="HW964" s="871"/>
      <c r="HX964" s="871"/>
      <c r="HY964" s="871"/>
      <c r="HZ964" s="871"/>
      <c r="IA964" s="871"/>
      <c r="IB964" s="871"/>
      <c r="IC964" s="871"/>
      <c r="ID964" s="871"/>
      <c r="IE964" s="871"/>
      <c r="IF964" s="871"/>
      <c r="IG964" s="871"/>
      <c r="IH964" s="871"/>
      <c r="II964" s="871"/>
      <c r="IJ964" s="871"/>
      <c r="IK964" s="871"/>
      <c r="IL964" s="871"/>
      <c r="IM964" s="871"/>
      <c r="IN964" s="871"/>
      <c r="IO964" s="871"/>
      <c r="IP964" s="871"/>
      <c r="IQ964" s="871"/>
      <c r="IR964" s="871"/>
      <c r="IS964" s="871"/>
      <c r="IT964" s="871"/>
      <c r="IU964" s="871"/>
      <c r="IV964" s="871"/>
      <c r="IW964" s="871"/>
      <c r="IX964" s="871"/>
      <c r="IY964" s="871"/>
      <c r="IZ964" s="871"/>
      <c r="JA964" s="871"/>
      <c r="JB964" s="871"/>
      <c r="JC964" s="871"/>
      <c r="JD964" s="871"/>
      <c r="JE964" s="871"/>
      <c r="JF964" s="871"/>
      <c r="JG964" s="871"/>
      <c r="JH964" s="871"/>
      <c r="JI964" s="871"/>
      <c r="JJ964" s="871"/>
      <c r="JK964" s="871"/>
      <c r="JL964" s="871"/>
      <c r="JM964" s="871"/>
      <c r="JN964" s="871"/>
      <c r="JO964" s="871"/>
      <c r="JP964" s="871"/>
      <c r="JQ964" s="871"/>
      <c r="JR964" s="871"/>
      <c r="JS964" s="871"/>
      <c r="JT964" s="871"/>
      <c r="JU964" s="871"/>
      <c r="JV964" s="871"/>
      <c r="JW964" s="871"/>
      <c r="JX964" s="871"/>
      <c r="JY964" s="871"/>
      <c r="JZ964" s="871"/>
      <c r="KA964" s="871"/>
      <c r="KB964" s="871"/>
      <c r="KC964" s="871"/>
      <c r="KD964" s="871"/>
      <c r="KE964" s="871"/>
      <c r="KF964" s="871"/>
      <c r="KG964" s="871"/>
      <c r="KH964" s="871"/>
      <c r="KI964" s="871"/>
      <c r="KJ964" s="871"/>
      <c r="KK964" s="871"/>
      <c r="KL964" s="871"/>
      <c r="KM964" s="871"/>
      <c r="KN964" s="871"/>
      <c r="KO964" s="871"/>
      <c r="KP964" s="871"/>
      <c r="KQ964" s="871"/>
      <c r="KR964" s="871"/>
      <c r="KS964" s="871"/>
      <c r="KT964" s="871"/>
      <c r="KU964" s="871"/>
      <c r="KV964" s="871"/>
      <c r="KW964" s="871"/>
      <c r="KX964" s="871"/>
      <c r="KY964" s="871"/>
      <c r="KZ964" s="871"/>
      <c r="LA964" s="871"/>
      <c r="LB964" s="871"/>
      <c r="LC964" s="871"/>
      <c r="LD964" s="871"/>
      <c r="LE964" s="871"/>
      <c r="LF964" s="871"/>
      <c r="LG964" s="871"/>
      <c r="LH964" s="871"/>
      <c r="LI964" s="871"/>
      <c r="LJ964" s="871"/>
      <c r="LK964" s="871"/>
      <c r="LL964" s="871"/>
      <c r="LM964" s="871"/>
      <c r="LN964" s="871"/>
      <c r="LO964" s="871"/>
      <c r="LP964" s="871"/>
      <c r="LQ964" s="871"/>
      <c r="LR964" s="871"/>
      <c r="LS964" s="871"/>
      <c r="LT964" s="871"/>
      <c r="LU964" s="871"/>
      <c r="LV964" s="871"/>
      <c r="LW964" s="871"/>
      <c r="LX964" s="871"/>
      <c r="LY964" s="871"/>
      <c r="LZ964" s="871"/>
      <c r="MA964" s="871"/>
      <c r="MB964" s="871"/>
      <c r="MC964" s="871"/>
      <c r="MD964" s="871"/>
      <c r="ME964" s="871"/>
      <c r="MF964" s="871"/>
      <c r="MG964" s="871"/>
      <c r="MH964" s="871"/>
      <c r="MI964" s="871"/>
      <c r="MJ964" s="871"/>
      <c r="MK964" s="871"/>
      <c r="ML964" s="871"/>
      <c r="MM964" s="871"/>
      <c r="MN964" s="871"/>
      <c r="MO964" s="871"/>
      <c r="MP964" s="871"/>
      <c r="MQ964" s="871"/>
      <c r="MR964" s="871"/>
      <c r="MS964" s="871"/>
      <c r="MT964" s="871"/>
      <c r="MU964" s="871"/>
      <c r="MV964" s="871"/>
      <c r="MW964" s="871"/>
      <c r="MX964" s="871"/>
      <c r="MY964" s="871"/>
      <c r="MZ964" s="871"/>
      <c r="NA964" s="871"/>
      <c r="NB964" s="871"/>
      <c r="NC964" s="871"/>
      <c r="ND964" s="871"/>
      <c r="NE964" s="871"/>
      <c r="NF964" s="871"/>
      <c r="NG964" s="871"/>
      <c r="NH964" s="871"/>
      <c r="NI964" s="871"/>
      <c r="NJ964" s="871"/>
      <c r="NK964" s="871"/>
      <c r="NL964" s="871"/>
      <c r="NM964" s="871"/>
      <c r="NN964" s="871"/>
      <c r="NO964" s="871"/>
      <c r="NP964" s="871"/>
      <c r="NQ964" s="871"/>
      <c r="NR964" s="871"/>
      <c r="NS964" s="871"/>
      <c r="NT964" s="871"/>
      <c r="NU964" s="871"/>
      <c r="NV964" s="871"/>
      <c r="NW964" s="871"/>
      <c r="NX964" s="871"/>
      <c r="NY964" s="871"/>
      <c r="NZ964" s="871"/>
      <c r="OA964" s="871"/>
      <c r="OB964" s="871"/>
      <c r="OC964" s="871"/>
      <c r="OD964" s="871"/>
      <c r="OE964" s="871"/>
      <c r="OF964" s="871"/>
      <c r="OG964" s="871"/>
      <c r="OH964" s="871"/>
      <c r="OI964" s="871"/>
      <c r="OJ964" s="871"/>
      <c r="OK964" s="871"/>
      <c r="OL964" s="871"/>
      <c r="OM964" s="871"/>
      <c r="ON964" s="871"/>
      <c r="OO964" s="871"/>
      <c r="OP964" s="871"/>
      <c r="OQ964" s="871"/>
      <c r="OR964" s="871"/>
      <c r="OS964" s="871"/>
      <c r="OT964" s="871"/>
      <c r="OU964" s="871"/>
      <c r="OV964" s="871"/>
      <c r="OW964" s="871"/>
      <c r="OX964" s="871"/>
      <c r="OY964" s="871"/>
      <c r="OZ964" s="871"/>
      <c r="PA964" s="871"/>
      <c r="PB964" s="871"/>
      <c r="PC964" s="871"/>
      <c r="PD964" s="871"/>
      <c r="PE964" s="871"/>
      <c r="PF964" s="871"/>
      <c r="PG964" s="871"/>
      <c r="PH964" s="871"/>
      <c r="PI964" s="871"/>
      <c r="PJ964" s="871"/>
      <c r="PK964" s="871"/>
      <c r="PL964" s="871"/>
      <c r="PM964" s="871"/>
      <c r="PN964" s="871"/>
      <c r="PO964" s="871"/>
      <c r="PP964" s="871"/>
      <c r="PQ964" s="871"/>
      <c r="PR964" s="871"/>
      <c r="PS964" s="871"/>
      <c r="PT964" s="871"/>
      <c r="PU964" s="871"/>
      <c r="PV964" s="871"/>
      <c r="PW964" s="871"/>
      <c r="PX964" s="871"/>
      <c r="PY964" s="871"/>
      <c r="PZ964" s="871"/>
      <c r="QA964" s="871"/>
      <c r="QB964" s="871"/>
      <c r="QC964" s="871"/>
      <c r="QD964" s="871"/>
      <c r="QE964" s="871"/>
      <c r="QF964" s="871"/>
      <c r="QG964" s="871"/>
      <c r="QH964" s="871"/>
      <c r="QI964" s="871"/>
      <c r="QJ964" s="871"/>
      <c r="QK964" s="871"/>
      <c r="QL964" s="871"/>
      <c r="QM964" s="871"/>
      <c r="QN964" s="871"/>
      <c r="QO964" s="871"/>
      <c r="QP964" s="871"/>
      <c r="QQ964" s="871"/>
      <c r="QR964" s="871"/>
      <c r="QS964" s="871"/>
      <c r="QT964" s="871"/>
      <c r="QU964" s="871"/>
      <c r="QV964" s="871"/>
      <c r="QW964" s="871"/>
      <c r="QX964" s="871"/>
      <c r="QY964" s="871"/>
      <c r="QZ964" s="871"/>
      <c r="RA964" s="871"/>
      <c r="RB964" s="871"/>
      <c r="RC964" s="871"/>
      <c r="RD964" s="871"/>
      <c r="RE964" s="871"/>
      <c r="RF964" s="871"/>
      <c r="RG964" s="871"/>
      <c r="RH964" s="871"/>
      <c r="RI964" s="871"/>
      <c r="RJ964" s="871"/>
      <c r="RK964" s="871"/>
      <c r="RL964" s="871"/>
      <c r="RM964" s="871"/>
      <c r="RN964" s="871"/>
      <c r="RO964" s="871"/>
      <c r="RP964" s="871"/>
      <c r="RQ964" s="871"/>
      <c r="RR964" s="871"/>
      <c r="RS964" s="871"/>
      <c r="RT964" s="871"/>
      <c r="RU964" s="871"/>
      <c r="RV964" s="871"/>
      <c r="RW964" s="871"/>
      <c r="RX964" s="871"/>
      <c r="RY964" s="871"/>
      <c r="RZ964" s="871"/>
      <c r="SA964" s="871"/>
      <c r="SB964" s="871"/>
      <c r="SC964" s="871"/>
      <c r="SD964" s="871"/>
      <c r="SE964" s="871"/>
      <c r="SF964" s="871"/>
      <c r="SG964" s="871"/>
      <c r="SH964" s="871"/>
      <c r="SI964" s="871"/>
      <c r="SJ964" s="871"/>
      <c r="SK964" s="871"/>
      <c r="SL964" s="871"/>
      <c r="SM964" s="871"/>
      <c r="SN964" s="871"/>
      <c r="SO964" s="871"/>
      <c r="SP964" s="871"/>
      <c r="SQ964" s="871"/>
      <c r="SR964" s="871"/>
      <c r="SS964" s="871"/>
      <c r="ST964" s="871"/>
      <c r="SU964" s="871"/>
      <c r="SV964" s="871"/>
      <c r="SW964" s="871"/>
      <c r="SX964" s="871"/>
      <c r="SY964" s="871"/>
      <c r="SZ964" s="871"/>
      <c r="TA964" s="871"/>
      <c r="TB964" s="871"/>
      <c r="TC964" s="871"/>
      <c r="TD964" s="871"/>
      <c r="TE964" s="871"/>
      <c r="TF964" s="871"/>
      <c r="TG964" s="871"/>
      <c r="TH964" s="871"/>
      <c r="TI964" s="871"/>
      <c r="TJ964" s="871"/>
      <c r="TK964" s="871"/>
      <c r="TL964" s="871"/>
      <c r="TM964" s="871"/>
      <c r="TN964" s="871"/>
      <c r="TO964" s="871"/>
      <c r="TP964" s="871"/>
      <c r="TQ964" s="871"/>
      <c r="TR964" s="871"/>
      <c r="TS964" s="871"/>
      <c r="TT964" s="871"/>
      <c r="TU964" s="871"/>
      <c r="TV964" s="871"/>
      <c r="TW964" s="871"/>
      <c r="TX964" s="871"/>
      <c r="TY964" s="871"/>
      <c r="TZ964" s="871"/>
      <c r="UA964" s="871"/>
      <c r="UB964" s="871"/>
      <c r="UC964" s="871"/>
      <c r="UD964" s="871"/>
      <c r="UE964" s="871"/>
      <c r="UF964" s="871"/>
      <c r="UG964" s="871"/>
      <c r="UH964" s="871"/>
      <c r="UI964" s="871"/>
      <c r="UJ964" s="871"/>
      <c r="UK964" s="871"/>
      <c r="UL964" s="871"/>
      <c r="UM964" s="871"/>
      <c r="UN964" s="871"/>
      <c r="UO964" s="871"/>
      <c r="UP964" s="871"/>
      <c r="UQ964" s="871"/>
      <c r="UR964" s="871"/>
      <c r="US964" s="871"/>
      <c r="UT964" s="871"/>
      <c r="UU964" s="871"/>
      <c r="UV964" s="871"/>
      <c r="UW964" s="871"/>
      <c r="UX964" s="871"/>
      <c r="UY964" s="871"/>
      <c r="UZ964" s="871"/>
      <c r="VA964" s="871"/>
      <c r="VB964" s="871"/>
      <c r="VC964" s="871"/>
      <c r="VD964" s="871"/>
      <c r="VE964" s="871"/>
      <c r="VF964" s="871"/>
      <c r="VG964" s="871"/>
      <c r="VH964" s="871"/>
      <c r="VI964" s="871"/>
      <c r="VJ964" s="871"/>
      <c r="VK964" s="871"/>
      <c r="VL964" s="871"/>
      <c r="VM964" s="871"/>
      <c r="VN964" s="871"/>
      <c r="VO964" s="871"/>
      <c r="VP964" s="871"/>
      <c r="VQ964" s="871"/>
      <c r="VR964" s="871"/>
      <c r="VS964" s="871"/>
      <c r="VT964" s="871"/>
      <c r="VU964" s="871"/>
      <c r="VV964" s="871"/>
      <c r="VW964" s="871"/>
      <c r="VX964" s="871"/>
      <c r="VY964" s="871"/>
      <c r="VZ964" s="871"/>
      <c r="WA964" s="871"/>
      <c r="WB964" s="871"/>
      <c r="WC964" s="871"/>
      <c r="WD964" s="871"/>
      <c r="WE964" s="871"/>
      <c r="WF964" s="871"/>
      <c r="WG964" s="871"/>
      <c r="WH964" s="871"/>
      <c r="WI964" s="871"/>
      <c r="WJ964" s="871"/>
      <c r="WK964" s="871"/>
      <c r="WL964" s="871"/>
      <c r="WM964" s="871"/>
      <c r="WN964" s="871"/>
      <c r="WO964" s="871"/>
      <c r="WP964" s="871"/>
      <c r="WQ964" s="871"/>
      <c r="WR964" s="871"/>
      <c r="WS964" s="871"/>
      <c r="WT964" s="871"/>
      <c r="WU964" s="871"/>
      <c r="WV964" s="871"/>
      <c r="WW964" s="871"/>
      <c r="WX964" s="871"/>
      <c r="WY964" s="871"/>
      <c r="WZ964" s="871"/>
      <c r="XA964" s="871"/>
      <c r="XB964" s="871"/>
      <c r="XC964" s="871"/>
      <c r="XD964" s="871"/>
      <c r="XE964" s="871"/>
      <c r="XF964" s="871"/>
      <c r="XG964" s="871"/>
      <c r="XH964" s="871"/>
      <c r="XI964" s="871"/>
      <c r="XJ964" s="871"/>
      <c r="XK964" s="871"/>
      <c r="XL964" s="871"/>
      <c r="XM964" s="871"/>
      <c r="XN964" s="871"/>
      <c r="XO964" s="871"/>
      <c r="XP964" s="871"/>
      <c r="XQ964" s="871"/>
      <c r="XR964" s="871"/>
      <c r="XS964" s="871"/>
      <c r="XT964" s="871"/>
      <c r="XU964" s="871"/>
      <c r="XV964" s="871"/>
      <c r="XW964" s="871"/>
      <c r="XX964" s="871"/>
      <c r="XY964" s="871"/>
      <c r="XZ964" s="871"/>
      <c r="YA964" s="871"/>
      <c r="YB964" s="871"/>
      <c r="YC964" s="871"/>
      <c r="YD964" s="871"/>
      <c r="YE964" s="871"/>
      <c r="YF964" s="871"/>
      <c r="YG964" s="871"/>
      <c r="YH964" s="871"/>
      <c r="YI964" s="871"/>
      <c r="YJ964" s="871"/>
      <c r="YK964" s="871"/>
      <c r="YL964" s="871"/>
      <c r="YM964" s="871"/>
      <c r="YN964" s="871"/>
      <c r="YO964" s="871"/>
      <c r="YP964" s="871"/>
      <c r="YQ964" s="871"/>
      <c r="YR964" s="871"/>
      <c r="YS964" s="871"/>
      <c r="YT964" s="871"/>
      <c r="YU964" s="871"/>
      <c r="YV964" s="871"/>
      <c r="YW964" s="871"/>
      <c r="YX964" s="871"/>
      <c r="YY964" s="871"/>
      <c r="YZ964" s="871"/>
      <c r="ZA964" s="871"/>
      <c r="ZB964" s="871"/>
      <c r="ZC964" s="871"/>
      <c r="ZD964" s="871"/>
      <c r="ZE964" s="871"/>
      <c r="ZF964" s="871"/>
      <c r="ZG964" s="871"/>
      <c r="ZH964" s="871"/>
      <c r="ZI964" s="871"/>
      <c r="ZJ964" s="871"/>
      <c r="ZK964" s="871"/>
      <c r="ZL964" s="871"/>
      <c r="ZM964" s="871"/>
      <c r="ZN964" s="871"/>
      <c r="ZO964" s="871"/>
      <c r="ZP964" s="871"/>
      <c r="ZQ964" s="871"/>
      <c r="ZR964" s="871"/>
      <c r="ZS964" s="871"/>
      <c r="ZT964" s="871"/>
      <c r="ZU964" s="871"/>
      <c r="ZV964" s="871"/>
      <c r="ZW964" s="871"/>
      <c r="ZX964" s="871"/>
      <c r="ZY964" s="871"/>
      <c r="ZZ964" s="871"/>
      <c r="AAA964" s="871"/>
      <c r="AAB964" s="871"/>
      <c r="AAC964" s="871"/>
      <c r="AAD964" s="871"/>
      <c r="AAE964" s="871"/>
      <c r="AAF964" s="871"/>
      <c r="AAG964" s="871"/>
      <c r="AAH964" s="871"/>
      <c r="AAI964" s="871"/>
      <c r="AAJ964" s="871"/>
      <c r="AAK964" s="871"/>
      <c r="AAL964" s="871"/>
      <c r="AAM964" s="871"/>
      <c r="AAN964" s="871"/>
      <c r="AAO964" s="871"/>
      <c r="AAP964" s="871"/>
      <c r="AAQ964" s="871"/>
      <c r="AAR964" s="871"/>
      <c r="AAS964" s="871"/>
      <c r="AAT964" s="871"/>
      <c r="AAU964" s="871"/>
      <c r="AAV964" s="871"/>
      <c r="AAW964" s="871"/>
      <c r="AAX964" s="871"/>
      <c r="AAY964" s="871"/>
      <c r="AAZ964" s="871"/>
      <c r="ABA964" s="871"/>
      <c r="ABB964" s="871"/>
      <c r="ABC964" s="871"/>
      <c r="ABD964" s="871"/>
      <c r="ABE964" s="871"/>
      <c r="ABF964" s="871"/>
      <c r="ABG964" s="871"/>
      <c r="ABH964" s="871"/>
      <c r="ABI964" s="871"/>
      <c r="ABJ964" s="871"/>
      <c r="ABK964" s="871"/>
      <c r="ABL964" s="871"/>
      <c r="ABM964" s="871"/>
      <c r="ABN964" s="871"/>
      <c r="ABO964" s="871"/>
      <c r="ABP964" s="871"/>
      <c r="ABQ964" s="871"/>
      <c r="ABR964" s="871"/>
      <c r="ABS964" s="871"/>
      <c r="ABT964" s="871"/>
      <c r="ABU964" s="871"/>
      <c r="ABV964" s="871"/>
      <c r="ABW964" s="871"/>
      <c r="ABX964" s="871"/>
      <c r="ABY964" s="871"/>
      <c r="ABZ964" s="871"/>
      <c r="ACA964" s="871"/>
      <c r="ACB964" s="871"/>
      <c r="ACC964" s="871"/>
      <c r="ACD964" s="871"/>
      <c r="ACE964" s="871"/>
      <c r="ACF964" s="871"/>
      <c r="ACG964" s="871"/>
      <c r="ACH964" s="871"/>
      <c r="ACI964" s="871"/>
      <c r="ACJ964" s="871"/>
      <c r="ACK964" s="871"/>
      <c r="ACL964" s="871"/>
      <c r="ACM964" s="871"/>
      <c r="ACN964" s="871"/>
      <c r="ACO964" s="871"/>
      <c r="ACP964" s="871"/>
      <c r="ACQ964" s="871"/>
      <c r="ACR964" s="871"/>
      <c r="ACS964" s="871"/>
      <c r="ACT964" s="871"/>
      <c r="ACU964" s="871"/>
      <c r="ACV964" s="871"/>
      <c r="ACW964" s="871"/>
      <c r="ACX964" s="871"/>
      <c r="ACY964" s="871"/>
      <c r="ACZ964" s="871"/>
      <c r="ADA964" s="871"/>
      <c r="ADB964" s="871"/>
      <c r="ADC964" s="871"/>
      <c r="ADD964" s="871"/>
      <c r="ADE964" s="871"/>
      <c r="ADF964" s="871"/>
      <c r="ADG964" s="871"/>
      <c r="ADH964" s="871"/>
      <c r="ADI964" s="871"/>
      <c r="ADJ964" s="871"/>
      <c r="ADK964" s="871"/>
      <c r="ADL964" s="871"/>
      <c r="ADM964" s="871"/>
      <c r="ADN964" s="871"/>
      <c r="ADO964" s="871"/>
      <c r="ADP964" s="871"/>
      <c r="ADQ964" s="871"/>
      <c r="ADR964" s="871"/>
      <c r="ADS964" s="871"/>
      <c r="ADT964" s="871"/>
      <c r="ADU964" s="871"/>
      <c r="ADV964" s="871"/>
      <c r="ADW964" s="871"/>
      <c r="ADX964" s="871"/>
      <c r="ADY964" s="871"/>
      <c r="ADZ964" s="871"/>
      <c r="AEA964" s="871"/>
      <c r="AEB964" s="871"/>
      <c r="AEC964" s="871"/>
      <c r="AED964" s="871"/>
      <c r="AEE964" s="871"/>
      <c r="AEF964" s="871"/>
      <c r="AEG964" s="871"/>
      <c r="AEH964" s="871"/>
      <c r="AEI964" s="871"/>
      <c r="AEJ964" s="871"/>
      <c r="AEK964" s="871"/>
      <c r="AEL964" s="871"/>
      <c r="AEM964" s="871"/>
      <c r="AEN964" s="871"/>
      <c r="AEO964" s="871"/>
      <c r="AEP964" s="871"/>
      <c r="AEQ964" s="871"/>
      <c r="AER964" s="871"/>
      <c r="AES964" s="871"/>
      <c r="AET964" s="871"/>
      <c r="AEU964" s="871"/>
      <c r="AEV964" s="871"/>
      <c r="AEW964" s="871"/>
      <c r="AEX964" s="871"/>
      <c r="AEY964" s="871"/>
      <c r="AEZ964" s="871"/>
      <c r="AFA964" s="871"/>
      <c r="AFB964" s="871"/>
      <c r="AFC964" s="871"/>
      <c r="AFD964" s="871"/>
      <c r="AFE964" s="871"/>
      <c r="AFF964" s="871"/>
      <c r="AFG964" s="871"/>
      <c r="AFH964" s="871"/>
      <c r="AFI964" s="871"/>
      <c r="AFJ964" s="871"/>
      <c r="AFK964" s="871"/>
      <c r="AFL964" s="871"/>
      <c r="AFM964" s="871"/>
      <c r="AFN964" s="871"/>
      <c r="AFO964" s="871"/>
      <c r="AFP964" s="871"/>
      <c r="AFQ964" s="871"/>
      <c r="AFR964" s="871"/>
      <c r="AFS964" s="871"/>
      <c r="AFT964" s="871"/>
      <c r="AFU964" s="871"/>
      <c r="AFV964" s="871"/>
      <c r="AFW964" s="871"/>
      <c r="AFX964" s="871"/>
      <c r="AFY964" s="871"/>
      <c r="AFZ964" s="871"/>
      <c r="AGA964" s="871"/>
      <c r="AGB964" s="871"/>
      <c r="AGC964" s="871"/>
      <c r="AGD964" s="871"/>
      <c r="AGE964" s="871"/>
      <c r="AGF964" s="871"/>
      <c r="AGG964" s="871"/>
      <c r="AGH964" s="871"/>
      <c r="AGI964" s="871"/>
      <c r="AGJ964" s="871"/>
      <c r="AGK964" s="871"/>
      <c r="AGL964" s="871"/>
      <c r="AGM964" s="871"/>
      <c r="AGN964" s="871"/>
      <c r="AGO964" s="871"/>
      <c r="AGP964" s="871"/>
      <c r="AGQ964" s="871"/>
      <c r="AGR964" s="871"/>
      <c r="AGS964" s="871"/>
      <c r="AGT964" s="871"/>
      <c r="AGU964" s="871"/>
      <c r="AGV964" s="871"/>
      <c r="AGW964" s="871"/>
      <c r="AGX964" s="871"/>
      <c r="AGY964" s="871"/>
      <c r="AGZ964" s="871"/>
      <c r="AHA964" s="871"/>
      <c r="AHB964" s="871"/>
      <c r="AHC964" s="871"/>
      <c r="AHD964" s="871"/>
      <c r="AHE964" s="871"/>
      <c r="AHF964" s="871"/>
      <c r="AHG964" s="871"/>
      <c r="AHH964" s="871"/>
      <c r="AHI964" s="871"/>
      <c r="AHJ964" s="871"/>
      <c r="AHK964" s="871"/>
      <c r="AHL964" s="871"/>
      <c r="AHM964" s="871"/>
      <c r="AHN964" s="871"/>
      <c r="AHO964" s="871"/>
      <c r="AHP964" s="871"/>
      <c r="AHQ964" s="871"/>
      <c r="AHR964" s="871"/>
      <c r="AHS964" s="871"/>
      <c r="AHT964" s="871"/>
      <c r="AHU964" s="871"/>
      <c r="AHV964" s="871"/>
      <c r="AHW964" s="871"/>
      <c r="AHX964" s="871"/>
      <c r="AHY964" s="871"/>
      <c r="AHZ964" s="871"/>
      <c r="AIA964" s="871"/>
      <c r="AIB964" s="871"/>
      <c r="AIC964" s="871"/>
      <c r="AID964" s="871"/>
      <c r="AIE964" s="871"/>
      <c r="AIF964" s="871"/>
      <c r="AIG964" s="871"/>
      <c r="AIH964" s="871"/>
      <c r="AII964" s="871"/>
      <c r="AIJ964" s="871"/>
      <c r="AIK964" s="871"/>
      <c r="AIL964" s="871"/>
      <c r="AIM964" s="871"/>
      <c r="AIN964" s="871"/>
      <c r="AIO964" s="871"/>
      <c r="AIP964" s="871"/>
      <c r="AIQ964" s="871"/>
      <c r="AIR964" s="871"/>
      <c r="AIS964" s="871"/>
      <c r="AIT964" s="871"/>
      <c r="AIU964" s="871"/>
      <c r="AIV964" s="871"/>
      <c r="AIW964" s="871"/>
      <c r="AIX964" s="871"/>
      <c r="AIY964" s="871"/>
      <c r="AIZ964" s="871"/>
      <c r="AJA964" s="871"/>
      <c r="AJB964" s="871"/>
      <c r="AJC964" s="871"/>
      <c r="AJD964" s="871"/>
      <c r="AJE964" s="871"/>
      <c r="AJF964" s="871"/>
      <c r="AJG964" s="871"/>
      <c r="AJH964" s="871"/>
      <c r="AJI964" s="871"/>
      <c r="AJJ964" s="871"/>
      <c r="AJK964" s="871"/>
      <c r="AJL964" s="871"/>
      <c r="AJM964" s="871"/>
      <c r="AJN964" s="871"/>
      <c r="AJO964" s="871"/>
      <c r="AJP964" s="871"/>
      <c r="AJQ964" s="871"/>
      <c r="AJR964" s="871"/>
      <c r="AJS964" s="871"/>
      <c r="AJT964" s="871"/>
      <c r="AJU964" s="871"/>
      <c r="AJV964" s="871"/>
      <c r="AJW964" s="871"/>
      <c r="AJX964" s="871"/>
      <c r="AJY964" s="871"/>
      <c r="AJZ964" s="871"/>
      <c r="AKA964" s="871"/>
      <c r="AKB964" s="871"/>
      <c r="AKC964" s="871"/>
      <c r="AKD964" s="871"/>
      <c r="AKE964" s="871"/>
      <c r="AKF964" s="871"/>
      <c r="AKG964" s="871"/>
      <c r="AKH964" s="871"/>
      <c r="AKI964" s="871"/>
      <c r="AKJ964" s="871"/>
      <c r="AKK964" s="871"/>
      <c r="AKL964" s="871"/>
      <c r="AKM964" s="871"/>
      <c r="AKN964" s="871"/>
      <c r="AKO964" s="871"/>
      <c r="AKP964" s="871"/>
      <c r="AKQ964" s="871"/>
      <c r="AKR964" s="871"/>
      <c r="AKS964" s="871"/>
      <c r="AKT964" s="871"/>
      <c r="AKU964" s="871"/>
      <c r="AKV964" s="871"/>
      <c r="AKW964" s="871"/>
      <c r="AKX964" s="871"/>
      <c r="AKY964" s="871"/>
      <c r="AKZ964" s="871"/>
      <c r="ALA964" s="871"/>
      <c r="ALB964" s="871"/>
      <c r="ALC964" s="871"/>
      <c r="ALD964" s="871"/>
      <c r="ALE964" s="871"/>
      <c r="ALF964" s="871"/>
      <c r="ALG964" s="871"/>
      <c r="ALH964" s="871"/>
      <c r="ALI964" s="871"/>
      <c r="ALJ964" s="871"/>
      <c r="ALK964" s="871"/>
      <c r="ALL964" s="871"/>
      <c r="ALM964" s="871"/>
      <c r="ALN964" s="871"/>
      <c r="ALO964" s="871"/>
      <c r="ALP964" s="871"/>
      <c r="ALQ964" s="871"/>
      <c r="ALR964" s="871"/>
      <c r="ALS964" s="871"/>
      <c r="ALT964" s="871"/>
      <c r="ALU964" s="871"/>
      <c r="ALV964" s="871"/>
      <c r="ALW964" s="871"/>
      <c r="ALX964" s="871"/>
      <c r="ALY964" s="871"/>
      <c r="ALZ964" s="871"/>
      <c r="AMA964" s="871"/>
      <c r="AMB964" s="871"/>
      <c r="AMC964" s="871"/>
      <c r="AMD964" s="871"/>
      <c r="AME964" s="871"/>
      <c r="AMF964" s="871"/>
      <c r="AMG964" s="871"/>
      <c r="AMH964" s="871"/>
      <c r="AMI964" s="871"/>
      <c r="AMJ964" s="871"/>
    </row>
    <row r="965" spans="1:1024" ht="14.4">
      <c r="A965" s="964">
        <v>15549</v>
      </c>
      <c r="B965" s="1004">
        <v>0.08</v>
      </c>
      <c r="C965" s="1042"/>
      <c r="D965" s="959" t="s">
        <v>767</v>
      </c>
      <c r="E965" s="955">
        <v>2500000</v>
      </c>
      <c r="F965" s="1045">
        <v>0.04</v>
      </c>
      <c r="G965" s="1044">
        <f t="shared" si="38"/>
        <v>100000</v>
      </c>
      <c r="H965" s="871"/>
      <c r="I965" s="871"/>
      <c r="J965" s="871"/>
      <c r="K965" s="871"/>
      <c r="L965" s="871"/>
      <c r="M965" s="871"/>
      <c r="N965" s="871"/>
      <c r="O965" s="871"/>
      <c r="P965" s="871"/>
      <c r="Q965" s="871"/>
      <c r="R965" s="871"/>
      <c r="S965" s="871"/>
      <c r="T965" s="871"/>
      <c r="U965" s="871"/>
      <c r="V965" s="871"/>
      <c r="W965" s="871"/>
      <c r="X965" s="871"/>
      <c r="Y965" s="871"/>
      <c r="Z965" s="871"/>
      <c r="AA965" s="871"/>
      <c r="AB965" s="871"/>
      <c r="AC965" s="871"/>
      <c r="AD965" s="871"/>
      <c r="AE965" s="871"/>
      <c r="AF965" s="871"/>
      <c r="AG965" s="871"/>
      <c r="AH965" s="871"/>
      <c r="AI965" s="871"/>
      <c r="AJ965" s="871"/>
      <c r="AK965" s="871"/>
      <c r="AL965" s="871"/>
      <c r="AM965" s="871"/>
      <c r="AN965" s="871"/>
      <c r="AO965" s="871"/>
      <c r="AP965" s="871"/>
      <c r="AQ965" s="871"/>
      <c r="AR965" s="871"/>
      <c r="AS965" s="871"/>
      <c r="AT965" s="871"/>
      <c r="AU965" s="871"/>
      <c r="AV965" s="871"/>
      <c r="AW965" s="871"/>
      <c r="AX965" s="871"/>
      <c r="AY965" s="871"/>
      <c r="AZ965" s="871"/>
      <c r="BA965" s="871"/>
      <c r="BB965" s="871"/>
      <c r="BC965" s="871"/>
      <c r="BD965" s="871"/>
      <c r="BE965" s="871"/>
      <c r="BF965" s="871"/>
      <c r="BG965" s="871"/>
      <c r="BH965" s="871"/>
      <c r="BI965" s="871"/>
      <c r="BJ965" s="871"/>
      <c r="BK965" s="871"/>
      <c r="BL965" s="871"/>
      <c r="BM965" s="871"/>
      <c r="BN965" s="871"/>
      <c r="BO965" s="871"/>
      <c r="BP965" s="871"/>
      <c r="BQ965" s="871"/>
      <c r="BR965" s="871"/>
      <c r="BS965" s="871"/>
      <c r="BT965" s="871"/>
      <c r="BU965" s="871"/>
      <c r="BV965" s="871"/>
      <c r="BW965" s="871"/>
      <c r="BX965" s="871"/>
      <c r="BY965" s="871"/>
      <c r="BZ965" s="871"/>
      <c r="CA965" s="871"/>
      <c r="CB965" s="871"/>
      <c r="CC965" s="871"/>
      <c r="CD965" s="871"/>
      <c r="CE965" s="871"/>
      <c r="CF965" s="871"/>
      <c r="CG965" s="871"/>
      <c r="CH965" s="871"/>
      <c r="CI965" s="871"/>
      <c r="CJ965" s="871"/>
      <c r="CK965" s="871"/>
      <c r="CL965" s="871"/>
      <c r="CM965" s="871"/>
      <c r="CN965" s="871"/>
      <c r="CO965" s="871"/>
      <c r="CP965" s="871"/>
      <c r="CQ965" s="871"/>
      <c r="CR965" s="871"/>
      <c r="CS965" s="871"/>
      <c r="CT965" s="871"/>
      <c r="CU965" s="871"/>
      <c r="CV965" s="871"/>
      <c r="CW965" s="871"/>
      <c r="CX965" s="871"/>
      <c r="CY965" s="871"/>
      <c r="CZ965" s="871"/>
      <c r="DA965" s="871"/>
      <c r="DB965" s="871"/>
      <c r="DC965" s="871"/>
      <c r="DD965" s="871"/>
      <c r="DE965" s="871"/>
      <c r="DF965" s="871"/>
      <c r="DG965" s="871"/>
      <c r="DH965" s="871"/>
      <c r="DI965" s="871"/>
      <c r="DJ965" s="871"/>
      <c r="DK965" s="871"/>
      <c r="DL965" s="871"/>
      <c r="DM965" s="871"/>
      <c r="DN965" s="871"/>
      <c r="DO965" s="871"/>
      <c r="DP965" s="871"/>
      <c r="DQ965" s="871"/>
      <c r="DR965" s="871"/>
      <c r="DS965" s="871"/>
      <c r="DT965" s="871"/>
      <c r="DU965" s="871"/>
      <c r="DV965" s="871"/>
      <c r="DW965" s="871"/>
      <c r="DX965" s="871"/>
      <c r="DY965" s="871"/>
      <c r="DZ965" s="871"/>
      <c r="EA965" s="871"/>
      <c r="EB965" s="871"/>
      <c r="EC965" s="871"/>
      <c r="ED965" s="871"/>
      <c r="EE965" s="871"/>
      <c r="EF965" s="871"/>
      <c r="EG965" s="871"/>
      <c r="EH965" s="871"/>
      <c r="EI965" s="871"/>
      <c r="EJ965" s="871"/>
      <c r="EK965" s="871"/>
      <c r="EL965" s="871"/>
      <c r="EM965" s="871"/>
      <c r="EN965" s="871"/>
      <c r="EO965" s="871"/>
      <c r="EP965" s="871"/>
      <c r="EQ965" s="871"/>
      <c r="ER965" s="871"/>
      <c r="ES965" s="871"/>
      <c r="ET965" s="871"/>
      <c r="EU965" s="871"/>
      <c r="EV965" s="871"/>
      <c r="EW965" s="871"/>
      <c r="EX965" s="871"/>
      <c r="EY965" s="871"/>
      <c r="EZ965" s="871"/>
      <c r="FA965" s="871"/>
      <c r="FB965" s="871"/>
      <c r="FC965" s="871"/>
      <c r="FD965" s="871"/>
      <c r="FE965" s="871"/>
      <c r="FF965" s="871"/>
      <c r="FG965" s="871"/>
      <c r="FH965" s="871"/>
      <c r="FI965" s="871"/>
      <c r="FJ965" s="871"/>
      <c r="FK965" s="871"/>
      <c r="FL965" s="871"/>
      <c r="FM965" s="871"/>
      <c r="FN965" s="871"/>
      <c r="FO965" s="871"/>
      <c r="FP965" s="871"/>
      <c r="FQ965" s="871"/>
      <c r="FR965" s="871"/>
      <c r="FS965" s="871"/>
      <c r="FT965" s="871"/>
      <c r="FU965" s="871"/>
      <c r="FV965" s="871"/>
      <c r="FW965" s="871"/>
      <c r="FX965" s="871"/>
      <c r="FY965" s="871"/>
      <c r="FZ965" s="871"/>
      <c r="GA965" s="871"/>
      <c r="GB965" s="871"/>
      <c r="GC965" s="871"/>
      <c r="GD965" s="871"/>
      <c r="GE965" s="871"/>
      <c r="GF965" s="871"/>
      <c r="GG965" s="871"/>
      <c r="GH965" s="871"/>
      <c r="GI965" s="871"/>
      <c r="GJ965" s="871"/>
      <c r="GK965" s="871"/>
      <c r="GL965" s="871"/>
      <c r="GM965" s="871"/>
      <c r="GN965" s="871"/>
      <c r="GO965" s="871"/>
      <c r="GP965" s="871"/>
      <c r="GQ965" s="871"/>
      <c r="GR965" s="871"/>
      <c r="GS965" s="871"/>
      <c r="GT965" s="871"/>
      <c r="GU965" s="871"/>
      <c r="GV965" s="871"/>
      <c r="GW965" s="871"/>
      <c r="GX965" s="871"/>
      <c r="GY965" s="871"/>
      <c r="GZ965" s="871"/>
      <c r="HA965" s="871"/>
      <c r="HB965" s="871"/>
      <c r="HC965" s="871"/>
      <c r="HD965" s="871"/>
      <c r="HE965" s="871"/>
      <c r="HF965" s="871"/>
      <c r="HG965" s="871"/>
      <c r="HH965" s="871"/>
      <c r="HI965" s="871"/>
      <c r="HJ965" s="871"/>
      <c r="HK965" s="871"/>
      <c r="HL965" s="871"/>
      <c r="HM965" s="871"/>
      <c r="HN965" s="871"/>
      <c r="HO965" s="871"/>
      <c r="HP965" s="871"/>
      <c r="HQ965" s="871"/>
      <c r="HR965" s="871"/>
      <c r="HS965" s="871"/>
      <c r="HT965" s="871"/>
      <c r="HU965" s="871"/>
      <c r="HV965" s="871"/>
      <c r="HW965" s="871"/>
      <c r="HX965" s="871"/>
      <c r="HY965" s="871"/>
      <c r="HZ965" s="871"/>
      <c r="IA965" s="871"/>
      <c r="IB965" s="871"/>
      <c r="IC965" s="871"/>
      <c r="ID965" s="871"/>
      <c r="IE965" s="871"/>
      <c r="IF965" s="871"/>
      <c r="IG965" s="871"/>
      <c r="IH965" s="871"/>
      <c r="II965" s="871"/>
      <c r="IJ965" s="871"/>
      <c r="IK965" s="871"/>
      <c r="IL965" s="871"/>
      <c r="IM965" s="871"/>
      <c r="IN965" s="871"/>
      <c r="IO965" s="871"/>
      <c r="IP965" s="871"/>
      <c r="IQ965" s="871"/>
      <c r="IR965" s="871"/>
      <c r="IS965" s="871"/>
      <c r="IT965" s="871"/>
      <c r="IU965" s="871"/>
      <c r="IV965" s="871"/>
      <c r="IW965" s="871"/>
      <c r="IX965" s="871"/>
      <c r="IY965" s="871"/>
      <c r="IZ965" s="871"/>
      <c r="JA965" s="871"/>
      <c r="JB965" s="871"/>
      <c r="JC965" s="871"/>
      <c r="JD965" s="871"/>
      <c r="JE965" s="871"/>
      <c r="JF965" s="871"/>
      <c r="JG965" s="871"/>
      <c r="JH965" s="871"/>
      <c r="JI965" s="871"/>
      <c r="JJ965" s="871"/>
      <c r="JK965" s="871"/>
      <c r="JL965" s="871"/>
      <c r="JM965" s="871"/>
      <c r="JN965" s="871"/>
      <c r="JO965" s="871"/>
      <c r="JP965" s="871"/>
      <c r="JQ965" s="871"/>
      <c r="JR965" s="871"/>
      <c r="JS965" s="871"/>
      <c r="JT965" s="871"/>
      <c r="JU965" s="871"/>
      <c r="JV965" s="871"/>
      <c r="JW965" s="871"/>
      <c r="JX965" s="871"/>
      <c r="JY965" s="871"/>
      <c r="JZ965" s="871"/>
      <c r="KA965" s="871"/>
      <c r="KB965" s="871"/>
      <c r="KC965" s="871"/>
      <c r="KD965" s="871"/>
      <c r="KE965" s="871"/>
      <c r="KF965" s="871"/>
      <c r="KG965" s="871"/>
      <c r="KH965" s="871"/>
      <c r="KI965" s="871"/>
      <c r="KJ965" s="871"/>
      <c r="KK965" s="871"/>
      <c r="KL965" s="871"/>
      <c r="KM965" s="871"/>
      <c r="KN965" s="871"/>
      <c r="KO965" s="871"/>
      <c r="KP965" s="871"/>
      <c r="KQ965" s="871"/>
      <c r="KR965" s="871"/>
      <c r="KS965" s="871"/>
      <c r="KT965" s="871"/>
      <c r="KU965" s="871"/>
      <c r="KV965" s="871"/>
      <c r="KW965" s="871"/>
      <c r="KX965" s="871"/>
      <c r="KY965" s="871"/>
      <c r="KZ965" s="871"/>
      <c r="LA965" s="871"/>
      <c r="LB965" s="871"/>
      <c r="LC965" s="871"/>
      <c r="LD965" s="871"/>
      <c r="LE965" s="871"/>
      <c r="LF965" s="871"/>
      <c r="LG965" s="871"/>
      <c r="LH965" s="871"/>
      <c r="LI965" s="871"/>
      <c r="LJ965" s="871"/>
      <c r="LK965" s="871"/>
      <c r="LL965" s="871"/>
      <c r="LM965" s="871"/>
      <c r="LN965" s="871"/>
      <c r="LO965" s="871"/>
      <c r="LP965" s="871"/>
      <c r="LQ965" s="871"/>
      <c r="LR965" s="871"/>
      <c r="LS965" s="871"/>
      <c r="LT965" s="871"/>
      <c r="LU965" s="871"/>
      <c r="LV965" s="871"/>
      <c r="LW965" s="871"/>
      <c r="LX965" s="871"/>
      <c r="LY965" s="871"/>
      <c r="LZ965" s="871"/>
      <c r="MA965" s="871"/>
      <c r="MB965" s="871"/>
      <c r="MC965" s="871"/>
      <c r="MD965" s="871"/>
      <c r="ME965" s="871"/>
      <c r="MF965" s="871"/>
      <c r="MG965" s="871"/>
      <c r="MH965" s="871"/>
      <c r="MI965" s="871"/>
      <c r="MJ965" s="871"/>
      <c r="MK965" s="871"/>
      <c r="ML965" s="871"/>
      <c r="MM965" s="871"/>
      <c r="MN965" s="871"/>
      <c r="MO965" s="871"/>
      <c r="MP965" s="871"/>
      <c r="MQ965" s="871"/>
      <c r="MR965" s="871"/>
      <c r="MS965" s="871"/>
      <c r="MT965" s="871"/>
      <c r="MU965" s="871"/>
      <c r="MV965" s="871"/>
      <c r="MW965" s="871"/>
      <c r="MX965" s="871"/>
      <c r="MY965" s="871"/>
      <c r="MZ965" s="871"/>
      <c r="NA965" s="871"/>
      <c r="NB965" s="871"/>
      <c r="NC965" s="871"/>
      <c r="ND965" s="871"/>
      <c r="NE965" s="871"/>
      <c r="NF965" s="871"/>
      <c r="NG965" s="871"/>
      <c r="NH965" s="871"/>
      <c r="NI965" s="871"/>
      <c r="NJ965" s="871"/>
      <c r="NK965" s="871"/>
      <c r="NL965" s="871"/>
      <c r="NM965" s="871"/>
      <c r="NN965" s="871"/>
      <c r="NO965" s="871"/>
      <c r="NP965" s="871"/>
      <c r="NQ965" s="871"/>
      <c r="NR965" s="871"/>
      <c r="NS965" s="871"/>
      <c r="NT965" s="871"/>
      <c r="NU965" s="871"/>
      <c r="NV965" s="871"/>
      <c r="NW965" s="871"/>
      <c r="NX965" s="871"/>
      <c r="NY965" s="871"/>
      <c r="NZ965" s="871"/>
      <c r="OA965" s="871"/>
      <c r="OB965" s="871"/>
      <c r="OC965" s="871"/>
      <c r="OD965" s="871"/>
      <c r="OE965" s="871"/>
      <c r="OF965" s="871"/>
      <c r="OG965" s="871"/>
      <c r="OH965" s="871"/>
      <c r="OI965" s="871"/>
      <c r="OJ965" s="871"/>
      <c r="OK965" s="871"/>
      <c r="OL965" s="871"/>
      <c r="OM965" s="871"/>
      <c r="ON965" s="871"/>
      <c r="OO965" s="871"/>
      <c r="OP965" s="871"/>
      <c r="OQ965" s="871"/>
      <c r="OR965" s="871"/>
      <c r="OS965" s="871"/>
      <c r="OT965" s="871"/>
      <c r="OU965" s="871"/>
      <c r="OV965" s="871"/>
      <c r="OW965" s="871"/>
      <c r="OX965" s="871"/>
      <c r="OY965" s="871"/>
      <c r="OZ965" s="871"/>
      <c r="PA965" s="871"/>
      <c r="PB965" s="871"/>
      <c r="PC965" s="871"/>
      <c r="PD965" s="871"/>
      <c r="PE965" s="871"/>
      <c r="PF965" s="871"/>
      <c r="PG965" s="871"/>
      <c r="PH965" s="871"/>
      <c r="PI965" s="871"/>
      <c r="PJ965" s="871"/>
      <c r="PK965" s="871"/>
      <c r="PL965" s="871"/>
      <c r="PM965" s="871"/>
      <c r="PN965" s="871"/>
      <c r="PO965" s="871"/>
      <c r="PP965" s="871"/>
      <c r="PQ965" s="871"/>
      <c r="PR965" s="871"/>
      <c r="PS965" s="871"/>
      <c r="PT965" s="871"/>
      <c r="PU965" s="871"/>
      <c r="PV965" s="871"/>
      <c r="PW965" s="871"/>
      <c r="PX965" s="871"/>
      <c r="PY965" s="871"/>
      <c r="PZ965" s="871"/>
      <c r="QA965" s="871"/>
      <c r="QB965" s="871"/>
      <c r="QC965" s="871"/>
      <c r="QD965" s="871"/>
      <c r="QE965" s="871"/>
      <c r="QF965" s="871"/>
      <c r="QG965" s="871"/>
      <c r="QH965" s="871"/>
      <c r="QI965" s="871"/>
      <c r="QJ965" s="871"/>
      <c r="QK965" s="871"/>
      <c r="QL965" s="871"/>
      <c r="QM965" s="871"/>
      <c r="QN965" s="871"/>
      <c r="QO965" s="871"/>
      <c r="QP965" s="871"/>
      <c r="QQ965" s="871"/>
      <c r="QR965" s="871"/>
      <c r="QS965" s="871"/>
      <c r="QT965" s="871"/>
      <c r="QU965" s="871"/>
      <c r="QV965" s="871"/>
      <c r="QW965" s="871"/>
      <c r="QX965" s="871"/>
      <c r="QY965" s="871"/>
      <c r="QZ965" s="871"/>
      <c r="RA965" s="871"/>
      <c r="RB965" s="871"/>
      <c r="RC965" s="871"/>
      <c r="RD965" s="871"/>
      <c r="RE965" s="871"/>
      <c r="RF965" s="871"/>
      <c r="RG965" s="871"/>
      <c r="RH965" s="871"/>
      <c r="RI965" s="871"/>
      <c r="RJ965" s="871"/>
      <c r="RK965" s="871"/>
      <c r="RL965" s="871"/>
      <c r="RM965" s="871"/>
      <c r="RN965" s="871"/>
      <c r="RO965" s="871"/>
      <c r="RP965" s="871"/>
      <c r="RQ965" s="871"/>
      <c r="RR965" s="871"/>
      <c r="RS965" s="871"/>
      <c r="RT965" s="871"/>
      <c r="RU965" s="871"/>
      <c r="RV965" s="871"/>
      <c r="RW965" s="871"/>
      <c r="RX965" s="871"/>
      <c r="RY965" s="871"/>
      <c r="RZ965" s="871"/>
      <c r="SA965" s="871"/>
      <c r="SB965" s="871"/>
      <c r="SC965" s="871"/>
      <c r="SD965" s="871"/>
      <c r="SE965" s="871"/>
      <c r="SF965" s="871"/>
      <c r="SG965" s="871"/>
      <c r="SH965" s="871"/>
      <c r="SI965" s="871"/>
      <c r="SJ965" s="871"/>
      <c r="SK965" s="871"/>
      <c r="SL965" s="871"/>
      <c r="SM965" s="871"/>
      <c r="SN965" s="871"/>
      <c r="SO965" s="871"/>
      <c r="SP965" s="871"/>
      <c r="SQ965" s="871"/>
      <c r="SR965" s="871"/>
      <c r="SS965" s="871"/>
      <c r="ST965" s="871"/>
      <c r="SU965" s="871"/>
      <c r="SV965" s="871"/>
      <c r="SW965" s="871"/>
      <c r="SX965" s="871"/>
      <c r="SY965" s="871"/>
      <c r="SZ965" s="871"/>
      <c r="TA965" s="871"/>
      <c r="TB965" s="871"/>
      <c r="TC965" s="871"/>
      <c r="TD965" s="871"/>
      <c r="TE965" s="871"/>
      <c r="TF965" s="871"/>
      <c r="TG965" s="871"/>
      <c r="TH965" s="871"/>
      <c r="TI965" s="871"/>
      <c r="TJ965" s="871"/>
      <c r="TK965" s="871"/>
      <c r="TL965" s="871"/>
      <c r="TM965" s="871"/>
      <c r="TN965" s="871"/>
      <c r="TO965" s="871"/>
      <c r="TP965" s="871"/>
      <c r="TQ965" s="871"/>
      <c r="TR965" s="871"/>
      <c r="TS965" s="871"/>
      <c r="TT965" s="871"/>
      <c r="TU965" s="871"/>
      <c r="TV965" s="871"/>
      <c r="TW965" s="871"/>
      <c r="TX965" s="871"/>
      <c r="TY965" s="871"/>
      <c r="TZ965" s="871"/>
      <c r="UA965" s="871"/>
      <c r="UB965" s="871"/>
      <c r="UC965" s="871"/>
      <c r="UD965" s="871"/>
      <c r="UE965" s="871"/>
      <c r="UF965" s="871"/>
      <c r="UG965" s="871"/>
      <c r="UH965" s="871"/>
      <c r="UI965" s="871"/>
      <c r="UJ965" s="871"/>
      <c r="UK965" s="871"/>
      <c r="UL965" s="871"/>
      <c r="UM965" s="871"/>
      <c r="UN965" s="871"/>
      <c r="UO965" s="871"/>
      <c r="UP965" s="871"/>
      <c r="UQ965" s="871"/>
      <c r="UR965" s="871"/>
      <c r="US965" s="871"/>
      <c r="UT965" s="871"/>
      <c r="UU965" s="871"/>
      <c r="UV965" s="871"/>
      <c r="UW965" s="871"/>
      <c r="UX965" s="871"/>
      <c r="UY965" s="871"/>
      <c r="UZ965" s="871"/>
      <c r="VA965" s="871"/>
      <c r="VB965" s="871"/>
      <c r="VC965" s="871"/>
      <c r="VD965" s="871"/>
      <c r="VE965" s="871"/>
      <c r="VF965" s="871"/>
      <c r="VG965" s="871"/>
      <c r="VH965" s="871"/>
      <c r="VI965" s="871"/>
      <c r="VJ965" s="871"/>
      <c r="VK965" s="871"/>
      <c r="VL965" s="871"/>
      <c r="VM965" s="871"/>
      <c r="VN965" s="871"/>
      <c r="VO965" s="871"/>
      <c r="VP965" s="871"/>
      <c r="VQ965" s="871"/>
      <c r="VR965" s="871"/>
      <c r="VS965" s="871"/>
      <c r="VT965" s="871"/>
      <c r="VU965" s="871"/>
      <c r="VV965" s="871"/>
      <c r="VW965" s="871"/>
      <c r="VX965" s="871"/>
      <c r="VY965" s="871"/>
      <c r="VZ965" s="871"/>
      <c r="WA965" s="871"/>
      <c r="WB965" s="871"/>
      <c r="WC965" s="871"/>
      <c r="WD965" s="871"/>
      <c r="WE965" s="871"/>
      <c r="WF965" s="871"/>
      <c r="WG965" s="871"/>
      <c r="WH965" s="871"/>
      <c r="WI965" s="871"/>
      <c r="WJ965" s="871"/>
      <c r="WK965" s="871"/>
      <c r="WL965" s="871"/>
      <c r="WM965" s="871"/>
      <c r="WN965" s="871"/>
      <c r="WO965" s="871"/>
      <c r="WP965" s="871"/>
      <c r="WQ965" s="871"/>
      <c r="WR965" s="871"/>
      <c r="WS965" s="871"/>
      <c r="WT965" s="871"/>
      <c r="WU965" s="871"/>
      <c r="WV965" s="871"/>
      <c r="WW965" s="871"/>
      <c r="WX965" s="871"/>
      <c r="WY965" s="871"/>
      <c r="WZ965" s="871"/>
      <c r="XA965" s="871"/>
      <c r="XB965" s="871"/>
      <c r="XC965" s="871"/>
      <c r="XD965" s="871"/>
      <c r="XE965" s="871"/>
      <c r="XF965" s="871"/>
      <c r="XG965" s="871"/>
      <c r="XH965" s="871"/>
      <c r="XI965" s="871"/>
      <c r="XJ965" s="871"/>
      <c r="XK965" s="871"/>
      <c r="XL965" s="871"/>
      <c r="XM965" s="871"/>
      <c r="XN965" s="871"/>
      <c r="XO965" s="871"/>
      <c r="XP965" s="871"/>
      <c r="XQ965" s="871"/>
      <c r="XR965" s="871"/>
      <c r="XS965" s="871"/>
      <c r="XT965" s="871"/>
      <c r="XU965" s="871"/>
      <c r="XV965" s="871"/>
      <c r="XW965" s="871"/>
      <c r="XX965" s="871"/>
      <c r="XY965" s="871"/>
      <c r="XZ965" s="871"/>
      <c r="YA965" s="871"/>
      <c r="YB965" s="871"/>
      <c r="YC965" s="871"/>
      <c r="YD965" s="871"/>
      <c r="YE965" s="871"/>
      <c r="YF965" s="871"/>
      <c r="YG965" s="871"/>
      <c r="YH965" s="871"/>
      <c r="YI965" s="871"/>
      <c r="YJ965" s="871"/>
      <c r="YK965" s="871"/>
      <c r="YL965" s="871"/>
      <c r="YM965" s="871"/>
      <c r="YN965" s="871"/>
      <c r="YO965" s="871"/>
      <c r="YP965" s="871"/>
      <c r="YQ965" s="871"/>
      <c r="YR965" s="871"/>
      <c r="YS965" s="871"/>
      <c r="YT965" s="871"/>
      <c r="YU965" s="871"/>
      <c r="YV965" s="871"/>
      <c r="YW965" s="871"/>
      <c r="YX965" s="871"/>
      <c r="YY965" s="871"/>
      <c r="YZ965" s="871"/>
      <c r="ZA965" s="871"/>
      <c r="ZB965" s="871"/>
      <c r="ZC965" s="871"/>
      <c r="ZD965" s="871"/>
      <c r="ZE965" s="871"/>
      <c r="ZF965" s="871"/>
      <c r="ZG965" s="871"/>
      <c r="ZH965" s="871"/>
      <c r="ZI965" s="871"/>
      <c r="ZJ965" s="871"/>
      <c r="ZK965" s="871"/>
      <c r="ZL965" s="871"/>
      <c r="ZM965" s="871"/>
      <c r="ZN965" s="871"/>
      <c r="ZO965" s="871"/>
      <c r="ZP965" s="871"/>
      <c r="ZQ965" s="871"/>
      <c r="ZR965" s="871"/>
      <c r="ZS965" s="871"/>
      <c r="ZT965" s="871"/>
      <c r="ZU965" s="871"/>
      <c r="ZV965" s="871"/>
      <c r="ZW965" s="871"/>
      <c r="ZX965" s="871"/>
      <c r="ZY965" s="871"/>
      <c r="ZZ965" s="871"/>
      <c r="AAA965" s="871"/>
      <c r="AAB965" s="871"/>
      <c r="AAC965" s="871"/>
      <c r="AAD965" s="871"/>
      <c r="AAE965" s="871"/>
      <c r="AAF965" s="871"/>
      <c r="AAG965" s="871"/>
      <c r="AAH965" s="871"/>
      <c r="AAI965" s="871"/>
      <c r="AAJ965" s="871"/>
      <c r="AAK965" s="871"/>
      <c r="AAL965" s="871"/>
      <c r="AAM965" s="871"/>
      <c r="AAN965" s="871"/>
      <c r="AAO965" s="871"/>
      <c r="AAP965" s="871"/>
      <c r="AAQ965" s="871"/>
      <c r="AAR965" s="871"/>
      <c r="AAS965" s="871"/>
      <c r="AAT965" s="871"/>
      <c r="AAU965" s="871"/>
      <c r="AAV965" s="871"/>
      <c r="AAW965" s="871"/>
      <c r="AAX965" s="871"/>
      <c r="AAY965" s="871"/>
      <c r="AAZ965" s="871"/>
      <c r="ABA965" s="871"/>
      <c r="ABB965" s="871"/>
      <c r="ABC965" s="871"/>
      <c r="ABD965" s="871"/>
      <c r="ABE965" s="871"/>
      <c r="ABF965" s="871"/>
      <c r="ABG965" s="871"/>
      <c r="ABH965" s="871"/>
      <c r="ABI965" s="871"/>
      <c r="ABJ965" s="871"/>
      <c r="ABK965" s="871"/>
      <c r="ABL965" s="871"/>
      <c r="ABM965" s="871"/>
      <c r="ABN965" s="871"/>
      <c r="ABO965" s="871"/>
      <c r="ABP965" s="871"/>
      <c r="ABQ965" s="871"/>
      <c r="ABR965" s="871"/>
      <c r="ABS965" s="871"/>
      <c r="ABT965" s="871"/>
      <c r="ABU965" s="871"/>
      <c r="ABV965" s="871"/>
      <c r="ABW965" s="871"/>
      <c r="ABX965" s="871"/>
      <c r="ABY965" s="871"/>
      <c r="ABZ965" s="871"/>
      <c r="ACA965" s="871"/>
      <c r="ACB965" s="871"/>
      <c r="ACC965" s="871"/>
      <c r="ACD965" s="871"/>
      <c r="ACE965" s="871"/>
      <c r="ACF965" s="871"/>
      <c r="ACG965" s="871"/>
      <c r="ACH965" s="871"/>
      <c r="ACI965" s="871"/>
      <c r="ACJ965" s="871"/>
      <c r="ACK965" s="871"/>
      <c r="ACL965" s="871"/>
      <c r="ACM965" s="871"/>
      <c r="ACN965" s="871"/>
      <c r="ACO965" s="871"/>
      <c r="ACP965" s="871"/>
      <c r="ACQ965" s="871"/>
      <c r="ACR965" s="871"/>
      <c r="ACS965" s="871"/>
      <c r="ACT965" s="871"/>
      <c r="ACU965" s="871"/>
      <c r="ACV965" s="871"/>
      <c r="ACW965" s="871"/>
      <c r="ACX965" s="871"/>
      <c r="ACY965" s="871"/>
      <c r="ACZ965" s="871"/>
      <c r="ADA965" s="871"/>
      <c r="ADB965" s="871"/>
      <c r="ADC965" s="871"/>
      <c r="ADD965" s="871"/>
      <c r="ADE965" s="871"/>
      <c r="ADF965" s="871"/>
      <c r="ADG965" s="871"/>
      <c r="ADH965" s="871"/>
      <c r="ADI965" s="871"/>
      <c r="ADJ965" s="871"/>
      <c r="ADK965" s="871"/>
      <c r="ADL965" s="871"/>
      <c r="ADM965" s="871"/>
      <c r="ADN965" s="871"/>
      <c r="ADO965" s="871"/>
      <c r="ADP965" s="871"/>
      <c r="ADQ965" s="871"/>
      <c r="ADR965" s="871"/>
      <c r="ADS965" s="871"/>
      <c r="ADT965" s="871"/>
      <c r="ADU965" s="871"/>
      <c r="ADV965" s="871"/>
      <c r="ADW965" s="871"/>
      <c r="ADX965" s="871"/>
      <c r="ADY965" s="871"/>
      <c r="ADZ965" s="871"/>
      <c r="AEA965" s="871"/>
      <c r="AEB965" s="871"/>
      <c r="AEC965" s="871"/>
      <c r="AED965" s="871"/>
      <c r="AEE965" s="871"/>
      <c r="AEF965" s="871"/>
      <c r="AEG965" s="871"/>
      <c r="AEH965" s="871"/>
      <c r="AEI965" s="871"/>
      <c r="AEJ965" s="871"/>
      <c r="AEK965" s="871"/>
      <c r="AEL965" s="871"/>
      <c r="AEM965" s="871"/>
      <c r="AEN965" s="871"/>
      <c r="AEO965" s="871"/>
      <c r="AEP965" s="871"/>
      <c r="AEQ965" s="871"/>
      <c r="AER965" s="871"/>
      <c r="AES965" s="871"/>
      <c r="AET965" s="871"/>
      <c r="AEU965" s="871"/>
      <c r="AEV965" s="871"/>
      <c r="AEW965" s="871"/>
      <c r="AEX965" s="871"/>
      <c r="AEY965" s="871"/>
      <c r="AEZ965" s="871"/>
      <c r="AFA965" s="871"/>
      <c r="AFB965" s="871"/>
      <c r="AFC965" s="871"/>
      <c r="AFD965" s="871"/>
      <c r="AFE965" s="871"/>
      <c r="AFF965" s="871"/>
      <c r="AFG965" s="871"/>
      <c r="AFH965" s="871"/>
      <c r="AFI965" s="871"/>
      <c r="AFJ965" s="871"/>
      <c r="AFK965" s="871"/>
      <c r="AFL965" s="871"/>
      <c r="AFM965" s="871"/>
      <c r="AFN965" s="871"/>
      <c r="AFO965" s="871"/>
      <c r="AFP965" s="871"/>
      <c r="AFQ965" s="871"/>
      <c r="AFR965" s="871"/>
      <c r="AFS965" s="871"/>
      <c r="AFT965" s="871"/>
      <c r="AFU965" s="871"/>
      <c r="AFV965" s="871"/>
      <c r="AFW965" s="871"/>
      <c r="AFX965" s="871"/>
      <c r="AFY965" s="871"/>
      <c r="AFZ965" s="871"/>
      <c r="AGA965" s="871"/>
      <c r="AGB965" s="871"/>
      <c r="AGC965" s="871"/>
      <c r="AGD965" s="871"/>
      <c r="AGE965" s="871"/>
      <c r="AGF965" s="871"/>
      <c r="AGG965" s="871"/>
      <c r="AGH965" s="871"/>
      <c r="AGI965" s="871"/>
      <c r="AGJ965" s="871"/>
      <c r="AGK965" s="871"/>
      <c r="AGL965" s="871"/>
      <c r="AGM965" s="871"/>
      <c r="AGN965" s="871"/>
      <c r="AGO965" s="871"/>
      <c r="AGP965" s="871"/>
      <c r="AGQ965" s="871"/>
      <c r="AGR965" s="871"/>
      <c r="AGS965" s="871"/>
      <c r="AGT965" s="871"/>
      <c r="AGU965" s="871"/>
      <c r="AGV965" s="871"/>
      <c r="AGW965" s="871"/>
      <c r="AGX965" s="871"/>
      <c r="AGY965" s="871"/>
      <c r="AGZ965" s="871"/>
      <c r="AHA965" s="871"/>
      <c r="AHB965" s="871"/>
      <c r="AHC965" s="871"/>
      <c r="AHD965" s="871"/>
      <c r="AHE965" s="871"/>
      <c r="AHF965" s="871"/>
      <c r="AHG965" s="871"/>
      <c r="AHH965" s="871"/>
      <c r="AHI965" s="871"/>
      <c r="AHJ965" s="871"/>
      <c r="AHK965" s="871"/>
      <c r="AHL965" s="871"/>
      <c r="AHM965" s="871"/>
      <c r="AHN965" s="871"/>
      <c r="AHO965" s="871"/>
      <c r="AHP965" s="871"/>
      <c r="AHQ965" s="871"/>
      <c r="AHR965" s="871"/>
      <c r="AHS965" s="871"/>
      <c r="AHT965" s="871"/>
      <c r="AHU965" s="871"/>
      <c r="AHV965" s="871"/>
      <c r="AHW965" s="871"/>
      <c r="AHX965" s="871"/>
      <c r="AHY965" s="871"/>
      <c r="AHZ965" s="871"/>
      <c r="AIA965" s="871"/>
      <c r="AIB965" s="871"/>
      <c r="AIC965" s="871"/>
      <c r="AID965" s="871"/>
      <c r="AIE965" s="871"/>
      <c r="AIF965" s="871"/>
      <c r="AIG965" s="871"/>
      <c r="AIH965" s="871"/>
      <c r="AII965" s="871"/>
      <c r="AIJ965" s="871"/>
      <c r="AIK965" s="871"/>
      <c r="AIL965" s="871"/>
      <c r="AIM965" s="871"/>
      <c r="AIN965" s="871"/>
      <c r="AIO965" s="871"/>
      <c r="AIP965" s="871"/>
      <c r="AIQ965" s="871"/>
      <c r="AIR965" s="871"/>
      <c r="AIS965" s="871"/>
      <c r="AIT965" s="871"/>
      <c r="AIU965" s="871"/>
      <c r="AIV965" s="871"/>
      <c r="AIW965" s="871"/>
      <c r="AIX965" s="871"/>
      <c r="AIY965" s="871"/>
      <c r="AIZ965" s="871"/>
      <c r="AJA965" s="871"/>
      <c r="AJB965" s="871"/>
      <c r="AJC965" s="871"/>
      <c r="AJD965" s="871"/>
      <c r="AJE965" s="871"/>
      <c r="AJF965" s="871"/>
      <c r="AJG965" s="871"/>
      <c r="AJH965" s="871"/>
      <c r="AJI965" s="871"/>
      <c r="AJJ965" s="871"/>
      <c r="AJK965" s="871"/>
      <c r="AJL965" s="871"/>
      <c r="AJM965" s="871"/>
      <c r="AJN965" s="871"/>
      <c r="AJO965" s="871"/>
      <c r="AJP965" s="871"/>
      <c r="AJQ965" s="871"/>
      <c r="AJR965" s="871"/>
      <c r="AJS965" s="871"/>
      <c r="AJT965" s="871"/>
      <c r="AJU965" s="871"/>
      <c r="AJV965" s="871"/>
      <c r="AJW965" s="871"/>
      <c r="AJX965" s="871"/>
      <c r="AJY965" s="871"/>
      <c r="AJZ965" s="871"/>
      <c r="AKA965" s="871"/>
      <c r="AKB965" s="871"/>
      <c r="AKC965" s="871"/>
      <c r="AKD965" s="871"/>
      <c r="AKE965" s="871"/>
      <c r="AKF965" s="871"/>
      <c r="AKG965" s="871"/>
      <c r="AKH965" s="871"/>
      <c r="AKI965" s="871"/>
      <c r="AKJ965" s="871"/>
      <c r="AKK965" s="871"/>
      <c r="AKL965" s="871"/>
      <c r="AKM965" s="871"/>
      <c r="AKN965" s="871"/>
      <c r="AKO965" s="871"/>
      <c r="AKP965" s="871"/>
      <c r="AKQ965" s="871"/>
      <c r="AKR965" s="871"/>
      <c r="AKS965" s="871"/>
      <c r="AKT965" s="871"/>
      <c r="AKU965" s="871"/>
      <c r="AKV965" s="871"/>
      <c r="AKW965" s="871"/>
      <c r="AKX965" s="871"/>
      <c r="AKY965" s="871"/>
      <c r="AKZ965" s="871"/>
      <c r="ALA965" s="871"/>
      <c r="ALB965" s="871"/>
      <c r="ALC965" s="871"/>
      <c r="ALD965" s="871"/>
      <c r="ALE965" s="871"/>
      <c r="ALF965" s="871"/>
      <c r="ALG965" s="871"/>
      <c r="ALH965" s="871"/>
      <c r="ALI965" s="871"/>
      <c r="ALJ965" s="871"/>
      <c r="ALK965" s="871"/>
      <c r="ALL965" s="871"/>
      <c r="ALM965" s="871"/>
      <c r="ALN965" s="871"/>
      <c r="ALO965" s="871"/>
      <c r="ALP965" s="871"/>
      <c r="ALQ965" s="871"/>
      <c r="ALR965" s="871"/>
      <c r="ALS965" s="871"/>
      <c r="ALT965" s="871"/>
      <c r="ALU965" s="871"/>
      <c r="ALV965" s="871"/>
      <c r="ALW965" s="871"/>
      <c r="ALX965" s="871"/>
      <c r="ALY965" s="871"/>
      <c r="ALZ965" s="871"/>
      <c r="AMA965" s="871"/>
      <c r="AMB965" s="871"/>
      <c r="AMC965" s="871"/>
      <c r="AMD965" s="871"/>
      <c r="AME965" s="871"/>
      <c r="AMF965" s="871"/>
      <c r="AMG965" s="871"/>
      <c r="AMH965" s="871"/>
      <c r="AMI965" s="871"/>
      <c r="AMJ965" s="871"/>
    </row>
    <row r="966" spans="1:1024" ht="14.4">
      <c r="A966" s="986">
        <v>15527</v>
      </c>
      <c r="B966" s="1008">
        <v>0.1</v>
      </c>
      <c r="C966" s="1042"/>
      <c r="D966" s="954" t="s">
        <v>768</v>
      </c>
      <c r="E966" s="955">
        <v>2000000</v>
      </c>
      <c r="F966" s="1043">
        <v>0.05</v>
      </c>
      <c r="G966" s="1044">
        <f t="shared" si="38"/>
        <v>100000</v>
      </c>
      <c r="H966" s="871"/>
      <c r="I966" s="871"/>
      <c r="J966" s="871"/>
      <c r="K966" s="871"/>
      <c r="L966" s="871"/>
      <c r="M966" s="871"/>
      <c r="N966" s="871"/>
      <c r="O966" s="871"/>
      <c r="P966" s="871"/>
      <c r="Q966" s="871"/>
      <c r="R966" s="871"/>
      <c r="S966" s="871"/>
      <c r="T966" s="871"/>
      <c r="U966" s="871"/>
      <c r="V966" s="871"/>
      <c r="W966" s="871"/>
      <c r="X966" s="871"/>
      <c r="Y966" s="871"/>
      <c r="Z966" s="871"/>
      <c r="AA966" s="871"/>
      <c r="AB966" s="871"/>
      <c r="AC966" s="871"/>
      <c r="AD966" s="871"/>
      <c r="AE966" s="871"/>
      <c r="AF966" s="871"/>
      <c r="AG966" s="871"/>
      <c r="AH966" s="871"/>
      <c r="AI966" s="871"/>
      <c r="AJ966" s="871"/>
      <c r="AK966" s="871"/>
      <c r="AL966" s="871"/>
      <c r="AM966" s="871"/>
      <c r="AN966" s="871"/>
      <c r="AO966" s="871"/>
      <c r="AP966" s="871"/>
      <c r="AQ966" s="871"/>
      <c r="AR966" s="871"/>
      <c r="AS966" s="871"/>
      <c r="AT966" s="871"/>
      <c r="AU966" s="871"/>
      <c r="AV966" s="871"/>
      <c r="AW966" s="871"/>
      <c r="AX966" s="871"/>
      <c r="AY966" s="871"/>
      <c r="AZ966" s="871"/>
      <c r="BA966" s="871"/>
      <c r="BB966" s="871"/>
      <c r="BC966" s="871"/>
      <c r="BD966" s="871"/>
      <c r="BE966" s="871"/>
      <c r="BF966" s="871"/>
      <c r="BG966" s="871"/>
      <c r="BH966" s="871"/>
      <c r="BI966" s="871"/>
      <c r="BJ966" s="871"/>
      <c r="BK966" s="871"/>
      <c r="BL966" s="871"/>
      <c r="BM966" s="871"/>
      <c r="BN966" s="871"/>
      <c r="BO966" s="871"/>
      <c r="BP966" s="871"/>
      <c r="BQ966" s="871"/>
      <c r="BR966" s="871"/>
      <c r="BS966" s="871"/>
      <c r="BT966" s="871"/>
      <c r="BU966" s="871"/>
      <c r="BV966" s="871"/>
      <c r="BW966" s="871"/>
      <c r="BX966" s="871"/>
      <c r="BY966" s="871"/>
      <c r="BZ966" s="871"/>
      <c r="CA966" s="871"/>
      <c r="CB966" s="871"/>
      <c r="CC966" s="871"/>
      <c r="CD966" s="871"/>
      <c r="CE966" s="871"/>
      <c r="CF966" s="871"/>
      <c r="CG966" s="871"/>
      <c r="CH966" s="871"/>
      <c r="CI966" s="871"/>
      <c r="CJ966" s="871"/>
      <c r="CK966" s="871"/>
      <c r="CL966" s="871"/>
      <c r="CM966" s="871"/>
      <c r="CN966" s="871"/>
      <c r="CO966" s="871"/>
      <c r="CP966" s="871"/>
      <c r="CQ966" s="871"/>
      <c r="CR966" s="871"/>
      <c r="CS966" s="871"/>
      <c r="CT966" s="871"/>
      <c r="CU966" s="871"/>
      <c r="CV966" s="871"/>
      <c r="CW966" s="871"/>
      <c r="CX966" s="871"/>
      <c r="CY966" s="871"/>
      <c r="CZ966" s="871"/>
      <c r="DA966" s="871"/>
      <c r="DB966" s="871"/>
      <c r="DC966" s="871"/>
      <c r="DD966" s="871"/>
      <c r="DE966" s="871"/>
      <c r="DF966" s="871"/>
      <c r="DG966" s="871"/>
      <c r="DH966" s="871"/>
      <c r="DI966" s="871"/>
      <c r="DJ966" s="871"/>
      <c r="DK966" s="871"/>
      <c r="DL966" s="871"/>
      <c r="DM966" s="871"/>
      <c r="DN966" s="871"/>
      <c r="DO966" s="871"/>
      <c r="DP966" s="871"/>
      <c r="DQ966" s="871"/>
      <c r="DR966" s="871"/>
      <c r="DS966" s="871"/>
      <c r="DT966" s="871"/>
      <c r="DU966" s="871"/>
      <c r="DV966" s="871"/>
      <c r="DW966" s="871"/>
      <c r="DX966" s="871"/>
      <c r="DY966" s="871"/>
      <c r="DZ966" s="871"/>
      <c r="EA966" s="871"/>
      <c r="EB966" s="871"/>
      <c r="EC966" s="871"/>
      <c r="ED966" s="871"/>
      <c r="EE966" s="871"/>
      <c r="EF966" s="871"/>
      <c r="EG966" s="871"/>
      <c r="EH966" s="871"/>
      <c r="EI966" s="871"/>
      <c r="EJ966" s="871"/>
      <c r="EK966" s="871"/>
      <c r="EL966" s="871"/>
      <c r="EM966" s="871"/>
      <c r="EN966" s="871"/>
      <c r="EO966" s="871"/>
      <c r="EP966" s="871"/>
      <c r="EQ966" s="871"/>
      <c r="ER966" s="871"/>
      <c r="ES966" s="871"/>
      <c r="ET966" s="871"/>
      <c r="EU966" s="871"/>
      <c r="EV966" s="871"/>
      <c r="EW966" s="871"/>
      <c r="EX966" s="871"/>
      <c r="EY966" s="871"/>
      <c r="EZ966" s="871"/>
      <c r="FA966" s="871"/>
      <c r="FB966" s="871"/>
      <c r="FC966" s="871"/>
      <c r="FD966" s="871"/>
      <c r="FE966" s="871"/>
      <c r="FF966" s="871"/>
      <c r="FG966" s="871"/>
      <c r="FH966" s="871"/>
      <c r="FI966" s="871"/>
      <c r="FJ966" s="871"/>
      <c r="FK966" s="871"/>
      <c r="FL966" s="871"/>
      <c r="FM966" s="871"/>
      <c r="FN966" s="871"/>
      <c r="FO966" s="871"/>
      <c r="FP966" s="871"/>
      <c r="FQ966" s="871"/>
      <c r="FR966" s="871"/>
      <c r="FS966" s="871"/>
      <c r="FT966" s="871"/>
      <c r="FU966" s="871"/>
      <c r="FV966" s="871"/>
      <c r="FW966" s="871"/>
      <c r="FX966" s="871"/>
      <c r="FY966" s="871"/>
      <c r="FZ966" s="871"/>
      <c r="GA966" s="871"/>
      <c r="GB966" s="871"/>
      <c r="GC966" s="871"/>
      <c r="GD966" s="871"/>
      <c r="GE966" s="871"/>
      <c r="GF966" s="871"/>
      <c r="GG966" s="871"/>
      <c r="GH966" s="871"/>
      <c r="GI966" s="871"/>
      <c r="GJ966" s="871"/>
      <c r="GK966" s="871"/>
      <c r="GL966" s="871"/>
      <c r="GM966" s="871"/>
      <c r="GN966" s="871"/>
      <c r="GO966" s="871"/>
      <c r="GP966" s="871"/>
      <c r="GQ966" s="871"/>
      <c r="GR966" s="871"/>
      <c r="GS966" s="871"/>
      <c r="GT966" s="871"/>
      <c r="GU966" s="871"/>
      <c r="GV966" s="871"/>
      <c r="GW966" s="871"/>
      <c r="GX966" s="871"/>
      <c r="GY966" s="871"/>
      <c r="GZ966" s="871"/>
      <c r="HA966" s="871"/>
      <c r="HB966" s="871"/>
      <c r="HC966" s="871"/>
      <c r="HD966" s="871"/>
      <c r="HE966" s="871"/>
      <c r="HF966" s="871"/>
      <c r="HG966" s="871"/>
      <c r="HH966" s="871"/>
      <c r="HI966" s="871"/>
      <c r="HJ966" s="871"/>
      <c r="HK966" s="871"/>
      <c r="HL966" s="871"/>
      <c r="HM966" s="871"/>
      <c r="HN966" s="871"/>
      <c r="HO966" s="871"/>
      <c r="HP966" s="871"/>
      <c r="HQ966" s="871"/>
      <c r="HR966" s="871"/>
      <c r="HS966" s="871"/>
      <c r="HT966" s="871"/>
      <c r="HU966" s="871"/>
      <c r="HV966" s="871"/>
      <c r="HW966" s="871"/>
      <c r="HX966" s="871"/>
      <c r="HY966" s="871"/>
      <c r="HZ966" s="871"/>
      <c r="IA966" s="871"/>
      <c r="IB966" s="871"/>
      <c r="IC966" s="871"/>
      <c r="ID966" s="871"/>
      <c r="IE966" s="871"/>
      <c r="IF966" s="871"/>
      <c r="IG966" s="871"/>
      <c r="IH966" s="871"/>
      <c r="II966" s="871"/>
      <c r="IJ966" s="871"/>
      <c r="IK966" s="871"/>
      <c r="IL966" s="871"/>
      <c r="IM966" s="871"/>
      <c r="IN966" s="871"/>
      <c r="IO966" s="871"/>
      <c r="IP966" s="871"/>
      <c r="IQ966" s="871"/>
      <c r="IR966" s="871"/>
      <c r="IS966" s="871"/>
      <c r="IT966" s="871"/>
      <c r="IU966" s="871"/>
      <c r="IV966" s="871"/>
      <c r="IW966" s="871"/>
      <c r="IX966" s="871"/>
      <c r="IY966" s="871"/>
      <c r="IZ966" s="871"/>
      <c r="JA966" s="871"/>
      <c r="JB966" s="871"/>
      <c r="JC966" s="871"/>
      <c r="JD966" s="871"/>
      <c r="JE966" s="871"/>
      <c r="JF966" s="871"/>
      <c r="JG966" s="871"/>
      <c r="JH966" s="871"/>
      <c r="JI966" s="871"/>
      <c r="JJ966" s="871"/>
      <c r="JK966" s="871"/>
      <c r="JL966" s="871"/>
      <c r="JM966" s="871"/>
      <c r="JN966" s="871"/>
      <c r="JO966" s="871"/>
      <c r="JP966" s="871"/>
      <c r="JQ966" s="871"/>
      <c r="JR966" s="871"/>
      <c r="JS966" s="871"/>
      <c r="JT966" s="871"/>
      <c r="JU966" s="871"/>
      <c r="JV966" s="871"/>
      <c r="JW966" s="871"/>
      <c r="JX966" s="871"/>
      <c r="JY966" s="871"/>
      <c r="JZ966" s="871"/>
      <c r="KA966" s="871"/>
      <c r="KB966" s="871"/>
      <c r="KC966" s="871"/>
      <c r="KD966" s="871"/>
      <c r="KE966" s="871"/>
      <c r="KF966" s="871"/>
      <c r="KG966" s="871"/>
      <c r="KH966" s="871"/>
      <c r="KI966" s="871"/>
      <c r="KJ966" s="871"/>
      <c r="KK966" s="871"/>
      <c r="KL966" s="871"/>
      <c r="KM966" s="871"/>
      <c r="KN966" s="871"/>
      <c r="KO966" s="871"/>
      <c r="KP966" s="871"/>
      <c r="KQ966" s="871"/>
      <c r="KR966" s="871"/>
      <c r="KS966" s="871"/>
      <c r="KT966" s="871"/>
      <c r="KU966" s="871"/>
      <c r="KV966" s="871"/>
      <c r="KW966" s="871"/>
      <c r="KX966" s="871"/>
      <c r="KY966" s="871"/>
      <c r="KZ966" s="871"/>
      <c r="LA966" s="871"/>
      <c r="LB966" s="871"/>
      <c r="LC966" s="871"/>
      <c r="LD966" s="871"/>
      <c r="LE966" s="871"/>
      <c r="LF966" s="871"/>
      <c r="LG966" s="871"/>
      <c r="LH966" s="871"/>
      <c r="LI966" s="871"/>
      <c r="LJ966" s="871"/>
      <c r="LK966" s="871"/>
      <c r="LL966" s="871"/>
      <c r="LM966" s="871"/>
      <c r="LN966" s="871"/>
      <c r="LO966" s="871"/>
      <c r="LP966" s="871"/>
      <c r="LQ966" s="871"/>
      <c r="LR966" s="871"/>
      <c r="LS966" s="871"/>
      <c r="LT966" s="871"/>
      <c r="LU966" s="871"/>
      <c r="LV966" s="871"/>
      <c r="LW966" s="871"/>
      <c r="LX966" s="871"/>
      <c r="LY966" s="871"/>
      <c r="LZ966" s="871"/>
      <c r="MA966" s="871"/>
      <c r="MB966" s="871"/>
      <c r="MC966" s="871"/>
      <c r="MD966" s="871"/>
      <c r="ME966" s="871"/>
      <c r="MF966" s="871"/>
      <c r="MG966" s="871"/>
      <c r="MH966" s="871"/>
      <c r="MI966" s="871"/>
      <c r="MJ966" s="871"/>
      <c r="MK966" s="871"/>
      <c r="ML966" s="871"/>
      <c r="MM966" s="871"/>
      <c r="MN966" s="871"/>
      <c r="MO966" s="871"/>
      <c r="MP966" s="871"/>
      <c r="MQ966" s="871"/>
      <c r="MR966" s="871"/>
      <c r="MS966" s="871"/>
      <c r="MT966" s="871"/>
      <c r="MU966" s="871"/>
      <c r="MV966" s="871"/>
      <c r="MW966" s="871"/>
      <c r="MX966" s="871"/>
      <c r="MY966" s="871"/>
      <c r="MZ966" s="871"/>
      <c r="NA966" s="871"/>
      <c r="NB966" s="871"/>
      <c r="NC966" s="871"/>
      <c r="ND966" s="871"/>
      <c r="NE966" s="871"/>
      <c r="NF966" s="871"/>
      <c r="NG966" s="871"/>
      <c r="NH966" s="871"/>
      <c r="NI966" s="871"/>
      <c r="NJ966" s="871"/>
      <c r="NK966" s="871"/>
      <c r="NL966" s="871"/>
      <c r="NM966" s="871"/>
      <c r="NN966" s="871"/>
      <c r="NO966" s="871"/>
      <c r="NP966" s="871"/>
      <c r="NQ966" s="871"/>
      <c r="NR966" s="871"/>
      <c r="NS966" s="871"/>
      <c r="NT966" s="871"/>
      <c r="NU966" s="871"/>
      <c r="NV966" s="871"/>
      <c r="NW966" s="871"/>
      <c r="NX966" s="871"/>
      <c r="NY966" s="871"/>
      <c r="NZ966" s="871"/>
      <c r="OA966" s="871"/>
      <c r="OB966" s="871"/>
      <c r="OC966" s="871"/>
      <c r="OD966" s="871"/>
      <c r="OE966" s="871"/>
      <c r="OF966" s="871"/>
      <c r="OG966" s="871"/>
      <c r="OH966" s="871"/>
      <c r="OI966" s="871"/>
      <c r="OJ966" s="871"/>
      <c r="OK966" s="871"/>
      <c r="OL966" s="871"/>
      <c r="OM966" s="871"/>
      <c r="ON966" s="871"/>
      <c r="OO966" s="871"/>
      <c r="OP966" s="871"/>
      <c r="OQ966" s="871"/>
      <c r="OR966" s="871"/>
      <c r="OS966" s="871"/>
      <c r="OT966" s="871"/>
      <c r="OU966" s="871"/>
      <c r="OV966" s="871"/>
      <c r="OW966" s="871"/>
      <c r="OX966" s="871"/>
      <c r="OY966" s="871"/>
      <c r="OZ966" s="871"/>
      <c r="PA966" s="871"/>
      <c r="PB966" s="871"/>
      <c r="PC966" s="871"/>
      <c r="PD966" s="871"/>
      <c r="PE966" s="871"/>
      <c r="PF966" s="871"/>
      <c r="PG966" s="871"/>
      <c r="PH966" s="871"/>
      <c r="PI966" s="871"/>
      <c r="PJ966" s="871"/>
      <c r="PK966" s="871"/>
      <c r="PL966" s="871"/>
      <c r="PM966" s="871"/>
      <c r="PN966" s="871"/>
      <c r="PO966" s="871"/>
      <c r="PP966" s="871"/>
      <c r="PQ966" s="871"/>
      <c r="PR966" s="871"/>
      <c r="PS966" s="871"/>
      <c r="PT966" s="871"/>
      <c r="PU966" s="871"/>
      <c r="PV966" s="871"/>
      <c r="PW966" s="871"/>
      <c r="PX966" s="871"/>
      <c r="PY966" s="871"/>
      <c r="PZ966" s="871"/>
      <c r="QA966" s="871"/>
      <c r="QB966" s="871"/>
      <c r="QC966" s="871"/>
      <c r="QD966" s="871"/>
      <c r="QE966" s="871"/>
      <c r="QF966" s="871"/>
      <c r="QG966" s="871"/>
      <c r="QH966" s="871"/>
      <c r="QI966" s="871"/>
      <c r="QJ966" s="871"/>
      <c r="QK966" s="871"/>
      <c r="QL966" s="871"/>
      <c r="QM966" s="871"/>
      <c r="QN966" s="871"/>
      <c r="QO966" s="871"/>
      <c r="QP966" s="871"/>
      <c r="QQ966" s="871"/>
      <c r="QR966" s="871"/>
      <c r="QS966" s="871"/>
      <c r="QT966" s="871"/>
      <c r="QU966" s="871"/>
      <c r="QV966" s="871"/>
      <c r="QW966" s="871"/>
      <c r="QX966" s="871"/>
      <c r="QY966" s="871"/>
      <c r="QZ966" s="871"/>
      <c r="RA966" s="871"/>
      <c r="RB966" s="871"/>
      <c r="RC966" s="871"/>
      <c r="RD966" s="871"/>
      <c r="RE966" s="871"/>
      <c r="RF966" s="871"/>
      <c r="RG966" s="871"/>
      <c r="RH966" s="871"/>
      <c r="RI966" s="871"/>
      <c r="RJ966" s="871"/>
      <c r="RK966" s="871"/>
      <c r="RL966" s="871"/>
      <c r="RM966" s="871"/>
      <c r="RN966" s="871"/>
      <c r="RO966" s="871"/>
      <c r="RP966" s="871"/>
      <c r="RQ966" s="871"/>
      <c r="RR966" s="871"/>
      <c r="RS966" s="871"/>
      <c r="RT966" s="871"/>
      <c r="RU966" s="871"/>
      <c r="RV966" s="871"/>
      <c r="RW966" s="871"/>
      <c r="RX966" s="871"/>
      <c r="RY966" s="871"/>
      <c r="RZ966" s="871"/>
      <c r="SA966" s="871"/>
      <c r="SB966" s="871"/>
      <c r="SC966" s="871"/>
      <c r="SD966" s="871"/>
      <c r="SE966" s="871"/>
      <c r="SF966" s="871"/>
      <c r="SG966" s="871"/>
      <c r="SH966" s="871"/>
      <c r="SI966" s="871"/>
      <c r="SJ966" s="871"/>
      <c r="SK966" s="871"/>
      <c r="SL966" s="871"/>
      <c r="SM966" s="871"/>
      <c r="SN966" s="871"/>
      <c r="SO966" s="871"/>
      <c r="SP966" s="871"/>
      <c r="SQ966" s="871"/>
      <c r="SR966" s="871"/>
      <c r="SS966" s="871"/>
      <c r="ST966" s="871"/>
      <c r="SU966" s="871"/>
      <c r="SV966" s="871"/>
      <c r="SW966" s="871"/>
      <c r="SX966" s="871"/>
      <c r="SY966" s="871"/>
      <c r="SZ966" s="871"/>
      <c r="TA966" s="871"/>
      <c r="TB966" s="871"/>
      <c r="TC966" s="871"/>
      <c r="TD966" s="871"/>
      <c r="TE966" s="871"/>
      <c r="TF966" s="871"/>
      <c r="TG966" s="871"/>
      <c r="TH966" s="871"/>
      <c r="TI966" s="871"/>
      <c r="TJ966" s="871"/>
      <c r="TK966" s="871"/>
      <c r="TL966" s="871"/>
      <c r="TM966" s="871"/>
      <c r="TN966" s="871"/>
      <c r="TO966" s="871"/>
      <c r="TP966" s="871"/>
      <c r="TQ966" s="871"/>
      <c r="TR966" s="871"/>
      <c r="TS966" s="871"/>
      <c r="TT966" s="871"/>
      <c r="TU966" s="871"/>
      <c r="TV966" s="871"/>
      <c r="TW966" s="871"/>
      <c r="TX966" s="871"/>
      <c r="TY966" s="871"/>
      <c r="TZ966" s="871"/>
      <c r="UA966" s="871"/>
      <c r="UB966" s="871"/>
      <c r="UC966" s="871"/>
      <c r="UD966" s="871"/>
      <c r="UE966" s="871"/>
      <c r="UF966" s="871"/>
      <c r="UG966" s="871"/>
      <c r="UH966" s="871"/>
      <c r="UI966" s="871"/>
      <c r="UJ966" s="871"/>
      <c r="UK966" s="871"/>
      <c r="UL966" s="871"/>
      <c r="UM966" s="871"/>
      <c r="UN966" s="871"/>
      <c r="UO966" s="871"/>
      <c r="UP966" s="871"/>
      <c r="UQ966" s="871"/>
      <c r="UR966" s="871"/>
      <c r="US966" s="871"/>
      <c r="UT966" s="871"/>
      <c r="UU966" s="871"/>
      <c r="UV966" s="871"/>
      <c r="UW966" s="871"/>
      <c r="UX966" s="871"/>
      <c r="UY966" s="871"/>
      <c r="UZ966" s="871"/>
      <c r="VA966" s="871"/>
      <c r="VB966" s="871"/>
      <c r="VC966" s="871"/>
      <c r="VD966" s="871"/>
      <c r="VE966" s="871"/>
      <c r="VF966" s="871"/>
      <c r="VG966" s="871"/>
      <c r="VH966" s="871"/>
      <c r="VI966" s="871"/>
      <c r="VJ966" s="871"/>
      <c r="VK966" s="871"/>
      <c r="VL966" s="871"/>
      <c r="VM966" s="871"/>
      <c r="VN966" s="871"/>
      <c r="VO966" s="871"/>
      <c r="VP966" s="871"/>
      <c r="VQ966" s="871"/>
      <c r="VR966" s="871"/>
      <c r="VS966" s="871"/>
      <c r="VT966" s="871"/>
      <c r="VU966" s="871"/>
      <c r="VV966" s="871"/>
      <c r="VW966" s="871"/>
      <c r="VX966" s="871"/>
      <c r="VY966" s="871"/>
      <c r="VZ966" s="871"/>
      <c r="WA966" s="871"/>
      <c r="WB966" s="871"/>
      <c r="WC966" s="871"/>
      <c r="WD966" s="871"/>
      <c r="WE966" s="871"/>
      <c r="WF966" s="871"/>
      <c r="WG966" s="871"/>
      <c r="WH966" s="871"/>
      <c r="WI966" s="871"/>
      <c r="WJ966" s="871"/>
      <c r="WK966" s="871"/>
      <c r="WL966" s="871"/>
      <c r="WM966" s="871"/>
      <c r="WN966" s="871"/>
      <c r="WO966" s="871"/>
      <c r="WP966" s="871"/>
      <c r="WQ966" s="871"/>
      <c r="WR966" s="871"/>
      <c r="WS966" s="871"/>
      <c r="WT966" s="871"/>
      <c r="WU966" s="871"/>
      <c r="WV966" s="871"/>
      <c r="WW966" s="871"/>
      <c r="WX966" s="871"/>
      <c r="WY966" s="871"/>
      <c r="WZ966" s="871"/>
      <c r="XA966" s="871"/>
      <c r="XB966" s="871"/>
      <c r="XC966" s="871"/>
      <c r="XD966" s="871"/>
      <c r="XE966" s="871"/>
      <c r="XF966" s="871"/>
      <c r="XG966" s="871"/>
      <c r="XH966" s="871"/>
      <c r="XI966" s="871"/>
      <c r="XJ966" s="871"/>
      <c r="XK966" s="871"/>
      <c r="XL966" s="871"/>
      <c r="XM966" s="871"/>
      <c r="XN966" s="871"/>
      <c r="XO966" s="871"/>
      <c r="XP966" s="871"/>
      <c r="XQ966" s="871"/>
      <c r="XR966" s="871"/>
      <c r="XS966" s="871"/>
      <c r="XT966" s="871"/>
      <c r="XU966" s="871"/>
      <c r="XV966" s="871"/>
      <c r="XW966" s="871"/>
      <c r="XX966" s="871"/>
      <c r="XY966" s="871"/>
      <c r="XZ966" s="871"/>
      <c r="YA966" s="871"/>
      <c r="YB966" s="871"/>
      <c r="YC966" s="871"/>
      <c r="YD966" s="871"/>
      <c r="YE966" s="871"/>
      <c r="YF966" s="871"/>
      <c r="YG966" s="871"/>
      <c r="YH966" s="871"/>
      <c r="YI966" s="871"/>
      <c r="YJ966" s="871"/>
      <c r="YK966" s="871"/>
      <c r="YL966" s="871"/>
      <c r="YM966" s="871"/>
      <c r="YN966" s="871"/>
      <c r="YO966" s="871"/>
      <c r="YP966" s="871"/>
      <c r="YQ966" s="871"/>
      <c r="YR966" s="871"/>
      <c r="YS966" s="871"/>
      <c r="YT966" s="871"/>
      <c r="YU966" s="871"/>
      <c r="YV966" s="871"/>
      <c r="YW966" s="871"/>
      <c r="YX966" s="871"/>
      <c r="YY966" s="871"/>
      <c r="YZ966" s="871"/>
      <c r="ZA966" s="871"/>
      <c r="ZB966" s="871"/>
      <c r="ZC966" s="871"/>
      <c r="ZD966" s="871"/>
      <c r="ZE966" s="871"/>
      <c r="ZF966" s="871"/>
      <c r="ZG966" s="871"/>
      <c r="ZH966" s="871"/>
      <c r="ZI966" s="871"/>
      <c r="ZJ966" s="871"/>
      <c r="ZK966" s="871"/>
      <c r="ZL966" s="871"/>
      <c r="ZM966" s="871"/>
      <c r="ZN966" s="871"/>
      <c r="ZO966" s="871"/>
      <c r="ZP966" s="871"/>
      <c r="ZQ966" s="871"/>
      <c r="ZR966" s="871"/>
      <c r="ZS966" s="871"/>
      <c r="ZT966" s="871"/>
      <c r="ZU966" s="871"/>
      <c r="ZV966" s="871"/>
      <c r="ZW966" s="871"/>
      <c r="ZX966" s="871"/>
      <c r="ZY966" s="871"/>
      <c r="ZZ966" s="871"/>
      <c r="AAA966" s="871"/>
      <c r="AAB966" s="871"/>
      <c r="AAC966" s="871"/>
      <c r="AAD966" s="871"/>
      <c r="AAE966" s="871"/>
      <c r="AAF966" s="871"/>
      <c r="AAG966" s="871"/>
      <c r="AAH966" s="871"/>
      <c r="AAI966" s="871"/>
      <c r="AAJ966" s="871"/>
      <c r="AAK966" s="871"/>
      <c r="AAL966" s="871"/>
      <c r="AAM966" s="871"/>
      <c r="AAN966" s="871"/>
      <c r="AAO966" s="871"/>
      <c r="AAP966" s="871"/>
      <c r="AAQ966" s="871"/>
      <c r="AAR966" s="871"/>
      <c r="AAS966" s="871"/>
      <c r="AAT966" s="871"/>
      <c r="AAU966" s="871"/>
      <c r="AAV966" s="871"/>
      <c r="AAW966" s="871"/>
      <c r="AAX966" s="871"/>
      <c r="AAY966" s="871"/>
      <c r="AAZ966" s="871"/>
      <c r="ABA966" s="871"/>
      <c r="ABB966" s="871"/>
      <c r="ABC966" s="871"/>
      <c r="ABD966" s="871"/>
      <c r="ABE966" s="871"/>
      <c r="ABF966" s="871"/>
      <c r="ABG966" s="871"/>
      <c r="ABH966" s="871"/>
      <c r="ABI966" s="871"/>
      <c r="ABJ966" s="871"/>
      <c r="ABK966" s="871"/>
      <c r="ABL966" s="871"/>
      <c r="ABM966" s="871"/>
      <c r="ABN966" s="871"/>
      <c r="ABO966" s="871"/>
      <c r="ABP966" s="871"/>
      <c r="ABQ966" s="871"/>
      <c r="ABR966" s="871"/>
      <c r="ABS966" s="871"/>
      <c r="ABT966" s="871"/>
      <c r="ABU966" s="871"/>
      <c r="ABV966" s="871"/>
      <c r="ABW966" s="871"/>
      <c r="ABX966" s="871"/>
      <c r="ABY966" s="871"/>
      <c r="ABZ966" s="871"/>
      <c r="ACA966" s="871"/>
      <c r="ACB966" s="871"/>
      <c r="ACC966" s="871"/>
      <c r="ACD966" s="871"/>
      <c r="ACE966" s="871"/>
      <c r="ACF966" s="871"/>
      <c r="ACG966" s="871"/>
      <c r="ACH966" s="871"/>
      <c r="ACI966" s="871"/>
      <c r="ACJ966" s="871"/>
      <c r="ACK966" s="871"/>
      <c r="ACL966" s="871"/>
      <c r="ACM966" s="871"/>
      <c r="ACN966" s="871"/>
      <c r="ACO966" s="871"/>
      <c r="ACP966" s="871"/>
      <c r="ACQ966" s="871"/>
      <c r="ACR966" s="871"/>
      <c r="ACS966" s="871"/>
      <c r="ACT966" s="871"/>
      <c r="ACU966" s="871"/>
      <c r="ACV966" s="871"/>
      <c r="ACW966" s="871"/>
      <c r="ACX966" s="871"/>
      <c r="ACY966" s="871"/>
      <c r="ACZ966" s="871"/>
      <c r="ADA966" s="871"/>
      <c r="ADB966" s="871"/>
      <c r="ADC966" s="871"/>
      <c r="ADD966" s="871"/>
      <c r="ADE966" s="871"/>
      <c r="ADF966" s="871"/>
      <c r="ADG966" s="871"/>
      <c r="ADH966" s="871"/>
      <c r="ADI966" s="871"/>
      <c r="ADJ966" s="871"/>
      <c r="ADK966" s="871"/>
      <c r="ADL966" s="871"/>
      <c r="ADM966" s="871"/>
      <c r="ADN966" s="871"/>
      <c r="ADO966" s="871"/>
      <c r="ADP966" s="871"/>
      <c r="ADQ966" s="871"/>
      <c r="ADR966" s="871"/>
      <c r="ADS966" s="871"/>
      <c r="ADT966" s="871"/>
      <c r="ADU966" s="871"/>
      <c r="ADV966" s="871"/>
      <c r="ADW966" s="871"/>
      <c r="ADX966" s="871"/>
      <c r="ADY966" s="871"/>
      <c r="ADZ966" s="871"/>
      <c r="AEA966" s="871"/>
      <c r="AEB966" s="871"/>
      <c r="AEC966" s="871"/>
      <c r="AED966" s="871"/>
      <c r="AEE966" s="871"/>
      <c r="AEF966" s="871"/>
      <c r="AEG966" s="871"/>
      <c r="AEH966" s="871"/>
      <c r="AEI966" s="871"/>
      <c r="AEJ966" s="871"/>
      <c r="AEK966" s="871"/>
      <c r="AEL966" s="871"/>
      <c r="AEM966" s="871"/>
      <c r="AEN966" s="871"/>
      <c r="AEO966" s="871"/>
      <c r="AEP966" s="871"/>
      <c r="AEQ966" s="871"/>
      <c r="AER966" s="871"/>
      <c r="AES966" s="871"/>
      <c r="AET966" s="871"/>
      <c r="AEU966" s="871"/>
      <c r="AEV966" s="871"/>
      <c r="AEW966" s="871"/>
      <c r="AEX966" s="871"/>
      <c r="AEY966" s="871"/>
      <c r="AEZ966" s="871"/>
      <c r="AFA966" s="871"/>
      <c r="AFB966" s="871"/>
      <c r="AFC966" s="871"/>
      <c r="AFD966" s="871"/>
      <c r="AFE966" s="871"/>
      <c r="AFF966" s="871"/>
      <c r="AFG966" s="871"/>
      <c r="AFH966" s="871"/>
      <c r="AFI966" s="871"/>
      <c r="AFJ966" s="871"/>
      <c r="AFK966" s="871"/>
      <c r="AFL966" s="871"/>
      <c r="AFM966" s="871"/>
      <c r="AFN966" s="871"/>
      <c r="AFO966" s="871"/>
      <c r="AFP966" s="871"/>
      <c r="AFQ966" s="871"/>
      <c r="AFR966" s="871"/>
      <c r="AFS966" s="871"/>
      <c r="AFT966" s="871"/>
      <c r="AFU966" s="871"/>
      <c r="AFV966" s="871"/>
      <c r="AFW966" s="871"/>
      <c r="AFX966" s="871"/>
      <c r="AFY966" s="871"/>
      <c r="AFZ966" s="871"/>
      <c r="AGA966" s="871"/>
      <c r="AGB966" s="871"/>
      <c r="AGC966" s="871"/>
      <c r="AGD966" s="871"/>
      <c r="AGE966" s="871"/>
      <c r="AGF966" s="871"/>
      <c r="AGG966" s="871"/>
      <c r="AGH966" s="871"/>
      <c r="AGI966" s="871"/>
      <c r="AGJ966" s="871"/>
      <c r="AGK966" s="871"/>
      <c r="AGL966" s="871"/>
      <c r="AGM966" s="871"/>
      <c r="AGN966" s="871"/>
      <c r="AGO966" s="871"/>
      <c r="AGP966" s="871"/>
      <c r="AGQ966" s="871"/>
      <c r="AGR966" s="871"/>
      <c r="AGS966" s="871"/>
      <c r="AGT966" s="871"/>
      <c r="AGU966" s="871"/>
      <c r="AGV966" s="871"/>
      <c r="AGW966" s="871"/>
      <c r="AGX966" s="871"/>
      <c r="AGY966" s="871"/>
      <c r="AGZ966" s="871"/>
      <c r="AHA966" s="871"/>
      <c r="AHB966" s="871"/>
      <c r="AHC966" s="871"/>
      <c r="AHD966" s="871"/>
      <c r="AHE966" s="871"/>
      <c r="AHF966" s="871"/>
      <c r="AHG966" s="871"/>
      <c r="AHH966" s="871"/>
      <c r="AHI966" s="871"/>
      <c r="AHJ966" s="871"/>
      <c r="AHK966" s="871"/>
      <c r="AHL966" s="871"/>
      <c r="AHM966" s="871"/>
      <c r="AHN966" s="871"/>
      <c r="AHO966" s="871"/>
      <c r="AHP966" s="871"/>
      <c r="AHQ966" s="871"/>
      <c r="AHR966" s="871"/>
      <c r="AHS966" s="871"/>
      <c r="AHT966" s="871"/>
      <c r="AHU966" s="871"/>
      <c r="AHV966" s="871"/>
      <c r="AHW966" s="871"/>
      <c r="AHX966" s="871"/>
      <c r="AHY966" s="871"/>
      <c r="AHZ966" s="871"/>
      <c r="AIA966" s="871"/>
      <c r="AIB966" s="871"/>
      <c r="AIC966" s="871"/>
      <c r="AID966" s="871"/>
      <c r="AIE966" s="871"/>
      <c r="AIF966" s="871"/>
      <c r="AIG966" s="871"/>
      <c r="AIH966" s="871"/>
      <c r="AII966" s="871"/>
      <c r="AIJ966" s="871"/>
      <c r="AIK966" s="871"/>
      <c r="AIL966" s="871"/>
      <c r="AIM966" s="871"/>
      <c r="AIN966" s="871"/>
      <c r="AIO966" s="871"/>
      <c r="AIP966" s="871"/>
      <c r="AIQ966" s="871"/>
      <c r="AIR966" s="871"/>
      <c r="AIS966" s="871"/>
      <c r="AIT966" s="871"/>
      <c r="AIU966" s="871"/>
      <c r="AIV966" s="871"/>
      <c r="AIW966" s="871"/>
      <c r="AIX966" s="871"/>
      <c r="AIY966" s="871"/>
      <c r="AIZ966" s="871"/>
      <c r="AJA966" s="871"/>
      <c r="AJB966" s="871"/>
      <c r="AJC966" s="871"/>
      <c r="AJD966" s="871"/>
      <c r="AJE966" s="871"/>
      <c r="AJF966" s="871"/>
      <c r="AJG966" s="871"/>
      <c r="AJH966" s="871"/>
      <c r="AJI966" s="871"/>
      <c r="AJJ966" s="871"/>
      <c r="AJK966" s="871"/>
      <c r="AJL966" s="871"/>
      <c r="AJM966" s="871"/>
      <c r="AJN966" s="871"/>
      <c r="AJO966" s="871"/>
      <c r="AJP966" s="871"/>
      <c r="AJQ966" s="871"/>
      <c r="AJR966" s="871"/>
      <c r="AJS966" s="871"/>
      <c r="AJT966" s="871"/>
      <c r="AJU966" s="871"/>
      <c r="AJV966" s="871"/>
      <c r="AJW966" s="871"/>
      <c r="AJX966" s="871"/>
      <c r="AJY966" s="871"/>
      <c r="AJZ966" s="871"/>
      <c r="AKA966" s="871"/>
      <c r="AKB966" s="871"/>
      <c r="AKC966" s="871"/>
      <c r="AKD966" s="871"/>
      <c r="AKE966" s="871"/>
      <c r="AKF966" s="871"/>
      <c r="AKG966" s="871"/>
      <c r="AKH966" s="871"/>
      <c r="AKI966" s="871"/>
      <c r="AKJ966" s="871"/>
      <c r="AKK966" s="871"/>
      <c r="AKL966" s="871"/>
      <c r="AKM966" s="871"/>
      <c r="AKN966" s="871"/>
      <c r="AKO966" s="871"/>
      <c r="AKP966" s="871"/>
      <c r="AKQ966" s="871"/>
      <c r="AKR966" s="871"/>
      <c r="AKS966" s="871"/>
      <c r="AKT966" s="871"/>
      <c r="AKU966" s="871"/>
      <c r="AKV966" s="871"/>
      <c r="AKW966" s="871"/>
      <c r="AKX966" s="871"/>
      <c r="AKY966" s="871"/>
      <c r="AKZ966" s="871"/>
      <c r="ALA966" s="871"/>
      <c r="ALB966" s="871"/>
      <c r="ALC966" s="871"/>
      <c r="ALD966" s="871"/>
      <c r="ALE966" s="871"/>
      <c r="ALF966" s="871"/>
      <c r="ALG966" s="871"/>
      <c r="ALH966" s="871"/>
      <c r="ALI966" s="871"/>
      <c r="ALJ966" s="871"/>
      <c r="ALK966" s="871"/>
      <c r="ALL966" s="871"/>
      <c r="ALM966" s="871"/>
      <c r="ALN966" s="871"/>
      <c r="ALO966" s="871"/>
      <c r="ALP966" s="871"/>
      <c r="ALQ966" s="871"/>
      <c r="ALR966" s="871"/>
      <c r="ALS966" s="871"/>
      <c r="ALT966" s="871"/>
      <c r="ALU966" s="871"/>
      <c r="ALV966" s="871"/>
      <c r="ALW966" s="871"/>
      <c r="ALX966" s="871"/>
      <c r="ALY966" s="871"/>
      <c r="ALZ966" s="871"/>
      <c r="AMA966" s="871"/>
      <c r="AMB966" s="871"/>
      <c r="AMC966" s="871"/>
      <c r="AMD966" s="871"/>
      <c r="AME966" s="871"/>
      <c r="AMF966" s="871"/>
      <c r="AMG966" s="871"/>
      <c r="AMH966" s="871"/>
      <c r="AMI966" s="871"/>
      <c r="AMJ966" s="871"/>
    </row>
    <row r="967" spans="1:1024" ht="14.4">
      <c r="A967" s="968">
        <v>15521</v>
      </c>
      <c r="B967" s="402">
        <v>0.08</v>
      </c>
      <c r="C967" s="1042"/>
      <c r="D967" s="954" t="s">
        <v>769</v>
      </c>
      <c r="E967" s="955">
        <v>950000</v>
      </c>
      <c r="F967" s="1045">
        <v>0.04</v>
      </c>
      <c r="G967" s="1044">
        <f t="shared" si="38"/>
        <v>38000</v>
      </c>
      <c r="H967" s="871"/>
      <c r="I967" s="871"/>
      <c r="J967" s="871"/>
      <c r="K967" s="871"/>
      <c r="L967" s="871"/>
      <c r="M967" s="871"/>
      <c r="N967" s="871"/>
      <c r="O967" s="871"/>
      <c r="P967" s="871"/>
      <c r="Q967" s="871"/>
      <c r="R967" s="871"/>
      <c r="S967" s="871"/>
      <c r="T967" s="871"/>
      <c r="U967" s="871"/>
      <c r="V967" s="871"/>
      <c r="W967" s="871"/>
      <c r="X967" s="871"/>
      <c r="Y967" s="871"/>
      <c r="Z967" s="871"/>
      <c r="AA967" s="871"/>
      <c r="AB967" s="871"/>
      <c r="AC967" s="871"/>
      <c r="AD967" s="871"/>
      <c r="AE967" s="871"/>
      <c r="AF967" s="871"/>
      <c r="AG967" s="871"/>
      <c r="AH967" s="871"/>
      <c r="AI967" s="871"/>
      <c r="AJ967" s="871"/>
      <c r="AK967" s="871"/>
      <c r="AL967" s="871"/>
      <c r="AM967" s="871"/>
      <c r="AN967" s="871"/>
      <c r="AO967" s="871"/>
      <c r="AP967" s="871"/>
      <c r="AQ967" s="871"/>
      <c r="AR967" s="871"/>
      <c r="AS967" s="871"/>
      <c r="AT967" s="871"/>
      <c r="AU967" s="871"/>
      <c r="AV967" s="871"/>
      <c r="AW967" s="871"/>
      <c r="AX967" s="871"/>
      <c r="AY967" s="871"/>
      <c r="AZ967" s="871"/>
      <c r="BA967" s="871"/>
      <c r="BB967" s="871"/>
      <c r="BC967" s="871"/>
      <c r="BD967" s="871"/>
      <c r="BE967" s="871"/>
      <c r="BF967" s="871"/>
      <c r="BG967" s="871"/>
      <c r="BH967" s="871"/>
      <c r="BI967" s="871"/>
      <c r="BJ967" s="871"/>
      <c r="BK967" s="871"/>
      <c r="BL967" s="871"/>
      <c r="BM967" s="871"/>
      <c r="BN967" s="871"/>
      <c r="BO967" s="871"/>
      <c r="BP967" s="871"/>
      <c r="BQ967" s="871"/>
      <c r="BR967" s="871"/>
      <c r="BS967" s="871"/>
      <c r="BT967" s="871"/>
      <c r="BU967" s="871"/>
      <c r="BV967" s="871"/>
      <c r="BW967" s="871"/>
      <c r="BX967" s="871"/>
      <c r="BY967" s="871"/>
      <c r="BZ967" s="871"/>
      <c r="CA967" s="871"/>
      <c r="CB967" s="871"/>
      <c r="CC967" s="871"/>
      <c r="CD967" s="871"/>
      <c r="CE967" s="871"/>
      <c r="CF967" s="871"/>
      <c r="CG967" s="871"/>
      <c r="CH967" s="871"/>
      <c r="CI967" s="871"/>
      <c r="CJ967" s="871"/>
      <c r="CK967" s="871"/>
      <c r="CL967" s="871"/>
      <c r="CM967" s="871"/>
      <c r="CN967" s="871"/>
      <c r="CO967" s="871"/>
      <c r="CP967" s="871"/>
      <c r="CQ967" s="871"/>
      <c r="CR967" s="871"/>
      <c r="CS967" s="871"/>
      <c r="CT967" s="871"/>
      <c r="CU967" s="871"/>
      <c r="CV967" s="871"/>
      <c r="CW967" s="871"/>
      <c r="CX967" s="871"/>
      <c r="CY967" s="871"/>
      <c r="CZ967" s="871"/>
      <c r="DA967" s="871"/>
      <c r="DB967" s="871"/>
      <c r="DC967" s="871"/>
      <c r="DD967" s="871"/>
      <c r="DE967" s="871"/>
      <c r="DF967" s="871"/>
      <c r="DG967" s="871"/>
      <c r="DH967" s="871"/>
      <c r="DI967" s="871"/>
      <c r="DJ967" s="871"/>
      <c r="DK967" s="871"/>
      <c r="DL967" s="871"/>
      <c r="DM967" s="871"/>
      <c r="DN967" s="871"/>
      <c r="DO967" s="871"/>
      <c r="DP967" s="871"/>
      <c r="DQ967" s="871"/>
      <c r="DR967" s="871"/>
      <c r="DS967" s="871"/>
      <c r="DT967" s="871"/>
      <c r="DU967" s="871"/>
      <c r="DV967" s="871"/>
      <c r="DW967" s="871"/>
      <c r="DX967" s="871"/>
      <c r="DY967" s="871"/>
      <c r="DZ967" s="871"/>
      <c r="EA967" s="871"/>
      <c r="EB967" s="871"/>
      <c r="EC967" s="871"/>
      <c r="ED967" s="871"/>
      <c r="EE967" s="871"/>
      <c r="EF967" s="871"/>
      <c r="EG967" s="871"/>
      <c r="EH967" s="871"/>
      <c r="EI967" s="871"/>
      <c r="EJ967" s="871"/>
      <c r="EK967" s="871"/>
      <c r="EL967" s="871"/>
      <c r="EM967" s="871"/>
      <c r="EN967" s="871"/>
      <c r="EO967" s="871"/>
      <c r="EP967" s="871"/>
      <c r="EQ967" s="871"/>
      <c r="ER967" s="871"/>
      <c r="ES967" s="871"/>
      <c r="ET967" s="871"/>
      <c r="EU967" s="871"/>
      <c r="EV967" s="871"/>
      <c r="EW967" s="871"/>
      <c r="EX967" s="871"/>
      <c r="EY967" s="871"/>
      <c r="EZ967" s="871"/>
      <c r="FA967" s="871"/>
      <c r="FB967" s="871"/>
      <c r="FC967" s="871"/>
      <c r="FD967" s="871"/>
      <c r="FE967" s="871"/>
      <c r="FF967" s="871"/>
      <c r="FG967" s="871"/>
      <c r="FH967" s="871"/>
      <c r="FI967" s="871"/>
      <c r="FJ967" s="871"/>
      <c r="FK967" s="871"/>
      <c r="FL967" s="871"/>
      <c r="FM967" s="871"/>
      <c r="FN967" s="871"/>
      <c r="FO967" s="871"/>
      <c r="FP967" s="871"/>
      <c r="FQ967" s="871"/>
      <c r="FR967" s="871"/>
      <c r="FS967" s="871"/>
      <c r="FT967" s="871"/>
      <c r="FU967" s="871"/>
      <c r="FV967" s="871"/>
      <c r="FW967" s="871"/>
      <c r="FX967" s="871"/>
      <c r="FY967" s="871"/>
      <c r="FZ967" s="871"/>
      <c r="GA967" s="871"/>
      <c r="GB967" s="871"/>
      <c r="GC967" s="871"/>
      <c r="GD967" s="871"/>
      <c r="GE967" s="871"/>
      <c r="GF967" s="871"/>
      <c r="GG967" s="871"/>
      <c r="GH967" s="871"/>
      <c r="GI967" s="871"/>
      <c r="GJ967" s="871"/>
      <c r="GK967" s="871"/>
      <c r="GL967" s="871"/>
      <c r="GM967" s="871"/>
      <c r="GN967" s="871"/>
      <c r="GO967" s="871"/>
      <c r="GP967" s="871"/>
      <c r="GQ967" s="871"/>
      <c r="GR967" s="871"/>
      <c r="GS967" s="871"/>
      <c r="GT967" s="871"/>
      <c r="GU967" s="871"/>
      <c r="GV967" s="871"/>
      <c r="GW967" s="871"/>
      <c r="GX967" s="871"/>
      <c r="GY967" s="871"/>
      <c r="GZ967" s="871"/>
      <c r="HA967" s="871"/>
      <c r="HB967" s="871"/>
      <c r="HC967" s="871"/>
      <c r="HD967" s="871"/>
      <c r="HE967" s="871"/>
      <c r="HF967" s="871"/>
      <c r="HG967" s="871"/>
      <c r="HH967" s="871"/>
      <c r="HI967" s="871"/>
      <c r="HJ967" s="871"/>
      <c r="HK967" s="871"/>
      <c r="HL967" s="871"/>
      <c r="HM967" s="871"/>
      <c r="HN967" s="871"/>
      <c r="HO967" s="871"/>
      <c r="HP967" s="871"/>
      <c r="HQ967" s="871"/>
      <c r="HR967" s="871"/>
      <c r="HS967" s="871"/>
      <c r="HT967" s="871"/>
      <c r="HU967" s="871"/>
      <c r="HV967" s="871"/>
      <c r="HW967" s="871"/>
      <c r="HX967" s="871"/>
      <c r="HY967" s="871"/>
      <c r="HZ967" s="871"/>
      <c r="IA967" s="871"/>
      <c r="IB967" s="871"/>
      <c r="IC967" s="871"/>
      <c r="ID967" s="871"/>
      <c r="IE967" s="871"/>
      <c r="IF967" s="871"/>
      <c r="IG967" s="871"/>
      <c r="IH967" s="871"/>
      <c r="II967" s="871"/>
      <c r="IJ967" s="871"/>
      <c r="IK967" s="871"/>
      <c r="IL967" s="871"/>
      <c r="IM967" s="871"/>
      <c r="IN967" s="871"/>
      <c r="IO967" s="871"/>
      <c r="IP967" s="871"/>
      <c r="IQ967" s="871"/>
      <c r="IR967" s="871"/>
      <c r="IS967" s="871"/>
      <c r="IT967" s="871"/>
      <c r="IU967" s="871"/>
      <c r="IV967" s="871"/>
      <c r="IW967" s="871"/>
      <c r="IX967" s="871"/>
      <c r="IY967" s="871"/>
      <c r="IZ967" s="871"/>
      <c r="JA967" s="871"/>
      <c r="JB967" s="871"/>
      <c r="JC967" s="871"/>
      <c r="JD967" s="871"/>
      <c r="JE967" s="871"/>
      <c r="JF967" s="871"/>
      <c r="JG967" s="871"/>
      <c r="JH967" s="871"/>
      <c r="JI967" s="871"/>
      <c r="JJ967" s="871"/>
      <c r="JK967" s="871"/>
      <c r="JL967" s="871"/>
      <c r="JM967" s="871"/>
      <c r="JN967" s="871"/>
      <c r="JO967" s="871"/>
      <c r="JP967" s="871"/>
      <c r="JQ967" s="871"/>
      <c r="JR967" s="871"/>
      <c r="JS967" s="871"/>
      <c r="JT967" s="871"/>
      <c r="JU967" s="871"/>
      <c r="JV967" s="871"/>
      <c r="JW967" s="871"/>
      <c r="JX967" s="871"/>
      <c r="JY967" s="871"/>
      <c r="JZ967" s="871"/>
      <c r="KA967" s="871"/>
      <c r="KB967" s="871"/>
      <c r="KC967" s="871"/>
      <c r="KD967" s="871"/>
      <c r="KE967" s="871"/>
      <c r="KF967" s="871"/>
      <c r="KG967" s="871"/>
      <c r="KH967" s="871"/>
      <c r="KI967" s="871"/>
      <c r="KJ967" s="871"/>
      <c r="KK967" s="871"/>
      <c r="KL967" s="871"/>
      <c r="KM967" s="871"/>
      <c r="KN967" s="871"/>
      <c r="KO967" s="871"/>
      <c r="KP967" s="871"/>
      <c r="KQ967" s="871"/>
      <c r="KR967" s="871"/>
      <c r="KS967" s="871"/>
      <c r="KT967" s="871"/>
      <c r="KU967" s="871"/>
      <c r="KV967" s="871"/>
      <c r="KW967" s="871"/>
      <c r="KX967" s="871"/>
      <c r="KY967" s="871"/>
      <c r="KZ967" s="871"/>
      <c r="LA967" s="871"/>
      <c r="LB967" s="871"/>
      <c r="LC967" s="871"/>
      <c r="LD967" s="871"/>
      <c r="LE967" s="871"/>
      <c r="LF967" s="871"/>
      <c r="LG967" s="871"/>
      <c r="LH967" s="871"/>
      <c r="LI967" s="871"/>
      <c r="LJ967" s="871"/>
      <c r="LK967" s="871"/>
      <c r="LL967" s="871"/>
      <c r="LM967" s="871"/>
      <c r="LN967" s="871"/>
      <c r="LO967" s="871"/>
      <c r="LP967" s="871"/>
      <c r="LQ967" s="871"/>
      <c r="LR967" s="871"/>
      <c r="LS967" s="871"/>
      <c r="LT967" s="871"/>
      <c r="LU967" s="871"/>
      <c r="LV967" s="871"/>
      <c r="LW967" s="871"/>
      <c r="LX967" s="871"/>
      <c r="LY967" s="871"/>
      <c r="LZ967" s="871"/>
      <c r="MA967" s="871"/>
      <c r="MB967" s="871"/>
      <c r="MC967" s="871"/>
      <c r="MD967" s="871"/>
      <c r="ME967" s="871"/>
      <c r="MF967" s="871"/>
      <c r="MG967" s="871"/>
      <c r="MH967" s="871"/>
      <c r="MI967" s="871"/>
      <c r="MJ967" s="871"/>
      <c r="MK967" s="871"/>
      <c r="ML967" s="871"/>
      <c r="MM967" s="871"/>
      <c r="MN967" s="871"/>
      <c r="MO967" s="871"/>
      <c r="MP967" s="871"/>
      <c r="MQ967" s="871"/>
      <c r="MR967" s="871"/>
      <c r="MS967" s="871"/>
      <c r="MT967" s="871"/>
      <c r="MU967" s="871"/>
      <c r="MV967" s="871"/>
      <c r="MW967" s="871"/>
      <c r="MX967" s="871"/>
      <c r="MY967" s="871"/>
      <c r="MZ967" s="871"/>
      <c r="NA967" s="871"/>
      <c r="NB967" s="871"/>
      <c r="NC967" s="871"/>
      <c r="ND967" s="871"/>
      <c r="NE967" s="871"/>
      <c r="NF967" s="871"/>
      <c r="NG967" s="871"/>
      <c r="NH967" s="871"/>
      <c r="NI967" s="871"/>
      <c r="NJ967" s="871"/>
      <c r="NK967" s="871"/>
      <c r="NL967" s="871"/>
      <c r="NM967" s="871"/>
      <c r="NN967" s="871"/>
      <c r="NO967" s="871"/>
      <c r="NP967" s="871"/>
      <c r="NQ967" s="871"/>
      <c r="NR967" s="871"/>
      <c r="NS967" s="871"/>
      <c r="NT967" s="871"/>
      <c r="NU967" s="871"/>
      <c r="NV967" s="871"/>
      <c r="NW967" s="871"/>
      <c r="NX967" s="871"/>
      <c r="NY967" s="871"/>
      <c r="NZ967" s="871"/>
      <c r="OA967" s="871"/>
      <c r="OB967" s="871"/>
      <c r="OC967" s="871"/>
      <c r="OD967" s="871"/>
      <c r="OE967" s="871"/>
      <c r="OF967" s="871"/>
      <c r="OG967" s="871"/>
      <c r="OH967" s="871"/>
      <c r="OI967" s="871"/>
      <c r="OJ967" s="871"/>
      <c r="OK967" s="871"/>
      <c r="OL967" s="871"/>
      <c r="OM967" s="871"/>
      <c r="ON967" s="871"/>
      <c r="OO967" s="871"/>
      <c r="OP967" s="871"/>
      <c r="OQ967" s="871"/>
      <c r="OR967" s="871"/>
      <c r="OS967" s="871"/>
      <c r="OT967" s="871"/>
      <c r="OU967" s="871"/>
      <c r="OV967" s="871"/>
      <c r="OW967" s="871"/>
      <c r="OX967" s="871"/>
      <c r="OY967" s="871"/>
      <c r="OZ967" s="871"/>
      <c r="PA967" s="871"/>
      <c r="PB967" s="871"/>
      <c r="PC967" s="871"/>
      <c r="PD967" s="871"/>
      <c r="PE967" s="871"/>
      <c r="PF967" s="871"/>
      <c r="PG967" s="871"/>
      <c r="PH967" s="871"/>
      <c r="PI967" s="871"/>
      <c r="PJ967" s="871"/>
      <c r="PK967" s="871"/>
      <c r="PL967" s="871"/>
      <c r="PM967" s="871"/>
      <c r="PN967" s="871"/>
      <c r="PO967" s="871"/>
      <c r="PP967" s="871"/>
      <c r="PQ967" s="871"/>
      <c r="PR967" s="871"/>
      <c r="PS967" s="871"/>
      <c r="PT967" s="871"/>
      <c r="PU967" s="871"/>
      <c r="PV967" s="871"/>
      <c r="PW967" s="871"/>
      <c r="PX967" s="871"/>
      <c r="PY967" s="871"/>
      <c r="PZ967" s="871"/>
      <c r="QA967" s="871"/>
      <c r="QB967" s="871"/>
      <c r="QC967" s="871"/>
      <c r="QD967" s="871"/>
      <c r="QE967" s="871"/>
      <c r="QF967" s="871"/>
      <c r="QG967" s="871"/>
      <c r="QH967" s="871"/>
      <c r="QI967" s="871"/>
      <c r="QJ967" s="871"/>
      <c r="QK967" s="871"/>
      <c r="QL967" s="871"/>
      <c r="QM967" s="871"/>
      <c r="QN967" s="871"/>
      <c r="QO967" s="871"/>
      <c r="QP967" s="871"/>
      <c r="QQ967" s="871"/>
      <c r="QR967" s="871"/>
      <c r="QS967" s="871"/>
      <c r="QT967" s="871"/>
      <c r="QU967" s="871"/>
      <c r="QV967" s="871"/>
      <c r="QW967" s="871"/>
      <c r="QX967" s="871"/>
      <c r="QY967" s="871"/>
      <c r="QZ967" s="871"/>
      <c r="RA967" s="871"/>
      <c r="RB967" s="871"/>
      <c r="RC967" s="871"/>
      <c r="RD967" s="871"/>
      <c r="RE967" s="871"/>
      <c r="RF967" s="871"/>
      <c r="RG967" s="871"/>
      <c r="RH967" s="871"/>
      <c r="RI967" s="871"/>
      <c r="RJ967" s="871"/>
      <c r="RK967" s="871"/>
      <c r="RL967" s="871"/>
      <c r="RM967" s="871"/>
      <c r="RN967" s="871"/>
      <c r="RO967" s="871"/>
      <c r="RP967" s="871"/>
      <c r="RQ967" s="871"/>
      <c r="RR967" s="871"/>
      <c r="RS967" s="871"/>
      <c r="RT967" s="871"/>
      <c r="RU967" s="871"/>
      <c r="RV967" s="871"/>
      <c r="RW967" s="871"/>
      <c r="RX967" s="871"/>
      <c r="RY967" s="871"/>
      <c r="RZ967" s="871"/>
      <c r="SA967" s="871"/>
      <c r="SB967" s="871"/>
      <c r="SC967" s="871"/>
      <c r="SD967" s="871"/>
      <c r="SE967" s="871"/>
      <c r="SF967" s="871"/>
      <c r="SG967" s="871"/>
      <c r="SH967" s="871"/>
      <c r="SI967" s="871"/>
      <c r="SJ967" s="871"/>
      <c r="SK967" s="871"/>
      <c r="SL967" s="871"/>
      <c r="SM967" s="871"/>
      <c r="SN967" s="871"/>
      <c r="SO967" s="871"/>
      <c r="SP967" s="871"/>
      <c r="SQ967" s="871"/>
      <c r="SR967" s="871"/>
      <c r="SS967" s="871"/>
      <c r="ST967" s="871"/>
      <c r="SU967" s="871"/>
      <c r="SV967" s="871"/>
      <c r="SW967" s="871"/>
      <c r="SX967" s="871"/>
      <c r="SY967" s="871"/>
      <c r="SZ967" s="871"/>
      <c r="TA967" s="871"/>
      <c r="TB967" s="871"/>
      <c r="TC967" s="871"/>
      <c r="TD967" s="871"/>
      <c r="TE967" s="871"/>
      <c r="TF967" s="871"/>
      <c r="TG967" s="871"/>
      <c r="TH967" s="871"/>
      <c r="TI967" s="871"/>
      <c r="TJ967" s="871"/>
      <c r="TK967" s="871"/>
      <c r="TL967" s="871"/>
      <c r="TM967" s="871"/>
      <c r="TN967" s="871"/>
      <c r="TO967" s="871"/>
      <c r="TP967" s="871"/>
      <c r="TQ967" s="871"/>
      <c r="TR967" s="871"/>
      <c r="TS967" s="871"/>
      <c r="TT967" s="871"/>
      <c r="TU967" s="871"/>
      <c r="TV967" s="871"/>
      <c r="TW967" s="871"/>
      <c r="TX967" s="871"/>
      <c r="TY967" s="871"/>
      <c r="TZ967" s="871"/>
      <c r="UA967" s="871"/>
      <c r="UB967" s="871"/>
      <c r="UC967" s="871"/>
      <c r="UD967" s="871"/>
      <c r="UE967" s="871"/>
      <c r="UF967" s="871"/>
      <c r="UG967" s="871"/>
      <c r="UH967" s="871"/>
      <c r="UI967" s="871"/>
      <c r="UJ967" s="871"/>
      <c r="UK967" s="871"/>
      <c r="UL967" s="871"/>
      <c r="UM967" s="871"/>
      <c r="UN967" s="871"/>
      <c r="UO967" s="871"/>
      <c r="UP967" s="871"/>
      <c r="UQ967" s="871"/>
      <c r="UR967" s="871"/>
      <c r="US967" s="871"/>
      <c r="UT967" s="871"/>
      <c r="UU967" s="871"/>
      <c r="UV967" s="871"/>
      <c r="UW967" s="871"/>
      <c r="UX967" s="871"/>
      <c r="UY967" s="871"/>
      <c r="UZ967" s="871"/>
      <c r="VA967" s="871"/>
      <c r="VB967" s="871"/>
      <c r="VC967" s="871"/>
      <c r="VD967" s="871"/>
      <c r="VE967" s="871"/>
      <c r="VF967" s="871"/>
      <c r="VG967" s="871"/>
      <c r="VH967" s="871"/>
      <c r="VI967" s="871"/>
      <c r="VJ967" s="871"/>
      <c r="VK967" s="871"/>
      <c r="VL967" s="871"/>
      <c r="VM967" s="871"/>
      <c r="VN967" s="871"/>
      <c r="VO967" s="871"/>
      <c r="VP967" s="871"/>
      <c r="VQ967" s="871"/>
      <c r="VR967" s="871"/>
      <c r="VS967" s="871"/>
      <c r="VT967" s="871"/>
      <c r="VU967" s="871"/>
      <c r="VV967" s="871"/>
      <c r="VW967" s="871"/>
      <c r="VX967" s="871"/>
      <c r="VY967" s="871"/>
      <c r="VZ967" s="871"/>
      <c r="WA967" s="871"/>
      <c r="WB967" s="871"/>
      <c r="WC967" s="871"/>
      <c r="WD967" s="871"/>
      <c r="WE967" s="871"/>
      <c r="WF967" s="871"/>
      <c r="WG967" s="871"/>
      <c r="WH967" s="871"/>
      <c r="WI967" s="871"/>
      <c r="WJ967" s="871"/>
      <c r="WK967" s="871"/>
      <c r="WL967" s="871"/>
      <c r="WM967" s="871"/>
      <c r="WN967" s="871"/>
      <c r="WO967" s="871"/>
      <c r="WP967" s="871"/>
      <c r="WQ967" s="871"/>
      <c r="WR967" s="871"/>
      <c r="WS967" s="871"/>
      <c r="WT967" s="871"/>
      <c r="WU967" s="871"/>
      <c r="WV967" s="871"/>
      <c r="WW967" s="871"/>
      <c r="WX967" s="871"/>
      <c r="WY967" s="871"/>
      <c r="WZ967" s="871"/>
      <c r="XA967" s="871"/>
      <c r="XB967" s="871"/>
      <c r="XC967" s="871"/>
      <c r="XD967" s="871"/>
      <c r="XE967" s="871"/>
      <c r="XF967" s="871"/>
      <c r="XG967" s="871"/>
      <c r="XH967" s="871"/>
      <c r="XI967" s="871"/>
      <c r="XJ967" s="871"/>
      <c r="XK967" s="871"/>
      <c r="XL967" s="871"/>
      <c r="XM967" s="871"/>
      <c r="XN967" s="871"/>
      <c r="XO967" s="871"/>
      <c r="XP967" s="871"/>
      <c r="XQ967" s="871"/>
      <c r="XR967" s="871"/>
      <c r="XS967" s="871"/>
      <c r="XT967" s="871"/>
      <c r="XU967" s="871"/>
      <c r="XV967" s="871"/>
      <c r="XW967" s="871"/>
      <c r="XX967" s="871"/>
      <c r="XY967" s="871"/>
      <c r="XZ967" s="871"/>
      <c r="YA967" s="871"/>
      <c r="YB967" s="871"/>
      <c r="YC967" s="871"/>
      <c r="YD967" s="871"/>
      <c r="YE967" s="871"/>
      <c r="YF967" s="871"/>
      <c r="YG967" s="871"/>
      <c r="YH967" s="871"/>
      <c r="YI967" s="871"/>
      <c r="YJ967" s="871"/>
      <c r="YK967" s="871"/>
      <c r="YL967" s="871"/>
      <c r="YM967" s="871"/>
      <c r="YN967" s="871"/>
      <c r="YO967" s="871"/>
      <c r="YP967" s="871"/>
      <c r="YQ967" s="871"/>
      <c r="YR967" s="871"/>
      <c r="YS967" s="871"/>
      <c r="YT967" s="871"/>
      <c r="YU967" s="871"/>
      <c r="YV967" s="871"/>
      <c r="YW967" s="871"/>
      <c r="YX967" s="871"/>
      <c r="YY967" s="871"/>
      <c r="YZ967" s="871"/>
      <c r="ZA967" s="871"/>
      <c r="ZB967" s="871"/>
      <c r="ZC967" s="871"/>
      <c r="ZD967" s="871"/>
      <c r="ZE967" s="871"/>
      <c r="ZF967" s="871"/>
      <c r="ZG967" s="871"/>
      <c r="ZH967" s="871"/>
      <c r="ZI967" s="871"/>
      <c r="ZJ967" s="871"/>
      <c r="ZK967" s="871"/>
      <c r="ZL967" s="871"/>
      <c r="ZM967" s="871"/>
      <c r="ZN967" s="871"/>
      <c r="ZO967" s="871"/>
      <c r="ZP967" s="871"/>
      <c r="ZQ967" s="871"/>
      <c r="ZR967" s="871"/>
      <c r="ZS967" s="871"/>
      <c r="ZT967" s="871"/>
      <c r="ZU967" s="871"/>
      <c r="ZV967" s="871"/>
      <c r="ZW967" s="871"/>
      <c r="ZX967" s="871"/>
      <c r="ZY967" s="871"/>
      <c r="ZZ967" s="871"/>
      <c r="AAA967" s="871"/>
      <c r="AAB967" s="871"/>
      <c r="AAC967" s="871"/>
      <c r="AAD967" s="871"/>
      <c r="AAE967" s="871"/>
      <c r="AAF967" s="871"/>
      <c r="AAG967" s="871"/>
      <c r="AAH967" s="871"/>
      <c r="AAI967" s="871"/>
      <c r="AAJ967" s="871"/>
      <c r="AAK967" s="871"/>
      <c r="AAL967" s="871"/>
      <c r="AAM967" s="871"/>
      <c r="AAN967" s="871"/>
      <c r="AAO967" s="871"/>
      <c r="AAP967" s="871"/>
      <c r="AAQ967" s="871"/>
      <c r="AAR967" s="871"/>
      <c r="AAS967" s="871"/>
      <c r="AAT967" s="871"/>
      <c r="AAU967" s="871"/>
      <c r="AAV967" s="871"/>
      <c r="AAW967" s="871"/>
      <c r="AAX967" s="871"/>
      <c r="AAY967" s="871"/>
      <c r="AAZ967" s="871"/>
      <c r="ABA967" s="871"/>
      <c r="ABB967" s="871"/>
      <c r="ABC967" s="871"/>
      <c r="ABD967" s="871"/>
      <c r="ABE967" s="871"/>
      <c r="ABF967" s="871"/>
      <c r="ABG967" s="871"/>
      <c r="ABH967" s="871"/>
      <c r="ABI967" s="871"/>
      <c r="ABJ967" s="871"/>
      <c r="ABK967" s="871"/>
      <c r="ABL967" s="871"/>
      <c r="ABM967" s="871"/>
      <c r="ABN967" s="871"/>
      <c r="ABO967" s="871"/>
      <c r="ABP967" s="871"/>
      <c r="ABQ967" s="871"/>
      <c r="ABR967" s="871"/>
      <c r="ABS967" s="871"/>
      <c r="ABT967" s="871"/>
      <c r="ABU967" s="871"/>
      <c r="ABV967" s="871"/>
      <c r="ABW967" s="871"/>
      <c r="ABX967" s="871"/>
      <c r="ABY967" s="871"/>
      <c r="ABZ967" s="871"/>
      <c r="ACA967" s="871"/>
      <c r="ACB967" s="871"/>
      <c r="ACC967" s="871"/>
      <c r="ACD967" s="871"/>
      <c r="ACE967" s="871"/>
      <c r="ACF967" s="871"/>
      <c r="ACG967" s="871"/>
      <c r="ACH967" s="871"/>
      <c r="ACI967" s="871"/>
      <c r="ACJ967" s="871"/>
      <c r="ACK967" s="871"/>
      <c r="ACL967" s="871"/>
      <c r="ACM967" s="871"/>
      <c r="ACN967" s="871"/>
      <c r="ACO967" s="871"/>
      <c r="ACP967" s="871"/>
      <c r="ACQ967" s="871"/>
      <c r="ACR967" s="871"/>
      <c r="ACS967" s="871"/>
      <c r="ACT967" s="871"/>
      <c r="ACU967" s="871"/>
      <c r="ACV967" s="871"/>
      <c r="ACW967" s="871"/>
      <c r="ACX967" s="871"/>
      <c r="ACY967" s="871"/>
      <c r="ACZ967" s="871"/>
      <c r="ADA967" s="871"/>
      <c r="ADB967" s="871"/>
      <c r="ADC967" s="871"/>
      <c r="ADD967" s="871"/>
      <c r="ADE967" s="871"/>
      <c r="ADF967" s="871"/>
      <c r="ADG967" s="871"/>
      <c r="ADH967" s="871"/>
      <c r="ADI967" s="871"/>
      <c r="ADJ967" s="871"/>
      <c r="ADK967" s="871"/>
      <c r="ADL967" s="871"/>
      <c r="ADM967" s="871"/>
      <c r="ADN967" s="871"/>
      <c r="ADO967" s="871"/>
      <c r="ADP967" s="871"/>
      <c r="ADQ967" s="871"/>
      <c r="ADR967" s="871"/>
      <c r="ADS967" s="871"/>
      <c r="ADT967" s="871"/>
      <c r="ADU967" s="871"/>
      <c r="ADV967" s="871"/>
      <c r="ADW967" s="871"/>
      <c r="ADX967" s="871"/>
      <c r="ADY967" s="871"/>
      <c r="ADZ967" s="871"/>
      <c r="AEA967" s="871"/>
      <c r="AEB967" s="871"/>
      <c r="AEC967" s="871"/>
      <c r="AED967" s="871"/>
      <c r="AEE967" s="871"/>
      <c r="AEF967" s="871"/>
      <c r="AEG967" s="871"/>
      <c r="AEH967" s="871"/>
      <c r="AEI967" s="871"/>
      <c r="AEJ967" s="871"/>
      <c r="AEK967" s="871"/>
      <c r="AEL967" s="871"/>
      <c r="AEM967" s="871"/>
      <c r="AEN967" s="871"/>
      <c r="AEO967" s="871"/>
      <c r="AEP967" s="871"/>
      <c r="AEQ967" s="871"/>
      <c r="AER967" s="871"/>
      <c r="AES967" s="871"/>
      <c r="AET967" s="871"/>
      <c r="AEU967" s="871"/>
      <c r="AEV967" s="871"/>
      <c r="AEW967" s="871"/>
      <c r="AEX967" s="871"/>
      <c r="AEY967" s="871"/>
      <c r="AEZ967" s="871"/>
      <c r="AFA967" s="871"/>
      <c r="AFB967" s="871"/>
      <c r="AFC967" s="871"/>
      <c r="AFD967" s="871"/>
      <c r="AFE967" s="871"/>
      <c r="AFF967" s="871"/>
      <c r="AFG967" s="871"/>
      <c r="AFH967" s="871"/>
      <c r="AFI967" s="871"/>
      <c r="AFJ967" s="871"/>
      <c r="AFK967" s="871"/>
      <c r="AFL967" s="871"/>
      <c r="AFM967" s="871"/>
      <c r="AFN967" s="871"/>
      <c r="AFO967" s="871"/>
      <c r="AFP967" s="871"/>
      <c r="AFQ967" s="871"/>
      <c r="AFR967" s="871"/>
      <c r="AFS967" s="871"/>
      <c r="AFT967" s="871"/>
      <c r="AFU967" s="871"/>
      <c r="AFV967" s="871"/>
      <c r="AFW967" s="871"/>
      <c r="AFX967" s="871"/>
      <c r="AFY967" s="871"/>
      <c r="AFZ967" s="871"/>
      <c r="AGA967" s="871"/>
      <c r="AGB967" s="871"/>
      <c r="AGC967" s="871"/>
      <c r="AGD967" s="871"/>
      <c r="AGE967" s="871"/>
      <c r="AGF967" s="871"/>
      <c r="AGG967" s="871"/>
      <c r="AGH967" s="871"/>
      <c r="AGI967" s="871"/>
      <c r="AGJ967" s="871"/>
      <c r="AGK967" s="871"/>
      <c r="AGL967" s="871"/>
      <c r="AGM967" s="871"/>
      <c r="AGN967" s="871"/>
      <c r="AGO967" s="871"/>
      <c r="AGP967" s="871"/>
      <c r="AGQ967" s="871"/>
      <c r="AGR967" s="871"/>
      <c r="AGS967" s="871"/>
      <c r="AGT967" s="871"/>
      <c r="AGU967" s="871"/>
      <c r="AGV967" s="871"/>
      <c r="AGW967" s="871"/>
      <c r="AGX967" s="871"/>
      <c r="AGY967" s="871"/>
      <c r="AGZ967" s="871"/>
      <c r="AHA967" s="871"/>
      <c r="AHB967" s="871"/>
      <c r="AHC967" s="871"/>
      <c r="AHD967" s="871"/>
      <c r="AHE967" s="871"/>
      <c r="AHF967" s="871"/>
      <c r="AHG967" s="871"/>
      <c r="AHH967" s="871"/>
      <c r="AHI967" s="871"/>
      <c r="AHJ967" s="871"/>
      <c r="AHK967" s="871"/>
      <c r="AHL967" s="871"/>
      <c r="AHM967" s="871"/>
      <c r="AHN967" s="871"/>
      <c r="AHO967" s="871"/>
      <c r="AHP967" s="871"/>
      <c r="AHQ967" s="871"/>
      <c r="AHR967" s="871"/>
      <c r="AHS967" s="871"/>
      <c r="AHT967" s="871"/>
      <c r="AHU967" s="871"/>
      <c r="AHV967" s="871"/>
      <c r="AHW967" s="871"/>
      <c r="AHX967" s="871"/>
      <c r="AHY967" s="871"/>
      <c r="AHZ967" s="871"/>
      <c r="AIA967" s="871"/>
      <c r="AIB967" s="871"/>
      <c r="AIC967" s="871"/>
      <c r="AID967" s="871"/>
      <c r="AIE967" s="871"/>
      <c r="AIF967" s="871"/>
      <c r="AIG967" s="871"/>
      <c r="AIH967" s="871"/>
      <c r="AII967" s="871"/>
      <c r="AIJ967" s="871"/>
      <c r="AIK967" s="871"/>
      <c r="AIL967" s="871"/>
      <c r="AIM967" s="871"/>
      <c r="AIN967" s="871"/>
      <c r="AIO967" s="871"/>
      <c r="AIP967" s="871"/>
      <c r="AIQ967" s="871"/>
      <c r="AIR967" s="871"/>
      <c r="AIS967" s="871"/>
      <c r="AIT967" s="871"/>
      <c r="AIU967" s="871"/>
      <c r="AIV967" s="871"/>
      <c r="AIW967" s="871"/>
      <c r="AIX967" s="871"/>
      <c r="AIY967" s="871"/>
      <c r="AIZ967" s="871"/>
      <c r="AJA967" s="871"/>
      <c r="AJB967" s="871"/>
      <c r="AJC967" s="871"/>
      <c r="AJD967" s="871"/>
      <c r="AJE967" s="871"/>
      <c r="AJF967" s="871"/>
      <c r="AJG967" s="871"/>
      <c r="AJH967" s="871"/>
      <c r="AJI967" s="871"/>
      <c r="AJJ967" s="871"/>
      <c r="AJK967" s="871"/>
      <c r="AJL967" s="871"/>
      <c r="AJM967" s="871"/>
      <c r="AJN967" s="871"/>
      <c r="AJO967" s="871"/>
      <c r="AJP967" s="871"/>
      <c r="AJQ967" s="871"/>
      <c r="AJR967" s="871"/>
      <c r="AJS967" s="871"/>
      <c r="AJT967" s="871"/>
      <c r="AJU967" s="871"/>
      <c r="AJV967" s="871"/>
      <c r="AJW967" s="871"/>
      <c r="AJX967" s="871"/>
      <c r="AJY967" s="871"/>
      <c r="AJZ967" s="871"/>
      <c r="AKA967" s="871"/>
      <c r="AKB967" s="871"/>
      <c r="AKC967" s="871"/>
      <c r="AKD967" s="871"/>
      <c r="AKE967" s="871"/>
      <c r="AKF967" s="871"/>
      <c r="AKG967" s="871"/>
      <c r="AKH967" s="871"/>
      <c r="AKI967" s="871"/>
      <c r="AKJ967" s="871"/>
      <c r="AKK967" s="871"/>
      <c r="AKL967" s="871"/>
      <c r="AKM967" s="871"/>
      <c r="AKN967" s="871"/>
      <c r="AKO967" s="871"/>
      <c r="AKP967" s="871"/>
      <c r="AKQ967" s="871"/>
      <c r="AKR967" s="871"/>
      <c r="AKS967" s="871"/>
      <c r="AKT967" s="871"/>
      <c r="AKU967" s="871"/>
      <c r="AKV967" s="871"/>
      <c r="AKW967" s="871"/>
      <c r="AKX967" s="871"/>
      <c r="AKY967" s="871"/>
      <c r="AKZ967" s="871"/>
      <c r="ALA967" s="871"/>
      <c r="ALB967" s="871"/>
      <c r="ALC967" s="871"/>
      <c r="ALD967" s="871"/>
      <c r="ALE967" s="871"/>
      <c r="ALF967" s="871"/>
      <c r="ALG967" s="871"/>
      <c r="ALH967" s="871"/>
      <c r="ALI967" s="871"/>
      <c r="ALJ967" s="871"/>
      <c r="ALK967" s="871"/>
      <c r="ALL967" s="871"/>
      <c r="ALM967" s="871"/>
      <c r="ALN967" s="871"/>
      <c r="ALO967" s="871"/>
      <c r="ALP967" s="871"/>
      <c r="ALQ967" s="871"/>
      <c r="ALR967" s="871"/>
      <c r="ALS967" s="871"/>
      <c r="ALT967" s="871"/>
      <c r="ALU967" s="871"/>
      <c r="ALV967" s="871"/>
      <c r="ALW967" s="871"/>
      <c r="ALX967" s="871"/>
      <c r="ALY967" s="871"/>
      <c r="ALZ967" s="871"/>
      <c r="AMA967" s="871"/>
      <c r="AMB967" s="871"/>
      <c r="AMC967" s="871"/>
      <c r="AMD967" s="871"/>
      <c r="AME967" s="871"/>
      <c r="AMF967" s="871"/>
      <c r="AMG967" s="871"/>
      <c r="AMH967" s="871"/>
      <c r="AMI967" s="871"/>
      <c r="AMJ967" s="871"/>
    </row>
    <row r="968" spans="1:1024" ht="14.4">
      <c r="A968" s="968">
        <v>15577</v>
      </c>
      <c r="B968" s="985">
        <v>0.1</v>
      </c>
      <c r="C968" s="1042"/>
      <c r="D968" s="954" t="s">
        <v>770</v>
      </c>
      <c r="E968" s="955">
        <v>2400000</v>
      </c>
      <c r="F968" s="1043">
        <v>0.05</v>
      </c>
      <c r="G968" s="1044">
        <f t="shared" si="38"/>
        <v>120000</v>
      </c>
      <c r="H968" s="871"/>
      <c r="I968" s="871"/>
      <c r="J968" s="871"/>
      <c r="K968" s="871"/>
      <c r="L968" s="871"/>
      <c r="M968" s="871"/>
      <c r="N968" s="871"/>
      <c r="O968" s="871"/>
      <c r="P968" s="871"/>
      <c r="Q968" s="871"/>
      <c r="R968" s="871"/>
      <c r="S968" s="871"/>
      <c r="T968" s="871"/>
      <c r="U968" s="871"/>
      <c r="V968" s="871"/>
      <c r="W968" s="871"/>
      <c r="X968" s="871"/>
      <c r="Y968" s="871"/>
      <c r="Z968" s="871"/>
      <c r="AA968" s="871"/>
      <c r="AB968" s="871"/>
      <c r="AC968" s="871"/>
      <c r="AD968" s="871"/>
      <c r="AE968" s="871"/>
      <c r="AF968" s="871"/>
      <c r="AG968" s="871"/>
      <c r="AH968" s="871"/>
      <c r="AI968" s="871"/>
      <c r="AJ968" s="871"/>
      <c r="AK968" s="871"/>
      <c r="AL968" s="871"/>
      <c r="AM968" s="871"/>
      <c r="AN968" s="871"/>
      <c r="AO968" s="871"/>
      <c r="AP968" s="871"/>
      <c r="AQ968" s="871"/>
      <c r="AR968" s="871"/>
      <c r="AS968" s="871"/>
      <c r="AT968" s="871"/>
      <c r="AU968" s="871"/>
      <c r="AV968" s="871"/>
      <c r="AW968" s="871"/>
      <c r="AX968" s="871"/>
      <c r="AY968" s="871"/>
      <c r="AZ968" s="871"/>
      <c r="BA968" s="871"/>
      <c r="BB968" s="871"/>
      <c r="BC968" s="871"/>
      <c r="BD968" s="871"/>
      <c r="BE968" s="871"/>
      <c r="BF968" s="871"/>
      <c r="BG968" s="871"/>
      <c r="BH968" s="871"/>
      <c r="BI968" s="871"/>
      <c r="BJ968" s="871"/>
      <c r="BK968" s="871"/>
      <c r="BL968" s="871"/>
      <c r="BM968" s="871"/>
      <c r="BN968" s="871"/>
      <c r="BO968" s="871"/>
      <c r="BP968" s="871"/>
      <c r="BQ968" s="871"/>
      <c r="BR968" s="871"/>
      <c r="BS968" s="871"/>
      <c r="BT968" s="871"/>
      <c r="BU968" s="871"/>
      <c r="BV968" s="871"/>
      <c r="BW968" s="871"/>
      <c r="BX968" s="871"/>
      <c r="BY968" s="871"/>
      <c r="BZ968" s="871"/>
      <c r="CA968" s="871"/>
      <c r="CB968" s="871"/>
      <c r="CC968" s="871"/>
      <c r="CD968" s="871"/>
      <c r="CE968" s="871"/>
      <c r="CF968" s="871"/>
      <c r="CG968" s="871"/>
      <c r="CH968" s="871"/>
      <c r="CI968" s="871"/>
      <c r="CJ968" s="871"/>
      <c r="CK968" s="871"/>
      <c r="CL968" s="871"/>
      <c r="CM968" s="871"/>
      <c r="CN968" s="871"/>
      <c r="CO968" s="871"/>
      <c r="CP968" s="871"/>
      <c r="CQ968" s="871"/>
      <c r="CR968" s="871"/>
      <c r="CS968" s="871"/>
      <c r="CT968" s="871"/>
      <c r="CU968" s="871"/>
      <c r="CV968" s="871"/>
      <c r="CW968" s="871"/>
      <c r="CX968" s="871"/>
      <c r="CY968" s="871"/>
      <c r="CZ968" s="871"/>
      <c r="DA968" s="871"/>
      <c r="DB968" s="871"/>
      <c r="DC968" s="871"/>
      <c r="DD968" s="871"/>
      <c r="DE968" s="871"/>
      <c r="DF968" s="871"/>
      <c r="DG968" s="871"/>
      <c r="DH968" s="871"/>
      <c r="DI968" s="871"/>
      <c r="DJ968" s="871"/>
      <c r="DK968" s="871"/>
      <c r="DL968" s="871"/>
      <c r="DM968" s="871"/>
      <c r="DN968" s="871"/>
      <c r="DO968" s="871"/>
      <c r="DP968" s="871"/>
      <c r="DQ968" s="871"/>
      <c r="DR968" s="871"/>
      <c r="DS968" s="871"/>
      <c r="DT968" s="871"/>
      <c r="DU968" s="871"/>
      <c r="DV968" s="871"/>
      <c r="DW968" s="871"/>
      <c r="DX968" s="871"/>
      <c r="DY968" s="871"/>
      <c r="DZ968" s="871"/>
      <c r="EA968" s="871"/>
      <c r="EB968" s="871"/>
      <c r="EC968" s="871"/>
      <c r="ED968" s="871"/>
      <c r="EE968" s="871"/>
      <c r="EF968" s="871"/>
      <c r="EG968" s="871"/>
      <c r="EH968" s="871"/>
      <c r="EI968" s="871"/>
      <c r="EJ968" s="871"/>
      <c r="EK968" s="871"/>
      <c r="EL968" s="871"/>
      <c r="EM968" s="871"/>
      <c r="EN968" s="871"/>
      <c r="EO968" s="871"/>
      <c r="EP968" s="871"/>
      <c r="EQ968" s="871"/>
      <c r="ER968" s="871"/>
      <c r="ES968" s="871"/>
      <c r="ET968" s="871"/>
      <c r="EU968" s="871"/>
      <c r="EV968" s="871"/>
      <c r="EW968" s="871"/>
      <c r="EX968" s="871"/>
      <c r="EY968" s="871"/>
      <c r="EZ968" s="871"/>
      <c r="FA968" s="871"/>
      <c r="FB968" s="871"/>
      <c r="FC968" s="871"/>
      <c r="FD968" s="871"/>
      <c r="FE968" s="871"/>
      <c r="FF968" s="871"/>
      <c r="FG968" s="871"/>
      <c r="FH968" s="871"/>
      <c r="FI968" s="871"/>
      <c r="FJ968" s="871"/>
      <c r="FK968" s="871"/>
      <c r="FL968" s="871"/>
      <c r="FM968" s="871"/>
      <c r="FN968" s="871"/>
      <c r="FO968" s="871"/>
      <c r="FP968" s="871"/>
      <c r="FQ968" s="871"/>
      <c r="FR968" s="871"/>
      <c r="FS968" s="871"/>
      <c r="FT968" s="871"/>
      <c r="FU968" s="871"/>
      <c r="FV968" s="871"/>
      <c r="FW968" s="871"/>
      <c r="FX968" s="871"/>
      <c r="FY968" s="871"/>
      <c r="FZ968" s="871"/>
      <c r="GA968" s="871"/>
      <c r="GB968" s="871"/>
      <c r="GC968" s="871"/>
      <c r="GD968" s="871"/>
      <c r="GE968" s="871"/>
      <c r="GF968" s="871"/>
      <c r="GG968" s="871"/>
      <c r="GH968" s="871"/>
      <c r="GI968" s="871"/>
      <c r="GJ968" s="871"/>
      <c r="GK968" s="871"/>
      <c r="GL968" s="871"/>
      <c r="GM968" s="871"/>
      <c r="GN968" s="871"/>
      <c r="GO968" s="871"/>
      <c r="GP968" s="871"/>
      <c r="GQ968" s="871"/>
      <c r="GR968" s="871"/>
      <c r="GS968" s="871"/>
      <c r="GT968" s="871"/>
      <c r="GU968" s="871"/>
      <c r="GV968" s="871"/>
      <c r="GW968" s="871"/>
      <c r="GX968" s="871"/>
      <c r="GY968" s="871"/>
      <c r="GZ968" s="871"/>
      <c r="HA968" s="871"/>
      <c r="HB968" s="871"/>
      <c r="HC968" s="871"/>
      <c r="HD968" s="871"/>
      <c r="HE968" s="871"/>
      <c r="HF968" s="871"/>
      <c r="HG968" s="871"/>
      <c r="HH968" s="871"/>
      <c r="HI968" s="871"/>
      <c r="HJ968" s="871"/>
      <c r="HK968" s="871"/>
      <c r="HL968" s="871"/>
      <c r="HM968" s="871"/>
      <c r="HN968" s="871"/>
      <c r="HO968" s="871"/>
      <c r="HP968" s="871"/>
      <c r="HQ968" s="871"/>
      <c r="HR968" s="871"/>
      <c r="HS968" s="871"/>
      <c r="HT968" s="871"/>
      <c r="HU968" s="871"/>
      <c r="HV968" s="871"/>
      <c r="HW968" s="871"/>
      <c r="HX968" s="871"/>
      <c r="HY968" s="871"/>
      <c r="HZ968" s="871"/>
      <c r="IA968" s="871"/>
      <c r="IB968" s="871"/>
      <c r="IC968" s="871"/>
      <c r="ID968" s="871"/>
      <c r="IE968" s="871"/>
      <c r="IF968" s="871"/>
      <c r="IG968" s="871"/>
      <c r="IH968" s="871"/>
      <c r="II968" s="871"/>
      <c r="IJ968" s="871"/>
      <c r="IK968" s="871"/>
      <c r="IL968" s="871"/>
      <c r="IM968" s="871"/>
      <c r="IN968" s="871"/>
      <c r="IO968" s="871"/>
      <c r="IP968" s="871"/>
      <c r="IQ968" s="871"/>
      <c r="IR968" s="871"/>
      <c r="IS968" s="871"/>
      <c r="IT968" s="871"/>
      <c r="IU968" s="871"/>
      <c r="IV968" s="871"/>
      <c r="IW968" s="871"/>
      <c r="IX968" s="871"/>
      <c r="IY968" s="871"/>
      <c r="IZ968" s="871"/>
      <c r="JA968" s="871"/>
      <c r="JB968" s="871"/>
      <c r="JC968" s="871"/>
      <c r="JD968" s="871"/>
      <c r="JE968" s="871"/>
      <c r="JF968" s="871"/>
      <c r="JG968" s="871"/>
      <c r="JH968" s="871"/>
      <c r="JI968" s="871"/>
      <c r="JJ968" s="871"/>
      <c r="JK968" s="871"/>
      <c r="JL968" s="871"/>
      <c r="JM968" s="871"/>
      <c r="JN968" s="871"/>
      <c r="JO968" s="871"/>
      <c r="JP968" s="871"/>
      <c r="JQ968" s="871"/>
      <c r="JR968" s="871"/>
      <c r="JS968" s="871"/>
      <c r="JT968" s="871"/>
      <c r="JU968" s="871"/>
      <c r="JV968" s="871"/>
      <c r="JW968" s="871"/>
      <c r="JX968" s="871"/>
      <c r="JY968" s="871"/>
      <c r="JZ968" s="871"/>
      <c r="KA968" s="871"/>
      <c r="KB968" s="871"/>
      <c r="KC968" s="871"/>
      <c r="KD968" s="871"/>
      <c r="KE968" s="871"/>
      <c r="KF968" s="871"/>
      <c r="KG968" s="871"/>
      <c r="KH968" s="871"/>
      <c r="KI968" s="871"/>
      <c r="KJ968" s="871"/>
      <c r="KK968" s="871"/>
      <c r="KL968" s="871"/>
      <c r="KM968" s="871"/>
      <c r="KN968" s="871"/>
      <c r="KO968" s="871"/>
      <c r="KP968" s="871"/>
      <c r="KQ968" s="871"/>
      <c r="KR968" s="871"/>
      <c r="KS968" s="871"/>
      <c r="KT968" s="871"/>
      <c r="KU968" s="871"/>
      <c r="KV968" s="871"/>
      <c r="KW968" s="871"/>
      <c r="KX968" s="871"/>
      <c r="KY968" s="871"/>
      <c r="KZ968" s="871"/>
      <c r="LA968" s="871"/>
      <c r="LB968" s="871"/>
      <c r="LC968" s="871"/>
      <c r="LD968" s="871"/>
      <c r="LE968" s="871"/>
      <c r="LF968" s="871"/>
      <c r="LG968" s="871"/>
      <c r="LH968" s="871"/>
      <c r="LI968" s="871"/>
      <c r="LJ968" s="871"/>
      <c r="LK968" s="871"/>
      <c r="LL968" s="871"/>
      <c r="LM968" s="871"/>
      <c r="LN968" s="871"/>
      <c r="LO968" s="871"/>
      <c r="LP968" s="871"/>
      <c r="LQ968" s="871"/>
      <c r="LR968" s="871"/>
      <c r="LS968" s="871"/>
      <c r="LT968" s="871"/>
      <c r="LU968" s="871"/>
      <c r="LV968" s="871"/>
      <c r="LW968" s="871"/>
      <c r="LX968" s="871"/>
      <c r="LY968" s="871"/>
      <c r="LZ968" s="871"/>
      <c r="MA968" s="871"/>
      <c r="MB968" s="871"/>
      <c r="MC968" s="871"/>
      <c r="MD968" s="871"/>
      <c r="ME968" s="871"/>
      <c r="MF968" s="871"/>
      <c r="MG968" s="871"/>
      <c r="MH968" s="871"/>
      <c r="MI968" s="871"/>
      <c r="MJ968" s="871"/>
      <c r="MK968" s="871"/>
      <c r="ML968" s="871"/>
      <c r="MM968" s="871"/>
      <c r="MN968" s="871"/>
      <c r="MO968" s="871"/>
      <c r="MP968" s="871"/>
      <c r="MQ968" s="871"/>
      <c r="MR968" s="871"/>
      <c r="MS968" s="871"/>
      <c r="MT968" s="871"/>
      <c r="MU968" s="871"/>
      <c r="MV968" s="871"/>
      <c r="MW968" s="871"/>
      <c r="MX968" s="871"/>
      <c r="MY968" s="871"/>
      <c r="MZ968" s="871"/>
      <c r="NA968" s="871"/>
      <c r="NB968" s="871"/>
      <c r="NC968" s="871"/>
      <c r="ND968" s="871"/>
      <c r="NE968" s="871"/>
      <c r="NF968" s="871"/>
      <c r="NG968" s="871"/>
      <c r="NH968" s="871"/>
      <c r="NI968" s="871"/>
      <c r="NJ968" s="871"/>
      <c r="NK968" s="871"/>
      <c r="NL968" s="871"/>
      <c r="NM968" s="871"/>
      <c r="NN968" s="871"/>
      <c r="NO968" s="871"/>
      <c r="NP968" s="871"/>
      <c r="NQ968" s="871"/>
      <c r="NR968" s="871"/>
      <c r="NS968" s="871"/>
      <c r="NT968" s="871"/>
      <c r="NU968" s="871"/>
      <c r="NV968" s="871"/>
      <c r="NW968" s="871"/>
      <c r="NX968" s="871"/>
      <c r="NY968" s="871"/>
      <c r="NZ968" s="871"/>
      <c r="OA968" s="871"/>
      <c r="OB968" s="871"/>
      <c r="OC968" s="871"/>
      <c r="OD968" s="871"/>
      <c r="OE968" s="871"/>
      <c r="OF968" s="871"/>
      <c r="OG968" s="871"/>
      <c r="OH968" s="871"/>
      <c r="OI968" s="871"/>
      <c r="OJ968" s="871"/>
      <c r="OK968" s="871"/>
      <c r="OL968" s="871"/>
      <c r="OM968" s="871"/>
      <c r="ON968" s="871"/>
      <c r="OO968" s="871"/>
      <c r="OP968" s="871"/>
      <c r="OQ968" s="871"/>
      <c r="OR968" s="871"/>
      <c r="OS968" s="871"/>
      <c r="OT968" s="871"/>
      <c r="OU968" s="871"/>
      <c r="OV968" s="871"/>
      <c r="OW968" s="871"/>
      <c r="OX968" s="871"/>
      <c r="OY968" s="871"/>
      <c r="OZ968" s="871"/>
      <c r="PA968" s="871"/>
      <c r="PB968" s="871"/>
      <c r="PC968" s="871"/>
      <c r="PD968" s="871"/>
      <c r="PE968" s="871"/>
      <c r="PF968" s="871"/>
      <c r="PG968" s="871"/>
      <c r="PH968" s="871"/>
      <c r="PI968" s="871"/>
      <c r="PJ968" s="871"/>
      <c r="PK968" s="871"/>
      <c r="PL968" s="871"/>
      <c r="PM968" s="871"/>
      <c r="PN968" s="871"/>
      <c r="PO968" s="871"/>
      <c r="PP968" s="871"/>
      <c r="PQ968" s="871"/>
      <c r="PR968" s="871"/>
      <c r="PS968" s="871"/>
      <c r="PT968" s="871"/>
      <c r="PU968" s="871"/>
      <c r="PV968" s="871"/>
      <c r="PW968" s="871"/>
      <c r="PX968" s="871"/>
      <c r="PY968" s="871"/>
      <c r="PZ968" s="871"/>
      <c r="QA968" s="871"/>
      <c r="QB968" s="871"/>
      <c r="QC968" s="871"/>
      <c r="QD968" s="871"/>
      <c r="QE968" s="871"/>
      <c r="QF968" s="871"/>
      <c r="QG968" s="871"/>
      <c r="QH968" s="871"/>
      <c r="QI968" s="871"/>
      <c r="QJ968" s="871"/>
      <c r="QK968" s="871"/>
      <c r="QL968" s="871"/>
      <c r="QM968" s="871"/>
      <c r="QN968" s="871"/>
      <c r="QO968" s="871"/>
      <c r="QP968" s="871"/>
      <c r="QQ968" s="871"/>
      <c r="QR968" s="871"/>
      <c r="QS968" s="871"/>
      <c r="QT968" s="871"/>
      <c r="QU968" s="871"/>
      <c r="QV968" s="871"/>
      <c r="QW968" s="871"/>
      <c r="QX968" s="871"/>
      <c r="QY968" s="871"/>
      <c r="QZ968" s="871"/>
      <c r="RA968" s="871"/>
      <c r="RB968" s="871"/>
      <c r="RC968" s="871"/>
      <c r="RD968" s="871"/>
      <c r="RE968" s="871"/>
      <c r="RF968" s="871"/>
      <c r="RG968" s="871"/>
      <c r="RH968" s="871"/>
      <c r="RI968" s="871"/>
      <c r="RJ968" s="871"/>
      <c r="RK968" s="871"/>
      <c r="RL968" s="871"/>
      <c r="RM968" s="871"/>
      <c r="RN968" s="871"/>
      <c r="RO968" s="871"/>
      <c r="RP968" s="871"/>
      <c r="RQ968" s="871"/>
      <c r="RR968" s="871"/>
      <c r="RS968" s="871"/>
      <c r="RT968" s="871"/>
      <c r="RU968" s="871"/>
      <c r="RV968" s="871"/>
      <c r="RW968" s="871"/>
      <c r="RX968" s="871"/>
      <c r="RY968" s="871"/>
      <c r="RZ968" s="871"/>
      <c r="SA968" s="871"/>
      <c r="SB968" s="871"/>
      <c r="SC968" s="871"/>
      <c r="SD968" s="871"/>
      <c r="SE968" s="871"/>
      <c r="SF968" s="871"/>
      <c r="SG968" s="871"/>
      <c r="SH968" s="871"/>
      <c r="SI968" s="871"/>
      <c r="SJ968" s="871"/>
      <c r="SK968" s="871"/>
      <c r="SL968" s="871"/>
      <c r="SM968" s="871"/>
      <c r="SN968" s="871"/>
      <c r="SO968" s="871"/>
      <c r="SP968" s="871"/>
      <c r="SQ968" s="871"/>
      <c r="SR968" s="871"/>
      <c r="SS968" s="871"/>
      <c r="ST968" s="871"/>
      <c r="SU968" s="871"/>
      <c r="SV968" s="871"/>
      <c r="SW968" s="871"/>
      <c r="SX968" s="871"/>
      <c r="SY968" s="871"/>
      <c r="SZ968" s="871"/>
      <c r="TA968" s="871"/>
      <c r="TB968" s="871"/>
      <c r="TC968" s="871"/>
      <c r="TD968" s="871"/>
      <c r="TE968" s="871"/>
      <c r="TF968" s="871"/>
      <c r="TG968" s="871"/>
      <c r="TH968" s="871"/>
      <c r="TI968" s="871"/>
      <c r="TJ968" s="871"/>
      <c r="TK968" s="871"/>
      <c r="TL968" s="871"/>
      <c r="TM968" s="871"/>
      <c r="TN968" s="871"/>
      <c r="TO968" s="871"/>
      <c r="TP968" s="871"/>
      <c r="TQ968" s="871"/>
      <c r="TR968" s="871"/>
      <c r="TS968" s="871"/>
      <c r="TT968" s="871"/>
      <c r="TU968" s="871"/>
      <c r="TV968" s="871"/>
      <c r="TW968" s="871"/>
      <c r="TX968" s="871"/>
      <c r="TY968" s="871"/>
      <c r="TZ968" s="871"/>
      <c r="UA968" s="871"/>
      <c r="UB968" s="871"/>
      <c r="UC968" s="871"/>
      <c r="UD968" s="871"/>
      <c r="UE968" s="871"/>
      <c r="UF968" s="871"/>
      <c r="UG968" s="871"/>
      <c r="UH968" s="871"/>
      <c r="UI968" s="871"/>
      <c r="UJ968" s="871"/>
      <c r="UK968" s="871"/>
      <c r="UL968" s="871"/>
      <c r="UM968" s="871"/>
      <c r="UN968" s="871"/>
      <c r="UO968" s="871"/>
      <c r="UP968" s="871"/>
      <c r="UQ968" s="871"/>
      <c r="UR968" s="871"/>
      <c r="US968" s="871"/>
      <c r="UT968" s="871"/>
      <c r="UU968" s="871"/>
      <c r="UV968" s="871"/>
      <c r="UW968" s="871"/>
      <c r="UX968" s="871"/>
      <c r="UY968" s="871"/>
      <c r="UZ968" s="871"/>
      <c r="VA968" s="871"/>
      <c r="VB968" s="871"/>
      <c r="VC968" s="871"/>
      <c r="VD968" s="871"/>
      <c r="VE968" s="871"/>
      <c r="VF968" s="871"/>
      <c r="VG968" s="871"/>
      <c r="VH968" s="871"/>
      <c r="VI968" s="871"/>
      <c r="VJ968" s="871"/>
      <c r="VK968" s="871"/>
      <c r="VL968" s="871"/>
      <c r="VM968" s="871"/>
      <c r="VN968" s="871"/>
      <c r="VO968" s="871"/>
      <c r="VP968" s="871"/>
      <c r="VQ968" s="871"/>
      <c r="VR968" s="871"/>
      <c r="VS968" s="871"/>
      <c r="VT968" s="871"/>
      <c r="VU968" s="871"/>
      <c r="VV968" s="871"/>
      <c r="VW968" s="871"/>
      <c r="VX968" s="871"/>
      <c r="VY968" s="871"/>
      <c r="VZ968" s="871"/>
      <c r="WA968" s="871"/>
      <c r="WB968" s="871"/>
      <c r="WC968" s="871"/>
      <c r="WD968" s="871"/>
      <c r="WE968" s="871"/>
      <c r="WF968" s="871"/>
      <c r="WG968" s="871"/>
      <c r="WH968" s="871"/>
      <c r="WI968" s="871"/>
      <c r="WJ968" s="871"/>
      <c r="WK968" s="871"/>
      <c r="WL968" s="871"/>
      <c r="WM968" s="871"/>
      <c r="WN968" s="871"/>
      <c r="WO968" s="871"/>
      <c r="WP968" s="871"/>
      <c r="WQ968" s="871"/>
      <c r="WR968" s="871"/>
      <c r="WS968" s="871"/>
      <c r="WT968" s="871"/>
      <c r="WU968" s="871"/>
      <c r="WV968" s="871"/>
      <c r="WW968" s="871"/>
      <c r="WX968" s="871"/>
      <c r="WY968" s="871"/>
      <c r="WZ968" s="871"/>
      <c r="XA968" s="871"/>
      <c r="XB968" s="871"/>
      <c r="XC968" s="871"/>
      <c r="XD968" s="871"/>
      <c r="XE968" s="871"/>
      <c r="XF968" s="871"/>
      <c r="XG968" s="871"/>
      <c r="XH968" s="871"/>
      <c r="XI968" s="871"/>
      <c r="XJ968" s="871"/>
      <c r="XK968" s="871"/>
      <c r="XL968" s="871"/>
      <c r="XM968" s="871"/>
      <c r="XN968" s="871"/>
      <c r="XO968" s="871"/>
      <c r="XP968" s="871"/>
      <c r="XQ968" s="871"/>
      <c r="XR968" s="871"/>
      <c r="XS968" s="871"/>
      <c r="XT968" s="871"/>
      <c r="XU968" s="871"/>
      <c r="XV968" s="871"/>
      <c r="XW968" s="871"/>
      <c r="XX968" s="871"/>
      <c r="XY968" s="871"/>
      <c r="XZ968" s="871"/>
      <c r="YA968" s="871"/>
      <c r="YB968" s="871"/>
      <c r="YC968" s="871"/>
      <c r="YD968" s="871"/>
      <c r="YE968" s="871"/>
      <c r="YF968" s="871"/>
      <c r="YG968" s="871"/>
      <c r="YH968" s="871"/>
      <c r="YI968" s="871"/>
      <c r="YJ968" s="871"/>
      <c r="YK968" s="871"/>
      <c r="YL968" s="871"/>
      <c r="YM968" s="871"/>
      <c r="YN968" s="871"/>
      <c r="YO968" s="871"/>
      <c r="YP968" s="871"/>
      <c r="YQ968" s="871"/>
      <c r="YR968" s="871"/>
      <c r="YS968" s="871"/>
      <c r="YT968" s="871"/>
      <c r="YU968" s="871"/>
      <c r="YV968" s="871"/>
      <c r="YW968" s="871"/>
      <c r="YX968" s="871"/>
      <c r="YY968" s="871"/>
      <c r="YZ968" s="871"/>
      <c r="ZA968" s="871"/>
      <c r="ZB968" s="871"/>
      <c r="ZC968" s="871"/>
      <c r="ZD968" s="871"/>
      <c r="ZE968" s="871"/>
      <c r="ZF968" s="871"/>
      <c r="ZG968" s="871"/>
      <c r="ZH968" s="871"/>
      <c r="ZI968" s="871"/>
      <c r="ZJ968" s="871"/>
      <c r="ZK968" s="871"/>
      <c r="ZL968" s="871"/>
      <c r="ZM968" s="871"/>
      <c r="ZN968" s="871"/>
      <c r="ZO968" s="871"/>
      <c r="ZP968" s="871"/>
      <c r="ZQ968" s="871"/>
      <c r="ZR968" s="871"/>
      <c r="ZS968" s="871"/>
      <c r="ZT968" s="871"/>
      <c r="ZU968" s="871"/>
      <c r="ZV968" s="871"/>
      <c r="ZW968" s="871"/>
      <c r="ZX968" s="871"/>
      <c r="ZY968" s="871"/>
      <c r="ZZ968" s="871"/>
      <c r="AAA968" s="871"/>
      <c r="AAB968" s="871"/>
      <c r="AAC968" s="871"/>
      <c r="AAD968" s="871"/>
      <c r="AAE968" s="871"/>
      <c r="AAF968" s="871"/>
      <c r="AAG968" s="871"/>
      <c r="AAH968" s="871"/>
      <c r="AAI968" s="871"/>
      <c r="AAJ968" s="871"/>
      <c r="AAK968" s="871"/>
      <c r="AAL968" s="871"/>
      <c r="AAM968" s="871"/>
      <c r="AAN968" s="871"/>
      <c r="AAO968" s="871"/>
      <c r="AAP968" s="871"/>
      <c r="AAQ968" s="871"/>
      <c r="AAR968" s="871"/>
      <c r="AAS968" s="871"/>
      <c r="AAT968" s="871"/>
      <c r="AAU968" s="871"/>
      <c r="AAV968" s="871"/>
      <c r="AAW968" s="871"/>
      <c r="AAX968" s="871"/>
      <c r="AAY968" s="871"/>
      <c r="AAZ968" s="871"/>
      <c r="ABA968" s="871"/>
      <c r="ABB968" s="871"/>
      <c r="ABC968" s="871"/>
      <c r="ABD968" s="871"/>
      <c r="ABE968" s="871"/>
      <c r="ABF968" s="871"/>
      <c r="ABG968" s="871"/>
      <c r="ABH968" s="871"/>
      <c r="ABI968" s="871"/>
      <c r="ABJ968" s="871"/>
      <c r="ABK968" s="871"/>
      <c r="ABL968" s="871"/>
      <c r="ABM968" s="871"/>
      <c r="ABN968" s="871"/>
      <c r="ABO968" s="871"/>
      <c r="ABP968" s="871"/>
      <c r="ABQ968" s="871"/>
      <c r="ABR968" s="871"/>
      <c r="ABS968" s="871"/>
      <c r="ABT968" s="871"/>
      <c r="ABU968" s="871"/>
      <c r="ABV968" s="871"/>
      <c r="ABW968" s="871"/>
      <c r="ABX968" s="871"/>
      <c r="ABY968" s="871"/>
      <c r="ABZ968" s="871"/>
      <c r="ACA968" s="871"/>
      <c r="ACB968" s="871"/>
      <c r="ACC968" s="871"/>
      <c r="ACD968" s="871"/>
      <c r="ACE968" s="871"/>
      <c r="ACF968" s="871"/>
      <c r="ACG968" s="871"/>
      <c r="ACH968" s="871"/>
      <c r="ACI968" s="871"/>
      <c r="ACJ968" s="871"/>
      <c r="ACK968" s="871"/>
      <c r="ACL968" s="871"/>
      <c r="ACM968" s="871"/>
      <c r="ACN968" s="871"/>
      <c r="ACO968" s="871"/>
      <c r="ACP968" s="871"/>
      <c r="ACQ968" s="871"/>
      <c r="ACR968" s="871"/>
      <c r="ACS968" s="871"/>
      <c r="ACT968" s="871"/>
      <c r="ACU968" s="871"/>
      <c r="ACV968" s="871"/>
      <c r="ACW968" s="871"/>
      <c r="ACX968" s="871"/>
      <c r="ACY968" s="871"/>
      <c r="ACZ968" s="871"/>
      <c r="ADA968" s="871"/>
      <c r="ADB968" s="871"/>
      <c r="ADC968" s="871"/>
      <c r="ADD968" s="871"/>
      <c r="ADE968" s="871"/>
      <c r="ADF968" s="871"/>
      <c r="ADG968" s="871"/>
      <c r="ADH968" s="871"/>
      <c r="ADI968" s="871"/>
      <c r="ADJ968" s="871"/>
      <c r="ADK968" s="871"/>
      <c r="ADL968" s="871"/>
      <c r="ADM968" s="871"/>
      <c r="ADN968" s="871"/>
      <c r="ADO968" s="871"/>
      <c r="ADP968" s="871"/>
      <c r="ADQ968" s="871"/>
      <c r="ADR968" s="871"/>
      <c r="ADS968" s="871"/>
      <c r="ADT968" s="871"/>
      <c r="ADU968" s="871"/>
      <c r="ADV968" s="871"/>
      <c r="ADW968" s="871"/>
      <c r="ADX968" s="871"/>
      <c r="ADY968" s="871"/>
      <c r="ADZ968" s="871"/>
      <c r="AEA968" s="871"/>
      <c r="AEB968" s="871"/>
      <c r="AEC968" s="871"/>
      <c r="AED968" s="871"/>
      <c r="AEE968" s="871"/>
      <c r="AEF968" s="871"/>
      <c r="AEG968" s="871"/>
      <c r="AEH968" s="871"/>
      <c r="AEI968" s="871"/>
      <c r="AEJ968" s="871"/>
      <c r="AEK968" s="871"/>
      <c r="AEL968" s="871"/>
      <c r="AEM968" s="871"/>
      <c r="AEN968" s="871"/>
      <c r="AEO968" s="871"/>
      <c r="AEP968" s="871"/>
      <c r="AEQ968" s="871"/>
      <c r="AER968" s="871"/>
      <c r="AES968" s="871"/>
      <c r="AET968" s="871"/>
      <c r="AEU968" s="871"/>
      <c r="AEV968" s="871"/>
      <c r="AEW968" s="871"/>
      <c r="AEX968" s="871"/>
      <c r="AEY968" s="871"/>
      <c r="AEZ968" s="871"/>
      <c r="AFA968" s="871"/>
      <c r="AFB968" s="871"/>
      <c r="AFC968" s="871"/>
      <c r="AFD968" s="871"/>
      <c r="AFE968" s="871"/>
      <c r="AFF968" s="871"/>
      <c r="AFG968" s="871"/>
      <c r="AFH968" s="871"/>
      <c r="AFI968" s="871"/>
      <c r="AFJ968" s="871"/>
      <c r="AFK968" s="871"/>
      <c r="AFL968" s="871"/>
      <c r="AFM968" s="871"/>
      <c r="AFN968" s="871"/>
      <c r="AFO968" s="871"/>
      <c r="AFP968" s="871"/>
      <c r="AFQ968" s="871"/>
      <c r="AFR968" s="871"/>
      <c r="AFS968" s="871"/>
      <c r="AFT968" s="871"/>
      <c r="AFU968" s="871"/>
      <c r="AFV968" s="871"/>
      <c r="AFW968" s="871"/>
      <c r="AFX968" s="871"/>
      <c r="AFY968" s="871"/>
      <c r="AFZ968" s="871"/>
      <c r="AGA968" s="871"/>
      <c r="AGB968" s="871"/>
      <c r="AGC968" s="871"/>
      <c r="AGD968" s="871"/>
      <c r="AGE968" s="871"/>
      <c r="AGF968" s="871"/>
      <c r="AGG968" s="871"/>
      <c r="AGH968" s="871"/>
      <c r="AGI968" s="871"/>
      <c r="AGJ968" s="871"/>
      <c r="AGK968" s="871"/>
      <c r="AGL968" s="871"/>
      <c r="AGM968" s="871"/>
      <c r="AGN968" s="871"/>
      <c r="AGO968" s="871"/>
      <c r="AGP968" s="871"/>
      <c r="AGQ968" s="871"/>
      <c r="AGR968" s="871"/>
      <c r="AGS968" s="871"/>
      <c r="AGT968" s="871"/>
      <c r="AGU968" s="871"/>
      <c r="AGV968" s="871"/>
      <c r="AGW968" s="871"/>
      <c r="AGX968" s="871"/>
      <c r="AGY968" s="871"/>
      <c r="AGZ968" s="871"/>
      <c r="AHA968" s="871"/>
      <c r="AHB968" s="871"/>
      <c r="AHC968" s="871"/>
      <c r="AHD968" s="871"/>
      <c r="AHE968" s="871"/>
      <c r="AHF968" s="871"/>
      <c r="AHG968" s="871"/>
      <c r="AHH968" s="871"/>
      <c r="AHI968" s="871"/>
      <c r="AHJ968" s="871"/>
      <c r="AHK968" s="871"/>
      <c r="AHL968" s="871"/>
      <c r="AHM968" s="871"/>
      <c r="AHN968" s="871"/>
      <c r="AHO968" s="871"/>
      <c r="AHP968" s="871"/>
      <c r="AHQ968" s="871"/>
      <c r="AHR968" s="871"/>
      <c r="AHS968" s="871"/>
      <c r="AHT968" s="871"/>
      <c r="AHU968" s="871"/>
      <c r="AHV968" s="871"/>
      <c r="AHW968" s="871"/>
      <c r="AHX968" s="871"/>
      <c r="AHY968" s="871"/>
      <c r="AHZ968" s="871"/>
      <c r="AIA968" s="871"/>
      <c r="AIB968" s="871"/>
      <c r="AIC968" s="871"/>
      <c r="AID968" s="871"/>
      <c r="AIE968" s="871"/>
      <c r="AIF968" s="871"/>
      <c r="AIG968" s="871"/>
      <c r="AIH968" s="871"/>
      <c r="AII968" s="871"/>
      <c r="AIJ968" s="871"/>
      <c r="AIK968" s="871"/>
      <c r="AIL968" s="871"/>
      <c r="AIM968" s="871"/>
      <c r="AIN968" s="871"/>
      <c r="AIO968" s="871"/>
      <c r="AIP968" s="871"/>
      <c r="AIQ968" s="871"/>
      <c r="AIR968" s="871"/>
      <c r="AIS968" s="871"/>
      <c r="AIT968" s="871"/>
      <c r="AIU968" s="871"/>
      <c r="AIV968" s="871"/>
      <c r="AIW968" s="871"/>
      <c r="AIX968" s="871"/>
      <c r="AIY968" s="871"/>
      <c r="AIZ968" s="871"/>
      <c r="AJA968" s="871"/>
      <c r="AJB968" s="871"/>
      <c r="AJC968" s="871"/>
      <c r="AJD968" s="871"/>
      <c r="AJE968" s="871"/>
      <c r="AJF968" s="871"/>
      <c r="AJG968" s="871"/>
      <c r="AJH968" s="871"/>
      <c r="AJI968" s="871"/>
      <c r="AJJ968" s="871"/>
      <c r="AJK968" s="871"/>
      <c r="AJL968" s="871"/>
      <c r="AJM968" s="871"/>
      <c r="AJN968" s="871"/>
      <c r="AJO968" s="871"/>
      <c r="AJP968" s="871"/>
      <c r="AJQ968" s="871"/>
      <c r="AJR968" s="871"/>
      <c r="AJS968" s="871"/>
      <c r="AJT968" s="871"/>
      <c r="AJU968" s="871"/>
      <c r="AJV968" s="871"/>
      <c r="AJW968" s="871"/>
      <c r="AJX968" s="871"/>
      <c r="AJY968" s="871"/>
      <c r="AJZ968" s="871"/>
      <c r="AKA968" s="871"/>
      <c r="AKB968" s="871"/>
      <c r="AKC968" s="871"/>
      <c r="AKD968" s="871"/>
      <c r="AKE968" s="871"/>
      <c r="AKF968" s="871"/>
      <c r="AKG968" s="871"/>
      <c r="AKH968" s="871"/>
      <c r="AKI968" s="871"/>
      <c r="AKJ968" s="871"/>
      <c r="AKK968" s="871"/>
      <c r="AKL968" s="871"/>
      <c r="AKM968" s="871"/>
      <c r="AKN968" s="871"/>
      <c r="AKO968" s="871"/>
      <c r="AKP968" s="871"/>
      <c r="AKQ968" s="871"/>
      <c r="AKR968" s="871"/>
      <c r="AKS968" s="871"/>
      <c r="AKT968" s="871"/>
      <c r="AKU968" s="871"/>
      <c r="AKV968" s="871"/>
      <c r="AKW968" s="871"/>
      <c r="AKX968" s="871"/>
      <c r="AKY968" s="871"/>
      <c r="AKZ968" s="871"/>
      <c r="ALA968" s="871"/>
      <c r="ALB968" s="871"/>
      <c r="ALC968" s="871"/>
      <c r="ALD968" s="871"/>
      <c r="ALE968" s="871"/>
      <c r="ALF968" s="871"/>
      <c r="ALG968" s="871"/>
      <c r="ALH968" s="871"/>
      <c r="ALI968" s="871"/>
      <c r="ALJ968" s="871"/>
      <c r="ALK968" s="871"/>
      <c r="ALL968" s="871"/>
      <c r="ALM968" s="871"/>
      <c r="ALN968" s="871"/>
      <c r="ALO968" s="871"/>
      <c r="ALP968" s="871"/>
      <c r="ALQ968" s="871"/>
      <c r="ALR968" s="871"/>
      <c r="ALS968" s="871"/>
      <c r="ALT968" s="871"/>
      <c r="ALU968" s="871"/>
      <c r="ALV968" s="871"/>
      <c r="ALW968" s="871"/>
      <c r="ALX968" s="871"/>
      <c r="ALY968" s="871"/>
      <c r="ALZ968" s="871"/>
      <c r="AMA968" s="871"/>
      <c r="AMB968" s="871"/>
      <c r="AMC968" s="871"/>
      <c r="AMD968" s="871"/>
      <c r="AME968" s="871"/>
      <c r="AMF968" s="871"/>
      <c r="AMG968" s="871"/>
      <c r="AMH968" s="871"/>
      <c r="AMI968" s="871"/>
      <c r="AMJ968" s="871"/>
    </row>
    <row r="969" spans="1:1024" ht="14.4">
      <c r="A969" s="964">
        <v>15628</v>
      </c>
      <c r="B969" s="1008">
        <v>0.1</v>
      </c>
      <c r="C969" s="1042"/>
      <c r="D969" s="959" t="s">
        <v>771</v>
      </c>
      <c r="E969" s="955">
        <v>3400000</v>
      </c>
      <c r="F969" s="1043">
        <v>0.05</v>
      </c>
      <c r="G969" s="1044">
        <f t="shared" si="38"/>
        <v>170000</v>
      </c>
      <c r="H969" s="871"/>
      <c r="I969" s="871"/>
      <c r="J969" s="871"/>
      <c r="K969" s="871"/>
      <c r="L969" s="871"/>
      <c r="M969" s="871"/>
      <c r="N969" s="871"/>
      <c r="O969" s="871"/>
      <c r="P969" s="871"/>
      <c r="Q969" s="871"/>
      <c r="R969" s="871"/>
      <c r="S969" s="871"/>
      <c r="T969" s="871"/>
      <c r="U969" s="871"/>
      <c r="V969" s="871"/>
      <c r="W969" s="871"/>
      <c r="X969" s="871"/>
      <c r="Y969" s="871"/>
      <c r="Z969" s="871"/>
      <c r="AA969" s="871"/>
      <c r="AB969" s="871"/>
      <c r="AC969" s="871"/>
      <c r="AD969" s="871"/>
      <c r="AE969" s="871"/>
      <c r="AF969" s="871"/>
      <c r="AG969" s="871"/>
      <c r="AH969" s="871"/>
      <c r="AI969" s="871"/>
      <c r="AJ969" s="871"/>
      <c r="AK969" s="871"/>
      <c r="AL969" s="871"/>
      <c r="AM969" s="871"/>
      <c r="AN969" s="871"/>
      <c r="AO969" s="871"/>
      <c r="AP969" s="871"/>
      <c r="AQ969" s="871"/>
      <c r="AR969" s="871"/>
      <c r="AS969" s="871"/>
      <c r="AT969" s="871"/>
      <c r="AU969" s="871"/>
      <c r="AV969" s="871"/>
      <c r="AW969" s="871"/>
      <c r="AX969" s="871"/>
      <c r="AY969" s="871"/>
      <c r="AZ969" s="871"/>
      <c r="BA969" s="871"/>
      <c r="BB969" s="871"/>
      <c r="BC969" s="871"/>
      <c r="BD969" s="871"/>
      <c r="BE969" s="871"/>
      <c r="BF969" s="871"/>
      <c r="BG969" s="871"/>
      <c r="BH969" s="871"/>
      <c r="BI969" s="871"/>
      <c r="BJ969" s="871"/>
      <c r="BK969" s="871"/>
      <c r="BL969" s="871"/>
      <c r="BM969" s="871"/>
      <c r="BN969" s="871"/>
      <c r="BO969" s="871"/>
      <c r="BP969" s="871"/>
      <c r="BQ969" s="871"/>
      <c r="BR969" s="871"/>
      <c r="BS969" s="871"/>
      <c r="BT969" s="871"/>
      <c r="BU969" s="871"/>
      <c r="BV969" s="871"/>
      <c r="BW969" s="871"/>
      <c r="BX969" s="871"/>
      <c r="BY969" s="871"/>
      <c r="BZ969" s="871"/>
      <c r="CA969" s="871"/>
      <c r="CB969" s="871"/>
      <c r="CC969" s="871"/>
      <c r="CD969" s="871"/>
      <c r="CE969" s="871"/>
      <c r="CF969" s="871"/>
      <c r="CG969" s="871"/>
      <c r="CH969" s="871"/>
      <c r="CI969" s="871"/>
      <c r="CJ969" s="871"/>
      <c r="CK969" s="871"/>
      <c r="CL969" s="871"/>
      <c r="CM969" s="871"/>
      <c r="CN969" s="871"/>
      <c r="CO969" s="871"/>
      <c r="CP969" s="871"/>
      <c r="CQ969" s="871"/>
      <c r="CR969" s="871"/>
      <c r="CS969" s="871"/>
      <c r="CT969" s="871"/>
      <c r="CU969" s="871"/>
      <c r="CV969" s="871"/>
      <c r="CW969" s="871"/>
      <c r="CX969" s="871"/>
      <c r="CY969" s="871"/>
      <c r="CZ969" s="871"/>
      <c r="DA969" s="871"/>
      <c r="DB969" s="871"/>
      <c r="DC969" s="871"/>
      <c r="DD969" s="871"/>
      <c r="DE969" s="871"/>
      <c r="DF969" s="871"/>
      <c r="DG969" s="871"/>
      <c r="DH969" s="871"/>
      <c r="DI969" s="871"/>
      <c r="DJ969" s="871"/>
      <c r="DK969" s="871"/>
      <c r="DL969" s="871"/>
      <c r="DM969" s="871"/>
      <c r="DN969" s="871"/>
      <c r="DO969" s="871"/>
      <c r="DP969" s="871"/>
      <c r="DQ969" s="871"/>
      <c r="DR969" s="871"/>
      <c r="DS969" s="871"/>
      <c r="DT969" s="871"/>
      <c r="DU969" s="871"/>
      <c r="DV969" s="871"/>
      <c r="DW969" s="871"/>
      <c r="DX969" s="871"/>
      <c r="DY969" s="871"/>
      <c r="DZ969" s="871"/>
      <c r="EA969" s="871"/>
      <c r="EB969" s="871"/>
      <c r="EC969" s="871"/>
      <c r="ED969" s="871"/>
      <c r="EE969" s="871"/>
      <c r="EF969" s="871"/>
      <c r="EG969" s="871"/>
      <c r="EH969" s="871"/>
      <c r="EI969" s="871"/>
      <c r="EJ969" s="871"/>
      <c r="EK969" s="871"/>
      <c r="EL969" s="871"/>
      <c r="EM969" s="871"/>
      <c r="EN969" s="871"/>
      <c r="EO969" s="871"/>
      <c r="EP969" s="871"/>
      <c r="EQ969" s="871"/>
      <c r="ER969" s="871"/>
      <c r="ES969" s="871"/>
      <c r="ET969" s="871"/>
      <c r="EU969" s="871"/>
      <c r="EV969" s="871"/>
      <c r="EW969" s="871"/>
      <c r="EX969" s="871"/>
      <c r="EY969" s="871"/>
      <c r="EZ969" s="871"/>
      <c r="FA969" s="871"/>
      <c r="FB969" s="871"/>
      <c r="FC969" s="871"/>
      <c r="FD969" s="871"/>
      <c r="FE969" s="871"/>
      <c r="FF969" s="871"/>
      <c r="FG969" s="871"/>
      <c r="FH969" s="871"/>
      <c r="FI969" s="871"/>
      <c r="FJ969" s="871"/>
      <c r="FK969" s="871"/>
      <c r="FL969" s="871"/>
      <c r="FM969" s="871"/>
      <c r="FN969" s="871"/>
      <c r="FO969" s="871"/>
      <c r="FP969" s="871"/>
      <c r="FQ969" s="871"/>
      <c r="FR969" s="871"/>
      <c r="FS969" s="871"/>
      <c r="FT969" s="871"/>
      <c r="FU969" s="871"/>
      <c r="FV969" s="871"/>
      <c r="FW969" s="871"/>
      <c r="FX969" s="871"/>
      <c r="FY969" s="871"/>
      <c r="FZ969" s="871"/>
      <c r="GA969" s="871"/>
      <c r="GB969" s="871"/>
      <c r="GC969" s="871"/>
      <c r="GD969" s="871"/>
      <c r="GE969" s="871"/>
      <c r="GF969" s="871"/>
      <c r="GG969" s="871"/>
      <c r="GH969" s="871"/>
      <c r="GI969" s="871"/>
      <c r="GJ969" s="871"/>
      <c r="GK969" s="871"/>
      <c r="GL969" s="871"/>
      <c r="GM969" s="871"/>
      <c r="GN969" s="871"/>
      <c r="GO969" s="871"/>
      <c r="GP969" s="871"/>
      <c r="GQ969" s="871"/>
      <c r="GR969" s="871"/>
      <c r="GS969" s="871"/>
      <c r="GT969" s="871"/>
      <c r="GU969" s="871"/>
      <c r="GV969" s="871"/>
      <c r="GW969" s="871"/>
      <c r="GX969" s="871"/>
      <c r="GY969" s="871"/>
      <c r="GZ969" s="871"/>
      <c r="HA969" s="871"/>
      <c r="HB969" s="871"/>
      <c r="HC969" s="871"/>
      <c r="HD969" s="871"/>
      <c r="HE969" s="871"/>
      <c r="HF969" s="871"/>
      <c r="HG969" s="871"/>
      <c r="HH969" s="871"/>
      <c r="HI969" s="871"/>
      <c r="HJ969" s="871"/>
      <c r="HK969" s="871"/>
      <c r="HL969" s="871"/>
      <c r="HM969" s="871"/>
      <c r="HN969" s="871"/>
      <c r="HO969" s="871"/>
      <c r="HP969" s="871"/>
      <c r="HQ969" s="871"/>
      <c r="HR969" s="871"/>
      <c r="HS969" s="871"/>
      <c r="HT969" s="871"/>
      <c r="HU969" s="871"/>
      <c r="HV969" s="871"/>
      <c r="HW969" s="871"/>
      <c r="HX969" s="871"/>
      <c r="HY969" s="871"/>
      <c r="HZ969" s="871"/>
      <c r="IA969" s="871"/>
      <c r="IB969" s="871"/>
      <c r="IC969" s="871"/>
      <c r="ID969" s="871"/>
      <c r="IE969" s="871"/>
      <c r="IF969" s="871"/>
      <c r="IG969" s="871"/>
      <c r="IH969" s="871"/>
      <c r="II969" s="871"/>
      <c r="IJ969" s="871"/>
      <c r="IK969" s="871"/>
      <c r="IL969" s="871"/>
      <c r="IM969" s="871"/>
      <c r="IN969" s="871"/>
      <c r="IO969" s="871"/>
      <c r="IP969" s="871"/>
      <c r="IQ969" s="871"/>
      <c r="IR969" s="871"/>
      <c r="IS969" s="871"/>
      <c r="IT969" s="871"/>
      <c r="IU969" s="871"/>
      <c r="IV969" s="871"/>
      <c r="IW969" s="871"/>
      <c r="IX969" s="871"/>
      <c r="IY969" s="871"/>
      <c r="IZ969" s="871"/>
      <c r="JA969" s="871"/>
      <c r="JB969" s="871"/>
      <c r="JC969" s="871"/>
      <c r="JD969" s="871"/>
      <c r="JE969" s="871"/>
      <c r="JF969" s="871"/>
      <c r="JG969" s="871"/>
      <c r="JH969" s="871"/>
      <c r="JI969" s="871"/>
      <c r="JJ969" s="871"/>
      <c r="JK969" s="871"/>
      <c r="JL969" s="871"/>
      <c r="JM969" s="871"/>
      <c r="JN969" s="871"/>
      <c r="JO969" s="871"/>
      <c r="JP969" s="871"/>
      <c r="JQ969" s="871"/>
      <c r="JR969" s="871"/>
      <c r="JS969" s="871"/>
      <c r="JT969" s="871"/>
      <c r="JU969" s="871"/>
      <c r="JV969" s="871"/>
      <c r="JW969" s="871"/>
      <c r="JX969" s="871"/>
      <c r="JY969" s="871"/>
      <c r="JZ969" s="871"/>
      <c r="KA969" s="871"/>
      <c r="KB969" s="871"/>
      <c r="KC969" s="871"/>
      <c r="KD969" s="871"/>
      <c r="KE969" s="871"/>
      <c r="KF969" s="871"/>
      <c r="KG969" s="871"/>
      <c r="KH969" s="871"/>
      <c r="KI969" s="871"/>
      <c r="KJ969" s="871"/>
      <c r="KK969" s="871"/>
      <c r="KL969" s="871"/>
      <c r="KM969" s="871"/>
      <c r="KN969" s="871"/>
      <c r="KO969" s="871"/>
      <c r="KP969" s="871"/>
      <c r="KQ969" s="871"/>
      <c r="KR969" s="871"/>
      <c r="KS969" s="871"/>
      <c r="KT969" s="871"/>
      <c r="KU969" s="871"/>
      <c r="KV969" s="871"/>
      <c r="KW969" s="871"/>
      <c r="KX969" s="871"/>
      <c r="KY969" s="871"/>
      <c r="KZ969" s="871"/>
      <c r="LA969" s="871"/>
      <c r="LB969" s="871"/>
      <c r="LC969" s="871"/>
      <c r="LD969" s="871"/>
      <c r="LE969" s="871"/>
      <c r="LF969" s="871"/>
      <c r="LG969" s="871"/>
      <c r="LH969" s="871"/>
      <c r="LI969" s="871"/>
      <c r="LJ969" s="871"/>
      <c r="LK969" s="871"/>
      <c r="LL969" s="871"/>
      <c r="LM969" s="871"/>
      <c r="LN969" s="871"/>
      <c r="LO969" s="871"/>
      <c r="LP969" s="871"/>
      <c r="LQ969" s="871"/>
      <c r="LR969" s="871"/>
      <c r="LS969" s="871"/>
      <c r="LT969" s="871"/>
      <c r="LU969" s="871"/>
      <c r="LV969" s="871"/>
      <c r="LW969" s="871"/>
      <c r="LX969" s="871"/>
      <c r="LY969" s="871"/>
      <c r="LZ969" s="871"/>
      <c r="MA969" s="871"/>
      <c r="MB969" s="871"/>
      <c r="MC969" s="871"/>
      <c r="MD969" s="871"/>
      <c r="ME969" s="871"/>
      <c r="MF969" s="871"/>
      <c r="MG969" s="871"/>
      <c r="MH969" s="871"/>
      <c r="MI969" s="871"/>
      <c r="MJ969" s="871"/>
      <c r="MK969" s="871"/>
      <c r="ML969" s="871"/>
      <c r="MM969" s="871"/>
      <c r="MN969" s="871"/>
      <c r="MO969" s="871"/>
      <c r="MP969" s="871"/>
      <c r="MQ969" s="871"/>
      <c r="MR969" s="871"/>
      <c r="MS969" s="871"/>
      <c r="MT969" s="871"/>
      <c r="MU969" s="871"/>
      <c r="MV969" s="871"/>
      <c r="MW969" s="871"/>
      <c r="MX969" s="871"/>
      <c r="MY969" s="871"/>
      <c r="MZ969" s="871"/>
      <c r="NA969" s="871"/>
      <c r="NB969" s="871"/>
      <c r="NC969" s="871"/>
      <c r="ND969" s="871"/>
      <c r="NE969" s="871"/>
      <c r="NF969" s="871"/>
      <c r="NG969" s="871"/>
      <c r="NH969" s="871"/>
      <c r="NI969" s="871"/>
      <c r="NJ969" s="871"/>
      <c r="NK969" s="871"/>
      <c r="NL969" s="871"/>
      <c r="NM969" s="871"/>
      <c r="NN969" s="871"/>
      <c r="NO969" s="871"/>
      <c r="NP969" s="871"/>
      <c r="NQ969" s="871"/>
      <c r="NR969" s="871"/>
      <c r="NS969" s="871"/>
      <c r="NT969" s="871"/>
      <c r="NU969" s="871"/>
      <c r="NV969" s="871"/>
      <c r="NW969" s="871"/>
      <c r="NX969" s="871"/>
      <c r="NY969" s="871"/>
      <c r="NZ969" s="871"/>
      <c r="OA969" s="871"/>
      <c r="OB969" s="871"/>
      <c r="OC969" s="871"/>
      <c r="OD969" s="871"/>
      <c r="OE969" s="871"/>
      <c r="OF969" s="871"/>
      <c r="OG969" s="871"/>
      <c r="OH969" s="871"/>
      <c r="OI969" s="871"/>
      <c r="OJ969" s="871"/>
      <c r="OK969" s="871"/>
      <c r="OL969" s="871"/>
      <c r="OM969" s="871"/>
      <c r="ON969" s="871"/>
      <c r="OO969" s="871"/>
      <c r="OP969" s="871"/>
      <c r="OQ969" s="871"/>
      <c r="OR969" s="871"/>
      <c r="OS969" s="871"/>
      <c r="OT969" s="871"/>
      <c r="OU969" s="871"/>
      <c r="OV969" s="871"/>
      <c r="OW969" s="871"/>
      <c r="OX969" s="871"/>
      <c r="OY969" s="871"/>
      <c r="OZ969" s="871"/>
      <c r="PA969" s="871"/>
      <c r="PB969" s="871"/>
      <c r="PC969" s="871"/>
      <c r="PD969" s="871"/>
      <c r="PE969" s="871"/>
      <c r="PF969" s="871"/>
      <c r="PG969" s="871"/>
      <c r="PH969" s="871"/>
      <c r="PI969" s="871"/>
      <c r="PJ969" s="871"/>
      <c r="PK969" s="871"/>
      <c r="PL969" s="871"/>
      <c r="PM969" s="871"/>
      <c r="PN969" s="871"/>
      <c r="PO969" s="871"/>
      <c r="PP969" s="871"/>
      <c r="PQ969" s="871"/>
      <c r="PR969" s="871"/>
      <c r="PS969" s="871"/>
      <c r="PT969" s="871"/>
      <c r="PU969" s="871"/>
      <c r="PV969" s="871"/>
      <c r="PW969" s="871"/>
      <c r="PX969" s="871"/>
      <c r="PY969" s="871"/>
      <c r="PZ969" s="871"/>
      <c r="QA969" s="871"/>
      <c r="QB969" s="871"/>
      <c r="QC969" s="871"/>
      <c r="QD969" s="871"/>
      <c r="QE969" s="871"/>
      <c r="QF969" s="871"/>
      <c r="QG969" s="871"/>
      <c r="QH969" s="871"/>
      <c r="QI969" s="871"/>
      <c r="QJ969" s="871"/>
      <c r="QK969" s="871"/>
      <c r="QL969" s="871"/>
      <c r="QM969" s="871"/>
      <c r="QN969" s="871"/>
      <c r="QO969" s="871"/>
      <c r="QP969" s="871"/>
      <c r="QQ969" s="871"/>
      <c r="QR969" s="871"/>
      <c r="QS969" s="871"/>
      <c r="QT969" s="871"/>
      <c r="QU969" s="871"/>
      <c r="QV969" s="871"/>
      <c r="QW969" s="871"/>
      <c r="QX969" s="871"/>
      <c r="QY969" s="871"/>
      <c r="QZ969" s="871"/>
      <c r="RA969" s="871"/>
      <c r="RB969" s="871"/>
      <c r="RC969" s="871"/>
      <c r="RD969" s="871"/>
      <c r="RE969" s="871"/>
      <c r="RF969" s="871"/>
      <c r="RG969" s="871"/>
      <c r="RH969" s="871"/>
      <c r="RI969" s="871"/>
      <c r="RJ969" s="871"/>
      <c r="RK969" s="871"/>
      <c r="RL969" s="871"/>
      <c r="RM969" s="871"/>
      <c r="RN969" s="871"/>
      <c r="RO969" s="871"/>
      <c r="RP969" s="871"/>
      <c r="RQ969" s="871"/>
      <c r="RR969" s="871"/>
      <c r="RS969" s="871"/>
      <c r="RT969" s="871"/>
      <c r="RU969" s="871"/>
      <c r="RV969" s="871"/>
      <c r="RW969" s="871"/>
      <c r="RX969" s="871"/>
      <c r="RY969" s="871"/>
      <c r="RZ969" s="871"/>
      <c r="SA969" s="871"/>
      <c r="SB969" s="871"/>
      <c r="SC969" s="871"/>
      <c r="SD969" s="871"/>
      <c r="SE969" s="871"/>
      <c r="SF969" s="871"/>
      <c r="SG969" s="871"/>
      <c r="SH969" s="871"/>
      <c r="SI969" s="871"/>
      <c r="SJ969" s="871"/>
      <c r="SK969" s="871"/>
      <c r="SL969" s="871"/>
      <c r="SM969" s="871"/>
      <c r="SN969" s="871"/>
      <c r="SO969" s="871"/>
      <c r="SP969" s="871"/>
      <c r="SQ969" s="871"/>
      <c r="SR969" s="871"/>
      <c r="SS969" s="871"/>
      <c r="ST969" s="871"/>
      <c r="SU969" s="871"/>
      <c r="SV969" s="871"/>
      <c r="SW969" s="871"/>
      <c r="SX969" s="871"/>
      <c r="SY969" s="871"/>
      <c r="SZ969" s="871"/>
      <c r="TA969" s="871"/>
      <c r="TB969" s="871"/>
      <c r="TC969" s="871"/>
      <c r="TD969" s="871"/>
      <c r="TE969" s="871"/>
      <c r="TF969" s="871"/>
      <c r="TG969" s="871"/>
      <c r="TH969" s="871"/>
      <c r="TI969" s="871"/>
      <c r="TJ969" s="871"/>
      <c r="TK969" s="871"/>
      <c r="TL969" s="871"/>
      <c r="TM969" s="871"/>
      <c r="TN969" s="871"/>
      <c r="TO969" s="871"/>
      <c r="TP969" s="871"/>
      <c r="TQ969" s="871"/>
      <c r="TR969" s="871"/>
      <c r="TS969" s="871"/>
      <c r="TT969" s="871"/>
      <c r="TU969" s="871"/>
      <c r="TV969" s="871"/>
      <c r="TW969" s="871"/>
      <c r="TX969" s="871"/>
      <c r="TY969" s="871"/>
      <c r="TZ969" s="871"/>
      <c r="UA969" s="871"/>
      <c r="UB969" s="871"/>
      <c r="UC969" s="871"/>
      <c r="UD969" s="871"/>
      <c r="UE969" s="871"/>
      <c r="UF969" s="871"/>
      <c r="UG969" s="871"/>
      <c r="UH969" s="871"/>
      <c r="UI969" s="871"/>
      <c r="UJ969" s="871"/>
      <c r="UK969" s="871"/>
      <c r="UL969" s="871"/>
      <c r="UM969" s="871"/>
      <c r="UN969" s="871"/>
      <c r="UO969" s="871"/>
      <c r="UP969" s="871"/>
      <c r="UQ969" s="871"/>
      <c r="UR969" s="871"/>
      <c r="US969" s="871"/>
      <c r="UT969" s="871"/>
      <c r="UU969" s="871"/>
      <c r="UV969" s="871"/>
      <c r="UW969" s="871"/>
      <c r="UX969" s="871"/>
      <c r="UY969" s="871"/>
      <c r="UZ969" s="871"/>
      <c r="VA969" s="871"/>
      <c r="VB969" s="871"/>
      <c r="VC969" s="871"/>
      <c r="VD969" s="871"/>
      <c r="VE969" s="871"/>
      <c r="VF969" s="871"/>
      <c r="VG969" s="871"/>
      <c r="VH969" s="871"/>
      <c r="VI969" s="871"/>
      <c r="VJ969" s="871"/>
      <c r="VK969" s="871"/>
      <c r="VL969" s="871"/>
      <c r="VM969" s="871"/>
      <c r="VN969" s="871"/>
      <c r="VO969" s="871"/>
      <c r="VP969" s="871"/>
      <c r="VQ969" s="871"/>
      <c r="VR969" s="871"/>
      <c r="VS969" s="871"/>
      <c r="VT969" s="871"/>
      <c r="VU969" s="871"/>
      <c r="VV969" s="871"/>
      <c r="VW969" s="871"/>
      <c r="VX969" s="871"/>
      <c r="VY969" s="871"/>
      <c r="VZ969" s="871"/>
      <c r="WA969" s="871"/>
      <c r="WB969" s="871"/>
      <c r="WC969" s="871"/>
      <c r="WD969" s="871"/>
      <c r="WE969" s="871"/>
      <c r="WF969" s="871"/>
      <c r="WG969" s="871"/>
      <c r="WH969" s="871"/>
      <c r="WI969" s="871"/>
      <c r="WJ969" s="871"/>
      <c r="WK969" s="871"/>
      <c r="WL969" s="871"/>
      <c r="WM969" s="871"/>
      <c r="WN969" s="871"/>
      <c r="WO969" s="871"/>
      <c r="WP969" s="871"/>
      <c r="WQ969" s="871"/>
      <c r="WR969" s="871"/>
      <c r="WS969" s="871"/>
      <c r="WT969" s="871"/>
      <c r="WU969" s="871"/>
      <c r="WV969" s="871"/>
      <c r="WW969" s="871"/>
      <c r="WX969" s="871"/>
      <c r="WY969" s="871"/>
      <c r="WZ969" s="871"/>
      <c r="XA969" s="871"/>
      <c r="XB969" s="871"/>
      <c r="XC969" s="871"/>
      <c r="XD969" s="871"/>
      <c r="XE969" s="871"/>
      <c r="XF969" s="871"/>
      <c r="XG969" s="871"/>
      <c r="XH969" s="871"/>
      <c r="XI969" s="871"/>
      <c r="XJ969" s="871"/>
      <c r="XK969" s="871"/>
      <c r="XL969" s="871"/>
      <c r="XM969" s="871"/>
      <c r="XN969" s="871"/>
      <c r="XO969" s="871"/>
      <c r="XP969" s="871"/>
      <c r="XQ969" s="871"/>
      <c r="XR969" s="871"/>
      <c r="XS969" s="871"/>
      <c r="XT969" s="871"/>
      <c r="XU969" s="871"/>
      <c r="XV969" s="871"/>
      <c r="XW969" s="871"/>
      <c r="XX969" s="871"/>
      <c r="XY969" s="871"/>
      <c r="XZ969" s="871"/>
      <c r="YA969" s="871"/>
      <c r="YB969" s="871"/>
      <c r="YC969" s="871"/>
      <c r="YD969" s="871"/>
      <c r="YE969" s="871"/>
      <c r="YF969" s="871"/>
      <c r="YG969" s="871"/>
      <c r="YH969" s="871"/>
      <c r="YI969" s="871"/>
      <c r="YJ969" s="871"/>
      <c r="YK969" s="871"/>
      <c r="YL969" s="871"/>
      <c r="YM969" s="871"/>
      <c r="YN969" s="871"/>
      <c r="YO969" s="871"/>
      <c r="YP969" s="871"/>
      <c r="YQ969" s="871"/>
      <c r="YR969" s="871"/>
      <c r="YS969" s="871"/>
      <c r="YT969" s="871"/>
      <c r="YU969" s="871"/>
      <c r="YV969" s="871"/>
      <c r="YW969" s="871"/>
      <c r="YX969" s="871"/>
      <c r="YY969" s="871"/>
      <c r="YZ969" s="871"/>
      <c r="ZA969" s="871"/>
      <c r="ZB969" s="871"/>
      <c r="ZC969" s="871"/>
      <c r="ZD969" s="871"/>
      <c r="ZE969" s="871"/>
      <c r="ZF969" s="871"/>
      <c r="ZG969" s="871"/>
      <c r="ZH969" s="871"/>
      <c r="ZI969" s="871"/>
      <c r="ZJ969" s="871"/>
      <c r="ZK969" s="871"/>
      <c r="ZL969" s="871"/>
      <c r="ZM969" s="871"/>
      <c r="ZN969" s="871"/>
      <c r="ZO969" s="871"/>
      <c r="ZP969" s="871"/>
      <c r="ZQ969" s="871"/>
      <c r="ZR969" s="871"/>
      <c r="ZS969" s="871"/>
      <c r="ZT969" s="871"/>
      <c r="ZU969" s="871"/>
      <c r="ZV969" s="871"/>
      <c r="ZW969" s="871"/>
      <c r="ZX969" s="871"/>
      <c r="ZY969" s="871"/>
      <c r="ZZ969" s="871"/>
      <c r="AAA969" s="871"/>
      <c r="AAB969" s="871"/>
      <c r="AAC969" s="871"/>
      <c r="AAD969" s="871"/>
      <c r="AAE969" s="871"/>
      <c r="AAF969" s="871"/>
      <c r="AAG969" s="871"/>
      <c r="AAH969" s="871"/>
      <c r="AAI969" s="871"/>
      <c r="AAJ969" s="871"/>
      <c r="AAK969" s="871"/>
      <c r="AAL969" s="871"/>
      <c r="AAM969" s="871"/>
      <c r="AAN969" s="871"/>
      <c r="AAO969" s="871"/>
      <c r="AAP969" s="871"/>
      <c r="AAQ969" s="871"/>
      <c r="AAR969" s="871"/>
      <c r="AAS969" s="871"/>
      <c r="AAT969" s="871"/>
      <c r="AAU969" s="871"/>
      <c r="AAV969" s="871"/>
      <c r="AAW969" s="871"/>
      <c r="AAX969" s="871"/>
      <c r="AAY969" s="871"/>
      <c r="AAZ969" s="871"/>
      <c r="ABA969" s="871"/>
      <c r="ABB969" s="871"/>
      <c r="ABC969" s="871"/>
      <c r="ABD969" s="871"/>
      <c r="ABE969" s="871"/>
      <c r="ABF969" s="871"/>
      <c r="ABG969" s="871"/>
      <c r="ABH969" s="871"/>
      <c r="ABI969" s="871"/>
      <c r="ABJ969" s="871"/>
      <c r="ABK969" s="871"/>
      <c r="ABL969" s="871"/>
      <c r="ABM969" s="871"/>
      <c r="ABN969" s="871"/>
      <c r="ABO969" s="871"/>
      <c r="ABP969" s="871"/>
      <c r="ABQ969" s="871"/>
      <c r="ABR969" s="871"/>
      <c r="ABS969" s="871"/>
      <c r="ABT969" s="871"/>
      <c r="ABU969" s="871"/>
      <c r="ABV969" s="871"/>
      <c r="ABW969" s="871"/>
      <c r="ABX969" s="871"/>
      <c r="ABY969" s="871"/>
      <c r="ABZ969" s="871"/>
      <c r="ACA969" s="871"/>
      <c r="ACB969" s="871"/>
      <c r="ACC969" s="871"/>
      <c r="ACD969" s="871"/>
      <c r="ACE969" s="871"/>
      <c r="ACF969" s="871"/>
      <c r="ACG969" s="871"/>
      <c r="ACH969" s="871"/>
      <c r="ACI969" s="871"/>
      <c r="ACJ969" s="871"/>
      <c r="ACK969" s="871"/>
      <c r="ACL969" s="871"/>
      <c r="ACM969" s="871"/>
      <c r="ACN969" s="871"/>
      <c r="ACO969" s="871"/>
      <c r="ACP969" s="871"/>
      <c r="ACQ969" s="871"/>
      <c r="ACR969" s="871"/>
      <c r="ACS969" s="871"/>
      <c r="ACT969" s="871"/>
      <c r="ACU969" s="871"/>
      <c r="ACV969" s="871"/>
      <c r="ACW969" s="871"/>
      <c r="ACX969" s="871"/>
      <c r="ACY969" s="871"/>
      <c r="ACZ969" s="871"/>
      <c r="ADA969" s="871"/>
      <c r="ADB969" s="871"/>
      <c r="ADC969" s="871"/>
      <c r="ADD969" s="871"/>
      <c r="ADE969" s="871"/>
      <c r="ADF969" s="871"/>
      <c r="ADG969" s="871"/>
      <c r="ADH969" s="871"/>
      <c r="ADI969" s="871"/>
      <c r="ADJ969" s="871"/>
      <c r="ADK969" s="871"/>
      <c r="ADL969" s="871"/>
      <c r="ADM969" s="871"/>
      <c r="ADN969" s="871"/>
      <c r="ADO969" s="871"/>
      <c r="ADP969" s="871"/>
      <c r="ADQ969" s="871"/>
      <c r="ADR969" s="871"/>
      <c r="ADS969" s="871"/>
      <c r="ADT969" s="871"/>
      <c r="ADU969" s="871"/>
      <c r="ADV969" s="871"/>
      <c r="ADW969" s="871"/>
      <c r="ADX969" s="871"/>
      <c r="ADY969" s="871"/>
      <c r="ADZ969" s="871"/>
      <c r="AEA969" s="871"/>
      <c r="AEB969" s="871"/>
      <c r="AEC969" s="871"/>
      <c r="AED969" s="871"/>
      <c r="AEE969" s="871"/>
      <c r="AEF969" s="871"/>
      <c r="AEG969" s="871"/>
      <c r="AEH969" s="871"/>
      <c r="AEI969" s="871"/>
      <c r="AEJ969" s="871"/>
      <c r="AEK969" s="871"/>
      <c r="AEL969" s="871"/>
      <c r="AEM969" s="871"/>
      <c r="AEN969" s="871"/>
      <c r="AEO969" s="871"/>
      <c r="AEP969" s="871"/>
      <c r="AEQ969" s="871"/>
      <c r="AER969" s="871"/>
      <c r="AES969" s="871"/>
      <c r="AET969" s="871"/>
      <c r="AEU969" s="871"/>
      <c r="AEV969" s="871"/>
      <c r="AEW969" s="871"/>
      <c r="AEX969" s="871"/>
      <c r="AEY969" s="871"/>
      <c r="AEZ969" s="871"/>
      <c r="AFA969" s="871"/>
      <c r="AFB969" s="871"/>
      <c r="AFC969" s="871"/>
      <c r="AFD969" s="871"/>
      <c r="AFE969" s="871"/>
      <c r="AFF969" s="871"/>
      <c r="AFG969" s="871"/>
      <c r="AFH969" s="871"/>
      <c r="AFI969" s="871"/>
      <c r="AFJ969" s="871"/>
      <c r="AFK969" s="871"/>
      <c r="AFL969" s="871"/>
      <c r="AFM969" s="871"/>
      <c r="AFN969" s="871"/>
      <c r="AFO969" s="871"/>
      <c r="AFP969" s="871"/>
      <c r="AFQ969" s="871"/>
      <c r="AFR969" s="871"/>
      <c r="AFS969" s="871"/>
      <c r="AFT969" s="871"/>
      <c r="AFU969" s="871"/>
      <c r="AFV969" s="871"/>
      <c r="AFW969" s="871"/>
      <c r="AFX969" s="871"/>
      <c r="AFY969" s="871"/>
      <c r="AFZ969" s="871"/>
      <c r="AGA969" s="871"/>
      <c r="AGB969" s="871"/>
      <c r="AGC969" s="871"/>
      <c r="AGD969" s="871"/>
      <c r="AGE969" s="871"/>
      <c r="AGF969" s="871"/>
      <c r="AGG969" s="871"/>
      <c r="AGH969" s="871"/>
      <c r="AGI969" s="871"/>
      <c r="AGJ969" s="871"/>
      <c r="AGK969" s="871"/>
      <c r="AGL969" s="871"/>
      <c r="AGM969" s="871"/>
      <c r="AGN969" s="871"/>
      <c r="AGO969" s="871"/>
      <c r="AGP969" s="871"/>
      <c r="AGQ969" s="871"/>
      <c r="AGR969" s="871"/>
      <c r="AGS969" s="871"/>
      <c r="AGT969" s="871"/>
      <c r="AGU969" s="871"/>
      <c r="AGV969" s="871"/>
      <c r="AGW969" s="871"/>
      <c r="AGX969" s="871"/>
      <c r="AGY969" s="871"/>
      <c r="AGZ969" s="871"/>
      <c r="AHA969" s="871"/>
      <c r="AHB969" s="871"/>
      <c r="AHC969" s="871"/>
      <c r="AHD969" s="871"/>
      <c r="AHE969" s="871"/>
      <c r="AHF969" s="871"/>
      <c r="AHG969" s="871"/>
      <c r="AHH969" s="871"/>
      <c r="AHI969" s="871"/>
      <c r="AHJ969" s="871"/>
      <c r="AHK969" s="871"/>
      <c r="AHL969" s="871"/>
      <c r="AHM969" s="871"/>
      <c r="AHN969" s="871"/>
      <c r="AHO969" s="871"/>
      <c r="AHP969" s="871"/>
      <c r="AHQ969" s="871"/>
      <c r="AHR969" s="871"/>
      <c r="AHS969" s="871"/>
      <c r="AHT969" s="871"/>
      <c r="AHU969" s="871"/>
      <c r="AHV969" s="871"/>
      <c r="AHW969" s="871"/>
      <c r="AHX969" s="871"/>
      <c r="AHY969" s="871"/>
      <c r="AHZ969" s="871"/>
      <c r="AIA969" s="871"/>
      <c r="AIB969" s="871"/>
      <c r="AIC969" s="871"/>
      <c r="AID969" s="871"/>
      <c r="AIE969" s="871"/>
      <c r="AIF969" s="871"/>
      <c r="AIG969" s="871"/>
      <c r="AIH969" s="871"/>
      <c r="AII969" s="871"/>
      <c r="AIJ969" s="871"/>
      <c r="AIK969" s="871"/>
      <c r="AIL969" s="871"/>
      <c r="AIM969" s="871"/>
      <c r="AIN969" s="871"/>
      <c r="AIO969" s="871"/>
      <c r="AIP969" s="871"/>
      <c r="AIQ969" s="871"/>
      <c r="AIR969" s="871"/>
      <c r="AIS969" s="871"/>
      <c r="AIT969" s="871"/>
      <c r="AIU969" s="871"/>
      <c r="AIV969" s="871"/>
      <c r="AIW969" s="871"/>
      <c r="AIX969" s="871"/>
      <c r="AIY969" s="871"/>
      <c r="AIZ969" s="871"/>
      <c r="AJA969" s="871"/>
      <c r="AJB969" s="871"/>
      <c r="AJC969" s="871"/>
      <c r="AJD969" s="871"/>
      <c r="AJE969" s="871"/>
      <c r="AJF969" s="871"/>
      <c r="AJG969" s="871"/>
      <c r="AJH969" s="871"/>
      <c r="AJI969" s="871"/>
      <c r="AJJ969" s="871"/>
      <c r="AJK969" s="871"/>
      <c r="AJL969" s="871"/>
      <c r="AJM969" s="871"/>
      <c r="AJN969" s="871"/>
      <c r="AJO969" s="871"/>
      <c r="AJP969" s="871"/>
      <c r="AJQ969" s="871"/>
      <c r="AJR969" s="871"/>
      <c r="AJS969" s="871"/>
      <c r="AJT969" s="871"/>
      <c r="AJU969" s="871"/>
      <c r="AJV969" s="871"/>
      <c r="AJW969" s="871"/>
      <c r="AJX969" s="871"/>
      <c r="AJY969" s="871"/>
      <c r="AJZ969" s="871"/>
      <c r="AKA969" s="871"/>
      <c r="AKB969" s="871"/>
      <c r="AKC969" s="871"/>
      <c r="AKD969" s="871"/>
      <c r="AKE969" s="871"/>
      <c r="AKF969" s="871"/>
      <c r="AKG969" s="871"/>
      <c r="AKH969" s="871"/>
      <c r="AKI969" s="871"/>
      <c r="AKJ969" s="871"/>
      <c r="AKK969" s="871"/>
      <c r="AKL969" s="871"/>
      <c r="AKM969" s="871"/>
      <c r="AKN969" s="871"/>
      <c r="AKO969" s="871"/>
      <c r="AKP969" s="871"/>
      <c r="AKQ969" s="871"/>
      <c r="AKR969" s="871"/>
      <c r="AKS969" s="871"/>
      <c r="AKT969" s="871"/>
      <c r="AKU969" s="871"/>
      <c r="AKV969" s="871"/>
      <c r="AKW969" s="871"/>
      <c r="AKX969" s="871"/>
      <c r="AKY969" s="871"/>
      <c r="AKZ969" s="871"/>
      <c r="ALA969" s="871"/>
      <c r="ALB969" s="871"/>
      <c r="ALC969" s="871"/>
      <c r="ALD969" s="871"/>
      <c r="ALE969" s="871"/>
      <c r="ALF969" s="871"/>
      <c r="ALG969" s="871"/>
      <c r="ALH969" s="871"/>
      <c r="ALI969" s="871"/>
      <c r="ALJ969" s="871"/>
      <c r="ALK969" s="871"/>
      <c r="ALL969" s="871"/>
      <c r="ALM969" s="871"/>
      <c r="ALN969" s="871"/>
      <c r="ALO969" s="871"/>
      <c r="ALP969" s="871"/>
      <c r="ALQ969" s="871"/>
      <c r="ALR969" s="871"/>
      <c r="ALS969" s="871"/>
      <c r="ALT969" s="871"/>
      <c r="ALU969" s="871"/>
      <c r="ALV969" s="871"/>
      <c r="ALW969" s="871"/>
      <c r="ALX969" s="871"/>
      <c r="ALY969" s="871"/>
      <c r="ALZ969" s="871"/>
      <c r="AMA969" s="871"/>
      <c r="AMB969" s="871"/>
      <c r="AMC969" s="871"/>
      <c r="AMD969" s="871"/>
      <c r="AME969" s="871"/>
      <c r="AMF969" s="871"/>
      <c r="AMG969" s="871"/>
      <c r="AMH969" s="871"/>
      <c r="AMI969" s="871"/>
      <c r="AMJ969" s="871"/>
    </row>
    <row r="970" spans="1:1024" ht="14.4">
      <c r="A970" s="970">
        <v>15657</v>
      </c>
      <c r="B970" s="985">
        <v>0.1</v>
      </c>
      <c r="C970" s="1042"/>
      <c r="D970" s="954" t="s">
        <v>772</v>
      </c>
      <c r="E970" s="955">
        <v>1500000</v>
      </c>
      <c r="F970" s="1043">
        <v>0.05</v>
      </c>
      <c r="G970" s="1044">
        <f t="shared" si="38"/>
        <v>75000</v>
      </c>
      <c r="H970" s="871"/>
      <c r="I970" s="871"/>
      <c r="J970" s="871"/>
      <c r="K970" s="871"/>
      <c r="L970" s="871"/>
      <c r="M970" s="871"/>
      <c r="N970" s="871"/>
      <c r="O970" s="871"/>
      <c r="P970" s="871"/>
      <c r="Q970" s="871"/>
      <c r="R970" s="871"/>
      <c r="S970" s="871"/>
      <c r="T970" s="871"/>
      <c r="U970" s="871"/>
      <c r="V970" s="871"/>
      <c r="W970" s="871"/>
      <c r="X970" s="871"/>
      <c r="Y970" s="871"/>
      <c r="Z970" s="871"/>
      <c r="AA970" s="871"/>
      <c r="AB970" s="871"/>
      <c r="AC970" s="871"/>
      <c r="AD970" s="871"/>
      <c r="AE970" s="871"/>
      <c r="AF970" s="871"/>
      <c r="AG970" s="871"/>
      <c r="AH970" s="871"/>
      <c r="AI970" s="871"/>
      <c r="AJ970" s="871"/>
      <c r="AK970" s="871"/>
      <c r="AL970" s="871"/>
      <c r="AM970" s="871"/>
      <c r="AN970" s="871"/>
      <c r="AO970" s="871"/>
      <c r="AP970" s="871"/>
      <c r="AQ970" s="871"/>
      <c r="AR970" s="871"/>
      <c r="AS970" s="871"/>
      <c r="AT970" s="871"/>
      <c r="AU970" s="871"/>
      <c r="AV970" s="871"/>
      <c r="AW970" s="871"/>
      <c r="AX970" s="871"/>
      <c r="AY970" s="871"/>
      <c r="AZ970" s="871"/>
      <c r="BA970" s="871"/>
      <c r="BB970" s="871"/>
      <c r="BC970" s="871"/>
      <c r="BD970" s="871"/>
      <c r="BE970" s="871"/>
      <c r="BF970" s="871"/>
      <c r="BG970" s="871"/>
      <c r="BH970" s="871"/>
      <c r="BI970" s="871"/>
      <c r="BJ970" s="871"/>
      <c r="BK970" s="871"/>
      <c r="BL970" s="871"/>
      <c r="BM970" s="871"/>
      <c r="BN970" s="871"/>
      <c r="BO970" s="871"/>
      <c r="BP970" s="871"/>
      <c r="BQ970" s="871"/>
      <c r="BR970" s="871"/>
      <c r="BS970" s="871"/>
      <c r="BT970" s="871"/>
      <c r="BU970" s="871"/>
      <c r="BV970" s="871"/>
      <c r="BW970" s="871"/>
      <c r="BX970" s="871"/>
      <c r="BY970" s="871"/>
      <c r="BZ970" s="871"/>
      <c r="CA970" s="871"/>
      <c r="CB970" s="871"/>
      <c r="CC970" s="871"/>
      <c r="CD970" s="871"/>
      <c r="CE970" s="871"/>
      <c r="CF970" s="871"/>
      <c r="CG970" s="871"/>
      <c r="CH970" s="871"/>
      <c r="CI970" s="871"/>
      <c r="CJ970" s="871"/>
      <c r="CK970" s="871"/>
      <c r="CL970" s="871"/>
      <c r="CM970" s="871"/>
      <c r="CN970" s="871"/>
      <c r="CO970" s="871"/>
      <c r="CP970" s="871"/>
      <c r="CQ970" s="871"/>
      <c r="CR970" s="871"/>
      <c r="CS970" s="871"/>
      <c r="CT970" s="871"/>
      <c r="CU970" s="871"/>
      <c r="CV970" s="871"/>
      <c r="CW970" s="871"/>
      <c r="CX970" s="871"/>
      <c r="CY970" s="871"/>
      <c r="CZ970" s="871"/>
      <c r="DA970" s="871"/>
      <c r="DB970" s="871"/>
      <c r="DC970" s="871"/>
      <c r="DD970" s="871"/>
      <c r="DE970" s="871"/>
      <c r="DF970" s="871"/>
      <c r="DG970" s="871"/>
      <c r="DH970" s="871"/>
      <c r="DI970" s="871"/>
      <c r="DJ970" s="871"/>
      <c r="DK970" s="871"/>
      <c r="DL970" s="871"/>
      <c r="DM970" s="871"/>
      <c r="DN970" s="871"/>
      <c r="DO970" s="871"/>
      <c r="DP970" s="871"/>
      <c r="DQ970" s="871"/>
      <c r="DR970" s="871"/>
      <c r="DS970" s="871"/>
      <c r="DT970" s="871"/>
      <c r="DU970" s="871"/>
      <c r="DV970" s="871"/>
      <c r="DW970" s="871"/>
      <c r="DX970" s="871"/>
      <c r="DY970" s="871"/>
      <c r="DZ970" s="871"/>
      <c r="EA970" s="871"/>
      <c r="EB970" s="871"/>
      <c r="EC970" s="871"/>
      <c r="ED970" s="871"/>
      <c r="EE970" s="871"/>
      <c r="EF970" s="871"/>
      <c r="EG970" s="871"/>
      <c r="EH970" s="871"/>
      <c r="EI970" s="871"/>
      <c r="EJ970" s="871"/>
      <c r="EK970" s="871"/>
      <c r="EL970" s="871"/>
      <c r="EM970" s="871"/>
      <c r="EN970" s="871"/>
      <c r="EO970" s="871"/>
      <c r="EP970" s="871"/>
      <c r="EQ970" s="871"/>
      <c r="ER970" s="871"/>
      <c r="ES970" s="871"/>
      <c r="ET970" s="871"/>
      <c r="EU970" s="871"/>
      <c r="EV970" s="871"/>
      <c r="EW970" s="871"/>
      <c r="EX970" s="871"/>
      <c r="EY970" s="871"/>
      <c r="EZ970" s="871"/>
      <c r="FA970" s="871"/>
      <c r="FB970" s="871"/>
      <c r="FC970" s="871"/>
      <c r="FD970" s="871"/>
      <c r="FE970" s="871"/>
      <c r="FF970" s="871"/>
      <c r="FG970" s="871"/>
      <c r="FH970" s="871"/>
      <c r="FI970" s="871"/>
      <c r="FJ970" s="871"/>
      <c r="FK970" s="871"/>
      <c r="FL970" s="871"/>
      <c r="FM970" s="871"/>
      <c r="FN970" s="871"/>
      <c r="FO970" s="871"/>
      <c r="FP970" s="871"/>
      <c r="FQ970" s="871"/>
      <c r="FR970" s="871"/>
      <c r="FS970" s="871"/>
      <c r="FT970" s="871"/>
      <c r="FU970" s="871"/>
      <c r="FV970" s="871"/>
      <c r="FW970" s="871"/>
      <c r="FX970" s="871"/>
      <c r="FY970" s="871"/>
      <c r="FZ970" s="871"/>
      <c r="GA970" s="871"/>
      <c r="GB970" s="871"/>
      <c r="GC970" s="871"/>
      <c r="GD970" s="871"/>
      <c r="GE970" s="871"/>
      <c r="GF970" s="871"/>
      <c r="GG970" s="871"/>
      <c r="GH970" s="871"/>
      <c r="GI970" s="871"/>
      <c r="GJ970" s="871"/>
      <c r="GK970" s="871"/>
      <c r="GL970" s="871"/>
      <c r="GM970" s="871"/>
      <c r="GN970" s="871"/>
      <c r="GO970" s="871"/>
      <c r="GP970" s="871"/>
      <c r="GQ970" s="871"/>
      <c r="GR970" s="871"/>
      <c r="GS970" s="871"/>
      <c r="GT970" s="871"/>
      <c r="GU970" s="871"/>
      <c r="GV970" s="871"/>
      <c r="GW970" s="871"/>
      <c r="GX970" s="871"/>
      <c r="GY970" s="871"/>
      <c r="GZ970" s="871"/>
      <c r="HA970" s="871"/>
      <c r="HB970" s="871"/>
      <c r="HC970" s="871"/>
      <c r="HD970" s="871"/>
      <c r="HE970" s="871"/>
      <c r="HF970" s="871"/>
      <c r="HG970" s="871"/>
      <c r="HH970" s="871"/>
      <c r="HI970" s="871"/>
      <c r="HJ970" s="871"/>
      <c r="HK970" s="871"/>
      <c r="HL970" s="871"/>
      <c r="HM970" s="871"/>
      <c r="HN970" s="871"/>
      <c r="HO970" s="871"/>
      <c r="HP970" s="871"/>
      <c r="HQ970" s="871"/>
      <c r="HR970" s="871"/>
      <c r="HS970" s="871"/>
      <c r="HT970" s="871"/>
      <c r="HU970" s="871"/>
      <c r="HV970" s="871"/>
      <c r="HW970" s="871"/>
      <c r="HX970" s="871"/>
      <c r="HY970" s="871"/>
      <c r="HZ970" s="871"/>
      <c r="IA970" s="871"/>
      <c r="IB970" s="871"/>
      <c r="IC970" s="871"/>
      <c r="ID970" s="871"/>
      <c r="IE970" s="871"/>
      <c r="IF970" s="871"/>
      <c r="IG970" s="871"/>
      <c r="IH970" s="871"/>
      <c r="II970" s="871"/>
      <c r="IJ970" s="871"/>
      <c r="IK970" s="871"/>
      <c r="IL970" s="871"/>
      <c r="IM970" s="871"/>
      <c r="IN970" s="871"/>
      <c r="IO970" s="871"/>
      <c r="IP970" s="871"/>
      <c r="IQ970" s="871"/>
      <c r="IR970" s="871"/>
      <c r="IS970" s="871"/>
      <c r="IT970" s="871"/>
      <c r="IU970" s="871"/>
      <c r="IV970" s="871"/>
      <c r="IW970" s="871"/>
      <c r="IX970" s="871"/>
      <c r="IY970" s="871"/>
      <c r="IZ970" s="871"/>
      <c r="JA970" s="871"/>
      <c r="JB970" s="871"/>
      <c r="JC970" s="871"/>
      <c r="JD970" s="871"/>
      <c r="JE970" s="871"/>
      <c r="JF970" s="871"/>
      <c r="JG970" s="871"/>
      <c r="JH970" s="871"/>
      <c r="JI970" s="871"/>
      <c r="JJ970" s="871"/>
      <c r="JK970" s="871"/>
      <c r="JL970" s="871"/>
      <c r="JM970" s="871"/>
      <c r="JN970" s="871"/>
      <c r="JO970" s="871"/>
      <c r="JP970" s="871"/>
      <c r="JQ970" s="871"/>
      <c r="JR970" s="871"/>
      <c r="JS970" s="871"/>
      <c r="JT970" s="871"/>
      <c r="JU970" s="871"/>
      <c r="JV970" s="871"/>
      <c r="JW970" s="871"/>
      <c r="JX970" s="871"/>
      <c r="JY970" s="871"/>
      <c r="JZ970" s="871"/>
      <c r="KA970" s="871"/>
      <c r="KB970" s="871"/>
      <c r="KC970" s="871"/>
      <c r="KD970" s="871"/>
      <c r="KE970" s="871"/>
      <c r="KF970" s="871"/>
      <c r="KG970" s="871"/>
      <c r="KH970" s="871"/>
      <c r="KI970" s="871"/>
      <c r="KJ970" s="871"/>
      <c r="KK970" s="871"/>
      <c r="KL970" s="871"/>
      <c r="KM970" s="871"/>
      <c r="KN970" s="871"/>
      <c r="KO970" s="871"/>
      <c r="KP970" s="871"/>
      <c r="KQ970" s="871"/>
      <c r="KR970" s="871"/>
      <c r="KS970" s="871"/>
      <c r="KT970" s="871"/>
      <c r="KU970" s="871"/>
      <c r="KV970" s="871"/>
      <c r="KW970" s="871"/>
      <c r="KX970" s="871"/>
      <c r="KY970" s="871"/>
      <c r="KZ970" s="871"/>
      <c r="LA970" s="871"/>
      <c r="LB970" s="871"/>
      <c r="LC970" s="871"/>
      <c r="LD970" s="871"/>
      <c r="LE970" s="871"/>
      <c r="LF970" s="871"/>
      <c r="LG970" s="871"/>
      <c r="LH970" s="871"/>
      <c r="LI970" s="871"/>
      <c r="LJ970" s="871"/>
      <c r="LK970" s="871"/>
      <c r="LL970" s="871"/>
      <c r="LM970" s="871"/>
      <c r="LN970" s="871"/>
      <c r="LO970" s="871"/>
      <c r="LP970" s="871"/>
      <c r="LQ970" s="871"/>
      <c r="LR970" s="871"/>
      <c r="LS970" s="871"/>
      <c r="LT970" s="871"/>
      <c r="LU970" s="871"/>
      <c r="LV970" s="871"/>
      <c r="LW970" s="871"/>
      <c r="LX970" s="871"/>
      <c r="LY970" s="871"/>
      <c r="LZ970" s="871"/>
      <c r="MA970" s="871"/>
      <c r="MB970" s="871"/>
      <c r="MC970" s="871"/>
      <c r="MD970" s="871"/>
      <c r="ME970" s="871"/>
      <c r="MF970" s="871"/>
      <c r="MG970" s="871"/>
      <c r="MH970" s="871"/>
      <c r="MI970" s="871"/>
      <c r="MJ970" s="871"/>
      <c r="MK970" s="871"/>
      <c r="ML970" s="871"/>
      <c r="MM970" s="871"/>
      <c r="MN970" s="871"/>
      <c r="MO970" s="871"/>
      <c r="MP970" s="871"/>
      <c r="MQ970" s="871"/>
      <c r="MR970" s="871"/>
      <c r="MS970" s="871"/>
      <c r="MT970" s="871"/>
      <c r="MU970" s="871"/>
      <c r="MV970" s="871"/>
      <c r="MW970" s="871"/>
      <c r="MX970" s="871"/>
      <c r="MY970" s="871"/>
      <c r="MZ970" s="871"/>
      <c r="NA970" s="871"/>
      <c r="NB970" s="871"/>
      <c r="NC970" s="871"/>
      <c r="ND970" s="871"/>
      <c r="NE970" s="871"/>
      <c r="NF970" s="871"/>
      <c r="NG970" s="871"/>
      <c r="NH970" s="871"/>
      <c r="NI970" s="871"/>
      <c r="NJ970" s="871"/>
      <c r="NK970" s="871"/>
      <c r="NL970" s="871"/>
      <c r="NM970" s="871"/>
      <c r="NN970" s="871"/>
      <c r="NO970" s="871"/>
      <c r="NP970" s="871"/>
      <c r="NQ970" s="871"/>
      <c r="NR970" s="871"/>
      <c r="NS970" s="871"/>
      <c r="NT970" s="871"/>
      <c r="NU970" s="871"/>
      <c r="NV970" s="871"/>
      <c r="NW970" s="871"/>
      <c r="NX970" s="871"/>
      <c r="NY970" s="871"/>
      <c r="NZ970" s="871"/>
      <c r="OA970" s="871"/>
      <c r="OB970" s="871"/>
      <c r="OC970" s="871"/>
      <c r="OD970" s="871"/>
      <c r="OE970" s="871"/>
      <c r="OF970" s="871"/>
      <c r="OG970" s="871"/>
      <c r="OH970" s="871"/>
      <c r="OI970" s="871"/>
      <c r="OJ970" s="871"/>
      <c r="OK970" s="871"/>
      <c r="OL970" s="871"/>
      <c r="OM970" s="871"/>
      <c r="ON970" s="871"/>
      <c r="OO970" s="871"/>
      <c r="OP970" s="871"/>
      <c r="OQ970" s="871"/>
      <c r="OR970" s="871"/>
      <c r="OS970" s="871"/>
      <c r="OT970" s="871"/>
      <c r="OU970" s="871"/>
      <c r="OV970" s="871"/>
      <c r="OW970" s="871"/>
      <c r="OX970" s="871"/>
      <c r="OY970" s="871"/>
      <c r="OZ970" s="871"/>
      <c r="PA970" s="871"/>
      <c r="PB970" s="871"/>
      <c r="PC970" s="871"/>
      <c r="PD970" s="871"/>
      <c r="PE970" s="871"/>
      <c r="PF970" s="871"/>
      <c r="PG970" s="871"/>
      <c r="PH970" s="871"/>
      <c r="PI970" s="871"/>
      <c r="PJ970" s="871"/>
      <c r="PK970" s="871"/>
      <c r="PL970" s="871"/>
      <c r="PM970" s="871"/>
      <c r="PN970" s="871"/>
      <c r="PO970" s="871"/>
      <c r="PP970" s="871"/>
      <c r="PQ970" s="871"/>
      <c r="PR970" s="871"/>
      <c r="PS970" s="871"/>
      <c r="PT970" s="871"/>
      <c r="PU970" s="871"/>
      <c r="PV970" s="871"/>
      <c r="PW970" s="871"/>
      <c r="PX970" s="871"/>
      <c r="PY970" s="871"/>
      <c r="PZ970" s="871"/>
      <c r="QA970" s="871"/>
      <c r="QB970" s="871"/>
      <c r="QC970" s="871"/>
      <c r="QD970" s="871"/>
      <c r="QE970" s="871"/>
      <c r="QF970" s="871"/>
      <c r="QG970" s="871"/>
      <c r="QH970" s="871"/>
      <c r="QI970" s="871"/>
      <c r="QJ970" s="871"/>
      <c r="QK970" s="871"/>
      <c r="QL970" s="871"/>
      <c r="QM970" s="871"/>
      <c r="QN970" s="871"/>
      <c r="QO970" s="871"/>
      <c r="QP970" s="871"/>
      <c r="QQ970" s="871"/>
      <c r="QR970" s="871"/>
      <c r="QS970" s="871"/>
      <c r="QT970" s="871"/>
      <c r="QU970" s="871"/>
      <c r="QV970" s="871"/>
      <c r="QW970" s="871"/>
      <c r="QX970" s="871"/>
      <c r="QY970" s="871"/>
      <c r="QZ970" s="871"/>
      <c r="RA970" s="871"/>
      <c r="RB970" s="871"/>
      <c r="RC970" s="871"/>
      <c r="RD970" s="871"/>
      <c r="RE970" s="871"/>
      <c r="RF970" s="871"/>
      <c r="RG970" s="871"/>
      <c r="RH970" s="871"/>
      <c r="RI970" s="871"/>
      <c r="RJ970" s="871"/>
      <c r="RK970" s="871"/>
      <c r="RL970" s="871"/>
      <c r="RM970" s="871"/>
      <c r="RN970" s="871"/>
      <c r="RO970" s="871"/>
      <c r="RP970" s="871"/>
      <c r="RQ970" s="871"/>
      <c r="RR970" s="871"/>
      <c r="RS970" s="871"/>
      <c r="RT970" s="871"/>
      <c r="RU970" s="871"/>
      <c r="RV970" s="871"/>
      <c r="RW970" s="871"/>
      <c r="RX970" s="871"/>
      <c r="RY970" s="871"/>
      <c r="RZ970" s="871"/>
      <c r="SA970" s="871"/>
      <c r="SB970" s="871"/>
      <c r="SC970" s="871"/>
      <c r="SD970" s="871"/>
      <c r="SE970" s="871"/>
      <c r="SF970" s="871"/>
      <c r="SG970" s="871"/>
      <c r="SH970" s="871"/>
      <c r="SI970" s="871"/>
      <c r="SJ970" s="871"/>
      <c r="SK970" s="871"/>
      <c r="SL970" s="871"/>
      <c r="SM970" s="871"/>
      <c r="SN970" s="871"/>
      <c r="SO970" s="871"/>
      <c r="SP970" s="871"/>
      <c r="SQ970" s="871"/>
      <c r="SR970" s="871"/>
      <c r="SS970" s="871"/>
      <c r="ST970" s="871"/>
      <c r="SU970" s="871"/>
      <c r="SV970" s="871"/>
      <c r="SW970" s="871"/>
      <c r="SX970" s="871"/>
      <c r="SY970" s="871"/>
      <c r="SZ970" s="871"/>
      <c r="TA970" s="871"/>
      <c r="TB970" s="871"/>
      <c r="TC970" s="871"/>
      <c r="TD970" s="871"/>
      <c r="TE970" s="871"/>
      <c r="TF970" s="871"/>
      <c r="TG970" s="871"/>
      <c r="TH970" s="871"/>
      <c r="TI970" s="871"/>
      <c r="TJ970" s="871"/>
      <c r="TK970" s="871"/>
      <c r="TL970" s="871"/>
      <c r="TM970" s="871"/>
      <c r="TN970" s="871"/>
      <c r="TO970" s="871"/>
      <c r="TP970" s="871"/>
      <c r="TQ970" s="871"/>
      <c r="TR970" s="871"/>
      <c r="TS970" s="871"/>
      <c r="TT970" s="871"/>
      <c r="TU970" s="871"/>
      <c r="TV970" s="871"/>
      <c r="TW970" s="871"/>
      <c r="TX970" s="871"/>
      <c r="TY970" s="871"/>
      <c r="TZ970" s="871"/>
      <c r="UA970" s="871"/>
      <c r="UB970" s="871"/>
      <c r="UC970" s="871"/>
      <c r="UD970" s="871"/>
      <c r="UE970" s="871"/>
      <c r="UF970" s="871"/>
      <c r="UG970" s="871"/>
      <c r="UH970" s="871"/>
      <c r="UI970" s="871"/>
      <c r="UJ970" s="871"/>
      <c r="UK970" s="871"/>
      <c r="UL970" s="871"/>
      <c r="UM970" s="871"/>
      <c r="UN970" s="871"/>
      <c r="UO970" s="871"/>
      <c r="UP970" s="871"/>
      <c r="UQ970" s="871"/>
      <c r="UR970" s="871"/>
      <c r="US970" s="871"/>
      <c r="UT970" s="871"/>
      <c r="UU970" s="871"/>
      <c r="UV970" s="871"/>
      <c r="UW970" s="871"/>
      <c r="UX970" s="871"/>
      <c r="UY970" s="871"/>
      <c r="UZ970" s="871"/>
      <c r="VA970" s="871"/>
      <c r="VB970" s="871"/>
      <c r="VC970" s="871"/>
      <c r="VD970" s="871"/>
      <c r="VE970" s="871"/>
      <c r="VF970" s="871"/>
      <c r="VG970" s="871"/>
      <c r="VH970" s="871"/>
      <c r="VI970" s="871"/>
      <c r="VJ970" s="871"/>
      <c r="VK970" s="871"/>
      <c r="VL970" s="871"/>
      <c r="VM970" s="871"/>
      <c r="VN970" s="871"/>
      <c r="VO970" s="871"/>
      <c r="VP970" s="871"/>
      <c r="VQ970" s="871"/>
      <c r="VR970" s="871"/>
      <c r="VS970" s="871"/>
      <c r="VT970" s="871"/>
      <c r="VU970" s="871"/>
      <c r="VV970" s="871"/>
      <c r="VW970" s="871"/>
      <c r="VX970" s="871"/>
      <c r="VY970" s="871"/>
      <c r="VZ970" s="871"/>
      <c r="WA970" s="871"/>
      <c r="WB970" s="871"/>
      <c r="WC970" s="871"/>
      <c r="WD970" s="871"/>
      <c r="WE970" s="871"/>
      <c r="WF970" s="871"/>
      <c r="WG970" s="871"/>
      <c r="WH970" s="871"/>
      <c r="WI970" s="871"/>
      <c r="WJ970" s="871"/>
      <c r="WK970" s="871"/>
      <c r="WL970" s="871"/>
      <c r="WM970" s="871"/>
      <c r="WN970" s="871"/>
      <c r="WO970" s="871"/>
      <c r="WP970" s="871"/>
      <c r="WQ970" s="871"/>
      <c r="WR970" s="871"/>
      <c r="WS970" s="871"/>
      <c r="WT970" s="871"/>
      <c r="WU970" s="871"/>
      <c r="WV970" s="871"/>
      <c r="WW970" s="871"/>
      <c r="WX970" s="871"/>
      <c r="WY970" s="871"/>
      <c r="WZ970" s="871"/>
      <c r="XA970" s="871"/>
      <c r="XB970" s="871"/>
      <c r="XC970" s="871"/>
      <c r="XD970" s="871"/>
      <c r="XE970" s="871"/>
      <c r="XF970" s="871"/>
      <c r="XG970" s="871"/>
      <c r="XH970" s="871"/>
      <c r="XI970" s="871"/>
      <c r="XJ970" s="871"/>
      <c r="XK970" s="871"/>
      <c r="XL970" s="871"/>
      <c r="XM970" s="871"/>
      <c r="XN970" s="871"/>
      <c r="XO970" s="871"/>
      <c r="XP970" s="871"/>
      <c r="XQ970" s="871"/>
      <c r="XR970" s="871"/>
      <c r="XS970" s="871"/>
      <c r="XT970" s="871"/>
      <c r="XU970" s="871"/>
      <c r="XV970" s="871"/>
      <c r="XW970" s="871"/>
      <c r="XX970" s="871"/>
      <c r="XY970" s="871"/>
      <c r="XZ970" s="871"/>
      <c r="YA970" s="871"/>
      <c r="YB970" s="871"/>
      <c r="YC970" s="871"/>
      <c r="YD970" s="871"/>
      <c r="YE970" s="871"/>
      <c r="YF970" s="871"/>
      <c r="YG970" s="871"/>
      <c r="YH970" s="871"/>
      <c r="YI970" s="871"/>
      <c r="YJ970" s="871"/>
      <c r="YK970" s="871"/>
      <c r="YL970" s="871"/>
      <c r="YM970" s="871"/>
      <c r="YN970" s="871"/>
      <c r="YO970" s="871"/>
      <c r="YP970" s="871"/>
      <c r="YQ970" s="871"/>
      <c r="YR970" s="871"/>
      <c r="YS970" s="871"/>
      <c r="YT970" s="871"/>
      <c r="YU970" s="871"/>
      <c r="YV970" s="871"/>
      <c r="YW970" s="871"/>
      <c r="YX970" s="871"/>
      <c r="YY970" s="871"/>
      <c r="YZ970" s="871"/>
      <c r="ZA970" s="871"/>
      <c r="ZB970" s="871"/>
      <c r="ZC970" s="871"/>
      <c r="ZD970" s="871"/>
      <c r="ZE970" s="871"/>
      <c r="ZF970" s="871"/>
      <c r="ZG970" s="871"/>
      <c r="ZH970" s="871"/>
      <c r="ZI970" s="871"/>
      <c r="ZJ970" s="871"/>
      <c r="ZK970" s="871"/>
      <c r="ZL970" s="871"/>
      <c r="ZM970" s="871"/>
      <c r="ZN970" s="871"/>
      <c r="ZO970" s="871"/>
      <c r="ZP970" s="871"/>
      <c r="ZQ970" s="871"/>
      <c r="ZR970" s="871"/>
      <c r="ZS970" s="871"/>
      <c r="ZT970" s="871"/>
      <c r="ZU970" s="871"/>
      <c r="ZV970" s="871"/>
      <c r="ZW970" s="871"/>
      <c r="ZX970" s="871"/>
      <c r="ZY970" s="871"/>
      <c r="ZZ970" s="871"/>
      <c r="AAA970" s="871"/>
      <c r="AAB970" s="871"/>
      <c r="AAC970" s="871"/>
      <c r="AAD970" s="871"/>
      <c r="AAE970" s="871"/>
      <c r="AAF970" s="871"/>
      <c r="AAG970" s="871"/>
      <c r="AAH970" s="871"/>
      <c r="AAI970" s="871"/>
      <c r="AAJ970" s="871"/>
      <c r="AAK970" s="871"/>
      <c r="AAL970" s="871"/>
      <c r="AAM970" s="871"/>
      <c r="AAN970" s="871"/>
      <c r="AAO970" s="871"/>
      <c r="AAP970" s="871"/>
      <c r="AAQ970" s="871"/>
      <c r="AAR970" s="871"/>
      <c r="AAS970" s="871"/>
      <c r="AAT970" s="871"/>
      <c r="AAU970" s="871"/>
      <c r="AAV970" s="871"/>
      <c r="AAW970" s="871"/>
      <c r="AAX970" s="871"/>
      <c r="AAY970" s="871"/>
      <c r="AAZ970" s="871"/>
      <c r="ABA970" s="871"/>
      <c r="ABB970" s="871"/>
      <c r="ABC970" s="871"/>
      <c r="ABD970" s="871"/>
      <c r="ABE970" s="871"/>
      <c r="ABF970" s="871"/>
      <c r="ABG970" s="871"/>
      <c r="ABH970" s="871"/>
      <c r="ABI970" s="871"/>
      <c r="ABJ970" s="871"/>
      <c r="ABK970" s="871"/>
      <c r="ABL970" s="871"/>
      <c r="ABM970" s="871"/>
      <c r="ABN970" s="871"/>
      <c r="ABO970" s="871"/>
      <c r="ABP970" s="871"/>
      <c r="ABQ970" s="871"/>
      <c r="ABR970" s="871"/>
      <c r="ABS970" s="871"/>
      <c r="ABT970" s="871"/>
      <c r="ABU970" s="871"/>
      <c r="ABV970" s="871"/>
      <c r="ABW970" s="871"/>
      <c r="ABX970" s="871"/>
      <c r="ABY970" s="871"/>
      <c r="ABZ970" s="871"/>
      <c r="ACA970" s="871"/>
      <c r="ACB970" s="871"/>
      <c r="ACC970" s="871"/>
      <c r="ACD970" s="871"/>
      <c r="ACE970" s="871"/>
      <c r="ACF970" s="871"/>
      <c r="ACG970" s="871"/>
      <c r="ACH970" s="871"/>
      <c r="ACI970" s="871"/>
      <c r="ACJ970" s="871"/>
      <c r="ACK970" s="871"/>
      <c r="ACL970" s="871"/>
      <c r="ACM970" s="871"/>
      <c r="ACN970" s="871"/>
      <c r="ACO970" s="871"/>
      <c r="ACP970" s="871"/>
      <c r="ACQ970" s="871"/>
      <c r="ACR970" s="871"/>
      <c r="ACS970" s="871"/>
      <c r="ACT970" s="871"/>
      <c r="ACU970" s="871"/>
      <c r="ACV970" s="871"/>
      <c r="ACW970" s="871"/>
      <c r="ACX970" s="871"/>
      <c r="ACY970" s="871"/>
      <c r="ACZ970" s="871"/>
      <c r="ADA970" s="871"/>
      <c r="ADB970" s="871"/>
      <c r="ADC970" s="871"/>
      <c r="ADD970" s="871"/>
      <c r="ADE970" s="871"/>
      <c r="ADF970" s="871"/>
      <c r="ADG970" s="871"/>
      <c r="ADH970" s="871"/>
      <c r="ADI970" s="871"/>
      <c r="ADJ970" s="871"/>
      <c r="ADK970" s="871"/>
      <c r="ADL970" s="871"/>
      <c r="ADM970" s="871"/>
      <c r="ADN970" s="871"/>
      <c r="ADO970" s="871"/>
      <c r="ADP970" s="871"/>
      <c r="ADQ970" s="871"/>
      <c r="ADR970" s="871"/>
      <c r="ADS970" s="871"/>
      <c r="ADT970" s="871"/>
      <c r="ADU970" s="871"/>
      <c r="ADV970" s="871"/>
      <c r="ADW970" s="871"/>
      <c r="ADX970" s="871"/>
      <c r="ADY970" s="871"/>
      <c r="ADZ970" s="871"/>
      <c r="AEA970" s="871"/>
      <c r="AEB970" s="871"/>
      <c r="AEC970" s="871"/>
      <c r="AED970" s="871"/>
      <c r="AEE970" s="871"/>
      <c r="AEF970" s="871"/>
      <c r="AEG970" s="871"/>
      <c r="AEH970" s="871"/>
      <c r="AEI970" s="871"/>
      <c r="AEJ970" s="871"/>
      <c r="AEK970" s="871"/>
      <c r="AEL970" s="871"/>
      <c r="AEM970" s="871"/>
      <c r="AEN970" s="871"/>
      <c r="AEO970" s="871"/>
      <c r="AEP970" s="871"/>
      <c r="AEQ970" s="871"/>
      <c r="AER970" s="871"/>
      <c r="AES970" s="871"/>
      <c r="AET970" s="871"/>
      <c r="AEU970" s="871"/>
      <c r="AEV970" s="871"/>
      <c r="AEW970" s="871"/>
      <c r="AEX970" s="871"/>
      <c r="AEY970" s="871"/>
      <c r="AEZ970" s="871"/>
      <c r="AFA970" s="871"/>
      <c r="AFB970" s="871"/>
      <c r="AFC970" s="871"/>
      <c r="AFD970" s="871"/>
      <c r="AFE970" s="871"/>
      <c r="AFF970" s="871"/>
      <c r="AFG970" s="871"/>
      <c r="AFH970" s="871"/>
      <c r="AFI970" s="871"/>
      <c r="AFJ970" s="871"/>
      <c r="AFK970" s="871"/>
      <c r="AFL970" s="871"/>
      <c r="AFM970" s="871"/>
      <c r="AFN970" s="871"/>
      <c r="AFO970" s="871"/>
      <c r="AFP970" s="871"/>
      <c r="AFQ970" s="871"/>
      <c r="AFR970" s="871"/>
      <c r="AFS970" s="871"/>
      <c r="AFT970" s="871"/>
      <c r="AFU970" s="871"/>
      <c r="AFV970" s="871"/>
      <c r="AFW970" s="871"/>
      <c r="AFX970" s="871"/>
      <c r="AFY970" s="871"/>
      <c r="AFZ970" s="871"/>
      <c r="AGA970" s="871"/>
      <c r="AGB970" s="871"/>
      <c r="AGC970" s="871"/>
      <c r="AGD970" s="871"/>
      <c r="AGE970" s="871"/>
      <c r="AGF970" s="871"/>
      <c r="AGG970" s="871"/>
      <c r="AGH970" s="871"/>
      <c r="AGI970" s="871"/>
      <c r="AGJ970" s="871"/>
      <c r="AGK970" s="871"/>
      <c r="AGL970" s="871"/>
      <c r="AGM970" s="871"/>
      <c r="AGN970" s="871"/>
      <c r="AGO970" s="871"/>
      <c r="AGP970" s="871"/>
      <c r="AGQ970" s="871"/>
      <c r="AGR970" s="871"/>
      <c r="AGS970" s="871"/>
      <c r="AGT970" s="871"/>
      <c r="AGU970" s="871"/>
      <c r="AGV970" s="871"/>
      <c r="AGW970" s="871"/>
      <c r="AGX970" s="871"/>
      <c r="AGY970" s="871"/>
      <c r="AGZ970" s="871"/>
      <c r="AHA970" s="871"/>
      <c r="AHB970" s="871"/>
      <c r="AHC970" s="871"/>
      <c r="AHD970" s="871"/>
      <c r="AHE970" s="871"/>
      <c r="AHF970" s="871"/>
      <c r="AHG970" s="871"/>
      <c r="AHH970" s="871"/>
      <c r="AHI970" s="871"/>
      <c r="AHJ970" s="871"/>
      <c r="AHK970" s="871"/>
      <c r="AHL970" s="871"/>
      <c r="AHM970" s="871"/>
      <c r="AHN970" s="871"/>
      <c r="AHO970" s="871"/>
      <c r="AHP970" s="871"/>
      <c r="AHQ970" s="871"/>
      <c r="AHR970" s="871"/>
      <c r="AHS970" s="871"/>
      <c r="AHT970" s="871"/>
      <c r="AHU970" s="871"/>
      <c r="AHV970" s="871"/>
      <c r="AHW970" s="871"/>
      <c r="AHX970" s="871"/>
      <c r="AHY970" s="871"/>
      <c r="AHZ970" s="871"/>
      <c r="AIA970" s="871"/>
      <c r="AIB970" s="871"/>
      <c r="AIC970" s="871"/>
      <c r="AID970" s="871"/>
      <c r="AIE970" s="871"/>
      <c r="AIF970" s="871"/>
      <c r="AIG970" s="871"/>
      <c r="AIH970" s="871"/>
      <c r="AII970" s="871"/>
      <c r="AIJ970" s="871"/>
      <c r="AIK970" s="871"/>
      <c r="AIL970" s="871"/>
      <c r="AIM970" s="871"/>
      <c r="AIN970" s="871"/>
      <c r="AIO970" s="871"/>
      <c r="AIP970" s="871"/>
      <c r="AIQ970" s="871"/>
      <c r="AIR970" s="871"/>
      <c r="AIS970" s="871"/>
      <c r="AIT970" s="871"/>
      <c r="AIU970" s="871"/>
      <c r="AIV970" s="871"/>
      <c r="AIW970" s="871"/>
      <c r="AIX970" s="871"/>
      <c r="AIY970" s="871"/>
      <c r="AIZ970" s="871"/>
      <c r="AJA970" s="871"/>
      <c r="AJB970" s="871"/>
      <c r="AJC970" s="871"/>
      <c r="AJD970" s="871"/>
      <c r="AJE970" s="871"/>
      <c r="AJF970" s="871"/>
      <c r="AJG970" s="871"/>
      <c r="AJH970" s="871"/>
      <c r="AJI970" s="871"/>
      <c r="AJJ970" s="871"/>
      <c r="AJK970" s="871"/>
      <c r="AJL970" s="871"/>
      <c r="AJM970" s="871"/>
      <c r="AJN970" s="871"/>
      <c r="AJO970" s="871"/>
      <c r="AJP970" s="871"/>
      <c r="AJQ970" s="871"/>
      <c r="AJR970" s="871"/>
      <c r="AJS970" s="871"/>
      <c r="AJT970" s="871"/>
      <c r="AJU970" s="871"/>
      <c r="AJV970" s="871"/>
      <c r="AJW970" s="871"/>
      <c r="AJX970" s="871"/>
      <c r="AJY970" s="871"/>
      <c r="AJZ970" s="871"/>
      <c r="AKA970" s="871"/>
      <c r="AKB970" s="871"/>
      <c r="AKC970" s="871"/>
      <c r="AKD970" s="871"/>
      <c r="AKE970" s="871"/>
      <c r="AKF970" s="871"/>
      <c r="AKG970" s="871"/>
      <c r="AKH970" s="871"/>
      <c r="AKI970" s="871"/>
      <c r="AKJ970" s="871"/>
      <c r="AKK970" s="871"/>
      <c r="AKL970" s="871"/>
      <c r="AKM970" s="871"/>
      <c r="AKN970" s="871"/>
      <c r="AKO970" s="871"/>
      <c r="AKP970" s="871"/>
      <c r="AKQ970" s="871"/>
      <c r="AKR970" s="871"/>
      <c r="AKS970" s="871"/>
      <c r="AKT970" s="871"/>
      <c r="AKU970" s="871"/>
      <c r="AKV970" s="871"/>
      <c r="AKW970" s="871"/>
      <c r="AKX970" s="871"/>
      <c r="AKY970" s="871"/>
      <c r="AKZ970" s="871"/>
      <c r="ALA970" s="871"/>
      <c r="ALB970" s="871"/>
      <c r="ALC970" s="871"/>
      <c r="ALD970" s="871"/>
      <c r="ALE970" s="871"/>
      <c r="ALF970" s="871"/>
      <c r="ALG970" s="871"/>
      <c r="ALH970" s="871"/>
      <c r="ALI970" s="871"/>
      <c r="ALJ970" s="871"/>
      <c r="ALK970" s="871"/>
      <c r="ALL970" s="871"/>
      <c r="ALM970" s="871"/>
      <c r="ALN970" s="871"/>
      <c r="ALO970" s="871"/>
      <c r="ALP970" s="871"/>
      <c r="ALQ970" s="871"/>
      <c r="ALR970" s="871"/>
      <c r="ALS970" s="871"/>
      <c r="ALT970" s="871"/>
      <c r="ALU970" s="871"/>
      <c r="ALV970" s="871"/>
      <c r="ALW970" s="871"/>
      <c r="ALX970" s="871"/>
      <c r="ALY970" s="871"/>
      <c r="ALZ970" s="871"/>
      <c r="AMA970" s="871"/>
      <c r="AMB970" s="871"/>
      <c r="AMC970" s="871"/>
      <c r="AMD970" s="871"/>
      <c r="AME970" s="871"/>
      <c r="AMF970" s="871"/>
      <c r="AMG970" s="871"/>
      <c r="AMH970" s="871"/>
      <c r="AMI970" s="871"/>
      <c r="AMJ970" s="871"/>
    </row>
    <row r="971" spans="1:1024" ht="14.4">
      <c r="A971" s="968">
        <v>15454</v>
      </c>
      <c r="B971" s="985">
        <v>0.1</v>
      </c>
      <c r="C971" s="1042"/>
      <c r="D971" s="954" t="s">
        <v>773</v>
      </c>
      <c r="E971" s="955">
        <v>1350000</v>
      </c>
      <c r="F971" s="1043">
        <v>0.05</v>
      </c>
      <c r="G971" s="1044">
        <f t="shared" si="38"/>
        <v>67500</v>
      </c>
      <c r="H971" s="871"/>
      <c r="I971" s="871"/>
      <c r="J971" s="871"/>
      <c r="K971" s="871"/>
      <c r="L971" s="871"/>
      <c r="M971" s="871"/>
      <c r="N971" s="871"/>
      <c r="O971" s="871"/>
      <c r="P971" s="871"/>
      <c r="Q971" s="871"/>
      <c r="R971" s="871"/>
      <c r="S971" s="871"/>
      <c r="T971" s="871"/>
      <c r="U971" s="871"/>
      <c r="V971" s="871"/>
      <c r="W971" s="871"/>
      <c r="X971" s="871"/>
      <c r="Y971" s="871"/>
      <c r="Z971" s="871"/>
      <c r="AA971" s="871"/>
      <c r="AB971" s="871"/>
      <c r="AC971" s="871"/>
      <c r="AD971" s="871"/>
      <c r="AE971" s="871"/>
      <c r="AF971" s="871"/>
      <c r="AG971" s="871"/>
      <c r="AH971" s="871"/>
      <c r="AI971" s="871"/>
      <c r="AJ971" s="871"/>
      <c r="AK971" s="871"/>
      <c r="AL971" s="871"/>
      <c r="AM971" s="871"/>
      <c r="AN971" s="871"/>
      <c r="AO971" s="871"/>
      <c r="AP971" s="871"/>
      <c r="AQ971" s="871"/>
      <c r="AR971" s="871"/>
      <c r="AS971" s="871"/>
      <c r="AT971" s="871"/>
      <c r="AU971" s="871"/>
      <c r="AV971" s="871"/>
      <c r="AW971" s="871"/>
      <c r="AX971" s="871"/>
      <c r="AY971" s="871"/>
      <c r="AZ971" s="871"/>
      <c r="BA971" s="871"/>
      <c r="BB971" s="871"/>
      <c r="BC971" s="871"/>
      <c r="BD971" s="871"/>
      <c r="BE971" s="871"/>
      <c r="BF971" s="871"/>
      <c r="BG971" s="871"/>
      <c r="BH971" s="871"/>
      <c r="BI971" s="871"/>
      <c r="BJ971" s="871"/>
      <c r="BK971" s="871"/>
      <c r="BL971" s="871"/>
      <c r="BM971" s="871"/>
      <c r="BN971" s="871"/>
      <c r="BO971" s="871"/>
      <c r="BP971" s="871"/>
      <c r="BQ971" s="871"/>
      <c r="BR971" s="871"/>
      <c r="BS971" s="871"/>
      <c r="BT971" s="871"/>
      <c r="BU971" s="871"/>
      <c r="BV971" s="871"/>
      <c r="BW971" s="871"/>
      <c r="BX971" s="871"/>
      <c r="BY971" s="871"/>
      <c r="BZ971" s="871"/>
      <c r="CA971" s="871"/>
      <c r="CB971" s="871"/>
      <c r="CC971" s="871"/>
      <c r="CD971" s="871"/>
      <c r="CE971" s="871"/>
      <c r="CF971" s="871"/>
      <c r="CG971" s="871"/>
      <c r="CH971" s="871"/>
      <c r="CI971" s="871"/>
      <c r="CJ971" s="871"/>
      <c r="CK971" s="871"/>
      <c r="CL971" s="871"/>
      <c r="CM971" s="871"/>
      <c r="CN971" s="871"/>
      <c r="CO971" s="871"/>
      <c r="CP971" s="871"/>
      <c r="CQ971" s="871"/>
      <c r="CR971" s="871"/>
      <c r="CS971" s="871"/>
      <c r="CT971" s="871"/>
      <c r="CU971" s="871"/>
      <c r="CV971" s="871"/>
      <c r="CW971" s="871"/>
      <c r="CX971" s="871"/>
      <c r="CY971" s="871"/>
      <c r="CZ971" s="871"/>
      <c r="DA971" s="871"/>
      <c r="DB971" s="871"/>
      <c r="DC971" s="871"/>
      <c r="DD971" s="871"/>
      <c r="DE971" s="871"/>
      <c r="DF971" s="871"/>
      <c r="DG971" s="871"/>
      <c r="DH971" s="871"/>
      <c r="DI971" s="871"/>
      <c r="DJ971" s="871"/>
      <c r="DK971" s="871"/>
      <c r="DL971" s="871"/>
      <c r="DM971" s="871"/>
      <c r="DN971" s="871"/>
      <c r="DO971" s="871"/>
      <c r="DP971" s="871"/>
      <c r="DQ971" s="871"/>
      <c r="DR971" s="871"/>
      <c r="DS971" s="871"/>
      <c r="DT971" s="871"/>
      <c r="DU971" s="871"/>
      <c r="DV971" s="871"/>
      <c r="DW971" s="871"/>
      <c r="DX971" s="871"/>
      <c r="DY971" s="871"/>
      <c r="DZ971" s="871"/>
      <c r="EA971" s="871"/>
      <c r="EB971" s="871"/>
      <c r="EC971" s="871"/>
      <c r="ED971" s="871"/>
      <c r="EE971" s="871"/>
      <c r="EF971" s="871"/>
      <c r="EG971" s="871"/>
      <c r="EH971" s="871"/>
      <c r="EI971" s="871"/>
      <c r="EJ971" s="871"/>
      <c r="EK971" s="871"/>
      <c r="EL971" s="871"/>
      <c r="EM971" s="871"/>
      <c r="EN971" s="871"/>
      <c r="EO971" s="871"/>
      <c r="EP971" s="871"/>
      <c r="EQ971" s="871"/>
      <c r="ER971" s="871"/>
      <c r="ES971" s="871"/>
      <c r="ET971" s="871"/>
      <c r="EU971" s="871"/>
      <c r="EV971" s="871"/>
      <c r="EW971" s="871"/>
      <c r="EX971" s="871"/>
      <c r="EY971" s="871"/>
      <c r="EZ971" s="871"/>
      <c r="FA971" s="871"/>
      <c r="FB971" s="871"/>
      <c r="FC971" s="871"/>
      <c r="FD971" s="871"/>
      <c r="FE971" s="871"/>
      <c r="FF971" s="871"/>
      <c r="FG971" s="871"/>
      <c r="FH971" s="871"/>
      <c r="FI971" s="871"/>
      <c r="FJ971" s="871"/>
      <c r="FK971" s="871"/>
      <c r="FL971" s="871"/>
      <c r="FM971" s="871"/>
      <c r="FN971" s="871"/>
      <c r="FO971" s="871"/>
      <c r="FP971" s="871"/>
      <c r="FQ971" s="871"/>
      <c r="FR971" s="871"/>
      <c r="FS971" s="871"/>
      <c r="FT971" s="871"/>
      <c r="FU971" s="871"/>
      <c r="FV971" s="871"/>
      <c r="FW971" s="871"/>
      <c r="FX971" s="871"/>
      <c r="FY971" s="871"/>
      <c r="FZ971" s="871"/>
      <c r="GA971" s="871"/>
      <c r="GB971" s="871"/>
      <c r="GC971" s="871"/>
      <c r="GD971" s="871"/>
      <c r="GE971" s="871"/>
      <c r="GF971" s="871"/>
      <c r="GG971" s="871"/>
      <c r="GH971" s="871"/>
      <c r="GI971" s="871"/>
      <c r="GJ971" s="871"/>
      <c r="GK971" s="871"/>
      <c r="GL971" s="871"/>
      <c r="GM971" s="871"/>
      <c r="GN971" s="871"/>
      <c r="GO971" s="871"/>
      <c r="GP971" s="871"/>
      <c r="GQ971" s="871"/>
      <c r="GR971" s="871"/>
      <c r="GS971" s="871"/>
      <c r="GT971" s="871"/>
      <c r="GU971" s="871"/>
      <c r="GV971" s="871"/>
      <c r="GW971" s="871"/>
      <c r="GX971" s="871"/>
      <c r="GY971" s="871"/>
      <c r="GZ971" s="871"/>
      <c r="HA971" s="871"/>
      <c r="HB971" s="871"/>
      <c r="HC971" s="871"/>
      <c r="HD971" s="871"/>
      <c r="HE971" s="871"/>
      <c r="HF971" s="871"/>
      <c r="HG971" s="871"/>
      <c r="HH971" s="871"/>
      <c r="HI971" s="871"/>
      <c r="HJ971" s="871"/>
      <c r="HK971" s="871"/>
      <c r="HL971" s="871"/>
      <c r="HM971" s="871"/>
      <c r="HN971" s="871"/>
      <c r="HO971" s="871"/>
      <c r="HP971" s="871"/>
      <c r="HQ971" s="871"/>
      <c r="HR971" s="871"/>
      <c r="HS971" s="871"/>
      <c r="HT971" s="871"/>
      <c r="HU971" s="871"/>
      <c r="HV971" s="871"/>
      <c r="HW971" s="871"/>
      <c r="HX971" s="871"/>
      <c r="HY971" s="871"/>
      <c r="HZ971" s="871"/>
      <c r="IA971" s="871"/>
      <c r="IB971" s="871"/>
      <c r="IC971" s="871"/>
      <c r="ID971" s="871"/>
      <c r="IE971" s="871"/>
      <c r="IF971" s="871"/>
      <c r="IG971" s="871"/>
      <c r="IH971" s="871"/>
      <c r="II971" s="871"/>
      <c r="IJ971" s="871"/>
      <c r="IK971" s="871"/>
      <c r="IL971" s="871"/>
      <c r="IM971" s="871"/>
      <c r="IN971" s="871"/>
      <c r="IO971" s="871"/>
      <c r="IP971" s="871"/>
      <c r="IQ971" s="871"/>
      <c r="IR971" s="871"/>
      <c r="IS971" s="871"/>
      <c r="IT971" s="871"/>
      <c r="IU971" s="871"/>
      <c r="IV971" s="871"/>
      <c r="IW971" s="871"/>
      <c r="IX971" s="871"/>
      <c r="IY971" s="871"/>
      <c r="IZ971" s="871"/>
      <c r="JA971" s="871"/>
      <c r="JB971" s="871"/>
      <c r="JC971" s="871"/>
      <c r="JD971" s="871"/>
      <c r="JE971" s="871"/>
      <c r="JF971" s="871"/>
      <c r="JG971" s="871"/>
      <c r="JH971" s="871"/>
      <c r="JI971" s="871"/>
      <c r="JJ971" s="871"/>
      <c r="JK971" s="871"/>
      <c r="JL971" s="871"/>
      <c r="JM971" s="871"/>
      <c r="JN971" s="871"/>
      <c r="JO971" s="871"/>
      <c r="JP971" s="871"/>
      <c r="JQ971" s="871"/>
      <c r="JR971" s="871"/>
      <c r="JS971" s="871"/>
      <c r="JT971" s="871"/>
      <c r="JU971" s="871"/>
      <c r="JV971" s="871"/>
      <c r="JW971" s="871"/>
      <c r="JX971" s="871"/>
      <c r="JY971" s="871"/>
      <c r="JZ971" s="871"/>
      <c r="KA971" s="871"/>
      <c r="KB971" s="871"/>
      <c r="KC971" s="871"/>
      <c r="KD971" s="871"/>
      <c r="KE971" s="871"/>
      <c r="KF971" s="871"/>
      <c r="KG971" s="871"/>
      <c r="KH971" s="871"/>
      <c r="KI971" s="871"/>
      <c r="KJ971" s="871"/>
      <c r="KK971" s="871"/>
      <c r="KL971" s="871"/>
      <c r="KM971" s="871"/>
      <c r="KN971" s="871"/>
      <c r="KO971" s="871"/>
      <c r="KP971" s="871"/>
      <c r="KQ971" s="871"/>
      <c r="KR971" s="871"/>
      <c r="KS971" s="871"/>
      <c r="KT971" s="871"/>
      <c r="KU971" s="871"/>
      <c r="KV971" s="871"/>
      <c r="KW971" s="871"/>
      <c r="KX971" s="871"/>
      <c r="KY971" s="871"/>
      <c r="KZ971" s="871"/>
      <c r="LA971" s="871"/>
      <c r="LB971" s="871"/>
      <c r="LC971" s="871"/>
      <c r="LD971" s="871"/>
      <c r="LE971" s="871"/>
      <c r="LF971" s="871"/>
      <c r="LG971" s="871"/>
      <c r="LH971" s="871"/>
      <c r="LI971" s="871"/>
      <c r="LJ971" s="871"/>
      <c r="LK971" s="871"/>
      <c r="LL971" s="871"/>
      <c r="LM971" s="871"/>
      <c r="LN971" s="871"/>
      <c r="LO971" s="871"/>
      <c r="LP971" s="871"/>
      <c r="LQ971" s="871"/>
      <c r="LR971" s="871"/>
      <c r="LS971" s="871"/>
      <c r="LT971" s="871"/>
      <c r="LU971" s="871"/>
      <c r="LV971" s="871"/>
      <c r="LW971" s="871"/>
      <c r="LX971" s="871"/>
      <c r="LY971" s="871"/>
      <c r="LZ971" s="871"/>
      <c r="MA971" s="871"/>
      <c r="MB971" s="871"/>
      <c r="MC971" s="871"/>
      <c r="MD971" s="871"/>
      <c r="ME971" s="871"/>
      <c r="MF971" s="871"/>
      <c r="MG971" s="871"/>
      <c r="MH971" s="871"/>
      <c r="MI971" s="871"/>
      <c r="MJ971" s="871"/>
      <c r="MK971" s="871"/>
      <c r="ML971" s="871"/>
      <c r="MM971" s="871"/>
      <c r="MN971" s="871"/>
      <c r="MO971" s="871"/>
      <c r="MP971" s="871"/>
      <c r="MQ971" s="871"/>
      <c r="MR971" s="871"/>
      <c r="MS971" s="871"/>
      <c r="MT971" s="871"/>
      <c r="MU971" s="871"/>
      <c r="MV971" s="871"/>
      <c r="MW971" s="871"/>
      <c r="MX971" s="871"/>
      <c r="MY971" s="871"/>
      <c r="MZ971" s="871"/>
      <c r="NA971" s="871"/>
      <c r="NB971" s="871"/>
      <c r="NC971" s="871"/>
      <c r="ND971" s="871"/>
      <c r="NE971" s="871"/>
      <c r="NF971" s="871"/>
      <c r="NG971" s="871"/>
      <c r="NH971" s="871"/>
      <c r="NI971" s="871"/>
      <c r="NJ971" s="871"/>
      <c r="NK971" s="871"/>
      <c r="NL971" s="871"/>
      <c r="NM971" s="871"/>
      <c r="NN971" s="871"/>
      <c r="NO971" s="871"/>
      <c r="NP971" s="871"/>
      <c r="NQ971" s="871"/>
      <c r="NR971" s="871"/>
      <c r="NS971" s="871"/>
      <c r="NT971" s="871"/>
      <c r="NU971" s="871"/>
      <c r="NV971" s="871"/>
      <c r="NW971" s="871"/>
      <c r="NX971" s="871"/>
      <c r="NY971" s="871"/>
      <c r="NZ971" s="871"/>
      <c r="OA971" s="871"/>
      <c r="OB971" s="871"/>
      <c r="OC971" s="871"/>
      <c r="OD971" s="871"/>
      <c r="OE971" s="871"/>
      <c r="OF971" s="871"/>
      <c r="OG971" s="871"/>
      <c r="OH971" s="871"/>
      <c r="OI971" s="871"/>
      <c r="OJ971" s="871"/>
      <c r="OK971" s="871"/>
      <c r="OL971" s="871"/>
      <c r="OM971" s="871"/>
      <c r="ON971" s="871"/>
      <c r="OO971" s="871"/>
      <c r="OP971" s="871"/>
      <c r="OQ971" s="871"/>
      <c r="OR971" s="871"/>
      <c r="OS971" s="871"/>
      <c r="OT971" s="871"/>
      <c r="OU971" s="871"/>
      <c r="OV971" s="871"/>
      <c r="OW971" s="871"/>
      <c r="OX971" s="871"/>
      <c r="OY971" s="871"/>
      <c r="OZ971" s="871"/>
      <c r="PA971" s="871"/>
      <c r="PB971" s="871"/>
      <c r="PC971" s="871"/>
      <c r="PD971" s="871"/>
      <c r="PE971" s="871"/>
      <c r="PF971" s="871"/>
      <c r="PG971" s="871"/>
      <c r="PH971" s="871"/>
      <c r="PI971" s="871"/>
      <c r="PJ971" s="871"/>
      <c r="PK971" s="871"/>
      <c r="PL971" s="871"/>
      <c r="PM971" s="871"/>
      <c r="PN971" s="871"/>
      <c r="PO971" s="871"/>
      <c r="PP971" s="871"/>
      <c r="PQ971" s="871"/>
      <c r="PR971" s="871"/>
      <c r="PS971" s="871"/>
      <c r="PT971" s="871"/>
      <c r="PU971" s="871"/>
      <c r="PV971" s="871"/>
      <c r="PW971" s="871"/>
      <c r="PX971" s="871"/>
      <c r="PY971" s="871"/>
      <c r="PZ971" s="871"/>
      <c r="QA971" s="871"/>
      <c r="QB971" s="871"/>
      <c r="QC971" s="871"/>
      <c r="QD971" s="871"/>
      <c r="QE971" s="871"/>
      <c r="QF971" s="871"/>
      <c r="QG971" s="871"/>
      <c r="QH971" s="871"/>
      <c r="QI971" s="871"/>
      <c r="QJ971" s="871"/>
      <c r="QK971" s="871"/>
      <c r="QL971" s="871"/>
      <c r="QM971" s="871"/>
      <c r="QN971" s="871"/>
      <c r="QO971" s="871"/>
      <c r="QP971" s="871"/>
      <c r="QQ971" s="871"/>
      <c r="QR971" s="871"/>
      <c r="QS971" s="871"/>
      <c r="QT971" s="871"/>
      <c r="QU971" s="871"/>
      <c r="QV971" s="871"/>
      <c r="QW971" s="871"/>
      <c r="QX971" s="871"/>
      <c r="QY971" s="871"/>
      <c r="QZ971" s="871"/>
      <c r="RA971" s="871"/>
      <c r="RB971" s="871"/>
      <c r="RC971" s="871"/>
      <c r="RD971" s="871"/>
      <c r="RE971" s="871"/>
      <c r="RF971" s="871"/>
      <c r="RG971" s="871"/>
      <c r="RH971" s="871"/>
      <c r="RI971" s="871"/>
      <c r="RJ971" s="871"/>
      <c r="RK971" s="871"/>
      <c r="RL971" s="871"/>
      <c r="RM971" s="871"/>
      <c r="RN971" s="871"/>
      <c r="RO971" s="871"/>
      <c r="RP971" s="871"/>
      <c r="RQ971" s="871"/>
      <c r="RR971" s="871"/>
      <c r="RS971" s="871"/>
      <c r="RT971" s="871"/>
      <c r="RU971" s="871"/>
      <c r="RV971" s="871"/>
      <c r="RW971" s="871"/>
      <c r="RX971" s="871"/>
      <c r="RY971" s="871"/>
      <c r="RZ971" s="871"/>
      <c r="SA971" s="871"/>
      <c r="SB971" s="871"/>
      <c r="SC971" s="871"/>
      <c r="SD971" s="871"/>
      <c r="SE971" s="871"/>
      <c r="SF971" s="871"/>
      <c r="SG971" s="871"/>
      <c r="SH971" s="871"/>
      <c r="SI971" s="871"/>
      <c r="SJ971" s="871"/>
      <c r="SK971" s="871"/>
      <c r="SL971" s="871"/>
      <c r="SM971" s="871"/>
      <c r="SN971" s="871"/>
      <c r="SO971" s="871"/>
      <c r="SP971" s="871"/>
      <c r="SQ971" s="871"/>
      <c r="SR971" s="871"/>
      <c r="SS971" s="871"/>
      <c r="ST971" s="871"/>
      <c r="SU971" s="871"/>
      <c r="SV971" s="871"/>
      <c r="SW971" s="871"/>
      <c r="SX971" s="871"/>
      <c r="SY971" s="871"/>
      <c r="SZ971" s="871"/>
      <c r="TA971" s="871"/>
      <c r="TB971" s="871"/>
      <c r="TC971" s="871"/>
      <c r="TD971" s="871"/>
      <c r="TE971" s="871"/>
      <c r="TF971" s="871"/>
      <c r="TG971" s="871"/>
      <c r="TH971" s="871"/>
      <c r="TI971" s="871"/>
      <c r="TJ971" s="871"/>
      <c r="TK971" s="871"/>
      <c r="TL971" s="871"/>
      <c r="TM971" s="871"/>
      <c r="TN971" s="871"/>
      <c r="TO971" s="871"/>
      <c r="TP971" s="871"/>
      <c r="TQ971" s="871"/>
      <c r="TR971" s="871"/>
      <c r="TS971" s="871"/>
      <c r="TT971" s="871"/>
      <c r="TU971" s="871"/>
      <c r="TV971" s="871"/>
      <c r="TW971" s="871"/>
      <c r="TX971" s="871"/>
      <c r="TY971" s="871"/>
      <c r="TZ971" s="871"/>
      <c r="UA971" s="871"/>
      <c r="UB971" s="871"/>
      <c r="UC971" s="871"/>
      <c r="UD971" s="871"/>
      <c r="UE971" s="871"/>
      <c r="UF971" s="871"/>
      <c r="UG971" s="871"/>
      <c r="UH971" s="871"/>
      <c r="UI971" s="871"/>
      <c r="UJ971" s="871"/>
      <c r="UK971" s="871"/>
      <c r="UL971" s="871"/>
      <c r="UM971" s="871"/>
      <c r="UN971" s="871"/>
      <c r="UO971" s="871"/>
      <c r="UP971" s="871"/>
      <c r="UQ971" s="871"/>
      <c r="UR971" s="871"/>
      <c r="US971" s="871"/>
      <c r="UT971" s="871"/>
      <c r="UU971" s="871"/>
      <c r="UV971" s="871"/>
      <c r="UW971" s="871"/>
      <c r="UX971" s="871"/>
      <c r="UY971" s="871"/>
      <c r="UZ971" s="871"/>
      <c r="VA971" s="871"/>
      <c r="VB971" s="871"/>
      <c r="VC971" s="871"/>
      <c r="VD971" s="871"/>
      <c r="VE971" s="871"/>
      <c r="VF971" s="871"/>
      <c r="VG971" s="871"/>
      <c r="VH971" s="871"/>
      <c r="VI971" s="871"/>
      <c r="VJ971" s="871"/>
      <c r="VK971" s="871"/>
      <c r="VL971" s="871"/>
      <c r="VM971" s="871"/>
      <c r="VN971" s="871"/>
      <c r="VO971" s="871"/>
      <c r="VP971" s="871"/>
      <c r="VQ971" s="871"/>
      <c r="VR971" s="871"/>
      <c r="VS971" s="871"/>
      <c r="VT971" s="871"/>
      <c r="VU971" s="871"/>
      <c r="VV971" s="871"/>
      <c r="VW971" s="871"/>
      <c r="VX971" s="871"/>
      <c r="VY971" s="871"/>
      <c r="VZ971" s="871"/>
      <c r="WA971" s="871"/>
      <c r="WB971" s="871"/>
      <c r="WC971" s="871"/>
      <c r="WD971" s="871"/>
      <c r="WE971" s="871"/>
      <c r="WF971" s="871"/>
      <c r="WG971" s="871"/>
      <c r="WH971" s="871"/>
      <c r="WI971" s="871"/>
      <c r="WJ971" s="871"/>
      <c r="WK971" s="871"/>
      <c r="WL971" s="871"/>
      <c r="WM971" s="871"/>
      <c r="WN971" s="871"/>
      <c r="WO971" s="871"/>
      <c r="WP971" s="871"/>
      <c r="WQ971" s="871"/>
      <c r="WR971" s="871"/>
      <c r="WS971" s="871"/>
      <c r="WT971" s="871"/>
      <c r="WU971" s="871"/>
      <c r="WV971" s="871"/>
      <c r="WW971" s="871"/>
      <c r="WX971" s="871"/>
      <c r="WY971" s="871"/>
      <c r="WZ971" s="871"/>
      <c r="XA971" s="871"/>
      <c r="XB971" s="871"/>
      <c r="XC971" s="871"/>
      <c r="XD971" s="871"/>
      <c r="XE971" s="871"/>
      <c r="XF971" s="871"/>
      <c r="XG971" s="871"/>
      <c r="XH971" s="871"/>
      <c r="XI971" s="871"/>
      <c r="XJ971" s="871"/>
      <c r="XK971" s="871"/>
      <c r="XL971" s="871"/>
      <c r="XM971" s="871"/>
      <c r="XN971" s="871"/>
      <c r="XO971" s="871"/>
      <c r="XP971" s="871"/>
      <c r="XQ971" s="871"/>
      <c r="XR971" s="871"/>
      <c r="XS971" s="871"/>
      <c r="XT971" s="871"/>
      <c r="XU971" s="871"/>
      <c r="XV971" s="871"/>
      <c r="XW971" s="871"/>
      <c r="XX971" s="871"/>
      <c r="XY971" s="871"/>
      <c r="XZ971" s="871"/>
      <c r="YA971" s="871"/>
      <c r="YB971" s="871"/>
      <c r="YC971" s="871"/>
      <c r="YD971" s="871"/>
      <c r="YE971" s="871"/>
      <c r="YF971" s="871"/>
      <c r="YG971" s="871"/>
      <c r="YH971" s="871"/>
      <c r="YI971" s="871"/>
      <c r="YJ971" s="871"/>
      <c r="YK971" s="871"/>
      <c r="YL971" s="871"/>
      <c r="YM971" s="871"/>
      <c r="YN971" s="871"/>
      <c r="YO971" s="871"/>
      <c r="YP971" s="871"/>
      <c r="YQ971" s="871"/>
      <c r="YR971" s="871"/>
      <c r="YS971" s="871"/>
      <c r="YT971" s="871"/>
      <c r="YU971" s="871"/>
      <c r="YV971" s="871"/>
      <c r="YW971" s="871"/>
      <c r="YX971" s="871"/>
      <c r="YY971" s="871"/>
      <c r="YZ971" s="871"/>
      <c r="ZA971" s="871"/>
      <c r="ZB971" s="871"/>
      <c r="ZC971" s="871"/>
      <c r="ZD971" s="871"/>
      <c r="ZE971" s="871"/>
      <c r="ZF971" s="871"/>
      <c r="ZG971" s="871"/>
      <c r="ZH971" s="871"/>
      <c r="ZI971" s="871"/>
      <c r="ZJ971" s="871"/>
      <c r="ZK971" s="871"/>
      <c r="ZL971" s="871"/>
      <c r="ZM971" s="871"/>
      <c r="ZN971" s="871"/>
      <c r="ZO971" s="871"/>
      <c r="ZP971" s="871"/>
      <c r="ZQ971" s="871"/>
      <c r="ZR971" s="871"/>
      <c r="ZS971" s="871"/>
      <c r="ZT971" s="871"/>
      <c r="ZU971" s="871"/>
      <c r="ZV971" s="871"/>
      <c r="ZW971" s="871"/>
      <c r="ZX971" s="871"/>
      <c r="ZY971" s="871"/>
      <c r="ZZ971" s="871"/>
      <c r="AAA971" s="871"/>
      <c r="AAB971" s="871"/>
      <c r="AAC971" s="871"/>
      <c r="AAD971" s="871"/>
      <c r="AAE971" s="871"/>
      <c r="AAF971" s="871"/>
      <c r="AAG971" s="871"/>
      <c r="AAH971" s="871"/>
      <c r="AAI971" s="871"/>
      <c r="AAJ971" s="871"/>
      <c r="AAK971" s="871"/>
      <c r="AAL971" s="871"/>
      <c r="AAM971" s="871"/>
      <c r="AAN971" s="871"/>
      <c r="AAO971" s="871"/>
      <c r="AAP971" s="871"/>
      <c r="AAQ971" s="871"/>
      <c r="AAR971" s="871"/>
      <c r="AAS971" s="871"/>
      <c r="AAT971" s="871"/>
      <c r="AAU971" s="871"/>
      <c r="AAV971" s="871"/>
      <c r="AAW971" s="871"/>
      <c r="AAX971" s="871"/>
      <c r="AAY971" s="871"/>
      <c r="AAZ971" s="871"/>
      <c r="ABA971" s="871"/>
      <c r="ABB971" s="871"/>
      <c r="ABC971" s="871"/>
      <c r="ABD971" s="871"/>
      <c r="ABE971" s="871"/>
      <c r="ABF971" s="871"/>
      <c r="ABG971" s="871"/>
      <c r="ABH971" s="871"/>
      <c r="ABI971" s="871"/>
      <c r="ABJ971" s="871"/>
      <c r="ABK971" s="871"/>
      <c r="ABL971" s="871"/>
      <c r="ABM971" s="871"/>
      <c r="ABN971" s="871"/>
      <c r="ABO971" s="871"/>
      <c r="ABP971" s="871"/>
      <c r="ABQ971" s="871"/>
      <c r="ABR971" s="871"/>
      <c r="ABS971" s="871"/>
      <c r="ABT971" s="871"/>
      <c r="ABU971" s="871"/>
      <c r="ABV971" s="871"/>
      <c r="ABW971" s="871"/>
      <c r="ABX971" s="871"/>
      <c r="ABY971" s="871"/>
      <c r="ABZ971" s="871"/>
      <c r="ACA971" s="871"/>
      <c r="ACB971" s="871"/>
      <c r="ACC971" s="871"/>
      <c r="ACD971" s="871"/>
      <c r="ACE971" s="871"/>
      <c r="ACF971" s="871"/>
      <c r="ACG971" s="871"/>
      <c r="ACH971" s="871"/>
      <c r="ACI971" s="871"/>
      <c r="ACJ971" s="871"/>
      <c r="ACK971" s="871"/>
      <c r="ACL971" s="871"/>
      <c r="ACM971" s="871"/>
      <c r="ACN971" s="871"/>
      <c r="ACO971" s="871"/>
      <c r="ACP971" s="871"/>
      <c r="ACQ971" s="871"/>
      <c r="ACR971" s="871"/>
      <c r="ACS971" s="871"/>
      <c r="ACT971" s="871"/>
      <c r="ACU971" s="871"/>
      <c r="ACV971" s="871"/>
      <c r="ACW971" s="871"/>
      <c r="ACX971" s="871"/>
      <c r="ACY971" s="871"/>
      <c r="ACZ971" s="871"/>
      <c r="ADA971" s="871"/>
      <c r="ADB971" s="871"/>
      <c r="ADC971" s="871"/>
      <c r="ADD971" s="871"/>
      <c r="ADE971" s="871"/>
      <c r="ADF971" s="871"/>
      <c r="ADG971" s="871"/>
      <c r="ADH971" s="871"/>
      <c r="ADI971" s="871"/>
      <c r="ADJ971" s="871"/>
      <c r="ADK971" s="871"/>
      <c r="ADL971" s="871"/>
      <c r="ADM971" s="871"/>
      <c r="ADN971" s="871"/>
      <c r="ADO971" s="871"/>
      <c r="ADP971" s="871"/>
      <c r="ADQ971" s="871"/>
      <c r="ADR971" s="871"/>
      <c r="ADS971" s="871"/>
      <c r="ADT971" s="871"/>
      <c r="ADU971" s="871"/>
      <c r="ADV971" s="871"/>
      <c r="ADW971" s="871"/>
      <c r="ADX971" s="871"/>
      <c r="ADY971" s="871"/>
      <c r="ADZ971" s="871"/>
      <c r="AEA971" s="871"/>
      <c r="AEB971" s="871"/>
      <c r="AEC971" s="871"/>
      <c r="AED971" s="871"/>
      <c r="AEE971" s="871"/>
      <c r="AEF971" s="871"/>
      <c r="AEG971" s="871"/>
      <c r="AEH971" s="871"/>
      <c r="AEI971" s="871"/>
      <c r="AEJ971" s="871"/>
      <c r="AEK971" s="871"/>
      <c r="AEL971" s="871"/>
      <c r="AEM971" s="871"/>
      <c r="AEN971" s="871"/>
      <c r="AEO971" s="871"/>
      <c r="AEP971" s="871"/>
      <c r="AEQ971" s="871"/>
      <c r="AER971" s="871"/>
      <c r="AES971" s="871"/>
      <c r="AET971" s="871"/>
      <c r="AEU971" s="871"/>
      <c r="AEV971" s="871"/>
      <c r="AEW971" s="871"/>
      <c r="AEX971" s="871"/>
      <c r="AEY971" s="871"/>
      <c r="AEZ971" s="871"/>
      <c r="AFA971" s="871"/>
      <c r="AFB971" s="871"/>
      <c r="AFC971" s="871"/>
      <c r="AFD971" s="871"/>
      <c r="AFE971" s="871"/>
      <c r="AFF971" s="871"/>
      <c r="AFG971" s="871"/>
      <c r="AFH971" s="871"/>
      <c r="AFI971" s="871"/>
      <c r="AFJ971" s="871"/>
      <c r="AFK971" s="871"/>
      <c r="AFL971" s="871"/>
      <c r="AFM971" s="871"/>
      <c r="AFN971" s="871"/>
      <c r="AFO971" s="871"/>
      <c r="AFP971" s="871"/>
      <c r="AFQ971" s="871"/>
      <c r="AFR971" s="871"/>
      <c r="AFS971" s="871"/>
      <c r="AFT971" s="871"/>
      <c r="AFU971" s="871"/>
      <c r="AFV971" s="871"/>
      <c r="AFW971" s="871"/>
      <c r="AFX971" s="871"/>
      <c r="AFY971" s="871"/>
      <c r="AFZ971" s="871"/>
      <c r="AGA971" s="871"/>
      <c r="AGB971" s="871"/>
      <c r="AGC971" s="871"/>
      <c r="AGD971" s="871"/>
      <c r="AGE971" s="871"/>
      <c r="AGF971" s="871"/>
      <c r="AGG971" s="871"/>
      <c r="AGH971" s="871"/>
      <c r="AGI971" s="871"/>
      <c r="AGJ971" s="871"/>
      <c r="AGK971" s="871"/>
      <c r="AGL971" s="871"/>
      <c r="AGM971" s="871"/>
      <c r="AGN971" s="871"/>
      <c r="AGO971" s="871"/>
      <c r="AGP971" s="871"/>
      <c r="AGQ971" s="871"/>
      <c r="AGR971" s="871"/>
      <c r="AGS971" s="871"/>
      <c r="AGT971" s="871"/>
      <c r="AGU971" s="871"/>
      <c r="AGV971" s="871"/>
      <c r="AGW971" s="871"/>
      <c r="AGX971" s="871"/>
      <c r="AGY971" s="871"/>
      <c r="AGZ971" s="871"/>
      <c r="AHA971" s="871"/>
      <c r="AHB971" s="871"/>
      <c r="AHC971" s="871"/>
      <c r="AHD971" s="871"/>
      <c r="AHE971" s="871"/>
      <c r="AHF971" s="871"/>
      <c r="AHG971" s="871"/>
      <c r="AHH971" s="871"/>
      <c r="AHI971" s="871"/>
      <c r="AHJ971" s="871"/>
      <c r="AHK971" s="871"/>
      <c r="AHL971" s="871"/>
      <c r="AHM971" s="871"/>
      <c r="AHN971" s="871"/>
      <c r="AHO971" s="871"/>
      <c r="AHP971" s="871"/>
      <c r="AHQ971" s="871"/>
      <c r="AHR971" s="871"/>
      <c r="AHS971" s="871"/>
      <c r="AHT971" s="871"/>
      <c r="AHU971" s="871"/>
      <c r="AHV971" s="871"/>
      <c r="AHW971" s="871"/>
      <c r="AHX971" s="871"/>
      <c r="AHY971" s="871"/>
      <c r="AHZ971" s="871"/>
      <c r="AIA971" s="871"/>
      <c r="AIB971" s="871"/>
      <c r="AIC971" s="871"/>
      <c r="AID971" s="871"/>
      <c r="AIE971" s="871"/>
      <c r="AIF971" s="871"/>
      <c r="AIG971" s="871"/>
      <c r="AIH971" s="871"/>
      <c r="AII971" s="871"/>
      <c r="AIJ971" s="871"/>
      <c r="AIK971" s="871"/>
      <c r="AIL971" s="871"/>
      <c r="AIM971" s="871"/>
      <c r="AIN971" s="871"/>
      <c r="AIO971" s="871"/>
      <c r="AIP971" s="871"/>
      <c r="AIQ971" s="871"/>
      <c r="AIR971" s="871"/>
      <c r="AIS971" s="871"/>
      <c r="AIT971" s="871"/>
      <c r="AIU971" s="871"/>
      <c r="AIV971" s="871"/>
      <c r="AIW971" s="871"/>
      <c r="AIX971" s="871"/>
      <c r="AIY971" s="871"/>
      <c r="AIZ971" s="871"/>
      <c r="AJA971" s="871"/>
      <c r="AJB971" s="871"/>
      <c r="AJC971" s="871"/>
      <c r="AJD971" s="871"/>
      <c r="AJE971" s="871"/>
      <c r="AJF971" s="871"/>
      <c r="AJG971" s="871"/>
      <c r="AJH971" s="871"/>
      <c r="AJI971" s="871"/>
      <c r="AJJ971" s="871"/>
      <c r="AJK971" s="871"/>
      <c r="AJL971" s="871"/>
      <c r="AJM971" s="871"/>
      <c r="AJN971" s="871"/>
      <c r="AJO971" s="871"/>
      <c r="AJP971" s="871"/>
      <c r="AJQ971" s="871"/>
      <c r="AJR971" s="871"/>
      <c r="AJS971" s="871"/>
      <c r="AJT971" s="871"/>
      <c r="AJU971" s="871"/>
      <c r="AJV971" s="871"/>
      <c r="AJW971" s="871"/>
      <c r="AJX971" s="871"/>
      <c r="AJY971" s="871"/>
      <c r="AJZ971" s="871"/>
      <c r="AKA971" s="871"/>
      <c r="AKB971" s="871"/>
      <c r="AKC971" s="871"/>
      <c r="AKD971" s="871"/>
      <c r="AKE971" s="871"/>
      <c r="AKF971" s="871"/>
      <c r="AKG971" s="871"/>
      <c r="AKH971" s="871"/>
      <c r="AKI971" s="871"/>
      <c r="AKJ971" s="871"/>
      <c r="AKK971" s="871"/>
      <c r="AKL971" s="871"/>
      <c r="AKM971" s="871"/>
      <c r="AKN971" s="871"/>
      <c r="AKO971" s="871"/>
      <c r="AKP971" s="871"/>
      <c r="AKQ971" s="871"/>
      <c r="AKR971" s="871"/>
      <c r="AKS971" s="871"/>
      <c r="AKT971" s="871"/>
      <c r="AKU971" s="871"/>
      <c r="AKV971" s="871"/>
      <c r="AKW971" s="871"/>
      <c r="AKX971" s="871"/>
      <c r="AKY971" s="871"/>
      <c r="AKZ971" s="871"/>
      <c r="ALA971" s="871"/>
      <c r="ALB971" s="871"/>
      <c r="ALC971" s="871"/>
      <c r="ALD971" s="871"/>
      <c r="ALE971" s="871"/>
      <c r="ALF971" s="871"/>
      <c r="ALG971" s="871"/>
      <c r="ALH971" s="871"/>
      <c r="ALI971" s="871"/>
      <c r="ALJ971" s="871"/>
      <c r="ALK971" s="871"/>
      <c r="ALL971" s="871"/>
      <c r="ALM971" s="871"/>
      <c r="ALN971" s="871"/>
      <c r="ALO971" s="871"/>
      <c r="ALP971" s="871"/>
      <c r="ALQ971" s="871"/>
      <c r="ALR971" s="871"/>
      <c r="ALS971" s="871"/>
      <c r="ALT971" s="871"/>
      <c r="ALU971" s="871"/>
      <c r="ALV971" s="871"/>
      <c r="ALW971" s="871"/>
      <c r="ALX971" s="871"/>
      <c r="ALY971" s="871"/>
      <c r="ALZ971" s="871"/>
      <c r="AMA971" s="871"/>
      <c r="AMB971" s="871"/>
      <c r="AMC971" s="871"/>
      <c r="AMD971" s="871"/>
      <c r="AME971" s="871"/>
      <c r="AMF971" s="871"/>
      <c r="AMG971" s="871"/>
      <c r="AMH971" s="871"/>
      <c r="AMI971" s="871"/>
      <c r="AMJ971" s="871"/>
    </row>
    <row r="972" spans="1:1024" ht="14.4">
      <c r="A972" s="970">
        <v>15644</v>
      </c>
      <c r="B972" s="985">
        <v>0.1</v>
      </c>
      <c r="C972" s="1042"/>
      <c r="D972" s="954" t="s">
        <v>532</v>
      </c>
      <c r="E972" s="955">
        <v>1600000</v>
      </c>
      <c r="F972" s="1043">
        <v>0.05</v>
      </c>
      <c r="G972" s="1044">
        <f t="shared" si="38"/>
        <v>80000</v>
      </c>
      <c r="H972" s="871"/>
      <c r="I972" s="871"/>
      <c r="J972" s="871"/>
      <c r="K972" s="871"/>
      <c r="L972" s="871"/>
      <c r="M972" s="871"/>
      <c r="N972" s="871"/>
      <c r="O972" s="871"/>
      <c r="P972" s="871"/>
      <c r="Q972" s="871"/>
      <c r="R972" s="871"/>
      <c r="S972" s="871"/>
      <c r="T972" s="871"/>
      <c r="U972" s="871"/>
      <c r="V972" s="871"/>
      <c r="W972" s="871"/>
      <c r="X972" s="871"/>
      <c r="Y972" s="871"/>
      <c r="Z972" s="871"/>
      <c r="AA972" s="871"/>
      <c r="AB972" s="871"/>
      <c r="AC972" s="871"/>
      <c r="AD972" s="871"/>
      <c r="AE972" s="871"/>
      <c r="AF972" s="871"/>
      <c r="AG972" s="871"/>
      <c r="AH972" s="871"/>
      <c r="AI972" s="871"/>
      <c r="AJ972" s="871"/>
      <c r="AK972" s="871"/>
      <c r="AL972" s="871"/>
      <c r="AM972" s="871"/>
      <c r="AN972" s="871"/>
      <c r="AO972" s="871"/>
      <c r="AP972" s="871"/>
      <c r="AQ972" s="871"/>
      <c r="AR972" s="871"/>
      <c r="AS972" s="871"/>
      <c r="AT972" s="871"/>
      <c r="AU972" s="871"/>
      <c r="AV972" s="871"/>
      <c r="AW972" s="871"/>
      <c r="AX972" s="871"/>
      <c r="AY972" s="871"/>
      <c r="AZ972" s="871"/>
      <c r="BA972" s="871"/>
      <c r="BB972" s="871"/>
      <c r="BC972" s="871"/>
      <c r="BD972" s="871"/>
      <c r="BE972" s="871"/>
      <c r="BF972" s="871"/>
      <c r="BG972" s="871"/>
      <c r="BH972" s="871"/>
      <c r="BI972" s="871"/>
      <c r="BJ972" s="871"/>
      <c r="BK972" s="871"/>
      <c r="BL972" s="871"/>
      <c r="BM972" s="871"/>
      <c r="BN972" s="871"/>
      <c r="BO972" s="871"/>
      <c r="BP972" s="871"/>
      <c r="BQ972" s="871"/>
      <c r="BR972" s="871"/>
      <c r="BS972" s="871"/>
      <c r="BT972" s="871"/>
      <c r="BU972" s="871"/>
      <c r="BV972" s="871"/>
      <c r="BW972" s="871"/>
      <c r="BX972" s="871"/>
      <c r="BY972" s="871"/>
      <c r="BZ972" s="871"/>
      <c r="CA972" s="871"/>
      <c r="CB972" s="871"/>
      <c r="CC972" s="871"/>
      <c r="CD972" s="871"/>
      <c r="CE972" s="871"/>
      <c r="CF972" s="871"/>
      <c r="CG972" s="871"/>
      <c r="CH972" s="871"/>
      <c r="CI972" s="871"/>
      <c r="CJ972" s="871"/>
      <c r="CK972" s="871"/>
      <c r="CL972" s="871"/>
      <c r="CM972" s="871"/>
      <c r="CN972" s="871"/>
      <c r="CO972" s="871"/>
      <c r="CP972" s="871"/>
      <c r="CQ972" s="871"/>
      <c r="CR972" s="871"/>
      <c r="CS972" s="871"/>
      <c r="CT972" s="871"/>
      <c r="CU972" s="871"/>
      <c r="CV972" s="871"/>
      <c r="CW972" s="871"/>
      <c r="CX972" s="871"/>
      <c r="CY972" s="871"/>
      <c r="CZ972" s="871"/>
      <c r="DA972" s="871"/>
      <c r="DB972" s="871"/>
      <c r="DC972" s="871"/>
      <c r="DD972" s="871"/>
      <c r="DE972" s="871"/>
      <c r="DF972" s="871"/>
      <c r="DG972" s="871"/>
      <c r="DH972" s="871"/>
      <c r="DI972" s="871"/>
      <c r="DJ972" s="871"/>
      <c r="DK972" s="871"/>
      <c r="DL972" s="871"/>
      <c r="DM972" s="871"/>
      <c r="DN972" s="871"/>
      <c r="DO972" s="871"/>
      <c r="DP972" s="871"/>
      <c r="DQ972" s="871"/>
      <c r="DR972" s="871"/>
      <c r="DS972" s="871"/>
      <c r="DT972" s="871"/>
      <c r="DU972" s="871"/>
      <c r="DV972" s="871"/>
      <c r="DW972" s="871"/>
      <c r="DX972" s="871"/>
      <c r="DY972" s="871"/>
      <c r="DZ972" s="871"/>
      <c r="EA972" s="871"/>
      <c r="EB972" s="871"/>
      <c r="EC972" s="871"/>
      <c r="ED972" s="871"/>
      <c r="EE972" s="871"/>
      <c r="EF972" s="871"/>
      <c r="EG972" s="871"/>
      <c r="EH972" s="871"/>
      <c r="EI972" s="871"/>
      <c r="EJ972" s="871"/>
      <c r="EK972" s="871"/>
      <c r="EL972" s="871"/>
      <c r="EM972" s="871"/>
      <c r="EN972" s="871"/>
      <c r="EO972" s="871"/>
      <c r="EP972" s="871"/>
      <c r="EQ972" s="871"/>
      <c r="ER972" s="871"/>
      <c r="ES972" s="871"/>
      <c r="ET972" s="871"/>
      <c r="EU972" s="871"/>
      <c r="EV972" s="871"/>
      <c r="EW972" s="871"/>
      <c r="EX972" s="871"/>
      <c r="EY972" s="871"/>
      <c r="EZ972" s="871"/>
      <c r="FA972" s="871"/>
      <c r="FB972" s="871"/>
      <c r="FC972" s="871"/>
      <c r="FD972" s="871"/>
      <c r="FE972" s="871"/>
      <c r="FF972" s="871"/>
      <c r="FG972" s="871"/>
      <c r="FH972" s="871"/>
      <c r="FI972" s="871"/>
      <c r="FJ972" s="871"/>
      <c r="FK972" s="871"/>
      <c r="FL972" s="871"/>
      <c r="FM972" s="871"/>
      <c r="FN972" s="871"/>
      <c r="FO972" s="871"/>
      <c r="FP972" s="871"/>
      <c r="FQ972" s="871"/>
      <c r="FR972" s="871"/>
      <c r="FS972" s="871"/>
      <c r="FT972" s="871"/>
      <c r="FU972" s="871"/>
      <c r="FV972" s="871"/>
      <c r="FW972" s="871"/>
      <c r="FX972" s="871"/>
      <c r="FY972" s="871"/>
      <c r="FZ972" s="871"/>
      <c r="GA972" s="871"/>
      <c r="GB972" s="871"/>
      <c r="GC972" s="871"/>
      <c r="GD972" s="871"/>
      <c r="GE972" s="871"/>
      <c r="GF972" s="871"/>
      <c r="GG972" s="871"/>
      <c r="GH972" s="871"/>
      <c r="GI972" s="871"/>
      <c r="GJ972" s="871"/>
      <c r="GK972" s="871"/>
      <c r="GL972" s="871"/>
      <c r="GM972" s="871"/>
      <c r="GN972" s="871"/>
      <c r="GO972" s="871"/>
      <c r="GP972" s="871"/>
      <c r="GQ972" s="871"/>
      <c r="GR972" s="871"/>
      <c r="GS972" s="871"/>
      <c r="GT972" s="871"/>
      <c r="GU972" s="871"/>
      <c r="GV972" s="871"/>
      <c r="GW972" s="871"/>
      <c r="GX972" s="871"/>
      <c r="GY972" s="871"/>
      <c r="GZ972" s="871"/>
      <c r="HA972" s="871"/>
      <c r="HB972" s="871"/>
      <c r="HC972" s="871"/>
      <c r="HD972" s="871"/>
      <c r="HE972" s="871"/>
      <c r="HF972" s="871"/>
      <c r="HG972" s="871"/>
      <c r="HH972" s="871"/>
      <c r="HI972" s="871"/>
      <c r="HJ972" s="871"/>
      <c r="HK972" s="871"/>
      <c r="HL972" s="871"/>
      <c r="HM972" s="871"/>
      <c r="HN972" s="871"/>
      <c r="HO972" s="871"/>
      <c r="HP972" s="871"/>
      <c r="HQ972" s="871"/>
      <c r="HR972" s="871"/>
      <c r="HS972" s="871"/>
      <c r="HT972" s="871"/>
      <c r="HU972" s="871"/>
      <c r="HV972" s="871"/>
      <c r="HW972" s="871"/>
      <c r="HX972" s="871"/>
      <c r="HY972" s="871"/>
      <c r="HZ972" s="871"/>
      <c r="IA972" s="871"/>
      <c r="IB972" s="871"/>
      <c r="IC972" s="871"/>
      <c r="ID972" s="871"/>
      <c r="IE972" s="871"/>
      <c r="IF972" s="871"/>
      <c r="IG972" s="871"/>
      <c r="IH972" s="871"/>
      <c r="II972" s="871"/>
      <c r="IJ972" s="871"/>
      <c r="IK972" s="871"/>
      <c r="IL972" s="871"/>
      <c r="IM972" s="871"/>
      <c r="IN972" s="871"/>
      <c r="IO972" s="871"/>
      <c r="IP972" s="871"/>
      <c r="IQ972" s="871"/>
      <c r="IR972" s="871"/>
      <c r="IS972" s="871"/>
      <c r="IT972" s="871"/>
      <c r="IU972" s="871"/>
      <c r="IV972" s="871"/>
      <c r="IW972" s="871"/>
      <c r="IX972" s="871"/>
      <c r="IY972" s="871"/>
      <c r="IZ972" s="871"/>
      <c r="JA972" s="871"/>
      <c r="JB972" s="871"/>
      <c r="JC972" s="871"/>
      <c r="JD972" s="871"/>
      <c r="JE972" s="871"/>
      <c r="JF972" s="871"/>
      <c r="JG972" s="871"/>
      <c r="JH972" s="871"/>
      <c r="JI972" s="871"/>
      <c r="JJ972" s="871"/>
      <c r="JK972" s="871"/>
      <c r="JL972" s="871"/>
      <c r="JM972" s="871"/>
      <c r="JN972" s="871"/>
      <c r="JO972" s="871"/>
      <c r="JP972" s="871"/>
      <c r="JQ972" s="871"/>
      <c r="JR972" s="871"/>
      <c r="JS972" s="871"/>
      <c r="JT972" s="871"/>
      <c r="JU972" s="871"/>
      <c r="JV972" s="871"/>
      <c r="JW972" s="871"/>
      <c r="JX972" s="871"/>
      <c r="JY972" s="871"/>
      <c r="JZ972" s="871"/>
      <c r="KA972" s="871"/>
      <c r="KB972" s="871"/>
      <c r="KC972" s="871"/>
      <c r="KD972" s="871"/>
      <c r="KE972" s="871"/>
      <c r="KF972" s="871"/>
      <c r="KG972" s="871"/>
      <c r="KH972" s="871"/>
      <c r="KI972" s="871"/>
      <c r="KJ972" s="871"/>
      <c r="KK972" s="871"/>
      <c r="KL972" s="871"/>
      <c r="KM972" s="871"/>
      <c r="KN972" s="871"/>
      <c r="KO972" s="871"/>
      <c r="KP972" s="871"/>
      <c r="KQ972" s="871"/>
      <c r="KR972" s="871"/>
      <c r="KS972" s="871"/>
      <c r="KT972" s="871"/>
      <c r="KU972" s="871"/>
      <c r="KV972" s="871"/>
      <c r="KW972" s="871"/>
      <c r="KX972" s="871"/>
      <c r="KY972" s="871"/>
      <c r="KZ972" s="871"/>
      <c r="LA972" s="871"/>
      <c r="LB972" s="871"/>
      <c r="LC972" s="871"/>
      <c r="LD972" s="871"/>
      <c r="LE972" s="871"/>
      <c r="LF972" s="871"/>
      <c r="LG972" s="871"/>
      <c r="LH972" s="871"/>
      <c r="LI972" s="871"/>
      <c r="LJ972" s="871"/>
      <c r="LK972" s="871"/>
      <c r="LL972" s="871"/>
      <c r="LM972" s="871"/>
      <c r="LN972" s="871"/>
      <c r="LO972" s="871"/>
      <c r="LP972" s="871"/>
      <c r="LQ972" s="871"/>
      <c r="LR972" s="871"/>
      <c r="LS972" s="871"/>
      <c r="LT972" s="871"/>
      <c r="LU972" s="871"/>
      <c r="LV972" s="871"/>
      <c r="LW972" s="871"/>
      <c r="LX972" s="871"/>
      <c r="LY972" s="871"/>
      <c r="LZ972" s="871"/>
      <c r="MA972" s="871"/>
      <c r="MB972" s="871"/>
      <c r="MC972" s="871"/>
      <c r="MD972" s="871"/>
      <c r="ME972" s="871"/>
      <c r="MF972" s="871"/>
      <c r="MG972" s="871"/>
      <c r="MH972" s="871"/>
      <c r="MI972" s="871"/>
      <c r="MJ972" s="871"/>
      <c r="MK972" s="871"/>
      <c r="ML972" s="871"/>
      <c r="MM972" s="871"/>
      <c r="MN972" s="871"/>
      <c r="MO972" s="871"/>
      <c r="MP972" s="871"/>
      <c r="MQ972" s="871"/>
      <c r="MR972" s="871"/>
      <c r="MS972" s="871"/>
      <c r="MT972" s="871"/>
      <c r="MU972" s="871"/>
      <c r="MV972" s="871"/>
      <c r="MW972" s="871"/>
      <c r="MX972" s="871"/>
      <c r="MY972" s="871"/>
      <c r="MZ972" s="871"/>
      <c r="NA972" s="871"/>
      <c r="NB972" s="871"/>
      <c r="NC972" s="871"/>
      <c r="ND972" s="871"/>
      <c r="NE972" s="871"/>
      <c r="NF972" s="871"/>
      <c r="NG972" s="871"/>
      <c r="NH972" s="871"/>
      <c r="NI972" s="871"/>
      <c r="NJ972" s="871"/>
      <c r="NK972" s="871"/>
      <c r="NL972" s="871"/>
      <c r="NM972" s="871"/>
      <c r="NN972" s="871"/>
      <c r="NO972" s="871"/>
      <c r="NP972" s="871"/>
      <c r="NQ972" s="871"/>
      <c r="NR972" s="871"/>
      <c r="NS972" s="871"/>
      <c r="NT972" s="871"/>
      <c r="NU972" s="871"/>
      <c r="NV972" s="871"/>
      <c r="NW972" s="871"/>
      <c r="NX972" s="871"/>
      <c r="NY972" s="871"/>
      <c r="NZ972" s="871"/>
      <c r="OA972" s="871"/>
      <c r="OB972" s="871"/>
      <c r="OC972" s="871"/>
      <c r="OD972" s="871"/>
      <c r="OE972" s="871"/>
      <c r="OF972" s="871"/>
      <c r="OG972" s="871"/>
      <c r="OH972" s="871"/>
      <c r="OI972" s="871"/>
      <c r="OJ972" s="871"/>
      <c r="OK972" s="871"/>
      <c r="OL972" s="871"/>
      <c r="OM972" s="871"/>
      <c r="ON972" s="871"/>
      <c r="OO972" s="871"/>
      <c r="OP972" s="871"/>
      <c r="OQ972" s="871"/>
      <c r="OR972" s="871"/>
      <c r="OS972" s="871"/>
      <c r="OT972" s="871"/>
      <c r="OU972" s="871"/>
      <c r="OV972" s="871"/>
      <c r="OW972" s="871"/>
      <c r="OX972" s="871"/>
      <c r="OY972" s="871"/>
      <c r="OZ972" s="871"/>
      <c r="PA972" s="871"/>
      <c r="PB972" s="871"/>
      <c r="PC972" s="871"/>
      <c r="PD972" s="871"/>
      <c r="PE972" s="871"/>
      <c r="PF972" s="871"/>
      <c r="PG972" s="871"/>
      <c r="PH972" s="871"/>
      <c r="PI972" s="871"/>
      <c r="PJ972" s="871"/>
      <c r="PK972" s="871"/>
      <c r="PL972" s="871"/>
      <c r="PM972" s="871"/>
      <c r="PN972" s="871"/>
      <c r="PO972" s="871"/>
      <c r="PP972" s="871"/>
      <c r="PQ972" s="871"/>
      <c r="PR972" s="871"/>
      <c r="PS972" s="871"/>
      <c r="PT972" s="871"/>
      <c r="PU972" s="871"/>
      <c r="PV972" s="871"/>
      <c r="PW972" s="871"/>
      <c r="PX972" s="871"/>
      <c r="PY972" s="871"/>
      <c r="PZ972" s="871"/>
      <c r="QA972" s="871"/>
      <c r="QB972" s="871"/>
      <c r="QC972" s="871"/>
      <c r="QD972" s="871"/>
      <c r="QE972" s="871"/>
      <c r="QF972" s="871"/>
      <c r="QG972" s="871"/>
      <c r="QH972" s="871"/>
      <c r="QI972" s="871"/>
      <c r="QJ972" s="871"/>
      <c r="QK972" s="871"/>
      <c r="QL972" s="871"/>
      <c r="QM972" s="871"/>
      <c r="QN972" s="871"/>
      <c r="QO972" s="871"/>
      <c r="QP972" s="871"/>
      <c r="QQ972" s="871"/>
      <c r="QR972" s="871"/>
      <c r="QS972" s="871"/>
      <c r="QT972" s="871"/>
      <c r="QU972" s="871"/>
      <c r="QV972" s="871"/>
      <c r="QW972" s="871"/>
      <c r="QX972" s="871"/>
      <c r="QY972" s="871"/>
      <c r="QZ972" s="871"/>
      <c r="RA972" s="871"/>
      <c r="RB972" s="871"/>
      <c r="RC972" s="871"/>
      <c r="RD972" s="871"/>
      <c r="RE972" s="871"/>
      <c r="RF972" s="871"/>
      <c r="RG972" s="871"/>
      <c r="RH972" s="871"/>
      <c r="RI972" s="871"/>
      <c r="RJ972" s="871"/>
      <c r="RK972" s="871"/>
      <c r="RL972" s="871"/>
      <c r="RM972" s="871"/>
      <c r="RN972" s="871"/>
      <c r="RO972" s="871"/>
      <c r="RP972" s="871"/>
      <c r="RQ972" s="871"/>
      <c r="RR972" s="871"/>
      <c r="RS972" s="871"/>
      <c r="RT972" s="871"/>
      <c r="RU972" s="871"/>
      <c r="RV972" s="871"/>
      <c r="RW972" s="871"/>
      <c r="RX972" s="871"/>
      <c r="RY972" s="871"/>
      <c r="RZ972" s="871"/>
      <c r="SA972" s="871"/>
      <c r="SB972" s="871"/>
      <c r="SC972" s="871"/>
      <c r="SD972" s="871"/>
      <c r="SE972" s="871"/>
      <c r="SF972" s="871"/>
      <c r="SG972" s="871"/>
      <c r="SH972" s="871"/>
      <c r="SI972" s="871"/>
      <c r="SJ972" s="871"/>
      <c r="SK972" s="871"/>
      <c r="SL972" s="871"/>
      <c r="SM972" s="871"/>
      <c r="SN972" s="871"/>
      <c r="SO972" s="871"/>
      <c r="SP972" s="871"/>
      <c r="SQ972" s="871"/>
      <c r="SR972" s="871"/>
      <c r="SS972" s="871"/>
      <c r="ST972" s="871"/>
      <c r="SU972" s="871"/>
      <c r="SV972" s="871"/>
      <c r="SW972" s="871"/>
      <c r="SX972" s="871"/>
      <c r="SY972" s="871"/>
      <c r="SZ972" s="871"/>
      <c r="TA972" s="871"/>
      <c r="TB972" s="871"/>
      <c r="TC972" s="871"/>
      <c r="TD972" s="871"/>
      <c r="TE972" s="871"/>
      <c r="TF972" s="871"/>
      <c r="TG972" s="871"/>
      <c r="TH972" s="871"/>
      <c r="TI972" s="871"/>
      <c r="TJ972" s="871"/>
      <c r="TK972" s="871"/>
      <c r="TL972" s="871"/>
      <c r="TM972" s="871"/>
      <c r="TN972" s="871"/>
      <c r="TO972" s="871"/>
      <c r="TP972" s="871"/>
      <c r="TQ972" s="871"/>
      <c r="TR972" s="871"/>
      <c r="TS972" s="871"/>
      <c r="TT972" s="871"/>
      <c r="TU972" s="871"/>
      <c r="TV972" s="871"/>
      <c r="TW972" s="871"/>
      <c r="TX972" s="871"/>
      <c r="TY972" s="871"/>
      <c r="TZ972" s="871"/>
      <c r="UA972" s="871"/>
      <c r="UB972" s="871"/>
      <c r="UC972" s="871"/>
      <c r="UD972" s="871"/>
      <c r="UE972" s="871"/>
      <c r="UF972" s="871"/>
      <c r="UG972" s="871"/>
      <c r="UH972" s="871"/>
      <c r="UI972" s="871"/>
      <c r="UJ972" s="871"/>
      <c r="UK972" s="871"/>
      <c r="UL972" s="871"/>
      <c r="UM972" s="871"/>
      <c r="UN972" s="871"/>
      <c r="UO972" s="871"/>
      <c r="UP972" s="871"/>
      <c r="UQ972" s="871"/>
      <c r="UR972" s="871"/>
      <c r="US972" s="871"/>
      <c r="UT972" s="871"/>
      <c r="UU972" s="871"/>
      <c r="UV972" s="871"/>
      <c r="UW972" s="871"/>
      <c r="UX972" s="871"/>
      <c r="UY972" s="871"/>
      <c r="UZ972" s="871"/>
      <c r="VA972" s="871"/>
      <c r="VB972" s="871"/>
      <c r="VC972" s="871"/>
      <c r="VD972" s="871"/>
      <c r="VE972" s="871"/>
      <c r="VF972" s="871"/>
      <c r="VG972" s="871"/>
      <c r="VH972" s="871"/>
      <c r="VI972" s="871"/>
      <c r="VJ972" s="871"/>
      <c r="VK972" s="871"/>
      <c r="VL972" s="871"/>
      <c r="VM972" s="871"/>
      <c r="VN972" s="871"/>
      <c r="VO972" s="871"/>
      <c r="VP972" s="871"/>
      <c r="VQ972" s="871"/>
      <c r="VR972" s="871"/>
      <c r="VS972" s="871"/>
      <c r="VT972" s="871"/>
      <c r="VU972" s="871"/>
      <c r="VV972" s="871"/>
      <c r="VW972" s="871"/>
      <c r="VX972" s="871"/>
      <c r="VY972" s="871"/>
      <c r="VZ972" s="871"/>
      <c r="WA972" s="871"/>
      <c r="WB972" s="871"/>
      <c r="WC972" s="871"/>
      <c r="WD972" s="871"/>
      <c r="WE972" s="871"/>
      <c r="WF972" s="871"/>
      <c r="WG972" s="871"/>
      <c r="WH972" s="871"/>
      <c r="WI972" s="871"/>
      <c r="WJ972" s="871"/>
      <c r="WK972" s="871"/>
      <c r="WL972" s="871"/>
      <c r="WM972" s="871"/>
      <c r="WN972" s="871"/>
      <c r="WO972" s="871"/>
      <c r="WP972" s="871"/>
      <c r="WQ972" s="871"/>
      <c r="WR972" s="871"/>
      <c r="WS972" s="871"/>
      <c r="WT972" s="871"/>
      <c r="WU972" s="871"/>
      <c r="WV972" s="871"/>
      <c r="WW972" s="871"/>
      <c r="WX972" s="871"/>
      <c r="WY972" s="871"/>
      <c r="WZ972" s="871"/>
      <c r="XA972" s="871"/>
      <c r="XB972" s="871"/>
      <c r="XC972" s="871"/>
      <c r="XD972" s="871"/>
      <c r="XE972" s="871"/>
      <c r="XF972" s="871"/>
      <c r="XG972" s="871"/>
      <c r="XH972" s="871"/>
      <c r="XI972" s="871"/>
      <c r="XJ972" s="871"/>
      <c r="XK972" s="871"/>
      <c r="XL972" s="871"/>
      <c r="XM972" s="871"/>
      <c r="XN972" s="871"/>
      <c r="XO972" s="871"/>
      <c r="XP972" s="871"/>
      <c r="XQ972" s="871"/>
      <c r="XR972" s="871"/>
      <c r="XS972" s="871"/>
      <c r="XT972" s="871"/>
      <c r="XU972" s="871"/>
      <c r="XV972" s="871"/>
      <c r="XW972" s="871"/>
      <c r="XX972" s="871"/>
      <c r="XY972" s="871"/>
      <c r="XZ972" s="871"/>
      <c r="YA972" s="871"/>
      <c r="YB972" s="871"/>
      <c r="YC972" s="871"/>
      <c r="YD972" s="871"/>
      <c r="YE972" s="871"/>
      <c r="YF972" s="871"/>
      <c r="YG972" s="871"/>
      <c r="YH972" s="871"/>
      <c r="YI972" s="871"/>
      <c r="YJ972" s="871"/>
      <c r="YK972" s="871"/>
      <c r="YL972" s="871"/>
      <c r="YM972" s="871"/>
      <c r="YN972" s="871"/>
      <c r="YO972" s="871"/>
      <c r="YP972" s="871"/>
      <c r="YQ972" s="871"/>
      <c r="YR972" s="871"/>
      <c r="YS972" s="871"/>
      <c r="YT972" s="871"/>
      <c r="YU972" s="871"/>
      <c r="YV972" s="871"/>
      <c r="YW972" s="871"/>
      <c r="YX972" s="871"/>
      <c r="YY972" s="871"/>
      <c r="YZ972" s="871"/>
      <c r="ZA972" s="871"/>
      <c r="ZB972" s="871"/>
      <c r="ZC972" s="871"/>
      <c r="ZD972" s="871"/>
      <c r="ZE972" s="871"/>
      <c r="ZF972" s="871"/>
      <c r="ZG972" s="871"/>
      <c r="ZH972" s="871"/>
      <c r="ZI972" s="871"/>
      <c r="ZJ972" s="871"/>
      <c r="ZK972" s="871"/>
      <c r="ZL972" s="871"/>
      <c r="ZM972" s="871"/>
      <c r="ZN972" s="871"/>
      <c r="ZO972" s="871"/>
      <c r="ZP972" s="871"/>
      <c r="ZQ972" s="871"/>
      <c r="ZR972" s="871"/>
      <c r="ZS972" s="871"/>
      <c r="ZT972" s="871"/>
      <c r="ZU972" s="871"/>
      <c r="ZV972" s="871"/>
      <c r="ZW972" s="871"/>
      <c r="ZX972" s="871"/>
      <c r="ZY972" s="871"/>
      <c r="ZZ972" s="871"/>
      <c r="AAA972" s="871"/>
      <c r="AAB972" s="871"/>
      <c r="AAC972" s="871"/>
      <c r="AAD972" s="871"/>
      <c r="AAE972" s="871"/>
      <c r="AAF972" s="871"/>
      <c r="AAG972" s="871"/>
      <c r="AAH972" s="871"/>
      <c r="AAI972" s="871"/>
      <c r="AAJ972" s="871"/>
      <c r="AAK972" s="871"/>
      <c r="AAL972" s="871"/>
      <c r="AAM972" s="871"/>
      <c r="AAN972" s="871"/>
      <c r="AAO972" s="871"/>
      <c r="AAP972" s="871"/>
      <c r="AAQ972" s="871"/>
      <c r="AAR972" s="871"/>
      <c r="AAS972" s="871"/>
      <c r="AAT972" s="871"/>
      <c r="AAU972" s="871"/>
      <c r="AAV972" s="871"/>
      <c r="AAW972" s="871"/>
      <c r="AAX972" s="871"/>
      <c r="AAY972" s="871"/>
      <c r="AAZ972" s="871"/>
      <c r="ABA972" s="871"/>
      <c r="ABB972" s="871"/>
      <c r="ABC972" s="871"/>
      <c r="ABD972" s="871"/>
      <c r="ABE972" s="871"/>
      <c r="ABF972" s="871"/>
      <c r="ABG972" s="871"/>
      <c r="ABH972" s="871"/>
      <c r="ABI972" s="871"/>
      <c r="ABJ972" s="871"/>
      <c r="ABK972" s="871"/>
      <c r="ABL972" s="871"/>
      <c r="ABM972" s="871"/>
      <c r="ABN972" s="871"/>
      <c r="ABO972" s="871"/>
      <c r="ABP972" s="871"/>
      <c r="ABQ972" s="871"/>
      <c r="ABR972" s="871"/>
      <c r="ABS972" s="871"/>
      <c r="ABT972" s="871"/>
      <c r="ABU972" s="871"/>
      <c r="ABV972" s="871"/>
      <c r="ABW972" s="871"/>
      <c r="ABX972" s="871"/>
      <c r="ABY972" s="871"/>
      <c r="ABZ972" s="871"/>
      <c r="ACA972" s="871"/>
      <c r="ACB972" s="871"/>
      <c r="ACC972" s="871"/>
      <c r="ACD972" s="871"/>
      <c r="ACE972" s="871"/>
      <c r="ACF972" s="871"/>
      <c r="ACG972" s="871"/>
      <c r="ACH972" s="871"/>
      <c r="ACI972" s="871"/>
      <c r="ACJ972" s="871"/>
      <c r="ACK972" s="871"/>
      <c r="ACL972" s="871"/>
      <c r="ACM972" s="871"/>
      <c r="ACN972" s="871"/>
      <c r="ACO972" s="871"/>
      <c r="ACP972" s="871"/>
      <c r="ACQ972" s="871"/>
      <c r="ACR972" s="871"/>
      <c r="ACS972" s="871"/>
      <c r="ACT972" s="871"/>
      <c r="ACU972" s="871"/>
      <c r="ACV972" s="871"/>
      <c r="ACW972" s="871"/>
      <c r="ACX972" s="871"/>
      <c r="ACY972" s="871"/>
      <c r="ACZ972" s="871"/>
      <c r="ADA972" s="871"/>
      <c r="ADB972" s="871"/>
      <c r="ADC972" s="871"/>
      <c r="ADD972" s="871"/>
      <c r="ADE972" s="871"/>
      <c r="ADF972" s="871"/>
      <c r="ADG972" s="871"/>
      <c r="ADH972" s="871"/>
      <c r="ADI972" s="871"/>
      <c r="ADJ972" s="871"/>
      <c r="ADK972" s="871"/>
      <c r="ADL972" s="871"/>
      <c r="ADM972" s="871"/>
      <c r="ADN972" s="871"/>
      <c r="ADO972" s="871"/>
      <c r="ADP972" s="871"/>
      <c r="ADQ972" s="871"/>
      <c r="ADR972" s="871"/>
      <c r="ADS972" s="871"/>
      <c r="ADT972" s="871"/>
      <c r="ADU972" s="871"/>
      <c r="ADV972" s="871"/>
      <c r="ADW972" s="871"/>
      <c r="ADX972" s="871"/>
      <c r="ADY972" s="871"/>
      <c r="ADZ972" s="871"/>
      <c r="AEA972" s="871"/>
      <c r="AEB972" s="871"/>
      <c r="AEC972" s="871"/>
      <c r="AED972" s="871"/>
      <c r="AEE972" s="871"/>
      <c r="AEF972" s="871"/>
      <c r="AEG972" s="871"/>
      <c r="AEH972" s="871"/>
      <c r="AEI972" s="871"/>
      <c r="AEJ972" s="871"/>
      <c r="AEK972" s="871"/>
      <c r="AEL972" s="871"/>
      <c r="AEM972" s="871"/>
      <c r="AEN972" s="871"/>
      <c r="AEO972" s="871"/>
      <c r="AEP972" s="871"/>
      <c r="AEQ972" s="871"/>
      <c r="AER972" s="871"/>
      <c r="AES972" s="871"/>
      <c r="AET972" s="871"/>
      <c r="AEU972" s="871"/>
      <c r="AEV972" s="871"/>
      <c r="AEW972" s="871"/>
      <c r="AEX972" s="871"/>
      <c r="AEY972" s="871"/>
      <c r="AEZ972" s="871"/>
      <c r="AFA972" s="871"/>
      <c r="AFB972" s="871"/>
      <c r="AFC972" s="871"/>
      <c r="AFD972" s="871"/>
      <c r="AFE972" s="871"/>
      <c r="AFF972" s="871"/>
      <c r="AFG972" s="871"/>
      <c r="AFH972" s="871"/>
      <c r="AFI972" s="871"/>
      <c r="AFJ972" s="871"/>
      <c r="AFK972" s="871"/>
      <c r="AFL972" s="871"/>
      <c r="AFM972" s="871"/>
      <c r="AFN972" s="871"/>
      <c r="AFO972" s="871"/>
      <c r="AFP972" s="871"/>
      <c r="AFQ972" s="871"/>
      <c r="AFR972" s="871"/>
      <c r="AFS972" s="871"/>
      <c r="AFT972" s="871"/>
      <c r="AFU972" s="871"/>
      <c r="AFV972" s="871"/>
      <c r="AFW972" s="871"/>
      <c r="AFX972" s="871"/>
      <c r="AFY972" s="871"/>
      <c r="AFZ972" s="871"/>
      <c r="AGA972" s="871"/>
      <c r="AGB972" s="871"/>
      <c r="AGC972" s="871"/>
      <c r="AGD972" s="871"/>
      <c r="AGE972" s="871"/>
      <c r="AGF972" s="871"/>
      <c r="AGG972" s="871"/>
      <c r="AGH972" s="871"/>
      <c r="AGI972" s="871"/>
      <c r="AGJ972" s="871"/>
      <c r="AGK972" s="871"/>
      <c r="AGL972" s="871"/>
      <c r="AGM972" s="871"/>
      <c r="AGN972" s="871"/>
      <c r="AGO972" s="871"/>
      <c r="AGP972" s="871"/>
      <c r="AGQ972" s="871"/>
      <c r="AGR972" s="871"/>
      <c r="AGS972" s="871"/>
      <c r="AGT972" s="871"/>
      <c r="AGU972" s="871"/>
      <c r="AGV972" s="871"/>
      <c r="AGW972" s="871"/>
      <c r="AGX972" s="871"/>
      <c r="AGY972" s="871"/>
      <c r="AGZ972" s="871"/>
      <c r="AHA972" s="871"/>
      <c r="AHB972" s="871"/>
      <c r="AHC972" s="871"/>
      <c r="AHD972" s="871"/>
      <c r="AHE972" s="871"/>
      <c r="AHF972" s="871"/>
      <c r="AHG972" s="871"/>
      <c r="AHH972" s="871"/>
      <c r="AHI972" s="871"/>
      <c r="AHJ972" s="871"/>
      <c r="AHK972" s="871"/>
      <c r="AHL972" s="871"/>
      <c r="AHM972" s="871"/>
      <c r="AHN972" s="871"/>
      <c r="AHO972" s="871"/>
      <c r="AHP972" s="871"/>
      <c r="AHQ972" s="871"/>
      <c r="AHR972" s="871"/>
      <c r="AHS972" s="871"/>
      <c r="AHT972" s="871"/>
      <c r="AHU972" s="871"/>
      <c r="AHV972" s="871"/>
      <c r="AHW972" s="871"/>
      <c r="AHX972" s="871"/>
      <c r="AHY972" s="871"/>
      <c r="AHZ972" s="871"/>
      <c r="AIA972" s="871"/>
      <c r="AIB972" s="871"/>
      <c r="AIC972" s="871"/>
      <c r="AID972" s="871"/>
      <c r="AIE972" s="871"/>
      <c r="AIF972" s="871"/>
      <c r="AIG972" s="871"/>
      <c r="AIH972" s="871"/>
      <c r="AII972" s="871"/>
      <c r="AIJ972" s="871"/>
      <c r="AIK972" s="871"/>
      <c r="AIL972" s="871"/>
      <c r="AIM972" s="871"/>
      <c r="AIN972" s="871"/>
      <c r="AIO972" s="871"/>
      <c r="AIP972" s="871"/>
      <c r="AIQ972" s="871"/>
      <c r="AIR972" s="871"/>
      <c r="AIS972" s="871"/>
      <c r="AIT972" s="871"/>
      <c r="AIU972" s="871"/>
      <c r="AIV972" s="871"/>
      <c r="AIW972" s="871"/>
      <c r="AIX972" s="871"/>
      <c r="AIY972" s="871"/>
      <c r="AIZ972" s="871"/>
      <c r="AJA972" s="871"/>
      <c r="AJB972" s="871"/>
      <c r="AJC972" s="871"/>
      <c r="AJD972" s="871"/>
      <c r="AJE972" s="871"/>
      <c r="AJF972" s="871"/>
      <c r="AJG972" s="871"/>
      <c r="AJH972" s="871"/>
      <c r="AJI972" s="871"/>
      <c r="AJJ972" s="871"/>
      <c r="AJK972" s="871"/>
      <c r="AJL972" s="871"/>
      <c r="AJM972" s="871"/>
      <c r="AJN972" s="871"/>
      <c r="AJO972" s="871"/>
      <c r="AJP972" s="871"/>
      <c r="AJQ972" s="871"/>
      <c r="AJR972" s="871"/>
      <c r="AJS972" s="871"/>
      <c r="AJT972" s="871"/>
      <c r="AJU972" s="871"/>
      <c r="AJV972" s="871"/>
      <c r="AJW972" s="871"/>
      <c r="AJX972" s="871"/>
      <c r="AJY972" s="871"/>
      <c r="AJZ972" s="871"/>
      <c r="AKA972" s="871"/>
      <c r="AKB972" s="871"/>
      <c r="AKC972" s="871"/>
      <c r="AKD972" s="871"/>
      <c r="AKE972" s="871"/>
      <c r="AKF972" s="871"/>
      <c r="AKG972" s="871"/>
      <c r="AKH972" s="871"/>
      <c r="AKI972" s="871"/>
      <c r="AKJ972" s="871"/>
      <c r="AKK972" s="871"/>
      <c r="AKL972" s="871"/>
      <c r="AKM972" s="871"/>
      <c r="AKN972" s="871"/>
      <c r="AKO972" s="871"/>
      <c r="AKP972" s="871"/>
      <c r="AKQ972" s="871"/>
      <c r="AKR972" s="871"/>
      <c r="AKS972" s="871"/>
      <c r="AKT972" s="871"/>
      <c r="AKU972" s="871"/>
      <c r="AKV972" s="871"/>
      <c r="AKW972" s="871"/>
      <c r="AKX972" s="871"/>
      <c r="AKY972" s="871"/>
      <c r="AKZ972" s="871"/>
      <c r="ALA972" s="871"/>
      <c r="ALB972" s="871"/>
      <c r="ALC972" s="871"/>
      <c r="ALD972" s="871"/>
      <c r="ALE972" s="871"/>
      <c r="ALF972" s="871"/>
      <c r="ALG972" s="871"/>
      <c r="ALH972" s="871"/>
      <c r="ALI972" s="871"/>
      <c r="ALJ972" s="871"/>
      <c r="ALK972" s="871"/>
      <c r="ALL972" s="871"/>
      <c r="ALM972" s="871"/>
      <c r="ALN972" s="871"/>
      <c r="ALO972" s="871"/>
      <c r="ALP972" s="871"/>
      <c r="ALQ972" s="871"/>
      <c r="ALR972" s="871"/>
      <c r="ALS972" s="871"/>
      <c r="ALT972" s="871"/>
      <c r="ALU972" s="871"/>
      <c r="ALV972" s="871"/>
      <c r="ALW972" s="871"/>
      <c r="ALX972" s="871"/>
      <c r="ALY972" s="871"/>
      <c r="ALZ972" s="871"/>
      <c r="AMA972" s="871"/>
      <c r="AMB972" s="871"/>
      <c r="AMC972" s="871"/>
      <c r="AMD972" s="871"/>
      <c r="AME972" s="871"/>
      <c r="AMF972" s="871"/>
      <c r="AMG972" s="871"/>
      <c r="AMH972" s="871"/>
      <c r="AMI972" s="871"/>
      <c r="AMJ972" s="871"/>
    </row>
    <row r="973" spans="1:1024" ht="14.4">
      <c r="A973" s="970">
        <v>15642</v>
      </c>
      <c r="B973" s="985">
        <v>0.1</v>
      </c>
      <c r="C973" s="1042"/>
      <c r="D973" s="954" t="s">
        <v>540</v>
      </c>
      <c r="E973" s="955">
        <v>1450000</v>
      </c>
      <c r="F973" s="1043">
        <v>0.05</v>
      </c>
      <c r="G973" s="1044">
        <f t="shared" si="38"/>
        <v>72500</v>
      </c>
      <c r="H973" s="871"/>
      <c r="I973" s="871"/>
      <c r="J973" s="871"/>
      <c r="K973" s="871"/>
      <c r="L973" s="871"/>
      <c r="M973" s="871"/>
      <c r="N973" s="871"/>
      <c r="O973" s="871"/>
      <c r="P973" s="871"/>
      <c r="Q973" s="871"/>
      <c r="R973" s="871"/>
      <c r="S973" s="871"/>
      <c r="T973" s="871"/>
      <c r="U973" s="871"/>
      <c r="V973" s="871"/>
      <c r="W973" s="871"/>
      <c r="X973" s="871"/>
      <c r="Y973" s="871"/>
      <c r="Z973" s="871"/>
      <c r="AA973" s="871"/>
      <c r="AB973" s="871"/>
      <c r="AC973" s="871"/>
      <c r="AD973" s="871"/>
      <c r="AE973" s="871"/>
      <c r="AF973" s="871"/>
      <c r="AG973" s="871"/>
      <c r="AH973" s="871"/>
      <c r="AI973" s="871"/>
      <c r="AJ973" s="871"/>
      <c r="AK973" s="871"/>
      <c r="AL973" s="871"/>
      <c r="AM973" s="871"/>
      <c r="AN973" s="871"/>
      <c r="AO973" s="871"/>
      <c r="AP973" s="871"/>
      <c r="AQ973" s="871"/>
      <c r="AR973" s="871"/>
      <c r="AS973" s="871"/>
      <c r="AT973" s="871"/>
      <c r="AU973" s="871"/>
      <c r="AV973" s="871"/>
      <c r="AW973" s="871"/>
      <c r="AX973" s="871"/>
      <c r="AY973" s="871"/>
      <c r="AZ973" s="871"/>
      <c r="BA973" s="871"/>
      <c r="BB973" s="871"/>
      <c r="BC973" s="871"/>
      <c r="BD973" s="871"/>
      <c r="BE973" s="871"/>
      <c r="BF973" s="871"/>
      <c r="BG973" s="871"/>
      <c r="BH973" s="871"/>
      <c r="BI973" s="871"/>
      <c r="BJ973" s="871"/>
      <c r="BK973" s="871"/>
      <c r="BL973" s="871"/>
      <c r="BM973" s="871"/>
      <c r="BN973" s="871"/>
      <c r="BO973" s="871"/>
      <c r="BP973" s="871"/>
      <c r="BQ973" s="871"/>
      <c r="BR973" s="871"/>
      <c r="BS973" s="871"/>
      <c r="BT973" s="871"/>
      <c r="BU973" s="871"/>
      <c r="BV973" s="871"/>
      <c r="BW973" s="871"/>
      <c r="BX973" s="871"/>
      <c r="BY973" s="871"/>
      <c r="BZ973" s="871"/>
      <c r="CA973" s="871"/>
      <c r="CB973" s="871"/>
      <c r="CC973" s="871"/>
      <c r="CD973" s="871"/>
      <c r="CE973" s="871"/>
      <c r="CF973" s="871"/>
      <c r="CG973" s="871"/>
      <c r="CH973" s="871"/>
      <c r="CI973" s="871"/>
      <c r="CJ973" s="871"/>
      <c r="CK973" s="871"/>
      <c r="CL973" s="871"/>
      <c r="CM973" s="871"/>
      <c r="CN973" s="871"/>
      <c r="CO973" s="871"/>
      <c r="CP973" s="871"/>
      <c r="CQ973" s="871"/>
      <c r="CR973" s="871"/>
      <c r="CS973" s="871"/>
      <c r="CT973" s="871"/>
      <c r="CU973" s="871"/>
      <c r="CV973" s="871"/>
      <c r="CW973" s="871"/>
      <c r="CX973" s="871"/>
      <c r="CY973" s="871"/>
      <c r="CZ973" s="871"/>
      <c r="DA973" s="871"/>
      <c r="DB973" s="871"/>
      <c r="DC973" s="871"/>
      <c r="DD973" s="871"/>
      <c r="DE973" s="871"/>
      <c r="DF973" s="871"/>
      <c r="DG973" s="871"/>
      <c r="DH973" s="871"/>
      <c r="DI973" s="871"/>
      <c r="DJ973" s="871"/>
      <c r="DK973" s="871"/>
      <c r="DL973" s="871"/>
      <c r="DM973" s="871"/>
      <c r="DN973" s="871"/>
      <c r="DO973" s="871"/>
      <c r="DP973" s="871"/>
      <c r="DQ973" s="871"/>
      <c r="DR973" s="871"/>
      <c r="DS973" s="871"/>
      <c r="DT973" s="871"/>
      <c r="DU973" s="871"/>
      <c r="DV973" s="871"/>
      <c r="DW973" s="871"/>
      <c r="DX973" s="871"/>
      <c r="DY973" s="871"/>
      <c r="DZ973" s="871"/>
      <c r="EA973" s="871"/>
      <c r="EB973" s="871"/>
      <c r="EC973" s="871"/>
      <c r="ED973" s="871"/>
      <c r="EE973" s="871"/>
      <c r="EF973" s="871"/>
      <c r="EG973" s="871"/>
      <c r="EH973" s="871"/>
      <c r="EI973" s="871"/>
      <c r="EJ973" s="871"/>
      <c r="EK973" s="871"/>
      <c r="EL973" s="871"/>
      <c r="EM973" s="871"/>
      <c r="EN973" s="871"/>
      <c r="EO973" s="871"/>
      <c r="EP973" s="871"/>
      <c r="EQ973" s="871"/>
      <c r="ER973" s="871"/>
      <c r="ES973" s="871"/>
      <c r="ET973" s="871"/>
      <c r="EU973" s="871"/>
      <c r="EV973" s="871"/>
      <c r="EW973" s="871"/>
      <c r="EX973" s="871"/>
      <c r="EY973" s="871"/>
      <c r="EZ973" s="871"/>
      <c r="FA973" s="871"/>
      <c r="FB973" s="871"/>
      <c r="FC973" s="871"/>
      <c r="FD973" s="871"/>
      <c r="FE973" s="871"/>
      <c r="FF973" s="871"/>
      <c r="FG973" s="871"/>
      <c r="FH973" s="871"/>
      <c r="FI973" s="871"/>
      <c r="FJ973" s="871"/>
      <c r="FK973" s="871"/>
      <c r="FL973" s="871"/>
      <c r="FM973" s="871"/>
      <c r="FN973" s="871"/>
      <c r="FO973" s="871"/>
      <c r="FP973" s="871"/>
      <c r="FQ973" s="871"/>
      <c r="FR973" s="871"/>
      <c r="FS973" s="871"/>
      <c r="FT973" s="871"/>
      <c r="FU973" s="871"/>
      <c r="FV973" s="871"/>
      <c r="FW973" s="871"/>
      <c r="FX973" s="871"/>
      <c r="FY973" s="871"/>
      <c r="FZ973" s="871"/>
      <c r="GA973" s="871"/>
      <c r="GB973" s="871"/>
      <c r="GC973" s="871"/>
      <c r="GD973" s="871"/>
      <c r="GE973" s="871"/>
      <c r="GF973" s="871"/>
      <c r="GG973" s="871"/>
      <c r="GH973" s="871"/>
      <c r="GI973" s="871"/>
      <c r="GJ973" s="871"/>
      <c r="GK973" s="871"/>
      <c r="GL973" s="871"/>
      <c r="GM973" s="871"/>
      <c r="GN973" s="871"/>
      <c r="GO973" s="871"/>
      <c r="GP973" s="871"/>
      <c r="GQ973" s="871"/>
      <c r="GR973" s="871"/>
      <c r="GS973" s="871"/>
      <c r="GT973" s="871"/>
      <c r="GU973" s="871"/>
      <c r="GV973" s="871"/>
      <c r="GW973" s="871"/>
      <c r="GX973" s="871"/>
      <c r="GY973" s="871"/>
      <c r="GZ973" s="871"/>
      <c r="HA973" s="871"/>
      <c r="HB973" s="871"/>
      <c r="HC973" s="871"/>
      <c r="HD973" s="871"/>
      <c r="HE973" s="871"/>
      <c r="HF973" s="871"/>
      <c r="HG973" s="871"/>
      <c r="HH973" s="871"/>
      <c r="HI973" s="871"/>
      <c r="HJ973" s="871"/>
      <c r="HK973" s="871"/>
      <c r="HL973" s="871"/>
      <c r="HM973" s="871"/>
      <c r="HN973" s="871"/>
      <c r="HO973" s="871"/>
      <c r="HP973" s="871"/>
      <c r="HQ973" s="871"/>
      <c r="HR973" s="871"/>
      <c r="HS973" s="871"/>
      <c r="HT973" s="871"/>
      <c r="HU973" s="871"/>
      <c r="HV973" s="871"/>
      <c r="HW973" s="871"/>
      <c r="HX973" s="871"/>
      <c r="HY973" s="871"/>
      <c r="HZ973" s="871"/>
      <c r="IA973" s="871"/>
      <c r="IB973" s="871"/>
      <c r="IC973" s="871"/>
      <c r="ID973" s="871"/>
      <c r="IE973" s="871"/>
      <c r="IF973" s="871"/>
      <c r="IG973" s="871"/>
      <c r="IH973" s="871"/>
      <c r="II973" s="871"/>
      <c r="IJ973" s="871"/>
      <c r="IK973" s="871"/>
      <c r="IL973" s="871"/>
      <c r="IM973" s="871"/>
      <c r="IN973" s="871"/>
      <c r="IO973" s="871"/>
      <c r="IP973" s="871"/>
      <c r="IQ973" s="871"/>
      <c r="IR973" s="871"/>
      <c r="IS973" s="871"/>
      <c r="IT973" s="871"/>
      <c r="IU973" s="871"/>
      <c r="IV973" s="871"/>
      <c r="IW973" s="871"/>
      <c r="IX973" s="871"/>
      <c r="IY973" s="871"/>
      <c r="IZ973" s="871"/>
      <c r="JA973" s="871"/>
      <c r="JB973" s="871"/>
      <c r="JC973" s="871"/>
      <c r="JD973" s="871"/>
      <c r="JE973" s="871"/>
      <c r="JF973" s="871"/>
      <c r="JG973" s="871"/>
      <c r="JH973" s="871"/>
      <c r="JI973" s="871"/>
      <c r="JJ973" s="871"/>
      <c r="JK973" s="871"/>
      <c r="JL973" s="871"/>
      <c r="JM973" s="871"/>
      <c r="JN973" s="871"/>
      <c r="JO973" s="871"/>
      <c r="JP973" s="871"/>
      <c r="JQ973" s="871"/>
      <c r="JR973" s="871"/>
      <c r="JS973" s="871"/>
      <c r="JT973" s="871"/>
      <c r="JU973" s="871"/>
      <c r="JV973" s="871"/>
      <c r="JW973" s="871"/>
      <c r="JX973" s="871"/>
      <c r="JY973" s="871"/>
      <c r="JZ973" s="871"/>
      <c r="KA973" s="871"/>
      <c r="KB973" s="871"/>
      <c r="KC973" s="871"/>
      <c r="KD973" s="871"/>
      <c r="KE973" s="871"/>
      <c r="KF973" s="871"/>
      <c r="KG973" s="871"/>
      <c r="KH973" s="871"/>
      <c r="KI973" s="871"/>
      <c r="KJ973" s="871"/>
      <c r="KK973" s="871"/>
      <c r="KL973" s="871"/>
      <c r="KM973" s="871"/>
      <c r="KN973" s="871"/>
      <c r="KO973" s="871"/>
      <c r="KP973" s="871"/>
      <c r="KQ973" s="871"/>
      <c r="KR973" s="871"/>
      <c r="KS973" s="871"/>
      <c r="KT973" s="871"/>
      <c r="KU973" s="871"/>
      <c r="KV973" s="871"/>
      <c r="KW973" s="871"/>
      <c r="KX973" s="871"/>
      <c r="KY973" s="871"/>
      <c r="KZ973" s="871"/>
      <c r="LA973" s="871"/>
      <c r="LB973" s="871"/>
      <c r="LC973" s="871"/>
      <c r="LD973" s="871"/>
      <c r="LE973" s="871"/>
      <c r="LF973" s="871"/>
      <c r="LG973" s="871"/>
      <c r="LH973" s="871"/>
      <c r="LI973" s="871"/>
      <c r="LJ973" s="871"/>
      <c r="LK973" s="871"/>
      <c r="LL973" s="871"/>
      <c r="LM973" s="871"/>
      <c r="LN973" s="871"/>
      <c r="LO973" s="871"/>
      <c r="LP973" s="871"/>
      <c r="LQ973" s="871"/>
      <c r="LR973" s="871"/>
      <c r="LS973" s="871"/>
      <c r="LT973" s="871"/>
      <c r="LU973" s="871"/>
      <c r="LV973" s="871"/>
      <c r="LW973" s="871"/>
      <c r="LX973" s="871"/>
      <c r="LY973" s="871"/>
      <c r="LZ973" s="871"/>
      <c r="MA973" s="871"/>
      <c r="MB973" s="871"/>
      <c r="MC973" s="871"/>
      <c r="MD973" s="871"/>
      <c r="ME973" s="871"/>
      <c r="MF973" s="871"/>
      <c r="MG973" s="871"/>
      <c r="MH973" s="871"/>
      <c r="MI973" s="871"/>
      <c r="MJ973" s="871"/>
      <c r="MK973" s="871"/>
      <c r="ML973" s="871"/>
      <c r="MM973" s="871"/>
      <c r="MN973" s="871"/>
      <c r="MO973" s="871"/>
      <c r="MP973" s="871"/>
      <c r="MQ973" s="871"/>
      <c r="MR973" s="871"/>
      <c r="MS973" s="871"/>
      <c r="MT973" s="871"/>
      <c r="MU973" s="871"/>
      <c r="MV973" s="871"/>
      <c r="MW973" s="871"/>
      <c r="MX973" s="871"/>
      <c r="MY973" s="871"/>
      <c r="MZ973" s="871"/>
      <c r="NA973" s="871"/>
      <c r="NB973" s="871"/>
      <c r="NC973" s="871"/>
      <c r="ND973" s="871"/>
      <c r="NE973" s="871"/>
      <c r="NF973" s="871"/>
      <c r="NG973" s="871"/>
      <c r="NH973" s="871"/>
      <c r="NI973" s="871"/>
      <c r="NJ973" s="871"/>
      <c r="NK973" s="871"/>
      <c r="NL973" s="871"/>
      <c r="NM973" s="871"/>
      <c r="NN973" s="871"/>
      <c r="NO973" s="871"/>
      <c r="NP973" s="871"/>
      <c r="NQ973" s="871"/>
      <c r="NR973" s="871"/>
      <c r="NS973" s="871"/>
      <c r="NT973" s="871"/>
      <c r="NU973" s="871"/>
      <c r="NV973" s="871"/>
      <c r="NW973" s="871"/>
      <c r="NX973" s="871"/>
      <c r="NY973" s="871"/>
      <c r="NZ973" s="871"/>
      <c r="OA973" s="871"/>
      <c r="OB973" s="871"/>
      <c r="OC973" s="871"/>
      <c r="OD973" s="871"/>
      <c r="OE973" s="871"/>
      <c r="OF973" s="871"/>
      <c r="OG973" s="871"/>
      <c r="OH973" s="871"/>
      <c r="OI973" s="871"/>
      <c r="OJ973" s="871"/>
      <c r="OK973" s="871"/>
      <c r="OL973" s="871"/>
      <c r="OM973" s="871"/>
      <c r="ON973" s="871"/>
      <c r="OO973" s="871"/>
      <c r="OP973" s="871"/>
      <c r="OQ973" s="871"/>
      <c r="OR973" s="871"/>
      <c r="OS973" s="871"/>
      <c r="OT973" s="871"/>
      <c r="OU973" s="871"/>
      <c r="OV973" s="871"/>
      <c r="OW973" s="871"/>
      <c r="OX973" s="871"/>
      <c r="OY973" s="871"/>
      <c r="OZ973" s="871"/>
      <c r="PA973" s="871"/>
      <c r="PB973" s="871"/>
      <c r="PC973" s="871"/>
      <c r="PD973" s="871"/>
      <c r="PE973" s="871"/>
      <c r="PF973" s="871"/>
      <c r="PG973" s="871"/>
      <c r="PH973" s="871"/>
      <c r="PI973" s="871"/>
      <c r="PJ973" s="871"/>
      <c r="PK973" s="871"/>
      <c r="PL973" s="871"/>
      <c r="PM973" s="871"/>
      <c r="PN973" s="871"/>
      <c r="PO973" s="871"/>
      <c r="PP973" s="871"/>
      <c r="PQ973" s="871"/>
      <c r="PR973" s="871"/>
      <c r="PS973" s="871"/>
      <c r="PT973" s="871"/>
      <c r="PU973" s="871"/>
      <c r="PV973" s="871"/>
      <c r="PW973" s="871"/>
      <c r="PX973" s="871"/>
      <c r="PY973" s="871"/>
      <c r="PZ973" s="871"/>
      <c r="QA973" s="871"/>
      <c r="QB973" s="871"/>
      <c r="QC973" s="871"/>
      <c r="QD973" s="871"/>
      <c r="QE973" s="871"/>
      <c r="QF973" s="871"/>
      <c r="QG973" s="871"/>
      <c r="QH973" s="871"/>
      <c r="QI973" s="871"/>
      <c r="QJ973" s="871"/>
      <c r="QK973" s="871"/>
      <c r="QL973" s="871"/>
      <c r="QM973" s="871"/>
      <c r="QN973" s="871"/>
      <c r="QO973" s="871"/>
      <c r="QP973" s="871"/>
      <c r="QQ973" s="871"/>
      <c r="QR973" s="871"/>
      <c r="QS973" s="871"/>
      <c r="QT973" s="871"/>
      <c r="QU973" s="871"/>
      <c r="QV973" s="871"/>
      <c r="QW973" s="871"/>
      <c r="QX973" s="871"/>
      <c r="QY973" s="871"/>
      <c r="QZ973" s="871"/>
      <c r="RA973" s="871"/>
      <c r="RB973" s="871"/>
      <c r="RC973" s="871"/>
      <c r="RD973" s="871"/>
      <c r="RE973" s="871"/>
      <c r="RF973" s="871"/>
      <c r="RG973" s="871"/>
      <c r="RH973" s="871"/>
      <c r="RI973" s="871"/>
      <c r="RJ973" s="871"/>
      <c r="RK973" s="871"/>
      <c r="RL973" s="871"/>
      <c r="RM973" s="871"/>
      <c r="RN973" s="871"/>
      <c r="RO973" s="871"/>
      <c r="RP973" s="871"/>
      <c r="RQ973" s="871"/>
      <c r="RR973" s="871"/>
      <c r="RS973" s="871"/>
      <c r="RT973" s="871"/>
      <c r="RU973" s="871"/>
      <c r="RV973" s="871"/>
      <c r="RW973" s="871"/>
      <c r="RX973" s="871"/>
      <c r="RY973" s="871"/>
      <c r="RZ973" s="871"/>
      <c r="SA973" s="871"/>
      <c r="SB973" s="871"/>
      <c r="SC973" s="871"/>
      <c r="SD973" s="871"/>
      <c r="SE973" s="871"/>
      <c r="SF973" s="871"/>
      <c r="SG973" s="871"/>
      <c r="SH973" s="871"/>
      <c r="SI973" s="871"/>
      <c r="SJ973" s="871"/>
      <c r="SK973" s="871"/>
      <c r="SL973" s="871"/>
      <c r="SM973" s="871"/>
      <c r="SN973" s="871"/>
      <c r="SO973" s="871"/>
      <c r="SP973" s="871"/>
      <c r="SQ973" s="871"/>
      <c r="SR973" s="871"/>
      <c r="SS973" s="871"/>
      <c r="ST973" s="871"/>
      <c r="SU973" s="871"/>
      <c r="SV973" s="871"/>
      <c r="SW973" s="871"/>
      <c r="SX973" s="871"/>
      <c r="SY973" s="871"/>
      <c r="SZ973" s="871"/>
      <c r="TA973" s="871"/>
      <c r="TB973" s="871"/>
      <c r="TC973" s="871"/>
      <c r="TD973" s="871"/>
      <c r="TE973" s="871"/>
      <c r="TF973" s="871"/>
      <c r="TG973" s="871"/>
      <c r="TH973" s="871"/>
      <c r="TI973" s="871"/>
      <c r="TJ973" s="871"/>
      <c r="TK973" s="871"/>
      <c r="TL973" s="871"/>
      <c r="TM973" s="871"/>
      <c r="TN973" s="871"/>
      <c r="TO973" s="871"/>
      <c r="TP973" s="871"/>
      <c r="TQ973" s="871"/>
      <c r="TR973" s="871"/>
      <c r="TS973" s="871"/>
      <c r="TT973" s="871"/>
      <c r="TU973" s="871"/>
      <c r="TV973" s="871"/>
      <c r="TW973" s="871"/>
      <c r="TX973" s="871"/>
      <c r="TY973" s="871"/>
      <c r="TZ973" s="871"/>
      <c r="UA973" s="871"/>
      <c r="UB973" s="871"/>
      <c r="UC973" s="871"/>
      <c r="UD973" s="871"/>
      <c r="UE973" s="871"/>
      <c r="UF973" s="871"/>
      <c r="UG973" s="871"/>
      <c r="UH973" s="871"/>
      <c r="UI973" s="871"/>
      <c r="UJ973" s="871"/>
      <c r="UK973" s="871"/>
      <c r="UL973" s="871"/>
      <c r="UM973" s="871"/>
      <c r="UN973" s="871"/>
      <c r="UO973" s="871"/>
      <c r="UP973" s="871"/>
      <c r="UQ973" s="871"/>
      <c r="UR973" s="871"/>
      <c r="US973" s="871"/>
      <c r="UT973" s="871"/>
      <c r="UU973" s="871"/>
      <c r="UV973" s="871"/>
      <c r="UW973" s="871"/>
      <c r="UX973" s="871"/>
      <c r="UY973" s="871"/>
      <c r="UZ973" s="871"/>
      <c r="VA973" s="871"/>
      <c r="VB973" s="871"/>
      <c r="VC973" s="871"/>
      <c r="VD973" s="871"/>
      <c r="VE973" s="871"/>
      <c r="VF973" s="871"/>
      <c r="VG973" s="871"/>
      <c r="VH973" s="871"/>
      <c r="VI973" s="871"/>
      <c r="VJ973" s="871"/>
      <c r="VK973" s="871"/>
      <c r="VL973" s="871"/>
      <c r="VM973" s="871"/>
      <c r="VN973" s="871"/>
      <c r="VO973" s="871"/>
      <c r="VP973" s="871"/>
      <c r="VQ973" s="871"/>
      <c r="VR973" s="871"/>
      <c r="VS973" s="871"/>
      <c r="VT973" s="871"/>
      <c r="VU973" s="871"/>
      <c r="VV973" s="871"/>
      <c r="VW973" s="871"/>
      <c r="VX973" s="871"/>
      <c r="VY973" s="871"/>
      <c r="VZ973" s="871"/>
      <c r="WA973" s="871"/>
      <c r="WB973" s="871"/>
      <c r="WC973" s="871"/>
      <c r="WD973" s="871"/>
      <c r="WE973" s="871"/>
      <c r="WF973" s="871"/>
      <c r="WG973" s="871"/>
      <c r="WH973" s="871"/>
      <c r="WI973" s="871"/>
      <c r="WJ973" s="871"/>
      <c r="WK973" s="871"/>
      <c r="WL973" s="871"/>
      <c r="WM973" s="871"/>
      <c r="WN973" s="871"/>
      <c r="WO973" s="871"/>
      <c r="WP973" s="871"/>
      <c r="WQ973" s="871"/>
      <c r="WR973" s="871"/>
      <c r="WS973" s="871"/>
      <c r="WT973" s="871"/>
      <c r="WU973" s="871"/>
      <c r="WV973" s="871"/>
      <c r="WW973" s="871"/>
      <c r="WX973" s="871"/>
      <c r="WY973" s="871"/>
      <c r="WZ973" s="871"/>
      <c r="XA973" s="871"/>
      <c r="XB973" s="871"/>
      <c r="XC973" s="871"/>
      <c r="XD973" s="871"/>
      <c r="XE973" s="871"/>
      <c r="XF973" s="871"/>
      <c r="XG973" s="871"/>
      <c r="XH973" s="871"/>
      <c r="XI973" s="871"/>
      <c r="XJ973" s="871"/>
      <c r="XK973" s="871"/>
      <c r="XL973" s="871"/>
      <c r="XM973" s="871"/>
      <c r="XN973" s="871"/>
      <c r="XO973" s="871"/>
      <c r="XP973" s="871"/>
      <c r="XQ973" s="871"/>
      <c r="XR973" s="871"/>
      <c r="XS973" s="871"/>
      <c r="XT973" s="871"/>
      <c r="XU973" s="871"/>
      <c r="XV973" s="871"/>
      <c r="XW973" s="871"/>
      <c r="XX973" s="871"/>
      <c r="XY973" s="871"/>
      <c r="XZ973" s="871"/>
      <c r="YA973" s="871"/>
      <c r="YB973" s="871"/>
      <c r="YC973" s="871"/>
      <c r="YD973" s="871"/>
      <c r="YE973" s="871"/>
      <c r="YF973" s="871"/>
      <c r="YG973" s="871"/>
      <c r="YH973" s="871"/>
      <c r="YI973" s="871"/>
      <c r="YJ973" s="871"/>
      <c r="YK973" s="871"/>
      <c r="YL973" s="871"/>
      <c r="YM973" s="871"/>
      <c r="YN973" s="871"/>
      <c r="YO973" s="871"/>
      <c r="YP973" s="871"/>
      <c r="YQ973" s="871"/>
      <c r="YR973" s="871"/>
      <c r="YS973" s="871"/>
      <c r="YT973" s="871"/>
      <c r="YU973" s="871"/>
      <c r="YV973" s="871"/>
      <c r="YW973" s="871"/>
      <c r="YX973" s="871"/>
      <c r="YY973" s="871"/>
      <c r="YZ973" s="871"/>
      <c r="ZA973" s="871"/>
      <c r="ZB973" s="871"/>
      <c r="ZC973" s="871"/>
      <c r="ZD973" s="871"/>
      <c r="ZE973" s="871"/>
      <c r="ZF973" s="871"/>
      <c r="ZG973" s="871"/>
      <c r="ZH973" s="871"/>
      <c r="ZI973" s="871"/>
      <c r="ZJ973" s="871"/>
      <c r="ZK973" s="871"/>
      <c r="ZL973" s="871"/>
      <c r="ZM973" s="871"/>
      <c r="ZN973" s="871"/>
      <c r="ZO973" s="871"/>
      <c r="ZP973" s="871"/>
      <c r="ZQ973" s="871"/>
      <c r="ZR973" s="871"/>
      <c r="ZS973" s="871"/>
      <c r="ZT973" s="871"/>
      <c r="ZU973" s="871"/>
      <c r="ZV973" s="871"/>
      <c r="ZW973" s="871"/>
      <c r="ZX973" s="871"/>
      <c r="ZY973" s="871"/>
      <c r="ZZ973" s="871"/>
      <c r="AAA973" s="871"/>
      <c r="AAB973" s="871"/>
      <c r="AAC973" s="871"/>
      <c r="AAD973" s="871"/>
      <c r="AAE973" s="871"/>
      <c r="AAF973" s="871"/>
      <c r="AAG973" s="871"/>
      <c r="AAH973" s="871"/>
      <c r="AAI973" s="871"/>
      <c r="AAJ973" s="871"/>
      <c r="AAK973" s="871"/>
      <c r="AAL973" s="871"/>
      <c r="AAM973" s="871"/>
      <c r="AAN973" s="871"/>
      <c r="AAO973" s="871"/>
      <c r="AAP973" s="871"/>
      <c r="AAQ973" s="871"/>
      <c r="AAR973" s="871"/>
      <c r="AAS973" s="871"/>
      <c r="AAT973" s="871"/>
      <c r="AAU973" s="871"/>
      <c r="AAV973" s="871"/>
      <c r="AAW973" s="871"/>
      <c r="AAX973" s="871"/>
      <c r="AAY973" s="871"/>
      <c r="AAZ973" s="871"/>
      <c r="ABA973" s="871"/>
      <c r="ABB973" s="871"/>
      <c r="ABC973" s="871"/>
      <c r="ABD973" s="871"/>
      <c r="ABE973" s="871"/>
      <c r="ABF973" s="871"/>
      <c r="ABG973" s="871"/>
      <c r="ABH973" s="871"/>
      <c r="ABI973" s="871"/>
      <c r="ABJ973" s="871"/>
      <c r="ABK973" s="871"/>
      <c r="ABL973" s="871"/>
      <c r="ABM973" s="871"/>
      <c r="ABN973" s="871"/>
      <c r="ABO973" s="871"/>
      <c r="ABP973" s="871"/>
      <c r="ABQ973" s="871"/>
      <c r="ABR973" s="871"/>
      <c r="ABS973" s="871"/>
      <c r="ABT973" s="871"/>
      <c r="ABU973" s="871"/>
      <c r="ABV973" s="871"/>
      <c r="ABW973" s="871"/>
      <c r="ABX973" s="871"/>
      <c r="ABY973" s="871"/>
      <c r="ABZ973" s="871"/>
      <c r="ACA973" s="871"/>
      <c r="ACB973" s="871"/>
      <c r="ACC973" s="871"/>
      <c r="ACD973" s="871"/>
      <c r="ACE973" s="871"/>
      <c r="ACF973" s="871"/>
      <c r="ACG973" s="871"/>
      <c r="ACH973" s="871"/>
      <c r="ACI973" s="871"/>
      <c r="ACJ973" s="871"/>
      <c r="ACK973" s="871"/>
      <c r="ACL973" s="871"/>
      <c r="ACM973" s="871"/>
      <c r="ACN973" s="871"/>
      <c r="ACO973" s="871"/>
      <c r="ACP973" s="871"/>
      <c r="ACQ973" s="871"/>
      <c r="ACR973" s="871"/>
      <c r="ACS973" s="871"/>
      <c r="ACT973" s="871"/>
      <c r="ACU973" s="871"/>
      <c r="ACV973" s="871"/>
      <c r="ACW973" s="871"/>
      <c r="ACX973" s="871"/>
      <c r="ACY973" s="871"/>
      <c r="ACZ973" s="871"/>
      <c r="ADA973" s="871"/>
      <c r="ADB973" s="871"/>
      <c r="ADC973" s="871"/>
      <c r="ADD973" s="871"/>
      <c r="ADE973" s="871"/>
      <c r="ADF973" s="871"/>
      <c r="ADG973" s="871"/>
      <c r="ADH973" s="871"/>
      <c r="ADI973" s="871"/>
      <c r="ADJ973" s="871"/>
      <c r="ADK973" s="871"/>
      <c r="ADL973" s="871"/>
      <c r="ADM973" s="871"/>
      <c r="ADN973" s="871"/>
      <c r="ADO973" s="871"/>
      <c r="ADP973" s="871"/>
      <c r="ADQ973" s="871"/>
      <c r="ADR973" s="871"/>
      <c r="ADS973" s="871"/>
      <c r="ADT973" s="871"/>
      <c r="ADU973" s="871"/>
      <c r="ADV973" s="871"/>
      <c r="ADW973" s="871"/>
      <c r="ADX973" s="871"/>
      <c r="ADY973" s="871"/>
      <c r="ADZ973" s="871"/>
      <c r="AEA973" s="871"/>
      <c r="AEB973" s="871"/>
      <c r="AEC973" s="871"/>
      <c r="AED973" s="871"/>
      <c r="AEE973" s="871"/>
      <c r="AEF973" s="871"/>
      <c r="AEG973" s="871"/>
      <c r="AEH973" s="871"/>
      <c r="AEI973" s="871"/>
      <c r="AEJ973" s="871"/>
      <c r="AEK973" s="871"/>
      <c r="AEL973" s="871"/>
      <c r="AEM973" s="871"/>
      <c r="AEN973" s="871"/>
      <c r="AEO973" s="871"/>
      <c r="AEP973" s="871"/>
      <c r="AEQ973" s="871"/>
      <c r="AER973" s="871"/>
      <c r="AES973" s="871"/>
      <c r="AET973" s="871"/>
      <c r="AEU973" s="871"/>
      <c r="AEV973" s="871"/>
      <c r="AEW973" s="871"/>
      <c r="AEX973" s="871"/>
      <c r="AEY973" s="871"/>
      <c r="AEZ973" s="871"/>
      <c r="AFA973" s="871"/>
      <c r="AFB973" s="871"/>
      <c r="AFC973" s="871"/>
      <c r="AFD973" s="871"/>
      <c r="AFE973" s="871"/>
      <c r="AFF973" s="871"/>
      <c r="AFG973" s="871"/>
      <c r="AFH973" s="871"/>
      <c r="AFI973" s="871"/>
      <c r="AFJ973" s="871"/>
      <c r="AFK973" s="871"/>
      <c r="AFL973" s="871"/>
      <c r="AFM973" s="871"/>
      <c r="AFN973" s="871"/>
      <c r="AFO973" s="871"/>
      <c r="AFP973" s="871"/>
      <c r="AFQ973" s="871"/>
      <c r="AFR973" s="871"/>
      <c r="AFS973" s="871"/>
      <c r="AFT973" s="871"/>
      <c r="AFU973" s="871"/>
      <c r="AFV973" s="871"/>
      <c r="AFW973" s="871"/>
      <c r="AFX973" s="871"/>
      <c r="AFY973" s="871"/>
      <c r="AFZ973" s="871"/>
      <c r="AGA973" s="871"/>
      <c r="AGB973" s="871"/>
      <c r="AGC973" s="871"/>
      <c r="AGD973" s="871"/>
      <c r="AGE973" s="871"/>
      <c r="AGF973" s="871"/>
      <c r="AGG973" s="871"/>
      <c r="AGH973" s="871"/>
      <c r="AGI973" s="871"/>
      <c r="AGJ973" s="871"/>
      <c r="AGK973" s="871"/>
      <c r="AGL973" s="871"/>
      <c r="AGM973" s="871"/>
      <c r="AGN973" s="871"/>
      <c r="AGO973" s="871"/>
      <c r="AGP973" s="871"/>
      <c r="AGQ973" s="871"/>
      <c r="AGR973" s="871"/>
      <c r="AGS973" s="871"/>
      <c r="AGT973" s="871"/>
      <c r="AGU973" s="871"/>
      <c r="AGV973" s="871"/>
      <c r="AGW973" s="871"/>
      <c r="AGX973" s="871"/>
      <c r="AGY973" s="871"/>
      <c r="AGZ973" s="871"/>
      <c r="AHA973" s="871"/>
      <c r="AHB973" s="871"/>
      <c r="AHC973" s="871"/>
      <c r="AHD973" s="871"/>
      <c r="AHE973" s="871"/>
      <c r="AHF973" s="871"/>
      <c r="AHG973" s="871"/>
      <c r="AHH973" s="871"/>
      <c r="AHI973" s="871"/>
      <c r="AHJ973" s="871"/>
      <c r="AHK973" s="871"/>
      <c r="AHL973" s="871"/>
      <c r="AHM973" s="871"/>
      <c r="AHN973" s="871"/>
      <c r="AHO973" s="871"/>
      <c r="AHP973" s="871"/>
      <c r="AHQ973" s="871"/>
      <c r="AHR973" s="871"/>
      <c r="AHS973" s="871"/>
      <c r="AHT973" s="871"/>
      <c r="AHU973" s="871"/>
      <c r="AHV973" s="871"/>
      <c r="AHW973" s="871"/>
      <c r="AHX973" s="871"/>
      <c r="AHY973" s="871"/>
      <c r="AHZ973" s="871"/>
      <c r="AIA973" s="871"/>
      <c r="AIB973" s="871"/>
      <c r="AIC973" s="871"/>
      <c r="AID973" s="871"/>
      <c r="AIE973" s="871"/>
      <c r="AIF973" s="871"/>
      <c r="AIG973" s="871"/>
      <c r="AIH973" s="871"/>
      <c r="AII973" s="871"/>
      <c r="AIJ973" s="871"/>
      <c r="AIK973" s="871"/>
      <c r="AIL973" s="871"/>
      <c r="AIM973" s="871"/>
      <c r="AIN973" s="871"/>
      <c r="AIO973" s="871"/>
      <c r="AIP973" s="871"/>
      <c r="AIQ973" s="871"/>
      <c r="AIR973" s="871"/>
      <c r="AIS973" s="871"/>
      <c r="AIT973" s="871"/>
      <c r="AIU973" s="871"/>
      <c r="AIV973" s="871"/>
      <c r="AIW973" s="871"/>
      <c r="AIX973" s="871"/>
      <c r="AIY973" s="871"/>
      <c r="AIZ973" s="871"/>
      <c r="AJA973" s="871"/>
      <c r="AJB973" s="871"/>
      <c r="AJC973" s="871"/>
      <c r="AJD973" s="871"/>
      <c r="AJE973" s="871"/>
      <c r="AJF973" s="871"/>
      <c r="AJG973" s="871"/>
      <c r="AJH973" s="871"/>
      <c r="AJI973" s="871"/>
      <c r="AJJ973" s="871"/>
      <c r="AJK973" s="871"/>
      <c r="AJL973" s="871"/>
      <c r="AJM973" s="871"/>
      <c r="AJN973" s="871"/>
      <c r="AJO973" s="871"/>
      <c r="AJP973" s="871"/>
      <c r="AJQ973" s="871"/>
      <c r="AJR973" s="871"/>
      <c r="AJS973" s="871"/>
      <c r="AJT973" s="871"/>
      <c r="AJU973" s="871"/>
      <c r="AJV973" s="871"/>
      <c r="AJW973" s="871"/>
      <c r="AJX973" s="871"/>
      <c r="AJY973" s="871"/>
      <c r="AJZ973" s="871"/>
      <c r="AKA973" s="871"/>
      <c r="AKB973" s="871"/>
      <c r="AKC973" s="871"/>
      <c r="AKD973" s="871"/>
      <c r="AKE973" s="871"/>
      <c r="AKF973" s="871"/>
      <c r="AKG973" s="871"/>
      <c r="AKH973" s="871"/>
      <c r="AKI973" s="871"/>
      <c r="AKJ973" s="871"/>
      <c r="AKK973" s="871"/>
      <c r="AKL973" s="871"/>
      <c r="AKM973" s="871"/>
      <c r="AKN973" s="871"/>
      <c r="AKO973" s="871"/>
      <c r="AKP973" s="871"/>
      <c r="AKQ973" s="871"/>
      <c r="AKR973" s="871"/>
      <c r="AKS973" s="871"/>
      <c r="AKT973" s="871"/>
      <c r="AKU973" s="871"/>
      <c r="AKV973" s="871"/>
      <c r="AKW973" s="871"/>
      <c r="AKX973" s="871"/>
      <c r="AKY973" s="871"/>
      <c r="AKZ973" s="871"/>
      <c r="ALA973" s="871"/>
      <c r="ALB973" s="871"/>
      <c r="ALC973" s="871"/>
      <c r="ALD973" s="871"/>
      <c r="ALE973" s="871"/>
      <c r="ALF973" s="871"/>
      <c r="ALG973" s="871"/>
      <c r="ALH973" s="871"/>
      <c r="ALI973" s="871"/>
      <c r="ALJ973" s="871"/>
      <c r="ALK973" s="871"/>
      <c r="ALL973" s="871"/>
      <c r="ALM973" s="871"/>
      <c r="ALN973" s="871"/>
      <c r="ALO973" s="871"/>
      <c r="ALP973" s="871"/>
      <c r="ALQ973" s="871"/>
      <c r="ALR973" s="871"/>
      <c r="ALS973" s="871"/>
      <c r="ALT973" s="871"/>
      <c r="ALU973" s="871"/>
      <c r="ALV973" s="871"/>
      <c r="ALW973" s="871"/>
      <c r="ALX973" s="871"/>
      <c r="ALY973" s="871"/>
      <c r="ALZ973" s="871"/>
      <c r="AMA973" s="871"/>
      <c r="AMB973" s="871"/>
      <c r="AMC973" s="871"/>
      <c r="AMD973" s="871"/>
      <c r="AME973" s="871"/>
      <c r="AMF973" s="871"/>
      <c r="AMG973" s="871"/>
      <c r="AMH973" s="871"/>
      <c r="AMI973" s="871"/>
      <c r="AMJ973" s="871"/>
    </row>
    <row r="974" spans="1:1024" ht="14.4">
      <c r="A974" s="927"/>
      <c r="B974" s="923"/>
      <c r="C974" s="930"/>
      <c r="D974" s="927"/>
      <c r="E974" s="927"/>
      <c r="F974" s="931"/>
      <c r="G974" s="927"/>
      <c r="H974" s="871"/>
      <c r="I974" s="871"/>
      <c r="J974" s="871"/>
      <c r="K974" s="871"/>
      <c r="L974" s="871"/>
      <c r="M974" s="871"/>
      <c r="N974" s="871"/>
      <c r="O974" s="871"/>
      <c r="P974" s="871"/>
      <c r="Q974" s="871"/>
      <c r="R974" s="871"/>
      <c r="S974" s="871"/>
      <c r="T974" s="871"/>
      <c r="U974" s="871"/>
      <c r="V974" s="871"/>
      <c r="W974" s="871"/>
      <c r="X974" s="871"/>
      <c r="Y974" s="871"/>
      <c r="Z974" s="871"/>
      <c r="AA974" s="871"/>
      <c r="AB974" s="871"/>
      <c r="AC974" s="871"/>
      <c r="AD974" s="871"/>
      <c r="AE974" s="871"/>
      <c r="AF974" s="871"/>
      <c r="AG974" s="871"/>
      <c r="AH974" s="871"/>
      <c r="AI974" s="871"/>
      <c r="AJ974" s="871"/>
      <c r="AK974" s="871"/>
      <c r="AL974" s="871"/>
      <c r="AM974" s="871"/>
      <c r="AN974" s="871"/>
      <c r="AO974" s="871"/>
      <c r="AP974" s="871"/>
      <c r="AQ974" s="871"/>
      <c r="AR974" s="871"/>
      <c r="AS974" s="871"/>
      <c r="AT974" s="871"/>
      <c r="AU974" s="871"/>
      <c r="AV974" s="871"/>
      <c r="AW974" s="871"/>
      <c r="AX974" s="871"/>
      <c r="AY974" s="871"/>
      <c r="AZ974" s="871"/>
      <c r="BA974" s="871"/>
      <c r="BB974" s="871"/>
      <c r="BC974" s="871"/>
      <c r="BD974" s="871"/>
      <c r="BE974" s="871"/>
      <c r="BF974" s="871"/>
      <c r="BG974" s="871"/>
      <c r="BH974" s="871"/>
      <c r="BI974" s="871"/>
      <c r="BJ974" s="871"/>
      <c r="BK974" s="871"/>
      <c r="BL974" s="871"/>
      <c r="BM974" s="871"/>
      <c r="BN974" s="871"/>
      <c r="BO974" s="871"/>
      <c r="BP974" s="871"/>
      <c r="BQ974" s="871"/>
      <c r="BR974" s="871"/>
      <c r="BS974" s="871"/>
      <c r="BT974" s="871"/>
      <c r="BU974" s="871"/>
      <c r="BV974" s="871"/>
      <c r="BW974" s="871"/>
      <c r="BX974" s="871"/>
      <c r="BY974" s="871"/>
      <c r="BZ974" s="871"/>
      <c r="CA974" s="871"/>
      <c r="CB974" s="871"/>
      <c r="CC974" s="871"/>
      <c r="CD974" s="871"/>
      <c r="CE974" s="871"/>
      <c r="CF974" s="871"/>
      <c r="CG974" s="871"/>
      <c r="CH974" s="871"/>
      <c r="CI974" s="871"/>
      <c r="CJ974" s="871"/>
      <c r="CK974" s="871"/>
      <c r="CL974" s="871"/>
      <c r="CM974" s="871"/>
      <c r="CN974" s="871"/>
      <c r="CO974" s="871"/>
      <c r="CP974" s="871"/>
      <c r="CQ974" s="871"/>
      <c r="CR974" s="871"/>
      <c r="CS974" s="871"/>
      <c r="CT974" s="871"/>
      <c r="CU974" s="871"/>
      <c r="CV974" s="871"/>
      <c r="CW974" s="871"/>
      <c r="CX974" s="871"/>
      <c r="CY974" s="871"/>
      <c r="CZ974" s="871"/>
      <c r="DA974" s="871"/>
      <c r="DB974" s="871"/>
      <c r="DC974" s="871"/>
      <c r="DD974" s="871"/>
      <c r="DE974" s="871"/>
      <c r="DF974" s="871"/>
      <c r="DG974" s="871"/>
      <c r="DH974" s="871"/>
      <c r="DI974" s="871"/>
      <c r="DJ974" s="871"/>
      <c r="DK974" s="871"/>
      <c r="DL974" s="871"/>
      <c r="DM974" s="871"/>
      <c r="DN974" s="871"/>
      <c r="DO974" s="871"/>
      <c r="DP974" s="871"/>
      <c r="DQ974" s="871"/>
      <c r="DR974" s="871"/>
      <c r="DS974" s="871"/>
      <c r="DT974" s="871"/>
      <c r="DU974" s="871"/>
      <c r="DV974" s="871"/>
      <c r="DW974" s="871"/>
      <c r="DX974" s="871"/>
      <c r="DY974" s="871"/>
      <c r="DZ974" s="871"/>
      <c r="EA974" s="871"/>
      <c r="EB974" s="871"/>
      <c r="EC974" s="871"/>
      <c r="ED974" s="871"/>
      <c r="EE974" s="871"/>
      <c r="EF974" s="871"/>
      <c r="EG974" s="871"/>
      <c r="EH974" s="871"/>
      <c r="EI974" s="871"/>
      <c r="EJ974" s="871"/>
      <c r="EK974" s="871"/>
      <c r="EL974" s="871"/>
      <c r="EM974" s="871"/>
      <c r="EN974" s="871"/>
      <c r="EO974" s="871"/>
      <c r="EP974" s="871"/>
      <c r="EQ974" s="871"/>
      <c r="ER974" s="871"/>
      <c r="ES974" s="871"/>
      <c r="ET974" s="871"/>
      <c r="EU974" s="871"/>
      <c r="EV974" s="871"/>
      <c r="EW974" s="871"/>
      <c r="EX974" s="871"/>
      <c r="EY974" s="871"/>
      <c r="EZ974" s="871"/>
      <c r="FA974" s="871"/>
      <c r="FB974" s="871"/>
      <c r="FC974" s="871"/>
      <c r="FD974" s="871"/>
      <c r="FE974" s="871"/>
      <c r="FF974" s="871"/>
      <c r="FG974" s="871"/>
      <c r="FH974" s="871"/>
      <c r="FI974" s="871"/>
      <c r="FJ974" s="871"/>
      <c r="FK974" s="871"/>
      <c r="FL974" s="871"/>
      <c r="FM974" s="871"/>
      <c r="FN974" s="871"/>
      <c r="FO974" s="871"/>
      <c r="FP974" s="871"/>
      <c r="FQ974" s="871"/>
      <c r="FR974" s="871"/>
      <c r="FS974" s="871"/>
      <c r="FT974" s="871"/>
      <c r="FU974" s="871"/>
      <c r="FV974" s="871"/>
      <c r="FW974" s="871"/>
      <c r="FX974" s="871"/>
      <c r="FY974" s="871"/>
      <c r="FZ974" s="871"/>
      <c r="GA974" s="871"/>
      <c r="GB974" s="871"/>
      <c r="GC974" s="871"/>
      <c r="GD974" s="871"/>
      <c r="GE974" s="871"/>
      <c r="GF974" s="871"/>
      <c r="GG974" s="871"/>
      <c r="GH974" s="871"/>
      <c r="GI974" s="871"/>
      <c r="GJ974" s="871"/>
      <c r="GK974" s="871"/>
      <c r="GL974" s="871"/>
      <c r="GM974" s="871"/>
      <c r="GN974" s="871"/>
      <c r="GO974" s="871"/>
      <c r="GP974" s="871"/>
      <c r="GQ974" s="871"/>
      <c r="GR974" s="871"/>
      <c r="GS974" s="871"/>
      <c r="GT974" s="871"/>
      <c r="GU974" s="871"/>
      <c r="GV974" s="871"/>
      <c r="GW974" s="871"/>
      <c r="GX974" s="871"/>
      <c r="GY974" s="871"/>
      <c r="GZ974" s="871"/>
      <c r="HA974" s="871"/>
      <c r="HB974" s="871"/>
      <c r="HC974" s="871"/>
      <c r="HD974" s="871"/>
      <c r="HE974" s="871"/>
      <c r="HF974" s="871"/>
      <c r="HG974" s="871"/>
      <c r="HH974" s="871"/>
      <c r="HI974" s="871"/>
      <c r="HJ974" s="871"/>
      <c r="HK974" s="871"/>
      <c r="HL974" s="871"/>
      <c r="HM974" s="871"/>
      <c r="HN974" s="871"/>
      <c r="HO974" s="871"/>
      <c r="HP974" s="871"/>
      <c r="HQ974" s="871"/>
      <c r="HR974" s="871"/>
      <c r="HS974" s="871"/>
      <c r="HT974" s="871"/>
      <c r="HU974" s="871"/>
      <c r="HV974" s="871"/>
      <c r="HW974" s="871"/>
      <c r="HX974" s="871"/>
      <c r="HY974" s="871"/>
      <c r="HZ974" s="871"/>
      <c r="IA974" s="871"/>
      <c r="IB974" s="871"/>
      <c r="IC974" s="871"/>
      <c r="ID974" s="871"/>
      <c r="IE974" s="871"/>
      <c r="IF974" s="871"/>
      <c r="IG974" s="871"/>
      <c r="IH974" s="871"/>
      <c r="II974" s="871"/>
      <c r="IJ974" s="871"/>
      <c r="IK974" s="871"/>
      <c r="IL974" s="871"/>
      <c r="IM974" s="871"/>
      <c r="IN974" s="871"/>
      <c r="IO974" s="871"/>
      <c r="IP974" s="871"/>
      <c r="IQ974" s="871"/>
      <c r="IR974" s="871"/>
      <c r="IS974" s="871"/>
      <c r="IT974" s="871"/>
      <c r="IU974" s="871"/>
      <c r="IV974" s="871"/>
      <c r="IW974" s="871"/>
      <c r="IX974" s="871"/>
      <c r="IY974" s="871"/>
      <c r="IZ974" s="871"/>
      <c r="JA974" s="871"/>
      <c r="JB974" s="871"/>
      <c r="JC974" s="871"/>
      <c r="JD974" s="871"/>
      <c r="JE974" s="871"/>
      <c r="JF974" s="871"/>
      <c r="JG974" s="871"/>
      <c r="JH974" s="871"/>
      <c r="JI974" s="871"/>
      <c r="JJ974" s="871"/>
      <c r="JK974" s="871"/>
      <c r="JL974" s="871"/>
      <c r="JM974" s="871"/>
      <c r="JN974" s="871"/>
      <c r="JO974" s="871"/>
      <c r="JP974" s="871"/>
      <c r="JQ974" s="871"/>
      <c r="JR974" s="871"/>
      <c r="JS974" s="871"/>
      <c r="JT974" s="871"/>
      <c r="JU974" s="871"/>
      <c r="JV974" s="871"/>
      <c r="JW974" s="871"/>
      <c r="JX974" s="871"/>
      <c r="JY974" s="871"/>
      <c r="JZ974" s="871"/>
      <c r="KA974" s="871"/>
      <c r="KB974" s="871"/>
      <c r="KC974" s="871"/>
      <c r="KD974" s="871"/>
      <c r="KE974" s="871"/>
      <c r="KF974" s="871"/>
      <c r="KG974" s="871"/>
      <c r="KH974" s="871"/>
      <c r="KI974" s="871"/>
      <c r="KJ974" s="871"/>
      <c r="KK974" s="871"/>
      <c r="KL974" s="871"/>
      <c r="KM974" s="871"/>
      <c r="KN974" s="871"/>
      <c r="KO974" s="871"/>
      <c r="KP974" s="871"/>
      <c r="KQ974" s="871"/>
      <c r="KR974" s="871"/>
      <c r="KS974" s="871"/>
      <c r="KT974" s="871"/>
      <c r="KU974" s="871"/>
      <c r="KV974" s="871"/>
      <c r="KW974" s="871"/>
      <c r="KX974" s="871"/>
      <c r="KY974" s="871"/>
      <c r="KZ974" s="871"/>
      <c r="LA974" s="871"/>
      <c r="LB974" s="871"/>
      <c r="LC974" s="871"/>
      <c r="LD974" s="871"/>
      <c r="LE974" s="871"/>
      <c r="LF974" s="871"/>
      <c r="LG974" s="871"/>
      <c r="LH974" s="871"/>
      <c r="LI974" s="871"/>
      <c r="LJ974" s="871"/>
      <c r="LK974" s="871"/>
      <c r="LL974" s="871"/>
      <c r="LM974" s="871"/>
      <c r="LN974" s="871"/>
      <c r="LO974" s="871"/>
      <c r="LP974" s="871"/>
      <c r="LQ974" s="871"/>
      <c r="LR974" s="871"/>
      <c r="LS974" s="871"/>
      <c r="LT974" s="871"/>
      <c r="LU974" s="871"/>
      <c r="LV974" s="871"/>
      <c r="LW974" s="871"/>
      <c r="LX974" s="871"/>
      <c r="LY974" s="871"/>
      <c r="LZ974" s="871"/>
      <c r="MA974" s="871"/>
      <c r="MB974" s="871"/>
      <c r="MC974" s="871"/>
      <c r="MD974" s="871"/>
      <c r="ME974" s="871"/>
      <c r="MF974" s="871"/>
      <c r="MG974" s="871"/>
      <c r="MH974" s="871"/>
      <c r="MI974" s="871"/>
      <c r="MJ974" s="871"/>
      <c r="MK974" s="871"/>
      <c r="ML974" s="871"/>
      <c r="MM974" s="871"/>
      <c r="MN974" s="871"/>
      <c r="MO974" s="871"/>
      <c r="MP974" s="871"/>
      <c r="MQ974" s="871"/>
      <c r="MR974" s="871"/>
      <c r="MS974" s="871"/>
      <c r="MT974" s="871"/>
      <c r="MU974" s="871"/>
      <c r="MV974" s="871"/>
      <c r="MW974" s="871"/>
      <c r="MX974" s="871"/>
      <c r="MY974" s="871"/>
      <c r="MZ974" s="871"/>
      <c r="NA974" s="871"/>
      <c r="NB974" s="871"/>
      <c r="NC974" s="871"/>
      <c r="ND974" s="871"/>
      <c r="NE974" s="871"/>
      <c r="NF974" s="871"/>
      <c r="NG974" s="871"/>
      <c r="NH974" s="871"/>
      <c r="NI974" s="871"/>
      <c r="NJ974" s="871"/>
      <c r="NK974" s="871"/>
      <c r="NL974" s="871"/>
      <c r="NM974" s="871"/>
      <c r="NN974" s="871"/>
      <c r="NO974" s="871"/>
      <c r="NP974" s="871"/>
      <c r="NQ974" s="871"/>
      <c r="NR974" s="871"/>
      <c r="NS974" s="871"/>
      <c r="NT974" s="871"/>
      <c r="NU974" s="871"/>
      <c r="NV974" s="871"/>
      <c r="NW974" s="871"/>
      <c r="NX974" s="871"/>
      <c r="NY974" s="871"/>
      <c r="NZ974" s="871"/>
      <c r="OA974" s="871"/>
      <c r="OB974" s="871"/>
      <c r="OC974" s="871"/>
      <c r="OD974" s="871"/>
      <c r="OE974" s="871"/>
      <c r="OF974" s="871"/>
      <c r="OG974" s="871"/>
      <c r="OH974" s="871"/>
      <c r="OI974" s="871"/>
      <c r="OJ974" s="871"/>
      <c r="OK974" s="871"/>
      <c r="OL974" s="871"/>
      <c r="OM974" s="871"/>
      <c r="ON974" s="871"/>
      <c r="OO974" s="871"/>
      <c r="OP974" s="871"/>
      <c r="OQ974" s="871"/>
      <c r="OR974" s="871"/>
      <c r="OS974" s="871"/>
      <c r="OT974" s="871"/>
      <c r="OU974" s="871"/>
      <c r="OV974" s="871"/>
      <c r="OW974" s="871"/>
      <c r="OX974" s="871"/>
      <c r="OY974" s="871"/>
      <c r="OZ974" s="871"/>
      <c r="PA974" s="871"/>
      <c r="PB974" s="871"/>
      <c r="PC974" s="871"/>
      <c r="PD974" s="871"/>
      <c r="PE974" s="871"/>
      <c r="PF974" s="871"/>
      <c r="PG974" s="871"/>
      <c r="PH974" s="871"/>
      <c r="PI974" s="871"/>
      <c r="PJ974" s="871"/>
      <c r="PK974" s="871"/>
      <c r="PL974" s="871"/>
      <c r="PM974" s="871"/>
      <c r="PN974" s="871"/>
      <c r="PO974" s="871"/>
      <c r="PP974" s="871"/>
      <c r="PQ974" s="871"/>
      <c r="PR974" s="871"/>
      <c r="PS974" s="871"/>
      <c r="PT974" s="871"/>
      <c r="PU974" s="871"/>
      <c r="PV974" s="871"/>
      <c r="PW974" s="871"/>
      <c r="PX974" s="871"/>
      <c r="PY974" s="871"/>
      <c r="PZ974" s="871"/>
      <c r="QA974" s="871"/>
      <c r="QB974" s="871"/>
      <c r="QC974" s="871"/>
      <c r="QD974" s="871"/>
      <c r="QE974" s="871"/>
      <c r="QF974" s="871"/>
      <c r="QG974" s="871"/>
      <c r="QH974" s="871"/>
      <c r="QI974" s="871"/>
      <c r="QJ974" s="871"/>
      <c r="QK974" s="871"/>
      <c r="QL974" s="871"/>
      <c r="QM974" s="871"/>
      <c r="QN974" s="871"/>
      <c r="QO974" s="871"/>
      <c r="QP974" s="871"/>
      <c r="QQ974" s="871"/>
      <c r="QR974" s="871"/>
      <c r="QS974" s="871"/>
      <c r="QT974" s="871"/>
      <c r="QU974" s="871"/>
      <c r="QV974" s="871"/>
      <c r="QW974" s="871"/>
      <c r="QX974" s="871"/>
      <c r="QY974" s="871"/>
      <c r="QZ974" s="871"/>
      <c r="RA974" s="871"/>
      <c r="RB974" s="871"/>
      <c r="RC974" s="871"/>
      <c r="RD974" s="871"/>
      <c r="RE974" s="871"/>
      <c r="RF974" s="871"/>
      <c r="RG974" s="871"/>
      <c r="RH974" s="871"/>
      <c r="RI974" s="871"/>
      <c r="RJ974" s="871"/>
      <c r="RK974" s="871"/>
      <c r="RL974" s="871"/>
      <c r="RM974" s="871"/>
      <c r="RN974" s="871"/>
      <c r="RO974" s="871"/>
      <c r="RP974" s="871"/>
      <c r="RQ974" s="871"/>
      <c r="RR974" s="871"/>
      <c r="RS974" s="871"/>
      <c r="RT974" s="871"/>
      <c r="RU974" s="871"/>
      <c r="RV974" s="871"/>
      <c r="RW974" s="871"/>
      <c r="RX974" s="871"/>
      <c r="RY974" s="871"/>
      <c r="RZ974" s="871"/>
      <c r="SA974" s="871"/>
      <c r="SB974" s="871"/>
      <c r="SC974" s="871"/>
      <c r="SD974" s="871"/>
      <c r="SE974" s="871"/>
      <c r="SF974" s="871"/>
      <c r="SG974" s="871"/>
      <c r="SH974" s="871"/>
      <c r="SI974" s="871"/>
      <c r="SJ974" s="871"/>
      <c r="SK974" s="871"/>
      <c r="SL974" s="871"/>
      <c r="SM974" s="871"/>
      <c r="SN974" s="871"/>
      <c r="SO974" s="871"/>
      <c r="SP974" s="871"/>
      <c r="SQ974" s="871"/>
      <c r="SR974" s="871"/>
      <c r="SS974" s="871"/>
      <c r="ST974" s="871"/>
      <c r="SU974" s="871"/>
      <c r="SV974" s="871"/>
      <c r="SW974" s="871"/>
      <c r="SX974" s="871"/>
      <c r="SY974" s="871"/>
      <c r="SZ974" s="871"/>
      <c r="TA974" s="871"/>
      <c r="TB974" s="871"/>
      <c r="TC974" s="871"/>
      <c r="TD974" s="871"/>
      <c r="TE974" s="871"/>
      <c r="TF974" s="871"/>
      <c r="TG974" s="871"/>
      <c r="TH974" s="871"/>
      <c r="TI974" s="871"/>
      <c r="TJ974" s="871"/>
      <c r="TK974" s="871"/>
      <c r="TL974" s="871"/>
      <c r="TM974" s="871"/>
      <c r="TN974" s="871"/>
      <c r="TO974" s="871"/>
      <c r="TP974" s="871"/>
      <c r="TQ974" s="871"/>
      <c r="TR974" s="871"/>
      <c r="TS974" s="871"/>
      <c r="TT974" s="871"/>
      <c r="TU974" s="871"/>
      <c r="TV974" s="871"/>
      <c r="TW974" s="871"/>
      <c r="TX974" s="871"/>
      <c r="TY974" s="871"/>
      <c r="TZ974" s="871"/>
      <c r="UA974" s="871"/>
      <c r="UB974" s="871"/>
      <c r="UC974" s="871"/>
      <c r="UD974" s="871"/>
      <c r="UE974" s="871"/>
      <c r="UF974" s="871"/>
      <c r="UG974" s="871"/>
      <c r="UH974" s="871"/>
      <c r="UI974" s="871"/>
      <c r="UJ974" s="871"/>
      <c r="UK974" s="871"/>
      <c r="UL974" s="871"/>
      <c r="UM974" s="871"/>
      <c r="UN974" s="871"/>
      <c r="UO974" s="871"/>
      <c r="UP974" s="871"/>
      <c r="UQ974" s="871"/>
      <c r="UR974" s="871"/>
      <c r="US974" s="871"/>
      <c r="UT974" s="871"/>
      <c r="UU974" s="871"/>
      <c r="UV974" s="871"/>
      <c r="UW974" s="871"/>
      <c r="UX974" s="871"/>
      <c r="UY974" s="871"/>
      <c r="UZ974" s="871"/>
      <c r="VA974" s="871"/>
      <c r="VB974" s="871"/>
      <c r="VC974" s="871"/>
      <c r="VD974" s="871"/>
      <c r="VE974" s="871"/>
      <c r="VF974" s="871"/>
      <c r="VG974" s="871"/>
      <c r="VH974" s="871"/>
      <c r="VI974" s="871"/>
      <c r="VJ974" s="871"/>
      <c r="VK974" s="871"/>
      <c r="VL974" s="871"/>
      <c r="VM974" s="871"/>
      <c r="VN974" s="871"/>
      <c r="VO974" s="871"/>
      <c r="VP974" s="871"/>
      <c r="VQ974" s="871"/>
      <c r="VR974" s="871"/>
      <c r="VS974" s="871"/>
      <c r="VT974" s="871"/>
      <c r="VU974" s="871"/>
      <c r="VV974" s="871"/>
      <c r="VW974" s="871"/>
      <c r="VX974" s="871"/>
      <c r="VY974" s="871"/>
      <c r="VZ974" s="871"/>
      <c r="WA974" s="871"/>
      <c r="WB974" s="871"/>
      <c r="WC974" s="871"/>
      <c r="WD974" s="871"/>
      <c r="WE974" s="871"/>
      <c r="WF974" s="871"/>
      <c r="WG974" s="871"/>
      <c r="WH974" s="871"/>
      <c r="WI974" s="871"/>
      <c r="WJ974" s="871"/>
      <c r="WK974" s="871"/>
      <c r="WL974" s="871"/>
      <c r="WM974" s="871"/>
      <c r="WN974" s="871"/>
      <c r="WO974" s="871"/>
      <c r="WP974" s="871"/>
      <c r="WQ974" s="871"/>
      <c r="WR974" s="871"/>
      <c r="WS974" s="871"/>
      <c r="WT974" s="871"/>
      <c r="WU974" s="871"/>
      <c r="WV974" s="871"/>
      <c r="WW974" s="871"/>
      <c r="WX974" s="871"/>
      <c r="WY974" s="871"/>
      <c r="WZ974" s="871"/>
      <c r="XA974" s="871"/>
      <c r="XB974" s="871"/>
      <c r="XC974" s="871"/>
      <c r="XD974" s="871"/>
      <c r="XE974" s="871"/>
      <c r="XF974" s="871"/>
      <c r="XG974" s="871"/>
      <c r="XH974" s="871"/>
      <c r="XI974" s="871"/>
      <c r="XJ974" s="871"/>
      <c r="XK974" s="871"/>
      <c r="XL974" s="871"/>
      <c r="XM974" s="871"/>
      <c r="XN974" s="871"/>
      <c r="XO974" s="871"/>
      <c r="XP974" s="871"/>
      <c r="XQ974" s="871"/>
      <c r="XR974" s="871"/>
      <c r="XS974" s="871"/>
      <c r="XT974" s="871"/>
      <c r="XU974" s="871"/>
      <c r="XV974" s="871"/>
      <c r="XW974" s="871"/>
      <c r="XX974" s="871"/>
      <c r="XY974" s="871"/>
      <c r="XZ974" s="871"/>
      <c r="YA974" s="871"/>
      <c r="YB974" s="871"/>
      <c r="YC974" s="871"/>
      <c r="YD974" s="871"/>
      <c r="YE974" s="871"/>
      <c r="YF974" s="871"/>
      <c r="YG974" s="871"/>
      <c r="YH974" s="871"/>
      <c r="YI974" s="871"/>
      <c r="YJ974" s="871"/>
      <c r="YK974" s="871"/>
      <c r="YL974" s="871"/>
      <c r="YM974" s="871"/>
      <c r="YN974" s="871"/>
      <c r="YO974" s="871"/>
      <c r="YP974" s="871"/>
      <c r="YQ974" s="871"/>
      <c r="YR974" s="871"/>
      <c r="YS974" s="871"/>
      <c r="YT974" s="871"/>
      <c r="YU974" s="871"/>
      <c r="YV974" s="871"/>
      <c r="YW974" s="871"/>
      <c r="YX974" s="871"/>
      <c r="YY974" s="871"/>
      <c r="YZ974" s="871"/>
      <c r="ZA974" s="871"/>
      <c r="ZB974" s="871"/>
      <c r="ZC974" s="871"/>
      <c r="ZD974" s="871"/>
      <c r="ZE974" s="871"/>
      <c r="ZF974" s="871"/>
      <c r="ZG974" s="871"/>
      <c r="ZH974" s="871"/>
      <c r="ZI974" s="871"/>
      <c r="ZJ974" s="871"/>
      <c r="ZK974" s="871"/>
      <c r="ZL974" s="871"/>
      <c r="ZM974" s="871"/>
      <c r="ZN974" s="871"/>
      <c r="ZO974" s="871"/>
      <c r="ZP974" s="871"/>
      <c r="ZQ974" s="871"/>
      <c r="ZR974" s="871"/>
      <c r="ZS974" s="871"/>
      <c r="ZT974" s="871"/>
      <c r="ZU974" s="871"/>
      <c r="ZV974" s="871"/>
      <c r="ZW974" s="871"/>
      <c r="ZX974" s="871"/>
      <c r="ZY974" s="871"/>
      <c r="ZZ974" s="871"/>
      <c r="AAA974" s="871"/>
      <c r="AAB974" s="871"/>
      <c r="AAC974" s="871"/>
      <c r="AAD974" s="871"/>
      <c r="AAE974" s="871"/>
      <c r="AAF974" s="871"/>
      <c r="AAG974" s="871"/>
      <c r="AAH974" s="871"/>
      <c r="AAI974" s="871"/>
      <c r="AAJ974" s="871"/>
      <c r="AAK974" s="871"/>
      <c r="AAL974" s="871"/>
      <c r="AAM974" s="871"/>
      <c r="AAN974" s="871"/>
      <c r="AAO974" s="871"/>
      <c r="AAP974" s="871"/>
      <c r="AAQ974" s="871"/>
      <c r="AAR974" s="871"/>
      <c r="AAS974" s="871"/>
      <c r="AAT974" s="871"/>
      <c r="AAU974" s="871"/>
      <c r="AAV974" s="871"/>
      <c r="AAW974" s="871"/>
      <c r="AAX974" s="871"/>
      <c r="AAY974" s="871"/>
      <c r="AAZ974" s="871"/>
      <c r="ABA974" s="871"/>
      <c r="ABB974" s="871"/>
      <c r="ABC974" s="871"/>
      <c r="ABD974" s="871"/>
      <c r="ABE974" s="871"/>
      <c r="ABF974" s="871"/>
      <c r="ABG974" s="871"/>
      <c r="ABH974" s="871"/>
      <c r="ABI974" s="871"/>
      <c r="ABJ974" s="871"/>
      <c r="ABK974" s="871"/>
      <c r="ABL974" s="871"/>
      <c r="ABM974" s="871"/>
      <c r="ABN974" s="871"/>
      <c r="ABO974" s="871"/>
      <c r="ABP974" s="871"/>
      <c r="ABQ974" s="871"/>
      <c r="ABR974" s="871"/>
      <c r="ABS974" s="871"/>
      <c r="ABT974" s="871"/>
      <c r="ABU974" s="871"/>
      <c r="ABV974" s="871"/>
      <c r="ABW974" s="871"/>
      <c r="ABX974" s="871"/>
      <c r="ABY974" s="871"/>
      <c r="ABZ974" s="871"/>
      <c r="ACA974" s="871"/>
      <c r="ACB974" s="871"/>
      <c r="ACC974" s="871"/>
      <c r="ACD974" s="871"/>
      <c r="ACE974" s="871"/>
      <c r="ACF974" s="871"/>
      <c r="ACG974" s="871"/>
      <c r="ACH974" s="871"/>
      <c r="ACI974" s="871"/>
      <c r="ACJ974" s="871"/>
      <c r="ACK974" s="871"/>
      <c r="ACL974" s="871"/>
      <c r="ACM974" s="871"/>
      <c r="ACN974" s="871"/>
      <c r="ACO974" s="871"/>
      <c r="ACP974" s="871"/>
      <c r="ACQ974" s="871"/>
      <c r="ACR974" s="871"/>
      <c r="ACS974" s="871"/>
      <c r="ACT974" s="871"/>
      <c r="ACU974" s="871"/>
      <c r="ACV974" s="871"/>
      <c r="ACW974" s="871"/>
      <c r="ACX974" s="871"/>
      <c r="ACY974" s="871"/>
      <c r="ACZ974" s="871"/>
      <c r="ADA974" s="871"/>
      <c r="ADB974" s="871"/>
      <c r="ADC974" s="871"/>
      <c r="ADD974" s="871"/>
      <c r="ADE974" s="871"/>
      <c r="ADF974" s="871"/>
      <c r="ADG974" s="871"/>
      <c r="ADH974" s="871"/>
      <c r="ADI974" s="871"/>
      <c r="ADJ974" s="871"/>
      <c r="ADK974" s="871"/>
      <c r="ADL974" s="871"/>
      <c r="ADM974" s="871"/>
      <c r="ADN974" s="871"/>
      <c r="ADO974" s="871"/>
      <c r="ADP974" s="871"/>
      <c r="ADQ974" s="871"/>
      <c r="ADR974" s="871"/>
      <c r="ADS974" s="871"/>
      <c r="ADT974" s="871"/>
      <c r="ADU974" s="871"/>
      <c r="ADV974" s="871"/>
      <c r="ADW974" s="871"/>
      <c r="ADX974" s="871"/>
      <c r="ADY974" s="871"/>
      <c r="ADZ974" s="871"/>
      <c r="AEA974" s="871"/>
      <c r="AEB974" s="871"/>
      <c r="AEC974" s="871"/>
      <c r="AED974" s="871"/>
      <c r="AEE974" s="871"/>
      <c r="AEF974" s="871"/>
      <c r="AEG974" s="871"/>
      <c r="AEH974" s="871"/>
      <c r="AEI974" s="871"/>
      <c r="AEJ974" s="871"/>
      <c r="AEK974" s="871"/>
      <c r="AEL974" s="871"/>
      <c r="AEM974" s="871"/>
      <c r="AEN974" s="871"/>
      <c r="AEO974" s="871"/>
      <c r="AEP974" s="871"/>
      <c r="AEQ974" s="871"/>
      <c r="AER974" s="871"/>
      <c r="AES974" s="871"/>
      <c r="AET974" s="871"/>
      <c r="AEU974" s="871"/>
      <c r="AEV974" s="871"/>
      <c r="AEW974" s="871"/>
      <c r="AEX974" s="871"/>
      <c r="AEY974" s="871"/>
      <c r="AEZ974" s="871"/>
      <c r="AFA974" s="871"/>
      <c r="AFB974" s="871"/>
      <c r="AFC974" s="871"/>
      <c r="AFD974" s="871"/>
      <c r="AFE974" s="871"/>
      <c r="AFF974" s="871"/>
      <c r="AFG974" s="871"/>
      <c r="AFH974" s="871"/>
      <c r="AFI974" s="871"/>
      <c r="AFJ974" s="871"/>
      <c r="AFK974" s="871"/>
      <c r="AFL974" s="871"/>
      <c r="AFM974" s="871"/>
      <c r="AFN974" s="871"/>
      <c r="AFO974" s="871"/>
      <c r="AFP974" s="871"/>
      <c r="AFQ974" s="871"/>
      <c r="AFR974" s="871"/>
      <c r="AFS974" s="871"/>
      <c r="AFT974" s="871"/>
      <c r="AFU974" s="871"/>
      <c r="AFV974" s="871"/>
      <c r="AFW974" s="871"/>
      <c r="AFX974" s="871"/>
      <c r="AFY974" s="871"/>
      <c r="AFZ974" s="871"/>
      <c r="AGA974" s="871"/>
      <c r="AGB974" s="871"/>
      <c r="AGC974" s="871"/>
      <c r="AGD974" s="871"/>
      <c r="AGE974" s="871"/>
      <c r="AGF974" s="871"/>
      <c r="AGG974" s="871"/>
      <c r="AGH974" s="871"/>
      <c r="AGI974" s="871"/>
      <c r="AGJ974" s="871"/>
      <c r="AGK974" s="871"/>
      <c r="AGL974" s="871"/>
      <c r="AGM974" s="871"/>
      <c r="AGN974" s="871"/>
      <c r="AGO974" s="871"/>
      <c r="AGP974" s="871"/>
      <c r="AGQ974" s="871"/>
      <c r="AGR974" s="871"/>
      <c r="AGS974" s="871"/>
      <c r="AGT974" s="871"/>
      <c r="AGU974" s="871"/>
      <c r="AGV974" s="871"/>
      <c r="AGW974" s="871"/>
      <c r="AGX974" s="871"/>
      <c r="AGY974" s="871"/>
      <c r="AGZ974" s="871"/>
      <c r="AHA974" s="871"/>
      <c r="AHB974" s="871"/>
      <c r="AHC974" s="871"/>
      <c r="AHD974" s="871"/>
      <c r="AHE974" s="871"/>
      <c r="AHF974" s="871"/>
      <c r="AHG974" s="871"/>
      <c r="AHH974" s="871"/>
      <c r="AHI974" s="871"/>
      <c r="AHJ974" s="871"/>
      <c r="AHK974" s="871"/>
      <c r="AHL974" s="871"/>
      <c r="AHM974" s="871"/>
      <c r="AHN974" s="871"/>
      <c r="AHO974" s="871"/>
      <c r="AHP974" s="871"/>
      <c r="AHQ974" s="871"/>
      <c r="AHR974" s="871"/>
      <c r="AHS974" s="871"/>
      <c r="AHT974" s="871"/>
      <c r="AHU974" s="871"/>
      <c r="AHV974" s="871"/>
      <c r="AHW974" s="871"/>
      <c r="AHX974" s="871"/>
      <c r="AHY974" s="871"/>
      <c r="AHZ974" s="871"/>
      <c r="AIA974" s="871"/>
      <c r="AIB974" s="871"/>
      <c r="AIC974" s="871"/>
      <c r="AID974" s="871"/>
      <c r="AIE974" s="871"/>
      <c r="AIF974" s="871"/>
      <c r="AIG974" s="871"/>
      <c r="AIH974" s="871"/>
      <c r="AII974" s="871"/>
      <c r="AIJ974" s="871"/>
      <c r="AIK974" s="871"/>
      <c r="AIL974" s="871"/>
      <c r="AIM974" s="871"/>
      <c r="AIN974" s="871"/>
      <c r="AIO974" s="871"/>
      <c r="AIP974" s="871"/>
      <c r="AIQ974" s="871"/>
      <c r="AIR974" s="871"/>
      <c r="AIS974" s="871"/>
      <c r="AIT974" s="871"/>
      <c r="AIU974" s="871"/>
      <c r="AIV974" s="871"/>
      <c r="AIW974" s="871"/>
      <c r="AIX974" s="871"/>
      <c r="AIY974" s="871"/>
      <c r="AIZ974" s="871"/>
      <c r="AJA974" s="871"/>
      <c r="AJB974" s="871"/>
      <c r="AJC974" s="871"/>
      <c r="AJD974" s="871"/>
      <c r="AJE974" s="871"/>
      <c r="AJF974" s="871"/>
      <c r="AJG974" s="871"/>
      <c r="AJH974" s="871"/>
      <c r="AJI974" s="871"/>
      <c r="AJJ974" s="871"/>
      <c r="AJK974" s="871"/>
      <c r="AJL974" s="871"/>
      <c r="AJM974" s="871"/>
      <c r="AJN974" s="871"/>
      <c r="AJO974" s="871"/>
      <c r="AJP974" s="871"/>
      <c r="AJQ974" s="871"/>
      <c r="AJR974" s="871"/>
      <c r="AJS974" s="871"/>
      <c r="AJT974" s="871"/>
      <c r="AJU974" s="871"/>
      <c r="AJV974" s="871"/>
      <c r="AJW974" s="871"/>
      <c r="AJX974" s="871"/>
      <c r="AJY974" s="871"/>
      <c r="AJZ974" s="871"/>
      <c r="AKA974" s="871"/>
      <c r="AKB974" s="871"/>
      <c r="AKC974" s="871"/>
      <c r="AKD974" s="871"/>
      <c r="AKE974" s="871"/>
      <c r="AKF974" s="871"/>
      <c r="AKG974" s="871"/>
      <c r="AKH974" s="871"/>
      <c r="AKI974" s="871"/>
      <c r="AKJ974" s="871"/>
      <c r="AKK974" s="871"/>
      <c r="AKL974" s="871"/>
      <c r="AKM974" s="871"/>
      <c r="AKN974" s="871"/>
      <c r="AKO974" s="871"/>
      <c r="AKP974" s="871"/>
      <c r="AKQ974" s="871"/>
      <c r="AKR974" s="871"/>
      <c r="AKS974" s="871"/>
      <c r="AKT974" s="871"/>
      <c r="AKU974" s="871"/>
      <c r="AKV974" s="871"/>
      <c r="AKW974" s="871"/>
      <c r="AKX974" s="871"/>
      <c r="AKY974" s="871"/>
      <c r="AKZ974" s="871"/>
      <c r="ALA974" s="871"/>
      <c r="ALB974" s="871"/>
      <c r="ALC974" s="871"/>
      <c r="ALD974" s="871"/>
      <c r="ALE974" s="871"/>
      <c r="ALF974" s="871"/>
      <c r="ALG974" s="871"/>
      <c r="ALH974" s="871"/>
      <c r="ALI974" s="871"/>
      <c r="ALJ974" s="871"/>
      <c r="ALK974" s="871"/>
      <c r="ALL974" s="871"/>
      <c r="ALM974" s="871"/>
      <c r="ALN974" s="871"/>
      <c r="ALO974" s="871"/>
      <c r="ALP974" s="871"/>
      <c r="ALQ974" s="871"/>
      <c r="ALR974" s="871"/>
      <c r="ALS974" s="871"/>
      <c r="ALT974" s="871"/>
      <c r="ALU974" s="871"/>
      <c r="ALV974" s="871"/>
      <c r="ALW974" s="871"/>
      <c r="ALX974" s="871"/>
      <c r="ALY974" s="871"/>
      <c r="ALZ974" s="871"/>
      <c r="AMA974" s="871"/>
      <c r="AMB974" s="871"/>
      <c r="AMC974" s="871"/>
      <c r="AMD974" s="871"/>
      <c r="AME974" s="871"/>
      <c r="AMF974" s="871"/>
      <c r="AMG974" s="871"/>
      <c r="AMH974" s="871"/>
      <c r="AMI974" s="871"/>
      <c r="AMJ974" s="871"/>
    </row>
    <row r="975" spans="1:1024" ht="14.4">
      <c r="A975" s="932"/>
      <c r="B975" s="927"/>
      <c r="C975" s="932"/>
      <c r="D975" s="932"/>
      <c r="E975" s="927"/>
      <c r="F975" s="931"/>
      <c r="G975" s="927"/>
      <c r="H975" s="871"/>
      <c r="I975" s="871"/>
      <c r="J975" s="871"/>
      <c r="K975" s="871"/>
      <c r="L975" s="871"/>
      <c r="M975" s="871"/>
      <c r="N975" s="871"/>
      <c r="O975" s="871"/>
      <c r="P975" s="871"/>
      <c r="Q975" s="871"/>
      <c r="R975" s="871"/>
      <c r="S975" s="871"/>
      <c r="T975" s="871"/>
      <c r="U975" s="871"/>
      <c r="V975" s="871"/>
      <c r="W975" s="871"/>
      <c r="X975" s="871"/>
      <c r="Y975" s="871"/>
      <c r="Z975" s="871"/>
      <c r="AA975" s="871"/>
      <c r="AB975" s="871"/>
      <c r="AC975" s="871"/>
      <c r="AD975" s="871"/>
      <c r="AE975" s="871"/>
      <c r="AF975" s="871"/>
      <c r="AG975" s="871"/>
      <c r="AH975" s="871"/>
      <c r="AI975" s="871"/>
      <c r="AJ975" s="871"/>
      <c r="AK975" s="871"/>
      <c r="AL975" s="871"/>
      <c r="AM975" s="871"/>
      <c r="AN975" s="871"/>
      <c r="AO975" s="871"/>
      <c r="AP975" s="871"/>
      <c r="AQ975" s="871"/>
      <c r="AR975" s="871"/>
      <c r="AS975" s="871"/>
      <c r="AT975" s="871"/>
      <c r="AU975" s="871"/>
      <c r="AV975" s="871"/>
      <c r="AW975" s="871"/>
      <c r="AX975" s="871"/>
      <c r="AY975" s="871"/>
      <c r="AZ975" s="871"/>
      <c r="BA975" s="871"/>
      <c r="BB975" s="871"/>
      <c r="BC975" s="871"/>
      <c r="BD975" s="871"/>
      <c r="BE975" s="871"/>
      <c r="BF975" s="871"/>
      <c r="BG975" s="871"/>
      <c r="BH975" s="871"/>
      <c r="BI975" s="871"/>
      <c r="BJ975" s="871"/>
      <c r="BK975" s="871"/>
      <c r="BL975" s="871"/>
      <c r="BM975" s="871"/>
      <c r="BN975" s="871"/>
      <c r="BO975" s="871"/>
      <c r="BP975" s="871"/>
      <c r="BQ975" s="871"/>
      <c r="BR975" s="871"/>
      <c r="BS975" s="871"/>
      <c r="BT975" s="871"/>
      <c r="BU975" s="871"/>
      <c r="BV975" s="871"/>
      <c r="BW975" s="871"/>
      <c r="BX975" s="871"/>
      <c r="BY975" s="871"/>
      <c r="BZ975" s="871"/>
      <c r="CA975" s="871"/>
      <c r="CB975" s="871"/>
      <c r="CC975" s="871"/>
      <c r="CD975" s="871"/>
      <c r="CE975" s="871"/>
      <c r="CF975" s="871"/>
      <c r="CG975" s="871"/>
      <c r="CH975" s="871"/>
      <c r="CI975" s="871"/>
      <c r="CJ975" s="871"/>
      <c r="CK975" s="871"/>
      <c r="CL975" s="871"/>
      <c r="CM975" s="871"/>
      <c r="CN975" s="871"/>
      <c r="CO975" s="871"/>
      <c r="CP975" s="871"/>
      <c r="CQ975" s="871"/>
      <c r="CR975" s="871"/>
      <c r="CS975" s="871"/>
      <c r="CT975" s="871"/>
      <c r="CU975" s="871"/>
      <c r="CV975" s="871"/>
      <c r="CW975" s="871"/>
      <c r="CX975" s="871"/>
      <c r="CY975" s="871"/>
      <c r="CZ975" s="871"/>
      <c r="DA975" s="871"/>
      <c r="DB975" s="871"/>
      <c r="DC975" s="871"/>
      <c r="DD975" s="871"/>
      <c r="DE975" s="871"/>
      <c r="DF975" s="871"/>
      <c r="DG975" s="871"/>
      <c r="DH975" s="871"/>
      <c r="DI975" s="871"/>
      <c r="DJ975" s="871"/>
      <c r="DK975" s="871"/>
      <c r="DL975" s="871"/>
      <c r="DM975" s="871"/>
      <c r="DN975" s="871"/>
      <c r="DO975" s="871"/>
      <c r="DP975" s="871"/>
      <c r="DQ975" s="871"/>
      <c r="DR975" s="871"/>
      <c r="DS975" s="871"/>
      <c r="DT975" s="871"/>
      <c r="DU975" s="871"/>
      <c r="DV975" s="871"/>
      <c r="DW975" s="871"/>
      <c r="DX975" s="871"/>
      <c r="DY975" s="871"/>
      <c r="DZ975" s="871"/>
      <c r="EA975" s="871"/>
      <c r="EB975" s="871"/>
      <c r="EC975" s="871"/>
      <c r="ED975" s="871"/>
      <c r="EE975" s="871"/>
      <c r="EF975" s="871"/>
      <c r="EG975" s="871"/>
      <c r="EH975" s="871"/>
      <c r="EI975" s="871"/>
      <c r="EJ975" s="871"/>
      <c r="EK975" s="871"/>
      <c r="EL975" s="871"/>
      <c r="EM975" s="871"/>
      <c r="EN975" s="871"/>
      <c r="EO975" s="871"/>
      <c r="EP975" s="871"/>
      <c r="EQ975" s="871"/>
      <c r="ER975" s="871"/>
      <c r="ES975" s="871"/>
      <c r="ET975" s="871"/>
      <c r="EU975" s="871"/>
      <c r="EV975" s="871"/>
      <c r="EW975" s="871"/>
      <c r="EX975" s="871"/>
      <c r="EY975" s="871"/>
      <c r="EZ975" s="871"/>
      <c r="FA975" s="871"/>
      <c r="FB975" s="871"/>
      <c r="FC975" s="871"/>
      <c r="FD975" s="871"/>
      <c r="FE975" s="871"/>
      <c r="FF975" s="871"/>
      <c r="FG975" s="871"/>
      <c r="FH975" s="871"/>
      <c r="FI975" s="871"/>
      <c r="FJ975" s="871"/>
      <c r="FK975" s="871"/>
      <c r="FL975" s="871"/>
      <c r="FM975" s="871"/>
      <c r="FN975" s="871"/>
      <c r="FO975" s="871"/>
      <c r="FP975" s="871"/>
      <c r="FQ975" s="871"/>
      <c r="FR975" s="871"/>
      <c r="FS975" s="871"/>
      <c r="FT975" s="871"/>
      <c r="FU975" s="871"/>
      <c r="FV975" s="871"/>
      <c r="FW975" s="871"/>
      <c r="FX975" s="871"/>
      <c r="FY975" s="871"/>
      <c r="FZ975" s="871"/>
      <c r="GA975" s="871"/>
      <c r="GB975" s="871"/>
      <c r="GC975" s="871"/>
      <c r="GD975" s="871"/>
      <c r="GE975" s="871"/>
      <c r="GF975" s="871"/>
      <c r="GG975" s="871"/>
      <c r="GH975" s="871"/>
      <c r="GI975" s="871"/>
      <c r="GJ975" s="871"/>
      <c r="GK975" s="871"/>
      <c r="GL975" s="871"/>
      <c r="GM975" s="871"/>
      <c r="GN975" s="871"/>
      <c r="GO975" s="871"/>
      <c r="GP975" s="871"/>
      <c r="GQ975" s="871"/>
      <c r="GR975" s="871"/>
      <c r="GS975" s="871"/>
      <c r="GT975" s="871"/>
      <c r="GU975" s="871"/>
      <c r="GV975" s="871"/>
      <c r="GW975" s="871"/>
      <c r="GX975" s="871"/>
      <c r="GY975" s="871"/>
      <c r="GZ975" s="871"/>
      <c r="HA975" s="871"/>
      <c r="HB975" s="871"/>
      <c r="HC975" s="871"/>
      <c r="HD975" s="871"/>
      <c r="HE975" s="871"/>
      <c r="HF975" s="871"/>
      <c r="HG975" s="871"/>
      <c r="HH975" s="871"/>
      <c r="HI975" s="871"/>
      <c r="HJ975" s="871"/>
      <c r="HK975" s="871"/>
      <c r="HL975" s="871"/>
      <c r="HM975" s="871"/>
      <c r="HN975" s="871"/>
      <c r="HO975" s="871"/>
      <c r="HP975" s="871"/>
      <c r="HQ975" s="871"/>
      <c r="HR975" s="871"/>
      <c r="HS975" s="871"/>
      <c r="HT975" s="871"/>
      <c r="HU975" s="871"/>
      <c r="HV975" s="871"/>
      <c r="HW975" s="871"/>
      <c r="HX975" s="871"/>
      <c r="HY975" s="871"/>
      <c r="HZ975" s="871"/>
      <c r="IA975" s="871"/>
      <c r="IB975" s="871"/>
      <c r="IC975" s="871"/>
      <c r="ID975" s="871"/>
      <c r="IE975" s="871"/>
      <c r="IF975" s="871"/>
      <c r="IG975" s="871"/>
      <c r="IH975" s="871"/>
      <c r="II975" s="871"/>
      <c r="IJ975" s="871"/>
      <c r="IK975" s="871"/>
      <c r="IL975" s="871"/>
      <c r="IM975" s="871"/>
      <c r="IN975" s="871"/>
      <c r="IO975" s="871"/>
      <c r="IP975" s="871"/>
      <c r="IQ975" s="871"/>
      <c r="IR975" s="871"/>
      <c r="IS975" s="871"/>
      <c r="IT975" s="871"/>
      <c r="IU975" s="871"/>
      <c r="IV975" s="871"/>
      <c r="IW975" s="871"/>
      <c r="IX975" s="871"/>
      <c r="IY975" s="871"/>
      <c r="IZ975" s="871"/>
      <c r="JA975" s="871"/>
      <c r="JB975" s="871"/>
      <c r="JC975" s="871"/>
      <c r="JD975" s="871"/>
      <c r="JE975" s="871"/>
      <c r="JF975" s="871"/>
      <c r="JG975" s="871"/>
      <c r="JH975" s="871"/>
      <c r="JI975" s="871"/>
      <c r="JJ975" s="871"/>
      <c r="JK975" s="871"/>
      <c r="JL975" s="871"/>
      <c r="JM975" s="871"/>
      <c r="JN975" s="871"/>
      <c r="JO975" s="871"/>
      <c r="JP975" s="871"/>
      <c r="JQ975" s="871"/>
      <c r="JR975" s="871"/>
      <c r="JS975" s="871"/>
      <c r="JT975" s="871"/>
      <c r="JU975" s="871"/>
      <c r="JV975" s="871"/>
      <c r="JW975" s="871"/>
      <c r="JX975" s="871"/>
      <c r="JY975" s="871"/>
      <c r="JZ975" s="871"/>
      <c r="KA975" s="871"/>
      <c r="KB975" s="871"/>
      <c r="KC975" s="871"/>
      <c r="KD975" s="871"/>
      <c r="KE975" s="871"/>
      <c r="KF975" s="871"/>
      <c r="KG975" s="871"/>
      <c r="KH975" s="871"/>
      <c r="KI975" s="871"/>
      <c r="KJ975" s="871"/>
      <c r="KK975" s="871"/>
      <c r="KL975" s="871"/>
      <c r="KM975" s="871"/>
      <c r="KN975" s="871"/>
      <c r="KO975" s="871"/>
      <c r="KP975" s="871"/>
      <c r="KQ975" s="871"/>
      <c r="KR975" s="871"/>
      <c r="KS975" s="871"/>
      <c r="KT975" s="871"/>
      <c r="KU975" s="871"/>
      <c r="KV975" s="871"/>
      <c r="KW975" s="871"/>
      <c r="KX975" s="871"/>
      <c r="KY975" s="871"/>
      <c r="KZ975" s="871"/>
      <c r="LA975" s="871"/>
      <c r="LB975" s="871"/>
      <c r="LC975" s="871"/>
      <c r="LD975" s="871"/>
      <c r="LE975" s="871"/>
      <c r="LF975" s="871"/>
      <c r="LG975" s="871"/>
      <c r="LH975" s="871"/>
      <c r="LI975" s="871"/>
      <c r="LJ975" s="871"/>
      <c r="LK975" s="871"/>
      <c r="LL975" s="871"/>
      <c r="LM975" s="871"/>
      <c r="LN975" s="871"/>
      <c r="LO975" s="871"/>
      <c r="LP975" s="871"/>
      <c r="LQ975" s="871"/>
      <c r="LR975" s="871"/>
      <c r="LS975" s="871"/>
      <c r="LT975" s="871"/>
      <c r="LU975" s="871"/>
      <c r="LV975" s="871"/>
      <c r="LW975" s="871"/>
      <c r="LX975" s="871"/>
      <c r="LY975" s="871"/>
      <c r="LZ975" s="871"/>
      <c r="MA975" s="871"/>
      <c r="MB975" s="871"/>
      <c r="MC975" s="871"/>
      <c r="MD975" s="871"/>
      <c r="ME975" s="871"/>
      <c r="MF975" s="871"/>
      <c r="MG975" s="871"/>
      <c r="MH975" s="871"/>
      <c r="MI975" s="871"/>
      <c r="MJ975" s="871"/>
      <c r="MK975" s="871"/>
      <c r="ML975" s="871"/>
      <c r="MM975" s="871"/>
      <c r="MN975" s="871"/>
      <c r="MO975" s="871"/>
      <c r="MP975" s="871"/>
      <c r="MQ975" s="871"/>
      <c r="MR975" s="871"/>
      <c r="MS975" s="871"/>
      <c r="MT975" s="871"/>
      <c r="MU975" s="871"/>
      <c r="MV975" s="871"/>
      <c r="MW975" s="871"/>
      <c r="MX975" s="871"/>
      <c r="MY975" s="871"/>
      <c r="MZ975" s="871"/>
      <c r="NA975" s="871"/>
      <c r="NB975" s="871"/>
      <c r="NC975" s="871"/>
      <c r="ND975" s="871"/>
      <c r="NE975" s="871"/>
      <c r="NF975" s="871"/>
      <c r="NG975" s="871"/>
      <c r="NH975" s="871"/>
      <c r="NI975" s="871"/>
      <c r="NJ975" s="871"/>
      <c r="NK975" s="871"/>
      <c r="NL975" s="871"/>
      <c r="NM975" s="871"/>
      <c r="NN975" s="871"/>
      <c r="NO975" s="871"/>
      <c r="NP975" s="871"/>
      <c r="NQ975" s="871"/>
      <c r="NR975" s="871"/>
      <c r="NS975" s="871"/>
      <c r="NT975" s="871"/>
      <c r="NU975" s="871"/>
      <c r="NV975" s="871"/>
      <c r="NW975" s="871"/>
      <c r="NX975" s="871"/>
      <c r="NY975" s="871"/>
      <c r="NZ975" s="871"/>
      <c r="OA975" s="871"/>
      <c r="OB975" s="871"/>
      <c r="OC975" s="871"/>
      <c r="OD975" s="871"/>
      <c r="OE975" s="871"/>
      <c r="OF975" s="871"/>
      <c r="OG975" s="871"/>
      <c r="OH975" s="871"/>
      <c r="OI975" s="871"/>
      <c r="OJ975" s="871"/>
      <c r="OK975" s="871"/>
      <c r="OL975" s="871"/>
      <c r="OM975" s="871"/>
      <c r="ON975" s="871"/>
      <c r="OO975" s="871"/>
      <c r="OP975" s="871"/>
      <c r="OQ975" s="871"/>
      <c r="OR975" s="871"/>
      <c r="OS975" s="871"/>
      <c r="OT975" s="871"/>
      <c r="OU975" s="871"/>
      <c r="OV975" s="871"/>
      <c r="OW975" s="871"/>
      <c r="OX975" s="871"/>
      <c r="OY975" s="871"/>
      <c r="OZ975" s="871"/>
      <c r="PA975" s="871"/>
      <c r="PB975" s="871"/>
      <c r="PC975" s="871"/>
      <c r="PD975" s="871"/>
      <c r="PE975" s="871"/>
      <c r="PF975" s="871"/>
      <c r="PG975" s="871"/>
      <c r="PH975" s="871"/>
      <c r="PI975" s="871"/>
      <c r="PJ975" s="871"/>
      <c r="PK975" s="871"/>
      <c r="PL975" s="871"/>
      <c r="PM975" s="871"/>
      <c r="PN975" s="871"/>
      <c r="PO975" s="871"/>
      <c r="PP975" s="871"/>
      <c r="PQ975" s="871"/>
      <c r="PR975" s="871"/>
      <c r="PS975" s="871"/>
      <c r="PT975" s="871"/>
      <c r="PU975" s="871"/>
      <c r="PV975" s="871"/>
      <c r="PW975" s="871"/>
      <c r="PX975" s="871"/>
      <c r="PY975" s="871"/>
      <c r="PZ975" s="871"/>
      <c r="QA975" s="871"/>
      <c r="QB975" s="871"/>
      <c r="QC975" s="871"/>
      <c r="QD975" s="871"/>
      <c r="QE975" s="871"/>
      <c r="QF975" s="871"/>
      <c r="QG975" s="871"/>
      <c r="QH975" s="871"/>
      <c r="QI975" s="871"/>
      <c r="QJ975" s="871"/>
      <c r="QK975" s="871"/>
      <c r="QL975" s="871"/>
      <c r="QM975" s="871"/>
      <c r="QN975" s="871"/>
      <c r="QO975" s="871"/>
      <c r="QP975" s="871"/>
      <c r="QQ975" s="871"/>
      <c r="QR975" s="871"/>
      <c r="QS975" s="871"/>
      <c r="QT975" s="871"/>
      <c r="QU975" s="871"/>
      <c r="QV975" s="871"/>
      <c r="QW975" s="871"/>
      <c r="QX975" s="871"/>
      <c r="QY975" s="871"/>
      <c r="QZ975" s="871"/>
      <c r="RA975" s="871"/>
      <c r="RB975" s="871"/>
      <c r="RC975" s="871"/>
      <c r="RD975" s="871"/>
      <c r="RE975" s="871"/>
      <c r="RF975" s="871"/>
      <c r="RG975" s="871"/>
      <c r="RH975" s="871"/>
      <c r="RI975" s="871"/>
      <c r="RJ975" s="871"/>
      <c r="RK975" s="871"/>
      <c r="RL975" s="871"/>
      <c r="RM975" s="871"/>
      <c r="RN975" s="871"/>
      <c r="RO975" s="871"/>
      <c r="RP975" s="871"/>
      <c r="RQ975" s="871"/>
      <c r="RR975" s="871"/>
      <c r="RS975" s="871"/>
      <c r="RT975" s="871"/>
      <c r="RU975" s="871"/>
      <c r="RV975" s="871"/>
      <c r="RW975" s="871"/>
      <c r="RX975" s="871"/>
      <c r="RY975" s="871"/>
      <c r="RZ975" s="871"/>
      <c r="SA975" s="871"/>
      <c r="SB975" s="871"/>
      <c r="SC975" s="871"/>
      <c r="SD975" s="871"/>
      <c r="SE975" s="871"/>
      <c r="SF975" s="871"/>
      <c r="SG975" s="871"/>
      <c r="SH975" s="871"/>
      <c r="SI975" s="871"/>
      <c r="SJ975" s="871"/>
      <c r="SK975" s="871"/>
      <c r="SL975" s="871"/>
      <c r="SM975" s="871"/>
      <c r="SN975" s="871"/>
      <c r="SO975" s="871"/>
      <c r="SP975" s="871"/>
      <c r="SQ975" s="871"/>
      <c r="SR975" s="871"/>
      <c r="SS975" s="871"/>
      <c r="ST975" s="871"/>
      <c r="SU975" s="871"/>
      <c r="SV975" s="871"/>
      <c r="SW975" s="871"/>
      <c r="SX975" s="871"/>
      <c r="SY975" s="871"/>
      <c r="SZ975" s="871"/>
      <c r="TA975" s="871"/>
      <c r="TB975" s="871"/>
      <c r="TC975" s="871"/>
      <c r="TD975" s="871"/>
      <c r="TE975" s="871"/>
      <c r="TF975" s="871"/>
      <c r="TG975" s="871"/>
      <c r="TH975" s="871"/>
      <c r="TI975" s="871"/>
      <c r="TJ975" s="871"/>
      <c r="TK975" s="871"/>
      <c r="TL975" s="871"/>
      <c r="TM975" s="871"/>
      <c r="TN975" s="871"/>
      <c r="TO975" s="871"/>
      <c r="TP975" s="871"/>
      <c r="TQ975" s="871"/>
      <c r="TR975" s="871"/>
      <c r="TS975" s="871"/>
      <c r="TT975" s="871"/>
      <c r="TU975" s="871"/>
      <c r="TV975" s="871"/>
      <c r="TW975" s="871"/>
      <c r="TX975" s="871"/>
      <c r="TY975" s="871"/>
      <c r="TZ975" s="871"/>
      <c r="UA975" s="871"/>
      <c r="UB975" s="871"/>
      <c r="UC975" s="871"/>
      <c r="UD975" s="871"/>
      <c r="UE975" s="871"/>
      <c r="UF975" s="871"/>
      <c r="UG975" s="871"/>
      <c r="UH975" s="871"/>
      <c r="UI975" s="871"/>
      <c r="UJ975" s="871"/>
      <c r="UK975" s="871"/>
      <c r="UL975" s="871"/>
      <c r="UM975" s="871"/>
      <c r="UN975" s="871"/>
      <c r="UO975" s="871"/>
      <c r="UP975" s="871"/>
      <c r="UQ975" s="871"/>
      <c r="UR975" s="871"/>
      <c r="US975" s="871"/>
      <c r="UT975" s="871"/>
      <c r="UU975" s="871"/>
      <c r="UV975" s="871"/>
      <c r="UW975" s="871"/>
      <c r="UX975" s="871"/>
      <c r="UY975" s="871"/>
      <c r="UZ975" s="871"/>
      <c r="VA975" s="871"/>
      <c r="VB975" s="871"/>
      <c r="VC975" s="871"/>
      <c r="VD975" s="871"/>
      <c r="VE975" s="871"/>
      <c r="VF975" s="871"/>
      <c r="VG975" s="871"/>
      <c r="VH975" s="871"/>
      <c r="VI975" s="871"/>
      <c r="VJ975" s="871"/>
      <c r="VK975" s="871"/>
      <c r="VL975" s="871"/>
      <c r="VM975" s="871"/>
      <c r="VN975" s="871"/>
      <c r="VO975" s="871"/>
      <c r="VP975" s="871"/>
      <c r="VQ975" s="871"/>
      <c r="VR975" s="871"/>
      <c r="VS975" s="871"/>
      <c r="VT975" s="871"/>
      <c r="VU975" s="871"/>
      <c r="VV975" s="871"/>
      <c r="VW975" s="871"/>
      <c r="VX975" s="871"/>
      <c r="VY975" s="871"/>
      <c r="VZ975" s="871"/>
      <c r="WA975" s="871"/>
      <c r="WB975" s="871"/>
      <c r="WC975" s="871"/>
      <c r="WD975" s="871"/>
      <c r="WE975" s="871"/>
      <c r="WF975" s="871"/>
      <c r="WG975" s="871"/>
      <c r="WH975" s="871"/>
      <c r="WI975" s="871"/>
      <c r="WJ975" s="871"/>
      <c r="WK975" s="871"/>
      <c r="WL975" s="871"/>
      <c r="WM975" s="871"/>
      <c r="WN975" s="871"/>
      <c r="WO975" s="871"/>
      <c r="WP975" s="871"/>
      <c r="WQ975" s="871"/>
      <c r="WR975" s="871"/>
      <c r="WS975" s="871"/>
      <c r="WT975" s="871"/>
      <c r="WU975" s="871"/>
      <c r="WV975" s="871"/>
      <c r="WW975" s="871"/>
      <c r="WX975" s="871"/>
      <c r="WY975" s="871"/>
      <c r="WZ975" s="871"/>
      <c r="XA975" s="871"/>
      <c r="XB975" s="871"/>
      <c r="XC975" s="871"/>
      <c r="XD975" s="871"/>
      <c r="XE975" s="871"/>
      <c r="XF975" s="871"/>
      <c r="XG975" s="871"/>
      <c r="XH975" s="871"/>
      <c r="XI975" s="871"/>
      <c r="XJ975" s="871"/>
      <c r="XK975" s="871"/>
      <c r="XL975" s="871"/>
      <c r="XM975" s="871"/>
      <c r="XN975" s="871"/>
      <c r="XO975" s="871"/>
      <c r="XP975" s="871"/>
      <c r="XQ975" s="871"/>
      <c r="XR975" s="871"/>
      <c r="XS975" s="871"/>
      <c r="XT975" s="871"/>
      <c r="XU975" s="871"/>
      <c r="XV975" s="871"/>
      <c r="XW975" s="871"/>
      <c r="XX975" s="871"/>
      <c r="XY975" s="871"/>
      <c r="XZ975" s="871"/>
      <c r="YA975" s="871"/>
      <c r="YB975" s="871"/>
      <c r="YC975" s="871"/>
      <c r="YD975" s="871"/>
      <c r="YE975" s="871"/>
      <c r="YF975" s="871"/>
      <c r="YG975" s="871"/>
      <c r="YH975" s="871"/>
      <c r="YI975" s="871"/>
      <c r="YJ975" s="871"/>
      <c r="YK975" s="871"/>
      <c r="YL975" s="871"/>
      <c r="YM975" s="871"/>
      <c r="YN975" s="871"/>
      <c r="YO975" s="871"/>
      <c r="YP975" s="871"/>
      <c r="YQ975" s="871"/>
      <c r="YR975" s="871"/>
      <c r="YS975" s="871"/>
      <c r="YT975" s="871"/>
      <c r="YU975" s="871"/>
      <c r="YV975" s="871"/>
      <c r="YW975" s="871"/>
      <c r="YX975" s="871"/>
      <c r="YY975" s="871"/>
      <c r="YZ975" s="871"/>
      <c r="ZA975" s="871"/>
      <c r="ZB975" s="871"/>
      <c r="ZC975" s="871"/>
      <c r="ZD975" s="871"/>
      <c r="ZE975" s="871"/>
      <c r="ZF975" s="871"/>
      <c r="ZG975" s="871"/>
      <c r="ZH975" s="871"/>
      <c r="ZI975" s="871"/>
      <c r="ZJ975" s="871"/>
      <c r="ZK975" s="871"/>
      <c r="ZL975" s="871"/>
      <c r="ZM975" s="871"/>
      <c r="ZN975" s="871"/>
      <c r="ZO975" s="871"/>
      <c r="ZP975" s="871"/>
      <c r="ZQ975" s="871"/>
      <c r="ZR975" s="871"/>
      <c r="ZS975" s="871"/>
      <c r="ZT975" s="871"/>
      <c r="ZU975" s="871"/>
      <c r="ZV975" s="871"/>
      <c r="ZW975" s="871"/>
      <c r="ZX975" s="871"/>
      <c r="ZY975" s="871"/>
      <c r="ZZ975" s="871"/>
      <c r="AAA975" s="871"/>
      <c r="AAB975" s="871"/>
      <c r="AAC975" s="871"/>
      <c r="AAD975" s="871"/>
      <c r="AAE975" s="871"/>
      <c r="AAF975" s="871"/>
      <c r="AAG975" s="871"/>
      <c r="AAH975" s="871"/>
      <c r="AAI975" s="871"/>
      <c r="AAJ975" s="871"/>
      <c r="AAK975" s="871"/>
      <c r="AAL975" s="871"/>
      <c r="AAM975" s="871"/>
      <c r="AAN975" s="871"/>
      <c r="AAO975" s="871"/>
      <c r="AAP975" s="871"/>
      <c r="AAQ975" s="871"/>
      <c r="AAR975" s="871"/>
      <c r="AAS975" s="871"/>
      <c r="AAT975" s="871"/>
      <c r="AAU975" s="871"/>
      <c r="AAV975" s="871"/>
      <c r="AAW975" s="871"/>
      <c r="AAX975" s="871"/>
      <c r="AAY975" s="871"/>
      <c r="AAZ975" s="871"/>
      <c r="ABA975" s="871"/>
      <c r="ABB975" s="871"/>
      <c r="ABC975" s="871"/>
      <c r="ABD975" s="871"/>
      <c r="ABE975" s="871"/>
      <c r="ABF975" s="871"/>
      <c r="ABG975" s="871"/>
      <c r="ABH975" s="871"/>
      <c r="ABI975" s="871"/>
      <c r="ABJ975" s="871"/>
      <c r="ABK975" s="871"/>
      <c r="ABL975" s="871"/>
      <c r="ABM975" s="871"/>
      <c r="ABN975" s="871"/>
      <c r="ABO975" s="871"/>
      <c r="ABP975" s="871"/>
      <c r="ABQ975" s="871"/>
      <c r="ABR975" s="871"/>
      <c r="ABS975" s="871"/>
      <c r="ABT975" s="871"/>
      <c r="ABU975" s="871"/>
      <c r="ABV975" s="871"/>
      <c r="ABW975" s="871"/>
      <c r="ABX975" s="871"/>
      <c r="ABY975" s="871"/>
      <c r="ABZ975" s="871"/>
      <c r="ACA975" s="871"/>
      <c r="ACB975" s="871"/>
      <c r="ACC975" s="871"/>
      <c r="ACD975" s="871"/>
      <c r="ACE975" s="871"/>
      <c r="ACF975" s="871"/>
      <c r="ACG975" s="871"/>
      <c r="ACH975" s="871"/>
      <c r="ACI975" s="871"/>
      <c r="ACJ975" s="871"/>
      <c r="ACK975" s="871"/>
      <c r="ACL975" s="871"/>
      <c r="ACM975" s="871"/>
      <c r="ACN975" s="871"/>
      <c r="ACO975" s="871"/>
      <c r="ACP975" s="871"/>
      <c r="ACQ975" s="871"/>
      <c r="ACR975" s="871"/>
      <c r="ACS975" s="871"/>
      <c r="ACT975" s="871"/>
      <c r="ACU975" s="871"/>
      <c r="ACV975" s="871"/>
      <c r="ACW975" s="871"/>
      <c r="ACX975" s="871"/>
      <c r="ACY975" s="871"/>
      <c r="ACZ975" s="871"/>
      <c r="ADA975" s="871"/>
      <c r="ADB975" s="871"/>
      <c r="ADC975" s="871"/>
      <c r="ADD975" s="871"/>
      <c r="ADE975" s="871"/>
      <c r="ADF975" s="871"/>
      <c r="ADG975" s="871"/>
      <c r="ADH975" s="871"/>
      <c r="ADI975" s="871"/>
      <c r="ADJ975" s="871"/>
      <c r="ADK975" s="871"/>
      <c r="ADL975" s="871"/>
      <c r="ADM975" s="871"/>
      <c r="ADN975" s="871"/>
      <c r="ADO975" s="871"/>
      <c r="ADP975" s="871"/>
      <c r="ADQ975" s="871"/>
      <c r="ADR975" s="871"/>
      <c r="ADS975" s="871"/>
      <c r="ADT975" s="871"/>
      <c r="ADU975" s="871"/>
      <c r="ADV975" s="871"/>
      <c r="ADW975" s="871"/>
      <c r="ADX975" s="871"/>
      <c r="ADY975" s="871"/>
      <c r="ADZ975" s="871"/>
      <c r="AEA975" s="871"/>
      <c r="AEB975" s="871"/>
      <c r="AEC975" s="871"/>
      <c r="AED975" s="871"/>
      <c r="AEE975" s="871"/>
      <c r="AEF975" s="871"/>
      <c r="AEG975" s="871"/>
      <c r="AEH975" s="871"/>
      <c r="AEI975" s="871"/>
      <c r="AEJ975" s="871"/>
      <c r="AEK975" s="871"/>
      <c r="AEL975" s="871"/>
      <c r="AEM975" s="871"/>
      <c r="AEN975" s="871"/>
      <c r="AEO975" s="871"/>
      <c r="AEP975" s="871"/>
      <c r="AEQ975" s="871"/>
      <c r="AER975" s="871"/>
      <c r="AES975" s="871"/>
      <c r="AET975" s="871"/>
      <c r="AEU975" s="871"/>
      <c r="AEV975" s="871"/>
      <c r="AEW975" s="871"/>
      <c r="AEX975" s="871"/>
      <c r="AEY975" s="871"/>
      <c r="AEZ975" s="871"/>
      <c r="AFA975" s="871"/>
      <c r="AFB975" s="871"/>
      <c r="AFC975" s="871"/>
      <c r="AFD975" s="871"/>
      <c r="AFE975" s="871"/>
      <c r="AFF975" s="871"/>
      <c r="AFG975" s="871"/>
      <c r="AFH975" s="871"/>
      <c r="AFI975" s="871"/>
      <c r="AFJ975" s="871"/>
      <c r="AFK975" s="871"/>
      <c r="AFL975" s="871"/>
      <c r="AFM975" s="871"/>
      <c r="AFN975" s="871"/>
      <c r="AFO975" s="871"/>
      <c r="AFP975" s="871"/>
      <c r="AFQ975" s="871"/>
      <c r="AFR975" s="871"/>
      <c r="AFS975" s="871"/>
      <c r="AFT975" s="871"/>
      <c r="AFU975" s="871"/>
      <c r="AFV975" s="871"/>
      <c r="AFW975" s="871"/>
      <c r="AFX975" s="871"/>
      <c r="AFY975" s="871"/>
      <c r="AFZ975" s="871"/>
      <c r="AGA975" s="871"/>
      <c r="AGB975" s="871"/>
      <c r="AGC975" s="871"/>
      <c r="AGD975" s="871"/>
      <c r="AGE975" s="871"/>
      <c r="AGF975" s="871"/>
      <c r="AGG975" s="871"/>
      <c r="AGH975" s="871"/>
      <c r="AGI975" s="871"/>
      <c r="AGJ975" s="871"/>
      <c r="AGK975" s="871"/>
      <c r="AGL975" s="871"/>
      <c r="AGM975" s="871"/>
      <c r="AGN975" s="871"/>
      <c r="AGO975" s="871"/>
      <c r="AGP975" s="871"/>
      <c r="AGQ975" s="871"/>
      <c r="AGR975" s="871"/>
      <c r="AGS975" s="871"/>
      <c r="AGT975" s="871"/>
      <c r="AGU975" s="871"/>
      <c r="AGV975" s="871"/>
      <c r="AGW975" s="871"/>
      <c r="AGX975" s="871"/>
      <c r="AGY975" s="871"/>
      <c r="AGZ975" s="871"/>
      <c r="AHA975" s="871"/>
      <c r="AHB975" s="871"/>
      <c r="AHC975" s="871"/>
      <c r="AHD975" s="871"/>
      <c r="AHE975" s="871"/>
      <c r="AHF975" s="871"/>
      <c r="AHG975" s="871"/>
      <c r="AHH975" s="871"/>
      <c r="AHI975" s="871"/>
      <c r="AHJ975" s="871"/>
      <c r="AHK975" s="871"/>
      <c r="AHL975" s="871"/>
      <c r="AHM975" s="871"/>
      <c r="AHN975" s="871"/>
      <c r="AHO975" s="871"/>
      <c r="AHP975" s="871"/>
      <c r="AHQ975" s="871"/>
      <c r="AHR975" s="871"/>
      <c r="AHS975" s="871"/>
      <c r="AHT975" s="871"/>
      <c r="AHU975" s="871"/>
      <c r="AHV975" s="871"/>
      <c r="AHW975" s="871"/>
      <c r="AHX975" s="871"/>
      <c r="AHY975" s="871"/>
      <c r="AHZ975" s="871"/>
      <c r="AIA975" s="871"/>
      <c r="AIB975" s="871"/>
      <c r="AIC975" s="871"/>
      <c r="AID975" s="871"/>
      <c r="AIE975" s="871"/>
      <c r="AIF975" s="871"/>
      <c r="AIG975" s="871"/>
      <c r="AIH975" s="871"/>
      <c r="AII975" s="871"/>
      <c r="AIJ975" s="871"/>
      <c r="AIK975" s="871"/>
      <c r="AIL975" s="871"/>
      <c r="AIM975" s="871"/>
      <c r="AIN975" s="871"/>
      <c r="AIO975" s="871"/>
      <c r="AIP975" s="871"/>
      <c r="AIQ975" s="871"/>
      <c r="AIR975" s="871"/>
      <c r="AIS975" s="871"/>
      <c r="AIT975" s="871"/>
      <c r="AIU975" s="871"/>
      <c r="AIV975" s="871"/>
      <c r="AIW975" s="871"/>
      <c r="AIX975" s="871"/>
      <c r="AIY975" s="871"/>
      <c r="AIZ975" s="871"/>
      <c r="AJA975" s="871"/>
      <c r="AJB975" s="871"/>
      <c r="AJC975" s="871"/>
      <c r="AJD975" s="871"/>
      <c r="AJE975" s="871"/>
      <c r="AJF975" s="871"/>
      <c r="AJG975" s="871"/>
      <c r="AJH975" s="871"/>
      <c r="AJI975" s="871"/>
      <c r="AJJ975" s="871"/>
      <c r="AJK975" s="871"/>
      <c r="AJL975" s="871"/>
      <c r="AJM975" s="871"/>
      <c r="AJN975" s="871"/>
      <c r="AJO975" s="871"/>
      <c r="AJP975" s="871"/>
      <c r="AJQ975" s="871"/>
      <c r="AJR975" s="871"/>
      <c r="AJS975" s="871"/>
      <c r="AJT975" s="871"/>
      <c r="AJU975" s="871"/>
      <c r="AJV975" s="871"/>
      <c r="AJW975" s="871"/>
      <c r="AJX975" s="871"/>
      <c r="AJY975" s="871"/>
      <c r="AJZ975" s="871"/>
      <c r="AKA975" s="871"/>
      <c r="AKB975" s="871"/>
      <c r="AKC975" s="871"/>
      <c r="AKD975" s="871"/>
      <c r="AKE975" s="871"/>
      <c r="AKF975" s="871"/>
      <c r="AKG975" s="871"/>
      <c r="AKH975" s="871"/>
      <c r="AKI975" s="871"/>
      <c r="AKJ975" s="871"/>
      <c r="AKK975" s="871"/>
      <c r="AKL975" s="871"/>
      <c r="AKM975" s="871"/>
      <c r="AKN975" s="871"/>
      <c r="AKO975" s="871"/>
      <c r="AKP975" s="871"/>
      <c r="AKQ975" s="871"/>
      <c r="AKR975" s="871"/>
      <c r="AKS975" s="871"/>
      <c r="AKT975" s="871"/>
      <c r="AKU975" s="871"/>
      <c r="AKV975" s="871"/>
      <c r="AKW975" s="871"/>
      <c r="AKX975" s="871"/>
      <c r="AKY975" s="871"/>
      <c r="AKZ975" s="871"/>
      <c r="ALA975" s="871"/>
      <c r="ALB975" s="871"/>
      <c r="ALC975" s="871"/>
      <c r="ALD975" s="871"/>
      <c r="ALE975" s="871"/>
      <c r="ALF975" s="871"/>
      <c r="ALG975" s="871"/>
      <c r="ALH975" s="871"/>
      <c r="ALI975" s="871"/>
      <c r="ALJ975" s="871"/>
      <c r="ALK975" s="871"/>
      <c r="ALL975" s="871"/>
      <c r="ALM975" s="871"/>
      <c r="ALN975" s="871"/>
      <c r="ALO975" s="871"/>
      <c r="ALP975" s="871"/>
      <c r="ALQ975" s="871"/>
      <c r="ALR975" s="871"/>
      <c r="ALS975" s="871"/>
      <c r="ALT975" s="871"/>
      <c r="ALU975" s="871"/>
      <c r="ALV975" s="871"/>
      <c r="ALW975" s="871"/>
      <c r="ALX975" s="871"/>
      <c r="ALY975" s="871"/>
      <c r="ALZ975" s="871"/>
      <c r="AMA975" s="871"/>
      <c r="AMB975" s="871"/>
      <c r="AMC975" s="871"/>
      <c r="AMD975" s="871"/>
      <c r="AME975" s="871"/>
      <c r="AMF975" s="871"/>
      <c r="AMG975" s="871"/>
      <c r="AMH975" s="871"/>
      <c r="AMI975" s="871"/>
      <c r="AMJ975" s="871"/>
    </row>
    <row r="976" spans="1:1024" ht="14.4">
      <c r="A976" s="924"/>
      <c r="B976" s="924"/>
      <c r="C976" s="924"/>
      <c r="D976" s="924" t="s">
        <v>571</v>
      </c>
      <c r="E976" s="1064">
        <f>SUM(E963:E973)</f>
        <v>21050000</v>
      </c>
      <c r="F976" s="1063" t="s">
        <v>744</v>
      </c>
      <c r="G976" s="1065">
        <f>SUM(G963:G974)</f>
        <v>1018000</v>
      </c>
      <c r="H976" s="871"/>
      <c r="I976" s="871"/>
      <c r="J976" s="871"/>
      <c r="K976" s="871"/>
      <c r="L976" s="871"/>
      <c r="M976" s="871"/>
      <c r="N976" s="871"/>
      <c r="O976" s="871"/>
      <c r="P976" s="871"/>
      <c r="Q976" s="871"/>
      <c r="R976" s="871"/>
      <c r="S976" s="871"/>
      <c r="T976" s="871"/>
      <c r="U976" s="871"/>
      <c r="V976" s="871"/>
      <c r="W976" s="871"/>
      <c r="X976" s="871"/>
      <c r="Y976" s="871"/>
      <c r="Z976" s="871"/>
      <c r="AA976" s="871"/>
      <c r="AB976" s="871"/>
      <c r="AC976" s="871"/>
      <c r="AD976" s="871"/>
      <c r="AE976" s="871"/>
      <c r="AF976" s="871"/>
      <c r="AG976" s="871"/>
      <c r="AH976" s="871"/>
      <c r="AI976" s="871"/>
      <c r="AJ976" s="871"/>
      <c r="AK976" s="871"/>
      <c r="AL976" s="871"/>
      <c r="AM976" s="871"/>
      <c r="AN976" s="871"/>
      <c r="AO976" s="871"/>
      <c r="AP976" s="871"/>
      <c r="AQ976" s="871"/>
      <c r="AR976" s="871"/>
      <c r="AS976" s="871"/>
      <c r="AT976" s="871"/>
      <c r="AU976" s="871"/>
      <c r="AV976" s="871"/>
      <c r="AW976" s="871"/>
      <c r="AX976" s="871"/>
      <c r="AY976" s="871"/>
      <c r="AZ976" s="871"/>
      <c r="BA976" s="871"/>
      <c r="BB976" s="871"/>
      <c r="BC976" s="871"/>
      <c r="BD976" s="871"/>
      <c r="BE976" s="871"/>
      <c r="BF976" s="871"/>
      <c r="BG976" s="871"/>
      <c r="BH976" s="871"/>
      <c r="BI976" s="871"/>
      <c r="BJ976" s="871"/>
      <c r="BK976" s="871"/>
      <c r="BL976" s="871"/>
      <c r="BM976" s="871"/>
      <c r="BN976" s="871"/>
      <c r="BO976" s="871"/>
      <c r="BP976" s="871"/>
      <c r="BQ976" s="871"/>
      <c r="BR976" s="871"/>
      <c r="BS976" s="871"/>
      <c r="BT976" s="871"/>
      <c r="BU976" s="871"/>
      <c r="BV976" s="871"/>
      <c r="BW976" s="871"/>
      <c r="BX976" s="871"/>
      <c r="BY976" s="871"/>
      <c r="BZ976" s="871"/>
      <c r="CA976" s="871"/>
      <c r="CB976" s="871"/>
      <c r="CC976" s="871"/>
      <c r="CD976" s="871"/>
      <c r="CE976" s="871"/>
      <c r="CF976" s="871"/>
      <c r="CG976" s="871"/>
      <c r="CH976" s="871"/>
      <c r="CI976" s="871"/>
      <c r="CJ976" s="871"/>
      <c r="CK976" s="871"/>
      <c r="CL976" s="871"/>
      <c r="CM976" s="871"/>
      <c r="CN976" s="871"/>
      <c r="CO976" s="871"/>
      <c r="CP976" s="871"/>
      <c r="CQ976" s="871"/>
      <c r="CR976" s="871"/>
      <c r="CS976" s="871"/>
      <c r="CT976" s="871"/>
      <c r="CU976" s="871"/>
      <c r="CV976" s="871"/>
      <c r="CW976" s="871"/>
      <c r="CX976" s="871"/>
      <c r="CY976" s="871"/>
      <c r="CZ976" s="871"/>
      <c r="DA976" s="871"/>
      <c r="DB976" s="871"/>
      <c r="DC976" s="871"/>
      <c r="DD976" s="871"/>
      <c r="DE976" s="871"/>
      <c r="DF976" s="871"/>
      <c r="DG976" s="871"/>
      <c r="DH976" s="871"/>
      <c r="DI976" s="871"/>
      <c r="DJ976" s="871"/>
      <c r="DK976" s="871"/>
      <c r="DL976" s="871"/>
      <c r="DM976" s="871"/>
      <c r="DN976" s="871"/>
      <c r="DO976" s="871"/>
      <c r="DP976" s="871"/>
      <c r="DQ976" s="871"/>
      <c r="DR976" s="871"/>
      <c r="DS976" s="871"/>
      <c r="DT976" s="871"/>
      <c r="DU976" s="871"/>
      <c r="DV976" s="871"/>
      <c r="DW976" s="871"/>
      <c r="DX976" s="871"/>
      <c r="DY976" s="871"/>
      <c r="DZ976" s="871"/>
      <c r="EA976" s="871"/>
      <c r="EB976" s="871"/>
      <c r="EC976" s="871"/>
      <c r="ED976" s="871"/>
      <c r="EE976" s="871"/>
      <c r="EF976" s="871"/>
      <c r="EG976" s="871"/>
      <c r="EH976" s="871"/>
      <c r="EI976" s="871"/>
      <c r="EJ976" s="871"/>
      <c r="EK976" s="871"/>
      <c r="EL976" s="871"/>
      <c r="EM976" s="871"/>
      <c r="EN976" s="871"/>
      <c r="EO976" s="871"/>
      <c r="EP976" s="871"/>
      <c r="EQ976" s="871"/>
      <c r="ER976" s="871"/>
      <c r="ES976" s="871"/>
      <c r="ET976" s="871"/>
      <c r="EU976" s="871"/>
      <c r="EV976" s="871"/>
      <c r="EW976" s="871"/>
      <c r="EX976" s="871"/>
      <c r="EY976" s="871"/>
      <c r="EZ976" s="871"/>
      <c r="FA976" s="871"/>
      <c r="FB976" s="871"/>
      <c r="FC976" s="871"/>
      <c r="FD976" s="871"/>
      <c r="FE976" s="871"/>
      <c r="FF976" s="871"/>
      <c r="FG976" s="871"/>
      <c r="FH976" s="871"/>
      <c r="FI976" s="871"/>
      <c r="FJ976" s="871"/>
      <c r="FK976" s="871"/>
      <c r="FL976" s="871"/>
      <c r="FM976" s="871"/>
      <c r="FN976" s="871"/>
      <c r="FO976" s="871"/>
      <c r="FP976" s="871"/>
      <c r="FQ976" s="871"/>
      <c r="FR976" s="871"/>
      <c r="FS976" s="871"/>
      <c r="FT976" s="871"/>
      <c r="FU976" s="871"/>
      <c r="FV976" s="871"/>
      <c r="FW976" s="871"/>
      <c r="FX976" s="871"/>
      <c r="FY976" s="871"/>
      <c r="FZ976" s="871"/>
      <c r="GA976" s="871"/>
      <c r="GB976" s="871"/>
      <c r="GC976" s="871"/>
      <c r="GD976" s="871"/>
      <c r="GE976" s="871"/>
      <c r="GF976" s="871"/>
      <c r="GG976" s="871"/>
      <c r="GH976" s="871"/>
      <c r="GI976" s="871"/>
      <c r="GJ976" s="871"/>
      <c r="GK976" s="871"/>
      <c r="GL976" s="871"/>
      <c r="GM976" s="871"/>
      <c r="GN976" s="871"/>
      <c r="GO976" s="871"/>
      <c r="GP976" s="871"/>
      <c r="GQ976" s="871"/>
      <c r="GR976" s="871"/>
      <c r="GS976" s="871"/>
      <c r="GT976" s="871"/>
      <c r="GU976" s="871"/>
      <c r="GV976" s="871"/>
      <c r="GW976" s="871"/>
      <c r="GX976" s="871"/>
      <c r="GY976" s="871"/>
      <c r="GZ976" s="871"/>
      <c r="HA976" s="871"/>
      <c r="HB976" s="871"/>
      <c r="HC976" s="871"/>
      <c r="HD976" s="871"/>
      <c r="HE976" s="871"/>
      <c r="HF976" s="871"/>
      <c r="HG976" s="871"/>
      <c r="HH976" s="871"/>
      <c r="HI976" s="871"/>
      <c r="HJ976" s="871"/>
      <c r="HK976" s="871"/>
      <c r="HL976" s="871"/>
      <c r="HM976" s="871"/>
      <c r="HN976" s="871"/>
      <c r="HO976" s="871"/>
      <c r="HP976" s="871"/>
      <c r="HQ976" s="871"/>
      <c r="HR976" s="871"/>
      <c r="HS976" s="871"/>
      <c r="HT976" s="871"/>
      <c r="HU976" s="871"/>
      <c r="HV976" s="871"/>
      <c r="HW976" s="871"/>
      <c r="HX976" s="871"/>
      <c r="HY976" s="871"/>
      <c r="HZ976" s="871"/>
      <c r="IA976" s="871"/>
      <c r="IB976" s="871"/>
      <c r="IC976" s="871"/>
      <c r="ID976" s="871"/>
      <c r="IE976" s="871"/>
      <c r="IF976" s="871"/>
      <c r="IG976" s="871"/>
      <c r="IH976" s="871"/>
      <c r="II976" s="871"/>
      <c r="IJ976" s="871"/>
      <c r="IK976" s="871"/>
      <c r="IL976" s="871"/>
      <c r="IM976" s="871"/>
      <c r="IN976" s="871"/>
      <c r="IO976" s="871"/>
      <c r="IP976" s="871"/>
      <c r="IQ976" s="871"/>
      <c r="IR976" s="871"/>
      <c r="IS976" s="871"/>
      <c r="IT976" s="871"/>
      <c r="IU976" s="871"/>
      <c r="IV976" s="871"/>
      <c r="IW976" s="871"/>
      <c r="IX976" s="871"/>
      <c r="IY976" s="871"/>
      <c r="IZ976" s="871"/>
      <c r="JA976" s="871"/>
      <c r="JB976" s="871"/>
      <c r="JC976" s="871"/>
      <c r="JD976" s="871"/>
      <c r="JE976" s="871"/>
      <c r="JF976" s="871"/>
      <c r="JG976" s="871"/>
      <c r="JH976" s="871"/>
      <c r="JI976" s="871"/>
      <c r="JJ976" s="871"/>
      <c r="JK976" s="871"/>
      <c r="JL976" s="871"/>
      <c r="JM976" s="871"/>
      <c r="JN976" s="871"/>
      <c r="JO976" s="871"/>
      <c r="JP976" s="871"/>
      <c r="JQ976" s="871"/>
      <c r="JR976" s="871"/>
      <c r="JS976" s="871"/>
      <c r="JT976" s="871"/>
      <c r="JU976" s="871"/>
      <c r="JV976" s="871"/>
      <c r="JW976" s="871"/>
      <c r="JX976" s="871"/>
      <c r="JY976" s="871"/>
      <c r="JZ976" s="871"/>
      <c r="KA976" s="871"/>
      <c r="KB976" s="871"/>
      <c r="KC976" s="871"/>
      <c r="KD976" s="871"/>
      <c r="KE976" s="871"/>
      <c r="KF976" s="871"/>
      <c r="KG976" s="871"/>
      <c r="KH976" s="871"/>
      <c r="KI976" s="871"/>
      <c r="KJ976" s="871"/>
      <c r="KK976" s="871"/>
      <c r="KL976" s="871"/>
      <c r="KM976" s="871"/>
      <c r="KN976" s="871"/>
      <c r="KO976" s="871"/>
      <c r="KP976" s="871"/>
      <c r="KQ976" s="871"/>
      <c r="KR976" s="871"/>
      <c r="KS976" s="871"/>
      <c r="KT976" s="871"/>
      <c r="KU976" s="871"/>
      <c r="KV976" s="871"/>
      <c r="KW976" s="871"/>
      <c r="KX976" s="871"/>
      <c r="KY976" s="871"/>
      <c r="KZ976" s="871"/>
      <c r="LA976" s="871"/>
      <c r="LB976" s="871"/>
      <c r="LC976" s="871"/>
      <c r="LD976" s="871"/>
      <c r="LE976" s="871"/>
      <c r="LF976" s="871"/>
      <c r="LG976" s="871"/>
      <c r="LH976" s="871"/>
      <c r="LI976" s="871"/>
      <c r="LJ976" s="871"/>
      <c r="LK976" s="871"/>
      <c r="LL976" s="871"/>
      <c r="LM976" s="871"/>
      <c r="LN976" s="871"/>
      <c r="LO976" s="871"/>
      <c r="LP976" s="871"/>
      <c r="LQ976" s="871"/>
      <c r="LR976" s="871"/>
      <c r="LS976" s="871"/>
      <c r="LT976" s="871"/>
      <c r="LU976" s="871"/>
      <c r="LV976" s="871"/>
      <c r="LW976" s="871"/>
      <c r="LX976" s="871"/>
      <c r="LY976" s="871"/>
      <c r="LZ976" s="871"/>
      <c r="MA976" s="871"/>
      <c r="MB976" s="871"/>
      <c r="MC976" s="871"/>
      <c r="MD976" s="871"/>
      <c r="ME976" s="871"/>
      <c r="MF976" s="871"/>
      <c r="MG976" s="871"/>
      <c r="MH976" s="871"/>
      <c r="MI976" s="871"/>
      <c r="MJ976" s="871"/>
      <c r="MK976" s="871"/>
      <c r="ML976" s="871"/>
      <c r="MM976" s="871"/>
      <c r="MN976" s="871"/>
      <c r="MO976" s="871"/>
      <c r="MP976" s="871"/>
      <c r="MQ976" s="871"/>
      <c r="MR976" s="871"/>
      <c r="MS976" s="871"/>
      <c r="MT976" s="871"/>
      <c r="MU976" s="871"/>
      <c r="MV976" s="871"/>
      <c r="MW976" s="871"/>
      <c r="MX976" s="871"/>
      <c r="MY976" s="871"/>
      <c r="MZ976" s="871"/>
      <c r="NA976" s="871"/>
      <c r="NB976" s="871"/>
      <c r="NC976" s="871"/>
      <c r="ND976" s="871"/>
      <c r="NE976" s="871"/>
      <c r="NF976" s="871"/>
      <c r="NG976" s="871"/>
      <c r="NH976" s="871"/>
      <c r="NI976" s="871"/>
      <c r="NJ976" s="871"/>
      <c r="NK976" s="871"/>
      <c r="NL976" s="871"/>
      <c r="NM976" s="871"/>
      <c r="NN976" s="871"/>
      <c r="NO976" s="871"/>
      <c r="NP976" s="871"/>
      <c r="NQ976" s="871"/>
      <c r="NR976" s="871"/>
      <c r="NS976" s="871"/>
      <c r="NT976" s="871"/>
      <c r="NU976" s="871"/>
      <c r="NV976" s="871"/>
      <c r="NW976" s="871"/>
      <c r="NX976" s="871"/>
      <c r="NY976" s="871"/>
      <c r="NZ976" s="871"/>
      <c r="OA976" s="871"/>
      <c r="OB976" s="871"/>
      <c r="OC976" s="871"/>
      <c r="OD976" s="871"/>
      <c r="OE976" s="871"/>
      <c r="OF976" s="871"/>
      <c r="OG976" s="871"/>
      <c r="OH976" s="871"/>
      <c r="OI976" s="871"/>
      <c r="OJ976" s="871"/>
      <c r="OK976" s="871"/>
      <c r="OL976" s="871"/>
      <c r="OM976" s="871"/>
      <c r="ON976" s="871"/>
      <c r="OO976" s="871"/>
      <c r="OP976" s="871"/>
      <c r="OQ976" s="871"/>
      <c r="OR976" s="871"/>
      <c r="OS976" s="871"/>
      <c r="OT976" s="871"/>
      <c r="OU976" s="871"/>
      <c r="OV976" s="871"/>
      <c r="OW976" s="871"/>
      <c r="OX976" s="871"/>
      <c r="OY976" s="871"/>
      <c r="OZ976" s="871"/>
      <c r="PA976" s="871"/>
      <c r="PB976" s="871"/>
      <c r="PC976" s="871"/>
      <c r="PD976" s="871"/>
      <c r="PE976" s="871"/>
      <c r="PF976" s="871"/>
      <c r="PG976" s="871"/>
      <c r="PH976" s="871"/>
      <c r="PI976" s="871"/>
      <c r="PJ976" s="871"/>
      <c r="PK976" s="871"/>
      <c r="PL976" s="871"/>
      <c r="PM976" s="871"/>
      <c r="PN976" s="871"/>
      <c r="PO976" s="871"/>
      <c r="PP976" s="871"/>
      <c r="PQ976" s="871"/>
      <c r="PR976" s="871"/>
      <c r="PS976" s="871"/>
      <c r="PT976" s="871"/>
      <c r="PU976" s="871"/>
      <c r="PV976" s="871"/>
      <c r="PW976" s="871"/>
      <c r="PX976" s="871"/>
      <c r="PY976" s="871"/>
      <c r="PZ976" s="871"/>
      <c r="QA976" s="871"/>
      <c r="QB976" s="871"/>
      <c r="QC976" s="871"/>
      <c r="QD976" s="871"/>
      <c r="QE976" s="871"/>
      <c r="QF976" s="871"/>
      <c r="QG976" s="871"/>
      <c r="QH976" s="871"/>
      <c r="QI976" s="871"/>
      <c r="QJ976" s="871"/>
      <c r="QK976" s="871"/>
      <c r="QL976" s="871"/>
      <c r="QM976" s="871"/>
      <c r="QN976" s="871"/>
      <c r="QO976" s="871"/>
      <c r="QP976" s="871"/>
      <c r="QQ976" s="871"/>
      <c r="QR976" s="871"/>
      <c r="QS976" s="871"/>
      <c r="QT976" s="871"/>
      <c r="QU976" s="871"/>
      <c r="QV976" s="871"/>
      <c r="QW976" s="871"/>
      <c r="QX976" s="871"/>
      <c r="QY976" s="871"/>
      <c r="QZ976" s="871"/>
      <c r="RA976" s="871"/>
      <c r="RB976" s="871"/>
      <c r="RC976" s="871"/>
      <c r="RD976" s="871"/>
      <c r="RE976" s="871"/>
      <c r="RF976" s="871"/>
      <c r="RG976" s="871"/>
      <c r="RH976" s="871"/>
      <c r="RI976" s="871"/>
      <c r="RJ976" s="871"/>
      <c r="RK976" s="871"/>
      <c r="RL976" s="871"/>
      <c r="RM976" s="871"/>
      <c r="RN976" s="871"/>
      <c r="RO976" s="871"/>
      <c r="RP976" s="871"/>
      <c r="RQ976" s="871"/>
      <c r="RR976" s="871"/>
      <c r="RS976" s="871"/>
      <c r="RT976" s="871"/>
      <c r="RU976" s="871"/>
      <c r="RV976" s="871"/>
      <c r="RW976" s="871"/>
      <c r="RX976" s="871"/>
      <c r="RY976" s="871"/>
      <c r="RZ976" s="871"/>
      <c r="SA976" s="871"/>
      <c r="SB976" s="871"/>
      <c r="SC976" s="871"/>
      <c r="SD976" s="871"/>
      <c r="SE976" s="871"/>
      <c r="SF976" s="871"/>
      <c r="SG976" s="871"/>
      <c r="SH976" s="871"/>
      <c r="SI976" s="871"/>
      <c r="SJ976" s="871"/>
      <c r="SK976" s="871"/>
      <c r="SL976" s="871"/>
      <c r="SM976" s="871"/>
      <c r="SN976" s="871"/>
      <c r="SO976" s="871"/>
      <c r="SP976" s="871"/>
      <c r="SQ976" s="871"/>
      <c r="SR976" s="871"/>
      <c r="SS976" s="871"/>
      <c r="ST976" s="871"/>
      <c r="SU976" s="871"/>
      <c r="SV976" s="871"/>
      <c r="SW976" s="871"/>
      <c r="SX976" s="871"/>
      <c r="SY976" s="871"/>
      <c r="SZ976" s="871"/>
      <c r="TA976" s="871"/>
      <c r="TB976" s="871"/>
      <c r="TC976" s="871"/>
      <c r="TD976" s="871"/>
      <c r="TE976" s="871"/>
      <c r="TF976" s="871"/>
      <c r="TG976" s="871"/>
      <c r="TH976" s="871"/>
      <c r="TI976" s="871"/>
      <c r="TJ976" s="871"/>
      <c r="TK976" s="871"/>
      <c r="TL976" s="871"/>
      <c r="TM976" s="871"/>
      <c r="TN976" s="871"/>
      <c r="TO976" s="871"/>
      <c r="TP976" s="871"/>
      <c r="TQ976" s="871"/>
      <c r="TR976" s="871"/>
      <c r="TS976" s="871"/>
      <c r="TT976" s="871"/>
      <c r="TU976" s="871"/>
      <c r="TV976" s="871"/>
      <c r="TW976" s="871"/>
      <c r="TX976" s="871"/>
      <c r="TY976" s="871"/>
      <c r="TZ976" s="871"/>
      <c r="UA976" s="871"/>
      <c r="UB976" s="871"/>
      <c r="UC976" s="871"/>
      <c r="UD976" s="871"/>
      <c r="UE976" s="871"/>
      <c r="UF976" s="871"/>
      <c r="UG976" s="871"/>
      <c r="UH976" s="871"/>
      <c r="UI976" s="871"/>
      <c r="UJ976" s="871"/>
      <c r="UK976" s="871"/>
      <c r="UL976" s="871"/>
      <c r="UM976" s="871"/>
      <c r="UN976" s="871"/>
      <c r="UO976" s="871"/>
      <c r="UP976" s="871"/>
      <c r="UQ976" s="871"/>
      <c r="UR976" s="871"/>
      <c r="US976" s="871"/>
      <c r="UT976" s="871"/>
      <c r="UU976" s="871"/>
      <c r="UV976" s="871"/>
      <c r="UW976" s="871"/>
      <c r="UX976" s="871"/>
      <c r="UY976" s="871"/>
      <c r="UZ976" s="871"/>
      <c r="VA976" s="871"/>
      <c r="VB976" s="871"/>
      <c r="VC976" s="871"/>
      <c r="VD976" s="871"/>
      <c r="VE976" s="871"/>
      <c r="VF976" s="871"/>
      <c r="VG976" s="871"/>
      <c r="VH976" s="871"/>
      <c r="VI976" s="871"/>
      <c r="VJ976" s="871"/>
      <c r="VK976" s="871"/>
      <c r="VL976" s="871"/>
      <c r="VM976" s="871"/>
      <c r="VN976" s="871"/>
      <c r="VO976" s="871"/>
      <c r="VP976" s="871"/>
      <c r="VQ976" s="871"/>
      <c r="VR976" s="871"/>
      <c r="VS976" s="871"/>
      <c r="VT976" s="871"/>
      <c r="VU976" s="871"/>
      <c r="VV976" s="871"/>
      <c r="VW976" s="871"/>
      <c r="VX976" s="871"/>
      <c r="VY976" s="871"/>
      <c r="VZ976" s="871"/>
      <c r="WA976" s="871"/>
      <c r="WB976" s="871"/>
      <c r="WC976" s="871"/>
      <c r="WD976" s="871"/>
      <c r="WE976" s="871"/>
      <c r="WF976" s="871"/>
      <c r="WG976" s="871"/>
      <c r="WH976" s="871"/>
      <c r="WI976" s="871"/>
      <c r="WJ976" s="871"/>
      <c r="WK976" s="871"/>
      <c r="WL976" s="871"/>
      <c r="WM976" s="871"/>
      <c r="WN976" s="871"/>
      <c r="WO976" s="871"/>
      <c r="WP976" s="871"/>
      <c r="WQ976" s="871"/>
      <c r="WR976" s="871"/>
      <c r="WS976" s="871"/>
      <c r="WT976" s="871"/>
      <c r="WU976" s="871"/>
      <c r="WV976" s="871"/>
      <c r="WW976" s="871"/>
      <c r="WX976" s="871"/>
      <c r="WY976" s="871"/>
      <c r="WZ976" s="871"/>
      <c r="XA976" s="871"/>
      <c r="XB976" s="871"/>
      <c r="XC976" s="871"/>
      <c r="XD976" s="871"/>
      <c r="XE976" s="871"/>
      <c r="XF976" s="871"/>
      <c r="XG976" s="871"/>
      <c r="XH976" s="871"/>
      <c r="XI976" s="871"/>
      <c r="XJ976" s="871"/>
      <c r="XK976" s="871"/>
      <c r="XL976" s="871"/>
      <c r="XM976" s="871"/>
      <c r="XN976" s="871"/>
      <c r="XO976" s="871"/>
      <c r="XP976" s="871"/>
      <c r="XQ976" s="871"/>
      <c r="XR976" s="871"/>
      <c r="XS976" s="871"/>
      <c r="XT976" s="871"/>
      <c r="XU976" s="871"/>
      <c r="XV976" s="871"/>
      <c r="XW976" s="871"/>
      <c r="XX976" s="871"/>
      <c r="XY976" s="871"/>
      <c r="XZ976" s="871"/>
      <c r="YA976" s="871"/>
      <c r="YB976" s="871"/>
      <c r="YC976" s="871"/>
      <c r="YD976" s="871"/>
      <c r="YE976" s="871"/>
      <c r="YF976" s="871"/>
      <c r="YG976" s="871"/>
      <c r="YH976" s="871"/>
      <c r="YI976" s="871"/>
      <c r="YJ976" s="871"/>
      <c r="YK976" s="871"/>
      <c r="YL976" s="871"/>
      <c r="YM976" s="871"/>
      <c r="YN976" s="871"/>
      <c r="YO976" s="871"/>
      <c r="YP976" s="871"/>
      <c r="YQ976" s="871"/>
      <c r="YR976" s="871"/>
      <c r="YS976" s="871"/>
      <c r="YT976" s="871"/>
      <c r="YU976" s="871"/>
      <c r="YV976" s="871"/>
      <c r="YW976" s="871"/>
      <c r="YX976" s="871"/>
      <c r="YY976" s="871"/>
      <c r="YZ976" s="871"/>
      <c r="ZA976" s="871"/>
      <c r="ZB976" s="871"/>
      <c r="ZC976" s="871"/>
      <c r="ZD976" s="871"/>
      <c r="ZE976" s="871"/>
      <c r="ZF976" s="871"/>
      <c r="ZG976" s="871"/>
      <c r="ZH976" s="871"/>
      <c r="ZI976" s="871"/>
      <c r="ZJ976" s="871"/>
      <c r="ZK976" s="871"/>
      <c r="ZL976" s="871"/>
      <c r="ZM976" s="871"/>
      <c r="ZN976" s="871"/>
      <c r="ZO976" s="871"/>
      <c r="ZP976" s="871"/>
      <c r="ZQ976" s="871"/>
      <c r="ZR976" s="871"/>
      <c r="ZS976" s="871"/>
      <c r="ZT976" s="871"/>
      <c r="ZU976" s="871"/>
      <c r="ZV976" s="871"/>
      <c r="ZW976" s="871"/>
      <c r="ZX976" s="871"/>
      <c r="ZY976" s="871"/>
      <c r="ZZ976" s="871"/>
      <c r="AAA976" s="871"/>
      <c r="AAB976" s="871"/>
      <c r="AAC976" s="871"/>
      <c r="AAD976" s="871"/>
      <c r="AAE976" s="871"/>
      <c r="AAF976" s="871"/>
      <c r="AAG976" s="871"/>
      <c r="AAH976" s="871"/>
      <c r="AAI976" s="871"/>
      <c r="AAJ976" s="871"/>
      <c r="AAK976" s="871"/>
      <c r="AAL976" s="871"/>
      <c r="AAM976" s="871"/>
      <c r="AAN976" s="871"/>
      <c r="AAO976" s="871"/>
      <c r="AAP976" s="871"/>
      <c r="AAQ976" s="871"/>
      <c r="AAR976" s="871"/>
      <c r="AAS976" s="871"/>
      <c r="AAT976" s="871"/>
      <c r="AAU976" s="871"/>
      <c r="AAV976" s="871"/>
      <c r="AAW976" s="871"/>
      <c r="AAX976" s="871"/>
      <c r="AAY976" s="871"/>
      <c r="AAZ976" s="871"/>
      <c r="ABA976" s="871"/>
      <c r="ABB976" s="871"/>
      <c r="ABC976" s="871"/>
      <c r="ABD976" s="871"/>
      <c r="ABE976" s="871"/>
      <c r="ABF976" s="871"/>
      <c r="ABG976" s="871"/>
      <c r="ABH976" s="871"/>
      <c r="ABI976" s="871"/>
      <c r="ABJ976" s="871"/>
      <c r="ABK976" s="871"/>
      <c r="ABL976" s="871"/>
      <c r="ABM976" s="871"/>
      <c r="ABN976" s="871"/>
      <c r="ABO976" s="871"/>
      <c r="ABP976" s="871"/>
      <c r="ABQ976" s="871"/>
      <c r="ABR976" s="871"/>
      <c r="ABS976" s="871"/>
      <c r="ABT976" s="871"/>
      <c r="ABU976" s="871"/>
      <c r="ABV976" s="871"/>
      <c r="ABW976" s="871"/>
      <c r="ABX976" s="871"/>
      <c r="ABY976" s="871"/>
      <c r="ABZ976" s="871"/>
      <c r="ACA976" s="871"/>
      <c r="ACB976" s="871"/>
      <c r="ACC976" s="871"/>
      <c r="ACD976" s="871"/>
      <c r="ACE976" s="871"/>
      <c r="ACF976" s="871"/>
      <c r="ACG976" s="871"/>
      <c r="ACH976" s="871"/>
      <c r="ACI976" s="871"/>
      <c r="ACJ976" s="871"/>
      <c r="ACK976" s="871"/>
      <c r="ACL976" s="871"/>
      <c r="ACM976" s="871"/>
      <c r="ACN976" s="871"/>
      <c r="ACO976" s="871"/>
      <c r="ACP976" s="871"/>
      <c r="ACQ976" s="871"/>
      <c r="ACR976" s="871"/>
      <c r="ACS976" s="871"/>
      <c r="ACT976" s="871"/>
      <c r="ACU976" s="871"/>
      <c r="ACV976" s="871"/>
      <c r="ACW976" s="871"/>
      <c r="ACX976" s="871"/>
      <c r="ACY976" s="871"/>
      <c r="ACZ976" s="871"/>
      <c r="ADA976" s="871"/>
      <c r="ADB976" s="871"/>
      <c r="ADC976" s="871"/>
      <c r="ADD976" s="871"/>
      <c r="ADE976" s="871"/>
      <c r="ADF976" s="871"/>
      <c r="ADG976" s="871"/>
      <c r="ADH976" s="871"/>
      <c r="ADI976" s="871"/>
      <c r="ADJ976" s="871"/>
      <c r="ADK976" s="871"/>
      <c r="ADL976" s="871"/>
      <c r="ADM976" s="871"/>
      <c r="ADN976" s="871"/>
      <c r="ADO976" s="871"/>
      <c r="ADP976" s="871"/>
      <c r="ADQ976" s="871"/>
      <c r="ADR976" s="871"/>
      <c r="ADS976" s="871"/>
      <c r="ADT976" s="871"/>
      <c r="ADU976" s="871"/>
      <c r="ADV976" s="871"/>
      <c r="ADW976" s="871"/>
      <c r="ADX976" s="871"/>
      <c r="ADY976" s="871"/>
      <c r="ADZ976" s="871"/>
      <c r="AEA976" s="871"/>
      <c r="AEB976" s="871"/>
      <c r="AEC976" s="871"/>
      <c r="AED976" s="871"/>
      <c r="AEE976" s="871"/>
      <c r="AEF976" s="871"/>
      <c r="AEG976" s="871"/>
      <c r="AEH976" s="871"/>
      <c r="AEI976" s="871"/>
      <c r="AEJ976" s="871"/>
      <c r="AEK976" s="871"/>
      <c r="AEL976" s="871"/>
      <c r="AEM976" s="871"/>
      <c r="AEN976" s="871"/>
      <c r="AEO976" s="871"/>
      <c r="AEP976" s="871"/>
      <c r="AEQ976" s="871"/>
      <c r="AER976" s="871"/>
      <c r="AES976" s="871"/>
      <c r="AET976" s="871"/>
      <c r="AEU976" s="871"/>
      <c r="AEV976" s="871"/>
      <c r="AEW976" s="871"/>
      <c r="AEX976" s="871"/>
      <c r="AEY976" s="871"/>
      <c r="AEZ976" s="871"/>
      <c r="AFA976" s="871"/>
      <c r="AFB976" s="871"/>
      <c r="AFC976" s="871"/>
      <c r="AFD976" s="871"/>
      <c r="AFE976" s="871"/>
      <c r="AFF976" s="871"/>
      <c r="AFG976" s="871"/>
      <c r="AFH976" s="871"/>
      <c r="AFI976" s="871"/>
      <c r="AFJ976" s="871"/>
      <c r="AFK976" s="871"/>
      <c r="AFL976" s="871"/>
      <c r="AFM976" s="871"/>
      <c r="AFN976" s="871"/>
      <c r="AFO976" s="871"/>
      <c r="AFP976" s="871"/>
      <c r="AFQ976" s="871"/>
      <c r="AFR976" s="871"/>
      <c r="AFS976" s="871"/>
      <c r="AFT976" s="871"/>
      <c r="AFU976" s="871"/>
      <c r="AFV976" s="871"/>
      <c r="AFW976" s="871"/>
      <c r="AFX976" s="871"/>
      <c r="AFY976" s="871"/>
      <c r="AFZ976" s="871"/>
      <c r="AGA976" s="871"/>
      <c r="AGB976" s="871"/>
      <c r="AGC976" s="871"/>
      <c r="AGD976" s="871"/>
      <c r="AGE976" s="871"/>
      <c r="AGF976" s="871"/>
      <c r="AGG976" s="871"/>
      <c r="AGH976" s="871"/>
      <c r="AGI976" s="871"/>
      <c r="AGJ976" s="871"/>
      <c r="AGK976" s="871"/>
      <c r="AGL976" s="871"/>
      <c r="AGM976" s="871"/>
      <c r="AGN976" s="871"/>
      <c r="AGO976" s="871"/>
      <c r="AGP976" s="871"/>
      <c r="AGQ976" s="871"/>
      <c r="AGR976" s="871"/>
      <c r="AGS976" s="871"/>
      <c r="AGT976" s="871"/>
      <c r="AGU976" s="871"/>
      <c r="AGV976" s="871"/>
      <c r="AGW976" s="871"/>
      <c r="AGX976" s="871"/>
      <c r="AGY976" s="871"/>
      <c r="AGZ976" s="871"/>
      <c r="AHA976" s="871"/>
      <c r="AHB976" s="871"/>
      <c r="AHC976" s="871"/>
      <c r="AHD976" s="871"/>
      <c r="AHE976" s="871"/>
      <c r="AHF976" s="871"/>
      <c r="AHG976" s="871"/>
      <c r="AHH976" s="871"/>
      <c r="AHI976" s="871"/>
      <c r="AHJ976" s="871"/>
      <c r="AHK976" s="871"/>
      <c r="AHL976" s="871"/>
      <c r="AHM976" s="871"/>
      <c r="AHN976" s="871"/>
      <c r="AHO976" s="871"/>
      <c r="AHP976" s="871"/>
      <c r="AHQ976" s="871"/>
      <c r="AHR976" s="871"/>
      <c r="AHS976" s="871"/>
      <c r="AHT976" s="871"/>
      <c r="AHU976" s="871"/>
      <c r="AHV976" s="871"/>
      <c r="AHW976" s="871"/>
      <c r="AHX976" s="871"/>
      <c r="AHY976" s="871"/>
      <c r="AHZ976" s="871"/>
      <c r="AIA976" s="871"/>
      <c r="AIB976" s="871"/>
      <c r="AIC976" s="871"/>
      <c r="AID976" s="871"/>
      <c r="AIE976" s="871"/>
      <c r="AIF976" s="871"/>
      <c r="AIG976" s="871"/>
      <c r="AIH976" s="871"/>
      <c r="AII976" s="871"/>
      <c r="AIJ976" s="871"/>
      <c r="AIK976" s="871"/>
      <c r="AIL976" s="871"/>
      <c r="AIM976" s="871"/>
      <c r="AIN976" s="871"/>
      <c r="AIO976" s="871"/>
      <c r="AIP976" s="871"/>
      <c r="AIQ976" s="871"/>
      <c r="AIR976" s="871"/>
      <c r="AIS976" s="871"/>
      <c r="AIT976" s="871"/>
      <c r="AIU976" s="871"/>
      <c r="AIV976" s="871"/>
      <c r="AIW976" s="871"/>
      <c r="AIX976" s="871"/>
      <c r="AIY976" s="871"/>
      <c r="AIZ976" s="871"/>
      <c r="AJA976" s="871"/>
      <c r="AJB976" s="871"/>
      <c r="AJC976" s="871"/>
      <c r="AJD976" s="871"/>
      <c r="AJE976" s="871"/>
      <c r="AJF976" s="871"/>
      <c r="AJG976" s="871"/>
      <c r="AJH976" s="871"/>
      <c r="AJI976" s="871"/>
      <c r="AJJ976" s="871"/>
      <c r="AJK976" s="871"/>
      <c r="AJL976" s="871"/>
      <c r="AJM976" s="871"/>
      <c r="AJN976" s="871"/>
      <c r="AJO976" s="871"/>
      <c r="AJP976" s="871"/>
      <c r="AJQ976" s="871"/>
      <c r="AJR976" s="871"/>
      <c r="AJS976" s="871"/>
      <c r="AJT976" s="871"/>
      <c r="AJU976" s="871"/>
      <c r="AJV976" s="871"/>
      <c r="AJW976" s="871"/>
      <c r="AJX976" s="871"/>
      <c r="AJY976" s="871"/>
      <c r="AJZ976" s="871"/>
      <c r="AKA976" s="871"/>
      <c r="AKB976" s="871"/>
      <c r="AKC976" s="871"/>
      <c r="AKD976" s="871"/>
      <c r="AKE976" s="871"/>
      <c r="AKF976" s="871"/>
      <c r="AKG976" s="871"/>
      <c r="AKH976" s="871"/>
      <c r="AKI976" s="871"/>
      <c r="AKJ976" s="871"/>
      <c r="AKK976" s="871"/>
      <c r="AKL976" s="871"/>
      <c r="AKM976" s="871"/>
      <c r="AKN976" s="871"/>
      <c r="AKO976" s="871"/>
      <c r="AKP976" s="871"/>
      <c r="AKQ976" s="871"/>
      <c r="AKR976" s="871"/>
      <c r="AKS976" s="871"/>
      <c r="AKT976" s="871"/>
      <c r="AKU976" s="871"/>
      <c r="AKV976" s="871"/>
      <c r="AKW976" s="871"/>
      <c r="AKX976" s="871"/>
      <c r="AKY976" s="871"/>
      <c r="AKZ976" s="871"/>
      <c r="ALA976" s="871"/>
      <c r="ALB976" s="871"/>
      <c r="ALC976" s="871"/>
      <c r="ALD976" s="871"/>
      <c r="ALE976" s="871"/>
      <c r="ALF976" s="871"/>
      <c r="ALG976" s="871"/>
      <c r="ALH976" s="871"/>
      <c r="ALI976" s="871"/>
      <c r="ALJ976" s="871"/>
      <c r="ALK976" s="871"/>
      <c r="ALL976" s="871"/>
      <c r="ALM976" s="871"/>
      <c r="ALN976" s="871"/>
      <c r="ALO976" s="871"/>
      <c r="ALP976" s="871"/>
      <c r="ALQ976" s="871"/>
      <c r="ALR976" s="871"/>
      <c r="ALS976" s="871"/>
      <c r="ALT976" s="871"/>
      <c r="ALU976" s="871"/>
      <c r="ALV976" s="871"/>
      <c r="ALW976" s="871"/>
      <c r="ALX976" s="871"/>
      <c r="ALY976" s="871"/>
      <c r="ALZ976" s="871"/>
      <c r="AMA976" s="871"/>
      <c r="AMB976" s="871"/>
      <c r="AMC976" s="871"/>
      <c r="AMD976" s="871"/>
      <c r="AME976" s="871"/>
      <c r="AMF976" s="871"/>
      <c r="AMG976" s="871"/>
      <c r="AMH976" s="871"/>
      <c r="AMI976" s="871"/>
      <c r="AMJ976" s="871"/>
    </row>
    <row r="977" spans="1:1024" ht="14.4">
      <c r="A977" s="871"/>
      <c r="B977" s="871"/>
      <c r="C977" s="871"/>
      <c r="D977" s="871"/>
      <c r="E977" s="871"/>
      <c r="F977" s="871"/>
      <c r="G977" s="871"/>
      <c r="H977" s="871"/>
      <c r="I977" s="871"/>
      <c r="J977" s="871"/>
      <c r="K977" s="871"/>
      <c r="L977" s="871"/>
      <c r="M977" s="871"/>
      <c r="N977" s="871"/>
      <c r="O977" s="871"/>
      <c r="P977" s="871"/>
      <c r="Q977" s="871"/>
      <c r="R977" s="871"/>
      <c r="S977" s="871"/>
      <c r="T977" s="871"/>
      <c r="U977" s="871"/>
      <c r="V977" s="871"/>
      <c r="W977" s="871"/>
      <c r="X977" s="871"/>
      <c r="Y977" s="871"/>
      <c r="Z977" s="871"/>
      <c r="AA977" s="871"/>
      <c r="AB977" s="871"/>
      <c r="AC977" s="871"/>
      <c r="AD977" s="871"/>
      <c r="AE977" s="871"/>
      <c r="AF977" s="871"/>
      <c r="AG977" s="871"/>
      <c r="AH977" s="871"/>
      <c r="AI977" s="871"/>
      <c r="AJ977" s="871"/>
      <c r="AK977" s="871"/>
      <c r="AL977" s="871"/>
      <c r="AM977" s="871"/>
      <c r="AN977" s="871"/>
      <c r="AO977" s="871"/>
      <c r="AP977" s="871"/>
      <c r="AQ977" s="871"/>
      <c r="AR977" s="871"/>
      <c r="AS977" s="871"/>
      <c r="AT977" s="871"/>
      <c r="AU977" s="871"/>
      <c r="AV977" s="871"/>
      <c r="AW977" s="871"/>
      <c r="AX977" s="871"/>
      <c r="AY977" s="871"/>
      <c r="AZ977" s="871"/>
      <c r="BA977" s="871"/>
      <c r="BB977" s="871"/>
      <c r="BC977" s="871"/>
      <c r="BD977" s="871"/>
      <c r="BE977" s="871"/>
      <c r="BF977" s="871"/>
      <c r="BG977" s="871"/>
      <c r="BH977" s="871"/>
      <c r="BI977" s="871"/>
      <c r="BJ977" s="871"/>
      <c r="BK977" s="871"/>
      <c r="BL977" s="871"/>
      <c r="BM977" s="871"/>
      <c r="BN977" s="871"/>
      <c r="BO977" s="871"/>
      <c r="BP977" s="871"/>
      <c r="BQ977" s="871"/>
      <c r="BR977" s="871"/>
      <c r="BS977" s="871"/>
      <c r="BT977" s="871"/>
      <c r="BU977" s="871"/>
      <c r="BV977" s="871"/>
      <c r="BW977" s="871"/>
      <c r="BX977" s="871"/>
      <c r="BY977" s="871"/>
      <c r="BZ977" s="871"/>
      <c r="CA977" s="871"/>
      <c r="CB977" s="871"/>
      <c r="CC977" s="871"/>
      <c r="CD977" s="871"/>
      <c r="CE977" s="871"/>
      <c r="CF977" s="871"/>
      <c r="CG977" s="871"/>
      <c r="CH977" s="871"/>
      <c r="CI977" s="871"/>
      <c r="CJ977" s="871"/>
      <c r="CK977" s="871"/>
      <c r="CL977" s="871"/>
      <c r="CM977" s="871"/>
      <c r="CN977" s="871"/>
      <c r="CO977" s="871"/>
      <c r="CP977" s="871"/>
      <c r="CQ977" s="871"/>
      <c r="CR977" s="871"/>
      <c r="CS977" s="871"/>
      <c r="CT977" s="871"/>
      <c r="CU977" s="871"/>
      <c r="CV977" s="871"/>
      <c r="CW977" s="871"/>
      <c r="CX977" s="871"/>
      <c r="CY977" s="871"/>
      <c r="CZ977" s="871"/>
      <c r="DA977" s="871"/>
      <c r="DB977" s="871"/>
      <c r="DC977" s="871"/>
      <c r="DD977" s="871"/>
      <c r="DE977" s="871"/>
      <c r="DF977" s="871"/>
      <c r="DG977" s="871"/>
      <c r="DH977" s="871"/>
      <c r="DI977" s="871"/>
      <c r="DJ977" s="871"/>
      <c r="DK977" s="871"/>
      <c r="DL977" s="871"/>
      <c r="DM977" s="871"/>
      <c r="DN977" s="871"/>
      <c r="DO977" s="871"/>
      <c r="DP977" s="871"/>
      <c r="DQ977" s="871"/>
      <c r="DR977" s="871"/>
      <c r="DS977" s="871"/>
      <c r="DT977" s="871"/>
      <c r="DU977" s="871"/>
      <c r="DV977" s="871"/>
      <c r="DW977" s="871"/>
      <c r="DX977" s="871"/>
      <c r="DY977" s="871"/>
      <c r="DZ977" s="871"/>
      <c r="EA977" s="871"/>
      <c r="EB977" s="871"/>
      <c r="EC977" s="871"/>
      <c r="ED977" s="871"/>
      <c r="EE977" s="871"/>
      <c r="EF977" s="871"/>
      <c r="EG977" s="871"/>
      <c r="EH977" s="871"/>
      <c r="EI977" s="871"/>
      <c r="EJ977" s="871"/>
      <c r="EK977" s="871"/>
      <c r="EL977" s="871"/>
      <c r="EM977" s="871"/>
      <c r="EN977" s="871"/>
      <c r="EO977" s="871"/>
      <c r="EP977" s="871"/>
      <c r="EQ977" s="871"/>
      <c r="ER977" s="871"/>
      <c r="ES977" s="871"/>
      <c r="ET977" s="871"/>
      <c r="EU977" s="871"/>
      <c r="EV977" s="871"/>
      <c r="EW977" s="871"/>
      <c r="EX977" s="871"/>
      <c r="EY977" s="871"/>
      <c r="EZ977" s="871"/>
      <c r="FA977" s="871"/>
      <c r="FB977" s="871"/>
      <c r="FC977" s="871"/>
      <c r="FD977" s="871"/>
      <c r="FE977" s="871"/>
      <c r="FF977" s="871"/>
      <c r="FG977" s="871"/>
      <c r="FH977" s="871"/>
      <c r="FI977" s="871"/>
      <c r="FJ977" s="871"/>
      <c r="FK977" s="871"/>
      <c r="FL977" s="871"/>
      <c r="FM977" s="871"/>
      <c r="FN977" s="871"/>
      <c r="FO977" s="871"/>
      <c r="FP977" s="871"/>
      <c r="FQ977" s="871"/>
      <c r="FR977" s="871"/>
      <c r="FS977" s="871"/>
      <c r="FT977" s="871"/>
      <c r="FU977" s="871"/>
      <c r="FV977" s="871"/>
      <c r="FW977" s="871"/>
      <c r="FX977" s="871"/>
      <c r="FY977" s="871"/>
      <c r="FZ977" s="871"/>
      <c r="GA977" s="871"/>
      <c r="GB977" s="871"/>
      <c r="GC977" s="871"/>
      <c r="GD977" s="871"/>
      <c r="GE977" s="871"/>
      <c r="GF977" s="871"/>
      <c r="GG977" s="871"/>
      <c r="GH977" s="871"/>
      <c r="GI977" s="871"/>
      <c r="GJ977" s="871"/>
      <c r="GK977" s="871"/>
      <c r="GL977" s="871"/>
      <c r="GM977" s="871"/>
      <c r="GN977" s="871"/>
      <c r="GO977" s="871"/>
      <c r="GP977" s="871"/>
      <c r="GQ977" s="871"/>
      <c r="GR977" s="871"/>
      <c r="GS977" s="871"/>
      <c r="GT977" s="871"/>
      <c r="GU977" s="871"/>
      <c r="GV977" s="871"/>
      <c r="GW977" s="871"/>
      <c r="GX977" s="871"/>
      <c r="GY977" s="871"/>
      <c r="GZ977" s="871"/>
      <c r="HA977" s="871"/>
      <c r="HB977" s="871"/>
      <c r="HC977" s="871"/>
      <c r="HD977" s="871"/>
      <c r="HE977" s="871"/>
      <c r="HF977" s="871"/>
      <c r="HG977" s="871"/>
      <c r="HH977" s="871"/>
      <c r="HI977" s="871"/>
      <c r="HJ977" s="871"/>
      <c r="HK977" s="871"/>
      <c r="HL977" s="871"/>
      <c r="HM977" s="871"/>
      <c r="HN977" s="871"/>
      <c r="HO977" s="871"/>
      <c r="HP977" s="871"/>
      <c r="HQ977" s="871"/>
      <c r="HR977" s="871"/>
      <c r="HS977" s="871"/>
      <c r="HT977" s="871"/>
      <c r="HU977" s="871"/>
      <c r="HV977" s="871"/>
      <c r="HW977" s="871"/>
      <c r="HX977" s="871"/>
      <c r="HY977" s="871"/>
      <c r="HZ977" s="871"/>
      <c r="IA977" s="871"/>
      <c r="IB977" s="871"/>
      <c r="IC977" s="871"/>
      <c r="ID977" s="871"/>
      <c r="IE977" s="871"/>
      <c r="IF977" s="871"/>
      <c r="IG977" s="871"/>
      <c r="IH977" s="871"/>
      <c r="II977" s="871"/>
      <c r="IJ977" s="871"/>
      <c r="IK977" s="871"/>
      <c r="IL977" s="871"/>
      <c r="IM977" s="871"/>
      <c r="IN977" s="871"/>
      <c r="IO977" s="871"/>
      <c r="IP977" s="871"/>
      <c r="IQ977" s="871"/>
      <c r="IR977" s="871"/>
      <c r="IS977" s="871"/>
      <c r="IT977" s="871"/>
      <c r="IU977" s="871"/>
      <c r="IV977" s="871"/>
      <c r="IW977" s="871"/>
      <c r="IX977" s="871"/>
      <c r="IY977" s="871"/>
      <c r="IZ977" s="871"/>
      <c r="JA977" s="871"/>
      <c r="JB977" s="871"/>
      <c r="JC977" s="871"/>
      <c r="JD977" s="871"/>
      <c r="JE977" s="871"/>
      <c r="JF977" s="871"/>
      <c r="JG977" s="871"/>
      <c r="JH977" s="871"/>
      <c r="JI977" s="871"/>
      <c r="JJ977" s="871"/>
      <c r="JK977" s="871"/>
      <c r="JL977" s="871"/>
      <c r="JM977" s="871"/>
      <c r="JN977" s="871"/>
      <c r="JO977" s="871"/>
      <c r="JP977" s="871"/>
      <c r="JQ977" s="871"/>
      <c r="JR977" s="871"/>
      <c r="JS977" s="871"/>
      <c r="JT977" s="871"/>
      <c r="JU977" s="871"/>
      <c r="JV977" s="871"/>
      <c r="JW977" s="871"/>
      <c r="JX977" s="871"/>
      <c r="JY977" s="871"/>
      <c r="JZ977" s="871"/>
      <c r="KA977" s="871"/>
      <c r="KB977" s="871"/>
      <c r="KC977" s="871"/>
      <c r="KD977" s="871"/>
      <c r="KE977" s="871"/>
      <c r="KF977" s="871"/>
      <c r="KG977" s="871"/>
      <c r="KH977" s="871"/>
      <c r="KI977" s="871"/>
      <c r="KJ977" s="871"/>
      <c r="KK977" s="871"/>
      <c r="KL977" s="871"/>
      <c r="KM977" s="871"/>
      <c r="KN977" s="871"/>
      <c r="KO977" s="871"/>
      <c r="KP977" s="871"/>
      <c r="KQ977" s="871"/>
      <c r="KR977" s="871"/>
      <c r="KS977" s="871"/>
      <c r="KT977" s="871"/>
      <c r="KU977" s="871"/>
      <c r="KV977" s="871"/>
      <c r="KW977" s="871"/>
      <c r="KX977" s="871"/>
      <c r="KY977" s="871"/>
      <c r="KZ977" s="871"/>
      <c r="LA977" s="871"/>
      <c r="LB977" s="871"/>
      <c r="LC977" s="871"/>
      <c r="LD977" s="871"/>
      <c r="LE977" s="871"/>
      <c r="LF977" s="871"/>
      <c r="LG977" s="871"/>
      <c r="LH977" s="871"/>
      <c r="LI977" s="871"/>
      <c r="LJ977" s="871"/>
      <c r="LK977" s="871"/>
      <c r="LL977" s="871"/>
      <c r="LM977" s="871"/>
      <c r="LN977" s="871"/>
      <c r="LO977" s="871"/>
      <c r="LP977" s="871"/>
      <c r="LQ977" s="871"/>
      <c r="LR977" s="871"/>
      <c r="LS977" s="871"/>
      <c r="LT977" s="871"/>
      <c r="LU977" s="871"/>
      <c r="LV977" s="871"/>
      <c r="LW977" s="871"/>
      <c r="LX977" s="871"/>
      <c r="LY977" s="871"/>
      <c r="LZ977" s="871"/>
      <c r="MA977" s="871"/>
      <c r="MB977" s="871"/>
      <c r="MC977" s="871"/>
      <c r="MD977" s="871"/>
      <c r="ME977" s="871"/>
      <c r="MF977" s="871"/>
      <c r="MG977" s="871"/>
      <c r="MH977" s="871"/>
      <c r="MI977" s="871"/>
      <c r="MJ977" s="871"/>
      <c r="MK977" s="871"/>
      <c r="ML977" s="871"/>
      <c r="MM977" s="871"/>
      <c r="MN977" s="871"/>
      <c r="MO977" s="871"/>
      <c r="MP977" s="871"/>
      <c r="MQ977" s="871"/>
      <c r="MR977" s="871"/>
      <c r="MS977" s="871"/>
      <c r="MT977" s="871"/>
      <c r="MU977" s="871"/>
      <c r="MV977" s="871"/>
      <c r="MW977" s="871"/>
      <c r="MX977" s="871"/>
      <c r="MY977" s="871"/>
      <c r="MZ977" s="871"/>
      <c r="NA977" s="871"/>
      <c r="NB977" s="871"/>
      <c r="NC977" s="871"/>
      <c r="ND977" s="871"/>
      <c r="NE977" s="871"/>
      <c r="NF977" s="871"/>
      <c r="NG977" s="871"/>
      <c r="NH977" s="871"/>
      <c r="NI977" s="871"/>
      <c r="NJ977" s="871"/>
      <c r="NK977" s="871"/>
      <c r="NL977" s="871"/>
      <c r="NM977" s="871"/>
      <c r="NN977" s="871"/>
      <c r="NO977" s="871"/>
      <c r="NP977" s="871"/>
      <c r="NQ977" s="871"/>
      <c r="NR977" s="871"/>
      <c r="NS977" s="871"/>
      <c r="NT977" s="871"/>
      <c r="NU977" s="871"/>
      <c r="NV977" s="871"/>
      <c r="NW977" s="871"/>
      <c r="NX977" s="871"/>
      <c r="NY977" s="871"/>
      <c r="NZ977" s="871"/>
      <c r="OA977" s="871"/>
      <c r="OB977" s="871"/>
      <c r="OC977" s="871"/>
      <c r="OD977" s="871"/>
      <c r="OE977" s="871"/>
      <c r="OF977" s="871"/>
      <c r="OG977" s="871"/>
      <c r="OH977" s="871"/>
      <c r="OI977" s="871"/>
      <c r="OJ977" s="871"/>
      <c r="OK977" s="871"/>
      <c r="OL977" s="871"/>
      <c r="OM977" s="871"/>
      <c r="ON977" s="871"/>
      <c r="OO977" s="871"/>
      <c r="OP977" s="871"/>
      <c r="OQ977" s="871"/>
      <c r="OR977" s="871"/>
      <c r="OS977" s="871"/>
      <c r="OT977" s="871"/>
      <c r="OU977" s="871"/>
      <c r="OV977" s="871"/>
      <c r="OW977" s="871"/>
      <c r="OX977" s="871"/>
      <c r="OY977" s="871"/>
      <c r="OZ977" s="871"/>
      <c r="PA977" s="871"/>
      <c r="PB977" s="871"/>
      <c r="PC977" s="871"/>
      <c r="PD977" s="871"/>
      <c r="PE977" s="871"/>
      <c r="PF977" s="871"/>
      <c r="PG977" s="871"/>
      <c r="PH977" s="871"/>
      <c r="PI977" s="871"/>
      <c r="PJ977" s="871"/>
      <c r="PK977" s="871"/>
      <c r="PL977" s="871"/>
      <c r="PM977" s="871"/>
      <c r="PN977" s="871"/>
      <c r="PO977" s="871"/>
      <c r="PP977" s="871"/>
      <c r="PQ977" s="871"/>
      <c r="PR977" s="871"/>
      <c r="PS977" s="871"/>
      <c r="PT977" s="871"/>
      <c r="PU977" s="871"/>
      <c r="PV977" s="871"/>
      <c r="PW977" s="871"/>
      <c r="PX977" s="871"/>
      <c r="PY977" s="871"/>
      <c r="PZ977" s="871"/>
      <c r="QA977" s="871"/>
      <c r="QB977" s="871"/>
      <c r="QC977" s="871"/>
      <c r="QD977" s="871"/>
      <c r="QE977" s="871"/>
      <c r="QF977" s="871"/>
      <c r="QG977" s="871"/>
      <c r="QH977" s="871"/>
      <c r="QI977" s="871"/>
      <c r="QJ977" s="871"/>
      <c r="QK977" s="871"/>
      <c r="QL977" s="871"/>
      <c r="QM977" s="871"/>
      <c r="QN977" s="871"/>
      <c r="QO977" s="871"/>
      <c r="QP977" s="871"/>
      <c r="QQ977" s="871"/>
      <c r="QR977" s="871"/>
      <c r="QS977" s="871"/>
      <c r="QT977" s="871"/>
      <c r="QU977" s="871"/>
      <c r="QV977" s="871"/>
      <c r="QW977" s="871"/>
      <c r="QX977" s="871"/>
      <c r="QY977" s="871"/>
      <c r="QZ977" s="871"/>
      <c r="RA977" s="871"/>
      <c r="RB977" s="871"/>
      <c r="RC977" s="871"/>
      <c r="RD977" s="871"/>
      <c r="RE977" s="871"/>
      <c r="RF977" s="871"/>
      <c r="RG977" s="871"/>
      <c r="RH977" s="871"/>
      <c r="RI977" s="871"/>
      <c r="RJ977" s="871"/>
      <c r="RK977" s="871"/>
      <c r="RL977" s="871"/>
      <c r="RM977" s="871"/>
      <c r="RN977" s="871"/>
      <c r="RO977" s="871"/>
      <c r="RP977" s="871"/>
      <c r="RQ977" s="871"/>
      <c r="RR977" s="871"/>
      <c r="RS977" s="871"/>
      <c r="RT977" s="871"/>
      <c r="RU977" s="871"/>
      <c r="RV977" s="871"/>
      <c r="RW977" s="871"/>
      <c r="RX977" s="871"/>
      <c r="RY977" s="871"/>
      <c r="RZ977" s="871"/>
      <c r="SA977" s="871"/>
      <c r="SB977" s="871"/>
      <c r="SC977" s="871"/>
      <c r="SD977" s="871"/>
      <c r="SE977" s="871"/>
      <c r="SF977" s="871"/>
      <c r="SG977" s="871"/>
      <c r="SH977" s="871"/>
      <c r="SI977" s="871"/>
      <c r="SJ977" s="871"/>
      <c r="SK977" s="871"/>
      <c r="SL977" s="871"/>
      <c r="SM977" s="871"/>
      <c r="SN977" s="871"/>
      <c r="SO977" s="871"/>
      <c r="SP977" s="871"/>
      <c r="SQ977" s="871"/>
      <c r="SR977" s="871"/>
      <c r="SS977" s="871"/>
      <c r="ST977" s="871"/>
      <c r="SU977" s="871"/>
      <c r="SV977" s="871"/>
      <c r="SW977" s="871"/>
      <c r="SX977" s="871"/>
      <c r="SY977" s="871"/>
      <c r="SZ977" s="871"/>
      <c r="TA977" s="871"/>
      <c r="TB977" s="871"/>
      <c r="TC977" s="871"/>
      <c r="TD977" s="871"/>
      <c r="TE977" s="871"/>
      <c r="TF977" s="871"/>
      <c r="TG977" s="871"/>
      <c r="TH977" s="871"/>
      <c r="TI977" s="871"/>
      <c r="TJ977" s="871"/>
      <c r="TK977" s="871"/>
      <c r="TL977" s="871"/>
      <c r="TM977" s="871"/>
      <c r="TN977" s="871"/>
      <c r="TO977" s="871"/>
      <c r="TP977" s="871"/>
      <c r="TQ977" s="871"/>
      <c r="TR977" s="871"/>
      <c r="TS977" s="871"/>
      <c r="TT977" s="871"/>
      <c r="TU977" s="871"/>
      <c r="TV977" s="871"/>
      <c r="TW977" s="871"/>
      <c r="TX977" s="871"/>
      <c r="TY977" s="871"/>
      <c r="TZ977" s="871"/>
      <c r="UA977" s="871"/>
      <c r="UB977" s="871"/>
      <c r="UC977" s="871"/>
      <c r="UD977" s="871"/>
      <c r="UE977" s="871"/>
      <c r="UF977" s="871"/>
      <c r="UG977" s="871"/>
      <c r="UH977" s="871"/>
      <c r="UI977" s="871"/>
      <c r="UJ977" s="871"/>
      <c r="UK977" s="871"/>
      <c r="UL977" s="871"/>
      <c r="UM977" s="871"/>
      <c r="UN977" s="871"/>
      <c r="UO977" s="871"/>
      <c r="UP977" s="871"/>
      <c r="UQ977" s="871"/>
      <c r="UR977" s="871"/>
      <c r="US977" s="871"/>
      <c r="UT977" s="871"/>
      <c r="UU977" s="871"/>
      <c r="UV977" s="871"/>
      <c r="UW977" s="871"/>
      <c r="UX977" s="871"/>
      <c r="UY977" s="871"/>
      <c r="UZ977" s="871"/>
      <c r="VA977" s="871"/>
      <c r="VB977" s="871"/>
      <c r="VC977" s="871"/>
      <c r="VD977" s="871"/>
      <c r="VE977" s="871"/>
      <c r="VF977" s="871"/>
      <c r="VG977" s="871"/>
      <c r="VH977" s="871"/>
      <c r="VI977" s="871"/>
      <c r="VJ977" s="871"/>
      <c r="VK977" s="871"/>
      <c r="VL977" s="871"/>
      <c r="VM977" s="871"/>
      <c r="VN977" s="871"/>
      <c r="VO977" s="871"/>
      <c r="VP977" s="871"/>
      <c r="VQ977" s="871"/>
      <c r="VR977" s="871"/>
      <c r="VS977" s="871"/>
      <c r="VT977" s="871"/>
      <c r="VU977" s="871"/>
      <c r="VV977" s="871"/>
      <c r="VW977" s="871"/>
      <c r="VX977" s="871"/>
      <c r="VY977" s="871"/>
      <c r="VZ977" s="871"/>
      <c r="WA977" s="871"/>
      <c r="WB977" s="871"/>
      <c r="WC977" s="871"/>
      <c r="WD977" s="871"/>
      <c r="WE977" s="871"/>
      <c r="WF977" s="871"/>
      <c r="WG977" s="871"/>
      <c r="WH977" s="871"/>
      <c r="WI977" s="871"/>
      <c r="WJ977" s="871"/>
      <c r="WK977" s="871"/>
      <c r="WL977" s="871"/>
      <c r="WM977" s="871"/>
      <c r="WN977" s="871"/>
      <c r="WO977" s="871"/>
      <c r="WP977" s="871"/>
      <c r="WQ977" s="871"/>
      <c r="WR977" s="871"/>
      <c r="WS977" s="871"/>
      <c r="WT977" s="871"/>
      <c r="WU977" s="871"/>
      <c r="WV977" s="871"/>
      <c r="WW977" s="871"/>
      <c r="WX977" s="871"/>
      <c r="WY977" s="871"/>
      <c r="WZ977" s="871"/>
      <c r="XA977" s="871"/>
      <c r="XB977" s="871"/>
      <c r="XC977" s="871"/>
      <c r="XD977" s="871"/>
      <c r="XE977" s="871"/>
      <c r="XF977" s="871"/>
      <c r="XG977" s="871"/>
      <c r="XH977" s="871"/>
      <c r="XI977" s="871"/>
      <c r="XJ977" s="871"/>
      <c r="XK977" s="871"/>
      <c r="XL977" s="871"/>
      <c r="XM977" s="871"/>
      <c r="XN977" s="871"/>
      <c r="XO977" s="871"/>
      <c r="XP977" s="871"/>
      <c r="XQ977" s="871"/>
      <c r="XR977" s="871"/>
      <c r="XS977" s="871"/>
      <c r="XT977" s="871"/>
      <c r="XU977" s="871"/>
      <c r="XV977" s="871"/>
      <c r="XW977" s="871"/>
      <c r="XX977" s="871"/>
      <c r="XY977" s="871"/>
      <c r="XZ977" s="871"/>
      <c r="YA977" s="871"/>
      <c r="YB977" s="871"/>
      <c r="YC977" s="871"/>
      <c r="YD977" s="871"/>
      <c r="YE977" s="871"/>
      <c r="YF977" s="871"/>
      <c r="YG977" s="871"/>
      <c r="YH977" s="871"/>
      <c r="YI977" s="871"/>
      <c r="YJ977" s="871"/>
      <c r="YK977" s="871"/>
      <c r="YL977" s="871"/>
      <c r="YM977" s="871"/>
      <c r="YN977" s="871"/>
      <c r="YO977" s="871"/>
      <c r="YP977" s="871"/>
      <c r="YQ977" s="871"/>
      <c r="YR977" s="871"/>
      <c r="YS977" s="871"/>
      <c r="YT977" s="871"/>
      <c r="YU977" s="871"/>
      <c r="YV977" s="871"/>
      <c r="YW977" s="871"/>
      <c r="YX977" s="871"/>
      <c r="YY977" s="871"/>
      <c r="YZ977" s="871"/>
      <c r="ZA977" s="871"/>
      <c r="ZB977" s="871"/>
      <c r="ZC977" s="871"/>
      <c r="ZD977" s="871"/>
      <c r="ZE977" s="871"/>
      <c r="ZF977" s="871"/>
      <c r="ZG977" s="871"/>
      <c r="ZH977" s="871"/>
      <c r="ZI977" s="871"/>
      <c r="ZJ977" s="871"/>
      <c r="ZK977" s="871"/>
      <c r="ZL977" s="871"/>
      <c r="ZM977" s="871"/>
      <c r="ZN977" s="871"/>
      <c r="ZO977" s="871"/>
      <c r="ZP977" s="871"/>
      <c r="ZQ977" s="871"/>
      <c r="ZR977" s="871"/>
      <c r="ZS977" s="871"/>
      <c r="ZT977" s="871"/>
      <c r="ZU977" s="871"/>
      <c r="ZV977" s="871"/>
      <c r="ZW977" s="871"/>
      <c r="ZX977" s="871"/>
      <c r="ZY977" s="871"/>
      <c r="ZZ977" s="871"/>
      <c r="AAA977" s="871"/>
      <c r="AAB977" s="871"/>
      <c r="AAC977" s="871"/>
      <c r="AAD977" s="871"/>
      <c r="AAE977" s="871"/>
      <c r="AAF977" s="871"/>
      <c r="AAG977" s="871"/>
      <c r="AAH977" s="871"/>
      <c r="AAI977" s="871"/>
      <c r="AAJ977" s="871"/>
      <c r="AAK977" s="871"/>
      <c r="AAL977" s="871"/>
      <c r="AAM977" s="871"/>
      <c r="AAN977" s="871"/>
      <c r="AAO977" s="871"/>
      <c r="AAP977" s="871"/>
      <c r="AAQ977" s="871"/>
      <c r="AAR977" s="871"/>
      <c r="AAS977" s="871"/>
      <c r="AAT977" s="871"/>
      <c r="AAU977" s="871"/>
      <c r="AAV977" s="871"/>
      <c r="AAW977" s="871"/>
      <c r="AAX977" s="871"/>
      <c r="AAY977" s="871"/>
      <c r="AAZ977" s="871"/>
      <c r="ABA977" s="871"/>
      <c r="ABB977" s="871"/>
      <c r="ABC977" s="871"/>
      <c r="ABD977" s="871"/>
      <c r="ABE977" s="871"/>
      <c r="ABF977" s="871"/>
      <c r="ABG977" s="871"/>
      <c r="ABH977" s="871"/>
      <c r="ABI977" s="871"/>
      <c r="ABJ977" s="871"/>
      <c r="ABK977" s="871"/>
      <c r="ABL977" s="871"/>
      <c r="ABM977" s="871"/>
      <c r="ABN977" s="871"/>
      <c r="ABO977" s="871"/>
      <c r="ABP977" s="871"/>
      <c r="ABQ977" s="871"/>
      <c r="ABR977" s="871"/>
      <c r="ABS977" s="871"/>
      <c r="ABT977" s="871"/>
      <c r="ABU977" s="871"/>
      <c r="ABV977" s="871"/>
      <c r="ABW977" s="871"/>
      <c r="ABX977" s="871"/>
      <c r="ABY977" s="871"/>
      <c r="ABZ977" s="871"/>
      <c r="ACA977" s="871"/>
      <c r="ACB977" s="871"/>
      <c r="ACC977" s="871"/>
      <c r="ACD977" s="871"/>
      <c r="ACE977" s="871"/>
      <c r="ACF977" s="871"/>
      <c r="ACG977" s="871"/>
      <c r="ACH977" s="871"/>
      <c r="ACI977" s="871"/>
      <c r="ACJ977" s="871"/>
      <c r="ACK977" s="871"/>
      <c r="ACL977" s="871"/>
      <c r="ACM977" s="871"/>
      <c r="ACN977" s="871"/>
      <c r="ACO977" s="871"/>
      <c r="ACP977" s="871"/>
      <c r="ACQ977" s="871"/>
      <c r="ACR977" s="871"/>
      <c r="ACS977" s="871"/>
      <c r="ACT977" s="871"/>
      <c r="ACU977" s="871"/>
      <c r="ACV977" s="871"/>
      <c r="ACW977" s="871"/>
      <c r="ACX977" s="871"/>
      <c r="ACY977" s="871"/>
      <c r="ACZ977" s="871"/>
      <c r="ADA977" s="871"/>
      <c r="ADB977" s="871"/>
      <c r="ADC977" s="871"/>
      <c r="ADD977" s="871"/>
      <c r="ADE977" s="871"/>
      <c r="ADF977" s="871"/>
      <c r="ADG977" s="871"/>
      <c r="ADH977" s="871"/>
      <c r="ADI977" s="871"/>
      <c r="ADJ977" s="871"/>
      <c r="ADK977" s="871"/>
      <c r="ADL977" s="871"/>
      <c r="ADM977" s="871"/>
      <c r="ADN977" s="871"/>
      <c r="ADO977" s="871"/>
      <c r="ADP977" s="871"/>
      <c r="ADQ977" s="871"/>
      <c r="ADR977" s="871"/>
      <c r="ADS977" s="871"/>
      <c r="ADT977" s="871"/>
      <c r="ADU977" s="871"/>
      <c r="ADV977" s="871"/>
      <c r="ADW977" s="871"/>
      <c r="ADX977" s="871"/>
      <c r="ADY977" s="871"/>
      <c r="ADZ977" s="871"/>
      <c r="AEA977" s="871"/>
      <c r="AEB977" s="871"/>
      <c r="AEC977" s="871"/>
      <c r="AED977" s="871"/>
      <c r="AEE977" s="871"/>
      <c r="AEF977" s="871"/>
      <c r="AEG977" s="871"/>
      <c r="AEH977" s="871"/>
      <c r="AEI977" s="871"/>
      <c r="AEJ977" s="871"/>
      <c r="AEK977" s="871"/>
      <c r="AEL977" s="871"/>
      <c r="AEM977" s="871"/>
      <c r="AEN977" s="871"/>
      <c r="AEO977" s="871"/>
      <c r="AEP977" s="871"/>
      <c r="AEQ977" s="871"/>
      <c r="AER977" s="871"/>
      <c r="AES977" s="871"/>
      <c r="AET977" s="871"/>
      <c r="AEU977" s="871"/>
      <c r="AEV977" s="871"/>
      <c r="AEW977" s="871"/>
      <c r="AEX977" s="871"/>
      <c r="AEY977" s="871"/>
      <c r="AEZ977" s="871"/>
      <c r="AFA977" s="871"/>
      <c r="AFB977" s="871"/>
      <c r="AFC977" s="871"/>
      <c r="AFD977" s="871"/>
      <c r="AFE977" s="871"/>
      <c r="AFF977" s="871"/>
      <c r="AFG977" s="871"/>
      <c r="AFH977" s="871"/>
      <c r="AFI977" s="871"/>
      <c r="AFJ977" s="871"/>
      <c r="AFK977" s="871"/>
      <c r="AFL977" s="871"/>
      <c r="AFM977" s="871"/>
      <c r="AFN977" s="871"/>
      <c r="AFO977" s="871"/>
      <c r="AFP977" s="871"/>
      <c r="AFQ977" s="871"/>
      <c r="AFR977" s="871"/>
      <c r="AFS977" s="871"/>
      <c r="AFT977" s="871"/>
      <c r="AFU977" s="871"/>
      <c r="AFV977" s="871"/>
      <c r="AFW977" s="871"/>
      <c r="AFX977" s="871"/>
      <c r="AFY977" s="871"/>
      <c r="AFZ977" s="871"/>
      <c r="AGA977" s="871"/>
      <c r="AGB977" s="871"/>
      <c r="AGC977" s="871"/>
      <c r="AGD977" s="871"/>
      <c r="AGE977" s="871"/>
      <c r="AGF977" s="871"/>
      <c r="AGG977" s="871"/>
      <c r="AGH977" s="871"/>
      <c r="AGI977" s="871"/>
      <c r="AGJ977" s="871"/>
      <c r="AGK977" s="871"/>
      <c r="AGL977" s="871"/>
      <c r="AGM977" s="871"/>
      <c r="AGN977" s="871"/>
      <c r="AGO977" s="871"/>
      <c r="AGP977" s="871"/>
      <c r="AGQ977" s="871"/>
      <c r="AGR977" s="871"/>
      <c r="AGS977" s="871"/>
      <c r="AGT977" s="871"/>
      <c r="AGU977" s="871"/>
      <c r="AGV977" s="871"/>
      <c r="AGW977" s="871"/>
      <c r="AGX977" s="871"/>
      <c r="AGY977" s="871"/>
      <c r="AGZ977" s="871"/>
      <c r="AHA977" s="871"/>
      <c r="AHB977" s="871"/>
      <c r="AHC977" s="871"/>
      <c r="AHD977" s="871"/>
      <c r="AHE977" s="871"/>
      <c r="AHF977" s="871"/>
      <c r="AHG977" s="871"/>
      <c r="AHH977" s="871"/>
      <c r="AHI977" s="871"/>
      <c r="AHJ977" s="871"/>
      <c r="AHK977" s="871"/>
      <c r="AHL977" s="871"/>
      <c r="AHM977" s="871"/>
      <c r="AHN977" s="871"/>
      <c r="AHO977" s="871"/>
      <c r="AHP977" s="871"/>
      <c r="AHQ977" s="871"/>
      <c r="AHR977" s="871"/>
      <c r="AHS977" s="871"/>
      <c r="AHT977" s="871"/>
      <c r="AHU977" s="871"/>
      <c r="AHV977" s="871"/>
      <c r="AHW977" s="871"/>
      <c r="AHX977" s="871"/>
      <c r="AHY977" s="871"/>
      <c r="AHZ977" s="871"/>
      <c r="AIA977" s="871"/>
      <c r="AIB977" s="871"/>
      <c r="AIC977" s="871"/>
      <c r="AID977" s="871"/>
      <c r="AIE977" s="871"/>
      <c r="AIF977" s="871"/>
      <c r="AIG977" s="871"/>
      <c r="AIH977" s="871"/>
      <c r="AII977" s="871"/>
      <c r="AIJ977" s="871"/>
      <c r="AIK977" s="871"/>
      <c r="AIL977" s="871"/>
      <c r="AIM977" s="871"/>
      <c r="AIN977" s="871"/>
      <c r="AIO977" s="871"/>
      <c r="AIP977" s="871"/>
      <c r="AIQ977" s="871"/>
      <c r="AIR977" s="871"/>
      <c r="AIS977" s="871"/>
      <c r="AIT977" s="871"/>
      <c r="AIU977" s="871"/>
      <c r="AIV977" s="871"/>
      <c r="AIW977" s="871"/>
      <c r="AIX977" s="871"/>
      <c r="AIY977" s="871"/>
      <c r="AIZ977" s="871"/>
      <c r="AJA977" s="871"/>
      <c r="AJB977" s="871"/>
      <c r="AJC977" s="871"/>
      <c r="AJD977" s="871"/>
      <c r="AJE977" s="871"/>
      <c r="AJF977" s="871"/>
      <c r="AJG977" s="871"/>
      <c r="AJH977" s="871"/>
      <c r="AJI977" s="871"/>
      <c r="AJJ977" s="871"/>
      <c r="AJK977" s="871"/>
      <c r="AJL977" s="871"/>
      <c r="AJM977" s="871"/>
      <c r="AJN977" s="871"/>
      <c r="AJO977" s="871"/>
      <c r="AJP977" s="871"/>
      <c r="AJQ977" s="871"/>
      <c r="AJR977" s="871"/>
      <c r="AJS977" s="871"/>
      <c r="AJT977" s="871"/>
      <c r="AJU977" s="871"/>
      <c r="AJV977" s="871"/>
      <c r="AJW977" s="871"/>
      <c r="AJX977" s="871"/>
      <c r="AJY977" s="871"/>
      <c r="AJZ977" s="871"/>
      <c r="AKA977" s="871"/>
      <c r="AKB977" s="871"/>
      <c r="AKC977" s="871"/>
      <c r="AKD977" s="871"/>
      <c r="AKE977" s="871"/>
      <c r="AKF977" s="871"/>
      <c r="AKG977" s="871"/>
      <c r="AKH977" s="871"/>
      <c r="AKI977" s="871"/>
      <c r="AKJ977" s="871"/>
      <c r="AKK977" s="871"/>
      <c r="AKL977" s="871"/>
      <c r="AKM977" s="871"/>
      <c r="AKN977" s="871"/>
      <c r="AKO977" s="871"/>
      <c r="AKP977" s="871"/>
      <c r="AKQ977" s="871"/>
      <c r="AKR977" s="871"/>
      <c r="AKS977" s="871"/>
      <c r="AKT977" s="871"/>
      <c r="AKU977" s="871"/>
      <c r="AKV977" s="871"/>
      <c r="AKW977" s="871"/>
      <c r="AKX977" s="871"/>
      <c r="AKY977" s="871"/>
      <c r="AKZ977" s="871"/>
      <c r="ALA977" s="871"/>
      <c r="ALB977" s="871"/>
      <c r="ALC977" s="871"/>
      <c r="ALD977" s="871"/>
      <c r="ALE977" s="871"/>
      <c r="ALF977" s="871"/>
      <c r="ALG977" s="871"/>
      <c r="ALH977" s="871"/>
      <c r="ALI977" s="871"/>
      <c r="ALJ977" s="871"/>
      <c r="ALK977" s="871"/>
      <c r="ALL977" s="871"/>
      <c r="ALM977" s="871"/>
      <c r="ALN977" s="871"/>
      <c r="ALO977" s="871"/>
      <c r="ALP977" s="871"/>
      <c r="ALQ977" s="871"/>
      <c r="ALR977" s="871"/>
      <c r="ALS977" s="871"/>
      <c r="ALT977" s="871"/>
      <c r="ALU977" s="871"/>
      <c r="ALV977" s="871"/>
      <c r="ALW977" s="871"/>
      <c r="ALX977" s="871"/>
      <c r="ALY977" s="871"/>
      <c r="ALZ977" s="871"/>
      <c r="AMA977" s="871"/>
      <c r="AMB977" s="871"/>
      <c r="AMC977" s="871"/>
      <c r="AMD977" s="871"/>
      <c r="AME977" s="871"/>
      <c r="AMF977" s="871"/>
      <c r="AMG977" s="871"/>
      <c r="AMH977" s="871"/>
      <c r="AMI977" s="871"/>
      <c r="AMJ977" s="871"/>
    </row>
    <row r="978" spans="1:1024" ht="14.4">
      <c r="A978" s="871"/>
      <c r="B978" s="871"/>
      <c r="C978" s="871"/>
      <c r="D978" s="871"/>
      <c r="E978" s="871"/>
      <c r="F978" s="871"/>
      <c r="G978" s="871"/>
      <c r="H978" s="871"/>
      <c r="I978" s="871"/>
      <c r="J978" s="871"/>
      <c r="K978" s="871"/>
      <c r="L978" s="871"/>
      <c r="M978" s="871"/>
      <c r="N978" s="871"/>
      <c r="O978" s="871"/>
      <c r="P978" s="871"/>
      <c r="Q978" s="871"/>
      <c r="R978" s="871"/>
      <c r="S978" s="871"/>
      <c r="T978" s="871"/>
      <c r="U978" s="871"/>
      <c r="V978" s="871"/>
      <c r="W978" s="871"/>
      <c r="X978" s="871"/>
      <c r="Y978" s="871"/>
      <c r="Z978" s="871"/>
      <c r="AA978" s="871"/>
      <c r="AB978" s="871"/>
      <c r="AC978" s="871"/>
      <c r="AD978" s="871"/>
      <c r="AE978" s="871"/>
      <c r="AF978" s="871"/>
      <c r="AG978" s="871"/>
      <c r="AH978" s="871"/>
      <c r="AI978" s="871"/>
      <c r="AJ978" s="871"/>
      <c r="AK978" s="871"/>
      <c r="AL978" s="871"/>
      <c r="AM978" s="871"/>
      <c r="AN978" s="871"/>
      <c r="AO978" s="871"/>
      <c r="AP978" s="871"/>
      <c r="AQ978" s="871"/>
      <c r="AR978" s="871"/>
      <c r="AS978" s="871"/>
      <c r="AT978" s="871"/>
      <c r="AU978" s="871"/>
      <c r="AV978" s="871"/>
      <c r="AW978" s="871"/>
      <c r="AX978" s="871"/>
      <c r="AY978" s="871"/>
      <c r="AZ978" s="871"/>
      <c r="BA978" s="871"/>
      <c r="BB978" s="871"/>
      <c r="BC978" s="871"/>
      <c r="BD978" s="871"/>
      <c r="BE978" s="871"/>
      <c r="BF978" s="871"/>
      <c r="BG978" s="871"/>
      <c r="BH978" s="871"/>
      <c r="BI978" s="871"/>
      <c r="BJ978" s="871"/>
      <c r="BK978" s="871"/>
      <c r="BL978" s="871"/>
      <c r="BM978" s="871"/>
      <c r="BN978" s="871"/>
      <c r="BO978" s="871"/>
      <c r="BP978" s="871"/>
      <c r="BQ978" s="871"/>
      <c r="BR978" s="871"/>
      <c r="BS978" s="871"/>
      <c r="BT978" s="871"/>
      <c r="BU978" s="871"/>
      <c r="BV978" s="871"/>
      <c r="BW978" s="871"/>
      <c r="BX978" s="871"/>
      <c r="BY978" s="871"/>
      <c r="BZ978" s="871"/>
      <c r="CA978" s="871"/>
      <c r="CB978" s="871"/>
      <c r="CC978" s="871"/>
      <c r="CD978" s="871"/>
      <c r="CE978" s="871"/>
      <c r="CF978" s="871"/>
      <c r="CG978" s="871"/>
      <c r="CH978" s="871"/>
      <c r="CI978" s="871"/>
      <c r="CJ978" s="871"/>
      <c r="CK978" s="871"/>
      <c r="CL978" s="871"/>
      <c r="CM978" s="871"/>
      <c r="CN978" s="871"/>
      <c r="CO978" s="871"/>
      <c r="CP978" s="871"/>
      <c r="CQ978" s="871"/>
      <c r="CR978" s="871"/>
      <c r="CS978" s="871"/>
      <c r="CT978" s="871"/>
      <c r="CU978" s="871"/>
      <c r="CV978" s="871"/>
      <c r="CW978" s="871"/>
      <c r="CX978" s="871"/>
      <c r="CY978" s="871"/>
      <c r="CZ978" s="871"/>
      <c r="DA978" s="871"/>
      <c r="DB978" s="871"/>
      <c r="DC978" s="871"/>
      <c r="DD978" s="871"/>
      <c r="DE978" s="871"/>
      <c r="DF978" s="871"/>
      <c r="DG978" s="871"/>
      <c r="DH978" s="871"/>
      <c r="DI978" s="871"/>
      <c r="DJ978" s="871"/>
      <c r="DK978" s="871"/>
      <c r="DL978" s="871"/>
      <c r="DM978" s="871"/>
      <c r="DN978" s="871"/>
      <c r="DO978" s="871"/>
      <c r="DP978" s="871"/>
      <c r="DQ978" s="871"/>
      <c r="DR978" s="871"/>
      <c r="DS978" s="871"/>
      <c r="DT978" s="871"/>
      <c r="DU978" s="871"/>
      <c r="DV978" s="871"/>
      <c r="DW978" s="871"/>
      <c r="DX978" s="871"/>
      <c r="DY978" s="871"/>
      <c r="DZ978" s="871"/>
      <c r="EA978" s="871"/>
      <c r="EB978" s="871"/>
      <c r="EC978" s="871"/>
      <c r="ED978" s="871"/>
      <c r="EE978" s="871"/>
      <c r="EF978" s="871"/>
      <c r="EG978" s="871"/>
      <c r="EH978" s="871"/>
      <c r="EI978" s="871"/>
      <c r="EJ978" s="871"/>
      <c r="EK978" s="871"/>
      <c r="EL978" s="871"/>
      <c r="EM978" s="871"/>
      <c r="EN978" s="871"/>
      <c r="EO978" s="871"/>
      <c r="EP978" s="871"/>
      <c r="EQ978" s="871"/>
      <c r="ER978" s="871"/>
      <c r="ES978" s="871"/>
      <c r="ET978" s="871"/>
      <c r="EU978" s="871"/>
      <c r="EV978" s="871"/>
      <c r="EW978" s="871"/>
      <c r="EX978" s="871"/>
      <c r="EY978" s="871"/>
      <c r="EZ978" s="871"/>
      <c r="FA978" s="871"/>
      <c r="FB978" s="871"/>
      <c r="FC978" s="871"/>
      <c r="FD978" s="871"/>
      <c r="FE978" s="871"/>
      <c r="FF978" s="871"/>
      <c r="FG978" s="871"/>
      <c r="FH978" s="871"/>
      <c r="FI978" s="871"/>
      <c r="FJ978" s="871"/>
      <c r="FK978" s="871"/>
      <c r="FL978" s="871"/>
      <c r="FM978" s="871"/>
      <c r="FN978" s="871"/>
      <c r="FO978" s="871"/>
      <c r="FP978" s="871"/>
      <c r="FQ978" s="871"/>
      <c r="FR978" s="871"/>
      <c r="FS978" s="871"/>
      <c r="FT978" s="871"/>
      <c r="FU978" s="871"/>
      <c r="FV978" s="871"/>
      <c r="FW978" s="871"/>
      <c r="FX978" s="871"/>
      <c r="FY978" s="871"/>
      <c r="FZ978" s="871"/>
      <c r="GA978" s="871"/>
      <c r="GB978" s="871"/>
      <c r="GC978" s="871"/>
      <c r="GD978" s="871"/>
      <c r="GE978" s="871"/>
      <c r="GF978" s="871"/>
      <c r="GG978" s="871"/>
      <c r="GH978" s="871"/>
      <c r="GI978" s="871"/>
      <c r="GJ978" s="871"/>
      <c r="GK978" s="871"/>
      <c r="GL978" s="871"/>
      <c r="GM978" s="871"/>
      <c r="GN978" s="871"/>
      <c r="GO978" s="871"/>
      <c r="GP978" s="871"/>
      <c r="GQ978" s="871"/>
      <c r="GR978" s="871"/>
      <c r="GS978" s="871"/>
      <c r="GT978" s="871"/>
      <c r="GU978" s="871"/>
      <c r="GV978" s="871"/>
      <c r="GW978" s="871"/>
      <c r="GX978" s="871"/>
      <c r="GY978" s="871"/>
      <c r="GZ978" s="871"/>
      <c r="HA978" s="871"/>
      <c r="HB978" s="871"/>
      <c r="HC978" s="871"/>
      <c r="HD978" s="871"/>
      <c r="HE978" s="871"/>
      <c r="HF978" s="871"/>
      <c r="HG978" s="871"/>
      <c r="HH978" s="871"/>
      <c r="HI978" s="871"/>
      <c r="HJ978" s="871"/>
      <c r="HK978" s="871"/>
      <c r="HL978" s="871"/>
      <c r="HM978" s="871"/>
      <c r="HN978" s="871"/>
      <c r="HO978" s="871"/>
      <c r="HP978" s="871"/>
      <c r="HQ978" s="871"/>
      <c r="HR978" s="871"/>
      <c r="HS978" s="871"/>
      <c r="HT978" s="871"/>
      <c r="HU978" s="871"/>
      <c r="HV978" s="871"/>
      <c r="HW978" s="871"/>
      <c r="HX978" s="871"/>
      <c r="HY978" s="871"/>
      <c r="HZ978" s="871"/>
      <c r="IA978" s="871"/>
      <c r="IB978" s="871"/>
      <c r="IC978" s="871"/>
      <c r="ID978" s="871"/>
      <c r="IE978" s="871"/>
      <c r="IF978" s="871"/>
      <c r="IG978" s="871"/>
      <c r="IH978" s="871"/>
      <c r="II978" s="871"/>
      <c r="IJ978" s="871"/>
      <c r="IK978" s="871"/>
      <c r="IL978" s="871"/>
      <c r="IM978" s="871"/>
      <c r="IN978" s="871"/>
      <c r="IO978" s="871"/>
      <c r="IP978" s="871"/>
      <c r="IQ978" s="871"/>
      <c r="IR978" s="871"/>
      <c r="IS978" s="871"/>
      <c r="IT978" s="871"/>
      <c r="IU978" s="871"/>
      <c r="IV978" s="871"/>
      <c r="IW978" s="871"/>
      <c r="IX978" s="871"/>
      <c r="IY978" s="871"/>
      <c r="IZ978" s="871"/>
      <c r="JA978" s="871"/>
      <c r="JB978" s="871"/>
      <c r="JC978" s="871"/>
      <c r="JD978" s="871"/>
      <c r="JE978" s="871"/>
      <c r="JF978" s="871"/>
      <c r="JG978" s="871"/>
      <c r="JH978" s="871"/>
      <c r="JI978" s="871"/>
      <c r="JJ978" s="871"/>
      <c r="JK978" s="871"/>
      <c r="JL978" s="871"/>
      <c r="JM978" s="871"/>
      <c r="JN978" s="871"/>
      <c r="JO978" s="871"/>
      <c r="JP978" s="871"/>
      <c r="JQ978" s="871"/>
      <c r="JR978" s="871"/>
      <c r="JS978" s="871"/>
      <c r="JT978" s="871"/>
      <c r="JU978" s="871"/>
      <c r="JV978" s="871"/>
      <c r="JW978" s="871"/>
      <c r="JX978" s="871"/>
      <c r="JY978" s="871"/>
      <c r="JZ978" s="871"/>
      <c r="KA978" s="871"/>
      <c r="KB978" s="871"/>
      <c r="KC978" s="871"/>
      <c r="KD978" s="871"/>
      <c r="KE978" s="871"/>
      <c r="KF978" s="871"/>
      <c r="KG978" s="871"/>
      <c r="KH978" s="871"/>
      <c r="KI978" s="871"/>
      <c r="KJ978" s="871"/>
      <c r="KK978" s="871"/>
      <c r="KL978" s="871"/>
      <c r="KM978" s="871"/>
      <c r="KN978" s="871"/>
      <c r="KO978" s="871"/>
      <c r="KP978" s="871"/>
      <c r="KQ978" s="871"/>
      <c r="KR978" s="871"/>
      <c r="KS978" s="871"/>
      <c r="KT978" s="871"/>
      <c r="KU978" s="871"/>
      <c r="KV978" s="871"/>
      <c r="KW978" s="871"/>
      <c r="KX978" s="871"/>
      <c r="KY978" s="871"/>
      <c r="KZ978" s="871"/>
      <c r="LA978" s="871"/>
      <c r="LB978" s="871"/>
      <c r="LC978" s="871"/>
      <c r="LD978" s="871"/>
      <c r="LE978" s="871"/>
      <c r="LF978" s="871"/>
      <c r="LG978" s="871"/>
      <c r="LH978" s="871"/>
      <c r="LI978" s="871"/>
      <c r="LJ978" s="871"/>
      <c r="LK978" s="871"/>
      <c r="LL978" s="871"/>
      <c r="LM978" s="871"/>
      <c r="LN978" s="871"/>
      <c r="LO978" s="871"/>
      <c r="LP978" s="871"/>
      <c r="LQ978" s="871"/>
      <c r="LR978" s="871"/>
      <c r="LS978" s="871"/>
      <c r="LT978" s="871"/>
      <c r="LU978" s="871"/>
      <c r="LV978" s="871"/>
      <c r="LW978" s="871"/>
      <c r="LX978" s="871"/>
      <c r="LY978" s="871"/>
      <c r="LZ978" s="871"/>
      <c r="MA978" s="871"/>
      <c r="MB978" s="871"/>
      <c r="MC978" s="871"/>
      <c r="MD978" s="871"/>
      <c r="ME978" s="871"/>
      <c r="MF978" s="871"/>
      <c r="MG978" s="871"/>
      <c r="MH978" s="871"/>
      <c r="MI978" s="871"/>
      <c r="MJ978" s="871"/>
      <c r="MK978" s="871"/>
      <c r="ML978" s="871"/>
      <c r="MM978" s="871"/>
      <c r="MN978" s="871"/>
      <c r="MO978" s="871"/>
      <c r="MP978" s="871"/>
      <c r="MQ978" s="871"/>
      <c r="MR978" s="871"/>
      <c r="MS978" s="871"/>
      <c r="MT978" s="871"/>
      <c r="MU978" s="871"/>
      <c r="MV978" s="871"/>
      <c r="MW978" s="871"/>
      <c r="MX978" s="871"/>
      <c r="MY978" s="871"/>
      <c r="MZ978" s="871"/>
      <c r="NA978" s="871"/>
      <c r="NB978" s="871"/>
      <c r="NC978" s="871"/>
      <c r="ND978" s="871"/>
      <c r="NE978" s="871"/>
      <c r="NF978" s="871"/>
      <c r="NG978" s="871"/>
      <c r="NH978" s="871"/>
      <c r="NI978" s="871"/>
      <c r="NJ978" s="871"/>
      <c r="NK978" s="871"/>
      <c r="NL978" s="871"/>
      <c r="NM978" s="871"/>
      <c r="NN978" s="871"/>
      <c r="NO978" s="871"/>
      <c r="NP978" s="871"/>
      <c r="NQ978" s="871"/>
      <c r="NR978" s="871"/>
      <c r="NS978" s="871"/>
      <c r="NT978" s="871"/>
      <c r="NU978" s="871"/>
      <c r="NV978" s="871"/>
      <c r="NW978" s="871"/>
      <c r="NX978" s="871"/>
      <c r="NY978" s="871"/>
      <c r="NZ978" s="871"/>
      <c r="OA978" s="871"/>
      <c r="OB978" s="871"/>
      <c r="OC978" s="871"/>
      <c r="OD978" s="871"/>
      <c r="OE978" s="871"/>
      <c r="OF978" s="871"/>
      <c r="OG978" s="871"/>
      <c r="OH978" s="871"/>
      <c r="OI978" s="871"/>
      <c r="OJ978" s="871"/>
      <c r="OK978" s="871"/>
      <c r="OL978" s="871"/>
      <c r="OM978" s="871"/>
      <c r="ON978" s="871"/>
      <c r="OO978" s="871"/>
      <c r="OP978" s="871"/>
      <c r="OQ978" s="871"/>
      <c r="OR978" s="871"/>
      <c r="OS978" s="871"/>
      <c r="OT978" s="871"/>
      <c r="OU978" s="871"/>
      <c r="OV978" s="871"/>
      <c r="OW978" s="871"/>
      <c r="OX978" s="871"/>
      <c r="OY978" s="871"/>
      <c r="OZ978" s="871"/>
      <c r="PA978" s="871"/>
      <c r="PB978" s="871"/>
      <c r="PC978" s="871"/>
      <c r="PD978" s="871"/>
      <c r="PE978" s="871"/>
      <c r="PF978" s="871"/>
      <c r="PG978" s="871"/>
      <c r="PH978" s="871"/>
      <c r="PI978" s="871"/>
      <c r="PJ978" s="871"/>
      <c r="PK978" s="871"/>
      <c r="PL978" s="871"/>
      <c r="PM978" s="871"/>
      <c r="PN978" s="871"/>
      <c r="PO978" s="871"/>
      <c r="PP978" s="871"/>
      <c r="PQ978" s="871"/>
      <c r="PR978" s="871"/>
      <c r="PS978" s="871"/>
      <c r="PT978" s="871"/>
      <c r="PU978" s="871"/>
      <c r="PV978" s="871"/>
      <c r="PW978" s="871"/>
      <c r="PX978" s="871"/>
      <c r="PY978" s="871"/>
      <c r="PZ978" s="871"/>
      <c r="QA978" s="871"/>
      <c r="QB978" s="871"/>
      <c r="QC978" s="871"/>
      <c r="QD978" s="871"/>
      <c r="QE978" s="871"/>
      <c r="QF978" s="871"/>
      <c r="QG978" s="871"/>
      <c r="QH978" s="871"/>
      <c r="QI978" s="871"/>
      <c r="QJ978" s="871"/>
      <c r="QK978" s="871"/>
      <c r="QL978" s="871"/>
      <c r="QM978" s="871"/>
      <c r="QN978" s="871"/>
      <c r="QO978" s="871"/>
      <c r="QP978" s="871"/>
      <c r="QQ978" s="871"/>
      <c r="QR978" s="871"/>
      <c r="QS978" s="871"/>
      <c r="QT978" s="871"/>
      <c r="QU978" s="871"/>
      <c r="QV978" s="871"/>
      <c r="QW978" s="871"/>
      <c r="QX978" s="871"/>
      <c r="QY978" s="871"/>
      <c r="QZ978" s="871"/>
      <c r="RA978" s="871"/>
      <c r="RB978" s="871"/>
      <c r="RC978" s="871"/>
      <c r="RD978" s="871"/>
      <c r="RE978" s="871"/>
      <c r="RF978" s="871"/>
      <c r="RG978" s="871"/>
      <c r="RH978" s="871"/>
      <c r="RI978" s="871"/>
      <c r="RJ978" s="871"/>
      <c r="RK978" s="871"/>
      <c r="RL978" s="871"/>
      <c r="RM978" s="871"/>
      <c r="RN978" s="871"/>
      <c r="RO978" s="871"/>
      <c r="RP978" s="871"/>
      <c r="RQ978" s="871"/>
      <c r="RR978" s="871"/>
      <c r="RS978" s="871"/>
      <c r="RT978" s="871"/>
      <c r="RU978" s="871"/>
      <c r="RV978" s="871"/>
      <c r="RW978" s="871"/>
      <c r="RX978" s="871"/>
      <c r="RY978" s="871"/>
      <c r="RZ978" s="871"/>
      <c r="SA978" s="871"/>
      <c r="SB978" s="871"/>
      <c r="SC978" s="871"/>
      <c r="SD978" s="871"/>
      <c r="SE978" s="871"/>
      <c r="SF978" s="871"/>
      <c r="SG978" s="871"/>
      <c r="SH978" s="871"/>
      <c r="SI978" s="871"/>
      <c r="SJ978" s="871"/>
      <c r="SK978" s="871"/>
      <c r="SL978" s="871"/>
      <c r="SM978" s="871"/>
      <c r="SN978" s="871"/>
      <c r="SO978" s="871"/>
      <c r="SP978" s="871"/>
      <c r="SQ978" s="871"/>
      <c r="SR978" s="871"/>
      <c r="SS978" s="871"/>
      <c r="ST978" s="871"/>
      <c r="SU978" s="871"/>
      <c r="SV978" s="871"/>
      <c r="SW978" s="871"/>
      <c r="SX978" s="871"/>
      <c r="SY978" s="871"/>
      <c r="SZ978" s="871"/>
      <c r="TA978" s="871"/>
      <c r="TB978" s="871"/>
      <c r="TC978" s="871"/>
      <c r="TD978" s="871"/>
      <c r="TE978" s="871"/>
      <c r="TF978" s="871"/>
      <c r="TG978" s="871"/>
      <c r="TH978" s="871"/>
      <c r="TI978" s="871"/>
      <c r="TJ978" s="871"/>
      <c r="TK978" s="871"/>
      <c r="TL978" s="871"/>
      <c r="TM978" s="871"/>
      <c r="TN978" s="871"/>
      <c r="TO978" s="871"/>
      <c r="TP978" s="871"/>
      <c r="TQ978" s="871"/>
      <c r="TR978" s="871"/>
      <c r="TS978" s="871"/>
      <c r="TT978" s="871"/>
      <c r="TU978" s="871"/>
      <c r="TV978" s="871"/>
      <c r="TW978" s="871"/>
      <c r="TX978" s="871"/>
      <c r="TY978" s="871"/>
      <c r="TZ978" s="871"/>
      <c r="UA978" s="871"/>
      <c r="UB978" s="871"/>
      <c r="UC978" s="871"/>
      <c r="UD978" s="871"/>
      <c r="UE978" s="871"/>
      <c r="UF978" s="871"/>
      <c r="UG978" s="871"/>
      <c r="UH978" s="871"/>
      <c r="UI978" s="871"/>
      <c r="UJ978" s="871"/>
      <c r="UK978" s="871"/>
      <c r="UL978" s="871"/>
      <c r="UM978" s="871"/>
      <c r="UN978" s="871"/>
      <c r="UO978" s="871"/>
      <c r="UP978" s="871"/>
      <c r="UQ978" s="871"/>
      <c r="UR978" s="871"/>
      <c r="US978" s="871"/>
      <c r="UT978" s="871"/>
      <c r="UU978" s="871"/>
      <c r="UV978" s="871"/>
      <c r="UW978" s="871"/>
      <c r="UX978" s="871"/>
      <c r="UY978" s="871"/>
      <c r="UZ978" s="871"/>
      <c r="VA978" s="871"/>
      <c r="VB978" s="871"/>
      <c r="VC978" s="871"/>
      <c r="VD978" s="871"/>
      <c r="VE978" s="871"/>
      <c r="VF978" s="871"/>
      <c r="VG978" s="871"/>
      <c r="VH978" s="871"/>
      <c r="VI978" s="871"/>
      <c r="VJ978" s="871"/>
      <c r="VK978" s="871"/>
      <c r="VL978" s="871"/>
      <c r="VM978" s="871"/>
      <c r="VN978" s="871"/>
      <c r="VO978" s="871"/>
      <c r="VP978" s="871"/>
      <c r="VQ978" s="871"/>
      <c r="VR978" s="871"/>
      <c r="VS978" s="871"/>
      <c r="VT978" s="871"/>
      <c r="VU978" s="871"/>
      <c r="VV978" s="871"/>
      <c r="VW978" s="871"/>
      <c r="VX978" s="871"/>
      <c r="VY978" s="871"/>
      <c r="VZ978" s="871"/>
      <c r="WA978" s="871"/>
      <c r="WB978" s="871"/>
      <c r="WC978" s="871"/>
      <c r="WD978" s="871"/>
      <c r="WE978" s="871"/>
      <c r="WF978" s="871"/>
      <c r="WG978" s="871"/>
      <c r="WH978" s="871"/>
      <c r="WI978" s="871"/>
      <c r="WJ978" s="871"/>
      <c r="WK978" s="871"/>
      <c r="WL978" s="871"/>
      <c r="WM978" s="871"/>
      <c r="WN978" s="871"/>
      <c r="WO978" s="871"/>
      <c r="WP978" s="871"/>
      <c r="WQ978" s="871"/>
      <c r="WR978" s="871"/>
      <c r="WS978" s="871"/>
      <c r="WT978" s="871"/>
      <c r="WU978" s="871"/>
      <c r="WV978" s="871"/>
      <c r="WW978" s="871"/>
      <c r="WX978" s="871"/>
      <c r="WY978" s="871"/>
      <c r="WZ978" s="871"/>
      <c r="XA978" s="871"/>
      <c r="XB978" s="871"/>
      <c r="XC978" s="871"/>
      <c r="XD978" s="871"/>
      <c r="XE978" s="871"/>
      <c r="XF978" s="871"/>
      <c r="XG978" s="871"/>
      <c r="XH978" s="871"/>
      <c r="XI978" s="871"/>
      <c r="XJ978" s="871"/>
      <c r="XK978" s="871"/>
      <c r="XL978" s="871"/>
      <c r="XM978" s="871"/>
      <c r="XN978" s="871"/>
      <c r="XO978" s="871"/>
      <c r="XP978" s="871"/>
      <c r="XQ978" s="871"/>
      <c r="XR978" s="871"/>
      <c r="XS978" s="871"/>
      <c r="XT978" s="871"/>
      <c r="XU978" s="871"/>
      <c r="XV978" s="871"/>
      <c r="XW978" s="871"/>
      <c r="XX978" s="871"/>
      <c r="XY978" s="871"/>
      <c r="XZ978" s="871"/>
      <c r="YA978" s="871"/>
      <c r="YB978" s="871"/>
      <c r="YC978" s="871"/>
      <c r="YD978" s="871"/>
      <c r="YE978" s="871"/>
      <c r="YF978" s="871"/>
      <c r="YG978" s="871"/>
      <c r="YH978" s="871"/>
      <c r="YI978" s="871"/>
      <c r="YJ978" s="871"/>
      <c r="YK978" s="871"/>
      <c r="YL978" s="871"/>
      <c r="YM978" s="871"/>
      <c r="YN978" s="871"/>
      <c r="YO978" s="871"/>
      <c r="YP978" s="871"/>
      <c r="YQ978" s="871"/>
      <c r="YR978" s="871"/>
      <c r="YS978" s="871"/>
      <c r="YT978" s="871"/>
      <c r="YU978" s="871"/>
      <c r="YV978" s="871"/>
      <c r="YW978" s="871"/>
      <c r="YX978" s="871"/>
      <c r="YY978" s="871"/>
      <c r="YZ978" s="871"/>
      <c r="ZA978" s="871"/>
      <c r="ZB978" s="871"/>
      <c r="ZC978" s="871"/>
      <c r="ZD978" s="871"/>
      <c r="ZE978" s="871"/>
      <c r="ZF978" s="871"/>
      <c r="ZG978" s="871"/>
      <c r="ZH978" s="871"/>
      <c r="ZI978" s="871"/>
      <c r="ZJ978" s="871"/>
      <c r="ZK978" s="871"/>
      <c r="ZL978" s="871"/>
      <c r="ZM978" s="871"/>
      <c r="ZN978" s="871"/>
      <c r="ZO978" s="871"/>
      <c r="ZP978" s="871"/>
      <c r="ZQ978" s="871"/>
      <c r="ZR978" s="871"/>
      <c r="ZS978" s="871"/>
      <c r="ZT978" s="871"/>
      <c r="ZU978" s="871"/>
      <c r="ZV978" s="871"/>
      <c r="ZW978" s="871"/>
      <c r="ZX978" s="871"/>
      <c r="ZY978" s="871"/>
      <c r="ZZ978" s="871"/>
      <c r="AAA978" s="871"/>
      <c r="AAB978" s="871"/>
      <c r="AAC978" s="871"/>
      <c r="AAD978" s="871"/>
      <c r="AAE978" s="871"/>
      <c r="AAF978" s="871"/>
      <c r="AAG978" s="871"/>
      <c r="AAH978" s="871"/>
      <c r="AAI978" s="871"/>
      <c r="AAJ978" s="871"/>
      <c r="AAK978" s="871"/>
      <c r="AAL978" s="871"/>
      <c r="AAM978" s="871"/>
      <c r="AAN978" s="871"/>
      <c r="AAO978" s="871"/>
      <c r="AAP978" s="871"/>
      <c r="AAQ978" s="871"/>
      <c r="AAR978" s="871"/>
      <c r="AAS978" s="871"/>
      <c r="AAT978" s="871"/>
      <c r="AAU978" s="871"/>
      <c r="AAV978" s="871"/>
      <c r="AAW978" s="871"/>
      <c r="AAX978" s="871"/>
      <c r="AAY978" s="871"/>
      <c r="AAZ978" s="871"/>
      <c r="ABA978" s="871"/>
      <c r="ABB978" s="871"/>
      <c r="ABC978" s="871"/>
      <c r="ABD978" s="871"/>
      <c r="ABE978" s="871"/>
      <c r="ABF978" s="871"/>
      <c r="ABG978" s="871"/>
      <c r="ABH978" s="871"/>
      <c r="ABI978" s="871"/>
      <c r="ABJ978" s="871"/>
      <c r="ABK978" s="871"/>
      <c r="ABL978" s="871"/>
      <c r="ABM978" s="871"/>
      <c r="ABN978" s="871"/>
      <c r="ABO978" s="871"/>
      <c r="ABP978" s="871"/>
      <c r="ABQ978" s="871"/>
      <c r="ABR978" s="871"/>
      <c r="ABS978" s="871"/>
      <c r="ABT978" s="871"/>
      <c r="ABU978" s="871"/>
      <c r="ABV978" s="871"/>
      <c r="ABW978" s="871"/>
      <c r="ABX978" s="871"/>
      <c r="ABY978" s="871"/>
      <c r="ABZ978" s="871"/>
      <c r="ACA978" s="871"/>
      <c r="ACB978" s="871"/>
      <c r="ACC978" s="871"/>
      <c r="ACD978" s="871"/>
      <c r="ACE978" s="871"/>
      <c r="ACF978" s="871"/>
      <c r="ACG978" s="871"/>
      <c r="ACH978" s="871"/>
      <c r="ACI978" s="871"/>
      <c r="ACJ978" s="871"/>
      <c r="ACK978" s="871"/>
      <c r="ACL978" s="871"/>
      <c r="ACM978" s="871"/>
      <c r="ACN978" s="871"/>
      <c r="ACO978" s="871"/>
      <c r="ACP978" s="871"/>
      <c r="ACQ978" s="871"/>
      <c r="ACR978" s="871"/>
      <c r="ACS978" s="871"/>
      <c r="ACT978" s="871"/>
      <c r="ACU978" s="871"/>
      <c r="ACV978" s="871"/>
      <c r="ACW978" s="871"/>
      <c r="ACX978" s="871"/>
      <c r="ACY978" s="871"/>
      <c r="ACZ978" s="871"/>
      <c r="ADA978" s="871"/>
      <c r="ADB978" s="871"/>
      <c r="ADC978" s="871"/>
      <c r="ADD978" s="871"/>
      <c r="ADE978" s="871"/>
      <c r="ADF978" s="871"/>
      <c r="ADG978" s="871"/>
      <c r="ADH978" s="871"/>
      <c r="ADI978" s="871"/>
      <c r="ADJ978" s="871"/>
      <c r="ADK978" s="871"/>
      <c r="ADL978" s="871"/>
      <c r="ADM978" s="871"/>
      <c r="ADN978" s="871"/>
      <c r="ADO978" s="871"/>
      <c r="ADP978" s="871"/>
      <c r="ADQ978" s="871"/>
      <c r="ADR978" s="871"/>
      <c r="ADS978" s="871"/>
      <c r="ADT978" s="871"/>
      <c r="ADU978" s="871"/>
      <c r="ADV978" s="871"/>
      <c r="ADW978" s="871"/>
      <c r="ADX978" s="871"/>
      <c r="ADY978" s="871"/>
      <c r="ADZ978" s="871"/>
      <c r="AEA978" s="871"/>
      <c r="AEB978" s="871"/>
      <c r="AEC978" s="871"/>
      <c r="AED978" s="871"/>
      <c r="AEE978" s="871"/>
      <c r="AEF978" s="871"/>
      <c r="AEG978" s="871"/>
      <c r="AEH978" s="871"/>
      <c r="AEI978" s="871"/>
      <c r="AEJ978" s="871"/>
      <c r="AEK978" s="871"/>
      <c r="AEL978" s="871"/>
      <c r="AEM978" s="871"/>
      <c r="AEN978" s="871"/>
      <c r="AEO978" s="871"/>
      <c r="AEP978" s="871"/>
      <c r="AEQ978" s="871"/>
      <c r="AER978" s="871"/>
      <c r="AES978" s="871"/>
      <c r="AET978" s="871"/>
      <c r="AEU978" s="871"/>
      <c r="AEV978" s="871"/>
      <c r="AEW978" s="871"/>
      <c r="AEX978" s="871"/>
      <c r="AEY978" s="871"/>
      <c r="AEZ978" s="871"/>
      <c r="AFA978" s="871"/>
      <c r="AFB978" s="871"/>
      <c r="AFC978" s="871"/>
      <c r="AFD978" s="871"/>
      <c r="AFE978" s="871"/>
      <c r="AFF978" s="871"/>
      <c r="AFG978" s="871"/>
      <c r="AFH978" s="871"/>
      <c r="AFI978" s="871"/>
      <c r="AFJ978" s="871"/>
      <c r="AFK978" s="871"/>
      <c r="AFL978" s="871"/>
      <c r="AFM978" s="871"/>
      <c r="AFN978" s="871"/>
      <c r="AFO978" s="871"/>
      <c r="AFP978" s="871"/>
      <c r="AFQ978" s="871"/>
      <c r="AFR978" s="871"/>
      <c r="AFS978" s="871"/>
      <c r="AFT978" s="871"/>
      <c r="AFU978" s="871"/>
      <c r="AFV978" s="871"/>
      <c r="AFW978" s="871"/>
      <c r="AFX978" s="871"/>
      <c r="AFY978" s="871"/>
      <c r="AFZ978" s="871"/>
      <c r="AGA978" s="871"/>
      <c r="AGB978" s="871"/>
      <c r="AGC978" s="871"/>
      <c r="AGD978" s="871"/>
      <c r="AGE978" s="871"/>
      <c r="AGF978" s="871"/>
      <c r="AGG978" s="871"/>
      <c r="AGH978" s="871"/>
      <c r="AGI978" s="871"/>
      <c r="AGJ978" s="871"/>
      <c r="AGK978" s="871"/>
      <c r="AGL978" s="871"/>
      <c r="AGM978" s="871"/>
      <c r="AGN978" s="871"/>
      <c r="AGO978" s="871"/>
      <c r="AGP978" s="871"/>
      <c r="AGQ978" s="871"/>
      <c r="AGR978" s="871"/>
      <c r="AGS978" s="871"/>
      <c r="AGT978" s="871"/>
      <c r="AGU978" s="871"/>
      <c r="AGV978" s="871"/>
      <c r="AGW978" s="871"/>
      <c r="AGX978" s="871"/>
      <c r="AGY978" s="871"/>
      <c r="AGZ978" s="871"/>
      <c r="AHA978" s="871"/>
      <c r="AHB978" s="871"/>
      <c r="AHC978" s="871"/>
      <c r="AHD978" s="871"/>
      <c r="AHE978" s="871"/>
      <c r="AHF978" s="871"/>
      <c r="AHG978" s="871"/>
      <c r="AHH978" s="871"/>
      <c r="AHI978" s="871"/>
      <c r="AHJ978" s="871"/>
      <c r="AHK978" s="871"/>
      <c r="AHL978" s="871"/>
      <c r="AHM978" s="871"/>
      <c r="AHN978" s="871"/>
      <c r="AHO978" s="871"/>
      <c r="AHP978" s="871"/>
      <c r="AHQ978" s="871"/>
      <c r="AHR978" s="871"/>
      <c r="AHS978" s="871"/>
      <c r="AHT978" s="871"/>
      <c r="AHU978" s="871"/>
      <c r="AHV978" s="871"/>
      <c r="AHW978" s="871"/>
      <c r="AHX978" s="871"/>
      <c r="AHY978" s="871"/>
      <c r="AHZ978" s="871"/>
      <c r="AIA978" s="871"/>
      <c r="AIB978" s="871"/>
      <c r="AIC978" s="871"/>
      <c r="AID978" s="871"/>
      <c r="AIE978" s="871"/>
      <c r="AIF978" s="871"/>
      <c r="AIG978" s="871"/>
      <c r="AIH978" s="871"/>
      <c r="AII978" s="871"/>
      <c r="AIJ978" s="871"/>
      <c r="AIK978" s="871"/>
      <c r="AIL978" s="871"/>
      <c r="AIM978" s="871"/>
      <c r="AIN978" s="871"/>
      <c r="AIO978" s="871"/>
      <c r="AIP978" s="871"/>
      <c r="AIQ978" s="871"/>
      <c r="AIR978" s="871"/>
      <c r="AIS978" s="871"/>
      <c r="AIT978" s="871"/>
      <c r="AIU978" s="871"/>
      <c r="AIV978" s="871"/>
      <c r="AIW978" s="871"/>
      <c r="AIX978" s="871"/>
      <c r="AIY978" s="871"/>
      <c r="AIZ978" s="871"/>
      <c r="AJA978" s="871"/>
      <c r="AJB978" s="871"/>
      <c r="AJC978" s="871"/>
      <c r="AJD978" s="871"/>
      <c r="AJE978" s="871"/>
      <c r="AJF978" s="871"/>
      <c r="AJG978" s="871"/>
      <c r="AJH978" s="871"/>
      <c r="AJI978" s="871"/>
      <c r="AJJ978" s="871"/>
      <c r="AJK978" s="871"/>
      <c r="AJL978" s="871"/>
      <c r="AJM978" s="871"/>
      <c r="AJN978" s="871"/>
      <c r="AJO978" s="871"/>
      <c r="AJP978" s="871"/>
      <c r="AJQ978" s="871"/>
      <c r="AJR978" s="871"/>
      <c r="AJS978" s="871"/>
      <c r="AJT978" s="871"/>
      <c r="AJU978" s="871"/>
      <c r="AJV978" s="871"/>
      <c r="AJW978" s="871"/>
      <c r="AJX978" s="871"/>
      <c r="AJY978" s="871"/>
      <c r="AJZ978" s="871"/>
      <c r="AKA978" s="871"/>
      <c r="AKB978" s="871"/>
      <c r="AKC978" s="871"/>
      <c r="AKD978" s="871"/>
      <c r="AKE978" s="871"/>
      <c r="AKF978" s="871"/>
      <c r="AKG978" s="871"/>
      <c r="AKH978" s="871"/>
      <c r="AKI978" s="871"/>
      <c r="AKJ978" s="871"/>
      <c r="AKK978" s="871"/>
      <c r="AKL978" s="871"/>
      <c r="AKM978" s="871"/>
      <c r="AKN978" s="871"/>
      <c r="AKO978" s="871"/>
      <c r="AKP978" s="871"/>
      <c r="AKQ978" s="871"/>
      <c r="AKR978" s="871"/>
      <c r="AKS978" s="871"/>
      <c r="AKT978" s="871"/>
      <c r="AKU978" s="871"/>
      <c r="AKV978" s="871"/>
      <c r="AKW978" s="871"/>
      <c r="AKX978" s="871"/>
      <c r="AKY978" s="871"/>
      <c r="AKZ978" s="871"/>
      <c r="ALA978" s="871"/>
      <c r="ALB978" s="871"/>
      <c r="ALC978" s="871"/>
      <c r="ALD978" s="871"/>
      <c r="ALE978" s="871"/>
      <c r="ALF978" s="871"/>
      <c r="ALG978" s="871"/>
      <c r="ALH978" s="871"/>
      <c r="ALI978" s="871"/>
      <c r="ALJ978" s="871"/>
      <c r="ALK978" s="871"/>
      <c r="ALL978" s="871"/>
      <c r="ALM978" s="871"/>
      <c r="ALN978" s="871"/>
      <c r="ALO978" s="871"/>
      <c r="ALP978" s="871"/>
      <c r="ALQ978" s="871"/>
      <c r="ALR978" s="871"/>
      <c r="ALS978" s="871"/>
      <c r="ALT978" s="871"/>
      <c r="ALU978" s="871"/>
      <c r="ALV978" s="871"/>
      <c r="ALW978" s="871"/>
      <c r="ALX978" s="871"/>
      <c r="ALY978" s="871"/>
      <c r="ALZ978" s="871"/>
      <c r="AMA978" s="871"/>
      <c r="AMB978" s="871"/>
      <c r="AMC978" s="871"/>
      <c r="AMD978" s="871"/>
      <c r="AME978" s="871"/>
      <c r="AMF978" s="871"/>
      <c r="AMG978" s="871"/>
      <c r="AMH978" s="871"/>
      <c r="AMI978" s="871"/>
      <c r="AMJ978" s="871"/>
    </row>
    <row r="979" spans="1:1024" ht="15.75" customHeight="1">
      <c r="A979" s="1120" t="s">
        <v>774</v>
      </c>
      <c r="B979" s="1121"/>
      <c r="C979" s="1121"/>
      <c r="D979" s="1121"/>
      <c r="E979" s="1121"/>
      <c r="F979" s="1121"/>
      <c r="G979" s="1121"/>
      <c r="H979" s="871"/>
      <c r="I979" s="871"/>
      <c r="J979" s="871"/>
      <c r="K979" s="871"/>
      <c r="L979" s="871"/>
      <c r="M979" s="871"/>
      <c r="N979" s="871"/>
      <c r="O979" s="871"/>
      <c r="P979" s="871"/>
      <c r="Q979" s="871"/>
      <c r="R979" s="871"/>
      <c r="S979" s="871"/>
      <c r="T979" s="871"/>
      <c r="U979" s="871"/>
      <c r="V979" s="871"/>
      <c r="W979" s="871"/>
      <c r="X979" s="871"/>
      <c r="Y979" s="871"/>
      <c r="Z979" s="871"/>
      <c r="AA979" s="871"/>
      <c r="AB979" s="871"/>
      <c r="AC979" s="871"/>
      <c r="AD979" s="871"/>
      <c r="AE979" s="871"/>
      <c r="AF979" s="871"/>
      <c r="AG979" s="871"/>
      <c r="AH979" s="871"/>
      <c r="AI979" s="871"/>
      <c r="AJ979" s="871"/>
      <c r="AK979" s="871"/>
      <c r="AL979" s="871"/>
      <c r="AM979" s="871"/>
      <c r="AN979" s="871"/>
      <c r="AO979" s="871"/>
      <c r="AP979" s="871"/>
      <c r="AQ979" s="871"/>
      <c r="AR979" s="871"/>
      <c r="AS979" s="871"/>
      <c r="AT979" s="871"/>
      <c r="AU979" s="871"/>
      <c r="AV979" s="871"/>
      <c r="AW979" s="871"/>
      <c r="AX979" s="871"/>
      <c r="AY979" s="871"/>
      <c r="AZ979" s="871"/>
      <c r="BA979" s="871"/>
      <c r="BB979" s="871"/>
      <c r="BC979" s="871"/>
      <c r="BD979" s="871"/>
      <c r="BE979" s="871"/>
      <c r="BF979" s="871"/>
      <c r="BG979" s="871"/>
      <c r="BH979" s="871"/>
      <c r="BI979" s="871"/>
      <c r="BJ979" s="871"/>
      <c r="BK979" s="871"/>
      <c r="BL979" s="871"/>
      <c r="BM979" s="871"/>
      <c r="BN979" s="871"/>
      <c r="BO979" s="871"/>
      <c r="BP979" s="871"/>
      <c r="BQ979" s="871"/>
      <c r="BR979" s="871"/>
      <c r="BS979" s="871"/>
      <c r="BT979" s="871"/>
      <c r="BU979" s="871"/>
      <c r="BV979" s="871"/>
      <c r="BW979" s="871"/>
      <c r="BX979" s="871"/>
      <c r="BY979" s="871"/>
      <c r="BZ979" s="871"/>
      <c r="CA979" s="871"/>
      <c r="CB979" s="871"/>
      <c r="CC979" s="871"/>
      <c r="CD979" s="871"/>
      <c r="CE979" s="871"/>
      <c r="CF979" s="871"/>
      <c r="CG979" s="871"/>
      <c r="CH979" s="871"/>
      <c r="CI979" s="871"/>
      <c r="CJ979" s="871"/>
      <c r="CK979" s="871"/>
      <c r="CL979" s="871"/>
      <c r="CM979" s="871"/>
      <c r="CN979" s="871"/>
      <c r="CO979" s="871"/>
      <c r="CP979" s="871"/>
      <c r="CQ979" s="871"/>
      <c r="CR979" s="871"/>
      <c r="CS979" s="871"/>
      <c r="CT979" s="871"/>
      <c r="CU979" s="871"/>
      <c r="CV979" s="871"/>
      <c r="CW979" s="871"/>
      <c r="CX979" s="871"/>
      <c r="CY979" s="871"/>
      <c r="CZ979" s="871"/>
      <c r="DA979" s="871"/>
      <c r="DB979" s="871"/>
      <c r="DC979" s="871"/>
      <c r="DD979" s="871"/>
      <c r="DE979" s="871"/>
      <c r="DF979" s="871"/>
      <c r="DG979" s="871"/>
      <c r="DH979" s="871"/>
      <c r="DI979" s="871"/>
      <c r="DJ979" s="871"/>
      <c r="DK979" s="871"/>
      <c r="DL979" s="871"/>
      <c r="DM979" s="871"/>
      <c r="DN979" s="871"/>
      <c r="DO979" s="871"/>
      <c r="DP979" s="871"/>
      <c r="DQ979" s="871"/>
      <c r="DR979" s="871"/>
      <c r="DS979" s="871"/>
      <c r="DT979" s="871"/>
      <c r="DU979" s="871"/>
      <c r="DV979" s="871"/>
      <c r="DW979" s="871"/>
      <c r="DX979" s="871"/>
      <c r="DY979" s="871"/>
      <c r="DZ979" s="871"/>
      <c r="EA979" s="871"/>
      <c r="EB979" s="871"/>
      <c r="EC979" s="871"/>
      <c r="ED979" s="871"/>
      <c r="EE979" s="871"/>
      <c r="EF979" s="871"/>
      <c r="EG979" s="871"/>
      <c r="EH979" s="871"/>
      <c r="EI979" s="871"/>
      <c r="EJ979" s="871"/>
      <c r="EK979" s="871"/>
      <c r="EL979" s="871"/>
      <c r="EM979" s="871"/>
      <c r="EN979" s="871"/>
      <c r="EO979" s="871"/>
      <c r="EP979" s="871"/>
      <c r="EQ979" s="871"/>
      <c r="ER979" s="871"/>
      <c r="ES979" s="871"/>
      <c r="ET979" s="871"/>
      <c r="EU979" s="871"/>
      <c r="EV979" s="871"/>
      <c r="EW979" s="871"/>
      <c r="EX979" s="871"/>
      <c r="EY979" s="871"/>
      <c r="EZ979" s="871"/>
      <c r="FA979" s="871"/>
      <c r="FB979" s="871"/>
      <c r="FC979" s="871"/>
      <c r="FD979" s="871"/>
      <c r="FE979" s="871"/>
      <c r="FF979" s="871"/>
      <c r="FG979" s="871"/>
      <c r="FH979" s="871"/>
      <c r="FI979" s="871"/>
      <c r="FJ979" s="871"/>
      <c r="FK979" s="871"/>
      <c r="FL979" s="871"/>
      <c r="FM979" s="871"/>
      <c r="FN979" s="871"/>
      <c r="FO979" s="871"/>
      <c r="FP979" s="871"/>
      <c r="FQ979" s="871"/>
      <c r="FR979" s="871"/>
      <c r="FS979" s="871"/>
      <c r="FT979" s="871"/>
      <c r="FU979" s="871"/>
      <c r="FV979" s="871"/>
      <c r="FW979" s="871"/>
      <c r="FX979" s="871"/>
      <c r="FY979" s="871"/>
      <c r="FZ979" s="871"/>
      <c r="GA979" s="871"/>
      <c r="GB979" s="871"/>
      <c r="GC979" s="871"/>
      <c r="GD979" s="871"/>
      <c r="GE979" s="871"/>
      <c r="GF979" s="871"/>
      <c r="GG979" s="871"/>
      <c r="GH979" s="871"/>
      <c r="GI979" s="871"/>
      <c r="GJ979" s="871"/>
      <c r="GK979" s="871"/>
      <c r="GL979" s="871"/>
      <c r="GM979" s="871"/>
      <c r="GN979" s="871"/>
      <c r="GO979" s="871"/>
      <c r="GP979" s="871"/>
      <c r="GQ979" s="871"/>
      <c r="GR979" s="871"/>
      <c r="GS979" s="871"/>
      <c r="GT979" s="871"/>
      <c r="GU979" s="871"/>
      <c r="GV979" s="871"/>
      <c r="GW979" s="871"/>
      <c r="GX979" s="871"/>
      <c r="GY979" s="871"/>
      <c r="GZ979" s="871"/>
      <c r="HA979" s="871"/>
      <c r="HB979" s="871"/>
      <c r="HC979" s="871"/>
      <c r="HD979" s="871"/>
      <c r="HE979" s="871"/>
      <c r="HF979" s="871"/>
      <c r="HG979" s="871"/>
      <c r="HH979" s="871"/>
      <c r="HI979" s="871"/>
      <c r="HJ979" s="871"/>
      <c r="HK979" s="871"/>
      <c r="HL979" s="871"/>
      <c r="HM979" s="871"/>
      <c r="HN979" s="871"/>
      <c r="HO979" s="871"/>
      <c r="HP979" s="871"/>
      <c r="HQ979" s="871"/>
      <c r="HR979" s="871"/>
      <c r="HS979" s="871"/>
      <c r="HT979" s="871"/>
      <c r="HU979" s="871"/>
      <c r="HV979" s="871"/>
      <c r="HW979" s="871"/>
      <c r="HX979" s="871"/>
      <c r="HY979" s="871"/>
      <c r="HZ979" s="871"/>
      <c r="IA979" s="871"/>
      <c r="IB979" s="871"/>
      <c r="IC979" s="871"/>
      <c r="ID979" s="871"/>
      <c r="IE979" s="871"/>
      <c r="IF979" s="871"/>
      <c r="IG979" s="871"/>
      <c r="IH979" s="871"/>
      <c r="II979" s="871"/>
      <c r="IJ979" s="871"/>
      <c r="IK979" s="871"/>
      <c r="IL979" s="871"/>
      <c r="IM979" s="871"/>
      <c r="IN979" s="871"/>
      <c r="IO979" s="871"/>
      <c r="IP979" s="871"/>
      <c r="IQ979" s="871"/>
      <c r="IR979" s="871"/>
      <c r="IS979" s="871"/>
      <c r="IT979" s="871"/>
      <c r="IU979" s="871"/>
      <c r="IV979" s="871"/>
      <c r="IW979" s="871"/>
      <c r="IX979" s="871"/>
      <c r="IY979" s="871"/>
      <c r="IZ979" s="871"/>
      <c r="JA979" s="871"/>
      <c r="JB979" s="871"/>
      <c r="JC979" s="871"/>
      <c r="JD979" s="871"/>
      <c r="JE979" s="871"/>
      <c r="JF979" s="871"/>
      <c r="JG979" s="871"/>
      <c r="JH979" s="871"/>
      <c r="JI979" s="871"/>
      <c r="JJ979" s="871"/>
      <c r="JK979" s="871"/>
      <c r="JL979" s="871"/>
      <c r="JM979" s="871"/>
      <c r="JN979" s="871"/>
      <c r="JO979" s="871"/>
      <c r="JP979" s="871"/>
      <c r="JQ979" s="871"/>
      <c r="JR979" s="871"/>
      <c r="JS979" s="871"/>
      <c r="JT979" s="871"/>
      <c r="JU979" s="871"/>
      <c r="JV979" s="871"/>
      <c r="JW979" s="871"/>
      <c r="JX979" s="871"/>
      <c r="JY979" s="871"/>
      <c r="JZ979" s="871"/>
      <c r="KA979" s="871"/>
      <c r="KB979" s="871"/>
      <c r="KC979" s="871"/>
      <c r="KD979" s="871"/>
      <c r="KE979" s="871"/>
      <c r="KF979" s="871"/>
      <c r="KG979" s="871"/>
      <c r="KH979" s="871"/>
      <c r="KI979" s="871"/>
      <c r="KJ979" s="871"/>
      <c r="KK979" s="871"/>
      <c r="KL979" s="871"/>
      <c r="KM979" s="871"/>
      <c r="KN979" s="871"/>
      <c r="KO979" s="871"/>
      <c r="KP979" s="871"/>
      <c r="KQ979" s="871"/>
      <c r="KR979" s="871"/>
      <c r="KS979" s="871"/>
      <c r="KT979" s="871"/>
      <c r="KU979" s="871"/>
      <c r="KV979" s="871"/>
      <c r="KW979" s="871"/>
      <c r="KX979" s="871"/>
      <c r="KY979" s="871"/>
      <c r="KZ979" s="871"/>
      <c r="LA979" s="871"/>
      <c r="LB979" s="871"/>
      <c r="LC979" s="871"/>
      <c r="LD979" s="871"/>
      <c r="LE979" s="871"/>
      <c r="LF979" s="871"/>
      <c r="LG979" s="871"/>
      <c r="LH979" s="871"/>
      <c r="LI979" s="871"/>
      <c r="LJ979" s="871"/>
      <c r="LK979" s="871"/>
      <c r="LL979" s="871"/>
      <c r="LM979" s="871"/>
      <c r="LN979" s="871"/>
      <c r="LO979" s="871"/>
      <c r="LP979" s="871"/>
      <c r="LQ979" s="871"/>
      <c r="LR979" s="871"/>
      <c r="LS979" s="871"/>
      <c r="LT979" s="871"/>
      <c r="LU979" s="871"/>
      <c r="LV979" s="871"/>
      <c r="LW979" s="871"/>
      <c r="LX979" s="871"/>
      <c r="LY979" s="871"/>
      <c r="LZ979" s="871"/>
      <c r="MA979" s="871"/>
      <c r="MB979" s="871"/>
      <c r="MC979" s="871"/>
      <c r="MD979" s="871"/>
      <c r="ME979" s="871"/>
      <c r="MF979" s="871"/>
      <c r="MG979" s="871"/>
      <c r="MH979" s="871"/>
      <c r="MI979" s="871"/>
      <c r="MJ979" s="871"/>
      <c r="MK979" s="871"/>
      <c r="ML979" s="871"/>
      <c r="MM979" s="871"/>
      <c r="MN979" s="871"/>
      <c r="MO979" s="871"/>
      <c r="MP979" s="871"/>
      <c r="MQ979" s="871"/>
      <c r="MR979" s="871"/>
      <c r="MS979" s="871"/>
      <c r="MT979" s="871"/>
      <c r="MU979" s="871"/>
      <c r="MV979" s="871"/>
      <c r="MW979" s="871"/>
      <c r="MX979" s="871"/>
      <c r="MY979" s="871"/>
      <c r="MZ979" s="871"/>
      <c r="NA979" s="871"/>
      <c r="NB979" s="871"/>
      <c r="NC979" s="871"/>
      <c r="ND979" s="871"/>
      <c r="NE979" s="871"/>
      <c r="NF979" s="871"/>
      <c r="NG979" s="871"/>
      <c r="NH979" s="871"/>
      <c r="NI979" s="871"/>
      <c r="NJ979" s="871"/>
      <c r="NK979" s="871"/>
      <c r="NL979" s="871"/>
      <c r="NM979" s="871"/>
      <c r="NN979" s="871"/>
      <c r="NO979" s="871"/>
      <c r="NP979" s="871"/>
      <c r="NQ979" s="871"/>
      <c r="NR979" s="871"/>
      <c r="NS979" s="871"/>
      <c r="NT979" s="871"/>
      <c r="NU979" s="871"/>
      <c r="NV979" s="871"/>
      <c r="NW979" s="871"/>
      <c r="NX979" s="871"/>
      <c r="NY979" s="871"/>
      <c r="NZ979" s="871"/>
      <c r="OA979" s="871"/>
      <c r="OB979" s="871"/>
      <c r="OC979" s="871"/>
      <c r="OD979" s="871"/>
      <c r="OE979" s="871"/>
      <c r="OF979" s="871"/>
      <c r="OG979" s="871"/>
      <c r="OH979" s="871"/>
      <c r="OI979" s="871"/>
      <c r="OJ979" s="871"/>
      <c r="OK979" s="871"/>
      <c r="OL979" s="871"/>
      <c r="OM979" s="871"/>
      <c r="ON979" s="871"/>
      <c r="OO979" s="871"/>
      <c r="OP979" s="871"/>
      <c r="OQ979" s="871"/>
      <c r="OR979" s="871"/>
      <c r="OS979" s="871"/>
      <c r="OT979" s="871"/>
      <c r="OU979" s="871"/>
      <c r="OV979" s="871"/>
      <c r="OW979" s="871"/>
      <c r="OX979" s="871"/>
      <c r="OY979" s="871"/>
      <c r="OZ979" s="871"/>
      <c r="PA979" s="871"/>
      <c r="PB979" s="871"/>
      <c r="PC979" s="871"/>
      <c r="PD979" s="871"/>
      <c r="PE979" s="871"/>
      <c r="PF979" s="871"/>
      <c r="PG979" s="871"/>
      <c r="PH979" s="871"/>
      <c r="PI979" s="871"/>
      <c r="PJ979" s="871"/>
      <c r="PK979" s="871"/>
      <c r="PL979" s="871"/>
      <c r="PM979" s="871"/>
      <c r="PN979" s="871"/>
      <c r="PO979" s="871"/>
      <c r="PP979" s="871"/>
      <c r="PQ979" s="871"/>
      <c r="PR979" s="871"/>
      <c r="PS979" s="871"/>
      <c r="PT979" s="871"/>
      <c r="PU979" s="871"/>
      <c r="PV979" s="871"/>
      <c r="PW979" s="871"/>
      <c r="PX979" s="871"/>
      <c r="PY979" s="871"/>
      <c r="PZ979" s="871"/>
      <c r="QA979" s="871"/>
      <c r="QB979" s="871"/>
      <c r="QC979" s="871"/>
      <c r="QD979" s="871"/>
      <c r="QE979" s="871"/>
      <c r="QF979" s="871"/>
      <c r="QG979" s="871"/>
      <c r="QH979" s="871"/>
      <c r="QI979" s="871"/>
      <c r="QJ979" s="871"/>
      <c r="QK979" s="871"/>
      <c r="QL979" s="871"/>
      <c r="QM979" s="871"/>
      <c r="QN979" s="871"/>
      <c r="QO979" s="871"/>
      <c r="QP979" s="871"/>
      <c r="QQ979" s="871"/>
      <c r="QR979" s="871"/>
      <c r="QS979" s="871"/>
      <c r="QT979" s="871"/>
      <c r="QU979" s="871"/>
      <c r="QV979" s="871"/>
      <c r="QW979" s="871"/>
      <c r="QX979" s="871"/>
      <c r="QY979" s="871"/>
      <c r="QZ979" s="871"/>
      <c r="RA979" s="871"/>
      <c r="RB979" s="871"/>
      <c r="RC979" s="871"/>
      <c r="RD979" s="871"/>
      <c r="RE979" s="871"/>
      <c r="RF979" s="871"/>
      <c r="RG979" s="871"/>
      <c r="RH979" s="871"/>
      <c r="RI979" s="871"/>
      <c r="RJ979" s="871"/>
      <c r="RK979" s="871"/>
      <c r="RL979" s="871"/>
      <c r="RM979" s="871"/>
      <c r="RN979" s="871"/>
      <c r="RO979" s="871"/>
      <c r="RP979" s="871"/>
      <c r="RQ979" s="871"/>
      <c r="RR979" s="871"/>
      <c r="RS979" s="871"/>
      <c r="RT979" s="871"/>
      <c r="RU979" s="871"/>
      <c r="RV979" s="871"/>
      <c r="RW979" s="871"/>
      <c r="RX979" s="871"/>
      <c r="RY979" s="871"/>
      <c r="RZ979" s="871"/>
      <c r="SA979" s="871"/>
      <c r="SB979" s="871"/>
      <c r="SC979" s="871"/>
      <c r="SD979" s="871"/>
      <c r="SE979" s="871"/>
      <c r="SF979" s="871"/>
      <c r="SG979" s="871"/>
      <c r="SH979" s="871"/>
      <c r="SI979" s="871"/>
      <c r="SJ979" s="871"/>
      <c r="SK979" s="871"/>
      <c r="SL979" s="871"/>
      <c r="SM979" s="871"/>
      <c r="SN979" s="871"/>
      <c r="SO979" s="871"/>
      <c r="SP979" s="871"/>
      <c r="SQ979" s="871"/>
      <c r="SR979" s="871"/>
      <c r="SS979" s="871"/>
      <c r="ST979" s="871"/>
      <c r="SU979" s="871"/>
      <c r="SV979" s="871"/>
      <c r="SW979" s="871"/>
      <c r="SX979" s="871"/>
      <c r="SY979" s="871"/>
      <c r="SZ979" s="871"/>
      <c r="TA979" s="871"/>
      <c r="TB979" s="871"/>
      <c r="TC979" s="871"/>
      <c r="TD979" s="871"/>
      <c r="TE979" s="871"/>
      <c r="TF979" s="871"/>
      <c r="TG979" s="871"/>
      <c r="TH979" s="871"/>
      <c r="TI979" s="871"/>
      <c r="TJ979" s="871"/>
      <c r="TK979" s="871"/>
      <c r="TL979" s="871"/>
      <c r="TM979" s="871"/>
      <c r="TN979" s="871"/>
      <c r="TO979" s="871"/>
      <c r="TP979" s="871"/>
      <c r="TQ979" s="871"/>
      <c r="TR979" s="871"/>
      <c r="TS979" s="871"/>
      <c r="TT979" s="871"/>
      <c r="TU979" s="871"/>
      <c r="TV979" s="871"/>
      <c r="TW979" s="871"/>
      <c r="TX979" s="871"/>
      <c r="TY979" s="871"/>
      <c r="TZ979" s="871"/>
      <c r="UA979" s="871"/>
      <c r="UB979" s="871"/>
      <c r="UC979" s="871"/>
      <c r="UD979" s="871"/>
      <c r="UE979" s="871"/>
      <c r="UF979" s="871"/>
      <c r="UG979" s="871"/>
      <c r="UH979" s="871"/>
      <c r="UI979" s="871"/>
      <c r="UJ979" s="871"/>
      <c r="UK979" s="871"/>
      <c r="UL979" s="871"/>
      <c r="UM979" s="871"/>
      <c r="UN979" s="871"/>
      <c r="UO979" s="871"/>
      <c r="UP979" s="871"/>
      <c r="UQ979" s="871"/>
      <c r="UR979" s="871"/>
      <c r="US979" s="871"/>
      <c r="UT979" s="871"/>
      <c r="UU979" s="871"/>
      <c r="UV979" s="871"/>
      <c r="UW979" s="871"/>
      <c r="UX979" s="871"/>
      <c r="UY979" s="871"/>
      <c r="UZ979" s="871"/>
      <c r="VA979" s="871"/>
      <c r="VB979" s="871"/>
      <c r="VC979" s="871"/>
      <c r="VD979" s="871"/>
      <c r="VE979" s="871"/>
      <c r="VF979" s="871"/>
      <c r="VG979" s="871"/>
      <c r="VH979" s="871"/>
      <c r="VI979" s="871"/>
      <c r="VJ979" s="871"/>
      <c r="VK979" s="871"/>
      <c r="VL979" s="871"/>
      <c r="VM979" s="871"/>
      <c r="VN979" s="871"/>
      <c r="VO979" s="871"/>
      <c r="VP979" s="871"/>
      <c r="VQ979" s="871"/>
      <c r="VR979" s="871"/>
      <c r="VS979" s="871"/>
      <c r="VT979" s="871"/>
      <c r="VU979" s="871"/>
      <c r="VV979" s="871"/>
      <c r="VW979" s="871"/>
      <c r="VX979" s="871"/>
      <c r="VY979" s="871"/>
      <c r="VZ979" s="871"/>
      <c r="WA979" s="871"/>
      <c r="WB979" s="871"/>
      <c r="WC979" s="871"/>
      <c r="WD979" s="871"/>
      <c r="WE979" s="871"/>
      <c r="WF979" s="871"/>
      <c r="WG979" s="871"/>
      <c r="WH979" s="871"/>
      <c r="WI979" s="871"/>
      <c r="WJ979" s="871"/>
      <c r="WK979" s="871"/>
      <c r="WL979" s="871"/>
      <c r="WM979" s="871"/>
      <c r="WN979" s="871"/>
      <c r="WO979" s="871"/>
      <c r="WP979" s="871"/>
      <c r="WQ979" s="871"/>
      <c r="WR979" s="871"/>
      <c r="WS979" s="871"/>
      <c r="WT979" s="871"/>
      <c r="WU979" s="871"/>
      <c r="WV979" s="871"/>
      <c r="WW979" s="871"/>
      <c r="WX979" s="871"/>
      <c r="WY979" s="871"/>
      <c r="WZ979" s="871"/>
      <c r="XA979" s="871"/>
      <c r="XB979" s="871"/>
      <c r="XC979" s="871"/>
      <c r="XD979" s="871"/>
      <c r="XE979" s="871"/>
      <c r="XF979" s="871"/>
      <c r="XG979" s="871"/>
      <c r="XH979" s="871"/>
      <c r="XI979" s="871"/>
      <c r="XJ979" s="871"/>
      <c r="XK979" s="871"/>
      <c r="XL979" s="871"/>
      <c r="XM979" s="871"/>
      <c r="XN979" s="871"/>
      <c r="XO979" s="871"/>
      <c r="XP979" s="871"/>
      <c r="XQ979" s="871"/>
      <c r="XR979" s="871"/>
      <c r="XS979" s="871"/>
      <c r="XT979" s="871"/>
      <c r="XU979" s="871"/>
      <c r="XV979" s="871"/>
      <c r="XW979" s="871"/>
      <c r="XX979" s="871"/>
      <c r="XY979" s="871"/>
      <c r="XZ979" s="871"/>
      <c r="YA979" s="871"/>
      <c r="YB979" s="871"/>
      <c r="YC979" s="871"/>
      <c r="YD979" s="871"/>
      <c r="YE979" s="871"/>
      <c r="YF979" s="871"/>
      <c r="YG979" s="871"/>
      <c r="YH979" s="871"/>
      <c r="YI979" s="871"/>
      <c r="YJ979" s="871"/>
      <c r="YK979" s="871"/>
      <c r="YL979" s="871"/>
      <c r="YM979" s="871"/>
      <c r="YN979" s="871"/>
      <c r="YO979" s="871"/>
      <c r="YP979" s="871"/>
      <c r="YQ979" s="871"/>
      <c r="YR979" s="871"/>
      <c r="YS979" s="871"/>
      <c r="YT979" s="871"/>
      <c r="YU979" s="871"/>
      <c r="YV979" s="871"/>
      <c r="YW979" s="871"/>
      <c r="YX979" s="871"/>
      <c r="YY979" s="871"/>
      <c r="YZ979" s="871"/>
      <c r="ZA979" s="871"/>
      <c r="ZB979" s="871"/>
      <c r="ZC979" s="871"/>
      <c r="ZD979" s="871"/>
      <c r="ZE979" s="871"/>
      <c r="ZF979" s="871"/>
      <c r="ZG979" s="871"/>
      <c r="ZH979" s="871"/>
      <c r="ZI979" s="871"/>
      <c r="ZJ979" s="871"/>
      <c r="ZK979" s="871"/>
      <c r="ZL979" s="871"/>
      <c r="ZM979" s="871"/>
      <c r="ZN979" s="871"/>
      <c r="ZO979" s="871"/>
      <c r="ZP979" s="871"/>
      <c r="ZQ979" s="871"/>
      <c r="ZR979" s="871"/>
      <c r="ZS979" s="871"/>
      <c r="ZT979" s="871"/>
      <c r="ZU979" s="871"/>
      <c r="ZV979" s="871"/>
      <c r="ZW979" s="871"/>
      <c r="ZX979" s="871"/>
      <c r="ZY979" s="871"/>
      <c r="ZZ979" s="871"/>
      <c r="AAA979" s="871"/>
      <c r="AAB979" s="871"/>
      <c r="AAC979" s="871"/>
      <c r="AAD979" s="871"/>
      <c r="AAE979" s="871"/>
      <c r="AAF979" s="871"/>
      <c r="AAG979" s="871"/>
      <c r="AAH979" s="871"/>
      <c r="AAI979" s="871"/>
      <c r="AAJ979" s="871"/>
      <c r="AAK979" s="871"/>
      <c r="AAL979" s="871"/>
      <c r="AAM979" s="871"/>
      <c r="AAN979" s="871"/>
      <c r="AAO979" s="871"/>
      <c r="AAP979" s="871"/>
      <c r="AAQ979" s="871"/>
      <c r="AAR979" s="871"/>
      <c r="AAS979" s="871"/>
      <c r="AAT979" s="871"/>
      <c r="AAU979" s="871"/>
      <c r="AAV979" s="871"/>
      <c r="AAW979" s="871"/>
      <c r="AAX979" s="871"/>
      <c r="AAY979" s="871"/>
      <c r="AAZ979" s="871"/>
      <c r="ABA979" s="871"/>
      <c r="ABB979" s="871"/>
      <c r="ABC979" s="871"/>
      <c r="ABD979" s="871"/>
      <c r="ABE979" s="871"/>
      <c r="ABF979" s="871"/>
      <c r="ABG979" s="871"/>
      <c r="ABH979" s="871"/>
      <c r="ABI979" s="871"/>
      <c r="ABJ979" s="871"/>
      <c r="ABK979" s="871"/>
      <c r="ABL979" s="871"/>
      <c r="ABM979" s="871"/>
      <c r="ABN979" s="871"/>
      <c r="ABO979" s="871"/>
      <c r="ABP979" s="871"/>
      <c r="ABQ979" s="871"/>
      <c r="ABR979" s="871"/>
      <c r="ABS979" s="871"/>
      <c r="ABT979" s="871"/>
      <c r="ABU979" s="871"/>
      <c r="ABV979" s="871"/>
      <c r="ABW979" s="871"/>
      <c r="ABX979" s="871"/>
      <c r="ABY979" s="871"/>
      <c r="ABZ979" s="871"/>
      <c r="ACA979" s="871"/>
      <c r="ACB979" s="871"/>
      <c r="ACC979" s="871"/>
      <c r="ACD979" s="871"/>
      <c r="ACE979" s="871"/>
      <c r="ACF979" s="871"/>
      <c r="ACG979" s="871"/>
      <c r="ACH979" s="871"/>
      <c r="ACI979" s="871"/>
      <c r="ACJ979" s="871"/>
      <c r="ACK979" s="871"/>
      <c r="ACL979" s="871"/>
      <c r="ACM979" s="871"/>
      <c r="ACN979" s="871"/>
      <c r="ACO979" s="871"/>
      <c r="ACP979" s="871"/>
      <c r="ACQ979" s="871"/>
      <c r="ACR979" s="871"/>
      <c r="ACS979" s="871"/>
      <c r="ACT979" s="871"/>
      <c r="ACU979" s="871"/>
      <c r="ACV979" s="871"/>
      <c r="ACW979" s="871"/>
      <c r="ACX979" s="871"/>
      <c r="ACY979" s="871"/>
      <c r="ACZ979" s="871"/>
      <c r="ADA979" s="871"/>
      <c r="ADB979" s="871"/>
      <c r="ADC979" s="871"/>
      <c r="ADD979" s="871"/>
      <c r="ADE979" s="871"/>
      <c r="ADF979" s="871"/>
      <c r="ADG979" s="871"/>
      <c r="ADH979" s="871"/>
      <c r="ADI979" s="871"/>
      <c r="ADJ979" s="871"/>
      <c r="ADK979" s="871"/>
      <c r="ADL979" s="871"/>
      <c r="ADM979" s="871"/>
      <c r="ADN979" s="871"/>
      <c r="ADO979" s="871"/>
      <c r="ADP979" s="871"/>
      <c r="ADQ979" s="871"/>
      <c r="ADR979" s="871"/>
      <c r="ADS979" s="871"/>
      <c r="ADT979" s="871"/>
      <c r="ADU979" s="871"/>
      <c r="ADV979" s="871"/>
      <c r="ADW979" s="871"/>
      <c r="ADX979" s="871"/>
      <c r="ADY979" s="871"/>
      <c r="ADZ979" s="871"/>
      <c r="AEA979" s="871"/>
      <c r="AEB979" s="871"/>
      <c r="AEC979" s="871"/>
      <c r="AED979" s="871"/>
      <c r="AEE979" s="871"/>
      <c r="AEF979" s="871"/>
      <c r="AEG979" s="871"/>
      <c r="AEH979" s="871"/>
      <c r="AEI979" s="871"/>
      <c r="AEJ979" s="871"/>
      <c r="AEK979" s="871"/>
      <c r="AEL979" s="871"/>
      <c r="AEM979" s="871"/>
      <c r="AEN979" s="871"/>
      <c r="AEO979" s="871"/>
      <c r="AEP979" s="871"/>
      <c r="AEQ979" s="871"/>
      <c r="AER979" s="871"/>
      <c r="AES979" s="871"/>
      <c r="AET979" s="871"/>
      <c r="AEU979" s="871"/>
      <c r="AEV979" s="871"/>
      <c r="AEW979" s="871"/>
      <c r="AEX979" s="871"/>
      <c r="AEY979" s="871"/>
      <c r="AEZ979" s="871"/>
      <c r="AFA979" s="871"/>
      <c r="AFB979" s="871"/>
      <c r="AFC979" s="871"/>
      <c r="AFD979" s="871"/>
      <c r="AFE979" s="871"/>
      <c r="AFF979" s="871"/>
      <c r="AFG979" s="871"/>
      <c r="AFH979" s="871"/>
      <c r="AFI979" s="871"/>
      <c r="AFJ979" s="871"/>
      <c r="AFK979" s="871"/>
      <c r="AFL979" s="871"/>
      <c r="AFM979" s="871"/>
      <c r="AFN979" s="871"/>
      <c r="AFO979" s="871"/>
      <c r="AFP979" s="871"/>
      <c r="AFQ979" s="871"/>
      <c r="AFR979" s="871"/>
      <c r="AFS979" s="871"/>
      <c r="AFT979" s="871"/>
      <c r="AFU979" s="871"/>
      <c r="AFV979" s="871"/>
      <c r="AFW979" s="871"/>
      <c r="AFX979" s="871"/>
      <c r="AFY979" s="871"/>
      <c r="AFZ979" s="871"/>
      <c r="AGA979" s="871"/>
      <c r="AGB979" s="871"/>
      <c r="AGC979" s="871"/>
      <c r="AGD979" s="871"/>
      <c r="AGE979" s="871"/>
      <c r="AGF979" s="871"/>
      <c r="AGG979" s="871"/>
      <c r="AGH979" s="871"/>
      <c r="AGI979" s="871"/>
      <c r="AGJ979" s="871"/>
      <c r="AGK979" s="871"/>
      <c r="AGL979" s="871"/>
      <c r="AGM979" s="871"/>
      <c r="AGN979" s="871"/>
      <c r="AGO979" s="871"/>
      <c r="AGP979" s="871"/>
      <c r="AGQ979" s="871"/>
      <c r="AGR979" s="871"/>
      <c r="AGS979" s="871"/>
      <c r="AGT979" s="871"/>
      <c r="AGU979" s="871"/>
      <c r="AGV979" s="871"/>
      <c r="AGW979" s="871"/>
      <c r="AGX979" s="871"/>
      <c r="AGY979" s="871"/>
      <c r="AGZ979" s="871"/>
      <c r="AHA979" s="871"/>
      <c r="AHB979" s="871"/>
      <c r="AHC979" s="871"/>
      <c r="AHD979" s="871"/>
      <c r="AHE979" s="871"/>
      <c r="AHF979" s="871"/>
      <c r="AHG979" s="871"/>
      <c r="AHH979" s="871"/>
      <c r="AHI979" s="871"/>
      <c r="AHJ979" s="871"/>
      <c r="AHK979" s="871"/>
      <c r="AHL979" s="871"/>
      <c r="AHM979" s="871"/>
      <c r="AHN979" s="871"/>
      <c r="AHO979" s="871"/>
      <c r="AHP979" s="871"/>
      <c r="AHQ979" s="871"/>
      <c r="AHR979" s="871"/>
      <c r="AHS979" s="871"/>
      <c r="AHT979" s="871"/>
      <c r="AHU979" s="871"/>
      <c r="AHV979" s="871"/>
      <c r="AHW979" s="871"/>
      <c r="AHX979" s="871"/>
      <c r="AHY979" s="871"/>
      <c r="AHZ979" s="871"/>
      <c r="AIA979" s="871"/>
      <c r="AIB979" s="871"/>
      <c r="AIC979" s="871"/>
      <c r="AID979" s="871"/>
      <c r="AIE979" s="871"/>
      <c r="AIF979" s="871"/>
      <c r="AIG979" s="871"/>
      <c r="AIH979" s="871"/>
      <c r="AII979" s="871"/>
      <c r="AIJ979" s="871"/>
      <c r="AIK979" s="871"/>
      <c r="AIL979" s="871"/>
      <c r="AIM979" s="871"/>
      <c r="AIN979" s="871"/>
      <c r="AIO979" s="871"/>
      <c r="AIP979" s="871"/>
      <c r="AIQ979" s="871"/>
      <c r="AIR979" s="871"/>
      <c r="AIS979" s="871"/>
      <c r="AIT979" s="871"/>
      <c r="AIU979" s="871"/>
      <c r="AIV979" s="871"/>
      <c r="AIW979" s="871"/>
      <c r="AIX979" s="871"/>
      <c r="AIY979" s="871"/>
      <c r="AIZ979" s="871"/>
      <c r="AJA979" s="871"/>
      <c r="AJB979" s="871"/>
      <c r="AJC979" s="871"/>
      <c r="AJD979" s="871"/>
      <c r="AJE979" s="871"/>
      <c r="AJF979" s="871"/>
      <c r="AJG979" s="871"/>
      <c r="AJH979" s="871"/>
      <c r="AJI979" s="871"/>
      <c r="AJJ979" s="871"/>
      <c r="AJK979" s="871"/>
      <c r="AJL979" s="871"/>
      <c r="AJM979" s="871"/>
      <c r="AJN979" s="871"/>
      <c r="AJO979" s="871"/>
      <c r="AJP979" s="871"/>
      <c r="AJQ979" s="871"/>
      <c r="AJR979" s="871"/>
      <c r="AJS979" s="871"/>
      <c r="AJT979" s="871"/>
      <c r="AJU979" s="871"/>
      <c r="AJV979" s="871"/>
      <c r="AJW979" s="871"/>
      <c r="AJX979" s="871"/>
      <c r="AJY979" s="871"/>
      <c r="AJZ979" s="871"/>
      <c r="AKA979" s="871"/>
      <c r="AKB979" s="871"/>
      <c r="AKC979" s="871"/>
      <c r="AKD979" s="871"/>
      <c r="AKE979" s="871"/>
      <c r="AKF979" s="871"/>
      <c r="AKG979" s="871"/>
      <c r="AKH979" s="871"/>
      <c r="AKI979" s="871"/>
      <c r="AKJ979" s="871"/>
      <c r="AKK979" s="871"/>
      <c r="AKL979" s="871"/>
      <c r="AKM979" s="871"/>
      <c r="AKN979" s="871"/>
      <c r="AKO979" s="871"/>
      <c r="AKP979" s="871"/>
      <c r="AKQ979" s="871"/>
      <c r="AKR979" s="871"/>
      <c r="AKS979" s="871"/>
      <c r="AKT979" s="871"/>
      <c r="AKU979" s="871"/>
      <c r="AKV979" s="871"/>
      <c r="AKW979" s="871"/>
      <c r="AKX979" s="871"/>
      <c r="AKY979" s="871"/>
      <c r="AKZ979" s="871"/>
      <c r="ALA979" s="871"/>
      <c r="ALB979" s="871"/>
      <c r="ALC979" s="871"/>
      <c r="ALD979" s="871"/>
      <c r="ALE979" s="871"/>
      <c r="ALF979" s="871"/>
      <c r="ALG979" s="871"/>
      <c r="ALH979" s="871"/>
      <c r="ALI979" s="871"/>
      <c r="ALJ979" s="871"/>
      <c r="ALK979" s="871"/>
      <c r="ALL979" s="871"/>
      <c r="ALM979" s="871"/>
      <c r="ALN979" s="871"/>
      <c r="ALO979" s="871"/>
      <c r="ALP979" s="871"/>
      <c r="ALQ979" s="871"/>
      <c r="ALR979" s="871"/>
      <c r="ALS979" s="871"/>
      <c r="ALT979" s="871"/>
      <c r="ALU979" s="871"/>
      <c r="ALV979" s="871"/>
      <c r="ALW979" s="871"/>
      <c r="ALX979" s="871"/>
      <c r="ALY979" s="871"/>
      <c r="ALZ979" s="871"/>
      <c r="AMA979" s="871"/>
      <c r="AMB979" s="871"/>
      <c r="AMC979" s="871"/>
      <c r="AMD979" s="871"/>
      <c r="AME979" s="871"/>
      <c r="AMF979" s="871"/>
      <c r="AMG979" s="871"/>
      <c r="AMH979" s="871"/>
      <c r="AMI979" s="871"/>
      <c r="AMJ979" s="871"/>
    </row>
    <row r="980" spans="1:1024" ht="14.4">
      <c r="A980" s="873" t="s">
        <v>732</v>
      </c>
      <c r="B980" s="873" t="s">
        <v>560</v>
      </c>
      <c r="C980" s="873" t="s">
        <v>232</v>
      </c>
      <c r="D980" s="873" t="s">
        <v>6</v>
      </c>
      <c r="E980" s="873" t="s">
        <v>7</v>
      </c>
      <c r="F980" s="873" t="s">
        <v>8</v>
      </c>
      <c r="G980" s="873" t="s">
        <v>775</v>
      </c>
      <c r="H980" s="871"/>
      <c r="I980" s="871"/>
      <c r="J980" s="871"/>
      <c r="K980" s="871"/>
      <c r="L980" s="871"/>
      <c r="M980" s="871"/>
      <c r="N980" s="871"/>
      <c r="O980" s="871"/>
      <c r="P980" s="871"/>
      <c r="Q980" s="871"/>
      <c r="R980" s="871"/>
      <c r="S980" s="871"/>
      <c r="T980" s="871"/>
      <c r="U980" s="871"/>
      <c r="V980" s="871"/>
      <c r="W980" s="871"/>
      <c r="X980" s="871"/>
      <c r="Y980" s="871"/>
      <c r="Z980" s="871"/>
      <c r="AA980" s="871"/>
      <c r="AB980" s="871"/>
      <c r="AC980" s="871"/>
      <c r="AD980" s="871"/>
      <c r="AE980" s="871"/>
      <c r="AF980" s="871"/>
      <c r="AG980" s="871"/>
      <c r="AH980" s="871"/>
      <c r="AI980" s="871"/>
      <c r="AJ980" s="871"/>
      <c r="AK980" s="871"/>
      <c r="AL980" s="871"/>
      <c r="AM980" s="871"/>
      <c r="AN980" s="871"/>
      <c r="AO980" s="871"/>
      <c r="AP980" s="871"/>
      <c r="AQ980" s="871"/>
      <c r="AR980" s="871"/>
      <c r="AS980" s="871"/>
      <c r="AT980" s="871"/>
      <c r="AU980" s="871"/>
      <c r="AV980" s="871"/>
      <c r="AW980" s="871"/>
      <c r="AX980" s="871"/>
      <c r="AY980" s="871"/>
      <c r="AZ980" s="871"/>
      <c r="BA980" s="871"/>
      <c r="BB980" s="871"/>
      <c r="BC980" s="871"/>
      <c r="BD980" s="871"/>
      <c r="BE980" s="871"/>
      <c r="BF980" s="871"/>
      <c r="BG980" s="871"/>
      <c r="BH980" s="871"/>
      <c r="BI980" s="871"/>
      <c r="BJ980" s="871"/>
      <c r="BK980" s="871"/>
      <c r="BL980" s="871"/>
      <c r="BM980" s="871"/>
      <c r="BN980" s="871"/>
      <c r="BO980" s="871"/>
      <c r="BP980" s="871"/>
      <c r="BQ980" s="871"/>
      <c r="BR980" s="871"/>
      <c r="BS980" s="871"/>
      <c r="BT980" s="871"/>
      <c r="BU980" s="871"/>
      <c r="BV980" s="871"/>
      <c r="BW980" s="871"/>
      <c r="BX980" s="871"/>
      <c r="BY980" s="871"/>
      <c r="BZ980" s="871"/>
      <c r="CA980" s="871"/>
      <c r="CB980" s="871"/>
      <c r="CC980" s="871"/>
      <c r="CD980" s="871"/>
      <c r="CE980" s="871"/>
      <c r="CF980" s="871"/>
      <c r="CG980" s="871"/>
      <c r="CH980" s="871"/>
      <c r="CI980" s="871"/>
      <c r="CJ980" s="871"/>
      <c r="CK980" s="871"/>
      <c r="CL980" s="871"/>
      <c r="CM980" s="871"/>
      <c r="CN980" s="871"/>
      <c r="CO980" s="871"/>
      <c r="CP980" s="871"/>
      <c r="CQ980" s="871"/>
      <c r="CR980" s="871"/>
      <c r="CS980" s="871"/>
      <c r="CT980" s="871"/>
      <c r="CU980" s="871"/>
      <c r="CV980" s="871"/>
      <c r="CW980" s="871"/>
      <c r="CX980" s="871"/>
      <c r="CY980" s="871"/>
      <c r="CZ980" s="871"/>
      <c r="DA980" s="871"/>
      <c r="DB980" s="871"/>
      <c r="DC980" s="871"/>
      <c r="DD980" s="871"/>
      <c r="DE980" s="871"/>
      <c r="DF980" s="871"/>
      <c r="DG980" s="871"/>
      <c r="DH980" s="871"/>
      <c r="DI980" s="871"/>
      <c r="DJ980" s="871"/>
      <c r="DK980" s="871"/>
      <c r="DL980" s="871"/>
      <c r="DM980" s="871"/>
      <c r="DN980" s="871"/>
      <c r="DO980" s="871"/>
      <c r="DP980" s="871"/>
      <c r="DQ980" s="871"/>
      <c r="DR980" s="871"/>
      <c r="DS980" s="871"/>
      <c r="DT980" s="871"/>
      <c r="DU980" s="871"/>
      <c r="DV980" s="871"/>
      <c r="DW980" s="871"/>
      <c r="DX980" s="871"/>
      <c r="DY980" s="871"/>
      <c r="DZ980" s="871"/>
      <c r="EA980" s="871"/>
      <c r="EB980" s="871"/>
      <c r="EC980" s="871"/>
      <c r="ED980" s="871"/>
      <c r="EE980" s="871"/>
      <c r="EF980" s="871"/>
      <c r="EG980" s="871"/>
      <c r="EH980" s="871"/>
      <c r="EI980" s="871"/>
      <c r="EJ980" s="871"/>
      <c r="EK980" s="871"/>
      <c r="EL980" s="871"/>
      <c r="EM980" s="871"/>
      <c r="EN980" s="871"/>
      <c r="EO980" s="871"/>
      <c r="EP980" s="871"/>
      <c r="EQ980" s="871"/>
      <c r="ER980" s="871"/>
      <c r="ES980" s="871"/>
      <c r="ET980" s="871"/>
      <c r="EU980" s="871"/>
      <c r="EV980" s="871"/>
      <c r="EW980" s="871"/>
      <c r="EX980" s="871"/>
      <c r="EY980" s="871"/>
      <c r="EZ980" s="871"/>
      <c r="FA980" s="871"/>
      <c r="FB980" s="871"/>
      <c r="FC980" s="871"/>
      <c r="FD980" s="871"/>
      <c r="FE980" s="871"/>
      <c r="FF980" s="871"/>
      <c r="FG980" s="871"/>
      <c r="FH980" s="871"/>
      <c r="FI980" s="871"/>
      <c r="FJ980" s="871"/>
      <c r="FK980" s="871"/>
      <c r="FL980" s="871"/>
      <c r="FM980" s="871"/>
      <c r="FN980" s="871"/>
      <c r="FO980" s="871"/>
      <c r="FP980" s="871"/>
      <c r="FQ980" s="871"/>
      <c r="FR980" s="871"/>
      <c r="FS980" s="871"/>
      <c r="FT980" s="871"/>
      <c r="FU980" s="871"/>
      <c r="FV980" s="871"/>
      <c r="FW980" s="871"/>
      <c r="FX980" s="871"/>
      <c r="FY980" s="871"/>
      <c r="FZ980" s="871"/>
      <c r="GA980" s="871"/>
      <c r="GB980" s="871"/>
      <c r="GC980" s="871"/>
      <c r="GD980" s="871"/>
      <c r="GE980" s="871"/>
      <c r="GF980" s="871"/>
      <c r="GG980" s="871"/>
      <c r="GH980" s="871"/>
      <c r="GI980" s="871"/>
      <c r="GJ980" s="871"/>
      <c r="GK980" s="871"/>
      <c r="GL980" s="871"/>
      <c r="GM980" s="871"/>
      <c r="GN980" s="871"/>
      <c r="GO980" s="871"/>
      <c r="GP980" s="871"/>
      <c r="GQ980" s="871"/>
      <c r="GR980" s="871"/>
      <c r="GS980" s="871"/>
      <c r="GT980" s="871"/>
      <c r="GU980" s="871"/>
      <c r="GV980" s="871"/>
      <c r="GW980" s="871"/>
      <c r="GX980" s="871"/>
      <c r="GY980" s="871"/>
      <c r="GZ980" s="871"/>
      <c r="HA980" s="871"/>
      <c r="HB980" s="871"/>
      <c r="HC980" s="871"/>
      <c r="HD980" s="871"/>
      <c r="HE980" s="871"/>
      <c r="HF980" s="871"/>
      <c r="HG980" s="871"/>
      <c r="HH980" s="871"/>
      <c r="HI980" s="871"/>
      <c r="HJ980" s="871"/>
      <c r="HK980" s="871"/>
      <c r="HL980" s="871"/>
      <c r="HM980" s="871"/>
      <c r="HN980" s="871"/>
      <c r="HO980" s="871"/>
      <c r="HP980" s="871"/>
      <c r="HQ980" s="871"/>
      <c r="HR980" s="871"/>
      <c r="HS980" s="871"/>
      <c r="HT980" s="871"/>
      <c r="HU980" s="871"/>
      <c r="HV980" s="871"/>
      <c r="HW980" s="871"/>
      <c r="HX980" s="871"/>
      <c r="HY980" s="871"/>
      <c r="HZ980" s="871"/>
      <c r="IA980" s="871"/>
      <c r="IB980" s="871"/>
      <c r="IC980" s="871"/>
      <c r="ID980" s="871"/>
      <c r="IE980" s="871"/>
      <c r="IF980" s="871"/>
      <c r="IG980" s="871"/>
      <c r="IH980" s="871"/>
      <c r="II980" s="871"/>
      <c r="IJ980" s="871"/>
      <c r="IK980" s="871"/>
      <c r="IL980" s="871"/>
      <c r="IM980" s="871"/>
      <c r="IN980" s="871"/>
      <c r="IO980" s="871"/>
      <c r="IP980" s="871"/>
      <c r="IQ980" s="871"/>
      <c r="IR980" s="871"/>
      <c r="IS980" s="871"/>
      <c r="IT980" s="871"/>
      <c r="IU980" s="871"/>
      <c r="IV980" s="871"/>
      <c r="IW980" s="871"/>
      <c r="IX980" s="871"/>
      <c r="IY980" s="871"/>
      <c r="IZ980" s="871"/>
      <c r="JA980" s="871"/>
      <c r="JB980" s="871"/>
      <c r="JC980" s="871"/>
      <c r="JD980" s="871"/>
      <c r="JE980" s="871"/>
      <c r="JF980" s="871"/>
      <c r="JG980" s="871"/>
      <c r="JH980" s="871"/>
      <c r="JI980" s="871"/>
      <c r="JJ980" s="871"/>
      <c r="JK980" s="871"/>
      <c r="JL980" s="871"/>
      <c r="JM980" s="871"/>
      <c r="JN980" s="871"/>
      <c r="JO980" s="871"/>
      <c r="JP980" s="871"/>
      <c r="JQ980" s="871"/>
      <c r="JR980" s="871"/>
      <c r="JS980" s="871"/>
      <c r="JT980" s="871"/>
      <c r="JU980" s="871"/>
      <c r="JV980" s="871"/>
      <c r="JW980" s="871"/>
      <c r="JX980" s="871"/>
      <c r="JY980" s="871"/>
      <c r="JZ980" s="871"/>
      <c r="KA980" s="871"/>
      <c r="KB980" s="871"/>
      <c r="KC980" s="871"/>
      <c r="KD980" s="871"/>
      <c r="KE980" s="871"/>
      <c r="KF980" s="871"/>
      <c r="KG980" s="871"/>
      <c r="KH980" s="871"/>
      <c r="KI980" s="871"/>
      <c r="KJ980" s="871"/>
      <c r="KK980" s="871"/>
      <c r="KL980" s="871"/>
      <c r="KM980" s="871"/>
      <c r="KN980" s="871"/>
      <c r="KO980" s="871"/>
      <c r="KP980" s="871"/>
      <c r="KQ980" s="871"/>
      <c r="KR980" s="871"/>
      <c r="KS980" s="871"/>
      <c r="KT980" s="871"/>
      <c r="KU980" s="871"/>
      <c r="KV980" s="871"/>
      <c r="KW980" s="871"/>
      <c r="KX980" s="871"/>
      <c r="KY980" s="871"/>
      <c r="KZ980" s="871"/>
      <c r="LA980" s="871"/>
      <c r="LB980" s="871"/>
      <c r="LC980" s="871"/>
      <c r="LD980" s="871"/>
      <c r="LE980" s="871"/>
      <c r="LF980" s="871"/>
      <c r="LG980" s="871"/>
      <c r="LH980" s="871"/>
      <c r="LI980" s="871"/>
      <c r="LJ980" s="871"/>
      <c r="LK980" s="871"/>
      <c r="LL980" s="871"/>
      <c r="LM980" s="871"/>
      <c r="LN980" s="871"/>
      <c r="LO980" s="871"/>
      <c r="LP980" s="871"/>
      <c r="LQ980" s="871"/>
      <c r="LR980" s="871"/>
      <c r="LS980" s="871"/>
      <c r="LT980" s="871"/>
      <c r="LU980" s="871"/>
      <c r="LV980" s="871"/>
      <c r="LW980" s="871"/>
      <c r="LX980" s="871"/>
      <c r="LY980" s="871"/>
      <c r="LZ980" s="871"/>
      <c r="MA980" s="871"/>
      <c r="MB980" s="871"/>
      <c r="MC980" s="871"/>
      <c r="MD980" s="871"/>
      <c r="ME980" s="871"/>
      <c r="MF980" s="871"/>
      <c r="MG980" s="871"/>
      <c r="MH980" s="871"/>
      <c r="MI980" s="871"/>
      <c r="MJ980" s="871"/>
      <c r="MK980" s="871"/>
      <c r="ML980" s="871"/>
      <c r="MM980" s="871"/>
      <c r="MN980" s="871"/>
      <c r="MO980" s="871"/>
      <c r="MP980" s="871"/>
      <c r="MQ980" s="871"/>
      <c r="MR980" s="871"/>
      <c r="MS980" s="871"/>
      <c r="MT980" s="871"/>
      <c r="MU980" s="871"/>
      <c r="MV980" s="871"/>
      <c r="MW980" s="871"/>
      <c r="MX980" s="871"/>
      <c r="MY980" s="871"/>
      <c r="MZ980" s="871"/>
      <c r="NA980" s="871"/>
      <c r="NB980" s="871"/>
      <c r="NC980" s="871"/>
      <c r="ND980" s="871"/>
      <c r="NE980" s="871"/>
      <c r="NF980" s="871"/>
      <c r="NG980" s="871"/>
      <c r="NH980" s="871"/>
      <c r="NI980" s="871"/>
      <c r="NJ980" s="871"/>
      <c r="NK980" s="871"/>
      <c r="NL980" s="871"/>
      <c r="NM980" s="871"/>
      <c r="NN980" s="871"/>
      <c r="NO980" s="871"/>
      <c r="NP980" s="871"/>
      <c r="NQ980" s="871"/>
      <c r="NR980" s="871"/>
      <c r="NS980" s="871"/>
      <c r="NT980" s="871"/>
      <c r="NU980" s="871"/>
      <c r="NV980" s="871"/>
      <c r="NW980" s="871"/>
      <c r="NX980" s="871"/>
      <c r="NY980" s="871"/>
      <c r="NZ980" s="871"/>
      <c r="OA980" s="871"/>
      <c r="OB980" s="871"/>
      <c r="OC980" s="871"/>
      <c r="OD980" s="871"/>
      <c r="OE980" s="871"/>
      <c r="OF980" s="871"/>
      <c r="OG980" s="871"/>
      <c r="OH980" s="871"/>
      <c r="OI980" s="871"/>
      <c r="OJ980" s="871"/>
      <c r="OK980" s="871"/>
      <c r="OL980" s="871"/>
      <c r="OM980" s="871"/>
      <c r="ON980" s="871"/>
      <c r="OO980" s="871"/>
      <c r="OP980" s="871"/>
      <c r="OQ980" s="871"/>
      <c r="OR980" s="871"/>
      <c r="OS980" s="871"/>
      <c r="OT980" s="871"/>
      <c r="OU980" s="871"/>
      <c r="OV980" s="871"/>
      <c r="OW980" s="871"/>
      <c r="OX980" s="871"/>
      <c r="OY980" s="871"/>
      <c r="OZ980" s="871"/>
      <c r="PA980" s="871"/>
      <c r="PB980" s="871"/>
      <c r="PC980" s="871"/>
      <c r="PD980" s="871"/>
      <c r="PE980" s="871"/>
      <c r="PF980" s="871"/>
      <c r="PG980" s="871"/>
      <c r="PH980" s="871"/>
      <c r="PI980" s="871"/>
      <c r="PJ980" s="871"/>
      <c r="PK980" s="871"/>
      <c r="PL980" s="871"/>
      <c r="PM980" s="871"/>
      <c r="PN980" s="871"/>
      <c r="PO980" s="871"/>
      <c r="PP980" s="871"/>
      <c r="PQ980" s="871"/>
      <c r="PR980" s="871"/>
      <c r="PS980" s="871"/>
      <c r="PT980" s="871"/>
      <c r="PU980" s="871"/>
      <c r="PV980" s="871"/>
      <c r="PW980" s="871"/>
      <c r="PX980" s="871"/>
      <c r="PY980" s="871"/>
      <c r="PZ980" s="871"/>
      <c r="QA980" s="871"/>
      <c r="QB980" s="871"/>
      <c r="QC980" s="871"/>
      <c r="QD980" s="871"/>
      <c r="QE980" s="871"/>
      <c r="QF980" s="871"/>
      <c r="QG980" s="871"/>
      <c r="QH980" s="871"/>
      <c r="QI980" s="871"/>
      <c r="QJ980" s="871"/>
      <c r="QK980" s="871"/>
      <c r="QL980" s="871"/>
      <c r="QM980" s="871"/>
      <c r="QN980" s="871"/>
      <c r="QO980" s="871"/>
      <c r="QP980" s="871"/>
      <c r="QQ980" s="871"/>
      <c r="QR980" s="871"/>
      <c r="QS980" s="871"/>
      <c r="QT980" s="871"/>
      <c r="QU980" s="871"/>
      <c r="QV980" s="871"/>
      <c r="QW980" s="871"/>
      <c r="QX980" s="871"/>
      <c r="QY980" s="871"/>
      <c r="QZ980" s="871"/>
      <c r="RA980" s="871"/>
      <c r="RB980" s="871"/>
      <c r="RC980" s="871"/>
      <c r="RD980" s="871"/>
      <c r="RE980" s="871"/>
      <c r="RF980" s="871"/>
      <c r="RG980" s="871"/>
      <c r="RH980" s="871"/>
      <c r="RI980" s="871"/>
      <c r="RJ980" s="871"/>
      <c r="RK980" s="871"/>
      <c r="RL980" s="871"/>
      <c r="RM980" s="871"/>
      <c r="RN980" s="871"/>
      <c r="RO980" s="871"/>
      <c r="RP980" s="871"/>
      <c r="RQ980" s="871"/>
      <c r="RR980" s="871"/>
      <c r="RS980" s="871"/>
      <c r="RT980" s="871"/>
      <c r="RU980" s="871"/>
      <c r="RV980" s="871"/>
      <c r="RW980" s="871"/>
      <c r="RX980" s="871"/>
      <c r="RY980" s="871"/>
      <c r="RZ980" s="871"/>
      <c r="SA980" s="871"/>
      <c r="SB980" s="871"/>
      <c r="SC980" s="871"/>
      <c r="SD980" s="871"/>
      <c r="SE980" s="871"/>
      <c r="SF980" s="871"/>
      <c r="SG980" s="871"/>
      <c r="SH980" s="871"/>
      <c r="SI980" s="871"/>
      <c r="SJ980" s="871"/>
      <c r="SK980" s="871"/>
      <c r="SL980" s="871"/>
      <c r="SM980" s="871"/>
      <c r="SN980" s="871"/>
      <c r="SO980" s="871"/>
      <c r="SP980" s="871"/>
      <c r="SQ980" s="871"/>
      <c r="SR980" s="871"/>
      <c r="SS980" s="871"/>
      <c r="ST980" s="871"/>
      <c r="SU980" s="871"/>
      <c r="SV980" s="871"/>
      <c r="SW980" s="871"/>
      <c r="SX980" s="871"/>
      <c r="SY980" s="871"/>
      <c r="SZ980" s="871"/>
      <c r="TA980" s="871"/>
      <c r="TB980" s="871"/>
      <c r="TC980" s="871"/>
      <c r="TD980" s="871"/>
      <c r="TE980" s="871"/>
      <c r="TF980" s="871"/>
      <c r="TG980" s="871"/>
      <c r="TH980" s="871"/>
      <c r="TI980" s="871"/>
      <c r="TJ980" s="871"/>
      <c r="TK980" s="871"/>
      <c r="TL980" s="871"/>
      <c r="TM980" s="871"/>
      <c r="TN980" s="871"/>
      <c r="TO980" s="871"/>
      <c r="TP980" s="871"/>
      <c r="TQ980" s="871"/>
      <c r="TR980" s="871"/>
      <c r="TS980" s="871"/>
      <c r="TT980" s="871"/>
      <c r="TU980" s="871"/>
      <c r="TV980" s="871"/>
      <c r="TW980" s="871"/>
      <c r="TX980" s="871"/>
      <c r="TY980" s="871"/>
      <c r="TZ980" s="871"/>
      <c r="UA980" s="871"/>
      <c r="UB980" s="871"/>
      <c r="UC980" s="871"/>
      <c r="UD980" s="871"/>
      <c r="UE980" s="871"/>
      <c r="UF980" s="871"/>
      <c r="UG980" s="871"/>
      <c r="UH980" s="871"/>
      <c r="UI980" s="871"/>
      <c r="UJ980" s="871"/>
      <c r="UK980" s="871"/>
      <c r="UL980" s="871"/>
      <c r="UM980" s="871"/>
      <c r="UN980" s="871"/>
      <c r="UO980" s="871"/>
      <c r="UP980" s="871"/>
      <c r="UQ980" s="871"/>
      <c r="UR980" s="871"/>
      <c r="US980" s="871"/>
      <c r="UT980" s="871"/>
      <c r="UU980" s="871"/>
      <c r="UV980" s="871"/>
      <c r="UW980" s="871"/>
      <c r="UX980" s="871"/>
      <c r="UY980" s="871"/>
      <c r="UZ980" s="871"/>
      <c r="VA980" s="871"/>
      <c r="VB980" s="871"/>
      <c r="VC980" s="871"/>
      <c r="VD980" s="871"/>
      <c r="VE980" s="871"/>
      <c r="VF980" s="871"/>
      <c r="VG980" s="871"/>
      <c r="VH980" s="871"/>
      <c r="VI980" s="871"/>
      <c r="VJ980" s="871"/>
      <c r="VK980" s="871"/>
      <c r="VL980" s="871"/>
      <c r="VM980" s="871"/>
      <c r="VN980" s="871"/>
      <c r="VO980" s="871"/>
      <c r="VP980" s="871"/>
      <c r="VQ980" s="871"/>
      <c r="VR980" s="871"/>
      <c r="VS980" s="871"/>
      <c r="VT980" s="871"/>
      <c r="VU980" s="871"/>
      <c r="VV980" s="871"/>
      <c r="VW980" s="871"/>
      <c r="VX980" s="871"/>
      <c r="VY980" s="871"/>
      <c r="VZ980" s="871"/>
      <c r="WA980" s="871"/>
      <c r="WB980" s="871"/>
      <c r="WC980" s="871"/>
      <c r="WD980" s="871"/>
      <c r="WE980" s="871"/>
      <c r="WF980" s="871"/>
      <c r="WG980" s="871"/>
      <c r="WH980" s="871"/>
      <c r="WI980" s="871"/>
      <c r="WJ980" s="871"/>
      <c r="WK980" s="871"/>
      <c r="WL980" s="871"/>
      <c r="WM980" s="871"/>
      <c r="WN980" s="871"/>
      <c r="WO980" s="871"/>
      <c r="WP980" s="871"/>
      <c r="WQ980" s="871"/>
      <c r="WR980" s="871"/>
      <c r="WS980" s="871"/>
      <c r="WT980" s="871"/>
      <c r="WU980" s="871"/>
      <c r="WV980" s="871"/>
      <c r="WW980" s="871"/>
      <c r="WX980" s="871"/>
      <c r="WY980" s="871"/>
      <c r="WZ980" s="871"/>
      <c r="XA980" s="871"/>
      <c r="XB980" s="871"/>
      <c r="XC980" s="871"/>
      <c r="XD980" s="871"/>
      <c r="XE980" s="871"/>
      <c r="XF980" s="871"/>
      <c r="XG980" s="871"/>
      <c r="XH980" s="871"/>
      <c r="XI980" s="871"/>
      <c r="XJ980" s="871"/>
      <c r="XK980" s="871"/>
      <c r="XL980" s="871"/>
      <c r="XM980" s="871"/>
      <c r="XN980" s="871"/>
      <c r="XO980" s="871"/>
      <c r="XP980" s="871"/>
      <c r="XQ980" s="871"/>
      <c r="XR980" s="871"/>
      <c r="XS980" s="871"/>
      <c r="XT980" s="871"/>
      <c r="XU980" s="871"/>
      <c r="XV980" s="871"/>
      <c r="XW980" s="871"/>
      <c r="XX980" s="871"/>
      <c r="XY980" s="871"/>
      <c r="XZ980" s="871"/>
      <c r="YA980" s="871"/>
      <c r="YB980" s="871"/>
      <c r="YC980" s="871"/>
      <c r="YD980" s="871"/>
      <c r="YE980" s="871"/>
      <c r="YF980" s="871"/>
      <c r="YG980" s="871"/>
      <c r="YH980" s="871"/>
      <c r="YI980" s="871"/>
      <c r="YJ980" s="871"/>
      <c r="YK980" s="871"/>
      <c r="YL980" s="871"/>
      <c r="YM980" s="871"/>
      <c r="YN980" s="871"/>
      <c r="YO980" s="871"/>
      <c r="YP980" s="871"/>
      <c r="YQ980" s="871"/>
      <c r="YR980" s="871"/>
      <c r="YS980" s="871"/>
      <c r="YT980" s="871"/>
      <c r="YU980" s="871"/>
      <c r="YV980" s="871"/>
      <c r="YW980" s="871"/>
      <c r="YX980" s="871"/>
      <c r="YY980" s="871"/>
      <c r="YZ980" s="871"/>
      <c r="ZA980" s="871"/>
      <c r="ZB980" s="871"/>
      <c r="ZC980" s="871"/>
      <c r="ZD980" s="871"/>
      <c r="ZE980" s="871"/>
      <c r="ZF980" s="871"/>
      <c r="ZG980" s="871"/>
      <c r="ZH980" s="871"/>
      <c r="ZI980" s="871"/>
      <c r="ZJ980" s="871"/>
      <c r="ZK980" s="871"/>
      <c r="ZL980" s="871"/>
      <c r="ZM980" s="871"/>
      <c r="ZN980" s="871"/>
      <c r="ZO980" s="871"/>
      <c r="ZP980" s="871"/>
      <c r="ZQ980" s="871"/>
      <c r="ZR980" s="871"/>
      <c r="ZS980" s="871"/>
      <c r="ZT980" s="871"/>
      <c r="ZU980" s="871"/>
      <c r="ZV980" s="871"/>
      <c r="ZW980" s="871"/>
      <c r="ZX980" s="871"/>
      <c r="ZY980" s="871"/>
      <c r="ZZ980" s="871"/>
      <c r="AAA980" s="871"/>
      <c r="AAB980" s="871"/>
      <c r="AAC980" s="871"/>
      <c r="AAD980" s="871"/>
      <c r="AAE980" s="871"/>
      <c r="AAF980" s="871"/>
      <c r="AAG980" s="871"/>
      <c r="AAH980" s="871"/>
      <c r="AAI980" s="871"/>
      <c r="AAJ980" s="871"/>
      <c r="AAK980" s="871"/>
      <c r="AAL980" s="871"/>
      <c r="AAM980" s="871"/>
      <c r="AAN980" s="871"/>
      <c r="AAO980" s="871"/>
      <c r="AAP980" s="871"/>
      <c r="AAQ980" s="871"/>
      <c r="AAR980" s="871"/>
      <c r="AAS980" s="871"/>
      <c r="AAT980" s="871"/>
      <c r="AAU980" s="871"/>
      <c r="AAV980" s="871"/>
      <c r="AAW980" s="871"/>
      <c r="AAX980" s="871"/>
      <c r="AAY980" s="871"/>
      <c r="AAZ980" s="871"/>
      <c r="ABA980" s="871"/>
      <c r="ABB980" s="871"/>
      <c r="ABC980" s="871"/>
      <c r="ABD980" s="871"/>
      <c r="ABE980" s="871"/>
      <c r="ABF980" s="871"/>
      <c r="ABG980" s="871"/>
      <c r="ABH980" s="871"/>
      <c r="ABI980" s="871"/>
      <c r="ABJ980" s="871"/>
      <c r="ABK980" s="871"/>
      <c r="ABL980" s="871"/>
      <c r="ABM980" s="871"/>
      <c r="ABN980" s="871"/>
      <c r="ABO980" s="871"/>
      <c r="ABP980" s="871"/>
      <c r="ABQ980" s="871"/>
      <c r="ABR980" s="871"/>
      <c r="ABS980" s="871"/>
      <c r="ABT980" s="871"/>
      <c r="ABU980" s="871"/>
      <c r="ABV980" s="871"/>
      <c r="ABW980" s="871"/>
      <c r="ABX980" s="871"/>
      <c r="ABY980" s="871"/>
      <c r="ABZ980" s="871"/>
      <c r="ACA980" s="871"/>
      <c r="ACB980" s="871"/>
      <c r="ACC980" s="871"/>
      <c r="ACD980" s="871"/>
      <c r="ACE980" s="871"/>
      <c r="ACF980" s="871"/>
      <c r="ACG980" s="871"/>
      <c r="ACH980" s="871"/>
      <c r="ACI980" s="871"/>
      <c r="ACJ980" s="871"/>
      <c r="ACK980" s="871"/>
      <c r="ACL980" s="871"/>
      <c r="ACM980" s="871"/>
      <c r="ACN980" s="871"/>
      <c r="ACO980" s="871"/>
      <c r="ACP980" s="871"/>
      <c r="ACQ980" s="871"/>
      <c r="ACR980" s="871"/>
      <c r="ACS980" s="871"/>
      <c r="ACT980" s="871"/>
      <c r="ACU980" s="871"/>
      <c r="ACV980" s="871"/>
      <c r="ACW980" s="871"/>
      <c r="ACX980" s="871"/>
      <c r="ACY980" s="871"/>
      <c r="ACZ980" s="871"/>
      <c r="ADA980" s="871"/>
      <c r="ADB980" s="871"/>
      <c r="ADC980" s="871"/>
      <c r="ADD980" s="871"/>
      <c r="ADE980" s="871"/>
      <c r="ADF980" s="871"/>
      <c r="ADG980" s="871"/>
      <c r="ADH980" s="871"/>
      <c r="ADI980" s="871"/>
      <c r="ADJ980" s="871"/>
      <c r="ADK980" s="871"/>
      <c r="ADL980" s="871"/>
      <c r="ADM980" s="871"/>
      <c r="ADN980" s="871"/>
      <c r="ADO980" s="871"/>
      <c r="ADP980" s="871"/>
      <c r="ADQ980" s="871"/>
      <c r="ADR980" s="871"/>
      <c r="ADS980" s="871"/>
      <c r="ADT980" s="871"/>
      <c r="ADU980" s="871"/>
      <c r="ADV980" s="871"/>
      <c r="ADW980" s="871"/>
      <c r="ADX980" s="871"/>
      <c r="ADY980" s="871"/>
      <c r="ADZ980" s="871"/>
      <c r="AEA980" s="871"/>
      <c r="AEB980" s="871"/>
      <c r="AEC980" s="871"/>
      <c r="AED980" s="871"/>
      <c r="AEE980" s="871"/>
      <c r="AEF980" s="871"/>
      <c r="AEG980" s="871"/>
      <c r="AEH980" s="871"/>
      <c r="AEI980" s="871"/>
      <c r="AEJ980" s="871"/>
      <c r="AEK980" s="871"/>
      <c r="AEL980" s="871"/>
      <c r="AEM980" s="871"/>
      <c r="AEN980" s="871"/>
      <c r="AEO980" s="871"/>
      <c r="AEP980" s="871"/>
      <c r="AEQ980" s="871"/>
      <c r="AER980" s="871"/>
      <c r="AES980" s="871"/>
      <c r="AET980" s="871"/>
      <c r="AEU980" s="871"/>
      <c r="AEV980" s="871"/>
      <c r="AEW980" s="871"/>
      <c r="AEX980" s="871"/>
      <c r="AEY980" s="871"/>
      <c r="AEZ980" s="871"/>
      <c r="AFA980" s="871"/>
      <c r="AFB980" s="871"/>
      <c r="AFC980" s="871"/>
      <c r="AFD980" s="871"/>
      <c r="AFE980" s="871"/>
      <c r="AFF980" s="871"/>
      <c r="AFG980" s="871"/>
      <c r="AFH980" s="871"/>
      <c r="AFI980" s="871"/>
      <c r="AFJ980" s="871"/>
      <c r="AFK980" s="871"/>
      <c r="AFL980" s="871"/>
      <c r="AFM980" s="871"/>
      <c r="AFN980" s="871"/>
      <c r="AFO980" s="871"/>
      <c r="AFP980" s="871"/>
      <c r="AFQ980" s="871"/>
      <c r="AFR980" s="871"/>
      <c r="AFS980" s="871"/>
      <c r="AFT980" s="871"/>
      <c r="AFU980" s="871"/>
      <c r="AFV980" s="871"/>
      <c r="AFW980" s="871"/>
      <c r="AFX980" s="871"/>
      <c r="AFY980" s="871"/>
      <c r="AFZ980" s="871"/>
      <c r="AGA980" s="871"/>
      <c r="AGB980" s="871"/>
      <c r="AGC980" s="871"/>
      <c r="AGD980" s="871"/>
      <c r="AGE980" s="871"/>
      <c r="AGF980" s="871"/>
      <c r="AGG980" s="871"/>
      <c r="AGH980" s="871"/>
      <c r="AGI980" s="871"/>
      <c r="AGJ980" s="871"/>
      <c r="AGK980" s="871"/>
      <c r="AGL980" s="871"/>
      <c r="AGM980" s="871"/>
      <c r="AGN980" s="871"/>
      <c r="AGO980" s="871"/>
      <c r="AGP980" s="871"/>
      <c r="AGQ980" s="871"/>
      <c r="AGR980" s="871"/>
      <c r="AGS980" s="871"/>
      <c r="AGT980" s="871"/>
      <c r="AGU980" s="871"/>
      <c r="AGV980" s="871"/>
      <c r="AGW980" s="871"/>
      <c r="AGX980" s="871"/>
      <c r="AGY980" s="871"/>
      <c r="AGZ980" s="871"/>
      <c r="AHA980" s="871"/>
      <c r="AHB980" s="871"/>
      <c r="AHC980" s="871"/>
      <c r="AHD980" s="871"/>
      <c r="AHE980" s="871"/>
      <c r="AHF980" s="871"/>
      <c r="AHG980" s="871"/>
      <c r="AHH980" s="871"/>
      <c r="AHI980" s="871"/>
      <c r="AHJ980" s="871"/>
      <c r="AHK980" s="871"/>
      <c r="AHL980" s="871"/>
      <c r="AHM980" s="871"/>
      <c r="AHN980" s="871"/>
      <c r="AHO980" s="871"/>
      <c r="AHP980" s="871"/>
      <c r="AHQ980" s="871"/>
      <c r="AHR980" s="871"/>
      <c r="AHS980" s="871"/>
      <c r="AHT980" s="871"/>
      <c r="AHU980" s="871"/>
      <c r="AHV980" s="871"/>
      <c r="AHW980" s="871"/>
      <c r="AHX980" s="871"/>
      <c r="AHY980" s="871"/>
      <c r="AHZ980" s="871"/>
      <c r="AIA980" s="871"/>
      <c r="AIB980" s="871"/>
      <c r="AIC980" s="871"/>
      <c r="AID980" s="871"/>
      <c r="AIE980" s="871"/>
      <c r="AIF980" s="871"/>
      <c r="AIG980" s="871"/>
      <c r="AIH980" s="871"/>
      <c r="AII980" s="871"/>
      <c r="AIJ980" s="871"/>
      <c r="AIK980" s="871"/>
      <c r="AIL980" s="871"/>
      <c r="AIM980" s="871"/>
      <c r="AIN980" s="871"/>
      <c r="AIO980" s="871"/>
      <c r="AIP980" s="871"/>
      <c r="AIQ980" s="871"/>
      <c r="AIR980" s="871"/>
      <c r="AIS980" s="871"/>
      <c r="AIT980" s="871"/>
      <c r="AIU980" s="871"/>
      <c r="AIV980" s="871"/>
      <c r="AIW980" s="871"/>
      <c r="AIX980" s="871"/>
      <c r="AIY980" s="871"/>
      <c r="AIZ980" s="871"/>
      <c r="AJA980" s="871"/>
      <c r="AJB980" s="871"/>
      <c r="AJC980" s="871"/>
      <c r="AJD980" s="871"/>
      <c r="AJE980" s="871"/>
      <c r="AJF980" s="871"/>
      <c r="AJG980" s="871"/>
      <c r="AJH980" s="871"/>
      <c r="AJI980" s="871"/>
      <c r="AJJ980" s="871"/>
      <c r="AJK980" s="871"/>
      <c r="AJL980" s="871"/>
      <c r="AJM980" s="871"/>
      <c r="AJN980" s="871"/>
      <c r="AJO980" s="871"/>
      <c r="AJP980" s="871"/>
      <c r="AJQ980" s="871"/>
      <c r="AJR980" s="871"/>
      <c r="AJS980" s="871"/>
      <c r="AJT980" s="871"/>
      <c r="AJU980" s="871"/>
      <c r="AJV980" s="871"/>
      <c r="AJW980" s="871"/>
      <c r="AJX980" s="871"/>
      <c r="AJY980" s="871"/>
      <c r="AJZ980" s="871"/>
      <c r="AKA980" s="871"/>
      <c r="AKB980" s="871"/>
      <c r="AKC980" s="871"/>
      <c r="AKD980" s="871"/>
      <c r="AKE980" s="871"/>
      <c r="AKF980" s="871"/>
      <c r="AKG980" s="871"/>
      <c r="AKH980" s="871"/>
      <c r="AKI980" s="871"/>
      <c r="AKJ980" s="871"/>
      <c r="AKK980" s="871"/>
      <c r="AKL980" s="871"/>
      <c r="AKM980" s="871"/>
      <c r="AKN980" s="871"/>
      <c r="AKO980" s="871"/>
      <c r="AKP980" s="871"/>
      <c r="AKQ980" s="871"/>
      <c r="AKR980" s="871"/>
      <c r="AKS980" s="871"/>
      <c r="AKT980" s="871"/>
      <c r="AKU980" s="871"/>
      <c r="AKV980" s="871"/>
      <c r="AKW980" s="871"/>
      <c r="AKX980" s="871"/>
      <c r="AKY980" s="871"/>
      <c r="AKZ980" s="871"/>
      <c r="ALA980" s="871"/>
      <c r="ALB980" s="871"/>
      <c r="ALC980" s="871"/>
      <c r="ALD980" s="871"/>
      <c r="ALE980" s="871"/>
      <c r="ALF980" s="871"/>
      <c r="ALG980" s="871"/>
      <c r="ALH980" s="871"/>
      <c r="ALI980" s="871"/>
      <c r="ALJ980" s="871"/>
      <c r="ALK980" s="871"/>
      <c r="ALL980" s="871"/>
      <c r="ALM980" s="871"/>
      <c r="ALN980" s="871"/>
      <c r="ALO980" s="871"/>
      <c r="ALP980" s="871"/>
      <c r="ALQ980" s="871"/>
      <c r="ALR980" s="871"/>
      <c r="ALS980" s="871"/>
      <c r="ALT980" s="871"/>
      <c r="ALU980" s="871"/>
      <c r="ALV980" s="871"/>
      <c r="ALW980" s="871"/>
      <c r="ALX980" s="871"/>
      <c r="ALY980" s="871"/>
      <c r="ALZ980" s="871"/>
      <c r="AMA980" s="871"/>
      <c r="AMB980" s="871"/>
      <c r="AMC980" s="871"/>
      <c r="AMD980" s="871"/>
      <c r="AME980" s="871"/>
      <c r="AMF980" s="871"/>
      <c r="AMG980" s="871"/>
      <c r="AMH980" s="871"/>
      <c r="AMI980" s="871"/>
      <c r="AMJ980" s="871"/>
    </row>
    <row r="981" spans="1:1024" ht="14.4">
      <c r="A981" s="964">
        <v>15633</v>
      </c>
      <c r="B981" s="1003">
        <v>0.1</v>
      </c>
      <c r="C981" s="1037"/>
      <c r="D981" s="954" t="s">
        <v>734</v>
      </c>
      <c r="E981" s="955">
        <v>1600000</v>
      </c>
      <c r="F981" s="1056">
        <v>2.5000000000000001E-2</v>
      </c>
      <c r="G981" s="955">
        <f t="shared" ref="G981:G988" si="39">E981*F981</f>
        <v>40000</v>
      </c>
      <c r="H981" s="871"/>
      <c r="I981" s="871"/>
      <c r="J981" s="871"/>
      <c r="K981" s="871"/>
      <c r="L981" s="871"/>
      <c r="M981" s="871"/>
      <c r="N981" s="871"/>
      <c r="O981" s="871"/>
      <c r="P981" s="871"/>
      <c r="Q981" s="871"/>
      <c r="R981" s="871"/>
      <c r="S981" s="871"/>
      <c r="T981" s="871"/>
      <c r="U981" s="871"/>
      <c r="V981" s="871"/>
      <c r="W981" s="871"/>
      <c r="X981" s="871"/>
      <c r="Y981" s="871"/>
      <c r="Z981" s="871"/>
      <c r="AA981" s="871"/>
      <c r="AB981" s="871"/>
      <c r="AC981" s="871"/>
      <c r="AD981" s="871"/>
      <c r="AE981" s="871"/>
      <c r="AF981" s="871"/>
      <c r="AG981" s="871"/>
      <c r="AH981" s="871"/>
      <c r="AI981" s="871"/>
      <c r="AJ981" s="871"/>
      <c r="AK981" s="871"/>
      <c r="AL981" s="871"/>
      <c r="AM981" s="871"/>
      <c r="AN981" s="871"/>
      <c r="AO981" s="871"/>
      <c r="AP981" s="871"/>
      <c r="AQ981" s="871"/>
      <c r="AR981" s="871"/>
      <c r="AS981" s="871"/>
      <c r="AT981" s="871"/>
      <c r="AU981" s="871"/>
      <c r="AV981" s="871"/>
      <c r="AW981" s="871"/>
      <c r="AX981" s="871"/>
      <c r="AY981" s="871"/>
      <c r="AZ981" s="871"/>
      <c r="BA981" s="871"/>
      <c r="BB981" s="871"/>
      <c r="BC981" s="871"/>
      <c r="BD981" s="871"/>
      <c r="BE981" s="871"/>
      <c r="BF981" s="871"/>
      <c r="BG981" s="871"/>
      <c r="BH981" s="871"/>
      <c r="BI981" s="871"/>
      <c r="BJ981" s="871"/>
      <c r="BK981" s="871"/>
      <c r="BL981" s="871"/>
      <c r="BM981" s="871"/>
      <c r="BN981" s="871"/>
      <c r="BO981" s="871"/>
      <c r="BP981" s="871"/>
      <c r="BQ981" s="871"/>
      <c r="BR981" s="871"/>
      <c r="BS981" s="871"/>
      <c r="BT981" s="871"/>
      <c r="BU981" s="871"/>
      <c r="BV981" s="871"/>
      <c r="BW981" s="871"/>
      <c r="BX981" s="871"/>
      <c r="BY981" s="871"/>
      <c r="BZ981" s="871"/>
      <c r="CA981" s="871"/>
      <c r="CB981" s="871"/>
      <c r="CC981" s="871"/>
      <c r="CD981" s="871"/>
      <c r="CE981" s="871"/>
      <c r="CF981" s="871"/>
      <c r="CG981" s="871"/>
      <c r="CH981" s="871"/>
      <c r="CI981" s="871"/>
      <c r="CJ981" s="871"/>
      <c r="CK981" s="871"/>
      <c r="CL981" s="871"/>
      <c r="CM981" s="871"/>
      <c r="CN981" s="871"/>
      <c r="CO981" s="871"/>
      <c r="CP981" s="871"/>
      <c r="CQ981" s="871"/>
      <c r="CR981" s="871"/>
      <c r="CS981" s="871"/>
      <c r="CT981" s="871"/>
      <c r="CU981" s="871"/>
      <c r="CV981" s="871"/>
      <c r="CW981" s="871"/>
      <c r="CX981" s="871"/>
      <c r="CY981" s="871"/>
      <c r="CZ981" s="871"/>
      <c r="DA981" s="871"/>
      <c r="DB981" s="871"/>
      <c r="DC981" s="871"/>
      <c r="DD981" s="871"/>
      <c r="DE981" s="871"/>
      <c r="DF981" s="871"/>
      <c r="DG981" s="871"/>
      <c r="DH981" s="871"/>
      <c r="DI981" s="871"/>
      <c r="DJ981" s="871"/>
      <c r="DK981" s="871"/>
      <c r="DL981" s="871"/>
      <c r="DM981" s="871"/>
      <c r="DN981" s="871"/>
      <c r="DO981" s="871"/>
      <c r="DP981" s="871"/>
      <c r="DQ981" s="871"/>
      <c r="DR981" s="871"/>
      <c r="DS981" s="871"/>
      <c r="DT981" s="871"/>
      <c r="DU981" s="871"/>
      <c r="DV981" s="871"/>
      <c r="DW981" s="871"/>
      <c r="DX981" s="871"/>
      <c r="DY981" s="871"/>
      <c r="DZ981" s="871"/>
      <c r="EA981" s="871"/>
      <c r="EB981" s="871"/>
      <c r="EC981" s="871"/>
      <c r="ED981" s="871"/>
      <c r="EE981" s="871"/>
      <c r="EF981" s="871"/>
      <c r="EG981" s="871"/>
      <c r="EH981" s="871"/>
      <c r="EI981" s="871"/>
      <c r="EJ981" s="871"/>
      <c r="EK981" s="871"/>
      <c r="EL981" s="871"/>
      <c r="EM981" s="871"/>
      <c r="EN981" s="871"/>
      <c r="EO981" s="871"/>
      <c r="EP981" s="871"/>
      <c r="EQ981" s="871"/>
      <c r="ER981" s="871"/>
      <c r="ES981" s="871"/>
      <c r="ET981" s="871"/>
      <c r="EU981" s="871"/>
      <c r="EV981" s="871"/>
      <c r="EW981" s="871"/>
      <c r="EX981" s="871"/>
      <c r="EY981" s="871"/>
      <c r="EZ981" s="871"/>
      <c r="FA981" s="871"/>
      <c r="FB981" s="871"/>
      <c r="FC981" s="871"/>
      <c r="FD981" s="871"/>
      <c r="FE981" s="871"/>
      <c r="FF981" s="871"/>
      <c r="FG981" s="871"/>
      <c r="FH981" s="871"/>
      <c r="FI981" s="871"/>
      <c r="FJ981" s="871"/>
      <c r="FK981" s="871"/>
      <c r="FL981" s="871"/>
      <c r="FM981" s="871"/>
      <c r="FN981" s="871"/>
      <c r="FO981" s="871"/>
      <c r="FP981" s="871"/>
      <c r="FQ981" s="871"/>
      <c r="FR981" s="871"/>
      <c r="FS981" s="871"/>
      <c r="FT981" s="871"/>
      <c r="FU981" s="871"/>
      <c r="FV981" s="871"/>
      <c r="FW981" s="871"/>
      <c r="FX981" s="871"/>
      <c r="FY981" s="871"/>
      <c r="FZ981" s="871"/>
      <c r="GA981" s="871"/>
      <c r="GB981" s="871"/>
      <c r="GC981" s="871"/>
      <c r="GD981" s="871"/>
      <c r="GE981" s="871"/>
      <c r="GF981" s="871"/>
      <c r="GG981" s="871"/>
      <c r="GH981" s="871"/>
      <c r="GI981" s="871"/>
      <c r="GJ981" s="871"/>
      <c r="GK981" s="871"/>
      <c r="GL981" s="871"/>
      <c r="GM981" s="871"/>
      <c r="GN981" s="871"/>
      <c r="GO981" s="871"/>
      <c r="GP981" s="871"/>
      <c r="GQ981" s="871"/>
      <c r="GR981" s="871"/>
      <c r="GS981" s="871"/>
      <c r="GT981" s="871"/>
      <c r="GU981" s="871"/>
      <c r="GV981" s="871"/>
      <c r="GW981" s="871"/>
      <c r="GX981" s="871"/>
      <c r="GY981" s="871"/>
      <c r="GZ981" s="871"/>
      <c r="HA981" s="871"/>
      <c r="HB981" s="871"/>
      <c r="HC981" s="871"/>
      <c r="HD981" s="871"/>
      <c r="HE981" s="871"/>
      <c r="HF981" s="871"/>
      <c r="HG981" s="871"/>
      <c r="HH981" s="871"/>
      <c r="HI981" s="871"/>
      <c r="HJ981" s="871"/>
      <c r="HK981" s="871"/>
      <c r="HL981" s="871"/>
      <c r="HM981" s="871"/>
      <c r="HN981" s="871"/>
      <c r="HO981" s="871"/>
      <c r="HP981" s="871"/>
      <c r="HQ981" s="871"/>
      <c r="HR981" s="871"/>
      <c r="HS981" s="871"/>
      <c r="HT981" s="871"/>
      <c r="HU981" s="871"/>
      <c r="HV981" s="871"/>
      <c r="HW981" s="871"/>
      <c r="HX981" s="871"/>
      <c r="HY981" s="871"/>
      <c r="HZ981" s="871"/>
      <c r="IA981" s="871"/>
      <c r="IB981" s="871"/>
      <c r="IC981" s="871"/>
      <c r="ID981" s="871"/>
      <c r="IE981" s="871"/>
      <c r="IF981" s="871"/>
      <c r="IG981" s="871"/>
      <c r="IH981" s="871"/>
      <c r="II981" s="871"/>
      <c r="IJ981" s="871"/>
      <c r="IK981" s="871"/>
      <c r="IL981" s="871"/>
      <c r="IM981" s="871"/>
      <c r="IN981" s="871"/>
      <c r="IO981" s="871"/>
      <c r="IP981" s="871"/>
      <c r="IQ981" s="871"/>
      <c r="IR981" s="871"/>
      <c r="IS981" s="871"/>
      <c r="IT981" s="871"/>
      <c r="IU981" s="871"/>
      <c r="IV981" s="871"/>
      <c r="IW981" s="871"/>
      <c r="IX981" s="871"/>
      <c r="IY981" s="871"/>
      <c r="IZ981" s="871"/>
      <c r="JA981" s="871"/>
      <c r="JB981" s="871"/>
      <c r="JC981" s="871"/>
      <c r="JD981" s="871"/>
      <c r="JE981" s="871"/>
      <c r="JF981" s="871"/>
      <c r="JG981" s="871"/>
      <c r="JH981" s="871"/>
      <c r="JI981" s="871"/>
      <c r="JJ981" s="871"/>
      <c r="JK981" s="871"/>
      <c r="JL981" s="871"/>
      <c r="JM981" s="871"/>
      <c r="JN981" s="871"/>
      <c r="JO981" s="871"/>
      <c r="JP981" s="871"/>
      <c r="JQ981" s="871"/>
      <c r="JR981" s="871"/>
      <c r="JS981" s="871"/>
      <c r="JT981" s="871"/>
      <c r="JU981" s="871"/>
      <c r="JV981" s="871"/>
      <c r="JW981" s="871"/>
      <c r="JX981" s="871"/>
      <c r="JY981" s="871"/>
      <c r="JZ981" s="871"/>
      <c r="KA981" s="871"/>
      <c r="KB981" s="871"/>
      <c r="KC981" s="871"/>
      <c r="KD981" s="871"/>
      <c r="KE981" s="871"/>
      <c r="KF981" s="871"/>
      <c r="KG981" s="871"/>
      <c r="KH981" s="871"/>
      <c r="KI981" s="871"/>
      <c r="KJ981" s="871"/>
      <c r="KK981" s="871"/>
      <c r="KL981" s="871"/>
      <c r="KM981" s="871"/>
      <c r="KN981" s="871"/>
      <c r="KO981" s="871"/>
      <c r="KP981" s="871"/>
      <c r="KQ981" s="871"/>
      <c r="KR981" s="871"/>
      <c r="KS981" s="871"/>
      <c r="KT981" s="871"/>
      <c r="KU981" s="871"/>
      <c r="KV981" s="871"/>
      <c r="KW981" s="871"/>
      <c r="KX981" s="871"/>
      <c r="KY981" s="871"/>
      <c r="KZ981" s="871"/>
      <c r="LA981" s="871"/>
      <c r="LB981" s="871"/>
      <c r="LC981" s="871"/>
      <c r="LD981" s="871"/>
      <c r="LE981" s="871"/>
      <c r="LF981" s="871"/>
      <c r="LG981" s="871"/>
      <c r="LH981" s="871"/>
      <c r="LI981" s="871"/>
      <c r="LJ981" s="871"/>
      <c r="LK981" s="871"/>
      <c r="LL981" s="871"/>
      <c r="LM981" s="871"/>
      <c r="LN981" s="871"/>
      <c r="LO981" s="871"/>
      <c r="LP981" s="871"/>
      <c r="LQ981" s="871"/>
      <c r="LR981" s="871"/>
      <c r="LS981" s="871"/>
      <c r="LT981" s="871"/>
      <c r="LU981" s="871"/>
      <c r="LV981" s="871"/>
      <c r="LW981" s="871"/>
      <c r="LX981" s="871"/>
      <c r="LY981" s="871"/>
      <c r="LZ981" s="871"/>
      <c r="MA981" s="871"/>
      <c r="MB981" s="871"/>
      <c r="MC981" s="871"/>
      <c r="MD981" s="871"/>
      <c r="ME981" s="871"/>
      <c r="MF981" s="871"/>
      <c r="MG981" s="871"/>
      <c r="MH981" s="871"/>
      <c r="MI981" s="871"/>
      <c r="MJ981" s="871"/>
      <c r="MK981" s="871"/>
      <c r="ML981" s="871"/>
      <c r="MM981" s="871"/>
      <c r="MN981" s="871"/>
      <c r="MO981" s="871"/>
      <c r="MP981" s="871"/>
      <c r="MQ981" s="871"/>
      <c r="MR981" s="871"/>
      <c r="MS981" s="871"/>
      <c r="MT981" s="871"/>
      <c r="MU981" s="871"/>
      <c r="MV981" s="871"/>
      <c r="MW981" s="871"/>
      <c r="MX981" s="871"/>
      <c r="MY981" s="871"/>
      <c r="MZ981" s="871"/>
      <c r="NA981" s="871"/>
      <c r="NB981" s="871"/>
      <c r="NC981" s="871"/>
      <c r="ND981" s="871"/>
      <c r="NE981" s="871"/>
      <c r="NF981" s="871"/>
      <c r="NG981" s="871"/>
      <c r="NH981" s="871"/>
      <c r="NI981" s="871"/>
      <c r="NJ981" s="871"/>
      <c r="NK981" s="871"/>
      <c r="NL981" s="871"/>
      <c r="NM981" s="871"/>
      <c r="NN981" s="871"/>
      <c r="NO981" s="871"/>
      <c r="NP981" s="871"/>
      <c r="NQ981" s="871"/>
      <c r="NR981" s="871"/>
      <c r="NS981" s="871"/>
      <c r="NT981" s="871"/>
      <c r="NU981" s="871"/>
      <c r="NV981" s="871"/>
      <c r="NW981" s="871"/>
      <c r="NX981" s="871"/>
      <c r="NY981" s="871"/>
      <c r="NZ981" s="871"/>
      <c r="OA981" s="871"/>
      <c r="OB981" s="871"/>
      <c r="OC981" s="871"/>
      <c r="OD981" s="871"/>
      <c r="OE981" s="871"/>
      <c r="OF981" s="871"/>
      <c r="OG981" s="871"/>
      <c r="OH981" s="871"/>
      <c r="OI981" s="871"/>
      <c r="OJ981" s="871"/>
      <c r="OK981" s="871"/>
      <c r="OL981" s="871"/>
      <c r="OM981" s="871"/>
      <c r="ON981" s="871"/>
      <c r="OO981" s="871"/>
      <c r="OP981" s="871"/>
      <c r="OQ981" s="871"/>
      <c r="OR981" s="871"/>
      <c r="OS981" s="871"/>
      <c r="OT981" s="871"/>
      <c r="OU981" s="871"/>
      <c r="OV981" s="871"/>
      <c r="OW981" s="871"/>
      <c r="OX981" s="871"/>
      <c r="OY981" s="871"/>
      <c r="OZ981" s="871"/>
      <c r="PA981" s="871"/>
      <c r="PB981" s="871"/>
      <c r="PC981" s="871"/>
      <c r="PD981" s="871"/>
      <c r="PE981" s="871"/>
      <c r="PF981" s="871"/>
      <c r="PG981" s="871"/>
      <c r="PH981" s="871"/>
      <c r="PI981" s="871"/>
      <c r="PJ981" s="871"/>
      <c r="PK981" s="871"/>
      <c r="PL981" s="871"/>
      <c r="PM981" s="871"/>
      <c r="PN981" s="871"/>
      <c r="PO981" s="871"/>
      <c r="PP981" s="871"/>
      <c r="PQ981" s="871"/>
      <c r="PR981" s="871"/>
      <c r="PS981" s="871"/>
      <c r="PT981" s="871"/>
      <c r="PU981" s="871"/>
      <c r="PV981" s="871"/>
      <c r="PW981" s="871"/>
      <c r="PX981" s="871"/>
      <c r="PY981" s="871"/>
      <c r="PZ981" s="871"/>
      <c r="QA981" s="871"/>
      <c r="QB981" s="871"/>
      <c r="QC981" s="871"/>
      <c r="QD981" s="871"/>
      <c r="QE981" s="871"/>
      <c r="QF981" s="871"/>
      <c r="QG981" s="871"/>
      <c r="QH981" s="871"/>
      <c r="QI981" s="871"/>
      <c r="QJ981" s="871"/>
      <c r="QK981" s="871"/>
      <c r="QL981" s="871"/>
      <c r="QM981" s="871"/>
      <c r="QN981" s="871"/>
      <c r="QO981" s="871"/>
      <c r="QP981" s="871"/>
      <c r="QQ981" s="871"/>
      <c r="QR981" s="871"/>
      <c r="QS981" s="871"/>
      <c r="QT981" s="871"/>
      <c r="QU981" s="871"/>
      <c r="QV981" s="871"/>
      <c r="QW981" s="871"/>
      <c r="QX981" s="871"/>
      <c r="QY981" s="871"/>
      <c r="QZ981" s="871"/>
      <c r="RA981" s="871"/>
      <c r="RB981" s="871"/>
      <c r="RC981" s="871"/>
      <c r="RD981" s="871"/>
      <c r="RE981" s="871"/>
      <c r="RF981" s="871"/>
      <c r="RG981" s="871"/>
      <c r="RH981" s="871"/>
      <c r="RI981" s="871"/>
      <c r="RJ981" s="871"/>
      <c r="RK981" s="871"/>
      <c r="RL981" s="871"/>
      <c r="RM981" s="871"/>
      <c r="RN981" s="871"/>
      <c r="RO981" s="871"/>
      <c r="RP981" s="871"/>
      <c r="RQ981" s="871"/>
      <c r="RR981" s="871"/>
      <c r="RS981" s="871"/>
      <c r="RT981" s="871"/>
      <c r="RU981" s="871"/>
      <c r="RV981" s="871"/>
      <c r="RW981" s="871"/>
      <c r="RX981" s="871"/>
      <c r="RY981" s="871"/>
      <c r="RZ981" s="871"/>
      <c r="SA981" s="871"/>
      <c r="SB981" s="871"/>
      <c r="SC981" s="871"/>
      <c r="SD981" s="871"/>
      <c r="SE981" s="871"/>
      <c r="SF981" s="871"/>
      <c r="SG981" s="871"/>
      <c r="SH981" s="871"/>
      <c r="SI981" s="871"/>
      <c r="SJ981" s="871"/>
      <c r="SK981" s="871"/>
      <c r="SL981" s="871"/>
      <c r="SM981" s="871"/>
      <c r="SN981" s="871"/>
      <c r="SO981" s="871"/>
      <c r="SP981" s="871"/>
      <c r="SQ981" s="871"/>
      <c r="SR981" s="871"/>
      <c r="SS981" s="871"/>
      <c r="ST981" s="871"/>
      <c r="SU981" s="871"/>
      <c r="SV981" s="871"/>
      <c r="SW981" s="871"/>
      <c r="SX981" s="871"/>
      <c r="SY981" s="871"/>
      <c r="SZ981" s="871"/>
      <c r="TA981" s="871"/>
      <c r="TB981" s="871"/>
      <c r="TC981" s="871"/>
      <c r="TD981" s="871"/>
      <c r="TE981" s="871"/>
      <c r="TF981" s="871"/>
      <c r="TG981" s="871"/>
      <c r="TH981" s="871"/>
      <c r="TI981" s="871"/>
      <c r="TJ981" s="871"/>
      <c r="TK981" s="871"/>
      <c r="TL981" s="871"/>
      <c r="TM981" s="871"/>
      <c r="TN981" s="871"/>
      <c r="TO981" s="871"/>
      <c r="TP981" s="871"/>
      <c r="TQ981" s="871"/>
      <c r="TR981" s="871"/>
      <c r="TS981" s="871"/>
      <c r="TT981" s="871"/>
      <c r="TU981" s="871"/>
      <c r="TV981" s="871"/>
      <c r="TW981" s="871"/>
      <c r="TX981" s="871"/>
      <c r="TY981" s="871"/>
      <c r="TZ981" s="871"/>
      <c r="UA981" s="871"/>
      <c r="UB981" s="871"/>
      <c r="UC981" s="871"/>
      <c r="UD981" s="871"/>
      <c r="UE981" s="871"/>
      <c r="UF981" s="871"/>
      <c r="UG981" s="871"/>
      <c r="UH981" s="871"/>
      <c r="UI981" s="871"/>
      <c r="UJ981" s="871"/>
      <c r="UK981" s="871"/>
      <c r="UL981" s="871"/>
      <c r="UM981" s="871"/>
      <c r="UN981" s="871"/>
      <c r="UO981" s="871"/>
      <c r="UP981" s="871"/>
      <c r="UQ981" s="871"/>
      <c r="UR981" s="871"/>
      <c r="US981" s="871"/>
      <c r="UT981" s="871"/>
      <c r="UU981" s="871"/>
      <c r="UV981" s="871"/>
      <c r="UW981" s="871"/>
      <c r="UX981" s="871"/>
      <c r="UY981" s="871"/>
      <c r="UZ981" s="871"/>
      <c r="VA981" s="871"/>
      <c r="VB981" s="871"/>
      <c r="VC981" s="871"/>
      <c r="VD981" s="871"/>
      <c r="VE981" s="871"/>
      <c r="VF981" s="871"/>
      <c r="VG981" s="871"/>
      <c r="VH981" s="871"/>
      <c r="VI981" s="871"/>
      <c r="VJ981" s="871"/>
      <c r="VK981" s="871"/>
      <c r="VL981" s="871"/>
      <c r="VM981" s="871"/>
      <c r="VN981" s="871"/>
      <c r="VO981" s="871"/>
      <c r="VP981" s="871"/>
      <c r="VQ981" s="871"/>
      <c r="VR981" s="871"/>
      <c r="VS981" s="871"/>
      <c r="VT981" s="871"/>
      <c r="VU981" s="871"/>
      <c r="VV981" s="871"/>
      <c r="VW981" s="871"/>
      <c r="VX981" s="871"/>
      <c r="VY981" s="871"/>
      <c r="VZ981" s="871"/>
      <c r="WA981" s="871"/>
      <c r="WB981" s="871"/>
      <c r="WC981" s="871"/>
      <c r="WD981" s="871"/>
      <c r="WE981" s="871"/>
      <c r="WF981" s="871"/>
      <c r="WG981" s="871"/>
      <c r="WH981" s="871"/>
      <c r="WI981" s="871"/>
      <c r="WJ981" s="871"/>
      <c r="WK981" s="871"/>
      <c r="WL981" s="871"/>
      <c r="WM981" s="871"/>
      <c r="WN981" s="871"/>
      <c r="WO981" s="871"/>
      <c r="WP981" s="871"/>
      <c r="WQ981" s="871"/>
      <c r="WR981" s="871"/>
      <c r="WS981" s="871"/>
      <c r="WT981" s="871"/>
      <c r="WU981" s="871"/>
      <c r="WV981" s="871"/>
      <c r="WW981" s="871"/>
      <c r="WX981" s="871"/>
      <c r="WY981" s="871"/>
      <c r="WZ981" s="871"/>
      <c r="XA981" s="871"/>
      <c r="XB981" s="871"/>
      <c r="XC981" s="871"/>
      <c r="XD981" s="871"/>
      <c r="XE981" s="871"/>
      <c r="XF981" s="871"/>
      <c r="XG981" s="871"/>
      <c r="XH981" s="871"/>
      <c r="XI981" s="871"/>
      <c r="XJ981" s="871"/>
      <c r="XK981" s="871"/>
      <c r="XL981" s="871"/>
      <c r="XM981" s="871"/>
      <c r="XN981" s="871"/>
      <c r="XO981" s="871"/>
      <c r="XP981" s="871"/>
      <c r="XQ981" s="871"/>
      <c r="XR981" s="871"/>
      <c r="XS981" s="871"/>
      <c r="XT981" s="871"/>
      <c r="XU981" s="871"/>
      <c r="XV981" s="871"/>
      <c r="XW981" s="871"/>
      <c r="XX981" s="871"/>
      <c r="XY981" s="871"/>
      <c r="XZ981" s="871"/>
      <c r="YA981" s="871"/>
      <c r="YB981" s="871"/>
      <c r="YC981" s="871"/>
      <c r="YD981" s="871"/>
      <c r="YE981" s="871"/>
      <c r="YF981" s="871"/>
      <c r="YG981" s="871"/>
      <c r="YH981" s="871"/>
      <c r="YI981" s="871"/>
      <c r="YJ981" s="871"/>
      <c r="YK981" s="871"/>
      <c r="YL981" s="871"/>
      <c r="YM981" s="871"/>
      <c r="YN981" s="871"/>
      <c r="YO981" s="871"/>
      <c r="YP981" s="871"/>
      <c r="YQ981" s="871"/>
      <c r="YR981" s="871"/>
      <c r="YS981" s="871"/>
      <c r="YT981" s="871"/>
      <c r="YU981" s="871"/>
      <c r="YV981" s="871"/>
      <c r="YW981" s="871"/>
      <c r="YX981" s="871"/>
      <c r="YY981" s="871"/>
      <c r="YZ981" s="871"/>
      <c r="ZA981" s="871"/>
      <c r="ZB981" s="871"/>
      <c r="ZC981" s="871"/>
      <c r="ZD981" s="871"/>
      <c r="ZE981" s="871"/>
      <c r="ZF981" s="871"/>
      <c r="ZG981" s="871"/>
      <c r="ZH981" s="871"/>
      <c r="ZI981" s="871"/>
      <c r="ZJ981" s="871"/>
      <c r="ZK981" s="871"/>
      <c r="ZL981" s="871"/>
      <c r="ZM981" s="871"/>
      <c r="ZN981" s="871"/>
      <c r="ZO981" s="871"/>
      <c r="ZP981" s="871"/>
      <c r="ZQ981" s="871"/>
      <c r="ZR981" s="871"/>
      <c r="ZS981" s="871"/>
      <c r="ZT981" s="871"/>
      <c r="ZU981" s="871"/>
      <c r="ZV981" s="871"/>
      <c r="ZW981" s="871"/>
      <c r="ZX981" s="871"/>
      <c r="ZY981" s="871"/>
      <c r="ZZ981" s="871"/>
      <c r="AAA981" s="871"/>
      <c r="AAB981" s="871"/>
      <c r="AAC981" s="871"/>
      <c r="AAD981" s="871"/>
      <c r="AAE981" s="871"/>
      <c r="AAF981" s="871"/>
      <c r="AAG981" s="871"/>
      <c r="AAH981" s="871"/>
      <c r="AAI981" s="871"/>
      <c r="AAJ981" s="871"/>
      <c r="AAK981" s="871"/>
      <c r="AAL981" s="871"/>
      <c r="AAM981" s="871"/>
      <c r="AAN981" s="871"/>
      <c r="AAO981" s="871"/>
      <c r="AAP981" s="871"/>
      <c r="AAQ981" s="871"/>
      <c r="AAR981" s="871"/>
      <c r="AAS981" s="871"/>
      <c r="AAT981" s="871"/>
      <c r="AAU981" s="871"/>
      <c r="AAV981" s="871"/>
      <c r="AAW981" s="871"/>
      <c r="AAX981" s="871"/>
      <c r="AAY981" s="871"/>
      <c r="AAZ981" s="871"/>
      <c r="ABA981" s="871"/>
      <c r="ABB981" s="871"/>
      <c r="ABC981" s="871"/>
      <c r="ABD981" s="871"/>
      <c r="ABE981" s="871"/>
      <c r="ABF981" s="871"/>
      <c r="ABG981" s="871"/>
      <c r="ABH981" s="871"/>
      <c r="ABI981" s="871"/>
      <c r="ABJ981" s="871"/>
      <c r="ABK981" s="871"/>
      <c r="ABL981" s="871"/>
      <c r="ABM981" s="871"/>
      <c r="ABN981" s="871"/>
      <c r="ABO981" s="871"/>
      <c r="ABP981" s="871"/>
      <c r="ABQ981" s="871"/>
      <c r="ABR981" s="871"/>
      <c r="ABS981" s="871"/>
      <c r="ABT981" s="871"/>
      <c r="ABU981" s="871"/>
      <c r="ABV981" s="871"/>
      <c r="ABW981" s="871"/>
      <c r="ABX981" s="871"/>
      <c r="ABY981" s="871"/>
      <c r="ABZ981" s="871"/>
      <c r="ACA981" s="871"/>
      <c r="ACB981" s="871"/>
      <c r="ACC981" s="871"/>
      <c r="ACD981" s="871"/>
      <c r="ACE981" s="871"/>
      <c r="ACF981" s="871"/>
      <c r="ACG981" s="871"/>
      <c r="ACH981" s="871"/>
      <c r="ACI981" s="871"/>
      <c r="ACJ981" s="871"/>
      <c r="ACK981" s="871"/>
      <c r="ACL981" s="871"/>
      <c r="ACM981" s="871"/>
      <c r="ACN981" s="871"/>
      <c r="ACO981" s="871"/>
      <c r="ACP981" s="871"/>
      <c r="ACQ981" s="871"/>
      <c r="ACR981" s="871"/>
      <c r="ACS981" s="871"/>
      <c r="ACT981" s="871"/>
      <c r="ACU981" s="871"/>
      <c r="ACV981" s="871"/>
      <c r="ACW981" s="871"/>
      <c r="ACX981" s="871"/>
      <c r="ACY981" s="871"/>
      <c r="ACZ981" s="871"/>
      <c r="ADA981" s="871"/>
      <c r="ADB981" s="871"/>
      <c r="ADC981" s="871"/>
      <c r="ADD981" s="871"/>
      <c r="ADE981" s="871"/>
      <c r="ADF981" s="871"/>
      <c r="ADG981" s="871"/>
      <c r="ADH981" s="871"/>
      <c r="ADI981" s="871"/>
      <c r="ADJ981" s="871"/>
      <c r="ADK981" s="871"/>
      <c r="ADL981" s="871"/>
      <c r="ADM981" s="871"/>
      <c r="ADN981" s="871"/>
      <c r="ADO981" s="871"/>
      <c r="ADP981" s="871"/>
      <c r="ADQ981" s="871"/>
      <c r="ADR981" s="871"/>
      <c r="ADS981" s="871"/>
      <c r="ADT981" s="871"/>
      <c r="ADU981" s="871"/>
      <c r="ADV981" s="871"/>
      <c r="ADW981" s="871"/>
      <c r="ADX981" s="871"/>
      <c r="ADY981" s="871"/>
      <c r="ADZ981" s="871"/>
      <c r="AEA981" s="871"/>
      <c r="AEB981" s="871"/>
      <c r="AEC981" s="871"/>
      <c r="AED981" s="871"/>
      <c r="AEE981" s="871"/>
      <c r="AEF981" s="871"/>
      <c r="AEG981" s="871"/>
      <c r="AEH981" s="871"/>
      <c r="AEI981" s="871"/>
      <c r="AEJ981" s="871"/>
      <c r="AEK981" s="871"/>
      <c r="AEL981" s="871"/>
      <c r="AEM981" s="871"/>
      <c r="AEN981" s="871"/>
      <c r="AEO981" s="871"/>
      <c r="AEP981" s="871"/>
      <c r="AEQ981" s="871"/>
      <c r="AER981" s="871"/>
      <c r="AES981" s="871"/>
      <c r="AET981" s="871"/>
      <c r="AEU981" s="871"/>
      <c r="AEV981" s="871"/>
      <c r="AEW981" s="871"/>
      <c r="AEX981" s="871"/>
      <c r="AEY981" s="871"/>
      <c r="AEZ981" s="871"/>
      <c r="AFA981" s="871"/>
      <c r="AFB981" s="871"/>
      <c r="AFC981" s="871"/>
      <c r="AFD981" s="871"/>
      <c r="AFE981" s="871"/>
      <c r="AFF981" s="871"/>
      <c r="AFG981" s="871"/>
      <c r="AFH981" s="871"/>
      <c r="AFI981" s="871"/>
      <c r="AFJ981" s="871"/>
      <c r="AFK981" s="871"/>
      <c r="AFL981" s="871"/>
      <c r="AFM981" s="871"/>
      <c r="AFN981" s="871"/>
      <c r="AFO981" s="871"/>
      <c r="AFP981" s="871"/>
      <c r="AFQ981" s="871"/>
      <c r="AFR981" s="871"/>
      <c r="AFS981" s="871"/>
      <c r="AFT981" s="871"/>
      <c r="AFU981" s="871"/>
      <c r="AFV981" s="871"/>
      <c r="AFW981" s="871"/>
      <c r="AFX981" s="871"/>
      <c r="AFY981" s="871"/>
      <c r="AFZ981" s="871"/>
      <c r="AGA981" s="871"/>
      <c r="AGB981" s="871"/>
      <c r="AGC981" s="871"/>
      <c r="AGD981" s="871"/>
      <c r="AGE981" s="871"/>
      <c r="AGF981" s="871"/>
      <c r="AGG981" s="871"/>
      <c r="AGH981" s="871"/>
      <c r="AGI981" s="871"/>
      <c r="AGJ981" s="871"/>
      <c r="AGK981" s="871"/>
      <c r="AGL981" s="871"/>
      <c r="AGM981" s="871"/>
      <c r="AGN981" s="871"/>
      <c r="AGO981" s="871"/>
      <c r="AGP981" s="871"/>
      <c r="AGQ981" s="871"/>
      <c r="AGR981" s="871"/>
      <c r="AGS981" s="871"/>
      <c r="AGT981" s="871"/>
      <c r="AGU981" s="871"/>
      <c r="AGV981" s="871"/>
      <c r="AGW981" s="871"/>
      <c r="AGX981" s="871"/>
      <c r="AGY981" s="871"/>
      <c r="AGZ981" s="871"/>
      <c r="AHA981" s="871"/>
      <c r="AHB981" s="871"/>
      <c r="AHC981" s="871"/>
      <c r="AHD981" s="871"/>
      <c r="AHE981" s="871"/>
      <c r="AHF981" s="871"/>
      <c r="AHG981" s="871"/>
      <c r="AHH981" s="871"/>
      <c r="AHI981" s="871"/>
      <c r="AHJ981" s="871"/>
      <c r="AHK981" s="871"/>
      <c r="AHL981" s="871"/>
      <c r="AHM981" s="871"/>
      <c r="AHN981" s="871"/>
      <c r="AHO981" s="871"/>
      <c r="AHP981" s="871"/>
      <c r="AHQ981" s="871"/>
      <c r="AHR981" s="871"/>
      <c r="AHS981" s="871"/>
      <c r="AHT981" s="871"/>
      <c r="AHU981" s="871"/>
      <c r="AHV981" s="871"/>
      <c r="AHW981" s="871"/>
      <c r="AHX981" s="871"/>
      <c r="AHY981" s="871"/>
      <c r="AHZ981" s="871"/>
      <c r="AIA981" s="871"/>
      <c r="AIB981" s="871"/>
      <c r="AIC981" s="871"/>
      <c r="AID981" s="871"/>
      <c r="AIE981" s="871"/>
      <c r="AIF981" s="871"/>
      <c r="AIG981" s="871"/>
      <c r="AIH981" s="871"/>
      <c r="AII981" s="871"/>
      <c r="AIJ981" s="871"/>
      <c r="AIK981" s="871"/>
      <c r="AIL981" s="871"/>
      <c r="AIM981" s="871"/>
      <c r="AIN981" s="871"/>
      <c r="AIO981" s="871"/>
      <c r="AIP981" s="871"/>
      <c r="AIQ981" s="871"/>
      <c r="AIR981" s="871"/>
      <c r="AIS981" s="871"/>
      <c r="AIT981" s="871"/>
      <c r="AIU981" s="871"/>
      <c r="AIV981" s="871"/>
      <c r="AIW981" s="871"/>
      <c r="AIX981" s="871"/>
      <c r="AIY981" s="871"/>
      <c r="AIZ981" s="871"/>
      <c r="AJA981" s="871"/>
      <c r="AJB981" s="871"/>
      <c r="AJC981" s="871"/>
      <c r="AJD981" s="871"/>
      <c r="AJE981" s="871"/>
      <c r="AJF981" s="871"/>
      <c r="AJG981" s="871"/>
      <c r="AJH981" s="871"/>
      <c r="AJI981" s="871"/>
      <c r="AJJ981" s="871"/>
      <c r="AJK981" s="871"/>
      <c r="AJL981" s="871"/>
      <c r="AJM981" s="871"/>
      <c r="AJN981" s="871"/>
      <c r="AJO981" s="871"/>
      <c r="AJP981" s="871"/>
      <c r="AJQ981" s="871"/>
      <c r="AJR981" s="871"/>
      <c r="AJS981" s="871"/>
      <c r="AJT981" s="871"/>
      <c r="AJU981" s="871"/>
      <c r="AJV981" s="871"/>
      <c r="AJW981" s="871"/>
      <c r="AJX981" s="871"/>
      <c r="AJY981" s="871"/>
      <c r="AJZ981" s="871"/>
      <c r="AKA981" s="871"/>
      <c r="AKB981" s="871"/>
      <c r="AKC981" s="871"/>
      <c r="AKD981" s="871"/>
      <c r="AKE981" s="871"/>
      <c r="AKF981" s="871"/>
      <c r="AKG981" s="871"/>
      <c r="AKH981" s="871"/>
      <c r="AKI981" s="871"/>
      <c r="AKJ981" s="871"/>
      <c r="AKK981" s="871"/>
      <c r="AKL981" s="871"/>
      <c r="AKM981" s="871"/>
      <c r="AKN981" s="871"/>
      <c r="AKO981" s="871"/>
      <c r="AKP981" s="871"/>
      <c r="AKQ981" s="871"/>
      <c r="AKR981" s="871"/>
      <c r="AKS981" s="871"/>
      <c r="AKT981" s="871"/>
      <c r="AKU981" s="871"/>
      <c r="AKV981" s="871"/>
      <c r="AKW981" s="871"/>
      <c r="AKX981" s="871"/>
      <c r="AKY981" s="871"/>
      <c r="AKZ981" s="871"/>
      <c r="ALA981" s="871"/>
      <c r="ALB981" s="871"/>
      <c r="ALC981" s="871"/>
      <c r="ALD981" s="871"/>
      <c r="ALE981" s="871"/>
      <c r="ALF981" s="871"/>
      <c r="ALG981" s="871"/>
      <c r="ALH981" s="871"/>
      <c r="ALI981" s="871"/>
      <c r="ALJ981" s="871"/>
      <c r="ALK981" s="871"/>
      <c r="ALL981" s="871"/>
      <c r="ALM981" s="871"/>
      <c r="ALN981" s="871"/>
      <c r="ALO981" s="871"/>
      <c r="ALP981" s="871"/>
      <c r="ALQ981" s="871"/>
      <c r="ALR981" s="871"/>
      <c r="ALS981" s="871"/>
      <c r="ALT981" s="871"/>
      <c r="ALU981" s="871"/>
      <c r="ALV981" s="871"/>
      <c r="ALW981" s="871"/>
      <c r="ALX981" s="871"/>
      <c r="ALY981" s="871"/>
      <c r="ALZ981" s="871"/>
      <c r="AMA981" s="871"/>
      <c r="AMB981" s="871"/>
      <c r="AMC981" s="871"/>
      <c r="AMD981" s="871"/>
      <c r="AME981" s="871"/>
      <c r="AMF981" s="871"/>
      <c r="AMG981" s="871"/>
      <c r="AMH981" s="871"/>
      <c r="AMI981" s="871"/>
      <c r="AMJ981" s="871"/>
    </row>
    <row r="982" spans="1:1024" ht="14.4">
      <c r="A982" s="964">
        <v>15596</v>
      </c>
      <c r="B982" s="1003">
        <v>0.1</v>
      </c>
      <c r="C982" s="1037"/>
      <c r="D982" s="959" t="s">
        <v>736</v>
      </c>
      <c r="E982" s="955">
        <v>1200000</v>
      </c>
      <c r="F982" s="1056">
        <v>2.5000000000000001E-2</v>
      </c>
      <c r="G982" s="955">
        <f t="shared" si="39"/>
        <v>30000</v>
      </c>
      <c r="H982" s="871"/>
      <c r="I982" s="871"/>
      <c r="J982" s="871"/>
      <c r="K982" s="871"/>
      <c r="L982" s="871"/>
      <c r="M982" s="871"/>
      <c r="N982" s="871"/>
      <c r="O982" s="871"/>
      <c r="P982" s="871"/>
      <c r="Q982" s="871"/>
      <c r="R982" s="871"/>
      <c r="S982" s="871"/>
      <c r="T982" s="871"/>
      <c r="U982" s="871"/>
      <c r="V982" s="871"/>
      <c r="W982" s="871"/>
      <c r="X982" s="871"/>
      <c r="Y982" s="871"/>
      <c r="Z982" s="871"/>
      <c r="AA982" s="871"/>
      <c r="AB982" s="871"/>
      <c r="AC982" s="871"/>
      <c r="AD982" s="871"/>
      <c r="AE982" s="871"/>
      <c r="AF982" s="871"/>
      <c r="AG982" s="871"/>
      <c r="AH982" s="871"/>
      <c r="AI982" s="871"/>
      <c r="AJ982" s="871"/>
      <c r="AK982" s="871"/>
      <c r="AL982" s="871"/>
      <c r="AM982" s="871"/>
      <c r="AN982" s="871"/>
      <c r="AO982" s="871"/>
      <c r="AP982" s="871"/>
      <c r="AQ982" s="871"/>
      <c r="AR982" s="871"/>
      <c r="AS982" s="871"/>
      <c r="AT982" s="871"/>
      <c r="AU982" s="871"/>
      <c r="AV982" s="871"/>
      <c r="AW982" s="871"/>
      <c r="AX982" s="871"/>
      <c r="AY982" s="871"/>
      <c r="AZ982" s="871"/>
      <c r="BA982" s="871"/>
      <c r="BB982" s="871"/>
      <c r="BC982" s="871"/>
      <c r="BD982" s="871"/>
      <c r="BE982" s="871"/>
      <c r="BF982" s="871"/>
      <c r="BG982" s="871"/>
      <c r="BH982" s="871"/>
      <c r="BI982" s="871"/>
      <c r="BJ982" s="871"/>
      <c r="BK982" s="871"/>
      <c r="BL982" s="871"/>
      <c r="BM982" s="871"/>
      <c r="BN982" s="871"/>
      <c r="BO982" s="871"/>
      <c r="BP982" s="871"/>
      <c r="BQ982" s="871"/>
      <c r="BR982" s="871"/>
      <c r="BS982" s="871"/>
      <c r="BT982" s="871"/>
      <c r="BU982" s="871"/>
      <c r="BV982" s="871"/>
      <c r="BW982" s="871"/>
      <c r="BX982" s="871"/>
      <c r="BY982" s="871"/>
      <c r="BZ982" s="871"/>
      <c r="CA982" s="871"/>
      <c r="CB982" s="871"/>
      <c r="CC982" s="871"/>
      <c r="CD982" s="871"/>
      <c r="CE982" s="871"/>
      <c r="CF982" s="871"/>
      <c r="CG982" s="871"/>
      <c r="CH982" s="871"/>
      <c r="CI982" s="871"/>
      <c r="CJ982" s="871"/>
      <c r="CK982" s="871"/>
      <c r="CL982" s="871"/>
      <c r="CM982" s="871"/>
      <c r="CN982" s="871"/>
      <c r="CO982" s="871"/>
      <c r="CP982" s="871"/>
      <c r="CQ982" s="871"/>
      <c r="CR982" s="871"/>
      <c r="CS982" s="871"/>
      <c r="CT982" s="871"/>
      <c r="CU982" s="871"/>
      <c r="CV982" s="871"/>
      <c r="CW982" s="871"/>
      <c r="CX982" s="871"/>
      <c r="CY982" s="871"/>
      <c r="CZ982" s="871"/>
      <c r="DA982" s="871"/>
      <c r="DB982" s="871"/>
      <c r="DC982" s="871"/>
      <c r="DD982" s="871"/>
      <c r="DE982" s="871"/>
      <c r="DF982" s="871"/>
      <c r="DG982" s="871"/>
      <c r="DH982" s="871"/>
      <c r="DI982" s="871"/>
      <c r="DJ982" s="871"/>
      <c r="DK982" s="871"/>
      <c r="DL982" s="871"/>
      <c r="DM982" s="871"/>
      <c r="DN982" s="871"/>
      <c r="DO982" s="871"/>
      <c r="DP982" s="871"/>
      <c r="DQ982" s="871"/>
      <c r="DR982" s="871"/>
      <c r="DS982" s="871"/>
      <c r="DT982" s="871"/>
      <c r="DU982" s="871"/>
      <c r="DV982" s="871"/>
      <c r="DW982" s="871"/>
      <c r="DX982" s="871"/>
      <c r="DY982" s="871"/>
      <c r="DZ982" s="871"/>
      <c r="EA982" s="871"/>
      <c r="EB982" s="871"/>
      <c r="EC982" s="871"/>
      <c r="ED982" s="871"/>
      <c r="EE982" s="871"/>
      <c r="EF982" s="871"/>
      <c r="EG982" s="871"/>
      <c r="EH982" s="871"/>
      <c r="EI982" s="871"/>
      <c r="EJ982" s="871"/>
      <c r="EK982" s="871"/>
      <c r="EL982" s="871"/>
      <c r="EM982" s="871"/>
      <c r="EN982" s="871"/>
      <c r="EO982" s="871"/>
      <c r="EP982" s="871"/>
      <c r="EQ982" s="871"/>
      <c r="ER982" s="871"/>
      <c r="ES982" s="871"/>
      <c r="ET982" s="871"/>
      <c r="EU982" s="871"/>
      <c r="EV982" s="871"/>
      <c r="EW982" s="871"/>
      <c r="EX982" s="871"/>
      <c r="EY982" s="871"/>
      <c r="EZ982" s="871"/>
      <c r="FA982" s="871"/>
      <c r="FB982" s="871"/>
      <c r="FC982" s="871"/>
      <c r="FD982" s="871"/>
      <c r="FE982" s="871"/>
      <c r="FF982" s="871"/>
      <c r="FG982" s="871"/>
      <c r="FH982" s="871"/>
      <c r="FI982" s="871"/>
      <c r="FJ982" s="871"/>
      <c r="FK982" s="871"/>
      <c r="FL982" s="871"/>
      <c r="FM982" s="871"/>
      <c r="FN982" s="871"/>
      <c r="FO982" s="871"/>
      <c r="FP982" s="871"/>
      <c r="FQ982" s="871"/>
      <c r="FR982" s="871"/>
      <c r="FS982" s="871"/>
      <c r="FT982" s="871"/>
      <c r="FU982" s="871"/>
      <c r="FV982" s="871"/>
      <c r="FW982" s="871"/>
      <c r="FX982" s="871"/>
      <c r="FY982" s="871"/>
      <c r="FZ982" s="871"/>
      <c r="GA982" s="871"/>
      <c r="GB982" s="871"/>
      <c r="GC982" s="871"/>
      <c r="GD982" s="871"/>
      <c r="GE982" s="871"/>
      <c r="GF982" s="871"/>
      <c r="GG982" s="871"/>
      <c r="GH982" s="871"/>
      <c r="GI982" s="871"/>
      <c r="GJ982" s="871"/>
      <c r="GK982" s="871"/>
      <c r="GL982" s="871"/>
      <c r="GM982" s="871"/>
      <c r="GN982" s="871"/>
      <c r="GO982" s="871"/>
      <c r="GP982" s="871"/>
      <c r="GQ982" s="871"/>
      <c r="GR982" s="871"/>
      <c r="GS982" s="871"/>
      <c r="GT982" s="871"/>
      <c r="GU982" s="871"/>
      <c r="GV982" s="871"/>
      <c r="GW982" s="871"/>
      <c r="GX982" s="871"/>
      <c r="GY982" s="871"/>
      <c r="GZ982" s="871"/>
      <c r="HA982" s="871"/>
      <c r="HB982" s="871"/>
      <c r="HC982" s="871"/>
      <c r="HD982" s="871"/>
      <c r="HE982" s="871"/>
      <c r="HF982" s="871"/>
      <c r="HG982" s="871"/>
      <c r="HH982" s="871"/>
      <c r="HI982" s="871"/>
      <c r="HJ982" s="871"/>
      <c r="HK982" s="871"/>
      <c r="HL982" s="871"/>
      <c r="HM982" s="871"/>
      <c r="HN982" s="871"/>
      <c r="HO982" s="871"/>
      <c r="HP982" s="871"/>
      <c r="HQ982" s="871"/>
      <c r="HR982" s="871"/>
      <c r="HS982" s="871"/>
      <c r="HT982" s="871"/>
      <c r="HU982" s="871"/>
      <c r="HV982" s="871"/>
      <c r="HW982" s="871"/>
      <c r="HX982" s="871"/>
      <c r="HY982" s="871"/>
      <c r="HZ982" s="871"/>
      <c r="IA982" s="871"/>
      <c r="IB982" s="871"/>
      <c r="IC982" s="871"/>
      <c r="ID982" s="871"/>
      <c r="IE982" s="871"/>
      <c r="IF982" s="871"/>
      <c r="IG982" s="871"/>
      <c r="IH982" s="871"/>
      <c r="II982" s="871"/>
      <c r="IJ982" s="871"/>
      <c r="IK982" s="871"/>
      <c r="IL982" s="871"/>
      <c r="IM982" s="871"/>
      <c r="IN982" s="871"/>
      <c r="IO982" s="871"/>
      <c r="IP982" s="871"/>
      <c r="IQ982" s="871"/>
      <c r="IR982" s="871"/>
      <c r="IS982" s="871"/>
      <c r="IT982" s="871"/>
      <c r="IU982" s="871"/>
      <c r="IV982" s="871"/>
      <c r="IW982" s="871"/>
      <c r="IX982" s="871"/>
      <c r="IY982" s="871"/>
      <c r="IZ982" s="871"/>
      <c r="JA982" s="871"/>
      <c r="JB982" s="871"/>
      <c r="JC982" s="871"/>
      <c r="JD982" s="871"/>
      <c r="JE982" s="871"/>
      <c r="JF982" s="871"/>
      <c r="JG982" s="871"/>
      <c r="JH982" s="871"/>
      <c r="JI982" s="871"/>
      <c r="JJ982" s="871"/>
      <c r="JK982" s="871"/>
      <c r="JL982" s="871"/>
      <c r="JM982" s="871"/>
      <c r="JN982" s="871"/>
      <c r="JO982" s="871"/>
      <c r="JP982" s="871"/>
      <c r="JQ982" s="871"/>
      <c r="JR982" s="871"/>
      <c r="JS982" s="871"/>
      <c r="JT982" s="871"/>
      <c r="JU982" s="871"/>
      <c r="JV982" s="871"/>
      <c r="JW982" s="871"/>
      <c r="JX982" s="871"/>
      <c r="JY982" s="871"/>
      <c r="JZ982" s="871"/>
      <c r="KA982" s="871"/>
      <c r="KB982" s="871"/>
      <c r="KC982" s="871"/>
      <c r="KD982" s="871"/>
      <c r="KE982" s="871"/>
      <c r="KF982" s="871"/>
      <c r="KG982" s="871"/>
      <c r="KH982" s="871"/>
      <c r="KI982" s="871"/>
      <c r="KJ982" s="871"/>
      <c r="KK982" s="871"/>
      <c r="KL982" s="871"/>
      <c r="KM982" s="871"/>
      <c r="KN982" s="871"/>
      <c r="KO982" s="871"/>
      <c r="KP982" s="871"/>
      <c r="KQ982" s="871"/>
      <c r="KR982" s="871"/>
      <c r="KS982" s="871"/>
      <c r="KT982" s="871"/>
      <c r="KU982" s="871"/>
      <c r="KV982" s="871"/>
      <c r="KW982" s="871"/>
      <c r="KX982" s="871"/>
      <c r="KY982" s="871"/>
      <c r="KZ982" s="871"/>
      <c r="LA982" s="871"/>
      <c r="LB982" s="871"/>
      <c r="LC982" s="871"/>
      <c r="LD982" s="871"/>
      <c r="LE982" s="871"/>
      <c r="LF982" s="871"/>
      <c r="LG982" s="871"/>
      <c r="LH982" s="871"/>
      <c r="LI982" s="871"/>
      <c r="LJ982" s="871"/>
      <c r="LK982" s="871"/>
      <c r="LL982" s="871"/>
      <c r="LM982" s="871"/>
      <c r="LN982" s="871"/>
      <c r="LO982" s="871"/>
      <c r="LP982" s="871"/>
      <c r="LQ982" s="871"/>
      <c r="LR982" s="871"/>
      <c r="LS982" s="871"/>
      <c r="LT982" s="871"/>
      <c r="LU982" s="871"/>
      <c r="LV982" s="871"/>
      <c r="LW982" s="871"/>
      <c r="LX982" s="871"/>
      <c r="LY982" s="871"/>
      <c r="LZ982" s="871"/>
      <c r="MA982" s="871"/>
      <c r="MB982" s="871"/>
      <c r="MC982" s="871"/>
      <c r="MD982" s="871"/>
      <c r="ME982" s="871"/>
      <c r="MF982" s="871"/>
      <c r="MG982" s="871"/>
      <c r="MH982" s="871"/>
      <c r="MI982" s="871"/>
      <c r="MJ982" s="871"/>
      <c r="MK982" s="871"/>
      <c r="ML982" s="871"/>
      <c r="MM982" s="871"/>
      <c r="MN982" s="871"/>
      <c r="MO982" s="871"/>
      <c r="MP982" s="871"/>
      <c r="MQ982" s="871"/>
      <c r="MR982" s="871"/>
      <c r="MS982" s="871"/>
      <c r="MT982" s="871"/>
      <c r="MU982" s="871"/>
      <c r="MV982" s="871"/>
      <c r="MW982" s="871"/>
      <c r="MX982" s="871"/>
      <c r="MY982" s="871"/>
      <c r="MZ982" s="871"/>
      <c r="NA982" s="871"/>
      <c r="NB982" s="871"/>
      <c r="NC982" s="871"/>
      <c r="ND982" s="871"/>
      <c r="NE982" s="871"/>
      <c r="NF982" s="871"/>
      <c r="NG982" s="871"/>
      <c r="NH982" s="871"/>
      <c r="NI982" s="871"/>
      <c r="NJ982" s="871"/>
      <c r="NK982" s="871"/>
      <c r="NL982" s="871"/>
      <c r="NM982" s="871"/>
      <c r="NN982" s="871"/>
      <c r="NO982" s="871"/>
      <c r="NP982" s="871"/>
      <c r="NQ982" s="871"/>
      <c r="NR982" s="871"/>
      <c r="NS982" s="871"/>
      <c r="NT982" s="871"/>
      <c r="NU982" s="871"/>
      <c r="NV982" s="871"/>
      <c r="NW982" s="871"/>
      <c r="NX982" s="871"/>
      <c r="NY982" s="871"/>
      <c r="NZ982" s="871"/>
      <c r="OA982" s="871"/>
      <c r="OB982" s="871"/>
      <c r="OC982" s="871"/>
      <c r="OD982" s="871"/>
      <c r="OE982" s="871"/>
      <c r="OF982" s="871"/>
      <c r="OG982" s="871"/>
      <c r="OH982" s="871"/>
      <c r="OI982" s="871"/>
      <c r="OJ982" s="871"/>
      <c r="OK982" s="871"/>
      <c r="OL982" s="871"/>
      <c r="OM982" s="871"/>
      <c r="ON982" s="871"/>
      <c r="OO982" s="871"/>
      <c r="OP982" s="871"/>
      <c r="OQ982" s="871"/>
      <c r="OR982" s="871"/>
      <c r="OS982" s="871"/>
      <c r="OT982" s="871"/>
      <c r="OU982" s="871"/>
      <c r="OV982" s="871"/>
      <c r="OW982" s="871"/>
      <c r="OX982" s="871"/>
      <c r="OY982" s="871"/>
      <c r="OZ982" s="871"/>
      <c r="PA982" s="871"/>
      <c r="PB982" s="871"/>
      <c r="PC982" s="871"/>
      <c r="PD982" s="871"/>
      <c r="PE982" s="871"/>
      <c r="PF982" s="871"/>
      <c r="PG982" s="871"/>
      <c r="PH982" s="871"/>
      <c r="PI982" s="871"/>
      <c r="PJ982" s="871"/>
      <c r="PK982" s="871"/>
      <c r="PL982" s="871"/>
      <c r="PM982" s="871"/>
      <c r="PN982" s="871"/>
      <c r="PO982" s="871"/>
      <c r="PP982" s="871"/>
      <c r="PQ982" s="871"/>
      <c r="PR982" s="871"/>
      <c r="PS982" s="871"/>
      <c r="PT982" s="871"/>
      <c r="PU982" s="871"/>
      <c r="PV982" s="871"/>
      <c r="PW982" s="871"/>
      <c r="PX982" s="871"/>
      <c r="PY982" s="871"/>
      <c r="PZ982" s="871"/>
      <c r="QA982" s="871"/>
      <c r="QB982" s="871"/>
      <c r="QC982" s="871"/>
      <c r="QD982" s="871"/>
      <c r="QE982" s="871"/>
      <c r="QF982" s="871"/>
      <c r="QG982" s="871"/>
      <c r="QH982" s="871"/>
      <c r="QI982" s="871"/>
      <c r="QJ982" s="871"/>
      <c r="QK982" s="871"/>
      <c r="QL982" s="871"/>
      <c r="QM982" s="871"/>
      <c r="QN982" s="871"/>
      <c r="QO982" s="871"/>
      <c r="QP982" s="871"/>
      <c r="QQ982" s="871"/>
      <c r="QR982" s="871"/>
      <c r="QS982" s="871"/>
      <c r="QT982" s="871"/>
      <c r="QU982" s="871"/>
      <c r="QV982" s="871"/>
      <c r="QW982" s="871"/>
      <c r="QX982" s="871"/>
      <c r="QY982" s="871"/>
      <c r="QZ982" s="871"/>
      <c r="RA982" s="871"/>
      <c r="RB982" s="871"/>
      <c r="RC982" s="871"/>
      <c r="RD982" s="871"/>
      <c r="RE982" s="871"/>
      <c r="RF982" s="871"/>
      <c r="RG982" s="871"/>
      <c r="RH982" s="871"/>
      <c r="RI982" s="871"/>
      <c r="RJ982" s="871"/>
      <c r="RK982" s="871"/>
      <c r="RL982" s="871"/>
      <c r="RM982" s="871"/>
      <c r="RN982" s="871"/>
      <c r="RO982" s="871"/>
      <c r="RP982" s="871"/>
      <c r="RQ982" s="871"/>
      <c r="RR982" s="871"/>
      <c r="RS982" s="871"/>
      <c r="RT982" s="871"/>
      <c r="RU982" s="871"/>
      <c r="RV982" s="871"/>
      <c r="RW982" s="871"/>
      <c r="RX982" s="871"/>
      <c r="RY982" s="871"/>
      <c r="RZ982" s="871"/>
      <c r="SA982" s="871"/>
      <c r="SB982" s="871"/>
      <c r="SC982" s="871"/>
      <c r="SD982" s="871"/>
      <c r="SE982" s="871"/>
      <c r="SF982" s="871"/>
      <c r="SG982" s="871"/>
      <c r="SH982" s="871"/>
      <c r="SI982" s="871"/>
      <c r="SJ982" s="871"/>
      <c r="SK982" s="871"/>
      <c r="SL982" s="871"/>
      <c r="SM982" s="871"/>
      <c r="SN982" s="871"/>
      <c r="SO982" s="871"/>
      <c r="SP982" s="871"/>
      <c r="SQ982" s="871"/>
      <c r="SR982" s="871"/>
      <c r="SS982" s="871"/>
      <c r="ST982" s="871"/>
      <c r="SU982" s="871"/>
      <c r="SV982" s="871"/>
      <c r="SW982" s="871"/>
      <c r="SX982" s="871"/>
      <c r="SY982" s="871"/>
      <c r="SZ982" s="871"/>
      <c r="TA982" s="871"/>
      <c r="TB982" s="871"/>
      <c r="TC982" s="871"/>
      <c r="TD982" s="871"/>
      <c r="TE982" s="871"/>
      <c r="TF982" s="871"/>
      <c r="TG982" s="871"/>
      <c r="TH982" s="871"/>
      <c r="TI982" s="871"/>
      <c r="TJ982" s="871"/>
      <c r="TK982" s="871"/>
      <c r="TL982" s="871"/>
      <c r="TM982" s="871"/>
      <c r="TN982" s="871"/>
      <c r="TO982" s="871"/>
      <c r="TP982" s="871"/>
      <c r="TQ982" s="871"/>
      <c r="TR982" s="871"/>
      <c r="TS982" s="871"/>
      <c r="TT982" s="871"/>
      <c r="TU982" s="871"/>
      <c r="TV982" s="871"/>
      <c r="TW982" s="871"/>
      <c r="TX982" s="871"/>
      <c r="TY982" s="871"/>
      <c r="TZ982" s="871"/>
      <c r="UA982" s="871"/>
      <c r="UB982" s="871"/>
      <c r="UC982" s="871"/>
      <c r="UD982" s="871"/>
      <c r="UE982" s="871"/>
      <c r="UF982" s="871"/>
      <c r="UG982" s="871"/>
      <c r="UH982" s="871"/>
      <c r="UI982" s="871"/>
      <c r="UJ982" s="871"/>
      <c r="UK982" s="871"/>
      <c r="UL982" s="871"/>
      <c r="UM982" s="871"/>
      <c r="UN982" s="871"/>
      <c r="UO982" s="871"/>
      <c r="UP982" s="871"/>
      <c r="UQ982" s="871"/>
      <c r="UR982" s="871"/>
      <c r="US982" s="871"/>
      <c r="UT982" s="871"/>
      <c r="UU982" s="871"/>
      <c r="UV982" s="871"/>
      <c r="UW982" s="871"/>
      <c r="UX982" s="871"/>
      <c r="UY982" s="871"/>
      <c r="UZ982" s="871"/>
      <c r="VA982" s="871"/>
      <c r="VB982" s="871"/>
      <c r="VC982" s="871"/>
      <c r="VD982" s="871"/>
      <c r="VE982" s="871"/>
      <c r="VF982" s="871"/>
      <c r="VG982" s="871"/>
      <c r="VH982" s="871"/>
      <c r="VI982" s="871"/>
      <c r="VJ982" s="871"/>
      <c r="VK982" s="871"/>
      <c r="VL982" s="871"/>
      <c r="VM982" s="871"/>
      <c r="VN982" s="871"/>
      <c r="VO982" s="871"/>
      <c r="VP982" s="871"/>
      <c r="VQ982" s="871"/>
      <c r="VR982" s="871"/>
      <c r="VS982" s="871"/>
      <c r="VT982" s="871"/>
      <c r="VU982" s="871"/>
      <c r="VV982" s="871"/>
      <c r="VW982" s="871"/>
      <c r="VX982" s="871"/>
      <c r="VY982" s="871"/>
      <c r="VZ982" s="871"/>
      <c r="WA982" s="871"/>
      <c r="WB982" s="871"/>
      <c r="WC982" s="871"/>
      <c r="WD982" s="871"/>
      <c r="WE982" s="871"/>
      <c r="WF982" s="871"/>
      <c r="WG982" s="871"/>
      <c r="WH982" s="871"/>
      <c r="WI982" s="871"/>
      <c r="WJ982" s="871"/>
      <c r="WK982" s="871"/>
      <c r="WL982" s="871"/>
      <c r="WM982" s="871"/>
      <c r="WN982" s="871"/>
      <c r="WO982" s="871"/>
      <c r="WP982" s="871"/>
      <c r="WQ982" s="871"/>
      <c r="WR982" s="871"/>
      <c r="WS982" s="871"/>
      <c r="WT982" s="871"/>
      <c r="WU982" s="871"/>
      <c r="WV982" s="871"/>
      <c r="WW982" s="871"/>
      <c r="WX982" s="871"/>
      <c r="WY982" s="871"/>
      <c r="WZ982" s="871"/>
      <c r="XA982" s="871"/>
      <c r="XB982" s="871"/>
      <c r="XC982" s="871"/>
      <c r="XD982" s="871"/>
      <c r="XE982" s="871"/>
      <c r="XF982" s="871"/>
      <c r="XG982" s="871"/>
      <c r="XH982" s="871"/>
      <c r="XI982" s="871"/>
      <c r="XJ982" s="871"/>
      <c r="XK982" s="871"/>
      <c r="XL982" s="871"/>
      <c r="XM982" s="871"/>
      <c r="XN982" s="871"/>
      <c r="XO982" s="871"/>
      <c r="XP982" s="871"/>
      <c r="XQ982" s="871"/>
      <c r="XR982" s="871"/>
      <c r="XS982" s="871"/>
      <c r="XT982" s="871"/>
      <c r="XU982" s="871"/>
      <c r="XV982" s="871"/>
      <c r="XW982" s="871"/>
      <c r="XX982" s="871"/>
      <c r="XY982" s="871"/>
      <c r="XZ982" s="871"/>
      <c r="YA982" s="871"/>
      <c r="YB982" s="871"/>
      <c r="YC982" s="871"/>
      <c r="YD982" s="871"/>
      <c r="YE982" s="871"/>
      <c r="YF982" s="871"/>
      <c r="YG982" s="871"/>
      <c r="YH982" s="871"/>
      <c r="YI982" s="871"/>
      <c r="YJ982" s="871"/>
      <c r="YK982" s="871"/>
      <c r="YL982" s="871"/>
      <c r="YM982" s="871"/>
      <c r="YN982" s="871"/>
      <c r="YO982" s="871"/>
      <c r="YP982" s="871"/>
      <c r="YQ982" s="871"/>
      <c r="YR982" s="871"/>
      <c r="YS982" s="871"/>
      <c r="YT982" s="871"/>
      <c r="YU982" s="871"/>
      <c r="YV982" s="871"/>
      <c r="YW982" s="871"/>
      <c r="YX982" s="871"/>
      <c r="YY982" s="871"/>
      <c r="YZ982" s="871"/>
      <c r="ZA982" s="871"/>
      <c r="ZB982" s="871"/>
      <c r="ZC982" s="871"/>
      <c r="ZD982" s="871"/>
      <c r="ZE982" s="871"/>
      <c r="ZF982" s="871"/>
      <c r="ZG982" s="871"/>
      <c r="ZH982" s="871"/>
      <c r="ZI982" s="871"/>
      <c r="ZJ982" s="871"/>
      <c r="ZK982" s="871"/>
      <c r="ZL982" s="871"/>
      <c r="ZM982" s="871"/>
      <c r="ZN982" s="871"/>
      <c r="ZO982" s="871"/>
      <c r="ZP982" s="871"/>
      <c r="ZQ982" s="871"/>
      <c r="ZR982" s="871"/>
      <c r="ZS982" s="871"/>
      <c r="ZT982" s="871"/>
      <c r="ZU982" s="871"/>
      <c r="ZV982" s="871"/>
      <c r="ZW982" s="871"/>
      <c r="ZX982" s="871"/>
      <c r="ZY982" s="871"/>
      <c r="ZZ982" s="871"/>
      <c r="AAA982" s="871"/>
      <c r="AAB982" s="871"/>
      <c r="AAC982" s="871"/>
      <c r="AAD982" s="871"/>
      <c r="AAE982" s="871"/>
      <c r="AAF982" s="871"/>
      <c r="AAG982" s="871"/>
      <c r="AAH982" s="871"/>
      <c r="AAI982" s="871"/>
      <c r="AAJ982" s="871"/>
      <c r="AAK982" s="871"/>
      <c r="AAL982" s="871"/>
      <c r="AAM982" s="871"/>
      <c r="AAN982" s="871"/>
      <c r="AAO982" s="871"/>
      <c r="AAP982" s="871"/>
      <c r="AAQ982" s="871"/>
      <c r="AAR982" s="871"/>
      <c r="AAS982" s="871"/>
      <c r="AAT982" s="871"/>
      <c r="AAU982" s="871"/>
      <c r="AAV982" s="871"/>
      <c r="AAW982" s="871"/>
      <c r="AAX982" s="871"/>
      <c r="AAY982" s="871"/>
      <c r="AAZ982" s="871"/>
      <c r="ABA982" s="871"/>
      <c r="ABB982" s="871"/>
      <c r="ABC982" s="871"/>
      <c r="ABD982" s="871"/>
      <c r="ABE982" s="871"/>
      <c r="ABF982" s="871"/>
      <c r="ABG982" s="871"/>
      <c r="ABH982" s="871"/>
      <c r="ABI982" s="871"/>
      <c r="ABJ982" s="871"/>
      <c r="ABK982" s="871"/>
      <c r="ABL982" s="871"/>
      <c r="ABM982" s="871"/>
      <c r="ABN982" s="871"/>
      <c r="ABO982" s="871"/>
      <c r="ABP982" s="871"/>
      <c r="ABQ982" s="871"/>
      <c r="ABR982" s="871"/>
      <c r="ABS982" s="871"/>
      <c r="ABT982" s="871"/>
      <c r="ABU982" s="871"/>
      <c r="ABV982" s="871"/>
      <c r="ABW982" s="871"/>
      <c r="ABX982" s="871"/>
      <c r="ABY982" s="871"/>
      <c r="ABZ982" s="871"/>
      <c r="ACA982" s="871"/>
      <c r="ACB982" s="871"/>
      <c r="ACC982" s="871"/>
      <c r="ACD982" s="871"/>
      <c r="ACE982" s="871"/>
      <c r="ACF982" s="871"/>
      <c r="ACG982" s="871"/>
      <c r="ACH982" s="871"/>
      <c r="ACI982" s="871"/>
      <c r="ACJ982" s="871"/>
      <c r="ACK982" s="871"/>
      <c r="ACL982" s="871"/>
      <c r="ACM982" s="871"/>
      <c r="ACN982" s="871"/>
      <c r="ACO982" s="871"/>
      <c r="ACP982" s="871"/>
      <c r="ACQ982" s="871"/>
      <c r="ACR982" s="871"/>
      <c r="ACS982" s="871"/>
      <c r="ACT982" s="871"/>
      <c r="ACU982" s="871"/>
      <c r="ACV982" s="871"/>
      <c r="ACW982" s="871"/>
      <c r="ACX982" s="871"/>
      <c r="ACY982" s="871"/>
      <c r="ACZ982" s="871"/>
      <c r="ADA982" s="871"/>
      <c r="ADB982" s="871"/>
      <c r="ADC982" s="871"/>
      <c r="ADD982" s="871"/>
      <c r="ADE982" s="871"/>
      <c r="ADF982" s="871"/>
      <c r="ADG982" s="871"/>
      <c r="ADH982" s="871"/>
      <c r="ADI982" s="871"/>
      <c r="ADJ982" s="871"/>
      <c r="ADK982" s="871"/>
      <c r="ADL982" s="871"/>
      <c r="ADM982" s="871"/>
      <c r="ADN982" s="871"/>
      <c r="ADO982" s="871"/>
      <c r="ADP982" s="871"/>
      <c r="ADQ982" s="871"/>
      <c r="ADR982" s="871"/>
      <c r="ADS982" s="871"/>
      <c r="ADT982" s="871"/>
      <c r="ADU982" s="871"/>
      <c r="ADV982" s="871"/>
      <c r="ADW982" s="871"/>
      <c r="ADX982" s="871"/>
      <c r="ADY982" s="871"/>
      <c r="ADZ982" s="871"/>
      <c r="AEA982" s="871"/>
      <c r="AEB982" s="871"/>
      <c r="AEC982" s="871"/>
      <c r="AED982" s="871"/>
      <c r="AEE982" s="871"/>
      <c r="AEF982" s="871"/>
      <c r="AEG982" s="871"/>
      <c r="AEH982" s="871"/>
      <c r="AEI982" s="871"/>
      <c r="AEJ982" s="871"/>
      <c r="AEK982" s="871"/>
      <c r="AEL982" s="871"/>
      <c r="AEM982" s="871"/>
      <c r="AEN982" s="871"/>
      <c r="AEO982" s="871"/>
      <c r="AEP982" s="871"/>
      <c r="AEQ982" s="871"/>
      <c r="AER982" s="871"/>
      <c r="AES982" s="871"/>
      <c r="AET982" s="871"/>
      <c r="AEU982" s="871"/>
      <c r="AEV982" s="871"/>
      <c r="AEW982" s="871"/>
      <c r="AEX982" s="871"/>
      <c r="AEY982" s="871"/>
      <c r="AEZ982" s="871"/>
      <c r="AFA982" s="871"/>
      <c r="AFB982" s="871"/>
      <c r="AFC982" s="871"/>
      <c r="AFD982" s="871"/>
      <c r="AFE982" s="871"/>
      <c r="AFF982" s="871"/>
      <c r="AFG982" s="871"/>
      <c r="AFH982" s="871"/>
      <c r="AFI982" s="871"/>
      <c r="AFJ982" s="871"/>
      <c r="AFK982" s="871"/>
      <c r="AFL982" s="871"/>
      <c r="AFM982" s="871"/>
      <c r="AFN982" s="871"/>
      <c r="AFO982" s="871"/>
      <c r="AFP982" s="871"/>
      <c r="AFQ982" s="871"/>
      <c r="AFR982" s="871"/>
      <c r="AFS982" s="871"/>
      <c r="AFT982" s="871"/>
      <c r="AFU982" s="871"/>
      <c r="AFV982" s="871"/>
      <c r="AFW982" s="871"/>
      <c r="AFX982" s="871"/>
      <c r="AFY982" s="871"/>
      <c r="AFZ982" s="871"/>
      <c r="AGA982" s="871"/>
      <c r="AGB982" s="871"/>
      <c r="AGC982" s="871"/>
      <c r="AGD982" s="871"/>
      <c r="AGE982" s="871"/>
      <c r="AGF982" s="871"/>
      <c r="AGG982" s="871"/>
      <c r="AGH982" s="871"/>
      <c r="AGI982" s="871"/>
      <c r="AGJ982" s="871"/>
      <c r="AGK982" s="871"/>
      <c r="AGL982" s="871"/>
      <c r="AGM982" s="871"/>
      <c r="AGN982" s="871"/>
      <c r="AGO982" s="871"/>
      <c r="AGP982" s="871"/>
      <c r="AGQ982" s="871"/>
      <c r="AGR982" s="871"/>
      <c r="AGS982" s="871"/>
      <c r="AGT982" s="871"/>
      <c r="AGU982" s="871"/>
      <c r="AGV982" s="871"/>
      <c r="AGW982" s="871"/>
      <c r="AGX982" s="871"/>
      <c r="AGY982" s="871"/>
      <c r="AGZ982" s="871"/>
      <c r="AHA982" s="871"/>
      <c r="AHB982" s="871"/>
      <c r="AHC982" s="871"/>
      <c r="AHD982" s="871"/>
      <c r="AHE982" s="871"/>
      <c r="AHF982" s="871"/>
      <c r="AHG982" s="871"/>
      <c r="AHH982" s="871"/>
      <c r="AHI982" s="871"/>
      <c r="AHJ982" s="871"/>
      <c r="AHK982" s="871"/>
      <c r="AHL982" s="871"/>
      <c r="AHM982" s="871"/>
      <c r="AHN982" s="871"/>
      <c r="AHO982" s="871"/>
      <c r="AHP982" s="871"/>
      <c r="AHQ982" s="871"/>
      <c r="AHR982" s="871"/>
      <c r="AHS982" s="871"/>
      <c r="AHT982" s="871"/>
      <c r="AHU982" s="871"/>
      <c r="AHV982" s="871"/>
      <c r="AHW982" s="871"/>
      <c r="AHX982" s="871"/>
      <c r="AHY982" s="871"/>
      <c r="AHZ982" s="871"/>
      <c r="AIA982" s="871"/>
      <c r="AIB982" s="871"/>
      <c r="AIC982" s="871"/>
      <c r="AID982" s="871"/>
      <c r="AIE982" s="871"/>
      <c r="AIF982" s="871"/>
      <c r="AIG982" s="871"/>
      <c r="AIH982" s="871"/>
      <c r="AII982" s="871"/>
      <c r="AIJ982" s="871"/>
      <c r="AIK982" s="871"/>
      <c r="AIL982" s="871"/>
      <c r="AIM982" s="871"/>
      <c r="AIN982" s="871"/>
      <c r="AIO982" s="871"/>
      <c r="AIP982" s="871"/>
      <c r="AIQ982" s="871"/>
      <c r="AIR982" s="871"/>
      <c r="AIS982" s="871"/>
      <c r="AIT982" s="871"/>
      <c r="AIU982" s="871"/>
      <c r="AIV982" s="871"/>
      <c r="AIW982" s="871"/>
      <c r="AIX982" s="871"/>
      <c r="AIY982" s="871"/>
      <c r="AIZ982" s="871"/>
      <c r="AJA982" s="871"/>
      <c r="AJB982" s="871"/>
      <c r="AJC982" s="871"/>
      <c r="AJD982" s="871"/>
      <c r="AJE982" s="871"/>
      <c r="AJF982" s="871"/>
      <c r="AJG982" s="871"/>
      <c r="AJH982" s="871"/>
      <c r="AJI982" s="871"/>
      <c r="AJJ982" s="871"/>
      <c r="AJK982" s="871"/>
      <c r="AJL982" s="871"/>
      <c r="AJM982" s="871"/>
      <c r="AJN982" s="871"/>
      <c r="AJO982" s="871"/>
      <c r="AJP982" s="871"/>
      <c r="AJQ982" s="871"/>
      <c r="AJR982" s="871"/>
      <c r="AJS982" s="871"/>
      <c r="AJT982" s="871"/>
      <c r="AJU982" s="871"/>
      <c r="AJV982" s="871"/>
      <c r="AJW982" s="871"/>
      <c r="AJX982" s="871"/>
      <c r="AJY982" s="871"/>
      <c r="AJZ982" s="871"/>
      <c r="AKA982" s="871"/>
      <c r="AKB982" s="871"/>
      <c r="AKC982" s="871"/>
      <c r="AKD982" s="871"/>
      <c r="AKE982" s="871"/>
      <c r="AKF982" s="871"/>
      <c r="AKG982" s="871"/>
      <c r="AKH982" s="871"/>
      <c r="AKI982" s="871"/>
      <c r="AKJ982" s="871"/>
      <c r="AKK982" s="871"/>
      <c r="AKL982" s="871"/>
      <c r="AKM982" s="871"/>
      <c r="AKN982" s="871"/>
      <c r="AKO982" s="871"/>
      <c r="AKP982" s="871"/>
      <c r="AKQ982" s="871"/>
      <c r="AKR982" s="871"/>
      <c r="AKS982" s="871"/>
      <c r="AKT982" s="871"/>
      <c r="AKU982" s="871"/>
      <c r="AKV982" s="871"/>
      <c r="AKW982" s="871"/>
      <c r="AKX982" s="871"/>
      <c r="AKY982" s="871"/>
      <c r="AKZ982" s="871"/>
      <c r="ALA982" s="871"/>
      <c r="ALB982" s="871"/>
      <c r="ALC982" s="871"/>
      <c r="ALD982" s="871"/>
      <c r="ALE982" s="871"/>
      <c r="ALF982" s="871"/>
      <c r="ALG982" s="871"/>
      <c r="ALH982" s="871"/>
      <c r="ALI982" s="871"/>
      <c r="ALJ982" s="871"/>
      <c r="ALK982" s="871"/>
      <c r="ALL982" s="871"/>
      <c r="ALM982" s="871"/>
      <c r="ALN982" s="871"/>
      <c r="ALO982" s="871"/>
      <c r="ALP982" s="871"/>
      <c r="ALQ982" s="871"/>
      <c r="ALR982" s="871"/>
      <c r="ALS982" s="871"/>
      <c r="ALT982" s="871"/>
      <c r="ALU982" s="871"/>
      <c r="ALV982" s="871"/>
      <c r="ALW982" s="871"/>
      <c r="ALX982" s="871"/>
      <c r="ALY982" s="871"/>
      <c r="ALZ982" s="871"/>
      <c r="AMA982" s="871"/>
      <c r="AMB982" s="871"/>
      <c r="AMC982" s="871"/>
      <c r="AMD982" s="871"/>
      <c r="AME982" s="871"/>
      <c r="AMF982" s="871"/>
      <c r="AMG982" s="871"/>
      <c r="AMH982" s="871"/>
      <c r="AMI982" s="871"/>
      <c r="AMJ982" s="871"/>
    </row>
    <row r="983" spans="1:1024" ht="14.4">
      <c r="A983" s="964">
        <v>15552</v>
      </c>
      <c r="B983" s="1003">
        <v>0.1</v>
      </c>
      <c r="C983" s="1037"/>
      <c r="D983" s="959" t="s">
        <v>737</v>
      </c>
      <c r="E983" s="955">
        <v>1700000</v>
      </c>
      <c r="F983" s="1056">
        <v>2.5000000000000001E-2</v>
      </c>
      <c r="G983" s="955">
        <f t="shared" si="39"/>
        <v>42500</v>
      </c>
      <c r="H983" s="871"/>
      <c r="I983" s="871"/>
      <c r="J983" s="871"/>
      <c r="K983" s="871"/>
      <c r="L983" s="871"/>
      <c r="M983" s="871"/>
      <c r="N983" s="871"/>
      <c r="O983" s="871"/>
      <c r="P983" s="871"/>
      <c r="Q983" s="871"/>
      <c r="R983" s="871"/>
      <c r="S983" s="871"/>
      <c r="T983" s="871"/>
      <c r="U983" s="871"/>
      <c r="V983" s="871"/>
      <c r="W983" s="871"/>
      <c r="X983" s="871"/>
      <c r="Y983" s="871"/>
      <c r="Z983" s="871"/>
      <c r="AA983" s="871"/>
      <c r="AB983" s="871"/>
      <c r="AC983" s="871"/>
      <c r="AD983" s="871"/>
      <c r="AE983" s="871"/>
      <c r="AF983" s="871"/>
      <c r="AG983" s="871"/>
      <c r="AH983" s="871"/>
      <c r="AI983" s="871"/>
      <c r="AJ983" s="871"/>
      <c r="AK983" s="871"/>
      <c r="AL983" s="871"/>
      <c r="AM983" s="871"/>
      <c r="AN983" s="871"/>
      <c r="AO983" s="871"/>
      <c r="AP983" s="871"/>
      <c r="AQ983" s="871"/>
      <c r="AR983" s="871"/>
      <c r="AS983" s="871"/>
      <c r="AT983" s="871"/>
      <c r="AU983" s="871"/>
      <c r="AV983" s="871"/>
      <c r="AW983" s="871"/>
      <c r="AX983" s="871"/>
      <c r="AY983" s="871"/>
      <c r="AZ983" s="871"/>
      <c r="BA983" s="871"/>
      <c r="BB983" s="871"/>
      <c r="BC983" s="871"/>
      <c r="BD983" s="871"/>
      <c r="BE983" s="871"/>
      <c r="BF983" s="871"/>
      <c r="BG983" s="871"/>
      <c r="BH983" s="871"/>
      <c r="BI983" s="871"/>
      <c r="BJ983" s="871"/>
      <c r="BK983" s="871"/>
      <c r="BL983" s="871"/>
      <c r="BM983" s="871"/>
      <c r="BN983" s="871"/>
      <c r="BO983" s="871"/>
      <c r="BP983" s="871"/>
      <c r="BQ983" s="871"/>
      <c r="BR983" s="871"/>
      <c r="BS983" s="871"/>
      <c r="BT983" s="871"/>
      <c r="BU983" s="871"/>
      <c r="BV983" s="871"/>
      <c r="BW983" s="871"/>
      <c r="BX983" s="871"/>
      <c r="BY983" s="871"/>
      <c r="BZ983" s="871"/>
      <c r="CA983" s="871"/>
      <c r="CB983" s="871"/>
      <c r="CC983" s="871"/>
      <c r="CD983" s="871"/>
      <c r="CE983" s="871"/>
      <c r="CF983" s="871"/>
      <c r="CG983" s="871"/>
      <c r="CH983" s="871"/>
      <c r="CI983" s="871"/>
      <c r="CJ983" s="871"/>
      <c r="CK983" s="871"/>
      <c r="CL983" s="871"/>
      <c r="CM983" s="871"/>
      <c r="CN983" s="871"/>
      <c r="CO983" s="871"/>
      <c r="CP983" s="871"/>
      <c r="CQ983" s="871"/>
      <c r="CR983" s="871"/>
      <c r="CS983" s="871"/>
      <c r="CT983" s="871"/>
      <c r="CU983" s="871"/>
      <c r="CV983" s="871"/>
      <c r="CW983" s="871"/>
      <c r="CX983" s="871"/>
      <c r="CY983" s="871"/>
      <c r="CZ983" s="871"/>
      <c r="DA983" s="871"/>
      <c r="DB983" s="871"/>
      <c r="DC983" s="871"/>
      <c r="DD983" s="871"/>
      <c r="DE983" s="871"/>
      <c r="DF983" s="871"/>
      <c r="DG983" s="871"/>
      <c r="DH983" s="871"/>
      <c r="DI983" s="871"/>
      <c r="DJ983" s="871"/>
      <c r="DK983" s="871"/>
      <c r="DL983" s="871"/>
      <c r="DM983" s="871"/>
      <c r="DN983" s="871"/>
      <c r="DO983" s="871"/>
      <c r="DP983" s="871"/>
      <c r="DQ983" s="871"/>
      <c r="DR983" s="871"/>
      <c r="DS983" s="871"/>
      <c r="DT983" s="871"/>
      <c r="DU983" s="871"/>
      <c r="DV983" s="871"/>
      <c r="DW983" s="871"/>
      <c r="DX983" s="871"/>
      <c r="DY983" s="871"/>
      <c r="DZ983" s="871"/>
      <c r="EA983" s="871"/>
      <c r="EB983" s="871"/>
      <c r="EC983" s="871"/>
      <c r="ED983" s="871"/>
      <c r="EE983" s="871"/>
      <c r="EF983" s="871"/>
      <c r="EG983" s="871"/>
      <c r="EH983" s="871"/>
      <c r="EI983" s="871"/>
      <c r="EJ983" s="871"/>
      <c r="EK983" s="871"/>
      <c r="EL983" s="871"/>
      <c r="EM983" s="871"/>
      <c r="EN983" s="871"/>
      <c r="EO983" s="871"/>
      <c r="EP983" s="871"/>
      <c r="EQ983" s="871"/>
      <c r="ER983" s="871"/>
      <c r="ES983" s="871"/>
      <c r="ET983" s="871"/>
      <c r="EU983" s="871"/>
      <c r="EV983" s="871"/>
      <c r="EW983" s="871"/>
      <c r="EX983" s="871"/>
      <c r="EY983" s="871"/>
      <c r="EZ983" s="871"/>
      <c r="FA983" s="871"/>
      <c r="FB983" s="871"/>
      <c r="FC983" s="871"/>
      <c r="FD983" s="871"/>
      <c r="FE983" s="871"/>
      <c r="FF983" s="871"/>
      <c r="FG983" s="871"/>
      <c r="FH983" s="871"/>
      <c r="FI983" s="871"/>
      <c r="FJ983" s="871"/>
      <c r="FK983" s="871"/>
      <c r="FL983" s="871"/>
      <c r="FM983" s="871"/>
      <c r="FN983" s="871"/>
      <c r="FO983" s="871"/>
      <c r="FP983" s="871"/>
      <c r="FQ983" s="871"/>
      <c r="FR983" s="871"/>
      <c r="FS983" s="871"/>
      <c r="FT983" s="871"/>
      <c r="FU983" s="871"/>
      <c r="FV983" s="871"/>
      <c r="FW983" s="871"/>
      <c r="FX983" s="871"/>
      <c r="FY983" s="871"/>
      <c r="FZ983" s="871"/>
      <c r="GA983" s="871"/>
      <c r="GB983" s="871"/>
      <c r="GC983" s="871"/>
      <c r="GD983" s="871"/>
      <c r="GE983" s="871"/>
      <c r="GF983" s="871"/>
      <c r="GG983" s="871"/>
      <c r="GH983" s="871"/>
      <c r="GI983" s="871"/>
      <c r="GJ983" s="871"/>
      <c r="GK983" s="871"/>
      <c r="GL983" s="871"/>
      <c r="GM983" s="871"/>
      <c r="GN983" s="871"/>
      <c r="GO983" s="871"/>
      <c r="GP983" s="871"/>
      <c r="GQ983" s="871"/>
      <c r="GR983" s="871"/>
      <c r="GS983" s="871"/>
      <c r="GT983" s="871"/>
      <c r="GU983" s="871"/>
      <c r="GV983" s="871"/>
      <c r="GW983" s="871"/>
      <c r="GX983" s="871"/>
      <c r="GY983" s="871"/>
      <c r="GZ983" s="871"/>
      <c r="HA983" s="871"/>
      <c r="HB983" s="871"/>
      <c r="HC983" s="871"/>
      <c r="HD983" s="871"/>
      <c r="HE983" s="871"/>
      <c r="HF983" s="871"/>
      <c r="HG983" s="871"/>
      <c r="HH983" s="871"/>
      <c r="HI983" s="871"/>
      <c r="HJ983" s="871"/>
      <c r="HK983" s="871"/>
      <c r="HL983" s="871"/>
      <c r="HM983" s="871"/>
      <c r="HN983" s="871"/>
      <c r="HO983" s="871"/>
      <c r="HP983" s="871"/>
      <c r="HQ983" s="871"/>
      <c r="HR983" s="871"/>
      <c r="HS983" s="871"/>
      <c r="HT983" s="871"/>
      <c r="HU983" s="871"/>
      <c r="HV983" s="871"/>
      <c r="HW983" s="871"/>
      <c r="HX983" s="871"/>
      <c r="HY983" s="871"/>
      <c r="HZ983" s="871"/>
      <c r="IA983" s="871"/>
      <c r="IB983" s="871"/>
      <c r="IC983" s="871"/>
      <c r="ID983" s="871"/>
      <c r="IE983" s="871"/>
      <c r="IF983" s="871"/>
      <c r="IG983" s="871"/>
      <c r="IH983" s="871"/>
      <c r="II983" s="871"/>
      <c r="IJ983" s="871"/>
      <c r="IK983" s="871"/>
      <c r="IL983" s="871"/>
      <c r="IM983" s="871"/>
      <c r="IN983" s="871"/>
      <c r="IO983" s="871"/>
      <c r="IP983" s="871"/>
      <c r="IQ983" s="871"/>
      <c r="IR983" s="871"/>
      <c r="IS983" s="871"/>
      <c r="IT983" s="871"/>
      <c r="IU983" s="871"/>
      <c r="IV983" s="871"/>
      <c r="IW983" s="871"/>
      <c r="IX983" s="871"/>
      <c r="IY983" s="871"/>
      <c r="IZ983" s="871"/>
      <c r="JA983" s="871"/>
      <c r="JB983" s="871"/>
      <c r="JC983" s="871"/>
      <c r="JD983" s="871"/>
      <c r="JE983" s="871"/>
      <c r="JF983" s="871"/>
      <c r="JG983" s="871"/>
      <c r="JH983" s="871"/>
      <c r="JI983" s="871"/>
      <c r="JJ983" s="871"/>
      <c r="JK983" s="871"/>
      <c r="JL983" s="871"/>
      <c r="JM983" s="871"/>
      <c r="JN983" s="871"/>
      <c r="JO983" s="871"/>
      <c r="JP983" s="871"/>
      <c r="JQ983" s="871"/>
      <c r="JR983" s="871"/>
      <c r="JS983" s="871"/>
      <c r="JT983" s="871"/>
      <c r="JU983" s="871"/>
      <c r="JV983" s="871"/>
      <c r="JW983" s="871"/>
      <c r="JX983" s="871"/>
      <c r="JY983" s="871"/>
      <c r="JZ983" s="871"/>
      <c r="KA983" s="871"/>
      <c r="KB983" s="871"/>
      <c r="KC983" s="871"/>
      <c r="KD983" s="871"/>
      <c r="KE983" s="871"/>
      <c r="KF983" s="871"/>
      <c r="KG983" s="871"/>
      <c r="KH983" s="871"/>
      <c r="KI983" s="871"/>
      <c r="KJ983" s="871"/>
      <c r="KK983" s="871"/>
      <c r="KL983" s="871"/>
      <c r="KM983" s="871"/>
      <c r="KN983" s="871"/>
      <c r="KO983" s="871"/>
      <c r="KP983" s="871"/>
      <c r="KQ983" s="871"/>
      <c r="KR983" s="871"/>
      <c r="KS983" s="871"/>
      <c r="KT983" s="871"/>
      <c r="KU983" s="871"/>
      <c r="KV983" s="871"/>
      <c r="KW983" s="871"/>
      <c r="KX983" s="871"/>
      <c r="KY983" s="871"/>
      <c r="KZ983" s="871"/>
      <c r="LA983" s="871"/>
      <c r="LB983" s="871"/>
      <c r="LC983" s="871"/>
      <c r="LD983" s="871"/>
      <c r="LE983" s="871"/>
      <c r="LF983" s="871"/>
      <c r="LG983" s="871"/>
      <c r="LH983" s="871"/>
      <c r="LI983" s="871"/>
      <c r="LJ983" s="871"/>
      <c r="LK983" s="871"/>
      <c r="LL983" s="871"/>
      <c r="LM983" s="871"/>
      <c r="LN983" s="871"/>
      <c r="LO983" s="871"/>
      <c r="LP983" s="871"/>
      <c r="LQ983" s="871"/>
      <c r="LR983" s="871"/>
      <c r="LS983" s="871"/>
      <c r="LT983" s="871"/>
      <c r="LU983" s="871"/>
      <c r="LV983" s="871"/>
      <c r="LW983" s="871"/>
      <c r="LX983" s="871"/>
      <c r="LY983" s="871"/>
      <c r="LZ983" s="871"/>
      <c r="MA983" s="871"/>
      <c r="MB983" s="871"/>
      <c r="MC983" s="871"/>
      <c r="MD983" s="871"/>
      <c r="ME983" s="871"/>
      <c r="MF983" s="871"/>
      <c r="MG983" s="871"/>
      <c r="MH983" s="871"/>
      <c r="MI983" s="871"/>
      <c r="MJ983" s="871"/>
      <c r="MK983" s="871"/>
      <c r="ML983" s="871"/>
      <c r="MM983" s="871"/>
      <c r="MN983" s="871"/>
      <c r="MO983" s="871"/>
      <c r="MP983" s="871"/>
      <c r="MQ983" s="871"/>
      <c r="MR983" s="871"/>
      <c r="MS983" s="871"/>
      <c r="MT983" s="871"/>
      <c r="MU983" s="871"/>
      <c r="MV983" s="871"/>
      <c r="MW983" s="871"/>
      <c r="MX983" s="871"/>
      <c r="MY983" s="871"/>
      <c r="MZ983" s="871"/>
      <c r="NA983" s="871"/>
      <c r="NB983" s="871"/>
      <c r="NC983" s="871"/>
      <c r="ND983" s="871"/>
      <c r="NE983" s="871"/>
      <c r="NF983" s="871"/>
      <c r="NG983" s="871"/>
      <c r="NH983" s="871"/>
      <c r="NI983" s="871"/>
      <c r="NJ983" s="871"/>
      <c r="NK983" s="871"/>
      <c r="NL983" s="871"/>
      <c r="NM983" s="871"/>
      <c r="NN983" s="871"/>
      <c r="NO983" s="871"/>
      <c r="NP983" s="871"/>
      <c r="NQ983" s="871"/>
      <c r="NR983" s="871"/>
      <c r="NS983" s="871"/>
      <c r="NT983" s="871"/>
      <c r="NU983" s="871"/>
      <c r="NV983" s="871"/>
      <c r="NW983" s="871"/>
      <c r="NX983" s="871"/>
      <c r="NY983" s="871"/>
      <c r="NZ983" s="871"/>
      <c r="OA983" s="871"/>
      <c r="OB983" s="871"/>
      <c r="OC983" s="871"/>
      <c r="OD983" s="871"/>
      <c r="OE983" s="871"/>
      <c r="OF983" s="871"/>
      <c r="OG983" s="871"/>
      <c r="OH983" s="871"/>
      <c r="OI983" s="871"/>
      <c r="OJ983" s="871"/>
      <c r="OK983" s="871"/>
      <c r="OL983" s="871"/>
      <c r="OM983" s="871"/>
      <c r="ON983" s="871"/>
      <c r="OO983" s="871"/>
      <c r="OP983" s="871"/>
      <c r="OQ983" s="871"/>
      <c r="OR983" s="871"/>
      <c r="OS983" s="871"/>
      <c r="OT983" s="871"/>
      <c r="OU983" s="871"/>
      <c r="OV983" s="871"/>
      <c r="OW983" s="871"/>
      <c r="OX983" s="871"/>
      <c r="OY983" s="871"/>
      <c r="OZ983" s="871"/>
      <c r="PA983" s="871"/>
      <c r="PB983" s="871"/>
      <c r="PC983" s="871"/>
      <c r="PD983" s="871"/>
      <c r="PE983" s="871"/>
      <c r="PF983" s="871"/>
      <c r="PG983" s="871"/>
      <c r="PH983" s="871"/>
      <c r="PI983" s="871"/>
      <c r="PJ983" s="871"/>
      <c r="PK983" s="871"/>
      <c r="PL983" s="871"/>
      <c r="PM983" s="871"/>
      <c r="PN983" s="871"/>
      <c r="PO983" s="871"/>
      <c r="PP983" s="871"/>
      <c r="PQ983" s="871"/>
      <c r="PR983" s="871"/>
      <c r="PS983" s="871"/>
      <c r="PT983" s="871"/>
      <c r="PU983" s="871"/>
      <c r="PV983" s="871"/>
      <c r="PW983" s="871"/>
      <c r="PX983" s="871"/>
      <c r="PY983" s="871"/>
      <c r="PZ983" s="871"/>
      <c r="QA983" s="871"/>
      <c r="QB983" s="871"/>
      <c r="QC983" s="871"/>
      <c r="QD983" s="871"/>
      <c r="QE983" s="871"/>
      <c r="QF983" s="871"/>
      <c r="QG983" s="871"/>
      <c r="QH983" s="871"/>
      <c r="QI983" s="871"/>
      <c r="QJ983" s="871"/>
      <c r="QK983" s="871"/>
      <c r="QL983" s="871"/>
      <c r="QM983" s="871"/>
      <c r="QN983" s="871"/>
      <c r="QO983" s="871"/>
      <c r="QP983" s="871"/>
      <c r="QQ983" s="871"/>
      <c r="QR983" s="871"/>
      <c r="QS983" s="871"/>
      <c r="QT983" s="871"/>
      <c r="QU983" s="871"/>
      <c r="QV983" s="871"/>
      <c r="QW983" s="871"/>
      <c r="QX983" s="871"/>
      <c r="QY983" s="871"/>
      <c r="QZ983" s="871"/>
      <c r="RA983" s="871"/>
      <c r="RB983" s="871"/>
      <c r="RC983" s="871"/>
      <c r="RD983" s="871"/>
      <c r="RE983" s="871"/>
      <c r="RF983" s="871"/>
      <c r="RG983" s="871"/>
      <c r="RH983" s="871"/>
      <c r="RI983" s="871"/>
      <c r="RJ983" s="871"/>
      <c r="RK983" s="871"/>
      <c r="RL983" s="871"/>
      <c r="RM983" s="871"/>
      <c r="RN983" s="871"/>
      <c r="RO983" s="871"/>
      <c r="RP983" s="871"/>
      <c r="RQ983" s="871"/>
      <c r="RR983" s="871"/>
      <c r="RS983" s="871"/>
      <c r="RT983" s="871"/>
      <c r="RU983" s="871"/>
      <c r="RV983" s="871"/>
      <c r="RW983" s="871"/>
      <c r="RX983" s="871"/>
      <c r="RY983" s="871"/>
      <c r="RZ983" s="871"/>
      <c r="SA983" s="871"/>
      <c r="SB983" s="871"/>
      <c r="SC983" s="871"/>
      <c r="SD983" s="871"/>
      <c r="SE983" s="871"/>
      <c r="SF983" s="871"/>
      <c r="SG983" s="871"/>
      <c r="SH983" s="871"/>
      <c r="SI983" s="871"/>
      <c r="SJ983" s="871"/>
      <c r="SK983" s="871"/>
      <c r="SL983" s="871"/>
      <c r="SM983" s="871"/>
      <c r="SN983" s="871"/>
      <c r="SO983" s="871"/>
      <c r="SP983" s="871"/>
      <c r="SQ983" s="871"/>
      <c r="SR983" s="871"/>
      <c r="SS983" s="871"/>
      <c r="ST983" s="871"/>
      <c r="SU983" s="871"/>
      <c r="SV983" s="871"/>
      <c r="SW983" s="871"/>
      <c r="SX983" s="871"/>
      <c r="SY983" s="871"/>
      <c r="SZ983" s="871"/>
      <c r="TA983" s="871"/>
      <c r="TB983" s="871"/>
      <c r="TC983" s="871"/>
      <c r="TD983" s="871"/>
      <c r="TE983" s="871"/>
      <c r="TF983" s="871"/>
      <c r="TG983" s="871"/>
      <c r="TH983" s="871"/>
      <c r="TI983" s="871"/>
      <c r="TJ983" s="871"/>
      <c r="TK983" s="871"/>
      <c r="TL983" s="871"/>
      <c r="TM983" s="871"/>
      <c r="TN983" s="871"/>
      <c r="TO983" s="871"/>
      <c r="TP983" s="871"/>
      <c r="TQ983" s="871"/>
      <c r="TR983" s="871"/>
      <c r="TS983" s="871"/>
      <c r="TT983" s="871"/>
      <c r="TU983" s="871"/>
      <c r="TV983" s="871"/>
      <c r="TW983" s="871"/>
      <c r="TX983" s="871"/>
      <c r="TY983" s="871"/>
      <c r="TZ983" s="871"/>
      <c r="UA983" s="871"/>
      <c r="UB983" s="871"/>
      <c r="UC983" s="871"/>
      <c r="UD983" s="871"/>
      <c r="UE983" s="871"/>
      <c r="UF983" s="871"/>
      <c r="UG983" s="871"/>
      <c r="UH983" s="871"/>
      <c r="UI983" s="871"/>
      <c r="UJ983" s="871"/>
      <c r="UK983" s="871"/>
      <c r="UL983" s="871"/>
      <c r="UM983" s="871"/>
      <c r="UN983" s="871"/>
      <c r="UO983" s="871"/>
      <c r="UP983" s="871"/>
      <c r="UQ983" s="871"/>
      <c r="UR983" s="871"/>
      <c r="US983" s="871"/>
      <c r="UT983" s="871"/>
      <c r="UU983" s="871"/>
      <c r="UV983" s="871"/>
      <c r="UW983" s="871"/>
      <c r="UX983" s="871"/>
      <c r="UY983" s="871"/>
      <c r="UZ983" s="871"/>
      <c r="VA983" s="871"/>
      <c r="VB983" s="871"/>
      <c r="VC983" s="871"/>
      <c r="VD983" s="871"/>
      <c r="VE983" s="871"/>
      <c r="VF983" s="871"/>
      <c r="VG983" s="871"/>
      <c r="VH983" s="871"/>
      <c r="VI983" s="871"/>
      <c r="VJ983" s="871"/>
      <c r="VK983" s="871"/>
      <c r="VL983" s="871"/>
      <c r="VM983" s="871"/>
      <c r="VN983" s="871"/>
      <c r="VO983" s="871"/>
      <c r="VP983" s="871"/>
      <c r="VQ983" s="871"/>
      <c r="VR983" s="871"/>
      <c r="VS983" s="871"/>
      <c r="VT983" s="871"/>
      <c r="VU983" s="871"/>
      <c r="VV983" s="871"/>
      <c r="VW983" s="871"/>
      <c r="VX983" s="871"/>
      <c r="VY983" s="871"/>
      <c r="VZ983" s="871"/>
      <c r="WA983" s="871"/>
      <c r="WB983" s="871"/>
      <c r="WC983" s="871"/>
      <c r="WD983" s="871"/>
      <c r="WE983" s="871"/>
      <c r="WF983" s="871"/>
      <c r="WG983" s="871"/>
      <c r="WH983" s="871"/>
      <c r="WI983" s="871"/>
      <c r="WJ983" s="871"/>
      <c r="WK983" s="871"/>
      <c r="WL983" s="871"/>
      <c r="WM983" s="871"/>
      <c r="WN983" s="871"/>
      <c r="WO983" s="871"/>
      <c r="WP983" s="871"/>
      <c r="WQ983" s="871"/>
      <c r="WR983" s="871"/>
      <c r="WS983" s="871"/>
      <c r="WT983" s="871"/>
      <c r="WU983" s="871"/>
      <c r="WV983" s="871"/>
      <c r="WW983" s="871"/>
      <c r="WX983" s="871"/>
      <c r="WY983" s="871"/>
      <c r="WZ983" s="871"/>
      <c r="XA983" s="871"/>
      <c r="XB983" s="871"/>
      <c r="XC983" s="871"/>
      <c r="XD983" s="871"/>
      <c r="XE983" s="871"/>
      <c r="XF983" s="871"/>
      <c r="XG983" s="871"/>
      <c r="XH983" s="871"/>
      <c r="XI983" s="871"/>
      <c r="XJ983" s="871"/>
      <c r="XK983" s="871"/>
      <c r="XL983" s="871"/>
      <c r="XM983" s="871"/>
      <c r="XN983" s="871"/>
      <c r="XO983" s="871"/>
      <c r="XP983" s="871"/>
      <c r="XQ983" s="871"/>
      <c r="XR983" s="871"/>
      <c r="XS983" s="871"/>
      <c r="XT983" s="871"/>
      <c r="XU983" s="871"/>
      <c r="XV983" s="871"/>
      <c r="XW983" s="871"/>
      <c r="XX983" s="871"/>
      <c r="XY983" s="871"/>
      <c r="XZ983" s="871"/>
      <c r="YA983" s="871"/>
      <c r="YB983" s="871"/>
      <c r="YC983" s="871"/>
      <c r="YD983" s="871"/>
      <c r="YE983" s="871"/>
      <c r="YF983" s="871"/>
      <c r="YG983" s="871"/>
      <c r="YH983" s="871"/>
      <c r="YI983" s="871"/>
      <c r="YJ983" s="871"/>
      <c r="YK983" s="871"/>
      <c r="YL983" s="871"/>
      <c r="YM983" s="871"/>
      <c r="YN983" s="871"/>
      <c r="YO983" s="871"/>
      <c r="YP983" s="871"/>
      <c r="YQ983" s="871"/>
      <c r="YR983" s="871"/>
      <c r="YS983" s="871"/>
      <c r="YT983" s="871"/>
      <c r="YU983" s="871"/>
      <c r="YV983" s="871"/>
      <c r="YW983" s="871"/>
      <c r="YX983" s="871"/>
      <c r="YY983" s="871"/>
      <c r="YZ983" s="871"/>
      <c r="ZA983" s="871"/>
      <c r="ZB983" s="871"/>
      <c r="ZC983" s="871"/>
      <c r="ZD983" s="871"/>
      <c r="ZE983" s="871"/>
      <c r="ZF983" s="871"/>
      <c r="ZG983" s="871"/>
      <c r="ZH983" s="871"/>
      <c r="ZI983" s="871"/>
      <c r="ZJ983" s="871"/>
      <c r="ZK983" s="871"/>
      <c r="ZL983" s="871"/>
      <c r="ZM983" s="871"/>
      <c r="ZN983" s="871"/>
      <c r="ZO983" s="871"/>
      <c r="ZP983" s="871"/>
      <c r="ZQ983" s="871"/>
      <c r="ZR983" s="871"/>
      <c r="ZS983" s="871"/>
      <c r="ZT983" s="871"/>
      <c r="ZU983" s="871"/>
      <c r="ZV983" s="871"/>
      <c r="ZW983" s="871"/>
      <c r="ZX983" s="871"/>
      <c r="ZY983" s="871"/>
      <c r="ZZ983" s="871"/>
      <c r="AAA983" s="871"/>
      <c r="AAB983" s="871"/>
      <c r="AAC983" s="871"/>
      <c r="AAD983" s="871"/>
      <c r="AAE983" s="871"/>
      <c r="AAF983" s="871"/>
      <c r="AAG983" s="871"/>
      <c r="AAH983" s="871"/>
      <c r="AAI983" s="871"/>
      <c r="AAJ983" s="871"/>
      <c r="AAK983" s="871"/>
      <c r="AAL983" s="871"/>
      <c r="AAM983" s="871"/>
      <c r="AAN983" s="871"/>
      <c r="AAO983" s="871"/>
      <c r="AAP983" s="871"/>
      <c r="AAQ983" s="871"/>
      <c r="AAR983" s="871"/>
      <c r="AAS983" s="871"/>
      <c r="AAT983" s="871"/>
      <c r="AAU983" s="871"/>
      <c r="AAV983" s="871"/>
      <c r="AAW983" s="871"/>
      <c r="AAX983" s="871"/>
      <c r="AAY983" s="871"/>
      <c r="AAZ983" s="871"/>
      <c r="ABA983" s="871"/>
      <c r="ABB983" s="871"/>
      <c r="ABC983" s="871"/>
      <c r="ABD983" s="871"/>
      <c r="ABE983" s="871"/>
      <c r="ABF983" s="871"/>
      <c r="ABG983" s="871"/>
      <c r="ABH983" s="871"/>
      <c r="ABI983" s="871"/>
      <c r="ABJ983" s="871"/>
      <c r="ABK983" s="871"/>
      <c r="ABL983" s="871"/>
      <c r="ABM983" s="871"/>
      <c r="ABN983" s="871"/>
      <c r="ABO983" s="871"/>
      <c r="ABP983" s="871"/>
      <c r="ABQ983" s="871"/>
      <c r="ABR983" s="871"/>
      <c r="ABS983" s="871"/>
      <c r="ABT983" s="871"/>
      <c r="ABU983" s="871"/>
      <c r="ABV983" s="871"/>
      <c r="ABW983" s="871"/>
      <c r="ABX983" s="871"/>
      <c r="ABY983" s="871"/>
      <c r="ABZ983" s="871"/>
      <c r="ACA983" s="871"/>
      <c r="ACB983" s="871"/>
      <c r="ACC983" s="871"/>
      <c r="ACD983" s="871"/>
      <c r="ACE983" s="871"/>
      <c r="ACF983" s="871"/>
      <c r="ACG983" s="871"/>
      <c r="ACH983" s="871"/>
      <c r="ACI983" s="871"/>
      <c r="ACJ983" s="871"/>
      <c r="ACK983" s="871"/>
      <c r="ACL983" s="871"/>
      <c r="ACM983" s="871"/>
      <c r="ACN983" s="871"/>
      <c r="ACO983" s="871"/>
      <c r="ACP983" s="871"/>
      <c r="ACQ983" s="871"/>
      <c r="ACR983" s="871"/>
      <c r="ACS983" s="871"/>
      <c r="ACT983" s="871"/>
      <c r="ACU983" s="871"/>
      <c r="ACV983" s="871"/>
      <c r="ACW983" s="871"/>
      <c r="ACX983" s="871"/>
      <c r="ACY983" s="871"/>
      <c r="ACZ983" s="871"/>
      <c r="ADA983" s="871"/>
      <c r="ADB983" s="871"/>
      <c r="ADC983" s="871"/>
      <c r="ADD983" s="871"/>
      <c r="ADE983" s="871"/>
      <c r="ADF983" s="871"/>
      <c r="ADG983" s="871"/>
      <c r="ADH983" s="871"/>
      <c r="ADI983" s="871"/>
      <c r="ADJ983" s="871"/>
      <c r="ADK983" s="871"/>
      <c r="ADL983" s="871"/>
      <c r="ADM983" s="871"/>
      <c r="ADN983" s="871"/>
      <c r="ADO983" s="871"/>
      <c r="ADP983" s="871"/>
      <c r="ADQ983" s="871"/>
      <c r="ADR983" s="871"/>
      <c r="ADS983" s="871"/>
      <c r="ADT983" s="871"/>
      <c r="ADU983" s="871"/>
      <c r="ADV983" s="871"/>
      <c r="ADW983" s="871"/>
      <c r="ADX983" s="871"/>
      <c r="ADY983" s="871"/>
      <c r="ADZ983" s="871"/>
      <c r="AEA983" s="871"/>
      <c r="AEB983" s="871"/>
      <c r="AEC983" s="871"/>
      <c r="AED983" s="871"/>
      <c r="AEE983" s="871"/>
      <c r="AEF983" s="871"/>
      <c r="AEG983" s="871"/>
      <c r="AEH983" s="871"/>
      <c r="AEI983" s="871"/>
      <c r="AEJ983" s="871"/>
      <c r="AEK983" s="871"/>
      <c r="AEL983" s="871"/>
      <c r="AEM983" s="871"/>
      <c r="AEN983" s="871"/>
      <c r="AEO983" s="871"/>
      <c r="AEP983" s="871"/>
      <c r="AEQ983" s="871"/>
      <c r="AER983" s="871"/>
      <c r="AES983" s="871"/>
      <c r="AET983" s="871"/>
      <c r="AEU983" s="871"/>
      <c r="AEV983" s="871"/>
      <c r="AEW983" s="871"/>
      <c r="AEX983" s="871"/>
      <c r="AEY983" s="871"/>
      <c r="AEZ983" s="871"/>
      <c r="AFA983" s="871"/>
      <c r="AFB983" s="871"/>
      <c r="AFC983" s="871"/>
      <c r="AFD983" s="871"/>
      <c r="AFE983" s="871"/>
      <c r="AFF983" s="871"/>
      <c r="AFG983" s="871"/>
      <c r="AFH983" s="871"/>
      <c r="AFI983" s="871"/>
      <c r="AFJ983" s="871"/>
      <c r="AFK983" s="871"/>
      <c r="AFL983" s="871"/>
      <c r="AFM983" s="871"/>
      <c r="AFN983" s="871"/>
      <c r="AFO983" s="871"/>
      <c r="AFP983" s="871"/>
      <c r="AFQ983" s="871"/>
      <c r="AFR983" s="871"/>
      <c r="AFS983" s="871"/>
      <c r="AFT983" s="871"/>
      <c r="AFU983" s="871"/>
      <c r="AFV983" s="871"/>
      <c r="AFW983" s="871"/>
      <c r="AFX983" s="871"/>
      <c r="AFY983" s="871"/>
      <c r="AFZ983" s="871"/>
      <c r="AGA983" s="871"/>
      <c r="AGB983" s="871"/>
      <c r="AGC983" s="871"/>
      <c r="AGD983" s="871"/>
      <c r="AGE983" s="871"/>
      <c r="AGF983" s="871"/>
      <c r="AGG983" s="871"/>
      <c r="AGH983" s="871"/>
      <c r="AGI983" s="871"/>
      <c r="AGJ983" s="871"/>
      <c r="AGK983" s="871"/>
      <c r="AGL983" s="871"/>
      <c r="AGM983" s="871"/>
      <c r="AGN983" s="871"/>
      <c r="AGO983" s="871"/>
      <c r="AGP983" s="871"/>
      <c r="AGQ983" s="871"/>
      <c r="AGR983" s="871"/>
      <c r="AGS983" s="871"/>
      <c r="AGT983" s="871"/>
      <c r="AGU983" s="871"/>
      <c r="AGV983" s="871"/>
      <c r="AGW983" s="871"/>
      <c r="AGX983" s="871"/>
      <c r="AGY983" s="871"/>
      <c r="AGZ983" s="871"/>
      <c r="AHA983" s="871"/>
      <c r="AHB983" s="871"/>
      <c r="AHC983" s="871"/>
      <c r="AHD983" s="871"/>
      <c r="AHE983" s="871"/>
      <c r="AHF983" s="871"/>
      <c r="AHG983" s="871"/>
      <c r="AHH983" s="871"/>
      <c r="AHI983" s="871"/>
      <c r="AHJ983" s="871"/>
      <c r="AHK983" s="871"/>
      <c r="AHL983" s="871"/>
      <c r="AHM983" s="871"/>
      <c r="AHN983" s="871"/>
      <c r="AHO983" s="871"/>
      <c r="AHP983" s="871"/>
      <c r="AHQ983" s="871"/>
      <c r="AHR983" s="871"/>
      <c r="AHS983" s="871"/>
      <c r="AHT983" s="871"/>
      <c r="AHU983" s="871"/>
      <c r="AHV983" s="871"/>
      <c r="AHW983" s="871"/>
      <c r="AHX983" s="871"/>
      <c r="AHY983" s="871"/>
      <c r="AHZ983" s="871"/>
      <c r="AIA983" s="871"/>
      <c r="AIB983" s="871"/>
      <c r="AIC983" s="871"/>
      <c r="AID983" s="871"/>
      <c r="AIE983" s="871"/>
      <c r="AIF983" s="871"/>
      <c r="AIG983" s="871"/>
      <c r="AIH983" s="871"/>
      <c r="AII983" s="871"/>
      <c r="AIJ983" s="871"/>
      <c r="AIK983" s="871"/>
      <c r="AIL983" s="871"/>
      <c r="AIM983" s="871"/>
      <c r="AIN983" s="871"/>
      <c r="AIO983" s="871"/>
      <c r="AIP983" s="871"/>
      <c r="AIQ983" s="871"/>
      <c r="AIR983" s="871"/>
      <c r="AIS983" s="871"/>
      <c r="AIT983" s="871"/>
      <c r="AIU983" s="871"/>
      <c r="AIV983" s="871"/>
      <c r="AIW983" s="871"/>
      <c r="AIX983" s="871"/>
      <c r="AIY983" s="871"/>
      <c r="AIZ983" s="871"/>
      <c r="AJA983" s="871"/>
      <c r="AJB983" s="871"/>
      <c r="AJC983" s="871"/>
      <c r="AJD983" s="871"/>
      <c r="AJE983" s="871"/>
      <c r="AJF983" s="871"/>
      <c r="AJG983" s="871"/>
      <c r="AJH983" s="871"/>
      <c r="AJI983" s="871"/>
      <c r="AJJ983" s="871"/>
      <c r="AJK983" s="871"/>
      <c r="AJL983" s="871"/>
      <c r="AJM983" s="871"/>
      <c r="AJN983" s="871"/>
      <c r="AJO983" s="871"/>
      <c r="AJP983" s="871"/>
      <c r="AJQ983" s="871"/>
      <c r="AJR983" s="871"/>
      <c r="AJS983" s="871"/>
      <c r="AJT983" s="871"/>
      <c r="AJU983" s="871"/>
      <c r="AJV983" s="871"/>
      <c r="AJW983" s="871"/>
      <c r="AJX983" s="871"/>
      <c r="AJY983" s="871"/>
      <c r="AJZ983" s="871"/>
      <c r="AKA983" s="871"/>
      <c r="AKB983" s="871"/>
      <c r="AKC983" s="871"/>
      <c r="AKD983" s="871"/>
      <c r="AKE983" s="871"/>
      <c r="AKF983" s="871"/>
      <c r="AKG983" s="871"/>
      <c r="AKH983" s="871"/>
      <c r="AKI983" s="871"/>
      <c r="AKJ983" s="871"/>
      <c r="AKK983" s="871"/>
      <c r="AKL983" s="871"/>
      <c r="AKM983" s="871"/>
      <c r="AKN983" s="871"/>
      <c r="AKO983" s="871"/>
      <c r="AKP983" s="871"/>
      <c r="AKQ983" s="871"/>
      <c r="AKR983" s="871"/>
      <c r="AKS983" s="871"/>
      <c r="AKT983" s="871"/>
      <c r="AKU983" s="871"/>
      <c r="AKV983" s="871"/>
      <c r="AKW983" s="871"/>
      <c r="AKX983" s="871"/>
      <c r="AKY983" s="871"/>
      <c r="AKZ983" s="871"/>
      <c r="ALA983" s="871"/>
      <c r="ALB983" s="871"/>
      <c r="ALC983" s="871"/>
      <c r="ALD983" s="871"/>
      <c r="ALE983" s="871"/>
      <c r="ALF983" s="871"/>
      <c r="ALG983" s="871"/>
      <c r="ALH983" s="871"/>
      <c r="ALI983" s="871"/>
      <c r="ALJ983" s="871"/>
      <c r="ALK983" s="871"/>
      <c r="ALL983" s="871"/>
      <c r="ALM983" s="871"/>
      <c r="ALN983" s="871"/>
      <c r="ALO983" s="871"/>
      <c r="ALP983" s="871"/>
      <c r="ALQ983" s="871"/>
      <c r="ALR983" s="871"/>
      <c r="ALS983" s="871"/>
      <c r="ALT983" s="871"/>
      <c r="ALU983" s="871"/>
      <c r="ALV983" s="871"/>
      <c r="ALW983" s="871"/>
      <c r="ALX983" s="871"/>
      <c r="ALY983" s="871"/>
      <c r="ALZ983" s="871"/>
      <c r="AMA983" s="871"/>
      <c r="AMB983" s="871"/>
      <c r="AMC983" s="871"/>
      <c r="AMD983" s="871"/>
      <c r="AME983" s="871"/>
      <c r="AMF983" s="871"/>
      <c r="AMG983" s="871"/>
      <c r="AMH983" s="871"/>
      <c r="AMI983" s="871"/>
      <c r="AMJ983" s="871"/>
    </row>
    <row r="984" spans="1:1024" ht="14.4">
      <c r="A984" s="964">
        <v>15558</v>
      </c>
      <c r="B984" s="1003">
        <v>0.1</v>
      </c>
      <c r="C984" s="1037"/>
      <c r="D984" s="959" t="s">
        <v>738</v>
      </c>
      <c r="E984" s="955">
        <v>1250000</v>
      </c>
      <c r="F984" s="1056">
        <v>2.5000000000000001E-2</v>
      </c>
      <c r="G984" s="955">
        <f t="shared" si="39"/>
        <v>31250</v>
      </c>
      <c r="H984" s="871"/>
      <c r="I984" s="871"/>
      <c r="J984" s="871"/>
      <c r="K984" s="871"/>
      <c r="L984" s="871"/>
      <c r="M984" s="871"/>
      <c r="N984" s="871"/>
      <c r="O984" s="871"/>
      <c r="P984" s="871"/>
      <c r="Q984" s="871"/>
      <c r="R984" s="871"/>
      <c r="S984" s="871"/>
      <c r="T984" s="871"/>
      <c r="U984" s="871"/>
      <c r="V984" s="871"/>
      <c r="W984" s="871"/>
      <c r="X984" s="871"/>
      <c r="Y984" s="871"/>
      <c r="Z984" s="871"/>
      <c r="AA984" s="871"/>
      <c r="AB984" s="871"/>
      <c r="AC984" s="871"/>
      <c r="AD984" s="871"/>
      <c r="AE984" s="871"/>
      <c r="AF984" s="871"/>
      <c r="AG984" s="871"/>
      <c r="AH984" s="871"/>
      <c r="AI984" s="871"/>
      <c r="AJ984" s="871"/>
      <c r="AK984" s="871"/>
      <c r="AL984" s="871"/>
      <c r="AM984" s="871"/>
      <c r="AN984" s="871"/>
      <c r="AO984" s="871"/>
      <c r="AP984" s="871"/>
      <c r="AQ984" s="871"/>
      <c r="AR984" s="871"/>
      <c r="AS984" s="871"/>
      <c r="AT984" s="871"/>
      <c r="AU984" s="871"/>
      <c r="AV984" s="871"/>
      <c r="AW984" s="871"/>
      <c r="AX984" s="871"/>
      <c r="AY984" s="871"/>
      <c r="AZ984" s="871"/>
      <c r="BA984" s="871"/>
      <c r="BB984" s="871"/>
      <c r="BC984" s="871"/>
      <c r="BD984" s="871"/>
      <c r="BE984" s="871"/>
      <c r="BF984" s="871"/>
      <c r="BG984" s="871"/>
      <c r="BH984" s="871"/>
      <c r="BI984" s="871"/>
      <c r="BJ984" s="871"/>
      <c r="BK984" s="871"/>
      <c r="BL984" s="871"/>
      <c r="BM984" s="871"/>
      <c r="BN984" s="871"/>
      <c r="BO984" s="871"/>
      <c r="BP984" s="871"/>
      <c r="BQ984" s="871"/>
      <c r="BR984" s="871"/>
      <c r="BS984" s="871"/>
      <c r="BT984" s="871"/>
      <c r="BU984" s="871"/>
      <c r="BV984" s="871"/>
      <c r="BW984" s="871"/>
      <c r="BX984" s="871"/>
      <c r="BY984" s="871"/>
      <c r="BZ984" s="871"/>
      <c r="CA984" s="871"/>
      <c r="CB984" s="871"/>
      <c r="CC984" s="871"/>
      <c r="CD984" s="871"/>
      <c r="CE984" s="871"/>
      <c r="CF984" s="871"/>
      <c r="CG984" s="871"/>
      <c r="CH984" s="871"/>
      <c r="CI984" s="871"/>
      <c r="CJ984" s="871"/>
      <c r="CK984" s="871"/>
      <c r="CL984" s="871"/>
      <c r="CM984" s="871"/>
      <c r="CN984" s="871"/>
      <c r="CO984" s="871"/>
      <c r="CP984" s="871"/>
      <c r="CQ984" s="871"/>
      <c r="CR984" s="871"/>
      <c r="CS984" s="871"/>
      <c r="CT984" s="871"/>
      <c r="CU984" s="871"/>
      <c r="CV984" s="871"/>
      <c r="CW984" s="871"/>
      <c r="CX984" s="871"/>
      <c r="CY984" s="871"/>
      <c r="CZ984" s="871"/>
      <c r="DA984" s="871"/>
      <c r="DB984" s="871"/>
      <c r="DC984" s="871"/>
      <c r="DD984" s="871"/>
      <c r="DE984" s="871"/>
      <c r="DF984" s="871"/>
      <c r="DG984" s="871"/>
      <c r="DH984" s="871"/>
      <c r="DI984" s="871"/>
      <c r="DJ984" s="871"/>
      <c r="DK984" s="871"/>
      <c r="DL984" s="871"/>
      <c r="DM984" s="871"/>
      <c r="DN984" s="871"/>
      <c r="DO984" s="871"/>
      <c r="DP984" s="871"/>
      <c r="DQ984" s="871"/>
      <c r="DR984" s="871"/>
      <c r="DS984" s="871"/>
      <c r="DT984" s="871"/>
      <c r="DU984" s="871"/>
      <c r="DV984" s="871"/>
      <c r="DW984" s="871"/>
      <c r="DX984" s="871"/>
      <c r="DY984" s="871"/>
      <c r="DZ984" s="871"/>
      <c r="EA984" s="871"/>
      <c r="EB984" s="871"/>
      <c r="EC984" s="871"/>
      <c r="ED984" s="871"/>
      <c r="EE984" s="871"/>
      <c r="EF984" s="871"/>
      <c r="EG984" s="871"/>
      <c r="EH984" s="871"/>
      <c r="EI984" s="871"/>
      <c r="EJ984" s="871"/>
      <c r="EK984" s="871"/>
      <c r="EL984" s="871"/>
      <c r="EM984" s="871"/>
      <c r="EN984" s="871"/>
      <c r="EO984" s="871"/>
      <c r="EP984" s="871"/>
      <c r="EQ984" s="871"/>
      <c r="ER984" s="871"/>
      <c r="ES984" s="871"/>
      <c r="ET984" s="871"/>
      <c r="EU984" s="871"/>
      <c r="EV984" s="871"/>
      <c r="EW984" s="871"/>
      <c r="EX984" s="871"/>
      <c r="EY984" s="871"/>
      <c r="EZ984" s="871"/>
      <c r="FA984" s="871"/>
      <c r="FB984" s="871"/>
      <c r="FC984" s="871"/>
      <c r="FD984" s="871"/>
      <c r="FE984" s="871"/>
      <c r="FF984" s="871"/>
      <c r="FG984" s="871"/>
      <c r="FH984" s="871"/>
      <c r="FI984" s="871"/>
      <c r="FJ984" s="871"/>
      <c r="FK984" s="871"/>
      <c r="FL984" s="871"/>
      <c r="FM984" s="871"/>
      <c r="FN984" s="871"/>
      <c r="FO984" s="871"/>
      <c r="FP984" s="871"/>
      <c r="FQ984" s="871"/>
      <c r="FR984" s="871"/>
      <c r="FS984" s="871"/>
      <c r="FT984" s="871"/>
      <c r="FU984" s="871"/>
      <c r="FV984" s="871"/>
      <c r="FW984" s="871"/>
      <c r="FX984" s="871"/>
      <c r="FY984" s="871"/>
      <c r="FZ984" s="871"/>
      <c r="GA984" s="871"/>
      <c r="GB984" s="871"/>
      <c r="GC984" s="871"/>
      <c r="GD984" s="871"/>
      <c r="GE984" s="871"/>
      <c r="GF984" s="871"/>
      <c r="GG984" s="871"/>
      <c r="GH984" s="871"/>
      <c r="GI984" s="871"/>
      <c r="GJ984" s="871"/>
      <c r="GK984" s="871"/>
      <c r="GL984" s="871"/>
      <c r="GM984" s="871"/>
      <c r="GN984" s="871"/>
      <c r="GO984" s="871"/>
      <c r="GP984" s="871"/>
      <c r="GQ984" s="871"/>
      <c r="GR984" s="871"/>
      <c r="GS984" s="871"/>
      <c r="GT984" s="871"/>
      <c r="GU984" s="871"/>
      <c r="GV984" s="871"/>
      <c r="GW984" s="871"/>
      <c r="GX984" s="871"/>
      <c r="GY984" s="871"/>
      <c r="GZ984" s="871"/>
      <c r="HA984" s="871"/>
      <c r="HB984" s="871"/>
      <c r="HC984" s="871"/>
      <c r="HD984" s="871"/>
      <c r="HE984" s="871"/>
      <c r="HF984" s="871"/>
      <c r="HG984" s="871"/>
      <c r="HH984" s="871"/>
      <c r="HI984" s="871"/>
      <c r="HJ984" s="871"/>
      <c r="HK984" s="871"/>
      <c r="HL984" s="871"/>
      <c r="HM984" s="871"/>
      <c r="HN984" s="871"/>
      <c r="HO984" s="871"/>
      <c r="HP984" s="871"/>
      <c r="HQ984" s="871"/>
      <c r="HR984" s="871"/>
      <c r="HS984" s="871"/>
      <c r="HT984" s="871"/>
      <c r="HU984" s="871"/>
      <c r="HV984" s="871"/>
      <c r="HW984" s="871"/>
      <c r="HX984" s="871"/>
      <c r="HY984" s="871"/>
      <c r="HZ984" s="871"/>
      <c r="IA984" s="871"/>
      <c r="IB984" s="871"/>
      <c r="IC984" s="871"/>
      <c r="ID984" s="871"/>
      <c r="IE984" s="871"/>
      <c r="IF984" s="871"/>
      <c r="IG984" s="871"/>
      <c r="IH984" s="871"/>
      <c r="II984" s="871"/>
      <c r="IJ984" s="871"/>
      <c r="IK984" s="871"/>
      <c r="IL984" s="871"/>
      <c r="IM984" s="871"/>
      <c r="IN984" s="871"/>
      <c r="IO984" s="871"/>
      <c r="IP984" s="871"/>
      <c r="IQ984" s="871"/>
      <c r="IR984" s="871"/>
      <c r="IS984" s="871"/>
      <c r="IT984" s="871"/>
      <c r="IU984" s="871"/>
      <c r="IV984" s="871"/>
      <c r="IW984" s="871"/>
      <c r="IX984" s="871"/>
      <c r="IY984" s="871"/>
      <c r="IZ984" s="871"/>
      <c r="JA984" s="871"/>
      <c r="JB984" s="871"/>
      <c r="JC984" s="871"/>
      <c r="JD984" s="871"/>
      <c r="JE984" s="871"/>
      <c r="JF984" s="871"/>
      <c r="JG984" s="871"/>
      <c r="JH984" s="871"/>
      <c r="JI984" s="871"/>
      <c r="JJ984" s="871"/>
      <c r="JK984" s="871"/>
      <c r="JL984" s="871"/>
      <c r="JM984" s="871"/>
      <c r="JN984" s="871"/>
      <c r="JO984" s="871"/>
      <c r="JP984" s="871"/>
      <c r="JQ984" s="871"/>
      <c r="JR984" s="871"/>
      <c r="JS984" s="871"/>
      <c r="JT984" s="871"/>
      <c r="JU984" s="871"/>
      <c r="JV984" s="871"/>
      <c r="JW984" s="871"/>
      <c r="JX984" s="871"/>
      <c r="JY984" s="871"/>
      <c r="JZ984" s="871"/>
      <c r="KA984" s="871"/>
      <c r="KB984" s="871"/>
      <c r="KC984" s="871"/>
      <c r="KD984" s="871"/>
      <c r="KE984" s="871"/>
      <c r="KF984" s="871"/>
      <c r="KG984" s="871"/>
      <c r="KH984" s="871"/>
      <c r="KI984" s="871"/>
      <c r="KJ984" s="871"/>
      <c r="KK984" s="871"/>
      <c r="KL984" s="871"/>
      <c r="KM984" s="871"/>
      <c r="KN984" s="871"/>
      <c r="KO984" s="871"/>
      <c r="KP984" s="871"/>
      <c r="KQ984" s="871"/>
      <c r="KR984" s="871"/>
      <c r="KS984" s="871"/>
      <c r="KT984" s="871"/>
      <c r="KU984" s="871"/>
      <c r="KV984" s="871"/>
      <c r="KW984" s="871"/>
      <c r="KX984" s="871"/>
      <c r="KY984" s="871"/>
      <c r="KZ984" s="871"/>
      <c r="LA984" s="871"/>
      <c r="LB984" s="871"/>
      <c r="LC984" s="871"/>
      <c r="LD984" s="871"/>
      <c r="LE984" s="871"/>
      <c r="LF984" s="871"/>
      <c r="LG984" s="871"/>
      <c r="LH984" s="871"/>
      <c r="LI984" s="871"/>
      <c r="LJ984" s="871"/>
      <c r="LK984" s="871"/>
      <c r="LL984" s="871"/>
      <c r="LM984" s="871"/>
      <c r="LN984" s="871"/>
      <c r="LO984" s="871"/>
      <c r="LP984" s="871"/>
      <c r="LQ984" s="871"/>
      <c r="LR984" s="871"/>
      <c r="LS984" s="871"/>
      <c r="LT984" s="871"/>
      <c r="LU984" s="871"/>
      <c r="LV984" s="871"/>
      <c r="LW984" s="871"/>
      <c r="LX984" s="871"/>
      <c r="LY984" s="871"/>
      <c r="LZ984" s="871"/>
      <c r="MA984" s="871"/>
      <c r="MB984" s="871"/>
      <c r="MC984" s="871"/>
      <c r="MD984" s="871"/>
      <c r="ME984" s="871"/>
      <c r="MF984" s="871"/>
      <c r="MG984" s="871"/>
      <c r="MH984" s="871"/>
      <c r="MI984" s="871"/>
      <c r="MJ984" s="871"/>
      <c r="MK984" s="871"/>
      <c r="ML984" s="871"/>
      <c r="MM984" s="871"/>
      <c r="MN984" s="871"/>
      <c r="MO984" s="871"/>
      <c r="MP984" s="871"/>
      <c r="MQ984" s="871"/>
      <c r="MR984" s="871"/>
      <c r="MS984" s="871"/>
      <c r="MT984" s="871"/>
      <c r="MU984" s="871"/>
      <c r="MV984" s="871"/>
      <c r="MW984" s="871"/>
      <c r="MX984" s="871"/>
      <c r="MY984" s="871"/>
      <c r="MZ984" s="871"/>
      <c r="NA984" s="871"/>
      <c r="NB984" s="871"/>
      <c r="NC984" s="871"/>
      <c r="ND984" s="871"/>
      <c r="NE984" s="871"/>
      <c r="NF984" s="871"/>
      <c r="NG984" s="871"/>
      <c r="NH984" s="871"/>
      <c r="NI984" s="871"/>
      <c r="NJ984" s="871"/>
      <c r="NK984" s="871"/>
      <c r="NL984" s="871"/>
      <c r="NM984" s="871"/>
      <c r="NN984" s="871"/>
      <c r="NO984" s="871"/>
      <c r="NP984" s="871"/>
      <c r="NQ984" s="871"/>
      <c r="NR984" s="871"/>
      <c r="NS984" s="871"/>
      <c r="NT984" s="871"/>
      <c r="NU984" s="871"/>
      <c r="NV984" s="871"/>
      <c r="NW984" s="871"/>
      <c r="NX984" s="871"/>
      <c r="NY984" s="871"/>
      <c r="NZ984" s="871"/>
      <c r="OA984" s="871"/>
      <c r="OB984" s="871"/>
      <c r="OC984" s="871"/>
      <c r="OD984" s="871"/>
      <c r="OE984" s="871"/>
      <c r="OF984" s="871"/>
      <c r="OG984" s="871"/>
      <c r="OH984" s="871"/>
      <c r="OI984" s="871"/>
      <c r="OJ984" s="871"/>
      <c r="OK984" s="871"/>
      <c r="OL984" s="871"/>
      <c r="OM984" s="871"/>
      <c r="ON984" s="871"/>
      <c r="OO984" s="871"/>
      <c r="OP984" s="871"/>
      <c r="OQ984" s="871"/>
      <c r="OR984" s="871"/>
      <c r="OS984" s="871"/>
      <c r="OT984" s="871"/>
      <c r="OU984" s="871"/>
      <c r="OV984" s="871"/>
      <c r="OW984" s="871"/>
      <c r="OX984" s="871"/>
      <c r="OY984" s="871"/>
      <c r="OZ984" s="871"/>
      <c r="PA984" s="871"/>
      <c r="PB984" s="871"/>
      <c r="PC984" s="871"/>
      <c r="PD984" s="871"/>
      <c r="PE984" s="871"/>
      <c r="PF984" s="871"/>
      <c r="PG984" s="871"/>
      <c r="PH984" s="871"/>
      <c r="PI984" s="871"/>
      <c r="PJ984" s="871"/>
      <c r="PK984" s="871"/>
      <c r="PL984" s="871"/>
      <c r="PM984" s="871"/>
      <c r="PN984" s="871"/>
      <c r="PO984" s="871"/>
      <c r="PP984" s="871"/>
      <c r="PQ984" s="871"/>
      <c r="PR984" s="871"/>
      <c r="PS984" s="871"/>
      <c r="PT984" s="871"/>
      <c r="PU984" s="871"/>
      <c r="PV984" s="871"/>
      <c r="PW984" s="871"/>
      <c r="PX984" s="871"/>
      <c r="PY984" s="871"/>
      <c r="PZ984" s="871"/>
      <c r="QA984" s="871"/>
      <c r="QB984" s="871"/>
      <c r="QC984" s="871"/>
      <c r="QD984" s="871"/>
      <c r="QE984" s="871"/>
      <c r="QF984" s="871"/>
      <c r="QG984" s="871"/>
      <c r="QH984" s="871"/>
      <c r="QI984" s="871"/>
      <c r="QJ984" s="871"/>
      <c r="QK984" s="871"/>
      <c r="QL984" s="871"/>
      <c r="QM984" s="871"/>
      <c r="QN984" s="871"/>
      <c r="QO984" s="871"/>
      <c r="QP984" s="871"/>
      <c r="QQ984" s="871"/>
      <c r="QR984" s="871"/>
      <c r="QS984" s="871"/>
      <c r="QT984" s="871"/>
      <c r="QU984" s="871"/>
      <c r="QV984" s="871"/>
      <c r="QW984" s="871"/>
      <c r="QX984" s="871"/>
      <c r="QY984" s="871"/>
      <c r="QZ984" s="871"/>
      <c r="RA984" s="871"/>
      <c r="RB984" s="871"/>
      <c r="RC984" s="871"/>
      <c r="RD984" s="871"/>
      <c r="RE984" s="871"/>
      <c r="RF984" s="871"/>
      <c r="RG984" s="871"/>
      <c r="RH984" s="871"/>
      <c r="RI984" s="871"/>
      <c r="RJ984" s="871"/>
      <c r="RK984" s="871"/>
      <c r="RL984" s="871"/>
      <c r="RM984" s="871"/>
      <c r="RN984" s="871"/>
      <c r="RO984" s="871"/>
      <c r="RP984" s="871"/>
      <c r="RQ984" s="871"/>
      <c r="RR984" s="871"/>
      <c r="RS984" s="871"/>
      <c r="RT984" s="871"/>
      <c r="RU984" s="871"/>
      <c r="RV984" s="871"/>
      <c r="RW984" s="871"/>
      <c r="RX984" s="871"/>
      <c r="RY984" s="871"/>
      <c r="RZ984" s="871"/>
      <c r="SA984" s="871"/>
      <c r="SB984" s="871"/>
      <c r="SC984" s="871"/>
      <c r="SD984" s="871"/>
      <c r="SE984" s="871"/>
      <c r="SF984" s="871"/>
      <c r="SG984" s="871"/>
      <c r="SH984" s="871"/>
      <c r="SI984" s="871"/>
      <c r="SJ984" s="871"/>
      <c r="SK984" s="871"/>
      <c r="SL984" s="871"/>
      <c r="SM984" s="871"/>
      <c r="SN984" s="871"/>
      <c r="SO984" s="871"/>
      <c r="SP984" s="871"/>
      <c r="SQ984" s="871"/>
      <c r="SR984" s="871"/>
      <c r="SS984" s="871"/>
      <c r="ST984" s="871"/>
      <c r="SU984" s="871"/>
      <c r="SV984" s="871"/>
      <c r="SW984" s="871"/>
      <c r="SX984" s="871"/>
      <c r="SY984" s="871"/>
      <c r="SZ984" s="871"/>
      <c r="TA984" s="871"/>
      <c r="TB984" s="871"/>
      <c r="TC984" s="871"/>
      <c r="TD984" s="871"/>
      <c r="TE984" s="871"/>
      <c r="TF984" s="871"/>
      <c r="TG984" s="871"/>
      <c r="TH984" s="871"/>
      <c r="TI984" s="871"/>
      <c r="TJ984" s="871"/>
      <c r="TK984" s="871"/>
      <c r="TL984" s="871"/>
      <c r="TM984" s="871"/>
      <c r="TN984" s="871"/>
      <c r="TO984" s="871"/>
      <c r="TP984" s="871"/>
      <c r="TQ984" s="871"/>
      <c r="TR984" s="871"/>
      <c r="TS984" s="871"/>
      <c r="TT984" s="871"/>
      <c r="TU984" s="871"/>
      <c r="TV984" s="871"/>
      <c r="TW984" s="871"/>
      <c r="TX984" s="871"/>
      <c r="TY984" s="871"/>
      <c r="TZ984" s="871"/>
      <c r="UA984" s="871"/>
      <c r="UB984" s="871"/>
      <c r="UC984" s="871"/>
      <c r="UD984" s="871"/>
      <c r="UE984" s="871"/>
      <c r="UF984" s="871"/>
      <c r="UG984" s="871"/>
      <c r="UH984" s="871"/>
      <c r="UI984" s="871"/>
      <c r="UJ984" s="871"/>
      <c r="UK984" s="871"/>
      <c r="UL984" s="871"/>
      <c r="UM984" s="871"/>
      <c r="UN984" s="871"/>
      <c r="UO984" s="871"/>
      <c r="UP984" s="871"/>
      <c r="UQ984" s="871"/>
      <c r="UR984" s="871"/>
      <c r="US984" s="871"/>
      <c r="UT984" s="871"/>
      <c r="UU984" s="871"/>
      <c r="UV984" s="871"/>
      <c r="UW984" s="871"/>
      <c r="UX984" s="871"/>
      <c r="UY984" s="871"/>
      <c r="UZ984" s="871"/>
      <c r="VA984" s="871"/>
      <c r="VB984" s="871"/>
      <c r="VC984" s="871"/>
      <c r="VD984" s="871"/>
      <c r="VE984" s="871"/>
      <c r="VF984" s="871"/>
      <c r="VG984" s="871"/>
      <c r="VH984" s="871"/>
      <c r="VI984" s="871"/>
      <c r="VJ984" s="871"/>
      <c r="VK984" s="871"/>
      <c r="VL984" s="871"/>
      <c r="VM984" s="871"/>
      <c r="VN984" s="871"/>
      <c r="VO984" s="871"/>
      <c r="VP984" s="871"/>
      <c r="VQ984" s="871"/>
      <c r="VR984" s="871"/>
      <c r="VS984" s="871"/>
      <c r="VT984" s="871"/>
      <c r="VU984" s="871"/>
      <c r="VV984" s="871"/>
      <c r="VW984" s="871"/>
      <c r="VX984" s="871"/>
      <c r="VY984" s="871"/>
      <c r="VZ984" s="871"/>
      <c r="WA984" s="871"/>
      <c r="WB984" s="871"/>
      <c r="WC984" s="871"/>
      <c r="WD984" s="871"/>
      <c r="WE984" s="871"/>
      <c r="WF984" s="871"/>
      <c r="WG984" s="871"/>
      <c r="WH984" s="871"/>
      <c r="WI984" s="871"/>
      <c r="WJ984" s="871"/>
      <c r="WK984" s="871"/>
      <c r="WL984" s="871"/>
      <c r="WM984" s="871"/>
      <c r="WN984" s="871"/>
      <c r="WO984" s="871"/>
      <c r="WP984" s="871"/>
      <c r="WQ984" s="871"/>
      <c r="WR984" s="871"/>
      <c r="WS984" s="871"/>
      <c r="WT984" s="871"/>
      <c r="WU984" s="871"/>
      <c r="WV984" s="871"/>
      <c r="WW984" s="871"/>
      <c r="WX984" s="871"/>
      <c r="WY984" s="871"/>
      <c r="WZ984" s="871"/>
      <c r="XA984" s="871"/>
      <c r="XB984" s="871"/>
      <c r="XC984" s="871"/>
      <c r="XD984" s="871"/>
      <c r="XE984" s="871"/>
      <c r="XF984" s="871"/>
      <c r="XG984" s="871"/>
      <c r="XH984" s="871"/>
      <c r="XI984" s="871"/>
      <c r="XJ984" s="871"/>
      <c r="XK984" s="871"/>
      <c r="XL984" s="871"/>
      <c r="XM984" s="871"/>
      <c r="XN984" s="871"/>
      <c r="XO984" s="871"/>
      <c r="XP984" s="871"/>
      <c r="XQ984" s="871"/>
      <c r="XR984" s="871"/>
      <c r="XS984" s="871"/>
      <c r="XT984" s="871"/>
      <c r="XU984" s="871"/>
      <c r="XV984" s="871"/>
      <c r="XW984" s="871"/>
      <c r="XX984" s="871"/>
      <c r="XY984" s="871"/>
      <c r="XZ984" s="871"/>
      <c r="YA984" s="871"/>
      <c r="YB984" s="871"/>
      <c r="YC984" s="871"/>
      <c r="YD984" s="871"/>
      <c r="YE984" s="871"/>
      <c r="YF984" s="871"/>
      <c r="YG984" s="871"/>
      <c r="YH984" s="871"/>
      <c r="YI984" s="871"/>
      <c r="YJ984" s="871"/>
      <c r="YK984" s="871"/>
      <c r="YL984" s="871"/>
      <c r="YM984" s="871"/>
      <c r="YN984" s="871"/>
      <c r="YO984" s="871"/>
      <c r="YP984" s="871"/>
      <c r="YQ984" s="871"/>
      <c r="YR984" s="871"/>
      <c r="YS984" s="871"/>
      <c r="YT984" s="871"/>
      <c r="YU984" s="871"/>
      <c r="YV984" s="871"/>
      <c r="YW984" s="871"/>
      <c r="YX984" s="871"/>
      <c r="YY984" s="871"/>
      <c r="YZ984" s="871"/>
      <c r="ZA984" s="871"/>
      <c r="ZB984" s="871"/>
      <c r="ZC984" s="871"/>
      <c r="ZD984" s="871"/>
      <c r="ZE984" s="871"/>
      <c r="ZF984" s="871"/>
      <c r="ZG984" s="871"/>
      <c r="ZH984" s="871"/>
      <c r="ZI984" s="871"/>
      <c r="ZJ984" s="871"/>
      <c r="ZK984" s="871"/>
      <c r="ZL984" s="871"/>
      <c r="ZM984" s="871"/>
      <c r="ZN984" s="871"/>
      <c r="ZO984" s="871"/>
      <c r="ZP984" s="871"/>
      <c r="ZQ984" s="871"/>
      <c r="ZR984" s="871"/>
      <c r="ZS984" s="871"/>
      <c r="ZT984" s="871"/>
      <c r="ZU984" s="871"/>
      <c r="ZV984" s="871"/>
      <c r="ZW984" s="871"/>
      <c r="ZX984" s="871"/>
      <c r="ZY984" s="871"/>
      <c r="ZZ984" s="871"/>
      <c r="AAA984" s="871"/>
      <c r="AAB984" s="871"/>
      <c r="AAC984" s="871"/>
      <c r="AAD984" s="871"/>
      <c r="AAE984" s="871"/>
      <c r="AAF984" s="871"/>
      <c r="AAG984" s="871"/>
      <c r="AAH984" s="871"/>
      <c r="AAI984" s="871"/>
      <c r="AAJ984" s="871"/>
      <c r="AAK984" s="871"/>
      <c r="AAL984" s="871"/>
      <c r="AAM984" s="871"/>
      <c r="AAN984" s="871"/>
      <c r="AAO984" s="871"/>
      <c r="AAP984" s="871"/>
      <c r="AAQ984" s="871"/>
      <c r="AAR984" s="871"/>
      <c r="AAS984" s="871"/>
      <c r="AAT984" s="871"/>
      <c r="AAU984" s="871"/>
      <c r="AAV984" s="871"/>
      <c r="AAW984" s="871"/>
      <c r="AAX984" s="871"/>
      <c r="AAY984" s="871"/>
      <c r="AAZ984" s="871"/>
      <c r="ABA984" s="871"/>
      <c r="ABB984" s="871"/>
      <c r="ABC984" s="871"/>
      <c r="ABD984" s="871"/>
      <c r="ABE984" s="871"/>
      <c r="ABF984" s="871"/>
      <c r="ABG984" s="871"/>
      <c r="ABH984" s="871"/>
      <c r="ABI984" s="871"/>
      <c r="ABJ984" s="871"/>
      <c r="ABK984" s="871"/>
      <c r="ABL984" s="871"/>
      <c r="ABM984" s="871"/>
      <c r="ABN984" s="871"/>
      <c r="ABO984" s="871"/>
      <c r="ABP984" s="871"/>
      <c r="ABQ984" s="871"/>
      <c r="ABR984" s="871"/>
      <c r="ABS984" s="871"/>
      <c r="ABT984" s="871"/>
      <c r="ABU984" s="871"/>
      <c r="ABV984" s="871"/>
      <c r="ABW984" s="871"/>
      <c r="ABX984" s="871"/>
      <c r="ABY984" s="871"/>
      <c r="ABZ984" s="871"/>
      <c r="ACA984" s="871"/>
      <c r="ACB984" s="871"/>
      <c r="ACC984" s="871"/>
      <c r="ACD984" s="871"/>
      <c r="ACE984" s="871"/>
      <c r="ACF984" s="871"/>
      <c r="ACG984" s="871"/>
      <c r="ACH984" s="871"/>
      <c r="ACI984" s="871"/>
      <c r="ACJ984" s="871"/>
      <c r="ACK984" s="871"/>
      <c r="ACL984" s="871"/>
      <c r="ACM984" s="871"/>
      <c r="ACN984" s="871"/>
      <c r="ACO984" s="871"/>
      <c r="ACP984" s="871"/>
      <c r="ACQ984" s="871"/>
      <c r="ACR984" s="871"/>
      <c r="ACS984" s="871"/>
      <c r="ACT984" s="871"/>
      <c r="ACU984" s="871"/>
      <c r="ACV984" s="871"/>
      <c r="ACW984" s="871"/>
      <c r="ACX984" s="871"/>
      <c r="ACY984" s="871"/>
      <c r="ACZ984" s="871"/>
      <c r="ADA984" s="871"/>
      <c r="ADB984" s="871"/>
      <c r="ADC984" s="871"/>
      <c r="ADD984" s="871"/>
      <c r="ADE984" s="871"/>
      <c r="ADF984" s="871"/>
      <c r="ADG984" s="871"/>
      <c r="ADH984" s="871"/>
      <c r="ADI984" s="871"/>
      <c r="ADJ984" s="871"/>
      <c r="ADK984" s="871"/>
      <c r="ADL984" s="871"/>
      <c r="ADM984" s="871"/>
      <c r="ADN984" s="871"/>
      <c r="ADO984" s="871"/>
      <c r="ADP984" s="871"/>
      <c r="ADQ984" s="871"/>
      <c r="ADR984" s="871"/>
      <c r="ADS984" s="871"/>
      <c r="ADT984" s="871"/>
      <c r="ADU984" s="871"/>
      <c r="ADV984" s="871"/>
      <c r="ADW984" s="871"/>
      <c r="ADX984" s="871"/>
      <c r="ADY984" s="871"/>
      <c r="ADZ984" s="871"/>
      <c r="AEA984" s="871"/>
      <c r="AEB984" s="871"/>
      <c r="AEC984" s="871"/>
      <c r="AED984" s="871"/>
      <c r="AEE984" s="871"/>
      <c r="AEF984" s="871"/>
      <c r="AEG984" s="871"/>
      <c r="AEH984" s="871"/>
      <c r="AEI984" s="871"/>
      <c r="AEJ984" s="871"/>
      <c r="AEK984" s="871"/>
      <c r="AEL984" s="871"/>
      <c r="AEM984" s="871"/>
      <c r="AEN984" s="871"/>
      <c r="AEO984" s="871"/>
      <c r="AEP984" s="871"/>
      <c r="AEQ984" s="871"/>
      <c r="AER984" s="871"/>
      <c r="AES984" s="871"/>
      <c r="AET984" s="871"/>
      <c r="AEU984" s="871"/>
      <c r="AEV984" s="871"/>
      <c r="AEW984" s="871"/>
      <c r="AEX984" s="871"/>
      <c r="AEY984" s="871"/>
      <c r="AEZ984" s="871"/>
      <c r="AFA984" s="871"/>
      <c r="AFB984" s="871"/>
      <c r="AFC984" s="871"/>
      <c r="AFD984" s="871"/>
      <c r="AFE984" s="871"/>
      <c r="AFF984" s="871"/>
      <c r="AFG984" s="871"/>
      <c r="AFH984" s="871"/>
      <c r="AFI984" s="871"/>
      <c r="AFJ984" s="871"/>
      <c r="AFK984" s="871"/>
      <c r="AFL984" s="871"/>
      <c r="AFM984" s="871"/>
      <c r="AFN984" s="871"/>
      <c r="AFO984" s="871"/>
      <c r="AFP984" s="871"/>
      <c r="AFQ984" s="871"/>
      <c r="AFR984" s="871"/>
      <c r="AFS984" s="871"/>
      <c r="AFT984" s="871"/>
      <c r="AFU984" s="871"/>
      <c r="AFV984" s="871"/>
      <c r="AFW984" s="871"/>
      <c r="AFX984" s="871"/>
      <c r="AFY984" s="871"/>
      <c r="AFZ984" s="871"/>
      <c r="AGA984" s="871"/>
      <c r="AGB984" s="871"/>
      <c r="AGC984" s="871"/>
      <c r="AGD984" s="871"/>
      <c r="AGE984" s="871"/>
      <c r="AGF984" s="871"/>
      <c r="AGG984" s="871"/>
      <c r="AGH984" s="871"/>
      <c r="AGI984" s="871"/>
      <c r="AGJ984" s="871"/>
      <c r="AGK984" s="871"/>
      <c r="AGL984" s="871"/>
      <c r="AGM984" s="871"/>
      <c r="AGN984" s="871"/>
      <c r="AGO984" s="871"/>
      <c r="AGP984" s="871"/>
      <c r="AGQ984" s="871"/>
      <c r="AGR984" s="871"/>
      <c r="AGS984" s="871"/>
      <c r="AGT984" s="871"/>
      <c r="AGU984" s="871"/>
      <c r="AGV984" s="871"/>
      <c r="AGW984" s="871"/>
      <c r="AGX984" s="871"/>
      <c r="AGY984" s="871"/>
      <c r="AGZ984" s="871"/>
      <c r="AHA984" s="871"/>
      <c r="AHB984" s="871"/>
      <c r="AHC984" s="871"/>
      <c r="AHD984" s="871"/>
      <c r="AHE984" s="871"/>
      <c r="AHF984" s="871"/>
      <c r="AHG984" s="871"/>
      <c r="AHH984" s="871"/>
      <c r="AHI984" s="871"/>
      <c r="AHJ984" s="871"/>
      <c r="AHK984" s="871"/>
      <c r="AHL984" s="871"/>
      <c r="AHM984" s="871"/>
      <c r="AHN984" s="871"/>
      <c r="AHO984" s="871"/>
      <c r="AHP984" s="871"/>
      <c r="AHQ984" s="871"/>
      <c r="AHR984" s="871"/>
      <c r="AHS984" s="871"/>
      <c r="AHT984" s="871"/>
      <c r="AHU984" s="871"/>
      <c r="AHV984" s="871"/>
      <c r="AHW984" s="871"/>
      <c r="AHX984" s="871"/>
      <c r="AHY984" s="871"/>
      <c r="AHZ984" s="871"/>
      <c r="AIA984" s="871"/>
      <c r="AIB984" s="871"/>
      <c r="AIC984" s="871"/>
      <c r="AID984" s="871"/>
      <c r="AIE984" s="871"/>
      <c r="AIF984" s="871"/>
      <c r="AIG984" s="871"/>
      <c r="AIH984" s="871"/>
      <c r="AII984" s="871"/>
      <c r="AIJ984" s="871"/>
      <c r="AIK984" s="871"/>
      <c r="AIL984" s="871"/>
      <c r="AIM984" s="871"/>
      <c r="AIN984" s="871"/>
      <c r="AIO984" s="871"/>
      <c r="AIP984" s="871"/>
      <c r="AIQ984" s="871"/>
      <c r="AIR984" s="871"/>
      <c r="AIS984" s="871"/>
      <c r="AIT984" s="871"/>
      <c r="AIU984" s="871"/>
      <c r="AIV984" s="871"/>
      <c r="AIW984" s="871"/>
      <c r="AIX984" s="871"/>
      <c r="AIY984" s="871"/>
      <c r="AIZ984" s="871"/>
      <c r="AJA984" s="871"/>
      <c r="AJB984" s="871"/>
      <c r="AJC984" s="871"/>
      <c r="AJD984" s="871"/>
      <c r="AJE984" s="871"/>
      <c r="AJF984" s="871"/>
      <c r="AJG984" s="871"/>
      <c r="AJH984" s="871"/>
      <c r="AJI984" s="871"/>
      <c r="AJJ984" s="871"/>
      <c r="AJK984" s="871"/>
      <c r="AJL984" s="871"/>
      <c r="AJM984" s="871"/>
      <c r="AJN984" s="871"/>
      <c r="AJO984" s="871"/>
      <c r="AJP984" s="871"/>
      <c r="AJQ984" s="871"/>
      <c r="AJR984" s="871"/>
      <c r="AJS984" s="871"/>
      <c r="AJT984" s="871"/>
      <c r="AJU984" s="871"/>
      <c r="AJV984" s="871"/>
      <c r="AJW984" s="871"/>
      <c r="AJX984" s="871"/>
      <c r="AJY984" s="871"/>
      <c r="AJZ984" s="871"/>
      <c r="AKA984" s="871"/>
      <c r="AKB984" s="871"/>
      <c r="AKC984" s="871"/>
      <c r="AKD984" s="871"/>
      <c r="AKE984" s="871"/>
      <c r="AKF984" s="871"/>
      <c r="AKG984" s="871"/>
      <c r="AKH984" s="871"/>
      <c r="AKI984" s="871"/>
      <c r="AKJ984" s="871"/>
      <c r="AKK984" s="871"/>
      <c r="AKL984" s="871"/>
      <c r="AKM984" s="871"/>
      <c r="AKN984" s="871"/>
      <c r="AKO984" s="871"/>
      <c r="AKP984" s="871"/>
      <c r="AKQ984" s="871"/>
      <c r="AKR984" s="871"/>
      <c r="AKS984" s="871"/>
      <c r="AKT984" s="871"/>
      <c r="AKU984" s="871"/>
      <c r="AKV984" s="871"/>
      <c r="AKW984" s="871"/>
      <c r="AKX984" s="871"/>
      <c r="AKY984" s="871"/>
      <c r="AKZ984" s="871"/>
      <c r="ALA984" s="871"/>
      <c r="ALB984" s="871"/>
      <c r="ALC984" s="871"/>
      <c r="ALD984" s="871"/>
      <c r="ALE984" s="871"/>
      <c r="ALF984" s="871"/>
      <c r="ALG984" s="871"/>
      <c r="ALH984" s="871"/>
      <c r="ALI984" s="871"/>
      <c r="ALJ984" s="871"/>
      <c r="ALK984" s="871"/>
      <c r="ALL984" s="871"/>
      <c r="ALM984" s="871"/>
      <c r="ALN984" s="871"/>
      <c r="ALO984" s="871"/>
      <c r="ALP984" s="871"/>
      <c r="ALQ984" s="871"/>
      <c r="ALR984" s="871"/>
      <c r="ALS984" s="871"/>
      <c r="ALT984" s="871"/>
      <c r="ALU984" s="871"/>
      <c r="ALV984" s="871"/>
      <c r="ALW984" s="871"/>
      <c r="ALX984" s="871"/>
      <c r="ALY984" s="871"/>
      <c r="ALZ984" s="871"/>
      <c r="AMA984" s="871"/>
      <c r="AMB984" s="871"/>
      <c r="AMC984" s="871"/>
      <c r="AMD984" s="871"/>
      <c r="AME984" s="871"/>
      <c r="AMF984" s="871"/>
      <c r="AMG984" s="871"/>
      <c r="AMH984" s="871"/>
      <c r="AMI984" s="871"/>
      <c r="AMJ984" s="871"/>
    </row>
    <row r="985" spans="1:1024" ht="14.4">
      <c r="A985" s="986">
        <v>15526</v>
      </c>
      <c r="B985" s="1008">
        <v>0.1</v>
      </c>
      <c r="C985" s="1037"/>
      <c r="D985" s="954" t="s">
        <v>739</v>
      </c>
      <c r="E985" s="955">
        <v>1500000</v>
      </c>
      <c r="F985" s="1056">
        <v>2.5000000000000001E-2</v>
      </c>
      <c r="G985" s="955">
        <f t="shared" si="39"/>
        <v>37500</v>
      </c>
      <c r="H985" s="871"/>
      <c r="I985" s="871"/>
      <c r="J985" s="871"/>
      <c r="K985" s="871"/>
      <c r="L985" s="871"/>
      <c r="M985" s="871"/>
      <c r="N985" s="871"/>
      <c r="O985" s="871"/>
      <c r="P985" s="871"/>
      <c r="Q985" s="871"/>
      <c r="R985" s="871"/>
      <c r="S985" s="871"/>
      <c r="T985" s="871"/>
      <c r="U985" s="871"/>
      <c r="V985" s="871"/>
      <c r="W985" s="871"/>
      <c r="X985" s="871"/>
      <c r="Y985" s="871"/>
      <c r="Z985" s="871"/>
      <c r="AA985" s="871"/>
      <c r="AB985" s="871"/>
      <c r="AC985" s="871"/>
      <c r="AD985" s="871"/>
      <c r="AE985" s="871"/>
      <c r="AF985" s="871"/>
      <c r="AG985" s="871"/>
      <c r="AH985" s="871"/>
      <c r="AI985" s="871"/>
      <c r="AJ985" s="871"/>
      <c r="AK985" s="871"/>
      <c r="AL985" s="871"/>
      <c r="AM985" s="871"/>
      <c r="AN985" s="871"/>
      <c r="AO985" s="871"/>
      <c r="AP985" s="871"/>
      <c r="AQ985" s="871"/>
      <c r="AR985" s="871"/>
      <c r="AS985" s="871"/>
      <c r="AT985" s="871"/>
      <c r="AU985" s="871"/>
      <c r="AV985" s="871"/>
      <c r="AW985" s="871"/>
      <c r="AX985" s="871"/>
      <c r="AY985" s="871"/>
      <c r="AZ985" s="871"/>
      <c r="BA985" s="871"/>
      <c r="BB985" s="871"/>
      <c r="BC985" s="871"/>
      <c r="BD985" s="871"/>
      <c r="BE985" s="871"/>
      <c r="BF985" s="871"/>
      <c r="BG985" s="871"/>
      <c r="BH985" s="871"/>
      <c r="BI985" s="871"/>
      <c r="BJ985" s="871"/>
      <c r="BK985" s="871"/>
      <c r="BL985" s="871"/>
      <c r="BM985" s="871"/>
      <c r="BN985" s="871"/>
      <c r="BO985" s="871"/>
      <c r="BP985" s="871"/>
      <c r="BQ985" s="871"/>
      <c r="BR985" s="871"/>
      <c r="BS985" s="871"/>
      <c r="BT985" s="871"/>
      <c r="BU985" s="871"/>
      <c r="BV985" s="871"/>
      <c r="BW985" s="871"/>
      <c r="BX985" s="871"/>
      <c r="BY985" s="871"/>
      <c r="BZ985" s="871"/>
      <c r="CA985" s="871"/>
      <c r="CB985" s="871"/>
      <c r="CC985" s="871"/>
      <c r="CD985" s="871"/>
      <c r="CE985" s="871"/>
      <c r="CF985" s="871"/>
      <c r="CG985" s="871"/>
      <c r="CH985" s="871"/>
      <c r="CI985" s="871"/>
      <c r="CJ985" s="871"/>
      <c r="CK985" s="871"/>
      <c r="CL985" s="871"/>
      <c r="CM985" s="871"/>
      <c r="CN985" s="871"/>
      <c r="CO985" s="871"/>
      <c r="CP985" s="871"/>
      <c r="CQ985" s="871"/>
      <c r="CR985" s="871"/>
      <c r="CS985" s="871"/>
      <c r="CT985" s="871"/>
      <c r="CU985" s="871"/>
      <c r="CV985" s="871"/>
      <c r="CW985" s="871"/>
      <c r="CX985" s="871"/>
      <c r="CY985" s="871"/>
      <c r="CZ985" s="871"/>
      <c r="DA985" s="871"/>
      <c r="DB985" s="871"/>
      <c r="DC985" s="871"/>
      <c r="DD985" s="871"/>
      <c r="DE985" s="871"/>
      <c r="DF985" s="871"/>
      <c r="DG985" s="871"/>
      <c r="DH985" s="871"/>
      <c r="DI985" s="871"/>
      <c r="DJ985" s="871"/>
      <c r="DK985" s="871"/>
      <c r="DL985" s="871"/>
      <c r="DM985" s="871"/>
      <c r="DN985" s="871"/>
      <c r="DO985" s="871"/>
      <c r="DP985" s="871"/>
      <c r="DQ985" s="871"/>
      <c r="DR985" s="871"/>
      <c r="DS985" s="871"/>
      <c r="DT985" s="871"/>
      <c r="DU985" s="871"/>
      <c r="DV985" s="871"/>
      <c r="DW985" s="871"/>
      <c r="DX985" s="871"/>
      <c r="DY985" s="871"/>
      <c r="DZ985" s="871"/>
      <c r="EA985" s="871"/>
      <c r="EB985" s="871"/>
      <c r="EC985" s="871"/>
      <c r="ED985" s="871"/>
      <c r="EE985" s="871"/>
      <c r="EF985" s="871"/>
      <c r="EG985" s="871"/>
      <c r="EH985" s="871"/>
      <c r="EI985" s="871"/>
      <c r="EJ985" s="871"/>
      <c r="EK985" s="871"/>
      <c r="EL985" s="871"/>
      <c r="EM985" s="871"/>
      <c r="EN985" s="871"/>
      <c r="EO985" s="871"/>
      <c r="EP985" s="871"/>
      <c r="EQ985" s="871"/>
      <c r="ER985" s="871"/>
      <c r="ES985" s="871"/>
      <c r="ET985" s="871"/>
      <c r="EU985" s="871"/>
      <c r="EV985" s="871"/>
      <c r="EW985" s="871"/>
      <c r="EX985" s="871"/>
      <c r="EY985" s="871"/>
      <c r="EZ985" s="871"/>
      <c r="FA985" s="871"/>
      <c r="FB985" s="871"/>
      <c r="FC985" s="871"/>
      <c r="FD985" s="871"/>
      <c r="FE985" s="871"/>
      <c r="FF985" s="871"/>
      <c r="FG985" s="871"/>
      <c r="FH985" s="871"/>
      <c r="FI985" s="871"/>
      <c r="FJ985" s="871"/>
      <c r="FK985" s="871"/>
      <c r="FL985" s="871"/>
      <c r="FM985" s="871"/>
      <c r="FN985" s="871"/>
      <c r="FO985" s="871"/>
      <c r="FP985" s="871"/>
      <c r="FQ985" s="871"/>
      <c r="FR985" s="871"/>
      <c r="FS985" s="871"/>
      <c r="FT985" s="871"/>
      <c r="FU985" s="871"/>
      <c r="FV985" s="871"/>
      <c r="FW985" s="871"/>
      <c r="FX985" s="871"/>
      <c r="FY985" s="871"/>
      <c r="FZ985" s="871"/>
      <c r="GA985" s="871"/>
      <c r="GB985" s="871"/>
      <c r="GC985" s="871"/>
      <c r="GD985" s="871"/>
      <c r="GE985" s="871"/>
      <c r="GF985" s="871"/>
      <c r="GG985" s="871"/>
      <c r="GH985" s="871"/>
      <c r="GI985" s="871"/>
      <c r="GJ985" s="871"/>
      <c r="GK985" s="871"/>
      <c r="GL985" s="871"/>
      <c r="GM985" s="871"/>
      <c r="GN985" s="871"/>
      <c r="GO985" s="871"/>
      <c r="GP985" s="871"/>
      <c r="GQ985" s="871"/>
      <c r="GR985" s="871"/>
      <c r="GS985" s="871"/>
      <c r="GT985" s="871"/>
      <c r="GU985" s="871"/>
      <c r="GV985" s="871"/>
      <c r="GW985" s="871"/>
      <c r="GX985" s="871"/>
      <c r="GY985" s="871"/>
      <c r="GZ985" s="871"/>
      <c r="HA985" s="871"/>
      <c r="HB985" s="871"/>
      <c r="HC985" s="871"/>
      <c r="HD985" s="871"/>
      <c r="HE985" s="871"/>
      <c r="HF985" s="871"/>
      <c r="HG985" s="871"/>
      <c r="HH985" s="871"/>
      <c r="HI985" s="871"/>
      <c r="HJ985" s="871"/>
      <c r="HK985" s="871"/>
      <c r="HL985" s="871"/>
      <c r="HM985" s="871"/>
      <c r="HN985" s="871"/>
      <c r="HO985" s="871"/>
      <c r="HP985" s="871"/>
      <c r="HQ985" s="871"/>
      <c r="HR985" s="871"/>
      <c r="HS985" s="871"/>
      <c r="HT985" s="871"/>
      <c r="HU985" s="871"/>
      <c r="HV985" s="871"/>
      <c r="HW985" s="871"/>
      <c r="HX985" s="871"/>
      <c r="HY985" s="871"/>
      <c r="HZ985" s="871"/>
      <c r="IA985" s="871"/>
      <c r="IB985" s="871"/>
      <c r="IC985" s="871"/>
      <c r="ID985" s="871"/>
      <c r="IE985" s="871"/>
      <c r="IF985" s="871"/>
      <c r="IG985" s="871"/>
      <c r="IH985" s="871"/>
      <c r="II985" s="871"/>
      <c r="IJ985" s="871"/>
      <c r="IK985" s="871"/>
      <c r="IL985" s="871"/>
      <c r="IM985" s="871"/>
      <c r="IN985" s="871"/>
      <c r="IO985" s="871"/>
      <c r="IP985" s="871"/>
      <c r="IQ985" s="871"/>
      <c r="IR985" s="871"/>
      <c r="IS985" s="871"/>
      <c r="IT985" s="871"/>
      <c r="IU985" s="871"/>
      <c r="IV985" s="871"/>
      <c r="IW985" s="871"/>
      <c r="IX985" s="871"/>
      <c r="IY985" s="871"/>
      <c r="IZ985" s="871"/>
      <c r="JA985" s="871"/>
      <c r="JB985" s="871"/>
      <c r="JC985" s="871"/>
      <c r="JD985" s="871"/>
      <c r="JE985" s="871"/>
      <c r="JF985" s="871"/>
      <c r="JG985" s="871"/>
      <c r="JH985" s="871"/>
      <c r="JI985" s="871"/>
      <c r="JJ985" s="871"/>
      <c r="JK985" s="871"/>
      <c r="JL985" s="871"/>
      <c r="JM985" s="871"/>
      <c r="JN985" s="871"/>
      <c r="JO985" s="871"/>
      <c r="JP985" s="871"/>
      <c r="JQ985" s="871"/>
      <c r="JR985" s="871"/>
      <c r="JS985" s="871"/>
      <c r="JT985" s="871"/>
      <c r="JU985" s="871"/>
      <c r="JV985" s="871"/>
      <c r="JW985" s="871"/>
      <c r="JX985" s="871"/>
      <c r="JY985" s="871"/>
      <c r="JZ985" s="871"/>
      <c r="KA985" s="871"/>
      <c r="KB985" s="871"/>
      <c r="KC985" s="871"/>
      <c r="KD985" s="871"/>
      <c r="KE985" s="871"/>
      <c r="KF985" s="871"/>
      <c r="KG985" s="871"/>
      <c r="KH985" s="871"/>
      <c r="KI985" s="871"/>
      <c r="KJ985" s="871"/>
      <c r="KK985" s="871"/>
      <c r="KL985" s="871"/>
      <c r="KM985" s="871"/>
      <c r="KN985" s="871"/>
      <c r="KO985" s="871"/>
      <c r="KP985" s="871"/>
      <c r="KQ985" s="871"/>
      <c r="KR985" s="871"/>
      <c r="KS985" s="871"/>
      <c r="KT985" s="871"/>
      <c r="KU985" s="871"/>
      <c r="KV985" s="871"/>
      <c r="KW985" s="871"/>
      <c r="KX985" s="871"/>
      <c r="KY985" s="871"/>
      <c r="KZ985" s="871"/>
      <c r="LA985" s="871"/>
      <c r="LB985" s="871"/>
      <c r="LC985" s="871"/>
      <c r="LD985" s="871"/>
      <c r="LE985" s="871"/>
      <c r="LF985" s="871"/>
      <c r="LG985" s="871"/>
      <c r="LH985" s="871"/>
      <c r="LI985" s="871"/>
      <c r="LJ985" s="871"/>
      <c r="LK985" s="871"/>
      <c r="LL985" s="871"/>
      <c r="LM985" s="871"/>
      <c r="LN985" s="871"/>
      <c r="LO985" s="871"/>
      <c r="LP985" s="871"/>
      <c r="LQ985" s="871"/>
      <c r="LR985" s="871"/>
      <c r="LS985" s="871"/>
      <c r="LT985" s="871"/>
      <c r="LU985" s="871"/>
      <c r="LV985" s="871"/>
      <c r="LW985" s="871"/>
      <c r="LX985" s="871"/>
      <c r="LY985" s="871"/>
      <c r="LZ985" s="871"/>
      <c r="MA985" s="871"/>
      <c r="MB985" s="871"/>
      <c r="MC985" s="871"/>
      <c r="MD985" s="871"/>
      <c r="ME985" s="871"/>
      <c r="MF985" s="871"/>
      <c r="MG985" s="871"/>
      <c r="MH985" s="871"/>
      <c r="MI985" s="871"/>
      <c r="MJ985" s="871"/>
      <c r="MK985" s="871"/>
      <c r="ML985" s="871"/>
      <c r="MM985" s="871"/>
      <c r="MN985" s="871"/>
      <c r="MO985" s="871"/>
      <c r="MP985" s="871"/>
      <c r="MQ985" s="871"/>
      <c r="MR985" s="871"/>
      <c r="MS985" s="871"/>
      <c r="MT985" s="871"/>
      <c r="MU985" s="871"/>
      <c r="MV985" s="871"/>
      <c r="MW985" s="871"/>
      <c r="MX985" s="871"/>
      <c r="MY985" s="871"/>
      <c r="MZ985" s="871"/>
      <c r="NA985" s="871"/>
      <c r="NB985" s="871"/>
      <c r="NC985" s="871"/>
      <c r="ND985" s="871"/>
      <c r="NE985" s="871"/>
      <c r="NF985" s="871"/>
      <c r="NG985" s="871"/>
      <c r="NH985" s="871"/>
      <c r="NI985" s="871"/>
      <c r="NJ985" s="871"/>
      <c r="NK985" s="871"/>
      <c r="NL985" s="871"/>
      <c r="NM985" s="871"/>
      <c r="NN985" s="871"/>
      <c r="NO985" s="871"/>
      <c r="NP985" s="871"/>
      <c r="NQ985" s="871"/>
      <c r="NR985" s="871"/>
      <c r="NS985" s="871"/>
      <c r="NT985" s="871"/>
      <c r="NU985" s="871"/>
      <c r="NV985" s="871"/>
      <c r="NW985" s="871"/>
      <c r="NX985" s="871"/>
      <c r="NY985" s="871"/>
      <c r="NZ985" s="871"/>
      <c r="OA985" s="871"/>
      <c r="OB985" s="871"/>
      <c r="OC985" s="871"/>
      <c r="OD985" s="871"/>
      <c r="OE985" s="871"/>
      <c r="OF985" s="871"/>
      <c r="OG985" s="871"/>
      <c r="OH985" s="871"/>
      <c r="OI985" s="871"/>
      <c r="OJ985" s="871"/>
      <c r="OK985" s="871"/>
      <c r="OL985" s="871"/>
      <c r="OM985" s="871"/>
      <c r="ON985" s="871"/>
      <c r="OO985" s="871"/>
      <c r="OP985" s="871"/>
      <c r="OQ985" s="871"/>
      <c r="OR985" s="871"/>
      <c r="OS985" s="871"/>
      <c r="OT985" s="871"/>
      <c r="OU985" s="871"/>
      <c r="OV985" s="871"/>
      <c r="OW985" s="871"/>
      <c r="OX985" s="871"/>
      <c r="OY985" s="871"/>
      <c r="OZ985" s="871"/>
      <c r="PA985" s="871"/>
      <c r="PB985" s="871"/>
      <c r="PC985" s="871"/>
      <c r="PD985" s="871"/>
      <c r="PE985" s="871"/>
      <c r="PF985" s="871"/>
      <c r="PG985" s="871"/>
      <c r="PH985" s="871"/>
      <c r="PI985" s="871"/>
      <c r="PJ985" s="871"/>
      <c r="PK985" s="871"/>
      <c r="PL985" s="871"/>
      <c r="PM985" s="871"/>
      <c r="PN985" s="871"/>
      <c r="PO985" s="871"/>
      <c r="PP985" s="871"/>
      <c r="PQ985" s="871"/>
      <c r="PR985" s="871"/>
      <c r="PS985" s="871"/>
      <c r="PT985" s="871"/>
      <c r="PU985" s="871"/>
      <c r="PV985" s="871"/>
      <c r="PW985" s="871"/>
      <c r="PX985" s="871"/>
      <c r="PY985" s="871"/>
      <c r="PZ985" s="871"/>
      <c r="QA985" s="871"/>
      <c r="QB985" s="871"/>
      <c r="QC985" s="871"/>
      <c r="QD985" s="871"/>
      <c r="QE985" s="871"/>
      <c r="QF985" s="871"/>
      <c r="QG985" s="871"/>
      <c r="QH985" s="871"/>
      <c r="QI985" s="871"/>
      <c r="QJ985" s="871"/>
      <c r="QK985" s="871"/>
      <c r="QL985" s="871"/>
      <c r="QM985" s="871"/>
      <c r="QN985" s="871"/>
      <c r="QO985" s="871"/>
      <c r="QP985" s="871"/>
      <c r="QQ985" s="871"/>
      <c r="QR985" s="871"/>
      <c r="QS985" s="871"/>
      <c r="QT985" s="871"/>
      <c r="QU985" s="871"/>
      <c r="QV985" s="871"/>
      <c r="QW985" s="871"/>
      <c r="QX985" s="871"/>
      <c r="QY985" s="871"/>
      <c r="QZ985" s="871"/>
      <c r="RA985" s="871"/>
      <c r="RB985" s="871"/>
      <c r="RC985" s="871"/>
      <c r="RD985" s="871"/>
      <c r="RE985" s="871"/>
      <c r="RF985" s="871"/>
      <c r="RG985" s="871"/>
      <c r="RH985" s="871"/>
      <c r="RI985" s="871"/>
      <c r="RJ985" s="871"/>
      <c r="RK985" s="871"/>
      <c r="RL985" s="871"/>
      <c r="RM985" s="871"/>
      <c r="RN985" s="871"/>
      <c r="RO985" s="871"/>
      <c r="RP985" s="871"/>
      <c r="RQ985" s="871"/>
      <c r="RR985" s="871"/>
      <c r="RS985" s="871"/>
      <c r="RT985" s="871"/>
      <c r="RU985" s="871"/>
      <c r="RV985" s="871"/>
      <c r="RW985" s="871"/>
      <c r="RX985" s="871"/>
      <c r="RY985" s="871"/>
      <c r="RZ985" s="871"/>
      <c r="SA985" s="871"/>
      <c r="SB985" s="871"/>
      <c r="SC985" s="871"/>
      <c r="SD985" s="871"/>
      <c r="SE985" s="871"/>
      <c r="SF985" s="871"/>
      <c r="SG985" s="871"/>
      <c r="SH985" s="871"/>
      <c r="SI985" s="871"/>
      <c r="SJ985" s="871"/>
      <c r="SK985" s="871"/>
      <c r="SL985" s="871"/>
      <c r="SM985" s="871"/>
      <c r="SN985" s="871"/>
      <c r="SO985" s="871"/>
      <c r="SP985" s="871"/>
      <c r="SQ985" s="871"/>
      <c r="SR985" s="871"/>
      <c r="SS985" s="871"/>
      <c r="ST985" s="871"/>
      <c r="SU985" s="871"/>
      <c r="SV985" s="871"/>
      <c r="SW985" s="871"/>
      <c r="SX985" s="871"/>
      <c r="SY985" s="871"/>
      <c r="SZ985" s="871"/>
      <c r="TA985" s="871"/>
      <c r="TB985" s="871"/>
      <c r="TC985" s="871"/>
      <c r="TD985" s="871"/>
      <c r="TE985" s="871"/>
      <c r="TF985" s="871"/>
      <c r="TG985" s="871"/>
      <c r="TH985" s="871"/>
      <c r="TI985" s="871"/>
      <c r="TJ985" s="871"/>
      <c r="TK985" s="871"/>
      <c r="TL985" s="871"/>
      <c r="TM985" s="871"/>
      <c r="TN985" s="871"/>
      <c r="TO985" s="871"/>
      <c r="TP985" s="871"/>
      <c r="TQ985" s="871"/>
      <c r="TR985" s="871"/>
      <c r="TS985" s="871"/>
      <c r="TT985" s="871"/>
      <c r="TU985" s="871"/>
      <c r="TV985" s="871"/>
      <c r="TW985" s="871"/>
      <c r="TX985" s="871"/>
      <c r="TY985" s="871"/>
      <c r="TZ985" s="871"/>
      <c r="UA985" s="871"/>
      <c r="UB985" s="871"/>
      <c r="UC985" s="871"/>
      <c r="UD985" s="871"/>
      <c r="UE985" s="871"/>
      <c r="UF985" s="871"/>
      <c r="UG985" s="871"/>
      <c r="UH985" s="871"/>
      <c r="UI985" s="871"/>
      <c r="UJ985" s="871"/>
      <c r="UK985" s="871"/>
      <c r="UL985" s="871"/>
      <c r="UM985" s="871"/>
      <c r="UN985" s="871"/>
      <c r="UO985" s="871"/>
      <c r="UP985" s="871"/>
      <c r="UQ985" s="871"/>
      <c r="UR985" s="871"/>
      <c r="US985" s="871"/>
      <c r="UT985" s="871"/>
      <c r="UU985" s="871"/>
      <c r="UV985" s="871"/>
      <c r="UW985" s="871"/>
      <c r="UX985" s="871"/>
      <c r="UY985" s="871"/>
      <c r="UZ985" s="871"/>
      <c r="VA985" s="871"/>
      <c r="VB985" s="871"/>
      <c r="VC985" s="871"/>
      <c r="VD985" s="871"/>
      <c r="VE985" s="871"/>
      <c r="VF985" s="871"/>
      <c r="VG985" s="871"/>
      <c r="VH985" s="871"/>
      <c r="VI985" s="871"/>
      <c r="VJ985" s="871"/>
      <c r="VK985" s="871"/>
      <c r="VL985" s="871"/>
      <c r="VM985" s="871"/>
      <c r="VN985" s="871"/>
      <c r="VO985" s="871"/>
      <c r="VP985" s="871"/>
      <c r="VQ985" s="871"/>
      <c r="VR985" s="871"/>
      <c r="VS985" s="871"/>
      <c r="VT985" s="871"/>
      <c r="VU985" s="871"/>
      <c r="VV985" s="871"/>
      <c r="VW985" s="871"/>
      <c r="VX985" s="871"/>
      <c r="VY985" s="871"/>
      <c r="VZ985" s="871"/>
      <c r="WA985" s="871"/>
      <c r="WB985" s="871"/>
      <c r="WC985" s="871"/>
      <c r="WD985" s="871"/>
      <c r="WE985" s="871"/>
      <c r="WF985" s="871"/>
      <c r="WG985" s="871"/>
      <c r="WH985" s="871"/>
      <c r="WI985" s="871"/>
      <c r="WJ985" s="871"/>
      <c r="WK985" s="871"/>
      <c r="WL985" s="871"/>
      <c r="WM985" s="871"/>
      <c r="WN985" s="871"/>
      <c r="WO985" s="871"/>
      <c r="WP985" s="871"/>
      <c r="WQ985" s="871"/>
      <c r="WR985" s="871"/>
      <c r="WS985" s="871"/>
      <c r="WT985" s="871"/>
      <c r="WU985" s="871"/>
      <c r="WV985" s="871"/>
      <c r="WW985" s="871"/>
      <c r="WX985" s="871"/>
      <c r="WY985" s="871"/>
      <c r="WZ985" s="871"/>
      <c r="XA985" s="871"/>
      <c r="XB985" s="871"/>
      <c r="XC985" s="871"/>
      <c r="XD985" s="871"/>
      <c r="XE985" s="871"/>
      <c r="XF985" s="871"/>
      <c r="XG985" s="871"/>
      <c r="XH985" s="871"/>
      <c r="XI985" s="871"/>
      <c r="XJ985" s="871"/>
      <c r="XK985" s="871"/>
      <c r="XL985" s="871"/>
      <c r="XM985" s="871"/>
      <c r="XN985" s="871"/>
      <c r="XO985" s="871"/>
      <c r="XP985" s="871"/>
      <c r="XQ985" s="871"/>
      <c r="XR985" s="871"/>
      <c r="XS985" s="871"/>
      <c r="XT985" s="871"/>
      <c r="XU985" s="871"/>
      <c r="XV985" s="871"/>
      <c r="XW985" s="871"/>
      <c r="XX985" s="871"/>
      <c r="XY985" s="871"/>
      <c r="XZ985" s="871"/>
      <c r="YA985" s="871"/>
      <c r="YB985" s="871"/>
      <c r="YC985" s="871"/>
      <c r="YD985" s="871"/>
      <c r="YE985" s="871"/>
      <c r="YF985" s="871"/>
      <c r="YG985" s="871"/>
      <c r="YH985" s="871"/>
      <c r="YI985" s="871"/>
      <c r="YJ985" s="871"/>
      <c r="YK985" s="871"/>
      <c r="YL985" s="871"/>
      <c r="YM985" s="871"/>
      <c r="YN985" s="871"/>
      <c r="YO985" s="871"/>
      <c r="YP985" s="871"/>
      <c r="YQ985" s="871"/>
      <c r="YR985" s="871"/>
      <c r="YS985" s="871"/>
      <c r="YT985" s="871"/>
      <c r="YU985" s="871"/>
      <c r="YV985" s="871"/>
      <c r="YW985" s="871"/>
      <c r="YX985" s="871"/>
      <c r="YY985" s="871"/>
      <c r="YZ985" s="871"/>
      <c r="ZA985" s="871"/>
      <c r="ZB985" s="871"/>
      <c r="ZC985" s="871"/>
      <c r="ZD985" s="871"/>
      <c r="ZE985" s="871"/>
      <c r="ZF985" s="871"/>
      <c r="ZG985" s="871"/>
      <c r="ZH985" s="871"/>
      <c r="ZI985" s="871"/>
      <c r="ZJ985" s="871"/>
      <c r="ZK985" s="871"/>
      <c r="ZL985" s="871"/>
      <c r="ZM985" s="871"/>
      <c r="ZN985" s="871"/>
      <c r="ZO985" s="871"/>
      <c r="ZP985" s="871"/>
      <c r="ZQ985" s="871"/>
      <c r="ZR985" s="871"/>
      <c r="ZS985" s="871"/>
      <c r="ZT985" s="871"/>
      <c r="ZU985" s="871"/>
      <c r="ZV985" s="871"/>
      <c r="ZW985" s="871"/>
      <c r="ZX985" s="871"/>
      <c r="ZY985" s="871"/>
      <c r="ZZ985" s="871"/>
      <c r="AAA985" s="871"/>
      <c r="AAB985" s="871"/>
      <c r="AAC985" s="871"/>
      <c r="AAD985" s="871"/>
      <c r="AAE985" s="871"/>
      <c r="AAF985" s="871"/>
      <c r="AAG985" s="871"/>
      <c r="AAH985" s="871"/>
      <c r="AAI985" s="871"/>
      <c r="AAJ985" s="871"/>
      <c r="AAK985" s="871"/>
      <c r="AAL985" s="871"/>
      <c r="AAM985" s="871"/>
      <c r="AAN985" s="871"/>
      <c r="AAO985" s="871"/>
      <c r="AAP985" s="871"/>
      <c r="AAQ985" s="871"/>
      <c r="AAR985" s="871"/>
      <c r="AAS985" s="871"/>
      <c r="AAT985" s="871"/>
      <c r="AAU985" s="871"/>
      <c r="AAV985" s="871"/>
      <c r="AAW985" s="871"/>
      <c r="AAX985" s="871"/>
      <c r="AAY985" s="871"/>
      <c r="AAZ985" s="871"/>
      <c r="ABA985" s="871"/>
      <c r="ABB985" s="871"/>
      <c r="ABC985" s="871"/>
      <c r="ABD985" s="871"/>
      <c r="ABE985" s="871"/>
      <c r="ABF985" s="871"/>
      <c r="ABG985" s="871"/>
      <c r="ABH985" s="871"/>
      <c r="ABI985" s="871"/>
      <c r="ABJ985" s="871"/>
      <c r="ABK985" s="871"/>
      <c r="ABL985" s="871"/>
      <c r="ABM985" s="871"/>
      <c r="ABN985" s="871"/>
      <c r="ABO985" s="871"/>
      <c r="ABP985" s="871"/>
      <c r="ABQ985" s="871"/>
      <c r="ABR985" s="871"/>
      <c r="ABS985" s="871"/>
      <c r="ABT985" s="871"/>
      <c r="ABU985" s="871"/>
      <c r="ABV985" s="871"/>
      <c r="ABW985" s="871"/>
      <c r="ABX985" s="871"/>
      <c r="ABY985" s="871"/>
      <c r="ABZ985" s="871"/>
      <c r="ACA985" s="871"/>
      <c r="ACB985" s="871"/>
      <c r="ACC985" s="871"/>
      <c r="ACD985" s="871"/>
      <c r="ACE985" s="871"/>
      <c r="ACF985" s="871"/>
      <c r="ACG985" s="871"/>
      <c r="ACH985" s="871"/>
      <c r="ACI985" s="871"/>
      <c r="ACJ985" s="871"/>
      <c r="ACK985" s="871"/>
      <c r="ACL985" s="871"/>
      <c r="ACM985" s="871"/>
      <c r="ACN985" s="871"/>
      <c r="ACO985" s="871"/>
      <c r="ACP985" s="871"/>
      <c r="ACQ985" s="871"/>
      <c r="ACR985" s="871"/>
      <c r="ACS985" s="871"/>
      <c r="ACT985" s="871"/>
      <c r="ACU985" s="871"/>
      <c r="ACV985" s="871"/>
      <c r="ACW985" s="871"/>
      <c r="ACX985" s="871"/>
      <c r="ACY985" s="871"/>
      <c r="ACZ985" s="871"/>
      <c r="ADA985" s="871"/>
      <c r="ADB985" s="871"/>
      <c r="ADC985" s="871"/>
      <c r="ADD985" s="871"/>
      <c r="ADE985" s="871"/>
      <c r="ADF985" s="871"/>
      <c r="ADG985" s="871"/>
      <c r="ADH985" s="871"/>
      <c r="ADI985" s="871"/>
      <c r="ADJ985" s="871"/>
      <c r="ADK985" s="871"/>
      <c r="ADL985" s="871"/>
      <c r="ADM985" s="871"/>
      <c r="ADN985" s="871"/>
      <c r="ADO985" s="871"/>
      <c r="ADP985" s="871"/>
      <c r="ADQ985" s="871"/>
      <c r="ADR985" s="871"/>
      <c r="ADS985" s="871"/>
      <c r="ADT985" s="871"/>
      <c r="ADU985" s="871"/>
      <c r="ADV985" s="871"/>
      <c r="ADW985" s="871"/>
      <c r="ADX985" s="871"/>
      <c r="ADY985" s="871"/>
      <c r="ADZ985" s="871"/>
      <c r="AEA985" s="871"/>
      <c r="AEB985" s="871"/>
      <c r="AEC985" s="871"/>
      <c r="AED985" s="871"/>
      <c r="AEE985" s="871"/>
      <c r="AEF985" s="871"/>
      <c r="AEG985" s="871"/>
      <c r="AEH985" s="871"/>
      <c r="AEI985" s="871"/>
      <c r="AEJ985" s="871"/>
      <c r="AEK985" s="871"/>
      <c r="AEL985" s="871"/>
      <c r="AEM985" s="871"/>
      <c r="AEN985" s="871"/>
      <c r="AEO985" s="871"/>
      <c r="AEP985" s="871"/>
      <c r="AEQ985" s="871"/>
      <c r="AER985" s="871"/>
      <c r="AES985" s="871"/>
      <c r="AET985" s="871"/>
      <c r="AEU985" s="871"/>
      <c r="AEV985" s="871"/>
      <c r="AEW985" s="871"/>
      <c r="AEX985" s="871"/>
      <c r="AEY985" s="871"/>
      <c r="AEZ985" s="871"/>
      <c r="AFA985" s="871"/>
      <c r="AFB985" s="871"/>
      <c r="AFC985" s="871"/>
      <c r="AFD985" s="871"/>
      <c r="AFE985" s="871"/>
      <c r="AFF985" s="871"/>
      <c r="AFG985" s="871"/>
      <c r="AFH985" s="871"/>
      <c r="AFI985" s="871"/>
      <c r="AFJ985" s="871"/>
      <c r="AFK985" s="871"/>
      <c r="AFL985" s="871"/>
      <c r="AFM985" s="871"/>
      <c r="AFN985" s="871"/>
      <c r="AFO985" s="871"/>
      <c r="AFP985" s="871"/>
      <c r="AFQ985" s="871"/>
      <c r="AFR985" s="871"/>
      <c r="AFS985" s="871"/>
      <c r="AFT985" s="871"/>
      <c r="AFU985" s="871"/>
      <c r="AFV985" s="871"/>
      <c r="AFW985" s="871"/>
      <c r="AFX985" s="871"/>
      <c r="AFY985" s="871"/>
      <c r="AFZ985" s="871"/>
      <c r="AGA985" s="871"/>
      <c r="AGB985" s="871"/>
      <c r="AGC985" s="871"/>
      <c r="AGD985" s="871"/>
      <c r="AGE985" s="871"/>
      <c r="AGF985" s="871"/>
      <c r="AGG985" s="871"/>
      <c r="AGH985" s="871"/>
      <c r="AGI985" s="871"/>
      <c r="AGJ985" s="871"/>
      <c r="AGK985" s="871"/>
      <c r="AGL985" s="871"/>
      <c r="AGM985" s="871"/>
      <c r="AGN985" s="871"/>
      <c r="AGO985" s="871"/>
      <c r="AGP985" s="871"/>
      <c r="AGQ985" s="871"/>
      <c r="AGR985" s="871"/>
      <c r="AGS985" s="871"/>
      <c r="AGT985" s="871"/>
      <c r="AGU985" s="871"/>
      <c r="AGV985" s="871"/>
      <c r="AGW985" s="871"/>
      <c r="AGX985" s="871"/>
      <c r="AGY985" s="871"/>
      <c r="AGZ985" s="871"/>
      <c r="AHA985" s="871"/>
      <c r="AHB985" s="871"/>
      <c r="AHC985" s="871"/>
      <c r="AHD985" s="871"/>
      <c r="AHE985" s="871"/>
      <c r="AHF985" s="871"/>
      <c r="AHG985" s="871"/>
      <c r="AHH985" s="871"/>
      <c r="AHI985" s="871"/>
      <c r="AHJ985" s="871"/>
      <c r="AHK985" s="871"/>
      <c r="AHL985" s="871"/>
      <c r="AHM985" s="871"/>
      <c r="AHN985" s="871"/>
      <c r="AHO985" s="871"/>
      <c r="AHP985" s="871"/>
      <c r="AHQ985" s="871"/>
      <c r="AHR985" s="871"/>
      <c r="AHS985" s="871"/>
      <c r="AHT985" s="871"/>
      <c r="AHU985" s="871"/>
      <c r="AHV985" s="871"/>
      <c r="AHW985" s="871"/>
      <c r="AHX985" s="871"/>
      <c r="AHY985" s="871"/>
      <c r="AHZ985" s="871"/>
      <c r="AIA985" s="871"/>
      <c r="AIB985" s="871"/>
      <c r="AIC985" s="871"/>
      <c r="AID985" s="871"/>
      <c r="AIE985" s="871"/>
      <c r="AIF985" s="871"/>
      <c r="AIG985" s="871"/>
      <c r="AIH985" s="871"/>
      <c r="AII985" s="871"/>
      <c r="AIJ985" s="871"/>
      <c r="AIK985" s="871"/>
      <c r="AIL985" s="871"/>
      <c r="AIM985" s="871"/>
      <c r="AIN985" s="871"/>
      <c r="AIO985" s="871"/>
      <c r="AIP985" s="871"/>
      <c r="AIQ985" s="871"/>
      <c r="AIR985" s="871"/>
      <c r="AIS985" s="871"/>
      <c r="AIT985" s="871"/>
      <c r="AIU985" s="871"/>
      <c r="AIV985" s="871"/>
      <c r="AIW985" s="871"/>
      <c r="AIX985" s="871"/>
      <c r="AIY985" s="871"/>
      <c r="AIZ985" s="871"/>
      <c r="AJA985" s="871"/>
      <c r="AJB985" s="871"/>
      <c r="AJC985" s="871"/>
      <c r="AJD985" s="871"/>
      <c r="AJE985" s="871"/>
      <c r="AJF985" s="871"/>
      <c r="AJG985" s="871"/>
      <c r="AJH985" s="871"/>
      <c r="AJI985" s="871"/>
      <c r="AJJ985" s="871"/>
      <c r="AJK985" s="871"/>
      <c r="AJL985" s="871"/>
      <c r="AJM985" s="871"/>
      <c r="AJN985" s="871"/>
      <c r="AJO985" s="871"/>
      <c r="AJP985" s="871"/>
      <c r="AJQ985" s="871"/>
      <c r="AJR985" s="871"/>
      <c r="AJS985" s="871"/>
      <c r="AJT985" s="871"/>
      <c r="AJU985" s="871"/>
      <c r="AJV985" s="871"/>
      <c r="AJW985" s="871"/>
      <c r="AJX985" s="871"/>
      <c r="AJY985" s="871"/>
      <c r="AJZ985" s="871"/>
      <c r="AKA985" s="871"/>
      <c r="AKB985" s="871"/>
      <c r="AKC985" s="871"/>
      <c r="AKD985" s="871"/>
      <c r="AKE985" s="871"/>
      <c r="AKF985" s="871"/>
      <c r="AKG985" s="871"/>
      <c r="AKH985" s="871"/>
      <c r="AKI985" s="871"/>
      <c r="AKJ985" s="871"/>
      <c r="AKK985" s="871"/>
      <c r="AKL985" s="871"/>
      <c r="AKM985" s="871"/>
      <c r="AKN985" s="871"/>
      <c r="AKO985" s="871"/>
      <c r="AKP985" s="871"/>
      <c r="AKQ985" s="871"/>
      <c r="AKR985" s="871"/>
      <c r="AKS985" s="871"/>
      <c r="AKT985" s="871"/>
      <c r="AKU985" s="871"/>
      <c r="AKV985" s="871"/>
      <c r="AKW985" s="871"/>
      <c r="AKX985" s="871"/>
      <c r="AKY985" s="871"/>
      <c r="AKZ985" s="871"/>
      <c r="ALA985" s="871"/>
      <c r="ALB985" s="871"/>
      <c r="ALC985" s="871"/>
      <c r="ALD985" s="871"/>
      <c r="ALE985" s="871"/>
      <c r="ALF985" s="871"/>
      <c r="ALG985" s="871"/>
      <c r="ALH985" s="871"/>
      <c r="ALI985" s="871"/>
      <c r="ALJ985" s="871"/>
      <c r="ALK985" s="871"/>
      <c r="ALL985" s="871"/>
      <c r="ALM985" s="871"/>
      <c r="ALN985" s="871"/>
      <c r="ALO985" s="871"/>
      <c r="ALP985" s="871"/>
      <c r="ALQ985" s="871"/>
      <c r="ALR985" s="871"/>
      <c r="ALS985" s="871"/>
      <c r="ALT985" s="871"/>
      <c r="ALU985" s="871"/>
      <c r="ALV985" s="871"/>
      <c r="ALW985" s="871"/>
      <c r="ALX985" s="871"/>
      <c r="ALY985" s="871"/>
      <c r="ALZ985" s="871"/>
      <c r="AMA985" s="871"/>
      <c r="AMB985" s="871"/>
      <c r="AMC985" s="871"/>
      <c r="AMD985" s="871"/>
      <c r="AME985" s="871"/>
      <c r="AMF985" s="871"/>
      <c r="AMG985" s="871"/>
      <c r="AMH985" s="871"/>
      <c r="AMI985" s="871"/>
      <c r="AMJ985" s="871"/>
    </row>
    <row r="986" spans="1:1024" ht="14.4">
      <c r="A986" s="986">
        <v>15629</v>
      </c>
      <c r="B986" s="1008">
        <v>0.1</v>
      </c>
      <c r="C986" s="1037"/>
      <c r="D986" s="954" t="s">
        <v>740</v>
      </c>
      <c r="E986" s="955">
        <v>2350000</v>
      </c>
      <c r="F986" s="1056">
        <v>2.5000000000000001E-2</v>
      </c>
      <c r="G986" s="955">
        <f t="shared" si="39"/>
        <v>58750</v>
      </c>
      <c r="H986" s="871"/>
      <c r="I986" s="871"/>
      <c r="J986" s="871"/>
      <c r="K986" s="871"/>
      <c r="L986" s="871"/>
      <c r="M986" s="871"/>
      <c r="N986" s="871"/>
      <c r="O986" s="871"/>
      <c r="P986" s="871"/>
      <c r="Q986" s="871"/>
      <c r="R986" s="871"/>
      <c r="S986" s="871"/>
      <c r="T986" s="871"/>
      <c r="U986" s="871"/>
      <c r="V986" s="871"/>
      <c r="W986" s="871"/>
      <c r="X986" s="871"/>
      <c r="Y986" s="871"/>
      <c r="Z986" s="871"/>
      <c r="AA986" s="871"/>
      <c r="AB986" s="871"/>
      <c r="AC986" s="871"/>
      <c r="AD986" s="871"/>
      <c r="AE986" s="871"/>
      <c r="AF986" s="871"/>
      <c r="AG986" s="871"/>
      <c r="AH986" s="871"/>
      <c r="AI986" s="871"/>
      <c r="AJ986" s="871"/>
      <c r="AK986" s="871"/>
      <c r="AL986" s="871"/>
      <c r="AM986" s="871"/>
      <c r="AN986" s="871"/>
      <c r="AO986" s="871"/>
      <c r="AP986" s="871"/>
      <c r="AQ986" s="871"/>
      <c r="AR986" s="871"/>
      <c r="AS986" s="871"/>
      <c r="AT986" s="871"/>
      <c r="AU986" s="871"/>
      <c r="AV986" s="871"/>
      <c r="AW986" s="871"/>
      <c r="AX986" s="871"/>
      <c r="AY986" s="871"/>
      <c r="AZ986" s="871"/>
      <c r="BA986" s="871"/>
      <c r="BB986" s="871"/>
      <c r="BC986" s="871"/>
      <c r="BD986" s="871"/>
      <c r="BE986" s="871"/>
      <c r="BF986" s="871"/>
      <c r="BG986" s="871"/>
      <c r="BH986" s="871"/>
      <c r="BI986" s="871"/>
      <c r="BJ986" s="871"/>
      <c r="BK986" s="871"/>
      <c r="BL986" s="871"/>
      <c r="BM986" s="871"/>
      <c r="BN986" s="871"/>
      <c r="BO986" s="871"/>
      <c r="BP986" s="871"/>
      <c r="BQ986" s="871"/>
      <c r="BR986" s="871"/>
      <c r="BS986" s="871"/>
      <c r="BT986" s="871"/>
      <c r="BU986" s="871"/>
      <c r="BV986" s="871"/>
      <c r="BW986" s="871"/>
      <c r="BX986" s="871"/>
      <c r="BY986" s="871"/>
      <c r="BZ986" s="871"/>
      <c r="CA986" s="871"/>
      <c r="CB986" s="871"/>
      <c r="CC986" s="871"/>
      <c r="CD986" s="871"/>
      <c r="CE986" s="871"/>
      <c r="CF986" s="871"/>
      <c r="CG986" s="871"/>
      <c r="CH986" s="871"/>
      <c r="CI986" s="871"/>
      <c r="CJ986" s="871"/>
      <c r="CK986" s="871"/>
      <c r="CL986" s="871"/>
      <c r="CM986" s="871"/>
      <c r="CN986" s="871"/>
      <c r="CO986" s="871"/>
      <c r="CP986" s="871"/>
      <c r="CQ986" s="871"/>
      <c r="CR986" s="871"/>
      <c r="CS986" s="871"/>
      <c r="CT986" s="871"/>
      <c r="CU986" s="871"/>
      <c r="CV986" s="871"/>
      <c r="CW986" s="871"/>
      <c r="CX986" s="871"/>
      <c r="CY986" s="871"/>
      <c r="CZ986" s="871"/>
      <c r="DA986" s="871"/>
      <c r="DB986" s="871"/>
      <c r="DC986" s="871"/>
      <c r="DD986" s="871"/>
      <c r="DE986" s="871"/>
      <c r="DF986" s="871"/>
      <c r="DG986" s="871"/>
      <c r="DH986" s="871"/>
      <c r="DI986" s="871"/>
      <c r="DJ986" s="871"/>
      <c r="DK986" s="871"/>
      <c r="DL986" s="871"/>
      <c r="DM986" s="871"/>
      <c r="DN986" s="871"/>
      <c r="DO986" s="871"/>
      <c r="DP986" s="871"/>
      <c r="DQ986" s="871"/>
      <c r="DR986" s="871"/>
      <c r="DS986" s="871"/>
      <c r="DT986" s="871"/>
      <c r="DU986" s="871"/>
      <c r="DV986" s="871"/>
      <c r="DW986" s="871"/>
      <c r="DX986" s="871"/>
      <c r="DY986" s="871"/>
      <c r="DZ986" s="871"/>
      <c r="EA986" s="871"/>
      <c r="EB986" s="871"/>
      <c r="EC986" s="871"/>
      <c r="ED986" s="871"/>
      <c r="EE986" s="871"/>
      <c r="EF986" s="871"/>
      <c r="EG986" s="871"/>
      <c r="EH986" s="871"/>
      <c r="EI986" s="871"/>
      <c r="EJ986" s="871"/>
      <c r="EK986" s="871"/>
      <c r="EL986" s="871"/>
      <c r="EM986" s="871"/>
      <c r="EN986" s="871"/>
      <c r="EO986" s="871"/>
      <c r="EP986" s="871"/>
      <c r="EQ986" s="871"/>
      <c r="ER986" s="871"/>
      <c r="ES986" s="871"/>
      <c r="ET986" s="871"/>
      <c r="EU986" s="871"/>
      <c r="EV986" s="871"/>
      <c r="EW986" s="871"/>
      <c r="EX986" s="871"/>
      <c r="EY986" s="871"/>
      <c r="EZ986" s="871"/>
      <c r="FA986" s="871"/>
      <c r="FB986" s="871"/>
      <c r="FC986" s="871"/>
      <c r="FD986" s="871"/>
      <c r="FE986" s="871"/>
      <c r="FF986" s="871"/>
      <c r="FG986" s="871"/>
      <c r="FH986" s="871"/>
      <c r="FI986" s="871"/>
      <c r="FJ986" s="871"/>
      <c r="FK986" s="871"/>
      <c r="FL986" s="871"/>
      <c r="FM986" s="871"/>
      <c r="FN986" s="871"/>
      <c r="FO986" s="871"/>
      <c r="FP986" s="871"/>
      <c r="FQ986" s="871"/>
      <c r="FR986" s="871"/>
      <c r="FS986" s="871"/>
      <c r="FT986" s="871"/>
      <c r="FU986" s="871"/>
      <c r="FV986" s="871"/>
      <c r="FW986" s="871"/>
      <c r="FX986" s="871"/>
      <c r="FY986" s="871"/>
      <c r="FZ986" s="871"/>
      <c r="GA986" s="871"/>
      <c r="GB986" s="871"/>
      <c r="GC986" s="871"/>
      <c r="GD986" s="871"/>
      <c r="GE986" s="871"/>
      <c r="GF986" s="871"/>
      <c r="GG986" s="871"/>
      <c r="GH986" s="871"/>
      <c r="GI986" s="871"/>
      <c r="GJ986" s="871"/>
      <c r="GK986" s="871"/>
      <c r="GL986" s="871"/>
      <c r="GM986" s="871"/>
      <c r="GN986" s="871"/>
      <c r="GO986" s="871"/>
      <c r="GP986" s="871"/>
      <c r="GQ986" s="871"/>
      <c r="GR986" s="871"/>
      <c r="GS986" s="871"/>
      <c r="GT986" s="871"/>
      <c r="GU986" s="871"/>
      <c r="GV986" s="871"/>
      <c r="GW986" s="871"/>
      <c r="GX986" s="871"/>
      <c r="GY986" s="871"/>
      <c r="GZ986" s="871"/>
      <c r="HA986" s="871"/>
      <c r="HB986" s="871"/>
      <c r="HC986" s="871"/>
      <c r="HD986" s="871"/>
      <c r="HE986" s="871"/>
      <c r="HF986" s="871"/>
      <c r="HG986" s="871"/>
      <c r="HH986" s="871"/>
      <c r="HI986" s="871"/>
      <c r="HJ986" s="871"/>
      <c r="HK986" s="871"/>
      <c r="HL986" s="871"/>
      <c r="HM986" s="871"/>
      <c r="HN986" s="871"/>
      <c r="HO986" s="871"/>
      <c r="HP986" s="871"/>
      <c r="HQ986" s="871"/>
      <c r="HR986" s="871"/>
      <c r="HS986" s="871"/>
      <c r="HT986" s="871"/>
      <c r="HU986" s="871"/>
      <c r="HV986" s="871"/>
      <c r="HW986" s="871"/>
      <c r="HX986" s="871"/>
      <c r="HY986" s="871"/>
      <c r="HZ986" s="871"/>
      <c r="IA986" s="871"/>
      <c r="IB986" s="871"/>
      <c r="IC986" s="871"/>
      <c r="ID986" s="871"/>
      <c r="IE986" s="871"/>
      <c r="IF986" s="871"/>
      <c r="IG986" s="871"/>
      <c r="IH986" s="871"/>
      <c r="II986" s="871"/>
      <c r="IJ986" s="871"/>
      <c r="IK986" s="871"/>
      <c r="IL986" s="871"/>
      <c r="IM986" s="871"/>
      <c r="IN986" s="871"/>
      <c r="IO986" s="871"/>
      <c r="IP986" s="871"/>
      <c r="IQ986" s="871"/>
      <c r="IR986" s="871"/>
      <c r="IS986" s="871"/>
      <c r="IT986" s="871"/>
      <c r="IU986" s="871"/>
      <c r="IV986" s="871"/>
      <c r="IW986" s="871"/>
      <c r="IX986" s="871"/>
      <c r="IY986" s="871"/>
      <c r="IZ986" s="871"/>
      <c r="JA986" s="871"/>
      <c r="JB986" s="871"/>
      <c r="JC986" s="871"/>
      <c r="JD986" s="871"/>
      <c r="JE986" s="871"/>
      <c r="JF986" s="871"/>
      <c r="JG986" s="871"/>
      <c r="JH986" s="871"/>
      <c r="JI986" s="871"/>
      <c r="JJ986" s="871"/>
      <c r="JK986" s="871"/>
      <c r="JL986" s="871"/>
      <c r="JM986" s="871"/>
      <c r="JN986" s="871"/>
      <c r="JO986" s="871"/>
      <c r="JP986" s="871"/>
      <c r="JQ986" s="871"/>
      <c r="JR986" s="871"/>
      <c r="JS986" s="871"/>
      <c r="JT986" s="871"/>
      <c r="JU986" s="871"/>
      <c r="JV986" s="871"/>
      <c r="JW986" s="871"/>
      <c r="JX986" s="871"/>
      <c r="JY986" s="871"/>
      <c r="JZ986" s="871"/>
      <c r="KA986" s="871"/>
      <c r="KB986" s="871"/>
      <c r="KC986" s="871"/>
      <c r="KD986" s="871"/>
      <c r="KE986" s="871"/>
      <c r="KF986" s="871"/>
      <c r="KG986" s="871"/>
      <c r="KH986" s="871"/>
      <c r="KI986" s="871"/>
      <c r="KJ986" s="871"/>
      <c r="KK986" s="871"/>
      <c r="KL986" s="871"/>
      <c r="KM986" s="871"/>
      <c r="KN986" s="871"/>
      <c r="KO986" s="871"/>
      <c r="KP986" s="871"/>
      <c r="KQ986" s="871"/>
      <c r="KR986" s="871"/>
      <c r="KS986" s="871"/>
      <c r="KT986" s="871"/>
      <c r="KU986" s="871"/>
      <c r="KV986" s="871"/>
      <c r="KW986" s="871"/>
      <c r="KX986" s="871"/>
      <c r="KY986" s="871"/>
      <c r="KZ986" s="871"/>
      <c r="LA986" s="871"/>
      <c r="LB986" s="871"/>
      <c r="LC986" s="871"/>
      <c r="LD986" s="871"/>
      <c r="LE986" s="871"/>
      <c r="LF986" s="871"/>
      <c r="LG986" s="871"/>
      <c r="LH986" s="871"/>
      <c r="LI986" s="871"/>
      <c r="LJ986" s="871"/>
      <c r="LK986" s="871"/>
      <c r="LL986" s="871"/>
      <c r="LM986" s="871"/>
      <c r="LN986" s="871"/>
      <c r="LO986" s="871"/>
      <c r="LP986" s="871"/>
      <c r="LQ986" s="871"/>
      <c r="LR986" s="871"/>
      <c r="LS986" s="871"/>
      <c r="LT986" s="871"/>
      <c r="LU986" s="871"/>
      <c r="LV986" s="871"/>
      <c r="LW986" s="871"/>
      <c r="LX986" s="871"/>
      <c r="LY986" s="871"/>
      <c r="LZ986" s="871"/>
      <c r="MA986" s="871"/>
      <c r="MB986" s="871"/>
      <c r="MC986" s="871"/>
      <c r="MD986" s="871"/>
      <c r="ME986" s="871"/>
      <c r="MF986" s="871"/>
      <c r="MG986" s="871"/>
      <c r="MH986" s="871"/>
      <c r="MI986" s="871"/>
      <c r="MJ986" s="871"/>
      <c r="MK986" s="871"/>
      <c r="ML986" s="871"/>
      <c r="MM986" s="871"/>
      <c r="MN986" s="871"/>
      <c r="MO986" s="871"/>
      <c r="MP986" s="871"/>
      <c r="MQ986" s="871"/>
      <c r="MR986" s="871"/>
      <c r="MS986" s="871"/>
      <c r="MT986" s="871"/>
      <c r="MU986" s="871"/>
      <c r="MV986" s="871"/>
      <c r="MW986" s="871"/>
      <c r="MX986" s="871"/>
      <c r="MY986" s="871"/>
      <c r="MZ986" s="871"/>
      <c r="NA986" s="871"/>
      <c r="NB986" s="871"/>
      <c r="NC986" s="871"/>
      <c r="ND986" s="871"/>
      <c r="NE986" s="871"/>
      <c r="NF986" s="871"/>
      <c r="NG986" s="871"/>
      <c r="NH986" s="871"/>
      <c r="NI986" s="871"/>
      <c r="NJ986" s="871"/>
      <c r="NK986" s="871"/>
      <c r="NL986" s="871"/>
      <c r="NM986" s="871"/>
      <c r="NN986" s="871"/>
      <c r="NO986" s="871"/>
      <c r="NP986" s="871"/>
      <c r="NQ986" s="871"/>
      <c r="NR986" s="871"/>
      <c r="NS986" s="871"/>
      <c r="NT986" s="871"/>
      <c r="NU986" s="871"/>
      <c r="NV986" s="871"/>
      <c r="NW986" s="871"/>
      <c r="NX986" s="871"/>
      <c r="NY986" s="871"/>
      <c r="NZ986" s="871"/>
      <c r="OA986" s="871"/>
      <c r="OB986" s="871"/>
      <c r="OC986" s="871"/>
      <c r="OD986" s="871"/>
      <c r="OE986" s="871"/>
      <c r="OF986" s="871"/>
      <c r="OG986" s="871"/>
      <c r="OH986" s="871"/>
      <c r="OI986" s="871"/>
      <c r="OJ986" s="871"/>
      <c r="OK986" s="871"/>
      <c r="OL986" s="871"/>
      <c r="OM986" s="871"/>
      <c r="ON986" s="871"/>
      <c r="OO986" s="871"/>
      <c r="OP986" s="871"/>
      <c r="OQ986" s="871"/>
      <c r="OR986" s="871"/>
      <c r="OS986" s="871"/>
      <c r="OT986" s="871"/>
      <c r="OU986" s="871"/>
      <c r="OV986" s="871"/>
      <c r="OW986" s="871"/>
      <c r="OX986" s="871"/>
      <c r="OY986" s="871"/>
      <c r="OZ986" s="871"/>
      <c r="PA986" s="871"/>
      <c r="PB986" s="871"/>
      <c r="PC986" s="871"/>
      <c r="PD986" s="871"/>
      <c r="PE986" s="871"/>
      <c r="PF986" s="871"/>
      <c r="PG986" s="871"/>
      <c r="PH986" s="871"/>
      <c r="PI986" s="871"/>
      <c r="PJ986" s="871"/>
      <c r="PK986" s="871"/>
      <c r="PL986" s="871"/>
      <c r="PM986" s="871"/>
      <c r="PN986" s="871"/>
      <c r="PO986" s="871"/>
      <c r="PP986" s="871"/>
      <c r="PQ986" s="871"/>
      <c r="PR986" s="871"/>
      <c r="PS986" s="871"/>
      <c r="PT986" s="871"/>
      <c r="PU986" s="871"/>
      <c r="PV986" s="871"/>
      <c r="PW986" s="871"/>
      <c r="PX986" s="871"/>
      <c r="PY986" s="871"/>
      <c r="PZ986" s="871"/>
      <c r="QA986" s="871"/>
      <c r="QB986" s="871"/>
      <c r="QC986" s="871"/>
      <c r="QD986" s="871"/>
      <c r="QE986" s="871"/>
      <c r="QF986" s="871"/>
      <c r="QG986" s="871"/>
      <c r="QH986" s="871"/>
      <c r="QI986" s="871"/>
      <c r="QJ986" s="871"/>
      <c r="QK986" s="871"/>
      <c r="QL986" s="871"/>
      <c r="QM986" s="871"/>
      <c r="QN986" s="871"/>
      <c r="QO986" s="871"/>
      <c r="QP986" s="871"/>
      <c r="QQ986" s="871"/>
      <c r="QR986" s="871"/>
      <c r="QS986" s="871"/>
      <c r="QT986" s="871"/>
      <c r="QU986" s="871"/>
      <c r="QV986" s="871"/>
      <c r="QW986" s="871"/>
      <c r="QX986" s="871"/>
      <c r="QY986" s="871"/>
      <c r="QZ986" s="871"/>
      <c r="RA986" s="871"/>
      <c r="RB986" s="871"/>
      <c r="RC986" s="871"/>
      <c r="RD986" s="871"/>
      <c r="RE986" s="871"/>
      <c r="RF986" s="871"/>
      <c r="RG986" s="871"/>
      <c r="RH986" s="871"/>
      <c r="RI986" s="871"/>
      <c r="RJ986" s="871"/>
      <c r="RK986" s="871"/>
      <c r="RL986" s="871"/>
      <c r="RM986" s="871"/>
      <c r="RN986" s="871"/>
      <c r="RO986" s="871"/>
      <c r="RP986" s="871"/>
      <c r="RQ986" s="871"/>
      <c r="RR986" s="871"/>
      <c r="RS986" s="871"/>
      <c r="RT986" s="871"/>
      <c r="RU986" s="871"/>
      <c r="RV986" s="871"/>
      <c r="RW986" s="871"/>
      <c r="RX986" s="871"/>
      <c r="RY986" s="871"/>
      <c r="RZ986" s="871"/>
      <c r="SA986" s="871"/>
      <c r="SB986" s="871"/>
      <c r="SC986" s="871"/>
      <c r="SD986" s="871"/>
      <c r="SE986" s="871"/>
      <c r="SF986" s="871"/>
      <c r="SG986" s="871"/>
      <c r="SH986" s="871"/>
      <c r="SI986" s="871"/>
      <c r="SJ986" s="871"/>
      <c r="SK986" s="871"/>
      <c r="SL986" s="871"/>
      <c r="SM986" s="871"/>
      <c r="SN986" s="871"/>
      <c r="SO986" s="871"/>
      <c r="SP986" s="871"/>
      <c r="SQ986" s="871"/>
      <c r="SR986" s="871"/>
      <c r="SS986" s="871"/>
      <c r="ST986" s="871"/>
      <c r="SU986" s="871"/>
      <c r="SV986" s="871"/>
      <c r="SW986" s="871"/>
      <c r="SX986" s="871"/>
      <c r="SY986" s="871"/>
      <c r="SZ986" s="871"/>
      <c r="TA986" s="871"/>
      <c r="TB986" s="871"/>
      <c r="TC986" s="871"/>
      <c r="TD986" s="871"/>
      <c r="TE986" s="871"/>
      <c r="TF986" s="871"/>
      <c r="TG986" s="871"/>
      <c r="TH986" s="871"/>
      <c r="TI986" s="871"/>
      <c r="TJ986" s="871"/>
      <c r="TK986" s="871"/>
      <c r="TL986" s="871"/>
      <c r="TM986" s="871"/>
      <c r="TN986" s="871"/>
      <c r="TO986" s="871"/>
      <c r="TP986" s="871"/>
      <c r="TQ986" s="871"/>
      <c r="TR986" s="871"/>
      <c r="TS986" s="871"/>
      <c r="TT986" s="871"/>
      <c r="TU986" s="871"/>
      <c r="TV986" s="871"/>
      <c r="TW986" s="871"/>
      <c r="TX986" s="871"/>
      <c r="TY986" s="871"/>
      <c r="TZ986" s="871"/>
      <c r="UA986" s="871"/>
      <c r="UB986" s="871"/>
      <c r="UC986" s="871"/>
      <c r="UD986" s="871"/>
      <c r="UE986" s="871"/>
      <c r="UF986" s="871"/>
      <c r="UG986" s="871"/>
      <c r="UH986" s="871"/>
      <c r="UI986" s="871"/>
      <c r="UJ986" s="871"/>
      <c r="UK986" s="871"/>
      <c r="UL986" s="871"/>
      <c r="UM986" s="871"/>
      <c r="UN986" s="871"/>
      <c r="UO986" s="871"/>
      <c r="UP986" s="871"/>
      <c r="UQ986" s="871"/>
      <c r="UR986" s="871"/>
      <c r="US986" s="871"/>
      <c r="UT986" s="871"/>
      <c r="UU986" s="871"/>
      <c r="UV986" s="871"/>
      <c r="UW986" s="871"/>
      <c r="UX986" s="871"/>
      <c r="UY986" s="871"/>
      <c r="UZ986" s="871"/>
      <c r="VA986" s="871"/>
      <c r="VB986" s="871"/>
      <c r="VC986" s="871"/>
      <c r="VD986" s="871"/>
      <c r="VE986" s="871"/>
      <c r="VF986" s="871"/>
      <c r="VG986" s="871"/>
      <c r="VH986" s="871"/>
      <c r="VI986" s="871"/>
      <c r="VJ986" s="871"/>
      <c r="VK986" s="871"/>
      <c r="VL986" s="871"/>
      <c r="VM986" s="871"/>
      <c r="VN986" s="871"/>
      <c r="VO986" s="871"/>
      <c r="VP986" s="871"/>
      <c r="VQ986" s="871"/>
      <c r="VR986" s="871"/>
      <c r="VS986" s="871"/>
      <c r="VT986" s="871"/>
      <c r="VU986" s="871"/>
      <c r="VV986" s="871"/>
      <c r="VW986" s="871"/>
      <c r="VX986" s="871"/>
      <c r="VY986" s="871"/>
      <c r="VZ986" s="871"/>
      <c r="WA986" s="871"/>
      <c r="WB986" s="871"/>
      <c r="WC986" s="871"/>
      <c r="WD986" s="871"/>
      <c r="WE986" s="871"/>
      <c r="WF986" s="871"/>
      <c r="WG986" s="871"/>
      <c r="WH986" s="871"/>
      <c r="WI986" s="871"/>
      <c r="WJ986" s="871"/>
      <c r="WK986" s="871"/>
      <c r="WL986" s="871"/>
      <c r="WM986" s="871"/>
      <c r="WN986" s="871"/>
      <c r="WO986" s="871"/>
      <c r="WP986" s="871"/>
      <c r="WQ986" s="871"/>
      <c r="WR986" s="871"/>
      <c r="WS986" s="871"/>
      <c r="WT986" s="871"/>
      <c r="WU986" s="871"/>
      <c r="WV986" s="871"/>
      <c r="WW986" s="871"/>
      <c r="WX986" s="871"/>
      <c r="WY986" s="871"/>
      <c r="WZ986" s="871"/>
      <c r="XA986" s="871"/>
      <c r="XB986" s="871"/>
      <c r="XC986" s="871"/>
      <c r="XD986" s="871"/>
      <c r="XE986" s="871"/>
      <c r="XF986" s="871"/>
      <c r="XG986" s="871"/>
      <c r="XH986" s="871"/>
      <c r="XI986" s="871"/>
      <c r="XJ986" s="871"/>
      <c r="XK986" s="871"/>
      <c r="XL986" s="871"/>
      <c r="XM986" s="871"/>
      <c r="XN986" s="871"/>
      <c r="XO986" s="871"/>
      <c r="XP986" s="871"/>
      <c r="XQ986" s="871"/>
      <c r="XR986" s="871"/>
      <c r="XS986" s="871"/>
      <c r="XT986" s="871"/>
      <c r="XU986" s="871"/>
      <c r="XV986" s="871"/>
      <c r="XW986" s="871"/>
      <c r="XX986" s="871"/>
      <c r="XY986" s="871"/>
      <c r="XZ986" s="871"/>
      <c r="YA986" s="871"/>
      <c r="YB986" s="871"/>
      <c r="YC986" s="871"/>
      <c r="YD986" s="871"/>
      <c r="YE986" s="871"/>
      <c r="YF986" s="871"/>
      <c r="YG986" s="871"/>
      <c r="YH986" s="871"/>
      <c r="YI986" s="871"/>
      <c r="YJ986" s="871"/>
      <c r="YK986" s="871"/>
      <c r="YL986" s="871"/>
      <c r="YM986" s="871"/>
      <c r="YN986" s="871"/>
      <c r="YO986" s="871"/>
      <c r="YP986" s="871"/>
      <c r="YQ986" s="871"/>
      <c r="YR986" s="871"/>
      <c r="YS986" s="871"/>
      <c r="YT986" s="871"/>
      <c r="YU986" s="871"/>
      <c r="YV986" s="871"/>
      <c r="YW986" s="871"/>
      <c r="YX986" s="871"/>
      <c r="YY986" s="871"/>
      <c r="YZ986" s="871"/>
      <c r="ZA986" s="871"/>
      <c r="ZB986" s="871"/>
      <c r="ZC986" s="871"/>
      <c r="ZD986" s="871"/>
      <c r="ZE986" s="871"/>
      <c r="ZF986" s="871"/>
      <c r="ZG986" s="871"/>
      <c r="ZH986" s="871"/>
      <c r="ZI986" s="871"/>
      <c r="ZJ986" s="871"/>
      <c r="ZK986" s="871"/>
      <c r="ZL986" s="871"/>
      <c r="ZM986" s="871"/>
      <c r="ZN986" s="871"/>
      <c r="ZO986" s="871"/>
      <c r="ZP986" s="871"/>
      <c r="ZQ986" s="871"/>
      <c r="ZR986" s="871"/>
      <c r="ZS986" s="871"/>
      <c r="ZT986" s="871"/>
      <c r="ZU986" s="871"/>
      <c r="ZV986" s="871"/>
      <c r="ZW986" s="871"/>
      <c r="ZX986" s="871"/>
      <c r="ZY986" s="871"/>
      <c r="ZZ986" s="871"/>
      <c r="AAA986" s="871"/>
      <c r="AAB986" s="871"/>
      <c r="AAC986" s="871"/>
      <c r="AAD986" s="871"/>
      <c r="AAE986" s="871"/>
      <c r="AAF986" s="871"/>
      <c r="AAG986" s="871"/>
      <c r="AAH986" s="871"/>
      <c r="AAI986" s="871"/>
      <c r="AAJ986" s="871"/>
      <c r="AAK986" s="871"/>
      <c r="AAL986" s="871"/>
      <c r="AAM986" s="871"/>
      <c r="AAN986" s="871"/>
      <c r="AAO986" s="871"/>
      <c r="AAP986" s="871"/>
      <c r="AAQ986" s="871"/>
      <c r="AAR986" s="871"/>
      <c r="AAS986" s="871"/>
      <c r="AAT986" s="871"/>
      <c r="AAU986" s="871"/>
      <c r="AAV986" s="871"/>
      <c r="AAW986" s="871"/>
      <c r="AAX986" s="871"/>
      <c r="AAY986" s="871"/>
      <c r="AAZ986" s="871"/>
      <c r="ABA986" s="871"/>
      <c r="ABB986" s="871"/>
      <c r="ABC986" s="871"/>
      <c r="ABD986" s="871"/>
      <c r="ABE986" s="871"/>
      <c r="ABF986" s="871"/>
      <c r="ABG986" s="871"/>
      <c r="ABH986" s="871"/>
      <c r="ABI986" s="871"/>
      <c r="ABJ986" s="871"/>
      <c r="ABK986" s="871"/>
      <c r="ABL986" s="871"/>
      <c r="ABM986" s="871"/>
      <c r="ABN986" s="871"/>
      <c r="ABO986" s="871"/>
      <c r="ABP986" s="871"/>
      <c r="ABQ986" s="871"/>
      <c r="ABR986" s="871"/>
      <c r="ABS986" s="871"/>
      <c r="ABT986" s="871"/>
      <c r="ABU986" s="871"/>
      <c r="ABV986" s="871"/>
      <c r="ABW986" s="871"/>
      <c r="ABX986" s="871"/>
      <c r="ABY986" s="871"/>
      <c r="ABZ986" s="871"/>
      <c r="ACA986" s="871"/>
      <c r="ACB986" s="871"/>
      <c r="ACC986" s="871"/>
      <c r="ACD986" s="871"/>
      <c r="ACE986" s="871"/>
      <c r="ACF986" s="871"/>
      <c r="ACG986" s="871"/>
      <c r="ACH986" s="871"/>
      <c r="ACI986" s="871"/>
      <c r="ACJ986" s="871"/>
      <c r="ACK986" s="871"/>
      <c r="ACL986" s="871"/>
      <c r="ACM986" s="871"/>
      <c r="ACN986" s="871"/>
      <c r="ACO986" s="871"/>
      <c r="ACP986" s="871"/>
      <c r="ACQ986" s="871"/>
      <c r="ACR986" s="871"/>
      <c r="ACS986" s="871"/>
      <c r="ACT986" s="871"/>
      <c r="ACU986" s="871"/>
      <c r="ACV986" s="871"/>
      <c r="ACW986" s="871"/>
      <c r="ACX986" s="871"/>
      <c r="ACY986" s="871"/>
      <c r="ACZ986" s="871"/>
      <c r="ADA986" s="871"/>
      <c r="ADB986" s="871"/>
      <c r="ADC986" s="871"/>
      <c r="ADD986" s="871"/>
      <c r="ADE986" s="871"/>
      <c r="ADF986" s="871"/>
      <c r="ADG986" s="871"/>
      <c r="ADH986" s="871"/>
      <c r="ADI986" s="871"/>
      <c r="ADJ986" s="871"/>
      <c r="ADK986" s="871"/>
      <c r="ADL986" s="871"/>
      <c r="ADM986" s="871"/>
      <c r="ADN986" s="871"/>
      <c r="ADO986" s="871"/>
      <c r="ADP986" s="871"/>
      <c r="ADQ986" s="871"/>
      <c r="ADR986" s="871"/>
      <c r="ADS986" s="871"/>
      <c r="ADT986" s="871"/>
      <c r="ADU986" s="871"/>
      <c r="ADV986" s="871"/>
      <c r="ADW986" s="871"/>
      <c r="ADX986" s="871"/>
      <c r="ADY986" s="871"/>
      <c r="ADZ986" s="871"/>
      <c r="AEA986" s="871"/>
      <c r="AEB986" s="871"/>
      <c r="AEC986" s="871"/>
      <c r="AED986" s="871"/>
      <c r="AEE986" s="871"/>
      <c r="AEF986" s="871"/>
      <c r="AEG986" s="871"/>
      <c r="AEH986" s="871"/>
      <c r="AEI986" s="871"/>
      <c r="AEJ986" s="871"/>
      <c r="AEK986" s="871"/>
      <c r="AEL986" s="871"/>
      <c r="AEM986" s="871"/>
      <c r="AEN986" s="871"/>
      <c r="AEO986" s="871"/>
      <c r="AEP986" s="871"/>
      <c r="AEQ986" s="871"/>
      <c r="AER986" s="871"/>
      <c r="AES986" s="871"/>
      <c r="AET986" s="871"/>
      <c r="AEU986" s="871"/>
      <c r="AEV986" s="871"/>
      <c r="AEW986" s="871"/>
      <c r="AEX986" s="871"/>
      <c r="AEY986" s="871"/>
      <c r="AEZ986" s="871"/>
      <c r="AFA986" s="871"/>
      <c r="AFB986" s="871"/>
      <c r="AFC986" s="871"/>
      <c r="AFD986" s="871"/>
      <c r="AFE986" s="871"/>
      <c r="AFF986" s="871"/>
      <c r="AFG986" s="871"/>
      <c r="AFH986" s="871"/>
      <c r="AFI986" s="871"/>
      <c r="AFJ986" s="871"/>
      <c r="AFK986" s="871"/>
      <c r="AFL986" s="871"/>
      <c r="AFM986" s="871"/>
      <c r="AFN986" s="871"/>
      <c r="AFO986" s="871"/>
      <c r="AFP986" s="871"/>
      <c r="AFQ986" s="871"/>
      <c r="AFR986" s="871"/>
      <c r="AFS986" s="871"/>
      <c r="AFT986" s="871"/>
      <c r="AFU986" s="871"/>
      <c r="AFV986" s="871"/>
      <c r="AFW986" s="871"/>
      <c r="AFX986" s="871"/>
      <c r="AFY986" s="871"/>
      <c r="AFZ986" s="871"/>
      <c r="AGA986" s="871"/>
      <c r="AGB986" s="871"/>
      <c r="AGC986" s="871"/>
      <c r="AGD986" s="871"/>
      <c r="AGE986" s="871"/>
      <c r="AGF986" s="871"/>
      <c r="AGG986" s="871"/>
      <c r="AGH986" s="871"/>
      <c r="AGI986" s="871"/>
      <c r="AGJ986" s="871"/>
      <c r="AGK986" s="871"/>
      <c r="AGL986" s="871"/>
      <c r="AGM986" s="871"/>
      <c r="AGN986" s="871"/>
      <c r="AGO986" s="871"/>
      <c r="AGP986" s="871"/>
      <c r="AGQ986" s="871"/>
      <c r="AGR986" s="871"/>
      <c r="AGS986" s="871"/>
      <c r="AGT986" s="871"/>
      <c r="AGU986" s="871"/>
      <c r="AGV986" s="871"/>
      <c r="AGW986" s="871"/>
      <c r="AGX986" s="871"/>
      <c r="AGY986" s="871"/>
      <c r="AGZ986" s="871"/>
      <c r="AHA986" s="871"/>
      <c r="AHB986" s="871"/>
      <c r="AHC986" s="871"/>
      <c r="AHD986" s="871"/>
      <c r="AHE986" s="871"/>
      <c r="AHF986" s="871"/>
      <c r="AHG986" s="871"/>
      <c r="AHH986" s="871"/>
      <c r="AHI986" s="871"/>
      <c r="AHJ986" s="871"/>
      <c r="AHK986" s="871"/>
      <c r="AHL986" s="871"/>
      <c r="AHM986" s="871"/>
      <c r="AHN986" s="871"/>
      <c r="AHO986" s="871"/>
      <c r="AHP986" s="871"/>
      <c r="AHQ986" s="871"/>
      <c r="AHR986" s="871"/>
      <c r="AHS986" s="871"/>
      <c r="AHT986" s="871"/>
      <c r="AHU986" s="871"/>
      <c r="AHV986" s="871"/>
      <c r="AHW986" s="871"/>
      <c r="AHX986" s="871"/>
      <c r="AHY986" s="871"/>
      <c r="AHZ986" s="871"/>
      <c r="AIA986" s="871"/>
      <c r="AIB986" s="871"/>
      <c r="AIC986" s="871"/>
      <c r="AID986" s="871"/>
      <c r="AIE986" s="871"/>
      <c r="AIF986" s="871"/>
      <c r="AIG986" s="871"/>
      <c r="AIH986" s="871"/>
      <c r="AII986" s="871"/>
      <c r="AIJ986" s="871"/>
      <c r="AIK986" s="871"/>
      <c r="AIL986" s="871"/>
      <c r="AIM986" s="871"/>
      <c r="AIN986" s="871"/>
      <c r="AIO986" s="871"/>
      <c r="AIP986" s="871"/>
      <c r="AIQ986" s="871"/>
      <c r="AIR986" s="871"/>
      <c r="AIS986" s="871"/>
      <c r="AIT986" s="871"/>
      <c r="AIU986" s="871"/>
      <c r="AIV986" s="871"/>
      <c r="AIW986" s="871"/>
      <c r="AIX986" s="871"/>
      <c r="AIY986" s="871"/>
      <c r="AIZ986" s="871"/>
      <c r="AJA986" s="871"/>
      <c r="AJB986" s="871"/>
      <c r="AJC986" s="871"/>
      <c r="AJD986" s="871"/>
      <c r="AJE986" s="871"/>
      <c r="AJF986" s="871"/>
      <c r="AJG986" s="871"/>
      <c r="AJH986" s="871"/>
      <c r="AJI986" s="871"/>
      <c r="AJJ986" s="871"/>
      <c r="AJK986" s="871"/>
      <c r="AJL986" s="871"/>
      <c r="AJM986" s="871"/>
      <c r="AJN986" s="871"/>
      <c r="AJO986" s="871"/>
      <c r="AJP986" s="871"/>
      <c r="AJQ986" s="871"/>
      <c r="AJR986" s="871"/>
      <c r="AJS986" s="871"/>
      <c r="AJT986" s="871"/>
      <c r="AJU986" s="871"/>
      <c r="AJV986" s="871"/>
      <c r="AJW986" s="871"/>
      <c r="AJX986" s="871"/>
      <c r="AJY986" s="871"/>
      <c r="AJZ986" s="871"/>
      <c r="AKA986" s="871"/>
      <c r="AKB986" s="871"/>
      <c r="AKC986" s="871"/>
      <c r="AKD986" s="871"/>
      <c r="AKE986" s="871"/>
      <c r="AKF986" s="871"/>
      <c r="AKG986" s="871"/>
      <c r="AKH986" s="871"/>
      <c r="AKI986" s="871"/>
      <c r="AKJ986" s="871"/>
      <c r="AKK986" s="871"/>
      <c r="AKL986" s="871"/>
      <c r="AKM986" s="871"/>
      <c r="AKN986" s="871"/>
      <c r="AKO986" s="871"/>
      <c r="AKP986" s="871"/>
      <c r="AKQ986" s="871"/>
      <c r="AKR986" s="871"/>
      <c r="AKS986" s="871"/>
      <c r="AKT986" s="871"/>
      <c r="AKU986" s="871"/>
      <c r="AKV986" s="871"/>
      <c r="AKW986" s="871"/>
      <c r="AKX986" s="871"/>
      <c r="AKY986" s="871"/>
      <c r="AKZ986" s="871"/>
      <c r="ALA986" s="871"/>
      <c r="ALB986" s="871"/>
      <c r="ALC986" s="871"/>
      <c r="ALD986" s="871"/>
      <c r="ALE986" s="871"/>
      <c r="ALF986" s="871"/>
      <c r="ALG986" s="871"/>
      <c r="ALH986" s="871"/>
      <c r="ALI986" s="871"/>
      <c r="ALJ986" s="871"/>
      <c r="ALK986" s="871"/>
      <c r="ALL986" s="871"/>
      <c r="ALM986" s="871"/>
      <c r="ALN986" s="871"/>
      <c r="ALO986" s="871"/>
      <c r="ALP986" s="871"/>
      <c r="ALQ986" s="871"/>
      <c r="ALR986" s="871"/>
      <c r="ALS986" s="871"/>
      <c r="ALT986" s="871"/>
      <c r="ALU986" s="871"/>
      <c r="ALV986" s="871"/>
      <c r="ALW986" s="871"/>
      <c r="ALX986" s="871"/>
      <c r="ALY986" s="871"/>
      <c r="ALZ986" s="871"/>
      <c r="AMA986" s="871"/>
      <c r="AMB986" s="871"/>
      <c r="AMC986" s="871"/>
      <c r="AMD986" s="871"/>
      <c r="AME986" s="871"/>
      <c r="AMF986" s="871"/>
      <c r="AMG986" s="871"/>
      <c r="AMH986" s="871"/>
      <c r="AMI986" s="871"/>
      <c r="AMJ986" s="871"/>
    </row>
    <row r="987" spans="1:1024" ht="14.4">
      <c r="A987" s="970" t="s">
        <v>548</v>
      </c>
      <c r="B987" s="985">
        <v>0.1</v>
      </c>
      <c r="C987" s="1037"/>
      <c r="D987" s="954" t="s">
        <v>531</v>
      </c>
      <c r="E987" s="955">
        <v>1500000</v>
      </c>
      <c r="F987" s="1056">
        <v>2.5000000000000001E-2</v>
      </c>
      <c r="G987" s="955">
        <f t="shared" si="39"/>
        <v>37500</v>
      </c>
      <c r="H987" s="871"/>
      <c r="I987" s="871"/>
      <c r="J987" s="871"/>
      <c r="K987" s="871"/>
      <c r="L987" s="871"/>
      <c r="M987" s="871"/>
      <c r="N987" s="871"/>
      <c r="O987" s="871"/>
      <c r="P987" s="871"/>
      <c r="Q987" s="871"/>
      <c r="R987" s="871"/>
      <c r="S987" s="871"/>
      <c r="T987" s="871"/>
      <c r="U987" s="871"/>
      <c r="V987" s="871"/>
      <c r="W987" s="871"/>
      <c r="X987" s="871"/>
      <c r="Y987" s="871"/>
      <c r="Z987" s="871"/>
      <c r="AA987" s="871"/>
      <c r="AB987" s="871"/>
      <c r="AC987" s="871"/>
      <c r="AD987" s="871"/>
      <c r="AE987" s="871"/>
      <c r="AF987" s="871"/>
      <c r="AG987" s="871"/>
      <c r="AH987" s="871"/>
      <c r="AI987" s="871"/>
      <c r="AJ987" s="871"/>
      <c r="AK987" s="871"/>
      <c r="AL987" s="871"/>
      <c r="AM987" s="871"/>
      <c r="AN987" s="871"/>
      <c r="AO987" s="871"/>
      <c r="AP987" s="871"/>
      <c r="AQ987" s="871"/>
      <c r="AR987" s="871"/>
      <c r="AS987" s="871"/>
      <c r="AT987" s="871"/>
      <c r="AU987" s="871"/>
      <c r="AV987" s="871"/>
      <c r="AW987" s="871"/>
      <c r="AX987" s="871"/>
      <c r="AY987" s="871"/>
      <c r="AZ987" s="871"/>
      <c r="BA987" s="871"/>
      <c r="BB987" s="871"/>
      <c r="BC987" s="871"/>
      <c r="BD987" s="871"/>
      <c r="BE987" s="871"/>
      <c r="BF987" s="871"/>
      <c r="BG987" s="871"/>
      <c r="BH987" s="871"/>
      <c r="BI987" s="871"/>
      <c r="BJ987" s="871"/>
      <c r="BK987" s="871"/>
      <c r="BL987" s="871"/>
      <c r="BM987" s="871"/>
      <c r="BN987" s="871"/>
      <c r="BO987" s="871"/>
      <c r="BP987" s="871"/>
      <c r="BQ987" s="871"/>
      <c r="BR987" s="871"/>
      <c r="BS987" s="871"/>
      <c r="BT987" s="871"/>
      <c r="BU987" s="871"/>
      <c r="BV987" s="871"/>
      <c r="BW987" s="871"/>
      <c r="BX987" s="871"/>
      <c r="BY987" s="871"/>
      <c r="BZ987" s="871"/>
      <c r="CA987" s="871"/>
      <c r="CB987" s="871"/>
      <c r="CC987" s="871"/>
      <c r="CD987" s="871"/>
      <c r="CE987" s="871"/>
      <c r="CF987" s="871"/>
      <c r="CG987" s="871"/>
      <c r="CH987" s="871"/>
      <c r="CI987" s="871"/>
      <c r="CJ987" s="871"/>
      <c r="CK987" s="871"/>
      <c r="CL987" s="871"/>
      <c r="CM987" s="871"/>
      <c r="CN987" s="871"/>
      <c r="CO987" s="871"/>
      <c r="CP987" s="871"/>
      <c r="CQ987" s="871"/>
      <c r="CR987" s="871"/>
      <c r="CS987" s="871"/>
      <c r="CT987" s="871"/>
      <c r="CU987" s="871"/>
      <c r="CV987" s="871"/>
      <c r="CW987" s="871"/>
      <c r="CX987" s="871"/>
      <c r="CY987" s="871"/>
      <c r="CZ987" s="871"/>
      <c r="DA987" s="871"/>
      <c r="DB987" s="871"/>
      <c r="DC987" s="871"/>
      <c r="DD987" s="871"/>
      <c r="DE987" s="871"/>
      <c r="DF987" s="871"/>
      <c r="DG987" s="871"/>
      <c r="DH987" s="871"/>
      <c r="DI987" s="871"/>
      <c r="DJ987" s="871"/>
      <c r="DK987" s="871"/>
      <c r="DL987" s="871"/>
      <c r="DM987" s="871"/>
      <c r="DN987" s="871"/>
      <c r="DO987" s="871"/>
      <c r="DP987" s="871"/>
      <c r="DQ987" s="871"/>
      <c r="DR987" s="871"/>
      <c r="DS987" s="871"/>
      <c r="DT987" s="871"/>
      <c r="DU987" s="871"/>
      <c r="DV987" s="871"/>
      <c r="DW987" s="871"/>
      <c r="DX987" s="871"/>
      <c r="DY987" s="871"/>
      <c r="DZ987" s="871"/>
      <c r="EA987" s="871"/>
      <c r="EB987" s="871"/>
      <c r="EC987" s="871"/>
      <c r="ED987" s="871"/>
      <c r="EE987" s="871"/>
      <c r="EF987" s="871"/>
      <c r="EG987" s="871"/>
      <c r="EH987" s="871"/>
      <c r="EI987" s="871"/>
      <c r="EJ987" s="871"/>
      <c r="EK987" s="871"/>
      <c r="EL987" s="871"/>
      <c r="EM987" s="871"/>
      <c r="EN987" s="871"/>
      <c r="EO987" s="871"/>
      <c r="EP987" s="871"/>
      <c r="EQ987" s="871"/>
      <c r="ER987" s="871"/>
      <c r="ES987" s="871"/>
      <c r="ET987" s="871"/>
      <c r="EU987" s="871"/>
      <c r="EV987" s="871"/>
      <c r="EW987" s="871"/>
      <c r="EX987" s="871"/>
      <c r="EY987" s="871"/>
      <c r="EZ987" s="871"/>
      <c r="FA987" s="871"/>
      <c r="FB987" s="871"/>
      <c r="FC987" s="871"/>
      <c r="FD987" s="871"/>
      <c r="FE987" s="871"/>
      <c r="FF987" s="871"/>
      <c r="FG987" s="871"/>
      <c r="FH987" s="871"/>
      <c r="FI987" s="871"/>
      <c r="FJ987" s="871"/>
      <c r="FK987" s="871"/>
      <c r="FL987" s="871"/>
      <c r="FM987" s="871"/>
      <c r="FN987" s="871"/>
      <c r="FO987" s="871"/>
      <c r="FP987" s="871"/>
      <c r="FQ987" s="871"/>
      <c r="FR987" s="871"/>
      <c r="FS987" s="871"/>
      <c r="FT987" s="871"/>
      <c r="FU987" s="871"/>
      <c r="FV987" s="871"/>
      <c r="FW987" s="871"/>
      <c r="FX987" s="871"/>
      <c r="FY987" s="871"/>
      <c r="FZ987" s="871"/>
      <c r="GA987" s="871"/>
      <c r="GB987" s="871"/>
      <c r="GC987" s="871"/>
      <c r="GD987" s="871"/>
      <c r="GE987" s="871"/>
      <c r="GF987" s="871"/>
      <c r="GG987" s="871"/>
      <c r="GH987" s="871"/>
      <c r="GI987" s="871"/>
      <c r="GJ987" s="871"/>
      <c r="GK987" s="871"/>
      <c r="GL987" s="871"/>
      <c r="GM987" s="871"/>
      <c r="GN987" s="871"/>
      <c r="GO987" s="871"/>
      <c r="GP987" s="871"/>
      <c r="GQ987" s="871"/>
      <c r="GR987" s="871"/>
      <c r="GS987" s="871"/>
      <c r="GT987" s="871"/>
      <c r="GU987" s="871"/>
      <c r="GV987" s="871"/>
      <c r="GW987" s="871"/>
      <c r="GX987" s="871"/>
      <c r="GY987" s="871"/>
      <c r="GZ987" s="871"/>
      <c r="HA987" s="871"/>
      <c r="HB987" s="871"/>
      <c r="HC987" s="871"/>
      <c r="HD987" s="871"/>
      <c r="HE987" s="871"/>
      <c r="HF987" s="871"/>
      <c r="HG987" s="871"/>
      <c r="HH987" s="871"/>
      <c r="HI987" s="871"/>
      <c r="HJ987" s="871"/>
      <c r="HK987" s="871"/>
      <c r="HL987" s="871"/>
      <c r="HM987" s="871"/>
      <c r="HN987" s="871"/>
      <c r="HO987" s="871"/>
      <c r="HP987" s="871"/>
      <c r="HQ987" s="871"/>
      <c r="HR987" s="871"/>
      <c r="HS987" s="871"/>
      <c r="HT987" s="871"/>
      <c r="HU987" s="871"/>
      <c r="HV987" s="871"/>
      <c r="HW987" s="871"/>
      <c r="HX987" s="871"/>
      <c r="HY987" s="871"/>
      <c r="HZ987" s="871"/>
      <c r="IA987" s="871"/>
      <c r="IB987" s="871"/>
      <c r="IC987" s="871"/>
      <c r="ID987" s="871"/>
      <c r="IE987" s="871"/>
      <c r="IF987" s="871"/>
      <c r="IG987" s="871"/>
      <c r="IH987" s="871"/>
      <c r="II987" s="871"/>
      <c r="IJ987" s="871"/>
      <c r="IK987" s="871"/>
      <c r="IL987" s="871"/>
      <c r="IM987" s="871"/>
      <c r="IN987" s="871"/>
      <c r="IO987" s="871"/>
      <c r="IP987" s="871"/>
      <c r="IQ987" s="871"/>
      <c r="IR987" s="871"/>
      <c r="IS987" s="871"/>
      <c r="IT987" s="871"/>
      <c r="IU987" s="871"/>
      <c r="IV987" s="871"/>
      <c r="IW987" s="871"/>
      <c r="IX987" s="871"/>
      <c r="IY987" s="871"/>
      <c r="IZ987" s="871"/>
      <c r="JA987" s="871"/>
      <c r="JB987" s="871"/>
      <c r="JC987" s="871"/>
      <c r="JD987" s="871"/>
      <c r="JE987" s="871"/>
      <c r="JF987" s="871"/>
      <c r="JG987" s="871"/>
      <c r="JH987" s="871"/>
      <c r="JI987" s="871"/>
      <c r="JJ987" s="871"/>
      <c r="JK987" s="871"/>
      <c r="JL987" s="871"/>
      <c r="JM987" s="871"/>
      <c r="JN987" s="871"/>
      <c r="JO987" s="871"/>
      <c r="JP987" s="871"/>
      <c r="JQ987" s="871"/>
      <c r="JR987" s="871"/>
      <c r="JS987" s="871"/>
      <c r="JT987" s="871"/>
      <c r="JU987" s="871"/>
      <c r="JV987" s="871"/>
      <c r="JW987" s="871"/>
      <c r="JX987" s="871"/>
      <c r="JY987" s="871"/>
      <c r="JZ987" s="871"/>
      <c r="KA987" s="871"/>
      <c r="KB987" s="871"/>
      <c r="KC987" s="871"/>
      <c r="KD987" s="871"/>
      <c r="KE987" s="871"/>
      <c r="KF987" s="871"/>
      <c r="KG987" s="871"/>
      <c r="KH987" s="871"/>
      <c r="KI987" s="871"/>
      <c r="KJ987" s="871"/>
      <c r="KK987" s="871"/>
      <c r="KL987" s="871"/>
      <c r="KM987" s="871"/>
      <c r="KN987" s="871"/>
      <c r="KO987" s="871"/>
      <c r="KP987" s="871"/>
      <c r="KQ987" s="871"/>
      <c r="KR987" s="871"/>
      <c r="KS987" s="871"/>
      <c r="KT987" s="871"/>
      <c r="KU987" s="871"/>
      <c r="KV987" s="871"/>
      <c r="KW987" s="871"/>
      <c r="KX987" s="871"/>
      <c r="KY987" s="871"/>
      <c r="KZ987" s="871"/>
      <c r="LA987" s="871"/>
      <c r="LB987" s="871"/>
      <c r="LC987" s="871"/>
      <c r="LD987" s="871"/>
      <c r="LE987" s="871"/>
      <c r="LF987" s="871"/>
      <c r="LG987" s="871"/>
      <c r="LH987" s="871"/>
      <c r="LI987" s="871"/>
      <c r="LJ987" s="871"/>
      <c r="LK987" s="871"/>
      <c r="LL987" s="871"/>
      <c r="LM987" s="871"/>
      <c r="LN987" s="871"/>
      <c r="LO987" s="871"/>
      <c r="LP987" s="871"/>
      <c r="LQ987" s="871"/>
      <c r="LR987" s="871"/>
      <c r="LS987" s="871"/>
      <c r="LT987" s="871"/>
      <c r="LU987" s="871"/>
      <c r="LV987" s="871"/>
      <c r="LW987" s="871"/>
      <c r="LX987" s="871"/>
      <c r="LY987" s="871"/>
      <c r="LZ987" s="871"/>
      <c r="MA987" s="871"/>
      <c r="MB987" s="871"/>
      <c r="MC987" s="871"/>
      <c r="MD987" s="871"/>
      <c r="ME987" s="871"/>
      <c r="MF987" s="871"/>
      <c r="MG987" s="871"/>
      <c r="MH987" s="871"/>
      <c r="MI987" s="871"/>
      <c r="MJ987" s="871"/>
      <c r="MK987" s="871"/>
      <c r="ML987" s="871"/>
      <c r="MM987" s="871"/>
      <c r="MN987" s="871"/>
      <c r="MO987" s="871"/>
      <c r="MP987" s="871"/>
      <c r="MQ987" s="871"/>
      <c r="MR987" s="871"/>
      <c r="MS987" s="871"/>
      <c r="MT987" s="871"/>
      <c r="MU987" s="871"/>
      <c r="MV987" s="871"/>
      <c r="MW987" s="871"/>
      <c r="MX987" s="871"/>
      <c r="MY987" s="871"/>
      <c r="MZ987" s="871"/>
      <c r="NA987" s="871"/>
      <c r="NB987" s="871"/>
      <c r="NC987" s="871"/>
      <c r="ND987" s="871"/>
      <c r="NE987" s="871"/>
      <c r="NF987" s="871"/>
      <c r="NG987" s="871"/>
      <c r="NH987" s="871"/>
      <c r="NI987" s="871"/>
      <c r="NJ987" s="871"/>
      <c r="NK987" s="871"/>
      <c r="NL987" s="871"/>
      <c r="NM987" s="871"/>
      <c r="NN987" s="871"/>
      <c r="NO987" s="871"/>
      <c r="NP987" s="871"/>
      <c r="NQ987" s="871"/>
      <c r="NR987" s="871"/>
      <c r="NS987" s="871"/>
      <c r="NT987" s="871"/>
      <c r="NU987" s="871"/>
      <c r="NV987" s="871"/>
      <c r="NW987" s="871"/>
      <c r="NX987" s="871"/>
      <c r="NY987" s="871"/>
      <c r="NZ987" s="871"/>
      <c r="OA987" s="871"/>
      <c r="OB987" s="871"/>
      <c r="OC987" s="871"/>
      <c r="OD987" s="871"/>
      <c r="OE987" s="871"/>
      <c r="OF987" s="871"/>
      <c r="OG987" s="871"/>
      <c r="OH987" s="871"/>
      <c r="OI987" s="871"/>
      <c r="OJ987" s="871"/>
      <c r="OK987" s="871"/>
      <c r="OL987" s="871"/>
      <c r="OM987" s="871"/>
      <c r="ON987" s="871"/>
      <c r="OO987" s="871"/>
      <c r="OP987" s="871"/>
      <c r="OQ987" s="871"/>
      <c r="OR987" s="871"/>
      <c r="OS987" s="871"/>
      <c r="OT987" s="871"/>
      <c r="OU987" s="871"/>
      <c r="OV987" s="871"/>
      <c r="OW987" s="871"/>
      <c r="OX987" s="871"/>
      <c r="OY987" s="871"/>
      <c r="OZ987" s="871"/>
      <c r="PA987" s="871"/>
      <c r="PB987" s="871"/>
      <c r="PC987" s="871"/>
      <c r="PD987" s="871"/>
      <c r="PE987" s="871"/>
      <c r="PF987" s="871"/>
      <c r="PG987" s="871"/>
      <c r="PH987" s="871"/>
      <c r="PI987" s="871"/>
      <c r="PJ987" s="871"/>
      <c r="PK987" s="871"/>
      <c r="PL987" s="871"/>
      <c r="PM987" s="871"/>
      <c r="PN987" s="871"/>
      <c r="PO987" s="871"/>
      <c r="PP987" s="871"/>
      <c r="PQ987" s="871"/>
      <c r="PR987" s="871"/>
      <c r="PS987" s="871"/>
      <c r="PT987" s="871"/>
      <c r="PU987" s="871"/>
      <c r="PV987" s="871"/>
      <c r="PW987" s="871"/>
      <c r="PX987" s="871"/>
      <c r="PY987" s="871"/>
      <c r="PZ987" s="871"/>
      <c r="QA987" s="871"/>
      <c r="QB987" s="871"/>
      <c r="QC987" s="871"/>
      <c r="QD987" s="871"/>
      <c r="QE987" s="871"/>
      <c r="QF987" s="871"/>
      <c r="QG987" s="871"/>
      <c r="QH987" s="871"/>
      <c r="QI987" s="871"/>
      <c r="QJ987" s="871"/>
      <c r="QK987" s="871"/>
      <c r="QL987" s="871"/>
      <c r="QM987" s="871"/>
      <c r="QN987" s="871"/>
      <c r="QO987" s="871"/>
      <c r="QP987" s="871"/>
      <c r="QQ987" s="871"/>
      <c r="QR987" s="871"/>
      <c r="QS987" s="871"/>
      <c r="QT987" s="871"/>
      <c r="QU987" s="871"/>
      <c r="QV987" s="871"/>
      <c r="QW987" s="871"/>
      <c r="QX987" s="871"/>
      <c r="QY987" s="871"/>
      <c r="QZ987" s="871"/>
      <c r="RA987" s="871"/>
      <c r="RB987" s="871"/>
      <c r="RC987" s="871"/>
      <c r="RD987" s="871"/>
      <c r="RE987" s="871"/>
      <c r="RF987" s="871"/>
      <c r="RG987" s="871"/>
      <c r="RH987" s="871"/>
      <c r="RI987" s="871"/>
      <c r="RJ987" s="871"/>
      <c r="RK987" s="871"/>
      <c r="RL987" s="871"/>
      <c r="RM987" s="871"/>
      <c r="RN987" s="871"/>
      <c r="RO987" s="871"/>
      <c r="RP987" s="871"/>
      <c r="RQ987" s="871"/>
      <c r="RR987" s="871"/>
      <c r="RS987" s="871"/>
      <c r="RT987" s="871"/>
      <c r="RU987" s="871"/>
      <c r="RV987" s="871"/>
      <c r="RW987" s="871"/>
      <c r="RX987" s="871"/>
      <c r="RY987" s="871"/>
      <c r="RZ987" s="871"/>
      <c r="SA987" s="871"/>
      <c r="SB987" s="871"/>
      <c r="SC987" s="871"/>
      <c r="SD987" s="871"/>
      <c r="SE987" s="871"/>
      <c r="SF987" s="871"/>
      <c r="SG987" s="871"/>
      <c r="SH987" s="871"/>
      <c r="SI987" s="871"/>
      <c r="SJ987" s="871"/>
      <c r="SK987" s="871"/>
      <c r="SL987" s="871"/>
      <c r="SM987" s="871"/>
      <c r="SN987" s="871"/>
      <c r="SO987" s="871"/>
      <c r="SP987" s="871"/>
      <c r="SQ987" s="871"/>
      <c r="SR987" s="871"/>
      <c r="SS987" s="871"/>
      <c r="ST987" s="871"/>
      <c r="SU987" s="871"/>
      <c r="SV987" s="871"/>
      <c r="SW987" s="871"/>
      <c r="SX987" s="871"/>
      <c r="SY987" s="871"/>
      <c r="SZ987" s="871"/>
      <c r="TA987" s="871"/>
      <c r="TB987" s="871"/>
      <c r="TC987" s="871"/>
      <c r="TD987" s="871"/>
      <c r="TE987" s="871"/>
      <c r="TF987" s="871"/>
      <c r="TG987" s="871"/>
      <c r="TH987" s="871"/>
      <c r="TI987" s="871"/>
      <c r="TJ987" s="871"/>
      <c r="TK987" s="871"/>
      <c r="TL987" s="871"/>
      <c r="TM987" s="871"/>
      <c r="TN987" s="871"/>
      <c r="TO987" s="871"/>
      <c r="TP987" s="871"/>
      <c r="TQ987" s="871"/>
      <c r="TR987" s="871"/>
      <c r="TS987" s="871"/>
      <c r="TT987" s="871"/>
      <c r="TU987" s="871"/>
      <c r="TV987" s="871"/>
      <c r="TW987" s="871"/>
      <c r="TX987" s="871"/>
      <c r="TY987" s="871"/>
      <c r="TZ987" s="871"/>
      <c r="UA987" s="871"/>
      <c r="UB987" s="871"/>
      <c r="UC987" s="871"/>
      <c r="UD987" s="871"/>
      <c r="UE987" s="871"/>
      <c r="UF987" s="871"/>
      <c r="UG987" s="871"/>
      <c r="UH987" s="871"/>
      <c r="UI987" s="871"/>
      <c r="UJ987" s="871"/>
      <c r="UK987" s="871"/>
      <c r="UL987" s="871"/>
      <c r="UM987" s="871"/>
      <c r="UN987" s="871"/>
      <c r="UO987" s="871"/>
      <c r="UP987" s="871"/>
      <c r="UQ987" s="871"/>
      <c r="UR987" s="871"/>
      <c r="US987" s="871"/>
      <c r="UT987" s="871"/>
      <c r="UU987" s="871"/>
      <c r="UV987" s="871"/>
      <c r="UW987" s="871"/>
      <c r="UX987" s="871"/>
      <c r="UY987" s="871"/>
      <c r="UZ987" s="871"/>
      <c r="VA987" s="871"/>
      <c r="VB987" s="871"/>
      <c r="VC987" s="871"/>
      <c r="VD987" s="871"/>
      <c r="VE987" s="871"/>
      <c r="VF987" s="871"/>
      <c r="VG987" s="871"/>
      <c r="VH987" s="871"/>
      <c r="VI987" s="871"/>
      <c r="VJ987" s="871"/>
      <c r="VK987" s="871"/>
      <c r="VL987" s="871"/>
      <c r="VM987" s="871"/>
      <c r="VN987" s="871"/>
      <c r="VO987" s="871"/>
      <c r="VP987" s="871"/>
      <c r="VQ987" s="871"/>
      <c r="VR987" s="871"/>
      <c r="VS987" s="871"/>
      <c r="VT987" s="871"/>
      <c r="VU987" s="871"/>
      <c r="VV987" s="871"/>
      <c r="VW987" s="871"/>
      <c r="VX987" s="871"/>
      <c r="VY987" s="871"/>
      <c r="VZ987" s="871"/>
      <c r="WA987" s="871"/>
      <c r="WB987" s="871"/>
      <c r="WC987" s="871"/>
      <c r="WD987" s="871"/>
      <c r="WE987" s="871"/>
      <c r="WF987" s="871"/>
      <c r="WG987" s="871"/>
      <c r="WH987" s="871"/>
      <c r="WI987" s="871"/>
      <c r="WJ987" s="871"/>
      <c r="WK987" s="871"/>
      <c r="WL987" s="871"/>
      <c r="WM987" s="871"/>
      <c r="WN987" s="871"/>
      <c r="WO987" s="871"/>
      <c r="WP987" s="871"/>
      <c r="WQ987" s="871"/>
      <c r="WR987" s="871"/>
      <c r="WS987" s="871"/>
      <c r="WT987" s="871"/>
      <c r="WU987" s="871"/>
      <c r="WV987" s="871"/>
      <c r="WW987" s="871"/>
      <c r="WX987" s="871"/>
      <c r="WY987" s="871"/>
      <c r="WZ987" s="871"/>
      <c r="XA987" s="871"/>
      <c r="XB987" s="871"/>
      <c r="XC987" s="871"/>
      <c r="XD987" s="871"/>
      <c r="XE987" s="871"/>
      <c r="XF987" s="871"/>
      <c r="XG987" s="871"/>
      <c r="XH987" s="871"/>
      <c r="XI987" s="871"/>
      <c r="XJ987" s="871"/>
      <c r="XK987" s="871"/>
      <c r="XL987" s="871"/>
      <c r="XM987" s="871"/>
      <c r="XN987" s="871"/>
      <c r="XO987" s="871"/>
      <c r="XP987" s="871"/>
      <c r="XQ987" s="871"/>
      <c r="XR987" s="871"/>
      <c r="XS987" s="871"/>
      <c r="XT987" s="871"/>
      <c r="XU987" s="871"/>
      <c r="XV987" s="871"/>
      <c r="XW987" s="871"/>
      <c r="XX987" s="871"/>
      <c r="XY987" s="871"/>
      <c r="XZ987" s="871"/>
      <c r="YA987" s="871"/>
      <c r="YB987" s="871"/>
      <c r="YC987" s="871"/>
      <c r="YD987" s="871"/>
      <c r="YE987" s="871"/>
      <c r="YF987" s="871"/>
      <c r="YG987" s="871"/>
      <c r="YH987" s="871"/>
      <c r="YI987" s="871"/>
      <c r="YJ987" s="871"/>
      <c r="YK987" s="871"/>
      <c r="YL987" s="871"/>
      <c r="YM987" s="871"/>
      <c r="YN987" s="871"/>
      <c r="YO987" s="871"/>
      <c r="YP987" s="871"/>
      <c r="YQ987" s="871"/>
      <c r="YR987" s="871"/>
      <c r="YS987" s="871"/>
      <c r="YT987" s="871"/>
      <c r="YU987" s="871"/>
      <c r="YV987" s="871"/>
      <c r="YW987" s="871"/>
      <c r="YX987" s="871"/>
      <c r="YY987" s="871"/>
      <c r="YZ987" s="871"/>
      <c r="ZA987" s="871"/>
      <c r="ZB987" s="871"/>
      <c r="ZC987" s="871"/>
      <c r="ZD987" s="871"/>
      <c r="ZE987" s="871"/>
      <c r="ZF987" s="871"/>
      <c r="ZG987" s="871"/>
      <c r="ZH987" s="871"/>
      <c r="ZI987" s="871"/>
      <c r="ZJ987" s="871"/>
      <c r="ZK987" s="871"/>
      <c r="ZL987" s="871"/>
      <c r="ZM987" s="871"/>
      <c r="ZN987" s="871"/>
      <c r="ZO987" s="871"/>
      <c r="ZP987" s="871"/>
      <c r="ZQ987" s="871"/>
      <c r="ZR987" s="871"/>
      <c r="ZS987" s="871"/>
      <c r="ZT987" s="871"/>
      <c r="ZU987" s="871"/>
      <c r="ZV987" s="871"/>
      <c r="ZW987" s="871"/>
      <c r="ZX987" s="871"/>
      <c r="ZY987" s="871"/>
      <c r="ZZ987" s="871"/>
      <c r="AAA987" s="871"/>
      <c r="AAB987" s="871"/>
      <c r="AAC987" s="871"/>
      <c r="AAD987" s="871"/>
      <c r="AAE987" s="871"/>
      <c r="AAF987" s="871"/>
      <c r="AAG987" s="871"/>
      <c r="AAH987" s="871"/>
      <c r="AAI987" s="871"/>
      <c r="AAJ987" s="871"/>
      <c r="AAK987" s="871"/>
      <c r="AAL987" s="871"/>
      <c r="AAM987" s="871"/>
      <c r="AAN987" s="871"/>
      <c r="AAO987" s="871"/>
      <c r="AAP987" s="871"/>
      <c r="AAQ987" s="871"/>
      <c r="AAR987" s="871"/>
      <c r="AAS987" s="871"/>
      <c r="AAT987" s="871"/>
      <c r="AAU987" s="871"/>
      <c r="AAV987" s="871"/>
      <c r="AAW987" s="871"/>
      <c r="AAX987" s="871"/>
      <c r="AAY987" s="871"/>
      <c r="AAZ987" s="871"/>
      <c r="ABA987" s="871"/>
      <c r="ABB987" s="871"/>
      <c r="ABC987" s="871"/>
      <c r="ABD987" s="871"/>
      <c r="ABE987" s="871"/>
      <c r="ABF987" s="871"/>
      <c r="ABG987" s="871"/>
      <c r="ABH987" s="871"/>
      <c r="ABI987" s="871"/>
      <c r="ABJ987" s="871"/>
      <c r="ABK987" s="871"/>
      <c r="ABL987" s="871"/>
      <c r="ABM987" s="871"/>
      <c r="ABN987" s="871"/>
      <c r="ABO987" s="871"/>
      <c r="ABP987" s="871"/>
      <c r="ABQ987" s="871"/>
      <c r="ABR987" s="871"/>
      <c r="ABS987" s="871"/>
      <c r="ABT987" s="871"/>
      <c r="ABU987" s="871"/>
      <c r="ABV987" s="871"/>
      <c r="ABW987" s="871"/>
      <c r="ABX987" s="871"/>
      <c r="ABY987" s="871"/>
      <c r="ABZ987" s="871"/>
      <c r="ACA987" s="871"/>
      <c r="ACB987" s="871"/>
      <c r="ACC987" s="871"/>
      <c r="ACD987" s="871"/>
      <c r="ACE987" s="871"/>
      <c r="ACF987" s="871"/>
      <c r="ACG987" s="871"/>
      <c r="ACH987" s="871"/>
      <c r="ACI987" s="871"/>
      <c r="ACJ987" s="871"/>
      <c r="ACK987" s="871"/>
      <c r="ACL987" s="871"/>
      <c r="ACM987" s="871"/>
      <c r="ACN987" s="871"/>
      <c r="ACO987" s="871"/>
      <c r="ACP987" s="871"/>
      <c r="ACQ987" s="871"/>
      <c r="ACR987" s="871"/>
      <c r="ACS987" s="871"/>
      <c r="ACT987" s="871"/>
      <c r="ACU987" s="871"/>
      <c r="ACV987" s="871"/>
      <c r="ACW987" s="871"/>
      <c r="ACX987" s="871"/>
      <c r="ACY987" s="871"/>
      <c r="ACZ987" s="871"/>
      <c r="ADA987" s="871"/>
      <c r="ADB987" s="871"/>
      <c r="ADC987" s="871"/>
      <c r="ADD987" s="871"/>
      <c r="ADE987" s="871"/>
      <c r="ADF987" s="871"/>
      <c r="ADG987" s="871"/>
      <c r="ADH987" s="871"/>
      <c r="ADI987" s="871"/>
      <c r="ADJ987" s="871"/>
      <c r="ADK987" s="871"/>
      <c r="ADL987" s="871"/>
      <c r="ADM987" s="871"/>
      <c r="ADN987" s="871"/>
      <c r="ADO987" s="871"/>
      <c r="ADP987" s="871"/>
      <c r="ADQ987" s="871"/>
      <c r="ADR987" s="871"/>
      <c r="ADS987" s="871"/>
      <c r="ADT987" s="871"/>
      <c r="ADU987" s="871"/>
      <c r="ADV987" s="871"/>
      <c r="ADW987" s="871"/>
      <c r="ADX987" s="871"/>
      <c r="ADY987" s="871"/>
      <c r="ADZ987" s="871"/>
      <c r="AEA987" s="871"/>
      <c r="AEB987" s="871"/>
      <c r="AEC987" s="871"/>
      <c r="AED987" s="871"/>
      <c r="AEE987" s="871"/>
      <c r="AEF987" s="871"/>
      <c r="AEG987" s="871"/>
      <c r="AEH987" s="871"/>
      <c r="AEI987" s="871"/>
      <c r="AEJ987" s="871"/>
      <c r="AEK987" s="871"/>
      <c r="AEL987" s="871"/>
      <c r="AEM987" s="871"/>
      <c r="AEN987" s="871"/>
      <c r="AEO987" s="871"/>
      <c r="AEP987" s="871"/>
      <c r="AEQ987" s="871"/>
      <c r="AER987" s="871"/>
      <c r="AES987" s="871"/>
      <c r="AET987" s="871"/>
      <c r="AEU987" s="871"/>
      <c r="AEV987" s="871"/>
      <c r="AEW987" s="871"/>
      <c r="AEX987" s="871"/>
      <c r="AEY987" s="871"/>
      <c r="AEZ987" s="871"/>
      <c r="AFA987" s="871"/>
      <c r="AFB987" s="871"/>
      <c r="AFC987" s="871"/>
      <c r="AFD987" s="871"/>
      <c r="AFE987" s="871"/>
      <c r="AFF987" s="871"/>
      <c r="AFG987" s="871"/>
      <c r="AFH987" s="871"/>
      <c r="AFI987" s="871"/>
      <c r="AFJ987" s="871"/>
      <c r="AFK987" s="871"/>
      <c r="AFL987" s="871"/>
      <c r="AFM987" s="871"/>
      <c r="AFN987" s="871"/>
      <c r="AFO987" s="871"/>
      <c r="AFP987" s="871"/>
      <c r="AFQ987" s="871"/>
      <c r="AFR987" s="871"/>
      <c r="AFS987" s="871"/>
      <c r="AFT987" s="871"/>
      <c r="AFU987" s="871"/>
      <c r="AFV987" s="871"/>
      <c r="AFW987" s="871"/>
      <c r="AFX987" s="871"/>
      <c r="AFY987" s="871"/>
      <c r="AFZ987" s="871"/>
      <c r="AGA987" s="871"/>
      <c r="AGB987" s="871"/>
      <c r="AGC987" s="871"/>
      <c r="AGD987" s="871"/>
      <c r="AGE987" s="871"/>
      <c r="AGF987" s="871"/>
      <c r="AGG987" s="871"/>
      <c r="AGH987" s="871"/>
      <c r="AGI987" s="871"/>
      <c r="AGJ987" s="871"/>
      <c r="AGK987" s="871"/>
      <c r="AGL987" s="871"/>
      <c r="AGM987" s="871"/>
      <c r="AGN987" s="871"/>
      <c r="AGO987" s="871"/>
      <c r="AGP987" s="871"/>
      <c r="AGQ987" s="871"/>
      <c r="AGR987" s="871"/>
      <c r="AGS987" s="871"/>
      <c r="AGT987" s="871"/>
      <c r="AGU987" s="871"/>
      <c r="AGV987" s="871"/>
      <c r="AGW987" s="871"/>
      <c r="AGX987" s="871"/>
      <c r="AGY987" s="871"/>
      <c r="AGZ987" s="871"/>
      <c r="AHA987" s="871"/>
      <c r="AHB987" s="871"/>
      <c r="AHC987" s="871"/>
      <c r="AHD987" s="871"/>
      <c r="AHE987" s="871"/>
      <c r="AHF987" s="871"/>
      <c r="AHG987" s="871"/>
      <c r="AHH987" s="871"/>
      <c r="AHI987" s="871"/>
      <c r="AHJ987" s="871"/>
      <c r="AHK987" s="871"/>
      <c r="AHL987" s="871"/>
      <c r="AHM987" s="871"/>
      <c r="AHN987" s="871"/>
      <c r="AHO987" s="871"/>
      <c r="AHP987" s="871"/>
      <c r="AHQ987" s="871"/>
      <c r="AHR987" s="871"/>
      <c r="AHS987" s="871"/>
      <c r="AHT987" s="871"/>
      <c r="AHU987" s="871"/>
      <c r="AHV987" s="871"/>
      <c r="AHW987" s="871"/>
      <c r="AHX987" s="871"/>
      <c r="AHY987" s="871"/>
      <c r="AHZ987" s="871"/>
      <c r="AIA987" s="871"/>
      <c r="AIB987" s="871"/>
      <c r="AIC987" s="871"/>
      <c r="AID987" s="871"/>
      <c r="AIE987" s="871"/>
      <c r="AIF987" s="871"/>
      <c r="AIG987" s="871"/>
      <c r="AIH987" s="871"/>
      <c r="AII987" s="871"/>
      <c r="AIJ987" s="871"/>
      <c r="AIK987" s="871"/>
      <c r="AIL987" s="871"/>
      <c r="AIM987" s="871"/>
      <c r="AIN987" s="871"/>
      <c r="AIO987" s="871"/>
      <c r="AIP987" s="871"/>
      <c r="AIQ987" s="871"/>
      <c r="AIR987" s="871"/>
      <c r="AIS987" s="871"/>
      <c r="AIT987" s="871"/>
      <c r="AIU987" s="871"/>
      <c r="AIV987" s="871"/>
      <c r="AIW987" s="871"/>
      <c r="AIX987" s="871"/>
      <c r="AIY987" s="871"/>
      <c r="AIZ987" s="871"/>
      <c r="AJA987" s="871"/>
      <c r="AJB987" s="871"/>
      <c r="AJC987" s="871"/>
      <c r="AJD987" s="871"/>
      <c r="AJE987" s="871"/>
      <c r="AJF987" s="871"/>
      <c r="AJG987" s="871"/>
      <c r="AJH987" s="871"/>
      <c r="AJI987" s="871"/>
      <c r="AJJ987" s="871"/>
      <c r="AJK987" s="871"/>
      <c r="AJL987" s="871"/>
      <c r="AJM987" s="871"/>
      <c r="AJN987" s="871"/>
      <c r="AJO987" s="871"/>
      <c r="AJP987" s="871"/>
      <c r="AJQ987" s="871"/>
      <c r="AJR987" s="871"/>
      <c r="AJS987" s="871"/>
      <c r="AJT987" s="871"/>
      <c r="AJU987" s="871"/>
      <c r="AJV987" s="871"/>
      <c r="AJW987" s="871"/>
      <c r="AJX987" s="871"/>
      <c r="AJY987" s="871"/>
      <c r="AJZ987" s="871"/>
      <c r="AKA987" s="871"/>
      <c r="AKB987" s="871"/>
      <c r="AKC987" s="871"/>
      <c r="AKD987" s="871"/>
      <c r="AKE987" s="871"/>
      <c r="AKF987" s="871"/>
      <c r="AKG987" s="871"/>
      <c r="AKH987" s="871"/>
      <c r="AKI987" s="871"/>
      <c r="AKJ987" s="871"/>
      <c r="AKK987" s="871"/>
      <c r="AKL987" s="871"/>
      <c r="AKM987" s="871"/>
      <c r="AKN987" s="871"/>
      <c r="AKO987" s="871"/>
      <c r="AKP987" s="871"/>
      <c r="AKQ987" s="871"/>
      <c r="AKR987" s="871"/>
      <c r="AKS987" s="871"/>
      <c r="AKT987" s="871"/>
      <c r="AKU987" s="871"/>
      <c r="AKV987" s="871"/>
      <c r="AKW987" s="871"/>
      <c r="AKX987" s="871"/>
      <c r="AKY987" s="871"/>
      <c r="AKZ987" s="871"/>
      <c r="ALA987" s="871"/>
      <c r="ALB987" s="871"/>
      <c r="ALC987" s="871"/>
      <c r="ALD987" s="871"/>
      <c r="ALE987" s="871"/>
      <c r="ALF987" s="871"/>
      <c r="ALG987" s="871"/>
      <c r="ALH987" s="871"/>
      <c r="ALI987" s="871"/>
      <c r="ALJ987" s="871"/>
      <c r="ALK987" s="871"/>
      <c r="ALL987" s="871"/>
      <c r="ALM987" s="871"/>
      <c r="ALN987" s="871"/>
      <c r="ALO987" s="871"/>
      <c r="ALP987" s="871"/>
      <c r="ALQ987" s="871"/>
      <c r="ALR987" s="871"/>
      <c r="ALS987" s="871"/>
      <c r="ALT987" s="871"/>
      <c r="ALU987" s="871"/>
      <c r="ALV987" s="871"/>
      <c r="ALW987" s="871"/>
      <c r="ALX987" s="871"/>
      <c r="ALY987" s="871"/>
      <c r="ALZ987" s="871"/>
      <c r="AMA987" s="871"/>
      <c r="AMB987" s="871"/>
      <c r="AMC987" s="871"/>
      <c r="AMD987" s="871"/>
      <c r="AME987" s="871"/>
      <c r="AMF987" s="871"/>
      <c r="AMG987" s="871"/>
      <c r="AMH987" s="871"/>
      <c r="AMI987" s="871"/>
      <c r="AMJ987" s="871"/>
    </row>
    <row r="988" spans="1:1024" ht="14.4">
      <c r="A988" s="970">
        <v>15605</v>
      </c>
      <c r="B988" s="985">
        <v>0.1</v>
      </c>
      <c r="C988" s="1037"/>
      <c r="D988" s="954" t="s">
        <v>743</v>
      </c>
      <c r="E988" s="955">
        <v>1700000</v>
      </c>
      <c r="F988" s="1056">
        <v>2.5000000000000001E-2</v>
      </c>
      <c r="G988" s="955">
        <f t="shared" si="39"/>
        <v>42500</v>
      </c>
      <c r="H988" s="871"/>
      <c r="I988" s="871"/>
      <c r="J988" s="871"/>
      <c r="K988" s="871"/>
      <c r="L988" s="871"/>
      <c r="M988" s="871"/>
      <c r="N988" s="871"/>
      <c r="O988" s="871"/>
      <c r="P988" s="871"/>
      <c r="Q988" s="871"/>
      <c r="R988" s="871"/>
      <c r="S988" s="871"/>
      <c r="T988" s="871"/>
      <c r="U988" s="871"/>
      <c r="V988" s="871"/>
      <c r="W988" s="871"/>
      <c r="X988" s="871"/>
      <c r="Y988" s="871"/>
      <c r="Z988" s="871"/>
      <c r="AA988" s="871"/>
      <c r="AB988" s="871"/>
      <c r="AC988" s="871"/>
      <c r="AD988" s="871"/>
      <c r="AE988" s="871"/>
      <c r="AF988" s="871"/>
      <c r="AG988" s="871"/>
      <c r="AH988" s="871"/>
      <c r="AI988" s="871"/>
      <c r="AJ988" s="871"/>
      <c r="AK988" s="871"/>
      <c r="AL988" s="871"/>
      <c r="AM988" s="871"/>
      <c r="AN988" s="871"/>
      <c r="AO988" s="871"/>
      <c r="AP988" s="871"/>
      <c r="AQ988" s="871"/>
      <c r="AR988" s="871"/>
      <c r="AS988" s="871"/>
      <c r="AT988" s="871"/>
      <c r="AU988" s="871"/>
      <c r="AV988" s="871"/>
      <c r="AW988" s="871"/>
      <c r="AX988" s="871"/>
      <c r="AY988" s="871"/>
      <c r="AZ988" s="871"/>
      <c r="BA988" s="871"/>
      <c r="BB988" s="871"/>
      <c r="BC988" s="871"/>
      <c r="BD988" s="871"/>
      <c r="BE988" s="871"/>
      <c r="BF988" s="871"/>
      <c r="BG988" s="871"/>
      <c r="BH988" s="871"/>
      <c r="BI988" s="871"/>
      <c r="BJ988" s="871"/>
      <c r="BK988" s="871"/>
      <c r="BL988" s="871"/>
      <c r="BM988" s="871"/>
      <c r="BN988" s="871"/>
      <c r="BO988" s="871"/>
      <c r="BP988" s="871"/>
      <c r="BQ988" s="871"/>
      <c r="BR988" s="871"/>
      <c r="BS988" s="871"/>
      <c r="BT988" s="871"/>
      <c r="BU988" s="871"/>
      <c r="BV988" s="871"/>
      <c r="BW988" s="871"/>
      <c r="BX988" s="871"/>
      <c r="BY988" s="871"/>
      <c r="BZ988" s="871"/>
      <c r="CA988" s="871"/>
      <c r="CB988" s="871"/>
      <c r="CC988" s="871"/>
      <c r="CD988" s="871"/>
      <c r="CE988" s="871"/>
      <c r="CF988" s="871"/>
      <c r="CG988" s="871"/>
      <c r="CH988" s="871"/>
      <c r="CI988" s="871"/>
      <c r="CJ988" s="871"/>
      <c r="CK988" s="871"/>
      <c r="CL988" s="871"/>
      <c r="CM988" s="871"/>
      <c r="CN988" s="871"/>
      <c r="CO988" s="871"/>
      <c r="CP988" s="871"/>
      <c r="CQ988" s="871"/>
      <c r="CR988" s="871"/>
      <c r="CS988" s="871"/>
      <c r="CT988" s="871"/>
      <c r="CU988" s="871"/>
      <c r="CV988" s="871"/>
      <c r="CW988" s="871"/>
      <c r="CX988" s="871"/>
      <c r="CY988" s="871"/>
      <c r="CZ988" s="871"/>
      <c r="DA988" s="871"/>
      <c r="DB988" s="871"/>
      <c r="DC988" s="871"/>
      <c r="DD988" s="871"/>
      <c r="DE988" s="871"/>
      <c r="DF988" s="871"/>
      <c r="DG988" s="871"/>
      <c r="DH988" s="871"/>
      <c r="DI988" s="871"/>
      <c r="DJ988" s="871"/>
      <c r="DK988" s="871"/>
      <c r="DL988" s="871"/>
      <c r="DM988" s="871"/>
      <c r="DN988" s="871"/>
      <c r="DO988" s="871"/>
      <c r="DP988" s="871"/>
      <c r="DQ988" s="871"/>
      <c r="DR988" s="871"/>
      <c r="DS988" s="871"/>
      <c r="DT988" s="871"/>
      <c r="DU988" s="871"/>
      <c r="DV988" s="871"/>
      <c r="DW988" s="871"/>
      <c r="DX988" s="871"/>
      <c r="DY988" s="871"/>
      <c r="DZ988" s="871"/>
      <c r="EA988" s="871"/>
      <c r="EB988" s="871"/>
      <c r="EC988" s="871"/>
      <c r="ED988" s="871"/>
      <c r="EE988" s="871"/>
      <c r="EF988" s="871"/>
      <c r="EG988" s="871"/>
      <c r="EH988" s="871"/>
      <c r="EI988" s="871"/>
      <c r="EJ988" s="871"/>
      <c r="EK988" s="871"/>
      <c r="EL988" s="871"/>
      <c r="EM988" s="871"/>
      <c r="EN988" s="871"/>
      <c r="EO988" s="871"/>
      <c r="EP988" s="871"/>
      <c r="EQ988" s="871"/>
      <c r="ER988" s="871"/>
      <c r="ES988" s="871"/>
      <c r="ET988" s="871"/>
      <c r="EU988" s="871"/>
      <c r="EV988" s="871"/>
      <c r="EW988" s="871"/>
      <c r="EX988" s="871"/>
      <c r="EY988" s="871"/>
      <c r="EZ988" s="871"/>
      <c r="FA988" s="871"/>
      <c r="FB988" s="871"/>
      <c r="FC988" s="871"/>
      <c r="FD988" s="871"/>
      <c r="FE988" s="871"/>
      <c r="FF988" s="871"/>
      <c r="FG988" s="871"/>
      <c r="FH988" s="871"/>
      <c r="FI988" s="871"/>
      <c r="FJ988" s="871"/>
      <c r="FK988" s="871"/>
      <c r="FL988" s="871"/>
      <c r="FM988" s="871"/>
      <c r="FN988" s="871"/>
      <c r="FO988" s="871"/>
      <c r="FP988" s="871"/>
      <c r="FQ988" s="871"/>
      <c r="FR988" s="871"/>
      <c r="FS988" s="871"/>
      <c r="FT988" s="871"/>
      <c r="FU988" s="871"/>
      <c r="FV988" s="871"/>
      <c r="FW988" s="871"/>
      <c r="FX988" s="871"/>
      <c r="FY988" s="871"/>
      <c r="FZ988" s="871"/>
      <c r="GA988" s="871"/>
      <c r="GB988" s="871"/>
      <c r="GC988" s="871"/>
      <c r="GD988" s="871"/>
      <c r="GE988" s="871"/>
      <c r="GF988" s="871"/>
      <c r="GG988" s="871"/>
      <c r="GH988" s="871"/>
      <c r="GI988" s="871"/>
      <c r="GJ988" s="871"/>
      <c r="GK988" s="871"/>
      <c r="GL988" s="871"/>
      <c r="GM988" s="871"/>
      <c r="GN988" s="871"/>
      <c r="GO988" s="871"/>
      <c r="GP988" s="871"/>
      <c r="GQ988" s="871"/>
      <c r="GR988" s="871"/>
      <c r="GS988" s="871"/>
      <c r="GT988" s="871"/>
      <c r="GU988" s="871"/>
      <c r="GV988" s="871"/>
      <c r="GW988" s="871"/>
      <c r="GX988" s="871"/>
      <c r="GY988" s="871"/>
      <c r="GZ988" s="871"/>
      <c r="HA988" s="871"/>
      <c r="HB988" s="871"/>
      <c r="HC988" s="871"/>
      <c r="HD988" s="871"/>
      <c r="HE988" s="871"/>
      <c r="HF988" s="871"/>
      <c r="HG988" s="871"/>
      <c r="HH988" s="871"/>
      <c r="HI988" s="871"/>
      <c r="HJ988" s="871"/>
      <c r="HK988" s="871"/>
      <c r="HL988" s="871"/>
      <c r="HM988" s="871"/>
      <c r="HN988" s="871"/>
      <c r="HO988" s="871"/>
      <c r="HP988" s="871"/>
      <c r="HQ988" s="871"/>
      <c r="HR988" s="871"/>
      <c r="HS988" s="871"/>
      <c r="HT988" s="871"/>
      <c r="HU988" s="871"/>
      <c r="HV988" s="871"/>
      <c r="HW988" s="871"/>
      <c r="HX988" s="871"/>
      <c r="HY988" s="871"/>
      <c r="HZ988" s="871"/>
      <c r="IA988" s="871"/>
      <c r="IB988" s="871"/>
      <c r="IC988" s="871"/>
      <c r="ID988" s="871"/>
      <c r="IE988" s="871"/>
      <c r="IF988" s="871"/>
      <c r="IG988" s="871"/>
      <c r="IH988" s="871"/>
      <c r="II988" s="871"/>
      <c r="IJ988" s="871"/>
      <c r="IK988" s="871"/>
      <c r="IL988" s="871"/>
      <c r="IM988" s="871"/>
      <c r="IN988" s="871"/>
      <c r="IO988" s="871"/>
      <c r="IP988" s="871"/>
      <c r="IQ988" s="871"/>
      <c r="IR988" s="871"/>
      <c r="IS988" s="871"/>
      <c r="IT988" s="871"/>
      <c r="IU988" s="871"/>
      <c r="IV988" s="871"/>
      <c r="IW988" s="871"/>
      <c r="IX988" s="871"/>
      <c r="IY988" s="871"/>
      <c r="IZ988" s="871"/>
      <c r="JA988" s="871"/>
      <c r="JB988" s="871"/>
      <c r="JC988" s="871"/>
      <c r="JD988" s="871"/>
      <c r="JE988" s="871"/>
      <c r="JF988" s="871"/>
      <c r="JG988" s="871"/>
      <c r="JH988" s="871"/>
      <c r="JI988" s="871"/>
      <c r="JJ988" s="871"/>
      <c r="JK988" s="871"/>
      <c r="JL988" s="871"/>
      <c r="JM988" s="871"/>
      <c r="JN988" s="871"/>
      <c r="JO988" s="871"/>
      <c r="JP988" s="871"/>
      <c r="JQ988" s="871"/>
      <c r="JR988" s="871"/>
      <c r="JS988" s="871"/>
      <c r="JT988" s="871"/>
      <c r="JU988" s="871"/>
      <c r="JV988" s="871"/>
      <c r="JW988" s="871"/>
      <c r="JX988" s="871"/>
      <c r="JY988" s="871"/>
      <c r="JZ988" s="871"/>
      <c r="KA988" s="871"/>
      <c r="KB988" s="871"/>
      <c r="KC988" s="871"/>
      <c r="KD988" s="871"/>
      <c r="KE988" s="871"/>
      <c r="KF988" s="871"/>
      <c r="KG988" s="871"/>
      <c r="KH988" s="871"/>
      <c r="KI988" s="871"/>
      <c r="KJ988" s="871"/>
      <c r="KK988" s="871"/>
      <c r="KL988" s="871"/>
      <c r="KM988" s="871"/>
      <c r="KN988" s="871"/>
      <c r="KO988" s="871"/>
      <c r="KP988" s="871"/>
      <c r="KQ988" s="871"/>
      <c r="KR988" s="871"/>
      <c r="KS988" s="871"/>
      <c r="KT988" s="871"/>
      <c r="KU988" s="871"/>
      <c r="KV988" s="871"/>
      <c r="KW988" s="871"/>
      <c r="KX988" s="871"/>
      <c r="KY988" s="871"/>
      <c r="KZ988" s="871"/>
      <c r="LA988" s="871"/>
      <c r="LB988" s="871"/>
      <c r="LC988" s="871"/>
      <c r="LD988" s="871"/>
      <c r="LE988" s="871"/>
      <c r="LF988" s="871"/>
      <c r="LG988" s="871"/>
      <c r="LH988" s="871"/>
      <c r="LI988" s="871"/>
      <c r="LJ988" s="871"/>
      <c r="LK988" s="871"/>
      <c r="LL988" s="871"/>
      <c r="LM988" s="871"/>
      <c r="LN988" s="871"/>
      <c r="LO988" s="871"/>
      <c r="LP988" s="871"/>
      <c r="LQ988" s="871"/>
      <c r="LR988" s="871"/>
      <c r="LS988" s="871"/>
      <c r="LT988" s="871"/>
      <c r="LU988" s="871"/>
      <c r="LV988" s="871"/>
      <c r="LW988" s="871"/>
      <c r="LX988" s="871"/>
      <c r="LY988" s="871"/>
      <c r="LZ988" s="871"/>
      <c r="MA988" s="871"/>
      <c r="MB988" s="871"/>
      <c r="MC988" s="871"/>
      <c r="MD988" s="871"/>
      <c r="ME988" s="871"/>
      <c r="MF988" s="871"/>
      <c r="MG988" s="871"/>
      <c r="MH988" s="871"/>
      <c r="MI988" s="871"/>
      <c r="MJ988" s="871"/>
      <c r="MK988" s="871"/>
      <c r="ML988" s="871"/>
      <c r="MM988" s="871"/>
      <c r="MN988" s="871"/>
      <c r="MO988" s="871"/>
      <c r="MP988" s="871"/>
      <c r="MQ988" s="871"/>
      <c r="MR988" s="871"/>
      <c r="MS988" s="871"/>
      <c r="MT988" s="871"/>
      <c r="MU988" s="871"/>
      <c r="MV988" s="871"/>
      <c r="MW988" s="871"/>
      <c r="MX988" s="871"/>
      <c r="MY988" s="871"/>
      <c r="MZ988" s="871"/>
      <c r="NA988" s="871"/>
      <c r="NB988" s="871"/>
      <c r="NC988" s="871"/>
      <c r="ND988" s="871"/>
      <c r="NE988" s="871"/>
      <c r="NF988" s="871"/>
      <c r="NG988" s="871"/>
      <c r="NH988" s="871"/>
      <c r="NI988" s="871"/>
      <c r="NJ988" s="871"/>
      <c r="NK988" s="871"/>
      <c r="NL988" s="871"/>
      <c r="NM988" s="871"/>
      <c r="NN988" s="871"/>
      <c r="NO988" s="871"/>
      <c r="NP988" s="871"/>
      <c r="NQ988" s="871"/>
      <c r="NR988" s="871"/>
      <c r="NS988" s="871"/>
      <c r="NT988" s="871"/>
      <c r="NU988" s="871"/>
      <c r="NV988" s="871"/>
      <c r="NW988" s="871"/>
      <c r="NX988" s="871"/>
      <c r="NY988" s="871"/>
      <c r="NZ988" s="871"/>
      <c r="OA988" s="871"/>
      <c r="OB988" s="871"/>
      <c r="OC988" s="871"/>
      <c r="OD988" s="871"/>
      <c r="OE988" s="871"/>
      <c r="OF988" s="871"/>
      <c r="OG988" s="871"/>
      <c r="OH988" s="871"/>
      <c r="OI988" s="871"/>
      <c r="OJ988" s="871"/>
      <c r="OK988" s="871"/>
      <c r="OL988" s="871"/>
      <c r="OM988" s="871"/>
      <c r="ON988" s="871"/>
      <c r="OO988" s="871"/>
      <c r="OP988" s="871"/>
      <c r="OQ988" s="871"/>
      <c r="OR988" s="871"/>
      <c r="OS988" s="871"/>
      <c r="OT988" s="871"/>
      <c r="OU988" s="871"/>
      <c r="OV988" s="871"/>
      <c r="OW988" s="871"/>
      <c r="OX988" s="871"/>
      <c r="OY988" s="871"/>
      <c r="OZ988" s="871"/>
      <c r="PA988" s="871"/>
      <c r="PB988" s="871"/>
      <c r="PC988" s="871"/>
      <c r="PD988" s="871"/>
      <c r="PE988" s="871"/>
      <c r="PF988" s="871"/>
      <c r="PG988" s="871"/>
      <c r="PH988" s="871"/>
      <c r="PI988" s="871"/>
      <c r="PJ988" s="871"/>
      <c r="PK988" s="871"/>
      <c r="PL988" s="871"/>
      <c r="PM988" s="871"/>
      <c r="PN988" s="871"/>
      <c r="PO988" s="871"/>
      <c r="PP988" s="871"/>
      <c r="PQ988" s="871"/>
      <c r="PR988" s="871"/>
      <c r="PS988" s="871"/>
      <c r="PT988" s="871"/>
      <c r="PU988" s="871"/>
      <c r="PV988" s="871"/>
      <c r="PW988" s="871"/>
      <c r="PX988" s="871"/>
      <c r="PY988" s="871"/>
      <c r="PZ988" s="871"/>
      <c r="QA988" s="871"/>
      <c r="QB988" s="871"/>
      <c r="QC988" s="871"/>
      <c r="QD988" s="871"/>
      <c r="QE988" s="871"/>
      <c r="QF988" s="871"/>
      <c r="QG988" s="871"/>
      <c r="QH988" s="871"/>
      <c r="QI988" s="871"/>
      <c r="QJ988" s="871"/>
      <c r="QK988" s="871"/>
      <c r="QL988" s="871"/>
      <c r="QM988" s="871"/>
      <c r="QN988" s="871"/>
      <c r="QO988" s="871"/>
      <c r="QP988" s="871"/>
      <c r="QQ988" s="871"/>
      <c r="QR988" s="871"/>
      <c r="QS988" s="871"/>
      <c r="QT988" s="871"/>
      <c r="QU988" s="871"/>
      <c r="QV988" s="871"/>
      <c r="QW988" s="871"/>
      <c r="QX988" s="871"/>
      <c r="QY988" s="871"/>
      <c r="QZ988" s="871"/>
      <c r="RA988" s="871"/>
      <c r="RB988" s="871"/>
      <c r="RC988" s="871"/>
      <c r="RD988" s="871"/>
      <c r="RE988" s="871"/>
      <c r="RF988" s="871"/>
      <c r="RG988" s="871"/>
      <c r="RH988" s="871"/>
      <c r="RI988" s="871"/>
      <c r="RJ988" s="871"/>
      <c r="RK988" s="871"/>
      <c r="RL988" s="871"/>
      <c r="RM988" s="871"/>
      <c r="RN988" s="871"/>
      <c r="RO988" s="871"/>
      <c r="RP988" s="871"/>
      <c r="RQ988" s="871"/>
      <c r="RR988" s="871"/>
      <c r="RS988" s="871"/>
      <c r="RT988" s="871"/>
      <c r="RU988" s="871"/>
      <c r="RV988" s="871"/>
      <c r="RW988" s="871"/>
      <c r="RX988" s="871"/>
      <c r="RY988" s="871"/>
      <c r="RZ988" s="871"/>
      <c r="SA988" s="871"/>
      <c r="SB988" s="871"/>
      <c r="SC988" s="871"/>
      <c r="SD988" s="871"/>
      <c r="SE988" s="871"/>
      <c r="SF988" s="871"/>
      <c r="SG988" s="871"/>
      <c r="SH988" s="871"/>
      <c r="SI988" s="871"/>
      <c r="SJ988" s="871"/>
      <c r="SK988" s="871"/>
      <c r="SL988" s="871"/>
      <c r="SM988" s="871"/>
      <c r="SN988" s="871"/>
      <c r="SO988" s="871"/>
      <c r="SP988" s="871"/>
      <c r="SQ988" s="871"/>
      <c r="SR988" s="871"/>
      <c r="SS988" s="871"/>
      <c r="ST988" s="871"/>
      <c r="SU988" s="871"/>
      <c r="SV988" s="871"/>
      <c r="SW988" s="871"/>
      <c r="SX988" s="871"/>
      <c r="SY988" s="871"/>
      <c r="SZ988" s="871"/>
      <c r="TA988" s="871"/>
      <c r="TB988" s="871"/>
      <c r="TC988" s="871"/>
      <c r="TD988" s="871"/>
      <c r="TE988" s="871"/>
      <c r="TF988" s="871"/>
      <c r="TG988" s="871"/>
      <c r="TH988" s="871"/>
      <c r="TI988" s="871"/>
      <c r="TJ988" s="871"/>
      <c r="TK988" s="871"/>
      <c r="TL988" s="871"/>
      <c r="TM988" s="871"/>
      <c r="TN988" s="871"/>
      <c r="TO988" s="871"/>
      <c r="TP988" s="871"/>
      <c r="TQ988" s="871"/>
      <c r="TR988" s="871"/>
      <c r="TS988" s="871"/>
      <c r="TT988" s="871"/>
      <c r="TU988" s="871"/>
      <c r="TV988" s="871"/>
      <c r="TW988" s="871"/>
      <c r="TX988" s="871"/>
      <c r="TY988" s="871"/>
      <c r="TZ988" s="871"/>
      <c r="UA988" s="871"/>
      <c r="UB988" s="871"/>
      <c r="UC988" s="871"/>
      <c r="UD988" s="871"/>
      <c r="UE988" s="871"/>
      <c r="UF988" s="871"/>
      <c r="UG988" s="871"/>
      <c r="UH988" s="871"/>
      <c r="UI988" s="871"/>
      <c r="UJ988" s="871"/>
      <c r="UK988" s="871"/>
      <c r="UL988" s="871"/>
      <c r="UM988" s="871"/>
      <c r="UN988" s="871"/>
      <c r="UO988" s="871"/>
      <c r="UP988" s="871"/>
      <c r="UQ988" s="871"/>
      <c r="UR988" s="871"/>
      <c r="US988" s="871"/>
      <c r="UT988" s="871"/>
      <c r="UU988" s="871"/>
      <c r="UV988" s="871"/>
      <c r="UW988" s="871"/>
      <c r="UX988" s="871"/>
      <c r="UY988" s="871"/>
      <c r="UZ988" s="871"/>
      <c r="VA988" s="871"/>
      <c r="VB988" s="871"/>
      <c r="VC988" s="871"/>
      <c r="VD988" s="871"/>
      <c r="VE988" s="871"/>
      <c r="VF988" s="871"/>
      <c r="VG988" s="871"/>
      <c r="VH988" s="871"/>
      <c r="VI988" s="871"/>
      <c r="VJ988" s="871"/>
      <c r="VK988" s="871"/>
      <c r="VL988" s="871"/>
      <c r="VM988" s="871"/>
      <c r="VN988" s="871"/>
      <c r="VO988" s="871"/>
      <c r="VP988" s="871"/>
      <c r="VQ988" s="871"/>
      <c r="VR988" s="871"/>
      <c r="VS988" s="871"/>
      <c r="VT988" s="871"/>
      <c r="VU988" s="871"/>
      <c r="VV988" s="871"/>
      <c r="VW988" s="871"/>
      <c r="VX988" s="871"/>
      <c r="VY988" s="871"/>
      <c r="VZ988" s="871"/>
      <c r="WA988" s="871"/>
      <c r="WB988" s="871"/>
      <c r="WC988" s="871"/>
      <c r="WD988" s="871"/>
      <c r="WE988" s="871"/>
      <c r="WF988" s="871"/>
      <c r="WG988" s="871"/>
      <c r="WH988" s="871"/>
      <c r="WI988" s="871"/>
      <c r="WJ988" s="871"/>
      <c r="WK988" s="871"/>
      <c r="WL988" s="871"/>
      <c r="WM988" s="871"/>
      <c r="WN988" s="871"/>
      <c r="WO988" s="871"/>
      <c r="WP988" s="871"/>
      <c r="WQ988" s="871"/>
      <c r="WR988" s="871"/>
      <c r="WS988" s="871"/>
      <c r="WT988" s="871"/>
      <c r="WU988" s="871"/>
      <c r="WV988" s="871"/>
      <c r="WW988" s="871"/>
      <c r="WX988" s="871"/>
      <c r="WY988" s="871"/>
      <c r="WZ988" s="871"/>
      <c r="XA988" s="871"/>
      <c r="XB988" s="871"/>
      <c r="XC988" s="871"/>
      <c r="XD988" s="871"/>
      <c r="XE988" s="871"/>
      <c r="XF988" s="871"/>
      <c r="XG988" s="871"/>
      <c r="XH988" s="871"/>
      <c r="XI988" s="871"/>
      <c r="XJ988" s="871"/>
      <c r="XK988" s="871"/>
      <c r="XL988" s="871"/>
      <c r="XM988" s="871"/>
      <c r="XN988" s="871"/>
      <c r="XO988" s="871"/>
      <c r="XP988" s="871"/>
      <c r="XQ988" s="871"/>
      <c r="XR988" s="871"/>
      <c r="XS988" s="871"/>
      <c r="XT988" s="871"/>
      <c r="XU988" s="871"/>
      <c r="XV988" s="871"/>
      <c r="XW988" s="871"/>
      <c r="XX988" s="871"/>
      <c r="XY988" s="871"/>
      <c r="XZ988" s="871"/>
      <c r="YA988" s="871"/>
      <c r="YB988" s="871"/>
      <c r="YC988" s="871"/>
      <c r="YD988" s="871"/>
      <c r="YE988" s="871"/>
      <c r="YF988" s="871"/>
      <c r="YG988" s="871"/>
      <c r="YH988" s="871"/>
      <c r="YI988" s="871"/>
      <c r="YJ988" s="871"/>
      <c r="YK988" s="871"/>
      <c r="YL988" s="871"/>
      <c r="YM988" s="871"/>
      <c r="YN988" s="871"/>
      <c r="YO988" s="871"/>
      <c r="YP988" s="871"/>
      <c r="YQ988" s="871"/>
      <c r="YR988" s="871"/>
      <c r="YS988" s="871"/>
      <c r="YT988" s="871"/>
      <c r="YU988" s="871"/>
      <c r="YV988" s="871"/>
      <c r="YW988" s="871"/>
      <c r="YX988" s="871"/>
      <c r="YY988" s="871"/>
      <c r="YZ988" s="871"/>
      <c r="ZA988" s="871"/>
      <c r="ZB988" s="871"/>
      <c r="ZC988" s="871"/>
      <c r="ZD988" s="871"/>
      <c r="ZE988" s="871"/>
      <c r="ZF988" s="871"/>
      <c r="ZG988" s="871"/>
      <c r="ZH988" s="871"/>
      <c r="ZI988" s="871"/>
      <c r="ZJ988" s="871"/>
      <c r="ZK988" s="871"/>
      <c r="ZL988" s="871"/>
      <c r="ZM988" s="871"/>
      <c r="ZN988" s="871"/>
      <c r="ZO988" s="871"/>
      <c r="ZP988" s="871"/>
      <c r="ZQ988" s="871"/>
      <c r="ZR988" s="871"/>
      <c r="ZS988" s="871"/>
      <c r="ZT988" s="871"/>
      <c r="ZU988" s="871"/>
      <c r="ZV988" s="871"/>
      <c r="ZW988" s="871"/>
      <c r="ZX988" s="871"/>
      <c r="ZY988" s="871"/>
      <c r="ZZ988" s="871"/>
      <c r="AAA988" s="871"/>
      <c r="AAB988" s="871"/>
      <c r="AAC988" s="871"/>
      <c r="AAD988" s="871"/>
      <c r="AAE988" s="871"/>
      <c r="AAF988" s="871"/>
      <c r="AAG988" s="871"/>
      <c r="AAH988" s="871"/>
      <c r="AAI988" s="871"/>
      <c r="AAJ988" s="871"/>
      <c r="AAK988" s="871"/>
      <c r="AAL988" s="871"/>
      <c r="AAM988" s="871"/>
      <c r="AAN988" s="871"/>
      <c r="AAO988" s="871"/>
      <c r="AAP988" s="871"/>
      <c r="AAQ988" s="871"/>
      <c r="AAR988" s="871"/>
      <c r="AAS988" s="871"/>
      <c r="AAT988" s="871"/>
      <c r="AAU988" s="871"/>
      <c r="AAV988" s="871"/>
      <c r="AAW988" s="871"/>
      <c r="AAX988" s="871"/>
      <c r="AAY988" s="871"/>
      <c r="AAZ988" s="871"/>
      <c r="ABA988" s="871"/>
      <c r="ABB988" s="871"/>
      <c r="ABC988" s="871"/>
      <c r="ABD988" s="871"/>
      <c r="ABE988" s="871"/>
      <c r="ABF988" s="871"/>
      <c r="ABG988" s="871"/>
      <c r="ABH988" s="871"/>
      <c r="ABI988" s="871"/>
      <c r="ABJ988" s="871"/>
      <c r="ABK988" s="871"/>
      <c r="ABL988" s="871"/>
      <c r="ABM988" s="871"/>
      <c r="ABN988" s="871"/>
      <c r="ABO988" s="871"/>
      <c r="ABP988" s="871"/>
      <c r="ABQ988" s="871"/>
      <c r="ABR988" s="871"/>
      <c r="ABS988" s="871"/>
      <c r="ABT988" s="871"/>
      <c r="ABU988" s="871"/>
      <c r="ABV988" s="871"/>
      <c r="ABW988" s="871"/>
      <c r="ABX988" s="871"/>
      <c r="ABY988" s="871"/>
      <c r="ABZ988" s="871"/>
      <c r="ACA988" s="871"/>
      <c r="ACB988" s="871"/>
      <c r="ACC988" s="871"/>
      <c r="ACD988" s="871"/>
      <c r="ACE988" s="871"/>
      <c r="ACF988" s="871"/>
      <c r="ACG988" s="871"/>
      <c r="ACH988" s="871"/>
      <c r="ACI988" s="871"/>
      <c r="ACJ988" s="871"/>
      <c r="ACK988" s="871"/>
      <c r="ACL988" s="871"/>
      <c r="ACM988" s="871"/>
      <c r="ACN988" s="871"/>
      <c r="ACO988" s="871"/>
      <c r="ACP988" s="871"/>
      <c r="ACQ988" s="871"/>
      <c r="ACR988" s="871"/>
      <c r="ACS988" s="871"/>
      <c r="ACT988" s="871"/>
      <c r="ACU988" s="871"/>
      <c r="ACV988" s="871"/>
      <c r="ACW988" s="871"/>
      <c r="ACX988" s="871"/>
      <c r="ACY988" s="871"/>
      <c r="ACZ988" s="871"/>
      <c r="ADA988" s="871"/>
      <c r="ADB988" s="871"/>
      <c r="ADC988" s="871"/>
      <c r="ADD988" s="871"/>
      <c r="ADE988" s="871"/>
      <c r="ADF988" s="871"/>
      <c r="ADG988" s="871"/>
      <c r="ADH988" s="871"/>
      <c r="ADI988" s="871"/>
      <c r="ADJ988" s="871"/>
      <c r="ADK988" s="871"/>
      <c r="ADL988" s="871"/>
      <c r="ADM988" s="871"/>
      <c r="ADN988" s="871"/>
      <c r="ADO988" s="871"/>
      <c r="ADP988" s="871"/>
      <c r="ADQ988" s="871"/>
      <c r="ADR988" s="871"/>
      <c r="ADS988" s="871"/>
      <c r="ADT988" s="871"/>
      <c r="ADU988" s="871"/>
      <c r="ADV988" s="871"/>
      <c r="ADW988" s="871"/>
      <c r="ADX988" s="871"/>
      <c r="ADY988" s="871"/>
      <c r="ADZ988" s="871"/>
      <c r="AEA988" s="871"/>
      <c r="AEB988" s="871"/>
      <c r="AEC988" s="871"/>
      <c r="AED988" s="871"/>
      <c r="AEE988" s="871"/>
      <c r="AEF988" s="871"/>
      <c r="AEG988" s="871"/>
      <c r="AEH988" s="871"/>
      <c r="AEI988" s="871"/>
      <c r="AEJ988" s="871"/>
      <c r="AEK988" s="871"/>
      <c r="AEL988" s="871"/>
      <c r="AEM988" s="871"/>
      <c r="AEN988" s="871"/>
      <c r="AEO988" s="871"/>
      <c r="AEP988" s="871"/>
      <c r="AEQ988" s="871"/>
      <c r="AER988" s="871"/>
      <c r="AES988" s="871"/>
      <c r="AET988" s="871"/>
      <c r="AEU988" s="871"/>
      <c r="AEV988" s="871"/>
      <c r="AEW988" s="871"/>
      <c r="AEX988" s="871"/>
      <c r="AEY988" s="871"/>
      <c r="AEZ988" s="871"/>
      <c r="AFA988" s="871"/>
      <c r="AFB988" s="871"/>
      <c r="AFC988" s="871"/>
      <c r="AFD988" s="871"/>
      <c r="AFE988" s="871"/>
      <c r="AFF988" s="871"/>
      <c r="AFG988" s="871"/>
      <c r="AFH988" s="871"/>
      <c r="AFI988" s="871"/>
      <c r="AFJ988" s="871"/>
      <c r="AFK988" s="871"/>
      <c r="AFL988" s="871"/>
      <c r="AFM988" s="871"/>
      <c r="AFN988" s="871"/>
      <c r="AFO988" s="871"/>
      <c r="AFP988" s="871"/>
      <c r="AFQ988" s="871"/>
      <c r="AFR988" s="871"/>
      <c r="AFS988" s="871"/>
      <c r="AFT988" s="871"/>
      <c r="AFU988" s="871"/>
      <c r="AFV988" s="871"/>
      <c r="AFW988" s="871"/>
      <c r="AFX988" s="871"/>
      <c r="AFY988" s="871"/>
      <c r="AFZ988" s="871"/>
      <c r="AGA988" s="871"/>
      <c r="AGB988" s="871"/>
      <c r="AGC988" s="871"/>
      <c r="AGD988" s="871"/>
      <c r="AGE988" s="871"/>
      <c r="AGF988" s="871"/>
      <c r="AGG988" s="871"/>
      <c r="AGH988" s="871"/>
      <c r="AGI988" s="871"/>
      <c r="AGJ988" s="871"/>
      <c r="AGK988" s="871"/>
      <c r="AGL988" s="871"/>
      <c r="AGM988" s="871"/>
      <c r="AGN988" s="871"/>
      <c r="AGO988" s="871"/>
      <c r="AGP988" s="871"/>
      <c r="AGQ988" s="871"/>
      <c r="AGR988" s="871"/>
      <c r="AGS988" s="871"/>
      <c r="AGT988" s="871"/>
      <c r="AGU988" s="871"/>
      <c r="AGV988" s="871"/>
      <c r="AGW988" s="871"/>
      <c r="AGX988" s="871"/>
      <c r="AGY988" s="871"/>
      <c r="AGZ988" s="871"/>
      <c r="AHA988" s="871"/>
      <c r="AHB988" s="871"/>
      <c r="AHC988" s="871"/>
      <c r="AHD988" s="871"/>
      <c r="AHE988" s="871"/>
      <c r="AHF988" s="871"/>
      <c r="AHG988" s="871"/>
      <c r="AHH988" s="871"/>
      <c r="AHI988" s="871"/>
      <c r="AHJ988" s="871"/>
      <c r="AHK988" s="871"/>
      <c r="AHL988" s="871"/>
      <c r="AHM988" s="871"/>
      <c r="AHN988" s="871"/>
      <c r="AHO988" s="871"/>
      <c r="AHP988" s="871"/>
      <c r="AHQ988" s="871"/>
      <c r="AHR988" s="871"/>
      <c r="AHS988" s="871"/>
      <c r="AHT988" s="871"/>
      <c r="AHU988" s="871"/>
      <c r="AHV988" s="871"/>
      <c r="AHW988" s="871"/>
      <c r="AHX988" s="871"/>
      <c r="AHY988" s="871"/>
      <c r="AHZ988" s="871"/>
      <c r="AIA988" s="871"/>
      <c r="AIB988" s="871"/>
      <c r="AIC988" s="871"/>
      <c r="AID988" s="871"/>
      <c r="AIE988" s="871"/>
      <c r="AIF988" s="871"/>
      <c r="AIG988" s="871"/>
      <c r="AIH988" s="871"/>
      <c r="AII988" s="871"/>
      <c r="AIJ988" s="871"/>
      <c r="AIK988" s="871"/>
      <c r="AIL988" s="871"/>
      <c r="AIM988" s="871"/>
      <c r="AIN988" s="871"/>
      <c r="AIO988" s="871"/>
      <c r="AIP988" s="871"/>
      <c r="AIQ988" s="871"/>
      <c r="AIR988" s="871"/>
      <c r="AIS988" s="871"/>
      <c r="AIT988" s="871"/>
      <c r="AIU988" s="871"/>
      <c r="AIV988" s="871"/>
      <c r="AIW988" s="871"/>
      <c r="AIX988" s="871"/>
      <c r="AIY988" s="871"/>
      <c r="AIZ988" s="871"/>
      <c r="AJA988" s="871"/>
      <c r="AJB988" s="871"/>
      <c r="AJC988" s="871"/>
      <c r="AJD988" s="871"/>
      <c r="AJE988" s="871"/>
      <c r="AJF988" s="871"/>
      <c r="AJG988" s="871"/>
      <c r="AJH988" s="871"/>
      <c r="AJI988" s="871"/>
      <c r="AJJ988" s="871"/>
      <c r="AJK988" s="871"/>
      <c r="AJL988" s="871"/>
      <c r="AJM988" s="871"/>
      <c r="AJN988" s="871"/>
      <c r="AJO988" s="871"/>
      <c r="AJP988" s="871"/>
      <c r="AJQ988" s="871"/>
      <c r="AJR988" s="871"/>
      <c r="AJS988" s="871"/>
      <c r="AJT988" s="871"/>
      <c r="AJU988" s="871"/>
      <c r="AJV988" s="871"/>
      <c r="AJW988" s="871"/>
      <c r="AJX988" s="871"/>
      <c r="AJY988" s="871"/>
      <c r="AJZ988" s="871"/>
      <c r="AKA988" s="871"/>
      <c r="AKB988" s="871"/>
      <c r="AKC988" s="871"/>
      <c r="AKD988" s="871"/>
      <c r="AKE988" s="871"/>
      <c r="AKF988" s="871"/>
      <c r="AKG988" s="871"/>
      <c r="AKH988" s="871"/>
      <c r="AKI988" s="871"/>
      <c r="AKJ988" s="871"/>
      <c r="AKK988" s="871"/>
      <c r="AKL988" s="871"/>
      <c r="AKM988" s="871"/>
      <c r="AKN988" s="871"/>
      <c r="AKO988" s="871"/>
      <c r="AKP988" s="871"/>
      <c r="AKQ988" s="871"/>
      <c r="AKR988" s="871"/>
      <c r="AKS988" s="871"/>
      <c r="AKT988" s="871"/>
      <c r="AKU988" s="871"/>
      <c r="AKV988" s="871"/>
      <c r="AKW988" s="871"/>
      <c r="AKX988" s="871"/>
      <c r="AKY988" s="871"/>
      <c r="AKZ988" s="871"/>
      <c r="ALA988" s="871"/>
      <c r="ALB988" s="871"/>
      <c r="ALC988" s="871"/>
      <c r="ALD988" s="871"/>
      <c r="ALE988" s="871"/>
      <c r="ALF988" s="871"/>
      <c r="ALG988" s="871"/>
      <c r="ALH988" s="871"/>
      <c r="ALI988" s="871"/>
      <c r="ALJ988" s="871"/>
      <c r="ALK988" s="871"/>
      <c r="ALL988" s="871"/>
      <c r="ALM988" s="871"/>
      <c r="ALN988" s="871"/>
      <c r="ALO988" s="871"/>
      <c r="ALP988" s="871"/>
      <c r="ALQ988" s="871"/>
      <c r="ALR988" s="871"/>
      <c r="ALS988" s="871"/>
      <c r="ALT988" s="871"/>
      <c r="ALU988" s="871"/>
      <c r="ALV988" s="871"/>
      <c r="ALW988" s="871"/>
      <c r="ALX988" s="871"/>
      <c r="ALY988" s="871"/>
      <c r="ALZ988" s="871"/>
      <c r="AMA988" s="871"/>
      <c r="AMB988" s="871"/>
      <c r="AMC988" s="871"/>
      <c r="AMD988" s="871"/>
      <c r="AME988" s="871"/>
      <c r="AMF988" s="871"/>
      <c r="AMG988" s="871"/>
      <c r="AMH988" s="871"/>
      <c r="AMI988" s="871"/>
      <c r="AMJ988" s="871"/>
    </row>
    <row r="989" spans="1:1024" ht="14.4">
      <c r="A989" s="964">
        <v>15509</v>
      </c>
      <c r="B989" s="1048">
        <v>0.1</v>
      </c>
      <c r="C989" s="1047"/>
      <c r="D989" s="954" t="s">
        <v>747</v>
      </c>
      <c r="E989" s="1031">
        <v>1850000</v>
      </c>
      <c r="F989" s="1056">
        <v>2.5000000000000001E-2</v>
      </c>
      <c r="G989" s="955">
        <f t="shared" ref="G989:G1022" si="40">E989*F989</f>
        <v>46250</v>
      </c>
      <c r="H989" s="871"/>
      <c r="I989" s="871"/>
      <c r="J989" s="871"/>
      <c r="K989" s="871"/>
      <c r="L989" s="871"/>
      <c r="M989" s="871"/>
      <c r="N989" s="871"/>
      <c r="O989" s="871"/>
      <c r="P989" s="871"/>
      <c r="Q989" s="871"/>
      <c r="R989" s="871"/>
      <c r="S989" s="871"/>
      <c r="T989" s="871"/>
      <c r="U989" s="871"/>
      <c r="V989" s="871"/>
      <c r="W989" s="871"/>
      <c r="X989" s="871"/>
      <c r="Y989" s="871"/>
      <c r="Z989" s="871"/>
      <c r="AA989" s="871"/>
      <c r="AB989" s="871"/>
      <c r="AC989" s="871"/>
      <c r="AD989" s="871"/>
      <c r="AE989" s="871"/>
      <c r="AF989" s="871"/>
      <c r="AG989" s="871"/>
      <c r="AH989" s="871"/>
      <c r="AI989" s="871"/>
      <c r="AJ989" s="871"/>
      <c r="AK989" s="871"/>
      <c r="AL989" s="871"/>
      <c r="AM989" s="871"/>
      <c r="AN989" s="871"/>
      <c r="AO989" s="871"/>
      <c r="AP989" s="871"/>
      <c r="AQ989" s="871"/>
      <c r="AR989" s="871"/>
      <c r="AS989" s="871"/>
      <c r="AT989" s="871"/>
      <c r="AU989" s="871"/>
      <c r="AV989" s="871"/>
      <c r="AW989" s="871"/>
      <c r="AX989" s="871"/>
      <c r="AY989" s="871"/>
      <c r="AZ989" s="871"/>
      <c r="BA989" s="871"/>
      <c r="BB989" s="871"/>
      <c r="BC989" s="871"/>
      <c r="BD989" s="871"/>
      <c r="BE989" s="871"/>
      <c r="BF989" s="871"/>
      <c r="BG989" s="871"/>
      <c r="BH989" s="871"/>
      <c r="BI989" s="871"/>
      <c r="BJ989" s="871"/>
      <c r="BK989" s="871"/>
      <c r="BL989" s="871"/>
      <c r="BM989" s="871"/>
      <c r="BN989" s="871"/>
      <c r="BO989" s="871"/>
      <c r="BP989" s="871"/>
      <c r="BQ989" s="871"/>
      <c r="BR989" s="871"/>
      <c r="BS989" s="871"/>
      <c r="BT989" s="871"/>
      <c r="BU989" s="871"/>
      <c r="BV989" s="871"/>
      <c r="BW989" s="871"/>
      <c r="BX989" s="871"/>
      <c r="BY989" s="871"/>
      <c r="BZ989" s="871"/>
      <c r="CA989" s="871"/>
      <c r="CB989" s="871"/>
      <c r="CC989" s="871"/>
      <c r="CD989" s="871"/>
      <c r="CE989" s="871"/>
      <c r="CF989" s="871"/>
      <c r="CG989" s="871"/>
      <c r="CH989" s="871"/>
      <c r="CI989" s="871"/>
      <c r="CJ989" s="871"/>
      <c r="CK989" s="871"/>
      <c r="CL989" s="871"/>
      <c r="CM989" s="871"/>
      <c r="CN989" s="871"/>
      <c r="CO989" s="871"/>
      <c r="CP989" s="871"/>
      <c r="CQ989" s="871"/>
      <c r="CR989" s="871"/>
      <c r="CS989" s="871"/>
      <c r="CT989" s="871"/>
      <c r="CU989" s="871"/>
      <c r="CV989" s="871"/>
      <c r="CW989" s="871"/>
      <c r="CX989" s="871"/>
      <c r="CY989" s="871"/>
      <c r="CZ989" s="871"/>
      <c r="DA989" s="871"/>
      <c r="DB989" s="871"/>
      <c r="DC989" s="871"/>
      <c r="DD989" s="871"/>
      <c r="DE989" s="871"/>
      <c r="DF989" s="871"/>
      <c r="DG989" s="871"/>
      <c r="DH989" s="871"/>
      <c r="DI989" s="871"/>
      <c r="DJ989" s="871"/>
      <c r="DK989" s="871"/>
      <c r="DL989" s="871"/>
      <c r="DM989" s="871"/>
      <c r="DN989" s="871"/>
      <c r="DO989" s="871"/>
      <c r="DP989" s="871"/>
      <c r="DQ989" s="871"/>
      <c r="DR989" s="871"/>
      <c r="DS989" s="871"/>
      <c r="DT989" s="871"/>
      <c r="DU989" s="871"/>
      <c r="DV989" s="871"/>
      <c r="DW989" s="871"/>
      <c r="DX989" s="871"/>
      <c r="DY989" s="871"/>
      <c r="DZ989" s="871"/>
      <c r="EA989" s="871"/>
      <c r="EB989" s="871"/>
      <c r="EC989" s="871"/>
      <c r="ED989" s="871"/>
      <c r="EE989" s="871"/>
      <c r="EF989" s="871"/>
      <c r="EG989" s="871"/>
      <c r="EH989" s="871"/>
      <c r="EI989" s="871"/>
      <c r="EJ989" s="871"/>
      <c r="EK989" s="871"/>
      <c r="EL989" s="871"/>
      <c r="EM989" s="871"/>
      <c r="EN989" s="871"/>
      <c r="EO989" s="871"/>
      <c r="EP989" s="871"/>
      <c r="EQ989" s="871"/>
      <c r="ER989" s="871"/>
      <c r="ES989" s="871"/>
      <c r="ET989" s="871"/>
      <c r="EU989" s="871"/>
      <c r="EV989" s="871"/>
      <c r="EW989" s="871"/>
      <c r="EX989" s="871"/>
      <c r="EY989" s="871"/>
      <c r="EZ989" s="871"/>
      <c r="FA989" s="871"/>
      <c r="FB989" s="871"/>
      <c r="FC989" s="871"/>
      <c r="FD989" s="871"/>
      <c r="FE989" s="871"/>
      <c r="FF989" s="871"/>
      <c r="FG989" s="871"/>
      <c r="FH989" s="871"/>
      <c r="FI989" s="871"/>
      <c r="FJ989" s="871"/>
      <c r="FK989" s="871"/>
      <c r="FL989" s="871"/>
      <c r="FM989" s="871"/>
      <c r="FN989" s="871"/>
      <c r="FO989" s="871"/>
      <c r="FP989" s="871"/>
      <c r="FQ989" s="871"/>
      <c r="FR989" s="871"/>
      <c r="FS989" s="871"/>
      <c r="FT989" s="871"/>
      <c r="FU989" s="871"/>
      <c r="FV989" s="871"/>
      <c r="FW989" s="871"/>
      <c r="FX989" s="871"/>
      <c r="FY989" s="871"/>
      <c r="FZ989" s="871"/>
      <c r="GA989" s="871"/>
      <c r="GB989" s="871"/>
      <c r="GC989" s="871"/>
      <c r="GD989" s="871"/>
      <c r="GE989" s="871"/>
      <c r="GF989" s="871"/>
      <c r="GG989" s="871"/>
      <c r="GH989" s="871"/>
      <c r="GI989" s="871"/>
      <c r="GJ989" s="871"/>
      <c r="GK989" s="871"/>
      <c r="GL989" s="871"/>
      <c r="GM989" s="871"/>
      <c r="GN989" s="871"/>
      <c r="GO989" s="871"/>
      <c r="GP989" s="871"/>
      <c r="GQ989" s="871"/>
      <c r="GR989" s="871"/>
      <c r="GS989" s="871"/>
      <c r="GT989" s="871"/>
      <c r="GU989" s="871"/>
      <c r="GV989" s="871"/>
      <c r="GW989" s="871"/>
      <c r="GX989" s="871"/>
      <c r="GY989" s="871"/>
      <c r="GZ989" s="871"/>
      <c r="HA989" s="871"/>
      <c r="HB989" s="871"/>
      <c r="HC989" s="871"/>
      <c r="HD989" s="871"/>
      <c r="HE989" s="871"/>
      <c r="HF989" s="871"/>
      <c r="HG989" s="871"/>
      <c r="HH989" s="871"/>
      <c r="HI989" s="871"/>
      <c r="HJ989" s="871"/>
      <c r="HK989" s="871"/>
      <c r="HL989" s="871"/>
      <c r="HM989" s="871"/>
      <c r="HN989" s="871"/>
      <c r="HO989" s="871"/>
      <c r="HP989" s="871"/>
      <c r="HQ989" s="871"/>
      <c r="HR989" s="871"/>
      <c r="HS989" s="871"/>
      <c r="HT989" s="871"/>
      <c r="HU989" s="871"/>
      <c r="HV989" s="871"/>
      <c r="HW989" s="871"/>
      <c r="HX989" s="871"/>
      <c r="HY989" s="871"/>
      <c r="HZ989" s="871"/>
      <c r="IA989" s="871"/>
      <c r="IB989" s="871"/>
      <c r="IC989" s="871"/>
      <c r="ID989" s="871"/>
      <c r="IE989" s="871"/>
      <c r="IF989" s="871"/>
      <c r="IG989" s="871"/>
      <c r="IH989" s="871"/>
      <c r="II989" s="871"/>
      <c r="IJ989" s="871"/>
      <c r="IK989" s="871"/>
      <c r="IL989" s="871"/>
      <c r="IM989" s="871"/>
      <c r="IN989" s="871"/>
      <c r="IO989" s="871"/>
      <c r="IP989" s="871"/>
      <c r="IQ989" s="871"/>
      <c r="IR989" s="871"/>
      <c r="IS989" s="871"/>
      <c r="IT989" s="871"/>
      <c r="IU989" s="871"/>
      <c r="IV989" s="871"/>
      <c r="IW989" s="871"/>
      <c r="IX989" s="871"/>
      <c r="IY989" s="871"/>
      <c r="IZ989" s="871"/>
      <c r="JA989" s="871"/>
      <c r="JB989" s="871"/>
      <c r="JC989" s="871"/>
      <c r="JD989" s="871"/>
      <c r="JE989" s="871"/>
      <c r="JF989" s="871"/>
      <c r="JG989" s="871"/>
      <c r="JH989" s="871"/>
      <c r="JI989" s="871"/>
      <c r="JJ989" s="871"/>
      <c r="JK989" s="871"/>
      <c r="JL989" s="871"/>
      <c r="JM989" s="871"/>
      <c r="JN989" s="871"/>
      <c r="JO989" s="871"/>
      <c r="JP989" s="871"/>
      <c r="JQ989" s="871"/>
      <c r="JR989" s="871"/>
      <c r="JS989" s="871"/>
      <c r="JT989" s="871"/>
      <c r="JU989" s="871"/>
      <c r="JV989" s="871"/>
      <c r="JW989" s="871"/>
      <c r="JX989" s="871"/>
      <c r="JY989" s="871"/>
      <c r="JZ989" s="871"/>
      <c r="KA989" s="871"/>
      <c r="KB989" s="871"/>
      <c r="KC989" s="871"/>
      <c r="KD989" s="871"/>
      <c r="KE989" s="871"/>
      <c r="KF989" s="871"/>
      <c r="KG989" s="871"/>
      <c r="KH989" s="871"/>
      <c r="KI989" s="871"/>
      <c r="KJ989" s="871"/>
      <c r="KK989" s="871"/>
      <c r="KL989" s="871"/>
      <c r="KM989" s="871"/>
      <c r="KN989" s="871"/>
      <c r="KO989" s="871"/>
      <c r="KP989" s="871"/>
      <c r="KQ989" s="871"/>
      <c r="KR989" s="871"/>
      <c r="KS989" s="871"/>
      <c r="KT989" s="871"/>
      <c r="KU989" s="871"/>
      <c r="KV989" s="871"/>
      <c r="KW989" s="871"/>
      <c r="KX989" s="871"/>
      <c r="KY989" s="871"/>
      <c r="KZ989" s="871"/>
      <c r="LA989" s="871"/>
      <c r="LB989" s="871"/>
      <c r="LC989" s="871"/>
      <c r="LD989" s="871"/>
      <c r="LE989" s="871"/>
      <c r="LF989" s="871"/>
      <c r="LG989" s="871"/>
      <c r="LH989" s="871"/>
      <c r="LI989" s="871"/>
      <c r="LJ989" s="871"/>
      <c r="LK989" s="871"/>
      <c r="LL989" s="871"/>
      <c r="LM989" s="871"/>
      <c r="LN989" s="871"/>
      <c r="LO989" s="871"/>
      <c r="LP989" s="871"/>
      <c r="LQ989" s="871"/>
      <c r="LR989" s="871"/>
      <c r="LS989" s="871"/>
      <c r="LT989" s="871"/>
      <c r="LU989" s="871"/>
      <c r="LV989" s="871"/>
      <c r="LW989" s="871"/>
      <c r="LX989" s="871"/>
      <c r="LY989" s="871"/>
      <c r="LZ989" s="871"/>
      <c r="MA989" s="871"/>
      <c r="MB989" s="871"/>
      <c r="MC989" s="871"/>
      <c r="MD989" s="871"/>
      <c r="ME989" s="871"/>
      <c r="MF989" s="871"/>
      <c r="MG989" s="871"/>
      <c r="MH989" s="871"/>
      <c r="MI989" s="871"/>
      <c r="MJ989" s="871"/>
      <c r="MK989" s="871"/>
      <c r="ML989" s="871"/>
      <c r="MM989" s="871"/>
      <c r="MN989" s="871"/>
      <c r="MO989" s="871"/>
      <c r="MP989" s="871"/>
      <c r="MQ989" s="871"/>
      <c r="MR989" s="871"/>
      <c r="MS989" s="871"/>
      <c r="MT989" s="871"/>
      <c r="MU989" s="871"/>
      <c r="MV989" s="871"/>
      <c r="MW989" s="871"/>
      <c r="MX989" s="871"/>
      <c r="MY989" s="871"/>
      <c r="MZ989" s="871"/>
      <c r="NA989" s="871"/>
      <c r="NB989" s="871"/>
      <c r="NC989" s="871"/>
      <c r="ND989" s="871"/>
      <c r="NE989" s="871"/>
      <c r="NF989" s="871"/>
      <c r="NG989" s="871"/>
      <c r="NH989" s="871"/>
      <c r="NI989" s="871"/>
      <c r="NJ989" s="871"/>
      <c r="NK989" s="871"/>
      <c r="NL989" s="871"/>
      <c r="NM989" s="871"/>
      <c r="NN989" s="871"/>
      <c r="NO989" s="871"/>
      <c r="NP989" s="871"/>
      <c r="NQ989" s="871"/>
      <c r="NR989" s="871"/>
      <c r="NS989" s="871"/>
      <c r="NT989" s="871"/>
      <c r="NU989" s="871"/>
      <c r="NV989" s="871"/>
      <c r="NW989" s="871"/>
      <c r="NX989" s="871"/>
      <c r="NY989" s="871"/>
      <c r="NZ989" s="871"/>
      <c r="OA989" s="871"/>
      <c r="OB989" s="871"/>
      <c r="OC989" s="871"/>
      <c r="OD989" s="871"/>
      <c r="OE989" s="871"/>
      <c r="OF989" s="871"/>
      <c r="OG989" s="871"/>
      <c r="OH989" s="871"/>
      <c r="OI989" s="871"/>
      <c r="OJ989" s="871"/>
      <c r="OK989" s="871"/>
      <c r="OL989" s="871"/>
      <c r="OM989" s="871"/>
      <c r="ON989" s="871"/>
      <c r="OO989" s="871"/>
      <c r="OP989" s="871"/>
      <c r="OQ989" s="871"/>
      <c r="OR989" s="871"/>
      <c r="OS989" s="871"/>
      <c r="OT989" s="871"/>
      <c r="OU989" s="871"/>
      <c r="OV989" s="871"/>
      <c r="OW989" s="871"/>
      <c r="OX989" s="871"/>
      <c r="OY989" s="871"/>
      <c r="OZ989" s="871"/>
      <c r="PA989" s="871"/>
      <c r="PB989" s="871"/>
      <c r="PC989" s="871"/>
      <c r="PD989" s="871"/>
      <c r="PE989" s="871"/>
      <c r="PF989" s="871"/>
      <c r="PG989" s="871"/>
      <c r="PH989" s="871"/>
      <c r="PI989" s="871"/>
      <c r="PJ989" s="871"/>
      <c r="PK989" s="871"/>
      <c r="PL989" s="871"/>
      <c r="PM989" s="871"/>
      <c r="PN989" s="871"/>
      <c r="PO989" s="871"/>
      <c r="PP989" s="871"/>
      <c r="PQ989" s="871"/>
      <c r="PR989" s="871"/>
      <c r="PS989" s="871"/>
      <c r="PT989" s="871"/>
      <c r="PU989" s="871"/>
      <c r="PV989" s="871"/>
      <c r="PW989" s="871"/>
      <c r="PX989" s="871"/>
      <c r="PY989" s="871"/>
      <c r="PZ989" s="871"/>
      <c r="QA989" s="871"/>
      <c r="QB989" s="871"/>
      <c r="QC989" s="871"/>
      <c r="QD989" s="871"/>
      <c r="QE989" s="871"/>
      <c r="QF989" s="871"/>
      <c r="QG989" s="871"/>
      <c r="QH989" s="871"/>
      <c r="QI989" s="871"/>
      <c r="QJ989" s="871"/>
      <c r="QK989" s="871"/>
      <c r="QL989" s="871"/>
      <c r="QM989" s="871"/>
      <c r="QN989" s="871"/>
      <c r="QO989" s="871"/>
      <c r="QP989" s="871"/>
      <c r="QQ989" s="871"/>
      <c r="QR989" s="871"/>
      <c r="QS989" s="871"/>
      <c r="QT989" s="871"/>
      <c r="QU989" s="871"/>
      <c r="QV989" s="871"/>
      <c r="QW989" s="871"/>
      <c r="QX989" s="871"/>
      <c r="QY989" s="871"/>
      <c r="QZ989" s="871"/>
      <c r="RA989" s="871"/>
      <c r="RB989" s="871"/>
      <c r="RC989" s="871"/>
      <c r="RD989" s="871"/>
      <c r="RE989" s="871"/>
      <c r="RF989" s="871"/>
      <c r="RG989" s="871"/>
      <c r="RH989" s="871"/>
      <c r="RI989" s="871"/>
      <c r="RJ989" s="871"/>
      <c r="RK989" s="871"/>
      <c r="RL989" s="871"/>
      <c r="RM989" s="871"/>
      <c r="RN989" s="871"/>
      <c r="RO989" s="871"/>
      <c r="RP989" s="871"/>
      <c r="RQ989" s="871"/>
      <c r="RR989" s="871"/>
      <c r="RS989" s="871"/>
      <c r="RT989" s="871"/>
      <c r="RU989" s="871"/>
      <c r="RV989" s="871"/>
      <c r="RW989" s="871"/>
      <c r="RX989" s="871"/>
      <c r="RY989" s="871"/>
      <c r="RZ989" s="871"/>
      <c r="SA989" s="871"/>
      <c r="SB989" s="871"/>
      <c r="SC989" s="871"/>
      <c r="SD989" s="871"/>
      <c r="SE989" s="871"/>
      <c r="SF989" s="871"/>
      <c r="SG989" s="871"/>
      <c r="SH989" s="871"/>
      <c r="SI989" s="871"/>
      <c r="SJ989" s="871"/>
      <c r="SK989" s="871"/>
      <c r="SL989" s="871"/>
      <c r="SM989" s="871"/>
      <c r="SN989" s="871"/>
      <c r="SO989" s="871"/>
      <c r="SP989" s="871"/>
      <c r="SQ989" s="871"/>
      <c r="SR989" s="871"/>
      <c r="SS989" s="871"/>
      <c r="ST989" s="871"/>
      <c r="SU989" s="871"/>
      <c r="SV989" s="871"/>
      <c r="SW989" s="871"/>
      <c r="SX989" s="871"/>
      <c r="SY989" s="871"/>
      <c r="SZ989" s="871"/>
      <c r="TA989" s="871"/>
      <c r="TB989" s="871"/>
      <c r="TC989" s="871"/>
      <c r="TD989" s="871"/>
      <c r="TE989" s="871"/>
      <c r="TF989" s="871"/>
      <c r="TG989" s="871"/>
      <c r="TH989" s="871"/>
      <c r="TI989" s="871"/>
      <c r="TJ989" s="871"/>
      <c r="TK989" s="871"/>
      <c r="TL989" s="871"/>
      <c r="TM989" s="871"/>
      <c r="TN989" s="871"/>
      <c r="TO989" s="871"/>
      <c r="TP989" s="871"/>
      <c r="TQ989" s="871"/>
      <c r="TR989" s="871"/>
      <c r="TS989" s="871"/>
      <c r="TT989" s="871"/>
      <c r="TU989" s="871"/>
      <c r="TV989" s="871"/>
      <c r="TW989" s="871"/>
      <c r="TX989" s="871"/>
      <c r="TY989" s="871"/>
      <c r="TZ989" s="871"/>
      <c r="UA989" s="871"/>
      <c r="UB989" s="871"/>
      <c r="UC989" s="871"/>
      <c r="UD989" s="871"/>
      <c r="UE989" s="871"/>
      <c r="UF989" s="871"/>
      <c r="UG989" s="871"/>
      <c r="UH989" s="871"/>
      <c r="UI989" s="871"/>
      <c r="UJ989" s="871"/>
      <c r="UK989" s="871"/>
      <c r="UL989" s="871"/>
      <c r="UM989" s="871"/>
      <c r="UN989" s="871"/>
      <c r="UO989" s="871"/>
      <c r="UP989" s="871"/>
      <c r="UQ989" s="871"/>
      <c r="UR989" s="871"/>
      <c r="US989" s="871"/>
      <c r="UT989" s="871"/>
      <c r="UU989" s="871"/>
      <c r="UV989" s="871"/>
      <c r="UW989" s="871"/>
      <c r="UX989" s="871"/>
      <c r="UY989" s="871"/>
      <c r="UZ989" s="871"/>
      <c r="VA989" s="871"/>
      <c r="VB989" s="871"/>
      <c r="VC989" s="871"/>
      <c r="VD989" s="871"/>
      <c r="VE989" s="871"/>
      <c r="VF989" s="871"/>
      <c r="VG989" s="871"/>
      <c r="VH989" s="871"/>
      <c r="VI989" s="871"/>
      <c r="VJ989" s="871"/>
      <c r="VK989" s="871"/>
      <c r="VL989" s="871"/>
      <c r="VM989" s="871"/>
      <c r="VN989" s="871"/>
      <c r="VO989" s="871"/>
      <c r="VP989" s="871"/>
      <c r="VQ989" s="871"/>
      <c r="VR989" s="871"/>
      <c r="VS989" s="871"/>
      <c r="VT989" s="871"/>
      <c r="VU989" s="871"/>
      <c r="VV989" s="871"/>
      <c r="VW989" s="871"/>
      <c r="VX989" s="871"/>
      <c r="VY989" s="871"/>
      <c r="VZ989" s="871"/>
      <c r="WA989" s="871"/>
      <c r="WB989" s="871"/>
      <c r="WC989" s="871"/>
      <c r="WD989" s="871"/>
      <c r="WE989" s="871"/>
      <c r="WF989" s="871"/>
      <c r="WG989" s="871"/>
      <c r="WH989" s="871"/>
      <c r="WI989" s="871"/>
      <c r="WJ989" s="871"/>
      <c r="WK989" s="871"/>
      <c r="WL989" s="871"/>
      <c r="WM989" s="871"/>
      <c r="WN989" s="871"/>
      <c r="WO989" s="871"/>
      <c r="WP989" s="871"/>
      <c r="WQ989" s="871"/>
      <c r="WR989" s="871"/>
      <c r="WS989" s="871"/>
      <c r="WT989" s="871"/>
      <c r="WU989" s="871"/>
      <c r="WV989" s="871"/>
      <c r="WW989" s="871"/>
      <c r="WX989" s="871"/>
      <c r="WY989" s="871"/>
      <c r="WZ989" s="871"/>
      <c r="XA989" s="871"/>
      <c r="XB989" s="871"/>
      <c r="XC989" s="871"/>
      <c r="XD989" s="871"/>
      <c r="XE989" s="871"/>
      <c r="XF989" s="871"/>
      <c r="XG989" s="871"/>
      <c r="XH989" s="871"/>
      <c r="XI989" s="871"/>
      <c r="XJ989" s="871"/>
      <c r="XK989" s="871"/>
      <c r="XL989" s="871"/>
      <c r="XM989" s="871"/>
      <c r="XN989" s="871"/>
      <c r="XO989" s="871"/>
      <c r="XP989" s="871"/>
      <c r="XQ989" s="871"/>
      <c r="XR989" s="871"/>
      <c r="XS989" s="871"/>
      <c r="XT989" s="871"/>
      <c r="XU989" s="871"/>
      <c r="XV989" s="871"/>
      <c r="XW989" s="871"/>
      <c r="XX989" s="871"/>
      <c r="XY989" s="871"/>
      <c r="XZ989" s="871"/>
      <c r="YA989" s="871"/>
      <c r="YB989" s="871"/>
      <c r="YC989" s="871"/>
      <c r="YD989" s="871"/>
      <c r="YE989" s="871"/>
      <c r="YF989" s="871"/>
      <c r="YG989" s="871"/>
      <c r="YH989" s="871"/>
      <c r="YI989" s="871"/>
      <c r="YJ989" s="871"/>
      <c r="YK989" s="871"/>
      <c r="YL989" s="871"/>
      <c r="YM989" s="871"/>
      <c r="YN989" s="871"/>
      <c r="YO989" s="871"/>
      <c r="YP989" s="871"/>
      <c r="YQ989" s="871"/>
      <c r="YR989" s="871"/>
      <c r="YS989" s="871"/>
      <c r="YT989" s="871"/>
      <c r="YU989" s="871"/>
      <c r="YV989" s="871"/>
      <c r="YW989" s="871"/>
      <c r="YX989" s="871"/>
      <c r="YY989" s="871"/>
      <c r="YZ989" s="871"/>
      <c r="ZA989" s="871"/>
      <c r="ZB989" s="871"/>
      <c r="ZC989" s="871"/>
      <c r="ZD989" s="871"/>
      <c r="ZE989" s="871"/>
      <c r="ZF989" s="871"/>
      <c r="ZG989" s="871"/>
      <c r="ZH989" s="871"/>
      <c r="ZI989" s="871"/>
      <c r="ZJ989" s="871"/>
      <c r="ZK989" s="871"/>
      <c r="ZL989" s="871"/>
      <c r="ZM989" s="871"/>
      <c r="ZN989" s="871"/>
      <c r="ZO989" s="871"/>
      <c r="ZP989" s="871"/>
      <c r="ZQ989" s="871"/>
      <c r="ZR989" s="871"/>
      <c r="ZS989" s="871"/>
      <c r="ZT989" s="871"/>
      <c r="ZU989" s="871"/>
      <c r="ZV989" s="871"/>
      <c r="ZW989" s="871"/>
      <c r="ZX989" s="871"/>
      <c r="ZY989" s="871"/>
      <c r="ZZ989" s="871"/>
      <c r="AAA989" s="871"/>
      <c r="AAB989" s="871"/>
      <c r="AAC989" s="871"/>
      <c r="AAD989" s="871"/>
      <c r="AAE989" s="871"/>
      <c r="AAF989" s="871"/>
      <c r="AAG989" s="871"/>
      <c r="AAH989" s="871"/>
      <c r="AAI989" s="871"/>
      <c r="AAJ989" s="871"/>
      <c r="AAK989" s="871"/>
      <c r="AAL989" s="871"/>
      <c r="AAM989" s="871"/>
      <c r="AAN989" s="871"/>
      <c r="AAO989" s="871"/>
      <c r="AAP989" s="871"/>
      <c r="AAQ989" s="871"/>
      <c r="AAR989" s="871"/>
      <c r="AAS989" s="871"/>
      <c r="AAT989" s="871"/>
      <c r="AAU989" s="871"/>
      <c r="AAV989" s="871"/>
      <c r="AAW989" s="871"/>
      <c r="AAX989" s="871"/>
      <c r="AAY989" s="871"/>
      <c r="AAZ989" s="871"/>
      <c r="ABA989" s="871"/>
      <c r="ABB989" s="871"/>
      <c r="ABC989" s="871"/>
      <c r="ABD989" s="871"/>
      <c r="ABE989" s="871"/>
      <c r="ABF989" s="871"/>
      <c r="ABG989" s="871"/>
      <c r="ABH989" s="871"/>
      <c r="ABI989" s="871"/>
      <c r="ABJ989" s="871"/>
      <c r="ABK989" s="871"/>
      <c r="ABL989" s="871"/>
      <c r="ABM989" s="871"/>
      <c r="ABN989" s="871"/>
      <c r="ABO989" s="871"/>
      <c r="ABP989" s="871"/>
      <c r="ABQ989" s="871"/>
      <c r="ABR989" s="871"/>
      <c r="ABS989" s="871"/>
      <c r="ABT989" s="871"/>
      <c r="ABU989" s="871"/>
      <c r="ABV989" s="871"/>
      <c r="ABW989" s="871"/>
      <c r="ABX989" s="871"/>
      <c r="ABY989" s="871"/>
      <c r="ABZ989" s="871"/>
      <c r="ACA989" s="871"/>
      <c r="ACB989" s="871"/>
      <c r="ACC989" s="871"/>
      <c r="ACD989" s="871"/>
      <c r="ACE989" s="871"/>
      <c r="ACF989" s="871"/>
      <c r="ACG989" s="871"/>
      <c r="ACH989" s="871"/>
      <c r="ACI989" s="871"/>
      <c r="ACJ989" s="871"/>
      <c r="ACK989" s="871"/>
      <c r="ACL989" s="871"/>
      <c r="ACM989" s="871"/>
      <c r="ACN989" s="871"/>
      <c r="ACO989" s="871"/>
      <c r="ACP989" s="871"/>
      <c r="ACQ989" s="871"/>
      <c r="ACR989" s="871"/>
      <c r="ACS989" s="871"/>
      <c r="ACT989" s="871"/>
      <c r="ACU989" s="871"/>
      <c r="ACV989" s="871"/>
      <c r="ACW989" s="871"/>
      <c r="ACX989" s="871"/>
      <c r="ACY989" s="871"/>
      <c r="ACZ989" s="871"/>
      <c r="ADA989" s="871"/>
      <c r="ADB989" s="871"/>
      <c r="ADC989" s="871"/>
      <c r="ADD989" s="871"/>
      <c r="ADE989" s="871"/>
      <c r="ADF989" s="871"/>
      <c r="ADG989" s="871"/>
      <c r="ADH989" s="871"/>
      <c r="ADI989" s="871"/>
      <c r="ADJ989" s="871"/>
      <c r="ADK989" s="871"/>
      <c r="ADL989" s="871"/>
      <c r="ADM989" s="871"/>
      <c r="ADN989" s="871"/>
      <c r="ADO989" s="871"/>
      <c r="ADP989" s="871"/>
      <c r="ADQ989" s="871"/>
      <c r="ADR989" s="871"/>
      <c r="ADS989" s="871"/>
      <c r="ADT989" s="871"/>
      <c r="ADU989" s="871"/>
      <c r="ADV989" s="871"/>
      <c r="ADW989" s="871"/>
      <c r="ADX989" s="871"/>
      <c r="ADY989" s="871"/>
      <c r="ADZ989" s="871"/>
      <c r="AEA989" s="871"/>
      <c r="AEB989" s="871"/>
      <c r="AEC989" s="871"/>
      <c r="AED989" s="871"/>
      <c r="AEE989" s="871"/>
      <c r="AEF989" s="871"/>
      <c r="AEG989" s="871"/>
      <c r="AEH989" s="871"/>
      <c r="AEI989" s="871"/>
      <c r="AEJ989" s="871"/>
      <c r="AEK989" s="871"/>
      <c r="AEL989" s="871"/>
      <c r="AEM989" s="871"/>
      <c r="AEN989" s="871"/>
      <c r="AEO989" s="871"/>
      <c r="AEP989" s="871"/>
      <c r="AEQ989" s="871"/>
      <c r="AER989" s="871"/>
      <c r="AES989" s="871"/>
      <c r="AET989" s="871"/>
      <c r="AEU989" s="871"/>
      <c r="AEV989" s="871"/>
      <c r="AEW989" s="871"/>
      <c r="AEX989" s="871"/>
      <c r="AEY989" s="871"/>
      <c r="AEZ989" s="871"/>
      <c r="AFA989" s="871"/>
      <c r="AFB989" s="871"/>
      <c r="AFC989" s="871"/>
      <c r="AFD989" s="871"/>
      <c r="AFE989" s="871"/>
      <c r="AFF989" s="871"/>
      <c r="AFG989" s="871"/>
      <c r="AFH989" s="871"/>
      <c r="AFI989" s="871"/>
      <c r="AFJ989" s="871"/>
      <c r="AFK989" s="871"/>
      <c r="AFL989" s="871"/>
      <c r="AFM989" s="871"/>
      <c r="AFN989" s="871"/>
      <c r="AFO989" s="871"/>
      <c r="AFP989" s="871"/>
      <c r="AFQ989" s="871"/>
      <c r="AFR989" s="871"/>
      <c r="AFS989" s="871"/>
      <c r="AFT989" s="871"/>
      <c r="AFU989" s="871"/>
      <c r="AFV989" s="871"/>
      <c r="AFW989" s="871"/>
      <c r="AFX989" s="871"/>
      <c r="AFY989" s="871"/>
      <c r="AFZ989" s="871"/>
      <c r="AGA989" s="871"/>
      <c r="AGB989" s="871"/>
      <c r="AGC989" s="871"/>
      <c r="AGD989" s="871"/>
      <c r="AGE989" s="871"/>
      <c r="AGF989" s="871"/>
      <c r="AGG989" s="871"/>
      <c r="AGH989" s="871"/>
      <c r="AGI989" s="871"/>
      <c r="AGJ989" s="871"/>
      <c r="AGK989" s="871"/>
      <c r="AGL989" s="871"/>
      <c r="AGM989" s="871"/>
      <c r="AGN989" s="871"/>
      <c r="AGO989" s="871"/>
      <c r="AGP989" s="871"/>
      <c r="AGQ989" s="871"/>
      <c r="AGR989" s="871"/>
      <c r="AGS989" s="871"/>
      <c r="AGT989" s="871"/>
      <c r="AGU989" s="871"/>
      <c r="AGV989" s="871"/>
      <c r="AGW989" s="871"/>
      <c r="AGX989" s="871"/>
      <c r="AGY989" s="871"/>
      <c r="AGZ989" s="871"/>
      <c r="AHA989" s="871"/>
      <c r="AHB989" s="871"/>
      <c r="AHC989" s="871"/>
      <c r="AHD989" s="871"/>
      <c r="AHE989" s="871"/>
      <c r="AHF989" s="871"/>
      <c r="AHG989" s="871"/>
      <c r="AHH989" s="871"/>
      <c r="AHI989" s="871"/>
      <c r="AHJ989" s="871"/>
      <c r="AHK989" s="871"/>
      <c r="AHL989" s="871"/>
      <c r="AHM989" s="871"/>
      <c r="AHN989" s="871"/>
      <c r="AHO989" s="871"/>
      <c r="AHP989" s="871"/>
      <c r="AHQ989" s="871"/>
      <c r="AHR989" s="871"/>
      <c r="AHS989" s="871"/>
      <c r="AHT989" s="871"/>
      <c r="AHU989" s="871"/>
      <c r="AHV989" s="871"/>
      <c r="AHW989" s="871"/>
      <c r="AHX989" s="871"/>
      <c r="AHY989" s="871"/>
      <c r="AHZ989" s="871"/>
      <c r="AIA989" s="871"/>
      <c r="AIB989" s="871"/>
      <c r="AIC989" s="871"/>
      <c r="AID989" s="871"/>
      <c r="AIE989" s="871"/>
      <c r="AIF989" s="871"/>
      <c r="AIG989" s="871"/>
      <c r="AIH989" s="871"/>
      <c r="AII989" s="871"/>
      <c r="AIJ989" s="871"/>
      <c r="AIK989" s="871"/>
      <c r="AIL989" s="871"/>
      <c r="AIM989" s="871"/>
      <c r="AIN989" s="871"/>
      <c r="AIO989" s="871"/>
      <c r="AIP989" s="871"/>
      <c r="AIQ989" s="871"/>
      <c r="AIR989" s="871"/>
      <c r="AIS989" s="871"/>
      <c r="AIT989" s="871"/>
      <c r="AIU989" s="871"/>
      <c r="AIV989" s="871"/>
      <c r="AIW989" s="871"/>
      <c r="AIX989" s="871"/>
      <c r="AIY989" s="871"/>
      <c r="AIZ989" s="871"/>
      <c r="AJA989" s="871"/>
      <c r="AJB989" s="871"/>
      <c r="AJC989" s="871"/>
      <c r="AJD989" s="871"/>
      <c r="AJE989" s="871"/>
      <c r="AJF989" s="871"/>
      <c r="AJG989" s="871"/>
      <c r="AJH989" s="871"/>
      <c r="AJI989" s="871"/>
      <c r="AJJ989" s="871"/>
      <c r="AJK989" s="871"/>
      <c r="AJL989" s="871"/>
      <c r="AJM989" s="871"/>
      <c r="AJN989" s="871"/>
      <c r="AJO989" s="871"/>
      <c r="AJP989" s="871"/>
      <c r="AJQ989" s="871"/>
      <c r="AJR989" s="871"/>
      <c r="AJS989" s="871"/>
      <c r="AJT989" s="871"/>
      <c r="AJU989" s="871"/>
      <c r="AJV989" s="871"/>
      <c r="AJW989" s="871"/>
      <c r="AJX989" s="871"/>
      <c r="AJY989" s="871"/>
      <c r="AJZ989" s="871"/>
      <c r="AKA989" s="871"/>
      <c r="AKB989" s="871"/>
      <c r="AKC989" s="871"/>
      <c r="AKD989" s="871"/>
      <c r="AKE989" s="871"/>
      <c r="AKF989" s="871"/>
      <c r="AKG989" s="871"/>
      <c r="AKH989" s="871"/>
      <c r="AKI989" s="871"/>
      <c r="AKJ989" s="871"/>
      <c r="AKK989" s="871"/>
      <c r="AKL989" s="871"/>
      <c r="AKM989" s="871"/>
      <c r="AKN989" s="871"/>
      <c r="AKO989" s="871"/>
      <c r="AKP989" s="871"/>
      <c r="AKQ989" s="871"/>
      <c r="AKR989" s="871"/>
      <c r="AKS989" s="871"/>
      <c r="AKT989" s="871"/>
      <c r="AKU989" s="871"/>
      <c r="AKV989" s="871"/>
      <c r="AKW989" s="871"/>
      <c r="AKX989" s="871"/>
      <c r="AKY989" s="871"/>
      <c r="AKZ989" s="871"/>
      <c r="ALA989" s="871"/>
      <c r="ALB989" s="871"/>
      <c r="ALC989" s="871"/>
      <c r="ALD989" s="871"/>
      <c r="ALE989" s="871"/>
      <c r="ALF989" s="871"/>
      <c r="ALG989" s="871"/>
      <c r="ALH989" s="871"/>
      <c r="ALI989" s="871"/>
      <c r="ALJ989" s="871"/>
      <c r="ALK989" s="871"/>
      <c r="ALL989" s="871"/>
      <c r="ALM989" s="871"/>
      <c r="ALN989" s="871"/>
      <c r="ALO989" s="871"/>
      <c r="ALP989" s="871"/>
      <c r="ALQ989" s="871"/>
      <c r="ALR989" s="871"/>
      <c r="ALS989" s="871"/>
      <c r="ALT989" s="871"/>
      <c r="ALU989" s="871"/>
      <c r="ALV989" s="871"/>
      <c r="ALW989" s="871"/>
      <c r="ALX989" s="871"/>
      <c r="ALY989" s="871"/>
      <c r="ALZ989" s="871"/>
      <c r="AMA989" s="871"/>
      <c r="AMB989" s="871"/>
      <c r="AMC989" s="871"/>
      <c r="AMD989" s="871"/>
      <c r="AME989" s="871"/>
      <c r="AMF989" s="871"/>
      <c r="AMG989" s="871"/>
      <c r="AMH989" s="871"/>
      <c r="AMI989" s="871"/>
      <c r="AMJ989" s="871"/>
    </row>
    <row r="990" spans="1:1024" ht="14.4">
      <c r="A990" s="964">
        <v>15493</v>
      </c>
      <c r="B990" s="1048">
        <v>0.1</v>
      </c>
      <c r="C990" s="1047"/>
      <c r="D990" s="954" t="s">
        <v>748</v>
      </c>
      <c r="E990" s="1031">
        <v>1250000</v>
      </c>
      <c r="F990" s="1056">
        <v>2.5000000000000001E-2</v>
      </c>
      <c r="G990" s="955">
        <f t="shared" si="40"/>
        <v>31250</v>
      </c>
      <c r="H990" s="871"/>
      <c r="I990" s="871"/>
      <c r="J990" s="871"/>
      <c r="K990" s="871"/>
      <c r="L990" s="871"/>
      <c r="M990" s="871"/>
      <c r="N990" s="871"/>
      <c r="O990" s="871"/>
      <c r="P990" s="871"/>
      <c r="Q990" s="871"/>
      <c r="R990" s="871"/>
      <c r="S990" s="871"/>
      <c r="T990" s="871"/>
      <c r="U990" s="871"/>
      <c r="V990" s="871"/>
      <c r="W990" s="871"/>
      <c r="X990" s="871"/>
      <c r="Y990" s="871"/>
      <c r="Z990" s="871"/>
      <c r="AA990" s="871"/>
      <c r="AB990" s="871"/>
      <c r="AC990" s="871"/>
      <c r="AD990" s="871"/>
      <c r="AE990" s="871"/>
      <c r="AF990" s="871"/>
      <c r="AG990" s="871"/>
      <c r="AH990" s="871"/>
      <c r="AI990" s="871"/>
      <c r="AJ990" s="871"/>
      <c r="AK990" s="871"/>
      <c r="AL990" s="871"/>
      <c r="AM990" s="871"/>
      <c r="AN990" s="871"/>
      <c r="AO990" s="871"/>
      <c r="AP990" s="871"/>
      <c r="AQ990" s="871"/>
      <c r="AR990" s="871"/>
      <c r="AS990" s="871"/>
      <c r="AT990" s="871"/>
      <c r="AU990" s="871"/>
      <c r="AV990" s="871"/>
      <c r="AW990" s="871"/>
      <c r="AX990" s="871"/>
      <c r="AY990" s="871"/>
      <c r="AZ990" s="871"/>
      <c r="BA990" s="871"/>
      <c r="BB990" s="871"/>
      <c r="BC990" s="871"/>
      <c r="BD990" s="871"/>
      <c r="BE990" s="871"/>
      <c r="BF990" s="871"/>
      <c r="BG990" s="871"/>
      <c r="BH990" s="871"/>
      <c r="BI990" s="871"/>
      <c r="BJ990" s="871"/>
      <c r="BK990" s="871"/>
      <c r="BL990" s="871"/>
      <c r="BM990" s="871"/>
      <c r="BN990" s="871"/>
      <c r="BO990" s="871"/>
      <c r="BP990" s="871"/>
      <c r="BQ990" s="871"/>
      <c r="BR990" s="871"/>
      <c r="BS990" s="871"/>
      <c r="BT990" s="871"/>
      <c r="BU990" s="871"/>
      <c r="BV990" s="871"/>
      <c r="BW990" s="871"/>
      <c r="BX990" s="871"/>
      <c r="BY990" s="871"/>
      <c r="BZ990" s="871"/>
      <c r="CA990" s="871"/>
      <c r="CB990" s="871"/>
      <c r="CC990" s="871"/>
      <c r="CD990" s="871"/>
      <c r="CE990" s="871"/>
      <c r="CF990" s="871"/>
      <c r="CG990" s="871"/>
      <c r="CH990" s="871"/>
      <c r="CI990" s="871"/>
      <c r="CJ990" s="871"/>
      <c r="CK990" s="871"/>
      <c r="CL990" s="871"/>
      <c r="CM990" s="871"/>
      <c r="CN990" s="871"/>
      <c r="CO990" s="871"/>
      <c r="CP990" s="871"/>
      <c r="CQ990" s="871"/>
      <c r="CR990" s="871"/>
      <c r="CS990" s="871"/>
      <c r="CT990" s="871"/>
      <c r="CU990" s="871"/>
      <c r="CV990" s="871"/>
      <c r="CW990" s="871"/>
      <c r="CX990" s="871"/>
      <c r="CY990" s="871"/>
      <c r="CZ990" s="871"/>
      <c r="DA990" s="871"/>
      <c r="DB990" s="871"/>
      <c r="DC990" s="871"/>
      <c r="DD990" s="871"/>
      <c r="DE990" s="871"/>
      <c r="DF990" s="871"/>
      <c r="DG990" s="871"/>
      <c r="DH990" s="871"/>
      <c r="DI990" s="871"/>
      <c r="DJ990" s="871"/>
      <c r="DK990" s="871"/>
      <c r="DL990" s="871"/>
      <c r="DM990" s="871"/>
      <c r="DN990" s="871"/>
      <c r="DO990" s="871"/>
      <c r="DP990" s="871"/>
      <c r="DQ990" s="871"/>
      <c r="DR990" s="871"/>
      <c r="DS990" s="871"/>
      <c r="DT990" s="871"/>
      <c r="DU990" s="871"/>
      <c r="DV990" s="871"/>
      <c r="DW990" s="871"/>
      <c r="DX990" s="871"/>
      <c r="DY990" s="871"/>
      <c r="DZ990" s="871"/>
      <c r="EA990" s="871"/>
      <c r="EB990" s="871"/>
      <c r="EC990" s="871"/>
      <c r="ED990" s="871"/>
      <c r="EE990" s="871"/>
      <c r="EF990" s="871"/>
      <c r="EG990" s="871"/>
      <c r="EH990" s="871"/>
      <c r="EI990" s="871"/>
      <c r="EJ990" s="871"/>
      <c r="EK990" s="871"/>
      <c r="EL990" s="871"/>
      <c r="EM990" s="871"/>
      <c r="EN990" s="871"/>
      <c r="EO990" s="871"/>
      <c r="EP990" s="871"/>
      <c r="EQ990" s="871"/>
      <c r="ER990" s="871"/>
      <c r="ES990" s="871"/>
      <c r="ET990" s="871"/>
      <c r="EU990" s="871"/>
      <c r="EV990" s="871"/>
      <c r="EW990" s="871"/>
      <c r="EX990" s="871"/>
      <c r="EY990" s="871"/>
      <c r="EZ990" s="871"/>
      <c r="FA990" s="871"/>
      <c r="FB990" s="871"/>
      <c r="FC990" s="871"/>
      <c r="FD990" s="871"/>
      <c r="FE990" s="871"/>
      <c r="FF990" s="871"/>
      <c r="FG990" s="871"/>
      <c r="FH990" s="871"/>
      <c r="FI990" s="871"/>
      <c r="FJ990" s="871"/>
      <c r="FK990" s="871"/>
      <c r="FL990" s="871"/>
      <c r="FM990" s="871"/>
      <c r="FN990" s="871"/>
      <c r="FO990" s="871"/>
      <c r="FP990" s="871"/>
      <c r="FQ990" s="871"/>
      <c r="FR990" s="871"/>
      <c r="FS990" s="871"/>
      <c r="FT990" s="871"/>
      <c r="FU990" s="871"/>
      <c r="FV990" s="871"/>
      <c r="FW990" s="871"/>
      <c r="FX990" s="871"/>
      <c r="FY990" s="871"/>
      <c r="FZ990" s="871"/>
      <c r="GA990" s="871"/>
      <c r="GB990" s="871"/>
      <c r="GC990" s="871"/>
      <c r="GD990" s="871"/>
      <c r="GE990" s="871"/>
      <c r="GF990" s="871"/>
      <c r="GG990" s="871"/>
      <c r="GH990" s="871"/>
      <c r="GI990" s="871"/>
      <c r="GJ990" s="871"/>
      <c r="GK990" s="871"/>
      <c r="GL990" s="871"/>
      <c r="GM990" s="871"/>
      <c r="GN990" s="871"/>
      <c r="GO990" s="871"/>
      <c r="GP990" s="871"/>
      <c r="GQ990" s="871"/>
      <c r="GR990" s="871"/>
      <c r="GS990" s="871"/>
      <c r="GT990" s="871"/>
      <c r="GU990" s="871"/>
      <c r="GV990" s="871"/>
      <c r="GW990" s="871"/>
      <c r="GX990" s="871"/>
      <c r="GY990" s="871"/>
      <c r="GZ990" s="871"/>
      <c r="HA990" s="871"/>
      <c r="HB990" s="871"/>
      <c r="HC990" s="871"/>
      <c r="HD990" s="871"/>
      <c r="HE990" s="871"/>
      <c r="HF990" s="871"/>
      <c r="HG990" s="871"/>
      <c r="HH990" s="871"/>
      <c r="HI990" s="871"/>
      <c r="HJ990" s="871"/>
      <c r="HK990" s="871"/>
      <c r="HL990" s="871"/>
      <c r="HM990" s="871"/>
      <c r="HN990" s="871"/>
      <c r="HO990" s="871"/>
      <c r="HP990" s="871"/>
      <c r="HQ990" s="871"/>
      <c r="HR990" s="871"/>
      <c r="HS990" s="871"/>
      <c r="HT990" s="871"/>
      <c r="HU990" s="871"/>
      <c r="HV990" s="871"/>
      <c r="HW990" s="871"/>
      <c r="HX990" s="871"/>
      <c r="HY990" s="871"/>
      <c r="HZ990" s="871"/>
      <c r="IA990" s="871"/>
      <c r="IB990" s="871"/>
      <c r="IC990" s="871"/>
      <c r="ID990" s="871"/>
      <c r="IE990" s="871"/>
      <c r="IF990" s="871"/>
      <c r="IG990" s="871"/>
      <c r="IH990" s="871"/>
      <c r="II990" s="871"/>
      <c r="IJ990" s="871"/>
      <c r="IK990" s="871"/>
      <c r="IL990" s="871"/>
      <c r="IM990" s="871"/>
      <c r="IN990" s="871"/>
      <c r="IO990" s="871"/>
      <c r="IP990" s="871"/>
      <c r="IQ990" s="871"/>
      <c r="IR990" s="871"/>
      <c r="IS990" s="871"/>
      <c r="IT990" s="871"/>
      <c r="IU990" s="871"/>
      <c r="IV990" s="871"/>
      <c r="IW990" s="871"/>
      <c r="IX990" s="871"/>
      <c r="IY990" s="871"/>
      <c r="IZ990" s="871"/>
      <c r="JA990" s="871"/>
      <c r="JB990" s="871"/>
      <c r="JC990" s="871"/>
      <c r="JD990" s="871"/>
      <c r="JE990" s="871"/>
      <c r="JF990" s="871"/>
      <c r="JG990" s="871"/>
      <c r="JH990" s="871"/>
      <c r="JI990" s="871"/>
      <c r="JJ990" s="871"/>
      <c r="JK990" s="871"/>
      <c r="JL990" s="871"/>
      <c r="JM990" s="871"/>
      <c r="JN990" s="871"/>
      <c r="JO990" s="871"/>
      <c r="JP990" s="871"/>
      <c r="JQ990" s="871"/>
      <c r="JR990" s="871"/>
      <c r="JS990" s="871"/>
      <c r="JT990" s="871"/>
      <c r="JU990" s="871"/>
      <c r="JV990" s="871"/>
      <c r="JW990" s="871"/>
      <c r="JX990" s="871"/>
      <c r="JY990" s="871"/>
      <c r="JZ990" s="871"/>
      <c r="KA990" s="871"/>
      <c r="KB990" s="871"/>
      <c r="KC990" s="871"/>
      <c r="KD990" s="871"/>
      <c r="KE990" s="871"/>
      <c r="KF990" s="871"/>
      <c r="KG990" s="871"/>
      <c r="KH990" s="871"/>
      <c r="KI990" s="871"/>
      <c r="KJ990" s="871"/>
      <c r="KK990" s="871"/>
      <c r="KL990" s="871"/>
      <c r="KM990" s="871"/>
      <c r="KN990" s="871"/>
      <c r="KO990" s="871"/>
      <c r="KP990" s="871"/>
      <c r="KQ990" s="871"/>
      <c r="KR990" s="871"/>
      <c r="KS990" s="871"/>
      <c r="KT990" s="871"/>
      <c r="KU990" s="871"/>
      <c r="KV990" s="871"/>
      <c r="KW990" s="871"/>
      <c r="KX990" s="871"/>
      <c r="KY990" s="871"/>
      <c r="KZ990" s="871"/>
      <c r="LA990" s="871"/>
      <c r="LB990" s="871"/>
      <c r="LC990" s="871"/>
      <c r="LD990" s="871"/>
      <c r="LE990" s="871"/>
      <c r="LF990" s="871"/>
      <c r="LG990" s="871"/>
      <c r="LH990" s="871"/>
      <c r="LI990" s="871"/>
      <c r="LJ990" s="871"/>
      <c r="LK990" s="871"/>
      <c r="LL990" s="871"/>
      <c r="LM990" s="871"/>
      <c r="LN990" s="871"/>
      <c r="LO990" s="871"/>
      <c r="LP990" s="871"/>
      <c r="LQ990" s="871"/>
      <c r="LR990" s="871"/>
      <c r="LS990" s="871"/>
      <c r="LT990" s="871"/>
      <c r="LU990" s="871"/>
      <c r="LV990" s="871"/>
      <c r="LW990" s="871"/>
      <c r="LX990" s="871"/>
      <c r="LY990" s="871"/>
      <c r="LZ990" s="871"/>
      <c r="MA990" s="871"/>
      <c r="MB990" s="871"/>
      <c r="MC990" s="871"/>
      <c r="MD990" s="871"/>
      <c r="ME990" s="871"/>
      <c r="MF990" s="871"/>
      <c r="MG990" s="871"/>
      <c r="MH990" s="871"/>
      <c r="MI990" s="871"/>
      <c r="MJ990" s="871"/>
      <c r="MK990" s="871"/>
      <c r="ML990" s="871"/>
      <c r="MM990" s="871"/>
      <c r="MN990" s="871"/>
      <c r="MO990" s="871"/>
      <c r="MP990" s="871"/>
      <c r="MQ990" s="871"/>
      <c r="MR990" s="871"/>
      <c r="MS990" s="871"/>
      <c r="MT990" s="871"/>
      <c r="MU990" s="871"/>
      <c r="MV990" s="871"/>
      <c r="MW990" s="871"/>
      <c r="MX990" s="871"/>
      <c r="MY990" s="871"/>
      <c r="MZ990" s="871"/>
      <c r="NA990" s="871"/>
      <c r="NB990" s="871"/>
      <c r="NC990" s="871"/>
      <c r="ND990" s="871"/>
      <c r="NE990" s="871"/>
      <c r="NF990" s="871"/>
      <c r="NG990" s="871"/>
      <c r="NH990" s="871"/>
      <c r="NI990" s="871"/>
      <c r="NJ990" s="871"/>
      <c r="NK990" s="871"/>
      <c r="NL990" s="871"/>
      <c r="NM990" s="871"/>
      <c r="NN990" s="871"/>
      <c r="NO990" s="871"/>
      <c r="NP990" s="871"/>
      <c r="NQ990" s="871"/>
      <c r="NR990" s="871"/>
      <c r="NS990" s="871"/>
      <c r="NT990" s="871"/>
      <c r="NU990" s="871"/>
      <c r="NV990" s="871"/>
      <c r="NW990" s="871"/>
      <c r="NX990" s="871"/>
      <c r="NY990" s="871"/>
      <c r="NZ990" s="871"/>
      <c r="OA990" s="871"/>
      <c r="OB990" s="871"/>
      <c r="OC990" s="871"/>
      <c r="OD990" s="871"/>
      <c r="OE990" s="871"/>
      <c r="OF990" s="871"/>
      <c r="OG990" s="871"/>
      <c r="OH990" s="871"/>
      <c r="OI990" s="871"/>
      <c r="OJ990" s="871"/>
      <c r="OK990" s="871"/>
      <c r="OL990" s="871"/>
      <c r="OM990" s="871"/>
      <c r="ON990" s="871"/>
      <c r="OO990" s="871"/>
      <c r="OP990" s="871"/>
      <c r="OQ990" s="871"/>
      <c r="OR990" s="871"/>
      <c r="OS990" s="871"/>
      <c r="OT990" s="871"/>
      <c r="OU990" s="871"/>
      <c r="OV990" s="871"/>
      <c r="OW990" s="871"/>
      <c r="OX990" s="871"/>
      <c r="OY990" s="871"/>
      <c r="OZ990" s="871"/>
      <c r="PA990" s="871"/>
      <c r="PB990" s="871"/>
      <c r="PC990" s="871"/>
      <c r="PD990" s="871"/>
      <c r="PE990" s="871"/>
      <c r="PF990" s="871"/>
      <c r="PG990" s="871"/>
      <c r="PH990" s="871"/>
      <c r="PI990" s="871"/>
      <c r="PJ990" s="871"/>
      <c r="PK990" s="871"/>
      <c r="PL990" s="871"/>
      <c r="PM990" s="871"/>
      <c r="PN990" s="871"/>
      <c r="PO990" s="871"/>
      <c r="PP990" s="871"/>
      <c r="PQ990" s="871"/>
      <c r="PR990" s="871"/>
      <c r="PS990" s="871"/>
      <c r="PT990" s="871"/>
      <c r="PU990" s="871"/>
      <c r="PV990" s="871"/>
      <c r="PW990" s="871"/>
      <c r="PX990" s="871"/>
      <c r="PY990" s="871"/>
      <c r="PZ990" s="871"/>
      <c r="QA990" s="871"/>
      <c r="QB990" s="871"/>
      <c r="QC990" s="871"/>
      <c r="QD990" s="871"/>
      <c r="QE990" s="871"/>
      <c r="QF990" s="871"/>
      <c r="QG990" s="871"/>
      <c r="QH990" s="871"/>
      <c r="QI990" s="871"/>
      <c r="QJ990" s="871"/>
      <c r="QK990" s="871"/>
      <c r="QL990" s="871"/>
      <c r="QM990" s="871"/>
      <c r="QN990" s="871"/>
      <c r="QO990" s="871"/>
      <c r="QP990" s="871"/>
      <c r="QQ990" s="871"/>
      <c r="QR990" s="871"/>
      <c r="QS990" s="871"/>
      <c r="QT990" s="871"/>
      <c r="QU990" s="871"/>
      <c r="QV990" s="871"/>
      <c r="QW990" s="871"/>
      <c r="QX990" s="871"/>
      <c r="QY990" s="871"/>
      <c r="QZ990" s="871"/>
      <c r="RA990" s="871"/>
      <c r="RB990" s="871"/>
      <c r="RC990" s="871"/>
      <c r="RD990" s="871"/>
      <c r="RE990" s="871"/>
      <c r="RF990" s="871"/>
      <c r="RG990" s="871"/>
      <c r="RH990" s="871"/>
      <c r="RI990" s="871"/>
      <c r="RJ990" s="871"/>
      <c r="RK990" s="871"/>
      <c r="RL990" s="871"/>
      <c r="RM990" s="871"/>
      <c r="RN990" s="871"/>
      <c r="RO990" s="871"/>
      <c r="RP990" s="871"/>
      <c r="RQ990" s="871"/>
      <c r="RR990" s="871"/>
      <c r="RS990" s="871"/>
      <c r="RT990" s="871"/>
      <c r="RU990" s="871"/>
      <c r="RV990" s="871"/>
      <c r="RW990" s="871"/>
      <c r="RX990" s="871"/>
      <c r="RY990" s="871"/>
      <c r="RZ990" s="871"/>
      <c r="SA990" s="871"/>
      <c r="SB990" s="871"/>
      <c r="SC990" s="871"/>
      <c r="SD990" s="871"/>
      <c r="SE990" s="871"/>
      <c r="SF990" s="871"/>
      <c r="SG990" s="871"/>
      <c r="SH990" s="871"/>
      <c r="SI990" s="871"/>
      <c r="SJ990" s="871"/>
      <c r="SK990" s="871"/>
      <c r="SL990" s="871"/>
      <c r="SM990" s="871"/>
      <c r="SN990" s="871"/>
      <c r="SO990" s="871"/>
      <c r="SP990" s="871"/>
      <c r="SQ990" s="871"/>
      <c r="SR990" s="871"/>
      <c r="SS990" s="871"/>
      <c r="ST990" s="871"/>
      <c r="SU990" s="871"/>
      <c r="SV990" s="871"/>
      <c r="SW990" s="871"/>
      <c r="SX990" s="871"/>
      <c r="SY990" s="871"/>
      <c r="SZ990" s="871"/>
      <c r="TA990" s="871"/>
      <c r="TB990" s="871"/>
      <c r="TC990" s="871"/>
      <c r="TD990" s="871"/>
      <c r="TE990" s="871"/>
      <c r="TF990" s="871"/>
      <c r="TG990" s="871"/>
      <c r="TH990" s="871"/>
      <c r="TI990" s="871"/>
      <c r="TJ990" s="871"/>
      <c r="TK990" s="871"/>
      <c r="TL990" s="871"/>
      <c r="TM990" s="871"/>
      <c r="TN990" s="871"/>
      <c r="TO990" s="871"/>
      <c r="TP990" s="871"/>
      <c r="TQ990" s="871"/>
      <c r="TR990" s="871"/>
      <c r="TS990" s="871"/>
      <c r="TT990" s="871"/>
      <c r="TU990" s="871"/>
      <c r="TV990" s="871"/>
      <c r="TW990" s="871"/>
      <c r="TX990" s="871"/>
      <c r="TY990" s="871"/>
      <c r="TZ990" s="871"/>
      <c r="UA990" s="871"/>
      <c r="UB990" s="871"/>
      <c r="UC990" s="871"/>
      <c r="UD990" s="871"/>
      <c r="UE990" s="871"/>
      <c r="UF990" s="871"/>
      <c r="UG990" s="871"/>
      <c r="UH990" s="871"/>
      <c r="UI990" s="871"/>
      <c r="UJ990" s="871"/>
      <c r="UK990" s="871"/>
      <c r="UL990" s="871"/>
      <c r="UM990" s="871"/>
      <c r="UN990" s="871"/>
      <c r="UO990" s="871"/>
      <c r="UP990" s="871"/>
      <c r="UQ990" s="871"/>
      <c r="UR990" s="871"/>
      <c r="US990" s="871"/>
      <c r="UT990" s="871"/>
      <c r="UU990" s="871"/>
      <c r="UV990" s="871"/>
      <c r="UW990" s="871"/>
      <c r="UX990" s="871"/>
      <c r="UY990" s="871"/>
      <c r="UZ990" s="871"/>
      <c r="VA990" s="871"/>
      <c r="VB990" s="871"/>
      <c r="VC990" s="871"/>
      <c r="VD990" s="871"/>
      <c r="VE990" s="871"/>
      <c r="VF990" s="871"/>
      <c r="VG990" s="871"/>
      <c r="VH990" s="871"/>
      <c r="VI990" s="871"/>
      <c r="VJ990" s="871"/>
      <c r="VK990" s="871"/>
      <c r="VL990" s="871"/>
      <c r="VM990" s="871"/>
      <c r="VN990" s="871"/>
      <c r="VO990" s="871"/>
      <c r="VP990" s="871"/>
      <c r="VQ990" s="871"/>
      <c r="VR990" s="871"/>
      <c r="VS990" s="871"/>
      <c r="VT990" s="871"/>
      <c r="VU990" s="871"/>
      <c r="VV990" s="871"/>
      <c r="VW990" s="871"/>
      <c r="VX990" s="871"/>
      <c r="VY990" s="871"/>
      <c r="VZ990" s="871"/>
      <c r="WA990" s="871"/>
      <c r="WB990" s="871"/>
      <c r="WC990" s="871"/>
      <c r="WD990" s="871"/>
      <c r="WE990" s="871"/>
      <c r="WF990" s="871"/>
      <c r="WG990" s="871"/>
      <c r="WH990" s="871"/>
      <c r="WI990" s="871"/>
      <c r="WJ990" s="871"/>
      <c r="WK990" s="871"/>
      <c r="WL990" s="871"/>
      <c r="WM990" s="871"/>
      <c r="WN990" s="871"/>
      <c r="WO990" s="871"/>
      <c r="WP990" s="871"/>
      <c r="WQ990" s="871"/>
      <c r="WR990" s="871"/>
      <c r="WS990" s="871"/>
      <c r="WT990" s="871"/>
      <c r="WU990" s="871"/>
      <c r="WV990" s="871"/>
      <c r="WW990" s="871"/>
      <c r="WX990" s="871"/>
      <c r="WY990" s="871"/>
      <c r="WZ990" s="871"/>
      <c r="XA990" s="871"/>
      <c r="XB990" s="871"/>
      <c r="XC990" s="871"/>
      <c r="XD990" s="871"/>
      <c r="XE990" s="871"/>
      <c r="XF990" s="871"/>
      <c r="XG990" s="871"/>
      <c r="XH990" s="871"/>
      <c r="XI990" s="871"/>
      <c r="XJ990" s="871"/>
      <c r="XK990" s="871"/>
      <c r="XL990" s="871"/>
      <c r="XM990" s="871"/>
      <c r="XN990" s="871"/>
      <c r="XO990" s="871"/>
      <c r="XP990" s="871"/>
      <c r="XQ990" s="871"/>
      <c r="XR990" s="871"/>
      <c r="XS990" s="871"/>
      <c r="XT990" s="871"/>
      <c r="XU990" s="871"/>
      <c r="XV990" s="871"/>
      <c r="XW990" s="871"/>
      <c r="XX990" s="871"/>
      <c r="XY990" s="871"/>
      <c r="XZ990" s="871"/>
      <c r="YA990" s="871"/>
      <c r="YB990" s="871"/>
      <c r="YC990" s="871"/>
      <c r="YD990" s="871"/>
      <c r="YE990" s="871"/>
      <c r="YF990" s="871"/>
      <c r="YG990" s="871"/>
      <c r="YH990" s="871"/>
      <c r="YI990" s="871"/>
      <c r="YJ990" s="871"/>
      <c r="YK990" s="871"/>
      <c r="YL990" s="871"/>
      <c r="YM990" s="871"/>
      <c r="YN990" s="871"/>
      <c r="YO990" s="871"/>
      <c r="YP990" s="871"/>
      <c r="YQ990" s="871"/>
      <c r="YR990" s="871"/>
      <c r="YS990" s="871"/>
      <c r="YT990" s="871"/>
      <c r="YU990" s="871"/>
      <c r="YV990" s="871"/>
      <c r="YW990" s="871"/>
      <c r="YX990" s="871"/>
      <c r="YY990" s="871"/>
      <c r="YZ990" s="871"/>
      <c r="ZA990" s="871"/>
      <c r="ZB990" s="871"/>
      <c r="ZC990" s="871"/>
      <c r="ZD990" s="871"/>
      <c r="ZE990" s="871"/>
      <c r="ZF990" s="871"/>
      <c r="ZG990" s="871"/>
      <c r="ZH990" s="871"/>
      <c r="ZI990" s="871"/>
      <c r="ZJ990" s="871"/>
      <c r="ZK990" s="871"/>
      <c r="ZL990" s="871"/>
      <c r="ZM990" s="871"/>
      <c r="ZN990" s="871"/>
      <c r="ZO990" s="871"/>
      <c r="ZP990" s="871"/>
      <c r="ZQ990" s="871"/>
      <c r="ZR990" s="871"/>
      <c r="ZS990" s="871"/>
      <c r="ZT990" s="871"/>
      <c r="ZU990" s="871"/>
      <c r="ZV990" s="871"/>
      <c r="ZW990" s="871"/>
      <c r="ZX990" s="871"/>
      <c r="ZY990" s="871"/>
      <c r="ZZ990" s="871"/>
      <c r="AAA990" s="871"/>
      <c r="AAB990" s="871"/>
      <c r="AAC990" s="871"/>
      <c r="AAD990" s="871"/>
      <c r="AAE990" s="871"/>
      <c r="AAF990" s="871"/>
      <c r="AAG990" s="871"/>
      <c r="AAH990" s="871"/>
      <c r="AAI990" s="871"/>
      <c r="AAJ990" s="871"/>
      <c r="AAK990" s="871"/>
      <c r="AAL990" s="871"/>
      <c r="AAM990" s="871"/>
      <c r="AAN990" s="871"/>
      <c r="AAO990" s="871"/>
      <c r="AAP990" s="871"/>
      <c r="AAQ990" s="871"/>
      <c r="AAR990" s="871"/>
      <c r="AAS990" s="871"/>
      <c r="AAT990" s="871"/>
      <c r="AAU990" s="871"/>
      <c r="AAV990" s="871"/>
      <c r="AAW990" s="871"/>
      <c r="AAX990" s="871"/>
      <c r="AAY990" s="871"/>
      <c r="AAZ990" s="871"/>
      <c r="ABA990" s="871"/>
      <c r="ABB990" s="871"/>
      <c r="ABC990" s="871"/>
      <c r="ABD990" s="871"/>
      <c r="ABE990" s="871"/>
      <c r="ABF990" s="871"/>
      <c r="ABG990" s="871"/>
      <c r="ABH990" s="871"/>
      <c r="ABI990" s="871"/>
      <c r="ABJ990" s="871"/>
      <c r="ABK990" s="871"/>
      <c r="ABL990" s="871"/>
      <c r="ABM990" s="871"/>
      <c r="ABN990" s="871"/>
      <c r="ABO990" s="871"/>
      <c r="ABP990" s="871"/>
      <c r="ABQ990" s="871"/>
      <c r="ABR990" s="871"/>
      <c r="ABS990" s="871"/>
      <c r="ABT990" s="871"/>
      <c r="ABU990" s="871"/>
      <c r="ABV990" s="871"/>
      <c r="ABW990" s="871"/>
      <c r="ABX990" s="871"/>
      <c r="ABY990" s="871"/>
      <c r="ABZ990" s="871"/>
      <c r="ACA990" s="871"/>
      <c r="ACB990" s="871"/>
      <c r="ACC990" s="871"/>
      <c r="ACD990" s="871"/>
      <c r="ACE990" s="871"/>
      <c r="ACF990" s="871"/>
      <c r="ACG990" s="871"/>
      <c r="ACH990" s="871"/>
      <c r="ACI990" s="871"/>
      <c r="ACJ990" s="871"/>
      <c r="ACK990" s="871"/>
      <c r="ACL990" s="871"/>
      <c r="ACM990" s="871"/>
      <c r="ACN990" s="871"/>
      <c r="ACO990" s="871"/>
      <c r="ACP990" s="871"/>
      <c r="ACQ990" s="871"/>
      <c r="ACR990" s="871"/>
      <c r="ACS990" s="871"/>
      <c r="ACT990" s="871"/>
      <c r="ACU990" s="871"/>
      <c r="ACV990" s="871"/>
      <c r="ACW990" s="871"/>
      <c r="ACX990" s="871"/>
      <c r="ACY990" s="871"/>
      <c r="ACZ990" s="871"/>
      <c r="ADA990" s="871"/>
      <c r="ADB990" s="871"/>
      <c r="ADC990" s="871"/>
      <c r="ADD990" s="871"/>
      <c r="ADE990" s="871"/>
      <c r="ADF990" s="871"/>
      <c r="ADG990" s="871"/>
      <c r="ADH990" s="871"/>
      <c r="ADI990" s="871"/>
      <c r="ADJ990" s="871"/>
      <c r="ADK990" s="871"/>
      <c r="ADL990" s="871"/>
      <c r="ADM990" s="871"/>
      <c r="ADN990" s="871"/>
      <c r="ADO990" s="871"/>
      <c r="ADP990" s="871"/>
      <c r="ADQ990" s="871"/>
      <c r="ADR990" s="871"/>
      <c r="ADS990" s="871"/>
      <c r="ADT990" s="871"/>
      <c r="ADU990" s="871"/>
      <c r="ADV990" s="871"/>
      <c r="ADW990" s="871"/>
      <c r="ADX990" s="871"/>
      <c r="ADY990" s="871"/>
      <c r="ADZ990" s="871"/>
      <c r="AEA990" s="871"/>
      <c r="AEB990" s="871"/>
      <c r="AEC990" s="871"/>
      <c r="AED990" s="871"/>
      <c r="AEE990" s="871"/>
      <c r="AEF990" s="871"/>
      <c r="AEG990" s="871"/>
      <c r="AEH990" s="871"/>
      <c r="AEI990" s="871"/>
      <c r="AEJ990" s="871"/>
      <c r="AEK990" s="871"/>
      <c r="AEL990" s="871"/>
      <c r="AEM990" s="871"/>
      <c r="AEN990" s="871"/>
      <c r="AEO990" s="871"/>
      <c r="AEP990" s="871"/>
      <c r="AEQ990" s="871"/>
      <c r="AER990" s="871"/>
      <c r="AES990" s="871"/>
      <c r="AET990" s="871"/>
      <c r="AEU990" s="871"/>
      <c r="AEV990" s="871"/>
      <c r="AEW990" s="871"/>
      <c r="AEX990" s="871"/>
      <c r="AEY990" s="871"/>
      <c r="AEZ990" s="871"/>
      <c r="AFA990" s="871"/>
      <c r="AFB990" s="871"/>
      <c r="AFC990" s="871"/>
      <c r="AFD990" s="871"/>
      <c r="AFE990" s="871"/>
      <c r="AFF990" s="871"/>
      <c r="AFG990" s="871"/>
      <c r="AFH990" s="871"/>
      <c r="AFI990" s="871"/>
      <c r="AFJ990" s="871"/>
      <c r="AFK990" s="871"/>
      <c r="AFL990" s="871"/>
      <c r="AFM990" s="871"/>
      <c r="AFN990" s="871"/>
      <c r="AFO990" s="871"/>
      <c r="AFP990" s="871"/>
      <c r="AFQ990" s="871"/>
      <c r="AFR990" s="871"/>
      <c r="AFS990" s="871"/>
      <c r="AFT990" s="871"/>
      <c r="AFU990" s="871"/>
      <c r="AFV990" s="871"/>
      <c r="AFW990" s="871"/>
      <c r="AFX990" s="871"/>
      <c r="AFY990" s="871"/>
      <c r="AFZ990" s="871"/>
      <c r="AGA990" s="871"/>
      <c r="AGB990" s="871"/>
      <c r="AGC990" s="871"/>
      <c r="AGD990" s="871"/>
      <c r="AGE990" s="871"/>
      <c r="AGF990" s="871"/>
      <c r="AGG990" s="871"/>
      <c r="AGH990" s="871"/>
      <c r="AGI990" s="871"/>
      <c r="AGJ990" s="871"/>
      <c r="AGK990" s="871"/>
      <c r="AGL990" s="871"/>
      <c r="AGM990" s="871"/>
      <c r="AGN990" s="871"/>
      <c r="AGO990" s="871"/>
      <c r="AGP990" s="871"/>
      <c r="AGQ990" s="871"/>
      <c r="AGR990" s="871"/>
      <c r="AGS990" s="871"/>
      <c r="AGT990" s="871"/>
      <c r="AGU990" s="871"/>
      <c r="AGV990" s="871"/>
      <c r="AGW990" s="871"/>
      <c r="AGX990" s="871"/>
      <c r="AGY990" s="871"/>
      <c r="AGZ990" s="871"/>
      <c r="AHA990" s="871"/>
      <c r="AHB990" s="871"/>
      <c r="AHC990" s="871"/>
      <c r="AHD990" s="871"/>
      <c r="AHE990" s="871"/>
      <c r="AHF990" s="871"/>
      <c r="AHG990" s="871"/>
      <c r="AHH990" s="871"/>
      <c r="AHI990" s="871"/>
      <c r="AHJ990" s="871"/>
      <c r="AHK990" s="871"/>
      <c r="AHL990" s="871"/>
      <c r="AHM990" s="871"/>
      <c r="AHN990" s="871"/>
      <c r="AHO990" s="871"/>
      <c r="AHP990" s="871"/>
      <c r="AHQ990" s="871"/>
      <c r="AHR990" s="871"/>
      <c r="AHS990" s="871"/>
      <c r="AHT990" s="871"/>
      <c r="AHU990" s="871"/>
      <c r="AHV990" s="871"/>
      <c r="AHW990" s="871"/>
      <c r="AHX990" s="871"/>
      <c r="AHY990" s="871"/>
      <c r="AHZ990" s="871"/>
      <c r="AIA990" s="871"/>
      <c r="AIB990" s="871"/>
      <c r="AIC990" s="871"/>
      <c r="AID990" s="871"/>
      <c r="AIE990" s="871"/>
      <c r="AIF990" s="871"/>
      <c r="AIG990" s="871"/>
      <c r="AIH990" s="871"/>
      <c r="AII990" s="871"/>
      <c r="AIJ990" s="871"/>
      <c r="AIK990" s="871"/>
      <c r="AIL990" s="871"/>
      <c r="AIM990" s="871"/>
      <c r="AIN990" s="871"/>
      <c r="AIO990" s="871"/>
      <c r="AIP990" s="871"/>
      <c r="AIQ990" s="871"/>
      <c r="AIR990" s="871"/>
      <c r="AIS990" s="871"/>
      <c r="AIT990" s="871"/>
      <c r="AIU990" s="871"/>
      <c r="AIV990" s="871"/>
      <c r="AIW990" s="871"/>
      <c r="AIX990" s="871"/>
      <c r="AIY990" s="871"/>
      <c r="AIZ990" s="871"/>
      <c r="AJA990" s="871"/>
      <c r="AJB990" s="871"/>
      <c r="AJC990" s="871"/>
      <c r="AJD990" s="871"/>
      <c r="AJE990" s="871"/>
      <c r="AJF990" s="871"/>
      <c r="AJG990" s="871"/>
      <c r="AJH990" s="871"/>
      <c r="AJI990" s="871"/>
      <c r="AJJ990" s="871"/>
      <c r="AJK990" s="871"/>
      <c r="AJL990" s="871"/>
      <c r="AJM990" s="871"/>
      <c r="AJN990" s="871"/>
      <c r="AJO990" s="871"/>
      <c r="AJP990" s="871"/>
      <c r="AJQ990" s="871"/>
      <c r="AJR990" s="871"/>
      <c r="AJS990" s="871"/>
      <c r="AJT990" s="871"/>
      <c r="AJU990" s="871"/>
      <c r="AJV990" s="871"/>
      <c r="AJW990" s="871"/>
      <c r="AJX990" s="871"/>
      <c r="AJY990" s="871"/>
      <c r="AJZ990" s="871"/>
      <c r="AKA990" s="871"/>
      <c r="AKB990" s="871"/>
      <c r="AKC990" s="871"/>
      <c r="AKD990" s="871"/>
      <c r="AKE990" s="871"/>
      <c r="AKF990" s="871"/>
      <c r="AKG990" s="871"/>
      <c r="AKH990" s="871"/>
      <c r="AKI990" s="871"/>
      <c r="AKJ990" s="871"/>
      <c r="AKK990" s="871"/>
      <c r="AKL990" s="871"/>
      <c r="AKM990" s="871"/>
      <c r="AKN990" s="871"/>
      <c r="AKO990" s="871"/>
      <c r="AKP990" s="871"/>
      <c r="AKQ990" s="871"/>
      <c r="AKR990" s="871"/>
      <c r="AKS990" s="871"/>
      <c r="AKT990" s="871"/>
      <c r="AKU990" s="871"/>
      <c r="AKV990" s="871"/>
      <c r="AKW990" s="871"/>
      <c r="AKX990" s="871"/>
      <c r="AKY990" s="871"/>
      <c r="AKZ990" s="871"/>
      <c r="ALA990" s="871"/>
      <c r="ALB990" s="871"/>
      <c r="ALC990" s="871"/>
      <c r="ALD990" s="871"/>
      <c r="ALE990" s="871"/>
      <c r="ALF990" s="871"/>
      <c r="ALG990" s="871"/>
      <c r="ALH990" s="871"/>
      <c r="ALI990" s="871"/>
      <c r="ALJ990" s="871"/>
      <c r="ALK990" s="871"/>
      <c r="ALL990" s="871"/>
      <c r="ALM990" s="871"/>
      <c r="ALN990" s="871"/>
      <c r="ALO990" s="871"/>
      <c r="ALP990" s="871"/>
      <c r="ALQ990" s="871"/>
      <c r="ALR990" s="871"/>
      <c r="ALS990" s="871"/>
      <c r="ALT990" s="871"/>
      <c r="ALU990" s="871"/>
      <c r="ALV990" s="871"/>
      <c r="ALW990" s="871"/>
      <c r="ALX990" s="871"/>
      <c r="ALY990" s="871"/>
      <c r="ALZ990" s="871"/>
      <c r="AMA990" s="871"/>
      <c r="AMB990" s="871"/>
      <c r="AMC990" s="871"/>
      <c r="AMD990" s="871"/>
      <c r="AME990" s="871"/>
      <c r="AMF990" s="871"/>
      <c r="AMG990" s="871"/>
      <c r="AMH990" s="871"/>
      <c r="AMI990" s="871"/>
      <c r="AMJ990" s="871"/>
    </row>
    <row r="991" spans="1:1024" ht="14.4">
      <c r="A991" s="964">
        <v>15518</v>
      </c>
      <c r="B991" s="1048">
        <v>0.1</v>
      </c>
      <c r="C991" s="1047"/>
      <c r="D991" s="954" t="s">
        <v>749</v>
      </c>
      <c r="E991" s="1031">
        <v>4650000</v>
      </c>
      <c r="F991" s="1056">
        <v>2.5000000000000001E-2</v>
      </c>
      <c r="G991" s="955">
        <f t="shared" si="40"/>
        <v>116250</v>
      </c>
      <c r="H991" s="871"/>
      <c r="I991" s="871"/>
      <c r="J991" s="871"/>
      <c r="K991" s="871"/>
      <c r="L991" s="871"/>
      <c r="M991" s="871"/>
      <c r="N991" s="871"/>
      <c r="O991" s="871"/>
      <c r="P991" s="871"/>
      <c r="Q991" s="871"/>
      <c r="R991" s="871"/>
      <c r="S991" s="871"/>
      <c r="T991" s="871"/>
      <c r="U991" s="871"/>
      <c r="V991" s="871"/>
      <c r="W991" s="871"/>
      <c r="X991" s="871"/>
      <c r="Y991" s="871"/>
      <c r="Z991" s="871"/>
      <c r="AA991" s="871"/>
      <c r="AB991" s="871"/>
      <c r="AC991" s="871"/>
      <c r="AD991" s="871"/>
      <c r="AE991" s="871"/>
      <c r="AF991" s="871"/>
      <c r="AG991" s="871"/>
      <c r="AH991" s="871"/>
      <c r="AI991" s="871"/>
      <c r="AJ991" s="871"/>
      <c r="AK991" s="871"/>
      <c r="AL991" s="871"/>
      <c r="AM991" s="871"/>
      <c r="AN991" s="871"/>
      <c r="AO991" s="871"/>
      <c r="AP991" s="871"/>
      <c r="AQ991" s="871"/>
      <c r="AR991" s="871"/>
      <c r="AS991" s="871"/>
      <c r="AT991" s="871"/>
      <c r="AU991" s="871"/>
      <c r="AV991" s="871"/>
      <c r="AW991" s="871"/>
      <c r="AX991" s="871"/>
      <c r="AY991" s="871"/>
      <c r="AZ991" s="871"/>
      <c r="BA991" s="871"/>
      <c r="BB991" s="871"/>
      <c r="BC991" s="871"/>
      <c r="BD991" s="871"/>
      <c r="BE991" s="871"/>
      <c r="BF991" s="871"/>
      <c r="BG991" s="871"/>
      <c r="BH991" s="871"/>
      <c r="BI991" s="871"/>
      <c r="BJ991" s="871"/>
      <c r="BK991" s="871"/>
      <c r="BL991" s="871"/>
      <c r="BM991" s="871"/>
      <c r="BN991" s="871"/>
      <c r="BO991" s="871"/>
      <c r="BP991" s="871"/>
      <c r="BQ991" s="871"/>
      <c r="BR991" s="871"/>
      <c r="BS991" s="871"/>
      <c r="BT991" s="871"/>
      <c r="BU991" s="871"/>
      <c r="BV991" s="871"/>
      <c r="BW991" s="871"/>
      <c r="BX991" s="871"/>
      <c r="BY991" s="871"/>
      <c r="BZ991" s="871"/>
      <c r="CA991" s="871"/>
      <c r="CB991" s="871"/>
      <c r="CC991" s="871"/>
      <c r="CD991" s="871"/>
      <c r="CE991" s="871"/>
      <c r="CF991" s="871"/>
      <c r="CG991" s="871"/>
      <c r="CH991" s="871"/>
      <c r="CI991" s="871"/>
      <c r="CJ991" s="871"/>
      <c r="CK991" s="871"/>
      <c r="CL991" s="871"/>
      <c r="CM991" s="871"/>
      <c r="CN991" s="871"/>
      <c r="CO991" s="871"/>
      <c r="CP991" s="871"/>
      <c r="CQ991" s="871"/>
      <c r="CR991" s="871"/>
      <c r="CS991" s="871"/>
      <c r="CT991" s="871"/>
      <c r="CU991" s="871"/>
      <c r="CV991" s="871"/>
      <c r="CW991" s="871"/>
      <c r="CX991" s="871"/>
      <c r="CY991" s="871"/>
      <c r="CZ991" s="871"/>
      <c r="DA991" s="871"/>
      <c r="DB991" s="871"/>
      <c r="DC991" s="871"/>
      <c r="DD991" s="871"/>
      <c r="DE991" s="871"/>
      <c r="DF991" s="871"/>
      <c r="DG991" s="871"/>
      <c r="DH991" s="871"/>
      <c r="DI991" s="871"/>
      <c r="DJ991" s="871"/>
      <c r="DK991" s="871"/>
      <c r="DL991" s="871"/>
      <c r="DM991" s="871"/>
      <c r="DN991" s="871"/>
      <c r="DO991" s="871"/>
      <c r="DP991" s="871"/>
      <c r="DQ991" s="871"/>
      <c r="DR991" s="871"/>
      <c r="DS991" s="871"/>
      <c r="DT991" s="871"/>
      <c r="DU991" s="871"/>
      <c r="DV991" s="871"/>
      <c r="DW991" s="871"/>
      <c r="DX991" s="871"/>
      <c r="DY991" s="871"/>
      <c r="DZ991" s="871"/>
      <c r="EA991" s="871"/>
      <c r="EB991" s="871"/>
      <c r="EC991" s="871"/>
      <c r="ED991" s="871"/>
      <c r="EE991" s="871"/>
      <c r="EF991" s="871"/>
      <c r="EG991" s="871"/>
      <c r="EH991" s="871"/>
      <c r="EI991" s="871"/>
      <c r="EJ991" s="871"/>
      <c r="EK991" s="871"/>
      <c r="EL991" s="871"/>
      <c r="EM991" s="871"/>
      <c r="EN991" s="871"/>
      <c r="EO991" s="871"/>
      <c r="EP991" s="871"/>
      <c r="EQ991" s="871"/>
      <c r="ER991" s="871"/>
      <c r="ES991" s="871"/>
      <c r="ET991" s="871"/>
      <c r="EU991" s="871"/>
      <c r="EV991" s="871"/>
      <c r="EW991" s="871"/>
      <c r="EX991" s="871"/>
      <c r="EY991" s="871"/>
      <c r="EZ991" s="871"/>
      <c r="FA991" s="871"/>
      <c r="FB991" s="871"/>
      <c r="FC991" s="871"/>
      <c r="FD991" s="871"/>
      <c r="FE991" s="871"/>
      <c r="FF991" s="871"/>
      <c r="FG991" s="871"/>
      <c r="FH991" s="871"/>
      <c r="FI991" s="871"/>
      <c r="FJ991" s="871"/>
      <c r="FK991" s="871"/>
      <c r="FL991" s="871"/>
      <c r="FM991" s="871"/>
      <c r="FN991" s="871"/>
      <c r="FO991" s="871"/>
      <c r="FP991" s="871"/>
      <c r="FQ991" s="871"/>
      <c r="FR991" s="871"/>
      <c r="FS991" s="871"/>
      <c r="FT991" s="871"/>
      <c r="FU991" s="871"/>
      <c r="FV991" s="871"/>
      <c r="FW991" s="871"/>
      <c r="FX991" s="871"/>
      <c r="FY991" s="871"/>
      <c r="FZ991" s="871"/>
      <c r="GA991" s="871"/>
      <c r="GB991" s="871"/>
      <c r="GC991" s="871"/>
      <c r="GD991" s="871"/>
      <c r="GE991" s="871"/>
      <c r="GF991" s="871"/>
      <c r="GG991" s="871"/>
      <c r="GH991" s="871"/>
      <c r="GI991" s="871"/>
      <c r="GJ991" s="871"/>
      <c r="GK991" s="871"/>
      <c r="GL991" s="871"/>
      <c r="GM991" s="871"/>
      <c r="GN991" s="871"/>
      <c r="GO991" s="871"/>
      <c r="GP991" s="871"/>
      <c r="GQ991" s="871"/>
      <c r="GR991" s="871"/>
      <c r="GS991" s="871"/>
      <c r="GT991" s="871"/>
      <c r="GU991" s="871"/>
      <c r="GV991" s="871"/>
      <c r="GW991" s="871"/>
      <c r="GX991" s="871"/>
      <c r="GY991" s="871"/>
      <c r="GZ991" s="871"/>
      <c r="HA991" s="871"/>
      <c r="HB991" s="871"/>
      <c r="HC991" s="871"/>
      <c r="HD991" s="871"/>
      <c r="HE991" s="871"/>
      <c r="HF991" s="871"/>
      <c r="HG991" s="871"/>
      <c r="HH991" s="871"/>
      <c r="HI991" s="871"/>
      <c r="HJ991" s="871"/>
      <c r="HK991" s="871"/>
      <c r="HL991" s="871"/>
      <c r="HM991" s="871"/>
      <c r="HN991" s="871"/>
      <c r="HO991" s="871"/>
      <c r="HP991" s="871"/>
      <c r="HQ991" s="871"/>
      <c r="HR991" s="871"/>
      <c r="HS991" s="871"/>
      <c r="HT991" s="871"/>
      <c r="HU991" s="871"/>
      <c r="HV991" s="871"/>
      <c r="HW991" s="871"/>
      <c r="HX991" s="871"/>
      <c r="HY991" s="871"/>
      <c r="HZ991" s="871"/>
      <c r="IA991" s="871"/>
      <c r="IB991" s="871"/>
      <c r="IC991" s="871"/>
      <c r="ID991" s="871"/>
      <c r="IE991" s="871"/>
      <c r="IF991" s="871"/>
      <c r="IG991" s="871"/>
      <c r="IH991" s="871"/>
      <c r="II991" s="871"/>
      <c r="IJ991" s="871"/>
      <c r="IK991" s="871"/>
      <c r="IL991" s="871"/>
      <c r="IM991" s="871"/>
      <c r="IN991" s="871"/>
      <c r="IO991" s="871"/>
      <c r="IP991" s="871"/>
      <c r="IQ991" s="871"/>
      <c r="IR991" s="871"/>
      <c r="IS991" s="871"/>
      <c r="IT991" s="871"/>
      <c r="IU991" s="871"/>
      <c r="IV991" s="871"/>
      <c r="IW991" s="871"/>
      <c r="IX991" s="871"/>
      <c r="IY991" s="871"/>
      <c r="IZ991" s="871"/>
      <c r="JA991" s="871"/>
      <c r="JB991" s="871"/>
      <c r="JC991" s="871"/>
      <c r="JD991" s="871"/>
      <c r="JE991" s="871"/>
      <c r="JF991" s="871"/>
      <c r="JG991" s="871"/>
      <c r="JH991" s="871"/>
      <c r="JI991" s="871"/>
      <c r="JJ991" s="871"/>
      <c r="JK991" s="871"/>
      <c r="JL991" s="871"/>
      <c r="JM991" s="871"/>
      <c r="JN991" s="871"/>
      <c r="JO991" s="871"/>
      <c r="JP991" s="871"/>
      <c r="JQ991" s="871"/>
      <c r="JR991" s="871"/>
      <c r="JS991" s="871"/>
      <c r="JT991" s="871"/>
      <c r="JU991" s="871"/>
      <c r="JV991" s="871"/>
      <c r="JW991" s="871"/>
      <c r="JX991" s="871"/>
      <c r="JY991" s="871"/>
      <c r="JZ991" s="871"/>
      <c r="KA991" s="871"/>
      <c r="KB991" s="871"/>
      <c r="KC991" s="871"/>
      <c r="KD991" s="871"/>
      <c r="KE991" s="871"/>
      <c r="KF991" s="871"/>
      <c r="KG991" s="871"/>
      <c r="KH991" s="871"/>
      <c r="KI991" s="871"/>
      <c r="KJ991" s="871"/>
      <c r="KK991" s="871"/>
      <c r="KL991" s="871"/>
      <c r="KM991" s="871"/>
      <c r="KN991" s="871"/>
      <c r="KO991" s="871"/>
      <c r="KP991" s="871"/>
      <c r="KQ991" s="871"/>
      <c r="KR991" s="871"/>
      <c r="KS991" s="871"/>
      <c r="KT991" s="871"/>
      <c r="KU991" s="871"/>
      <c r="KV991" s="871"/>
      <c r="KW991" s="871"/>
      <c r="KX991" s="871"/>
      <c r="KY991" s="871"/>
      <c r="KZ991" s="871"/>
      <c r="LA991" s="871"/>
      <c r="LB991" s="871"/>
      <c r="LC991" s="871"/>
      <c r="LD991" s="871"/>
      <c r="LE991" s="871"/>
      <c r="LF991" s="871"/>
      <c r="LG991" s="871"/>
      <c r="LH991" s="871"/>
      <c r="LI991" s="871"/>
      <c r="LJ991" s="871"/>
      <c r="LK991" s="871"/>
      <c r="LL991" s="871"/>
      <c r="LM991" s="871"/>
      <c r="LN991" s="871"/>
      <c r="LO991" s="871"/>
      <c r="LP991" s="871"/>
      <c r="LQ991" s="871"/>
      <c r="LR991" s="871"/>
      <c r="LS991" s="871"/>
      <c r="LT991" s="871"/>
      <c r="LU991" s="871"/>
      <c r="LV991" s="871"/>
      <c r="LW991" s="871"/>
      <c r="LX991" s="871"/>
      <c r="LY991" s="871"/>
      <c r="LZ991" s="871"/>
      <c r="MA991" s="871"/>
      <c r="MB991" s="871"/>
      <c r="MC991" s="871"/>
      <c r="MD991" s="871"/>
      <c r="ME991" s="871"/>
      <c r="MF991" s="871"/>
      <c r="MG991" s="871"/>
      <c r="MH991" s="871"/>
      <c r="MI991" s="871"/>
      <c r="MJ991" s="871"/>
      <c r="MK991" s="871"/>
      <c r="ML991" s="871"/>
      <c r="MM991" s="871"/>
      <c r="MN991" s="871"/>
      <c r="MO991" s="871"/>
      <c r="MP991" s="871"/>
      <c r="MQ991" s="871"/>
      <c r="MR991" s="871"/>
      <c r="MS991" s="871"/>
      <c r="MT991" s="871"/>
      <c r="MU991" s="871"/>
      <c r="MV991" s="871"/>
      <c r="MW991" s="871"/>
      <c r="MX991" s="871"/>
      <c r="MY991" s="871"/>
      <c r="MZ991" s="871"/>
      <c r="NA991" s="871"/>
      <c r="NB991" s="871"/>
      <c r="NC991" s="871"/>
      <c r="ND991" s="871"/>
      <c r="NE991" s="871"/>
      <c r="NF991" s="871"/>
      <c r="NG991" s="871"/>
      <c r="NH991" s="871"/>
      <c r="NI991" s="871"/>
      <c r="NJ991" s="871"/>
      <c r="NK991" s="871"/>
      <c r="NL991" s="871"/>
      <c r="NM991" s="871"/>
      <c r="NN991" s="871"/>
      <c r="NO991" s="871"/>
      <c r="NP991" s="871"/>
      <c r="NQ991" s="871"/>
      <c r="NR991" s="871"/>
      <c r="NS991" s="871"/>
      <c r="NT991" s="871"/>
      <c r="NU991" s="871"/>
      <c r="NV991" s="871"/>
      <c r="NW991" s="871"/>
      <c r="NX991" s="871"/>
      <c r="NY991" s="871"/>
      <c r="NZ991" s="871"/>
      <c r="OA991" s="871"/>
      <c r="OB991" s="871"/>
      <c r="OC991" s="871"/>
      <c r="OD991" s="871"/>
      <c r="OE991" s="871"/>
      <c r="OF991" s="871"/>
      <c r="OG991" s="871"/>
      <c r="OH991" s="871"/>
      <c r="OI991" s="871"/>
      <c r="OJ991" s="871"/>
      <c r="OK991" s="871"/>
      <c r="OL991" s="871"/>
      <c r="OM991" s="871"/>
      <c r="ON991" s="871"/>
      <c r="OO991" s="871"/>
      <c r="OP991" s="871"/>
      <c r="OQ991" s="871"/>
      <c r="OR991" s="871"/>
      <c r="OS991" s="871"/>
      <c r="OT991" s="871"/>
      <c r="OU991" s="871"/>
      <c r="OV991" s="871"/>
      <c r="OW991" s="871"/>
      <c r="OX991" s="871"/>
      <c r="OY991" s="871"/>
      <c r="OZ991" s="871"/>
      <c r="PA991" s="871"/>
      <c r="PB991" s="871"/>
      <c r="PC991" s="871"/>
      <c r="PD991" s="871"/>
      <c r="PE991" s="871"/>
      <c r="PF991" s="871"/>
      <c r="PG991" s="871"/>
      <c r="PH991" s="871"/>
      <c r="PI991" s="871"/>
      <c r="PJ991" s="871"/>
      <c r="PK991" s="871"/>
      <c r="PL991" s="871"/>
      <c r="PM991" s="871"/>
      <c r="PN991" s="871"/>
      <c r="PO991" s="871"/>
      <c r="PP991" s="871"/>
      <c r="PQ991" s="871"/>
      <c r="PR991" s="871"/>
      <c r="PS991" s="871"/>
      <c r="PT991" s="871"/>
      <c r="PU991" s="871"/>
      <c r="PV991" s="871"/>
      <c r="PW991" s="871"/>
      <c r="PX991" s="871"/>
      <c r="PY991" s="871"/>
      <c r="PZ991" s="871"/>
      <c r="QA991" s="871"/>
      <c r="QB991" s="871"/>
      <c r="QC991" s="871"/>
      <c r="QD991" s="871"/>
      <c r="QE991" s="871"/>
      <c r="QF991" s="871"/>
      <c r="QG991" s="871"/>
      <c r="QH991" s="871"/>
      <c r="QI991" s="871"/>
      <c r="QJ991" s="871"/>
      <c r="QK991" s="871"/>
      <c r="QL991" s="871"/>
      <c r="QM991" s="871"/>
      <c r="QN991" s="871"/>
      <c r="QO991" s="871"/>
      <c r="QP991" s="871"/>
      <c r="QQ991" s="871"/>
      <c r="QR991" s="871"/>
      <c r="QS991" s="871"/>
      <c r="QT991" s="871"/>
      <c r="QU991" s="871"/>
      <c r="QV991" s="871"/>
      <c r="QW991" s="871"/>
      <c r="QX991" s="871"/>
      <c r="QY991" s="871"/>
      <c r="QZ991" s="871"/>
      <c r="RA991" s="871"/>
      <c r="RB991" s="871"/>
      <c r="RC991" s="871"/>
      <c r="RD991" s="871"/>
      <c r="RE991" s="871"/>
      <c r="RF991" s="871"/>
      <c r="RG991" s="871"/>
      <c r="RH991" s="871"/>
      <c r="RI991" s="871"/>
      <c r="RJ991" s="871"/>
      <c r="RK991" s="871"/>
      <c r="RL991" s="871"/>
      <c r="RM991" s="871"/>
      <c r="RN991" s="871"/>
      <c r="RO991" s="871"/>
      <c r="RP991" s="871"/>
      <c r="RQ991" s="871"/>
      <c r="RR991" s="871"/>
      <c r="RS991" s="871"/>
      <c r="RT991" s="871"/>
      <c r="RU991" s="871"/>
      <c r="RV991" s="871"/>
      <c r="RW991" s="871"/>
      <c r="RX991" s="871"/>
      <c r="RY991" s="871"/>
      <c r="RZ991" s="871"/>
      <c r="SA991" s="871"/>
      <c r="SB991" s="871"/>
      <c r="SC991" s="871"/>
      <c r="SD991" s="871"/>
      <c r="SE991" s="871"/>
      <c r="SF991" s="871"/>
      <c r="SG991" s="871"/>
      <c r="SH991" s="871"/>
      <c r="SI991" s="871"/>
      <c r="SJ991" s="871"/>
      <c r="SK991" s="871"/>
      <c r="SL991" s="871"/>
      <c r="SM991" s="871"/>
      <c r="SN991" s="871"/>
      <c r="SO991" s="871"/>
      <c r="SP991" s="871"/>
      <c r="SQ991" s="871"/>
      <c r="SR991" s="871"/>
      <c r="SS991" s="871"/>
      <c r="ST991" s="871"/>
      <c r="SU991" s="871"/>
      <c r="SV991" s="871"/>
      <c r="SW991" s="871"/>
      <c r="SX991" s="871"/>
      <c r="SY991" s="871"/>
      <c r="SZ991" s="871"/>
      <c r="TA991" s="871"/>
      <c r="TB991" s="871"/>
      <c r="TC991" s="871"/>
      <c r="TD991" s="871"/>
      <c r="TE991" s="871"/>
      <c r="TF991" s="871"/>
      <c r="TG991" s="871"/>
      <c r="TH991" s="871"/>
      <c r="TI991" s="871"/>
      <c r="TJ991" s="871"/>
      <c r="TK991" s="871"/>
      <c r="TL991" s="871"/>
      <c r="TM991" s="871"/>
      <c r="TN991" s="871"/>
      <c r="TO991" s="871"/>
      <c r="TP991" s="871"/>
      <c r="TQ991" s="871"/>
      <c r="TR991" s="871"/>
      <c r="TS991" s="871"/>
      <c r="TT991" s="871"/>
      <c r="TU991" s="871"/>
      <c r="TV991" s="871"/>
      <c r="TW991" s="871"/>
      <c r="TX991" s="871"/>
      <c r="TY991" s="871"/>
      <c r="TZ991" s="871"/>
      <c r="UA991" s="871"/>
      <c r="UB991" s="871"/>
      <c r="UC991" s="871"/>
      <c r="UD991" s="871"/>
      <c r="UE991" s="871"/>
      <c r="UF991" s="871"/>
      <c r="UG991" s="871"/>
      <c r="UH991" s="871"/>
      <c r="UI991" s="871"/>
      <c r="UJ991" s="871"/>
      <c r="UK991" s="871"/>
      <c r="UL991" s="871"/>
      <c r="UM991" s="871"/>
      <c r="UN991" s="871"/>
      <c r="UO991" s="871"/>
      <c r="UP991" s="871"/>
      <c r="UQ991" s="871"/>
      <c r="UR991" s="871"/>
      <c r="US991" s="871"/>
      <c r="UT991" s="871"/>
      <c r="UU991" s="871"/>
      <c r="UV991" s="871"/>
      <c r="UW991" s="871"/>
      <c r="UX991" s="871"/>
      <c r="UY991" s="871"/>
      <c r="UZ991" s="871"/>
      <c r="VA991" s="871"/>
      <c r="VB991" s="871"/>
      <c r="VC991" s="871"/>
      <c r="VD991" s="871"/>
      <c r="VE991" s="871"/>
      <c r="VF991" s="871"/>
      <c r="VG991" s="871"/>
      <c r="VH991" s="871"/>
      <c r="VI991" s="871"/>
      <c r="VJ991" s="871"/>
      <c r="VK991" s="871"/>
      <c r="VL991" s="871"/>
      <c r="VM991" s="871"/>
      <c r="VN991" s="871"/>
      <c r="VO991" s="871"/>
      <c r="VP991" s="871"/>
      <c r="VQ991" s="871"/>
      <c r="VR991" s="871"/>
      <c r="VS991" s="871"/>
      <c r="VT991" s="871"/>
      <c r="VU991" s="871"/>
      <c r="VV991" s="871"/>
      <c r="VW991" s="871"/>
      <c r="VX991" s="871"/>
      <c r="VY991" s="871"/>
      <c r="VZ991" s="871"/>
      <c r="WA991" s="871"/>
      <c r="WB991" s="871"/>
      <c r="WC991" s="871"/>
      <c r="WD991" s="871"/>
      <c r="WE991" s="871"/>
      <c r="WF991" s="871"/>
      <c r="WG991" s="871"/>
      <c r="WH991" s="871"/>
      <c r="WI991" s="871"/>
      <c r="WJ991" s="871"/>
      <c r="WK991" s="871"/>
      <c r="WL991" s="871"/>
      <c r="WM991" s="871"/>
      <c r="WN991" s="871"/>
      <c r="WO991" s="871"/>
      <c r="WP991" s="871"/>
      <c r="WQ991" s="871"/>
      <c r="WR991" s="871"/>
      <c r="WS991" s="871"/>
      <c r="WT991" s="871"/>
      <c r="WU991" s="871"/>
      <c r="WV991" s="871"/>
      <c r="WW991" s="871"/>
      <c r="WX991" s="871"/>
      <c r="WY991" s="871"/>
      <c r="WZ991" s="871"/>
      <c r="XA991" s="871"/>
      <c r="XB991" s="871"/>
      <c r="XC991" s="871"/>
      <c r="XD991" s="871"/>
      <c r="XE991" s="871"/>
      <c r="XF991" s="871"/>
      <c r="XG991" s="871"/>
      <c r="XH991" s="871"/>
      <c r="XI991" s="871"/>
      <c r="XJ991" s="871"/>
      <c r="XK991" s="871"/>
      <c r="XL991" s="871"/>
      <c r="XM991" s="871"/>
      <c r="XN991" s="871"/>
      <c r="XO991" s="871"/>
      <c r="XP991" s="871"/>
      <c r="XQ991" s="871"/>
      <c r="XR991" s="871"/>
      <c r="XS991" s="871"/>
      <c r="XT991" s="871"/>
      <c r="XU991" s="871"/>
      <c r="XV991" s="871"/>
      <c r="XW991" s="871"/>
      <c r="XX991" s="871"/>
      <c r="XY991" s="871"/>
      <c r="XZ991" s="871"/>
      <c r="YA991" s="871"/>
      <c r="YB991" s="871"/>
      <c r="YC991" s="871"/>
      <c r="YD991" s="871"/>
      <c r="YE991" s="871"/>
      <c r="YF991" s="871"/>
      <c r="YG991" s="871"/>
      <c r="YH991" s="871"/>
      <c r="YI991" s="871"/>
      <c r="YJ991" s="871"/>
      <c r="YK991" s="871"/>
      <c r="YL991" s="871"/>
      <c r="YM991" s="871"/>
      <c r="YN991" s="871"/>
      <c r="YO991" s="871"/>
      <c r="YP991" s="871"/>
      <c r="YQ991" s="871"/>
      <c r="YR991" s="871"/>
      <c r="YS991" s="871"/>
      <c r="YT991" s="871"/>
      <c r="YU991" s="871"/>
      <c r="YV991" s="871"/>
      <c r="YW991" s="871"/>
      <c r="YX991" s="871"/>
      <c r="YY991" s="871"/>
      <c r="YZ991" s="871"/>
      <c r="ZA991" s="871"/>
      <c r="ZB991" s="871"/>
      <c r="ZC991" s="871"/>
      <c r="ZD991" s="871"/>
      <c r="ZE991" s="871"/>
      <c r="ZF991" s="871"/>
      <c r="ZG991" s="871"/>
      <c r="ZH991" s="871"/>
      <c r="ZI991" s="871"/>
      <c r="ZJ991" s="871"/>
      <c r="ZK991" s="871"/>
      <c r="ZL991" s="871"/>
      <c r="ZM991" s="871"/>
      <c r="ZN991" s="871"/>
      <c r="ZO991" s="871"/>
      <c r="ZP991" s="871"/>
      <c r="ZQ991" s="871"/>
      <c r="ZR991" s="871"/>
      <c r="ZS991" s="871"/>
      <c r="ZT991" s="871"/>
      <c r="ZU991" s="871"/>
      <c r="ZV991" s="871"/>
      <c r="ZW991" s="871"/>
      <c r="ZX991" s="871"/>
      <c r="ZY991" s="871"/>
      <c r="ZZ991" s="871"/>
      <c r="AAA991" s="871"/>
      <c r="AAB991" s="871"/>
      <c r="AAC991" s="871"/>
      <c r="AAD991" s="871"/>
      <c r="AAE991" s="871"/>
      <c r="AAF991" s="871"/>
      <c r="AAG991" s="871"/>
      <c r="AAH991" s="871"/>
      <c r="AAI991" s="871"/>
      <c r="AAJ991" s="871"/>
      <c r="AAK991" s="871"/>
      <c r="AAL991" s="871"/>
      <c r="AAM991" s="871"/>
      <c r="AAN991" s="871"/>
      <c r="AAO991" s="871"/>
      <c r="AAP991" s="871"/>
      <c r="AAQ991" s="871"/>
      <c r="AAR991" s="871"/>
      <c r="AAS991" s="871"/>
      <c r="AAT991" s="871"/>
      <c r="AAU991" s="871"/>
      <c r="AAV991" s="871"/>
      <c r="AAW991" s="871"/>
      <c r="AAX991" s="871"/>
      <c r="AAY991" s="871"/>
      <c r="AAZ991" s="871"/>
      <c r="ABA991" s="871"/>
      <c r="ABB991" s="871"/>
      <c r="ABC991" s="871"/>
      <c r="ABD991" s="871"/>
      <c r="ABE991" s="871"/>
      <c r="ABF991" s="871"/>
      <c r="ABG991" s="871"/>
      <c r="ABH991" s="871"/>
      <c r="ABI991" s="871"/>
      <c r="ABJ991" s="871"/>
      <c r="ABK991" s="871"/>
      <c r="ABL991" s="871"/>
      <c r="ABM991" s="871"/>
      <c r="ABN991" s="871"/>
      <c r="ABO991" s="871"/>
      <c r="ABP991" s="871"/>
      <c r="ABQ991" s="871"/>
      <c r="ABR991" s="871"/>
      <c r="ABS991" s="871"/>
      <c r="ABT991" s="871"/>
      <c r="ABU991" s="871"/>
      <c r="ABV991" s="871"/>
      <c r="ABW991" s="871"/>
      <c r="ABX991" s="871"/>
      <c r="ABY991" s="871"/>
      <c r="ABZ991" s="871"/>
      <c r="ACA991" s="871"/>
      <c r="ACB991" s="871"/>
      <c r="ACC991" s="871"/>
      <c r="ACD991" s="871"/>
      <c r="ACE991" s="871"/>
      <c r="ACF991" s="871"/>
      <c r="ACG991" s="871"/>
      <c r="ACH991" s="871"/>
      <c r="ACI991" s="871"/>
      <c r="ACJ991" s="871"/>
      <c r="ACK991" s="871"/>
      <c r="ACL991" s="871"/>
      <c r="ACM991" s="871"/>
      <c r="ACN991" s="871"/>
      <c r="ACO991" s="871"/>
      <c r="ACP991" s="871"/>
      <c r="ACQ991" s="871"/>
      <c r="ACR991" s="871"/>
      <c r="ACS991" s="871"/>
      <c r="ACT991" s="871"/>
      <c r="ACU991" s="871"/>
      <c r="ACV991" s="871"/>
      <c r="ACW991" s="871"/>
      <c r="ACX991" s="871"/>
      <c r="ACY991" s="871"/>
      <c r="ACZ991" s="871"/>
      <c r="ADA991" s="871"/>
      <c r="ADB991" s="871"/>
      <c r="ADC991" s="871"/>
      <c r="ADD991" s="871"/>
      <c r="ADE991" s="871"/>
      <c r="ADF991" s="871"/>
      <c r="ADG991" s="871"/>
      <c r="ADH991" s="871"/>
      <c r="ADI991" s="871"/>
      <c r="ADJ991" s="871"/>
      <c r="ADK991" s="871"/>
      <c r="ADL991" s="871"/>
      <c r="ADM991" s="871"/>
      <c r="ADN991" s="871"/>
      <c r="ADO991" s="871"/>
      <c r="ADP991" s="871"/>
      <c r="ADQ991" s="871"/>
      <c r="ADR991" s="871"/>
      <c r="ADS991" s="871"/>
      <c r="ADT991" s="871"/>
      <c r="ADU991" s="871"/>
      <c r="ADV991" s="871"/>
      <c r="ADW991" s="871"/>
      <c r="ADX991" s="871"/>
      <c r="ADY991" s="871"/>
      <c r="ADZ991" s="871"/>
      <c r="AEA991" s="871"/>
      <c r="AEB991" s="871"/>
      <c r="AEC991" s="871"/>
      <c r="AED991" s="871"/>
      <c r="AEE991" s="871"/>
      <c r="AEF991" s="871"/>
      <c r="AEG991" s="871"/>
      <c r="AEH991" s="871"/>
      <c r="AEI991" s="871"/>
      <c r="AEJ991" s="871"/>
      <c r="AEK991" s="871"/>
      <c r="AEL991" s="871"/>
      <c r="AEM991" s="871"/>
      <c r="AEN991" s="871"/>
      <c r="AEO991" s="871"/>
      <c r="AEP991" s="871"/>
      <c r="AEQ991" s="871"/>
      <c r="AER991" s="871"/>
      <c r="AES991" s="871"/>
      <c r="AET991" s="871"/>
      <c r="AEU991" s="871"/>
      <c r="AEV991" s="871"/>
      <c r="AEW991" s="871"/>
      <c r="AEX991" s="871"/>
      <c r="AEY991" s="871"/>
      <c r="AEZ991" s="871"/>
      <c r="AFA991" s="871"/>
      <c r="AFB991" s="871"/>
      <c r="AFC991" s="871"/>
      <c r="AFD991" s="871"/>
      <c r="AFE991" s="871"/>
      <c r="AFF991" s="871"/>
      <c r="AFG991" s="871"/>
      <c r="AFH991" s="871"/>
      <c r="AFI991" s="871"/>
      <c r="AFJ991" s="871"/>
      <c r="AFK991" s="871"/>
      <c r="AFL991" s="871"/>
      <c r="AFM991" s="871"/>
      <c r="AFN991" s="871"/>
      <c r="AFO991" s="871"/>
      <c r="AFP991" s="871"/>
      <c r="AFQ991" s="871"/>
      <c r="AFR991" s="871"/>
      <c r="AFS991" s="871"/>
      <c r="AFT991" s="871"/>
      <c r="AFU991" s="871"/>
      <c r="AFV991" s="871"/>
      <c r="AFW991" s="871"/>
      <c r="AFX991" s="871"/>
      <c r="AFY991" s="871"/>
      <c r="AFZ991" s="871"/>
      <c r="AGA991" s="871"/>
      <c r="AGB991" s="871"/>
      <c r="AGC991" s="871"/>
      <c r="AGD991" s="871"/>
      <c r="AGE991" s="871"/>
      <c r="AGF991" s="871"/>
      <c r="AGG991" s="871"/>
      <c r="AGH991" s="871"/>
      <c r="AGI991" s="871"/>
      <c r="AGJ991" s="871"/>
      <c r="AGK991" s="871"/>
      <c r="AGL991" s="871"/>
      <c r="AGM991" s="871"/>
      <c r="AGN991" s="871"/>
      <c r="AGO991" s="871"/>
      <c r="AGP991" s="871"/>
      <c r="AGQ991" s="871"/>
      <c r="AGR991" s="871"/>
      <c r="AGS991" s="871"/>
      <c r="AGT991" s="871"/>
      <c r="AGU991" s="871"/>
      <c r="AGV991" s="871"/>
      <c r="AGW991" s="871"/>
      <c r="AGX991" s="871"/>
      <c r="AGY991" s="871"/>
      <c r="AGZ991" s="871"/>
      <c r="AHA991" s="871"/>
      <c r="AHB991" s="871"/>
      <c r="AHC991" s="871"/>
      <c r="AHD991" s="871"/>
      <c r="AHE991" s="871"/>
      <c r="AHF991" s="871"/>
      <c r="AHG991" s="871"/>
      <c r="AHH991" s="871"/>
      <c r="AHI991" s="871"/>
      <c r="AHJ991" s="871"/>
      <c r="AHK991" s="871"/>
      <c r="AHL991" s="871"/>
      <c r="AHM991" s="871"/>
      <c r="AHN991" s="871"/>
      <c r="AHO991" s="871"/>
      <c r="AHP991" s="871"/>
      <c r="AHQ991" s="871"/>
      <c r="AHR991" s="871"/>
      <c r="AHS991" s="871"/>
      <c r="AHT991" s="871"/>
      <c r="AHU991" s="871"/>
      <c r="AHV991" s="871"/>
      <c r="AHW991" s="871"/>
      <c r="AHX991" s="871"/>
      <c r="AHY991" s="871"/>
      <c r="AHZ991" s="871"/>
      <c r="AIA991" s="871"/>
      <c r="AIB991" s="871"/>
      <c r="AIC991" s="871"/>
      <c r="AID991" s="871"/>
      <c r="AIE991" s="871"/>
      <c r="AIF991" s="871"/>
      <c r="AIG991" s="871"/>
      <c r="AIH991" s="871"/>
      <c r="AII991" s="871"/>
      <c r="AIJ991" s="871"/>
      <c r="AIK991" s="871"/>
      <c r="AIL991" s="871"/>
      <c r="AIM991" s="871"/>
      <c r="AIN991" s="871"/>
      <c r="AIO991" s="871"/>
      <c r="AIP991" s="871"/>
      <c r="AIQ991" s="871"/>
      <c r="AIR991" s="871"/>
      <c r="AIS991" s="871"/>
      <c r="AIT991" s="871"/>
      <c r="AIU991" s="871"/>
      <c r="AIV991" s="871"/>
      <c r="AIW991" s="871"/>
      <c r="AIX991" s="871"/>
      <c r="AIY991" s="871"/>
      <c r="AIZ991" s="871"/>
      <c r="AJA991" s="871"/>
      <c r="AJB991" s="871"/>
      <c r="AJC991" s="871"/>
      <c r="AJD991" s="871"/>
      <c r="AJE991" s="871"/>
      <c r="AJF991" s="871"/>
      <c r="AJG991" s="871"/>
      <c r="AJH991" s="871"/>
      <c r="AJI991" s="871"/>
      <c r="AJJ991" s="871"/>
      <c r="AJK991" s="871"/>
      <c r="AJL991" s="871"/>
      <c r="AJM991" s="871"/>
      <c r="AJN991" s="871"/>
      <c r="AJO991" s="871"/>
      <c r="AJP991" s="871"/>
      <c r="AJQ991" s="871"/>
      <c r="AJR991" s="871"/>
      <c r="AJS991" s="871"/>
      <c r="AJT991" s="871"/>
      <c r="AJU991" s="871"/>
      <c r="AJV991" s="871"/>
      <c r="AJW991" s="871"/>
      <c r="AJX991" s="871"/>
      <c r="AJY991" s="871"/>
      <c r="AJZ991" s="871"/>
      <c r="AKA991" s="871"/>
      <c r="AKB991" s="871"/>
      <c r="AKC991" s="871"/>
      <c r="AKD991" s="871"/>
      <c r="AKE991" s="871"/>
      <c r="AKF991" s="871"/>
      <c r="AKG991" s="871"/>
      <c r="AKH991" s="871"/>
      <c r="AKI991" s="871"/>
      <c r="AKJ991" s="871"/>
      <c r="AKK991" s="871"/>
      <c r="AKL991" s="871"/>
      <c r="AKM991" s="871"/>
      <c r="AKN991" s="871"/>
      <c r="AKO991" s="871"/>
      <c r="AKP991" s="871"/>
      <c r="AKQ991" s="871"/>
      <c r="AKR991" s="871"/>
      <c r="AKS991" s="871"/>
      <c r="AKT991" s="871"/>
      <c r="AKU991" s="871"/>
      <c r="AKV991" s="871"/>
      <c r="AKW991" s="871"/>
      <c r="AKX991" s="871"/>
      <c r="AKY991" s="871"/>
      <c r="AKZ991" s="871"/>
      <c r="ALA991" s="871"/>
      <c r="ALB991" s="871"/>
      <c r="ALC991" s="871"/>
      <c r="ALD991" s="871"/>
      <c r="ALE991" s="871"/>
      <c r="ALF991" s="871"/>
      <c r="ALG991" s="871"/>
      <c r="ALH991" s="871"/>
      <c r="ALI991" s="871"/>
      <c r="ALJ991" s="871"/>
      <c r="ALK991" s="871"/>
      <c r="ALL991" s="871"/>
      <c r="ALM991" s="871"/>
      <c r="ALN991" s="871"/>
      <c r="ALO991" s="871"/>
      <c r="ALP991" s="871"/>
      <c r="ALQ991" s="871"/>
      <c r="ALR991" s="871"/>
      <c r="ALS991" s="871"/>
      <c r="ALT991" s="871"/>
      <c r="ALU991" s="871"/>
      <c r="ALV991" s="871"/>
      <c r="ALW991" s="871"/>
      <c r="ALX991" s="871"/>
      <c r="ALY991" s="871"/>
      <c r="ALZ991" s="871"/>
      <c r="AMA991" s="871"/>
      <c r="AMB991" s="871"/>
      <c r="AMC991" s="871"/>
      <c r="AMD991" s="871"/>
      <c r="AME991" s="871"/>
      <c r="AMF991" s="871"/>
      <c r="AMG991" s="871"/>
      <c r="AMH991" s="871"/>
      <c r="AMI991" s="871"/>
      <c r="AMJ991" s="871"/>
    </row>
    <row r="992" spans="1:1024" ht="14.4">
      <c r="A992" s="964">
        <v>15586</v>
      </c>
      <c r="B992" s="1049">
        <v>0.08</v>
      </c>
      <c r="C992" s="1047"/>
      <c r="D992" s="954" t="s">
        <v>750</v>
      </c>
      <c r="E992" s="1031">
        <v>1570000</v>
      </c>
      <c r="F992" s="1058">
        <v>1.4999999999999999E-2</v>
      </c>
      <c r="G992" s="955">
        <f t="shared" si="40"/>
        <v>23550</v>
      </c>
      <c r="H992" s="871"/>
      <c r="I992" s="871"/>
      <c r="J992" s="871"/>
      <c r="K992" s="871"/>
      <c r="L992" s="871"/>
      <c r="M992" s="871"/>
      <c r="N992" s="871"/>
      <c r="O992" s="871"/>
      <c r="P992" s="871"/>
      <c r="Q992" s="871"/>
      <c r="R992" s="871"/>
      <c r="S992" s="871"/>
      <c r="T992" s="871"/>
      <c r="U992" s="871"/>
      <c r="V992" s="871"/>
      <c r="W992" s="871"/>
      <c r="X992" s="871"/>
      <c r="Y992" s="871"/>
      <c r="Z992" s="871"/>
      <c r="AA992" s="871"/>
      <c r="AB992" s="871"/>
      <c r="AC992" s="871"/>
      <c r="AD992" s="871"/>
      <c r="AE992" s="871"/>
      <c r="AF992" s="871"/>
      <c r="AG992" s="871"/>
      <c r="AH992" s="871"/>
      <c r="AI992" s="871"/>
      <c r="AJ992" s="871"/>
      <c r="AK992" s="871"/>
      <c r="AL992" s="871"/>
      <c r="AM992" s="871"/>
      <c r="AN992" s="871"/>
      <c r="AO992" s="871"/>
      <c r="AP992" s="871"/>
      <c r="AQ992" s="871"/>
      <c r="AR992" s="871"/>
      <c r="AS992" s="871"/>
      <c r="AT992" s="871"/>
      <c r="AU992" s="871"/>
      <c r="AV992" s="871"/>
      <c r="AW992" s="871"/>
      <c r="AX992" s="871"/>
      <c r="AY992" s="871"/>
      <c r="AZ992" s="871"/>
      <c r="BA992" s="871"/>
      <c r="BB992" s="871"/>
      <c r="BC992" s="871"/>
      <c r="BD992" s="871"/>
      <c r="BE992" s="871"/>
      <c r="BF992" s="871"/>
      <c r="BG992" s="871"/>
      <c r="BH992" s="871"/>
      <c r="BI992" s="871"/>
      <c r="BJ992" s="871"/>
      <c r="BK992" s="871"/>
      <c r="BL992" s="871"/>
      <c r="BM992" s="871"/>
      <c r="BN992" s="871"/>
      <c r="BO992" s="871"/>
      <c r="BP992" s="871"/>
      <c r="BQ992" s="871"/>
      <c r="BR992" s="871"/>
      <c r="BS992" s="871"/>
      <c r="BT992" s="871"/>
      <c r="BU992" s="871"/>
      <c r="BV992" s="871"/>
      <c r="BW992" s="871"/>
      <c r="BX992" s="871"/>
      <c r="BY992" s="871"/>
      <c r="BZ992" s="871"/>
      <c r="CA992" s="871"/>
      <c r="CB992" s="871"/>
      <c r="CC992" s="871"/>
      <c r="CD992" s="871"/>
      <c r="CE992" s="871"/>
      <c r="CF992" s="871"/>
      <c r="CG992" s="871"/>
      <c r="CH992" s="871"/>
      <c r="CI992" s="871"/>
      <c r="CJ992" s="871"/>
      <c r="CK992" s="871"/>
      <c r="CL992" s="871"/>
      <c r="CM992" s="871"/>
      <c r="CN992" s="871"/>
      <c r="CO992" s="871"/>
      <c r="CP992" s="871"/>
      <c r="CQ992" s="871"/>
      <c r="CR992" s="871"/>
      <c r="CS992" s="871"/>
      <c r="CT992" s="871"/>
      <c r="CU992" s="871"/>
      <c r="CV992" s="871"/>
      <c r="CW992" s="871"/>
      <c r="CX992" s="871"/>
      <c r="CY992" s="871"/>
      <c r="CZ992" s="871"/>
      <c r="DA992" s="871"/>
      <c r="DB992" s="871"/>
      <c r="DC992" s="871"/>
      <c r="DD992" s="871"/>
      <c r="DE992" s="871"/>
      <c r="DF992" s="871"/>
      <c r="DG992" s="871"/>
      <c r="DH992" s="871"/>
      <c r="DI992" s="871"/>
      <c r="DJ992" s="871"/>
      <c r="DK992" s="871"/>
      <c r="DL992" s="871"/>
      <c r="DM992" s="871"/>
      <c r="DN992" s="871"/>
      <c r="DO992" s="871"/>
      <c r="DP992" s="871"/>
      <c r="DQ992" s="871"/>
      <c r="DR992" s="871"/>
      <c r="DS992" s="871"/>
      <c r="DT992" s="871"/>
      <c r="DU992" s="871"/>
      <c r="DV992" s="871"/>
      <c r="DW992" s="871"/>
      <c r="DX992" s="871"/>
      <c r="DY992" s="871"/>
      <c r="DZ992" s="871"/>
      <c r="EA992" s="871"/>
      <c r="EB992" s="871"/>
      <c r="EC992" s="871"/>
      <c r="ED992" s="871"/>
      <c r="EE992" s="871"/>
      <c r="EF992" s="871"/>
      <c r="EG992" s="871"/>
      <c r="EH992" s="871"/>
      <c r="EI992" s="871"/>
      <c r="EJ992" s="871"/>
      <c r="EK992" s="871"/>
      <c r="EL992" s="871"/>
      <c r="EM992" s="871"/>
      <c r="EN992" s="871"/>
      <c r="EO992" s="871"/>
      <c r="EP992" s="871"/>
      <c r="EQ992" s="871"/>
      <c r="ER992" s="871"/>
      <c r="ES992" s="871"/>
      <c r="ET992" s="871"/>
      <c r="EU992" s="871"/>
      <c r="EV992" s="871"/>
      <c r="EW992" s="871"/>
      <c r="EX992" s="871"/>
      <c r="EY992" s="871"/>
      <c r="EZ992" s="871"/>
      <c r="FA992" s="871"/>
      <c r="FB992" s="871"/>
      <c r="FC992" s="871"/>
      <c r="FD992" s="871"/>
      <c r="FE992" s="871"/>
      <c r="FF992" s="871"/>
      <c r="FG992" s="871"/>
      <c r="FH992" s="871"/>
      <c r="FI992" s="871"/>
      <c r="FJ992" s="871"/>
      <c r="FK992" s="871"/>
      <c r="FL992" s="871"/>
      <c r="FM992" s="871"/>
      <c r="FN992" s="871"/>
      <c r="FO992" s="871"/>
      <c r="FP992" s="871"/>
      <c r="FQ992" s="871"/>
      <c r="FR992" s="871"/>
      <c r="FS992" s="871"/>
      <c r="FT992" s="871"/>
      <c r="FU992" s="871"/>
      <c r="FV992" s="871"/>
      <c r="FW992" s="871"/>
      <c r="FX992" s="871"/>
      <c r="FY992" s="871"/>
      <c r="FZ992" s="871"/>
      <c r="GA992" s="871"/>
      <c r="GB992" s="871"/>
      <c r="GC992" s="871"/>
      <c r="GD992" s="871"/>
      <c r="GE992" s="871"/>
      <c r="GF992" s="871"/>
      <c r="GG992" s="871"/>
      <c r="GH992" s="871"/>
      <c r="GI992" s="871"/>
      <c r="GJ992" s="871"/>
      <c r="GK992" s="871"/>
      <c r="GL992" s="871"/>
      <c r="GM992" s="871"/>
      <c r="GN992" s="871"/>
      <c r="GO992" s="871"/>
      <c r="GP992" s="871"/>
      <c r="GQ992" s="871"/>
      <c r="GR992" s="871"/>
      <c r="GS992" s="871"/>
      <c r="GT992" s="871"/>
      <c r="GU992" s="871"/>
      <c r="GV992" s="871"/>
      <c r="GW992" s="871"/>
      <c r="GX992" s="871"/>
      <c r="GY992" s="871"/>
      <c r="GZ992" s="871"/>
      <c r="HA992" s="871"/>
      <c r="HB992" s="871"/>
      <c r="HC992" s="871"/>
      <c r="HD992" s="871"/>
      <c r="HE992" s="871"/>
      <c r="HF992" s="871"/>
      <c r="HG992" s="871"/>
      <c r="HH992" s="871"/>
      <c r="HI992" s="871"/>
      <c r="HJ992" s="871"/>
      <c r="HK992" s="871"/>
      <c r="HL992" s="871"/>
      <c r="HM992" s="871"/>
      <c r="HN992" s="871"/>
      <c r="HO992" s="871"/>
      <c r="HP992" s="871"/>
      <c r="HQ992" s="871"/>
      <c r="HR992" s="871"/>
      <c r="HS992" s="871"/>
      <c r="HT992" s="871"/>
      <c r="HU992" s="871"/>
      <c r="HV992" s="871"/>
      <c r="HW992" s="871"/>
      <c r="HX992" s="871"/>
      <c r="HY992" s="871"/>
      <c r="HZ992" s="871"/>
      <c r="IA992" s="871"/>
      <c r="IB992" s="871"/>
      <c r="IC992" s="871"/>
      <c r="ID992" s="871"/>
      <c r="IE992" s="871"/>
      <c r="IF992" s="871"/>
      <c r="IG992" s="871"/>
      <c r="IH992" s="871"/>
      <c r="II992" s="871"/>
      <c r="IJ992" s="871"/>
      <c r="IK992" s="871"/>
      <c r="IL992" s="871"/>
      <c r="IM992" s="871"/>
      <c r="IN992" s="871"/>
      <c r="IO992" s="871"/>
      <c r="IP992" s="871"/>
      <c r="IQ992" s="871"/>
      <c r="IR992" s="871"/>
      <c r="IS992" s="871"/>
      <c r="IT992" s="871"/>
      <c r="IU992" s="871"/>
      <c r="IV992" s="871"/>
      <c r="IW992" s="871"/>
      <c r="IX992" s="871"/>
      <c r="IY992" s="871"/>
      <c r="IZ992" s="871"/>
      <c r="JA992" s="871"/>
      <c r="JB992" s="871"/>
      <c r="JC992" s="871"/>
      <c r="JD992" s="871"/>
      <c r="JE992" s="871"/>
      <c r="JF992" s="871"/>
      <c r="JG992" s="871"/>
      <c r="JH992" s="871"/>
      <c r="JI992" s="871"/>
      <c r="JJ992" s="871"/>
      <c r="JK992" s="871"/>
      <c r="JL992" s="871"/>
      <c r="JM992" s="871"/>
      <c r="JN992" s="871"/>
      <c r="JO992" s="871"/>
      <c r="JP992" s="871"/>
      <c r="JQ992" s="871"/>
      <c r="JR992" s="871"/>
      <c r="JS992" s="871"/>
      <c r="JT992" s="871"/>
      <c r="JU992" s="871"/>
      <c r="JV992" s="871"/>
      <c r="JW992" s="871"/>
      <c r="JX992" s="871"/>
      <c r="JY992" s="871"/>
      <c r="JZ992" s="871"/>
      <c r="KA992" s="871"/>
      <c r="KB992" s="871"/>
      <c r="KC992" s="871"/>
      <c r="KD992" s="871"/>
      <c r="KE992" s="871"/>
      <c r="KF992" s="871"/>
      <c r="KG992" s="871"/>
      <c r="KH992" s="871"/>
      <c r="KI992" s="871"/>
      <c r="KJ992" s="871"/>
      <c r="KK992" s="871"/>
      <c r="KL992" s="871"/>
      <c r="KM992" s="871"/>
      <c r="KN992" s="871"/>
      <c r="KO992" s="871"/>
      <c r="KP992" s="871"/>
      <c r="KQ992" s="871"/>
      <c r="KR992" s="871"/>
      <c r="KS992" s="871"/>
      <c r="KT992" s="871"/>
      <c r="KU992" s="871"/>
      <c r="KV992" s="871"/>
      <c r="KW992" s="871"/>
      <c r="KX992" s="871"/>
      <c r="KY992" s="871"/>
      <c r="KZ992" s="871"/>
      <c r="LA992" s="871"/>
      <c r="LB992" s="871"/>
      <c r="LC992" s="871"/>
      <c r="LD992" s="871"/>
      <c r="LE992" s="871"/>
      <c r="LF992" s="871"/>
      <c r="LG992" s="871"/>
      <c r="LH992" s="871"/>
      <c r="LI992" s="871"/>
      <c r="LJ992" s="871"/>
      <c r="LK992" s="871"/>
      <c r="LL992" s="871"/>
      <c r="LM992" s="871"/>
      <c r="LN992" s="871"/>
      <c r="LO992" s="871"/>
      <c r="LP992" s="871"/>
      <c r="LQ992" s="871"/>
      <c r="LR992" s="871"/>
      <c r="LS992" s="871"/>
      <c r="LT992" s="871"/>
      <c r="LU992" s="871"/>
      <c r="LV992" s="871"/>
      <c r="LW992" s="871"/>
      <c r="LX992" s="871"/>
      <c r="LY992" s="871"/>
      <c r="LZ992" s="871"/>
      <c r="MA992" s="871"/>
      <c r="MB992" s="871"/>
      <c r="MC992" s="871"/>
      <c r="MD992" s="871"/>
      <c r="ME992" s="871"/>
      <c r="MF992" s="871"/>
      <c r="MG992" s="871"/>
      <c r="MH992" s="871"/>
      <c r="MI992" s="871"/>
      <c r="MJ992" s="871"/>
      <c r="MK992" s="871"/>
      <c r="ML992" s="871"/>
      <c r="MM992" s="871"/>
      <c r="MN992" s="871"/>
      <c r="MO992" s="871"/>
      <c r="MP992" s="871"/>
      <c r="MQ992" s="871"/>
      <c r="MR992" s="871"/>
      <c r="MS992" s="871"/>
      <c r="MT992" s="871"/>
      <c r="MU992" s="871"/>
      <c r="MV992" s="871"/>
      <c r="MW992" s="871"/>
      <c r="MX992" s="871"/>
      <c r="MY992" s="871"/>
      <c r="MZ992" s="871"/>
      <c r="NA992" s="871"/>
      <c r="NB992" s="871"/>
      <c r="NC992" s="871"/>
      <c r="ND992" s="871"/>
      <c r="NE992" s="871"/>
      <c r="NF992" s="871"/>
      <c r="NG992" s="871"/>
      <c r="NH992" s="871"/>
      <c r="NI992" s="871"/>
      <c r="NJ992" s="871"/>
      <c r="NK992" s="871"/>
      <c r="NL992" s="871"/>
      <c r="NM992" s="871"/>
      <c r="NN992" s="871"/>
      <c r="NO992" s="871"/>
      <c r="NP992" s="871"/>
      <c r="NQ992" s="871"/>
      <c r="NR992" s="871"/>
      <c r="NS992" s="871"/>
      <c r="NT992" s="871"/>
      <c r="NU992" s="871"/>
      <c r="NV992" s="871"/>
      <c r="NW992" s="871"/>
      <c r="NX992" s="871"/>
      <c r="NY992" s="871"/>
      <c r="NZ992" s="871"/>
      <c r="OA992" s="871"/>
      <c r="OB992" s="871"/>
      <c r="OC992" s="871"/>
      <c r="OD992" s="871"/>
      <c r="OE992" s="871"/>
      <c r="OF992" s="871"/>
      <c r="OG992" s="871"/>
      <c r="OH992" s="871"/>
      <c r="OI992" s="871"/>
      <c r="OJ992" s="871"/>
      <c r="OK992" s="871"/>
      <c r="OL992" s="871"/>
      <c r="OM992" s="871"/>
      <c r="ON992" s="871"/>
      <c r="OO992" s="871"/>
      <c r="OP992" s="871"/>
      <c r="OQ992" s="871"/>
      <c r="OR992" s="871"/>
      <c r="OS992" s="871"/>
      <c r="OT992" s="871"/>
      <c r="OU992" s="871"/>
      <c r="OV992" s="871"/>
      <c r="OW992" s="871"/>
      <c r="OX992" s="871"/>
      <c r="OY992" s="871"/>
      <c r="OZ992" s="871"/>
      <c r="PA992" s="871"/>
      <c r="PB992" s="871"/>
      <c r="PC992" s="871"/>
      <c r="PD992" s="871"/>
      <c r="PE992" s="871"/>
      <c r="PF992" s="871"/>
      <c r="PG992" s="871"/>
      <c r="PH992" s="871"/>
      <c r="PI992" s="871"/>
      <c r="PJ992" s="871"/>
      <c r="PK992" s="871"/>
      <c r="PL992" s="871"/>
      <c r="PM992" s="871"/>
      <c r="PN992" s="871"/>
      <c r="PO992" s="871"/>
      <c r="PP992" s="871"/>
      <c r="PQ992" s="871"/>
      <c r="PR992" s="871"/>
      <c r="PS992" s="871"/>
      <c r="PT992" s="871"/>
      <c r="PU992" s="871"/>
      <c r="PV992" s="871"/>
      <c r="PW992" s="871"/>
      <c r="PX992" s="871"/>
      <c r="PY992" s="871"/>
      <c r="PZ992" s="871"/>
      <c r="QA992" s="871"/>
      <c r="QB992" s="871"/>
      <c r="QC992" s="871"/>
      <c r="QD992" s="871"/>
      <c r="QE992" s="871"/>
      <c r="QF992" s="871"/>
      <c r="QG992" s="871"/>
      <c r="QH992" s="871"/>
      <c r="QI992" s="871"/>
      <c r="QJ992" s="871"/>
      <c r="QK992" s="871"/>
      <c r="QL992" s="871"/>
      <c r="QM992" s="871"/>
      <c r="QN992" s="871"/>
      <c r="QO992" s="871"/>
      <c r="QP992" s="871"/>
      <c r="QQ992" s="871"/>
      <c r="QR992" s="871"/>
      <c r="QS992" s="871"/>
      <c r="QT992" s="871"/>
      <c r="QU992" s="871"/>
      <c r="QV992" s="871"/>
      <c r="QW992" s="871"/>
      <c r="QX992" s="871"/>
      <c r="QY992" s="871"/>
      <c r="QZ992" s="871"/>
      <c r="RA992" s="871"/>
      <c r="RB992" s="871"/>
      <c r="RC992" s="871"/>
      <c r="RD992" s="871"/>
      <c r="RE992" s="871"/>
      <c r="RF992" s="871"/>
      <c r="RG992" s="871"/>
      <c r="RH992" s="871"/>
      <c r="RI992" s="871"/>
      <c r="RJ992" s="871"/>
      <c r="RK992" s="871"/>
      <c r="RL992" s="871"/>
      <c r="RM992" s="871"/>
      <c r="RN992" s="871"/>
      <c r="RO992" s="871"/>
      <c r="RP992" s="871"/>
      <c r="RQ992" s="871"/>
      <c r="RR992" s="871"/>
      <c r="RS992" s="871"/>
      <c r="RT992" s="871"/>
      <c r="RU992" s="871"/>
      <c r="RV992" s="871"/>
      <c r="RW992" s="871"/>
      <c r="RX992" s="871"/>
      <c r="RY992" s="871"/>
      <c r="RZ992" s="871"/>
      <c r="SA992" s="871"/>
      <c r="SB992" s="871"/>
      <c r="SC992" s="871"/>
      <c r="SD992" s="871"/>
      <c r="SE992" s="871"/>
      <c r="SF992" s="871"/>
      <c r="SG992" s="871"/>
      <c r="SH992" s="871"/>
      <c r="SI992" s="871"/>
      <c r="SJ992" s="871"/>
      <c r="SK992" s="871"/>
      <c r="SL992" s="871"/>
      <c r="SM992" s="871"/>
      <c r="SN992" s="871"/>
      <c r="SO992" s="871"/>
      <c r="SP992" s="871"/>
      <c r="SQ992" s="871"/>
      <c r="SR992" s="871"/>
      <c r="SS992" s="871"/>
      <c r="ST992" s="871"/>
      <c r="SU992" s="871"/>
      <c r="SV992" s="871"/>
      <c r="SW992" s="871"/>
      <c r="SX992" s="871"/>
      <c r="SY992" s="871"/>
      <c r="SZ992" s="871"/>
      <c r="TA992" s="871"/>
      <c r="TB992" s="871"/>
      <c r="TC992" s="871"/>
      <c r="TD992" s="871"/>
      <c r="TE992" s="871"/>
      <c r="TF992" s="871"/>
      <c r="TG992" s="871"/>
      <c r="TH992" s="871"/>
      <c r="TI992" s="871"/>
      <c r="TJ992" s="871"/>
      <c r="TK992" s="871"/>
      <c r="TL992" s="871"/>
      <c r="TM992" s="871"/>
      <c r="TN992" s="871"/>
      <c r="TO992" s="871"/>
      <c r="TP992" s="871"/>
      <c r="TQ992" s="871"/>
      <c r="TR992" s="871"/>
      <c r="TS992" s="871"/>
      <c r="TT992" s="871"/>
      <c r="TU992" s="871"/>
      <c r="TV992" s="871"/>
      <c r="TW992" s="871"/>
      <c r="TX992" s="871"/>
      <c r="TY992" s="871"/>
      <c r="TZ992" s="871"/>
      <c r="UA992" s="871"/>
      <c r="UB992" s="871"/>
      <c r="UC992" s="871"/>
      <c r="UD992" s="871"/>
      <c r="UE992" s="871"/>
      <c r="UF992" s="871"/>
      <c r="UG992" s="871"/>
      <c r="UH992" s="871"/>
      <c r="UI992" s="871"/>
      <c r="UJ992" s="871"/>
      <c r="UK992" s="871"/>
      <c r="UL992" s="871"/>
      <c r="UM992" s="871"/>
      <c r="UN992" s="871"/>
      <c r="UO992" s="871"/>
      <c r="UP992" s="871"/>
      <c r="UQ992" s="871"/>
      <c r="UR992" s="871"/>
      <c r="US992" s="871"/>
      <c r="UT992" s="871"/>
      <c r="UU992" s="871"/>
      <c r="UV992" s="871"/>
      <c r="UW992" s="871"/>
      <c r="UX992" s="871"/>
      <c r="UY992" s="871"/>
      <c r="UZ992" s="871"/>
      <c r="VA992" s="871"/>
      <c r="VB992" s="871"/>
      <c r="VC992" s="871"/>
      <c r="VD992" s="871"/>
      <c r="VE992" s="871"/>
      <c r="VF992" s="871"/>
      <c r="VG992" s="871"/>
      <c r="VH992" s="871"/>
      <c r="VI992" s="871"/>
      <c r="VJ992" s="871"/>
      <c r="VK992" s="871"/>
      <c r="VL992" s="871"/>
      <c r="VM992" s="871"/>
      <c r="VN992" s="871"/>
      <c r="VO992" s="871"/>
      <c r="VP992" s="871"/>
      <c r="VQ992" s="871"/>
      <c r="VR992" s="871"/>
      <c r="VS992" s="871"/>
      <c r="VT992" s="871"/>
      <c r="VU992" s="871"/>
      <c r="VV992" s="871"/>
      <c r="VW992" s="871"/>
      <c r="VX992" s="871"/>
      <c r="VY992" s="871"/>
      <c r="VZ992" s="871"/>
      <c r="WA992" s="871"/>
      <c r="WB992" s="871"/>
      <c r="WC992" s="871"/>
      <c r="WD992" s="871"/>
      <c r="WE992" s="871"/>
      <c r="WF992" s="871"/>
      <c r="WG992" s="871"/>
      <c r="WH992" s="871"/>
      <c r="WI992" s="871"/>
      <c r="WJ992" s="871"/>
      <c r="WK992" s="871"/>
      <c r="WL992" s="871"/>
      <c r="WM992" s="871"/>
      <c r="WN992" s="871"/>
      <c r="WO992" s="871"/>
      <c r="WP992" s="871"/>
      <c r="WQ992" s="871"/>
      <c r="WR992" s="871"/>
      <c r="WS992" s="871"/>
      <c r="WT992" s="871"/>
      <c r="WU992" s="871"/>
      <c r="WV992" s="871"/>
      <c r="WW992" s="871"/>
      <c r="WX992" s="871"/>
      <c r="WY992" s="871"/>
      <c r="WZ992" s="871"/>
      <c r="XA992" s="871"/>
      <c r="XB992" s="871"/>
      <c r="XC992" s="871"/>
      <c r="XD992" s="871"/>
      <c r="XE992" s="871"/>
      <c r="XF992" s="871"/>
      <c r="XG992" s="871"/>
      <c r="XH992" s="871"/>
      <c r="XI992" s="871"/>
      <c r="XJ992" s="871"/>
      <c r="XK992" s="871"/>
      <c r="XL992" s="871"/>
      <c r="XM992" s="871"/>
      <c r="XN992" s="871"/>
      <c r="XO992" s="871"/>
      <c r="XP992" s="871"/>
      <c r="XQ992" s="871"/>
      <c r="XR992" s="871"/>
      <c r="XS992" s="871"/>
      <c r="XT992" s="871"/>
      <c r="XU992" s="871"/>
      <c r="XV992" s="871"/>
      <c r="XW992" s="871"/>
      <c r="XX992" s="871"/>
      <c r="XY992" s="871"/>
      <c r="XZ992" s="871"/>
      <c r="YA992" s="871"/>
      <c r="YB992" s="871"/>
      <c r="YC992" s="871"/>
      <c r="YD992" s="871"/>
      <c r="YE992" s="871"/>
      <c r="YF992" s="871"/>
      <c r="YG992" s="871"/>
      <c r="YH992" s="871"/>
      <c r="YI992" s="871"/>
      <c r="YJ992" s="871"/>
      <c r="YK992" s="871"/>
      <c r="YL992" s="871"/>
      <c r="YM992" s="871"/>
      <c r="YN992" s="871"/>
      <c r="YO992" s="871"/>
      <c r="YP992" s="871"/>
      <c r="YQ992" s="871"/>
      <c r="YR992" s="871"/>
      <c r="YS992" s="871"/>
      <c r="YT992" s="871"/>
      <c r="YU992" s="871"/>
      <c r="YV992" s="871"/>
      <c r="YW992" s="871"/>
      <c r="YX992" s="871"/>
      <c r="YY992" s="871"/>
      <c r="YZ992" s="871"/>
      <c r="ZA992" s="871"/>
      <c r="ZB992" s="871"/>
      <c r="ZC992" s="871"/>
      <c r="ZD992" s="871"/>
      <c r="ZE992" s="871"/>
      <c r="ZF992" s="871"/>
      <c r="ZG992" s="871"/>
      <c r="ZH992" s="871"/>
      <c r="ZI992" s="871"/>
      <c r="ZJ992" s="871"/>
      <c r="ZK992" s="871"/>
      <c r="ZL992" s="871"/>
      <c r="ZM992" s="871"/>
      <c r="ZN992" s="871"/>
      <c r="ZO992" s="871"/>
      <c r="ZP992" s="871"/>
      <c r="ZQ992" s="871"/>
      <c r="ZR992" s="871"/>
      <c r="ZS992" s="871"/>
      <c r="ZT992" s="871"/>
      <c r="ZU992" s="871"/>
      <c r="ZV992" s="871"/>
      <c r="ZW992" s="871"/>
      <c r="ZX992" s="871"/>
      <c r="ZY992" s="871"/>
      <c r="ZZ992" s="871"/>
      <c r="AAA992" s="871"/>
      <c r="AAB992" s="871"/>
      <c r="AAC992" s="871"/>
      <c r="AAD992" s="871"/>
      <c r="AAE992" s="871"/>
      <c r="AAF992" s="871"/>
      <c r="AAG992" s="871"/>
      <c r="AAH992" s="871"/>
      <c r="AAI992" s="871"/>
      <c r="AAJ992" s="871"/>
      <c r="AAK992" s="871"/>
      <c r="AAL992" s="871"/>
      <c r="AAM992" s="871"/>
      <c r="AAN992" s="871"/>
      <c r="AAO992" s="871"/>
      <c r="AAP992" s="871"/>
      <c r="AAQ992" s="871"/>
      <c r="AAR992" s="871"/>
      <c r="AAS992" s="871"/>
      <c r="AAT992" s="871"/>
      <c r="AAU992" s="871"/>
      <c r="AAV992" s="871"/>
      <c r="AAW992" s="871"/>
      <c r="AAX992" s="871"/>
      <c r="AAY992" s="871"/>
      <c r="AAZ992" s="871"/>
      <c r="ABA992" s="871"/>
      <c r="ABB992" s="871"/>
      <c r="ABC992" s="871"/>
      <c r="ABD992" s="871"/>
      <c r="ABE992" s="871"/>
      <c r="ABF992" s="871"/>
      <c r="ABG992" s="871"/>
      <c r="ABH992" s="871"/>
      <c r="ABI992" s="871"/>
      <c r="ABJ992" s="871"/>
      <c r="ABK992" s="871"/>
      <c r="ABL992" s="871"/>
      <c r="ABM992" s="871"/>
      <c r="ABN992" s="871"/>
      <c r="ABO992" s="871"/>
      <c r="ABP992" s="871"/>
      <c r="ABQ992" s="871"/>
      <c r="ABR992" s="871"/>
      <c r="ABS992" s="871"/>
      <c r="ABT992" s="871"/>
      <c r="ABU992" s="871"/>
      <c r="ABV992" s="871"/>
      <c r="ABW992" s="871"/>
      <c r="ABX992" s="871"/>
      <c r="ABY992" s="871"/>
      <c r="ABZ992" s="871"/>
      <c r="ACA992" s="871"/>
      <c r="ACB992" s="871"/>
      <c r="ACC992" s="871"/>
      <c r="ACD992" s="871"/>
      <c r="ACE992" s="871"/>
      <c r="ACF992" s="871"/>
      <c r="ACG992" s="871"/>
      <c r="ACH992" s="871"/>
      <c r="ACI992" s="871"/>
      <c r="ACJ992" s="871"/>
      <c r="ACK992" s="871"/>
      <c r="ACL992" s="871"/>
      <c r="ACM992" s="871"/>
      <c r="ACN992" s="871"/>
      <c r="ACO992" s="871"/>
      <c r="ACP992" s="871"/>
      <c r="ACQ992" s="871"/>
      <c r="ACR992" s="871"/>
      <c r="ACS992" s="871"/>
      <c r="ACT992" s="871"/>
      <c r="ACU992" s="871"/>
      <c r="ACV992" s="871"/>
      <c r="ACW992" s="871"/>
      <c r="ACX992" s="871"/>
      <c r="ACY992" s="871"/>
      <c r="ACZ992" s="871"/>
      <c r="ADA992" s="871"/>
      <c r="ADB992" s="871"/>
      <c r="ADC992" s="871"/>
      <c r="ADD992" s="871"/>
      <c r="ADE992" s="871"/>
      <c r="ADF992" s="871"/>
      <c r="ADG992" s="871"/>
      <c r="ADH992" s="871"/>
      <c r="ADI992" s="871"/>
      <c r="ADJ992" s="871"/>
      <c r="ADK992" s="871"/>
      <c r="ADL992" s="871"/>
      <c r="ADM992" s="871"/>
      <c r="ADN992" s="871"/>
      <c r="ADO992" s="871"/>
      <c r="ADP992" s="871"/>
      <c r="ADQ992" s="871"/>
      <c r="ADR992" s="871"/>
      <c r="ADS992" s="871"/>
      <c r="ADT992" s="871"/>
      <c r="ADU992" s="871"/>
      <c r="ADV992" s="871"/>
      <c r="ADW992" s="871"/>
      <c r="ADX992" s="871"/>
      <c r="ADY992" s="871"/>
      <c r="ADZ992" s="871"/>
      <c r="AEA992" s="871"/>
      <c r="AEB992" s="871"/>
      <c r="AEC992" s="871"/>
      <c r="AED992" s="871"/>
      <c r="AEE992" s="871"/>
      <c r="AEF992" s="871"/>
      <c r="AEG992" s="871"/>
      <c r="AEH992" s="871"/>
      <c r="AEI992" s="871"/>
      <c r="AEJ992" s="871"/>
      <c r="AEK992" s="871"/>
      <c r="AEL992" s="871"/>
      <c r="AEM992" s="871"/>
      <c r="AEN992" s="871"/>
      <c r="AEO992" s="871"/>
      <c r="AEP992" s="871"/>
      <c r="AEQ992" s="871"/>
      <c r="AER992" s="871"/>
      <c r="AES992" s="871"/>
      <c r="AET992" s="871"/>
      <c r="AEU992" s="871"/>
      <c r="AEV992" s="871"/>
      <c r="AEW992" s="871"/>
      <c r="AEX992" s="871"/>
      <c r="AEY992" s="871"/>
      <c r="AEZ992" s="871"/>
      <c r="AFA992" s="871"/>
      <c r="AFB992" s="871"/>
      <c r="AFC992" s="871"/>
      <c r="AFD992" s="871"/>
      <c r="AFE992" s="871"/>
      <c r="AFF992" s="871"/>
      <c r="AFG992" s="871"/>
      <c r="AFH992" s="871"/>
      <c r="AFI992" s="871"/>
      <c r="AFJ992" s="871"/>
      <c r="AFK992" s="871"/>
      <c r="AFL992" s="871"/>
      <c r="AFM992" s="871"/>
      <c r="AFN992" s="871"/>
      <c r="AFO992" s="871"/>
      <c r="AFP992" s="871"/>
      <c r="AFQ992" s="871"/>
      <c r="AFR992" s="871"/>
      <c r="AFS992" s="871"/>
      <c r="AFT992" s="871"/>
      <c r="AFU992" s="871"/>
      <c r="AFV992" s="871"/>
      <c r="AFW992" s="871"/>
      <c r="AFX992" s="871"/>
      <c r="AFY992" s="871"/>
      <c r="AFZ992" s="871"/>
      <c r="AGA992" s="871"/>
      <c r="AGB992" s="871"/>
      <c r="AGC992" s="871"/>
      <c r="AGD992" s="871"/>
      <c r="AGE992" s="871"/>
      <c r="AGF992" s="871"/>
      <c r="AGG992" s="871"/>
      <c r="AGH992" s="871"/>
      <c r="AGI992" s="871"/>
      <c r="AGJ992" s="871"/>
      <c r="AGK992" s="871"/>
      <c r="AGL992" s="871"/>
      <c r="AGM992" s="871"/>
      <c r="AGN992" s="871"/>
      <c r="AGO992" s="871"/>
      <c r="AGP992" s="871"/>
      <c r="AGQ992" s="871"/>
      <c r="AGR992" s="871"/>
      <c r="AGS992" s="871"/>
      <c r="AGT992" s="871"/>
      <c r="AGU992" s="871"/>
      <c r="AGV992" s="871"/>
      <c r="AGW992" s="871"/>
      <c r="AGX992" s="871"/>
      <c r="AGY992" s="871"/>
      <c r="AGZ992" s="871"/>
      <c r="AHA992" s="871"/>
      <c r="AHB992" s="871"/>
      <c r="AHC992" s="871"/>
      <c r="AHD992" s="871"/>
      <c r="AHE992" s="871"/>
      <c r="AHF992" s="871"/>
      <c r="AHG992" s="871"/>
      <c r="AHH992" s="871"/>
      <c r="AHI992" s="871"/>
      <c r="AHJ992" s="871"/>
      <c r="AHK992" s="871"/>
      <c r="AHL992" s="871"/>
      <c r="AHM992" s="871"/>
      <c r="AHN992" s="871"/>
      <c r="AHO992" s="871"/>
      <c r="AHP992" s="871"/>
      <c r="AHQ992" s="871"/>
      <c r="AHR992" s="871"/>
      <c r="AHS992" s="871"/>
      <c r="AHT992" s="871"/>
      <c r="AHU992" s="871"/>
      <c r="AHV992" s="871"/>
      <c r="AHW992" s="871"/>
      <c r="AHX992" s="871"/>
      <c r="AHY992" s="871"/>
      <c r="AHZ992" s="871"/>
      <c r="AIA992" s="871"/>
      <c r="AIB992" s="871"/>
      <c r="AIC992" s="871"/>
      <c r="AID992" s="871"/>
      <c r="AIE992" s="871"/>
      <c r="AIF992" s="871"/>
      <c r="AIG992" s="871"/>
      <c r="AIH992" s="871"/>
      <c r="AII992" s="871"/>
      <c r="AIJ992" s="871"/>
      <c r="AIK992" s="871"/>
      <c r="AIL992" s="871"/>
      <c r="AIM992" s="871"/>
      <c r="AIN992" s="871"/>
      <c r="AIO992" s="871"/>
      <c r="AIP992" s="871"/>
      <c r="AIQ992" s="871"/>
      <c r="AIR992" s="871"/>
      <c r="AIS992" s="871"/>
      <c r="AIT992" s="871"/>
      <c r="AIU992" s="871"/>
      <c r="AIV992" s="871"/>
      <c r="AIW992" s="871"/>
      <c r="AIX992" s="871"/>
      <c r="AIY992" s="871"/>
      <c r="AIZ992" s="871"/>
      <c r="AJA992" s="871"/>
      <c r="AJB992" s="871"/>
      <c r="AJC992" s="871"/>
      <c r="AJD992" s="871"/>
      <c r="AJE992" s="871"/>
      <c r="AJF992" s="871"/>
      <c r="AJG992" s="871"/>
      <c r="AJH992" s="871"/>
      <c r="AJI992" s="871"/>
      <c r="AJJ992" s="871"/>
      <c r="AJK992" s="871"/>
      <c r="AJL992" s="871"/>
      <c r="AJM992" s="871"/>
      <c r="AJN992" s="871"/>
      <c r="AJO992" s="871"/>
      <c r="AJP992" s="871"/>
      <c r="AJQ992" s="871"/>
      <c r="AJR992" s="871"/>
      <c r="AJS992" s="871"/>
      <c r="AJT992" s="871"/>
      <c r="AJU992" s="871"/>
      <c r="AJV992" s="871"/>
      <c r="AJW992" s="871"/>
      <c r="AJX992" s="871"/>
      <c r="AJY992" s="871"/>
      <c r="AJZ992" s="871"/>
      <c r="AKA992" s="871"/>
      <c r="AKB992" s="871"/>
      <c r="AKC992" s="871"/>
      <c r="AKD992" s="871"/>
      <c r="AKE992" s="871"/>
      <c r="AKF992" s="871"/>
      <c r="AKG992" s="871"/>
      <c r="AKH992" s="871"/>
      <c r="AKI992" s="871"/>
      <c r="AKJ992" s="871"/>
      <c r="AKK992" s="871"/>
      <c r="AKL992" s="871"/>
      <c r="AKM992" s="871"/>
      <c r="AKN992" s="871"/>
      <c r="AKO992" s="871"/>
      <c r="AKP992" s="871"/>
      <c r="AKQ992" s="871"/>
      <c r="AKR992" s="871"/>
      <c r="AKS992" s="871"/>
      <c r="AKT992" s="871"/>
      <c r="AKU992" s="871"/>
      <c r="AKV992" s="871"/>
      <c r="AKW992" s="871"/>
      <c r="AKX992" s="871"/>
      <c r="AKY992" s="871"/>
      <c r="AKZ992" s="871"/>
      <c r="ALA992" s="871"/>
      <c r="ALB992" s="871"/>
      <c r="ALC992" s="871"/>
      <c r="ALD992" s="871"/>
      <c r="ALE992" s="871"/>
      <c r="ALF992" s="871"/>
      <c r="ALG992" s="871"/>
      <c r="ALH992" s="871"/>
      <c r="ALI992" s="871"/>
      <c r="ALJ992" s="871"/>
      <c r="ALK992" s="871"/>
      <c r="ALL992" s="871"/>
      <c r="ALM992" s="871"/>
      <c r="ALN992" s="871"/>
      <c r="ALO992" s="871"/>
      <c r="ALP992" s="871"/>
      <c r="ALQ992" s="871"/>
      <c r="ALR992" s="871"/>
      <c r="ALS992" s="871"/>
      <c r="ALT992" s="871"/>
      <c r="ALU992" s="871"/>
      <c r="ALV992" s="871"/>
      <c r="ALW992" s="871"/>
      <c r="ALX992" s="871"/>
      <c r="ALY992" s="871"/>
      <c r="ALZ992" s="871"/>
      <c r="AMA992" s="871"/>
      <c r="AMB992" s="871"/>
      <c r="AMC992" s="871"/>
      <c r="AMD992" s="871"/>
      <c r="AME992" s="871"/>
      <c r="AMF992" s="871"/>
      <c r="AMG992" s="871"/>
      <c r="AMH992" s="871"/>
      <c r="AMI992" s="871"/>
      <c r="AMJ992" s="871"/>
    </row>
    <row r="993" spans="1:1024" ht="14.4">
      <c r="A993" s="964">
        <v>15582</v>
      </c>
      <c r="B993" s="1048">
        <v>0.1</v>
      </c>
      <c r="C993" s="1047"/>
      <c r="D993" s="954" t="s">
        <v>751</v>
      </c>
      <c r="E993" s="1031">
        <v>1500000</v>
      </c>
      <c r="F993" s="1056">
        <v>2.5000000000000001E-2</v>
      </c>
      <c r="G993" s="955">
        <f t="shared" si="40"/>
        <v>37500</v>
      </c>
      <c r="H993" s="871"/>
      <c r="I993" s="871"/>
      <c r="J993" s="871"/>
      <c r="K993" s="871"/>
      <c r="L993" s="871"/>
      <c r="M993" s="871"/>
      <c r="N993" s="871"/>
      <c r="O993" s="871"/>
      <c r="P993" s="871"/>
      <c r="Q993" s="871"/>
      <c r="R993" s="871"/>
      <c r="S993" s="871"/>
      <c r="T993" s="871"/>
      <c r="U993" s="871"/>
      <c r="V993" s="871"/>
      <c r="W993" s="871"/>
      <c r="X993" s="871"/>
      <c r="Y993" s="871"/>
      <c r="Z993" s="871"/>
      <c r="AA993" s="871"/>
      <c r="AB993" s="871"/>
      <c r="AC993" s="871"/>
      <c r="AD993" s="871"/>
      <c r="AE993" s="871"/>
      <c r="AF993" s="871"/>
      <c r="AG993" s="871"/>
      <c r="AH993" s="871"/>
      <c r="AI993" s="871"/>
      <c r="AJ993" s="871"/>
      <c r="AK993" s="871"/>
      <c r="AL993" s="871"/>
      <c r="AM993" s="871"/>
      <c r="AN993" s="871"/>
      <c r="AO993" s="871"/>
      <c r="AP993" s="871"/>
      <c r="AQ993" s="871"/>
      <c r="AR993" s="871"/>
      <c r="AS993" s="871"/>
      <c r="AT993" s="871"/>
      <c r="AU993" s="871"/>
      <c r="AV993" s="871"/>
      <c r="AW993" s="871"/>
      <c r="AX993" s="871"/>
      <c r="AY993" s="871"/>
      <c r="AZ993" s="871"/>
      <c r="BA993" s="871"/>
      <c r="BB993" s="871"/>
      <c r="BC993" s="871"/>
      <c r="BD993" s="871"/>
      <c r="BE993" s="871"/>
      <c r="BF993" s="871"/>
      <c r="BG993" s="871"/>
      <c r="BH993" s="871"/>
      <c r="BI993" s="871"/>
      <c r="BJ993" s="871"/>
      <c r="BK993" s="871"/>
      <c r="BL993" s="871"/>
      <c r="BM993" s="871"/>
      <c r="BN993" s="871"/>
      <c r="BO993" s="871"/>
      <c r="BP993" s="871"/>
      <c r="BQ993" s="871"/>
      <c r="BR993" s="871"/>
      <c r="BS993" s="871"/>
      <c r="BT993" s="871"/>
      <c r="BU993" s="871"/>
      <c r="BV993" s="871"/>
      <c r="BW993" s="871"/>
      <c r="BX993" s="871"/>
      <c r="BY993" s="871"/>
      <c r="BZ993" s="871"/>
      <c r="CA993" s="871"/>
      <c r="CB993" s="871"/>
      <c r="CC993" s="871"/>
      <c r="CD993" s="871"/>
      <c r="CE993" s="871"/>
      <c r="CF993" s="871"/>
      <c r="CG993" s="871"/>
      <c r="CH993" s="871"/>
      <c r="CI993" s="871"/>
      <c r="CJ993" s="871"/>
      <c r="CK993" s="871"/>
      <c r="CL993" s="871"/>
      <c r="CM993" s="871"/>
      <c r="CN993" s="871"/>
      <c r="CO993" s="871"/>
      <c r="CP993" s="871"/>
      <c r="CQ993" s="871"/>
      <c r="CR993" s="871"/>
      <c r="CS993" s="871"/>
      <c r="CT993" s="871"/>
      <c r="CU993" s="871"/>
      <c r="CV993" s="871"/>
      <c r="CW993" s="871"/>
      <c r="CX993" s="871"/>
      <c r="CY993" s="871"/>
      <c r="CZ993" s="871"/>
      <c r="DA993" s="871"/>
      <c r="DB993" s="871"/>
      <c r="DC993" s="871"/>
      <c r="DD993" s="871"/>
      <c r="DE993" s="871"/>
      <c r="DF993" s="871"/>
      <c r="DG993" s="871"/>
      <c r="DH993" s="871"/>
      <c r="DI993" s="871"/>
      <c r="DJ993" s="871"/>
      <c r="DK993" s="871"/>
      <c r="DL993" s="871"/>
      <c r="DM993" s="871"/>
      <c r="DN993" s="871"/>
      <c r="DO993" s="871"/>
      <c r="DP993" s="871"/>
      <c r="DQ993" s="871"/>
      <c r="DR993" s="871"/>
      <c r="DS993" s="871"/>
      <c r="DT993" s="871"/>
      <c r="DU993" s="871"/>
      <c r="DV993" s="871"/>
      <c r="DW993" s="871"/>
      <c r="DX993" s="871"/>
      <c r="DY993" s="871"/>
      <c r="DZ993" s="871"/>
      <c r="EA993" s="871"/>
      <c r="EB993" s="871"/>
      <c r="EC993" s="871"/>
      <c r="ED993" s="871"/>
      <c r="EE993" s="871"/>
      <c r="EF993" s="871"/>
      <c r="EG993" s="871"/>
      <c r="EH993" s="871"/>
      <c r="EI993" s="871"/>
      <c r="EJ993" s="871"/>
      <c r="EK993" s="871"/>
      <c r="EL993" s="871"/>
      <c r="EM993" s="871"/>
      <c r="EN993" s="871"/>
      <c r="EO993" s="871"/>
      <c r="EP993" s="871"/>
      <c r="EQ993" s="871"/>
      <c r="ER993" s="871"/>
      <c r="ES993" s="871"/>
      <c r="ET993" s="871"/>
      <c r="EU993" s="871"/>
      <c r="EV993" s="871"/>
      <c r="EW993" s="871"/>
      <c r="EX993" s="871"/>
      <c r="EY993" s="871"/>
      <c r="EZ993" s="871"/>
      <c r="FA993" s="871"/>
      <c r="FB993" s="871"/>
      <c r="FC993" s="871"/>
      <c r="FD993" s="871"/>
      <c r="FE993" s="871"/>
      <c r="FF993" s="871"/>
      <c r="FG993" s="871"/>
      <c r="FH993" s="871"/>
      <c r="FI993" s="871"/>
      <c r="FJ993" s="871"/>
      <c r="FK993" s="871"/>
      <c r="FL993" s="871"/>
      <c r="FM993" s="871"/>
      <c r="FN993" s="871"/>
      <c r="FO993" s="871"/>
      <c r="FP993" s="871"/>
      <c r="FQ993" s="871"/>
      <c r="FR993" s="871"/>
      <c r="FS993" s="871"/>
      <c r="FT993" s="871"/>
      <c r="FU993" s="871"/>
      <c r="FV993" s="871"/>
      <c r="FW993" s="871"/>
      <c r="FX993" s="871"/>
      <c r="FY993" s="871"/>
      <c r="FZ993" s="871"/>
      <c r="GA993" s="871"/>
      <c r="GB993" s="871"/>
      <c r="GC993" s="871"/>
      <c r="GD993" s="871"/>
      <c r="GE993" s="871"/>
      <c r="GF993" s="871"/>
      <c r="GG993" s="871"/>
      <c r="GH993" s="871"/>
      <c r="GI993" s="871"/>
      <c r="GJ993" s="871"/>
      <c r="GK993" s="871"/>
      <c r="GL993" s="871"/>
      <c r="GM993" s="871"/>
      <c r="GN993" s="871"/>
      <c r="GO993" s="871"/>
      <c r="GP993" s="871"/>
      <c r="GQ993" s="871"/>
      <c r="GR993" s="871"/>
      <c r="GS993" s="871"/>
      <c r="GT993" s="871"/>
      <c r="GU993" s="871"/>
      <c r="GV993" s="871"/>
      <c r="GW993" s="871"/>
      <c r="GX993" s="871"/>
      <c r="GY993" s="871"/>
      <c r="GZ993" s="871"/>
      <c r="HA993" s="871"/>
      <c r="HB993" s="871"/>
      <c r="HC993" s="871"/>
      <c r="HD993" s="871"/>
      <c r="HE993" s="871"/>
      <c r="HF993" s="871"/>
      <c r="HG993" s="871"/>
      <c r="HH993" s="871"/>
      <c r="HI993" s="871"/>
      <c r="HJ993" s="871"/>
      <c r="HK993" s="871"/>
      <c r="HL993" s="871"/>
      <c r="HM993" s="871"/>
      <c r="HN993" s="871"/>
      <c r="HO993" s="871"/>
      <c r="HP993" s="871"/>
      <c r="HQ993" s="871"/>
      <c r="HR993" s="871"/>
      <c r="HS993" s="871"/>
      <c r="HT993" s="871"/>
      <c r="HU993" s="871"/>
      <c r="HV993" s="871"/>
      <c r="HW993" s="871"/>
      <c r="HX993" s="871"/>
      <c r="HY993" s="871"/>
      <c r="HZ993" s="871"/>
      <c r="IA993" s="871"/>
      <c r="IB993" s="871"/>
      <c r="IC993" s="871"/>
      <c r="ID993" s="871"/>
      <c r="IE993" s="871"/>
      <c r="IF993" s="871"/>
      <c r="IG993" s="871"/>
      <c r="IH993" s="871"/>
      <c r="II993" s="871"/>
      <c r="IJ993" s="871"/>
      <c r="IK993" s="871"/>
      <c r="IL993" s="871"/>
      <c r="IM993" s="871"/>
      <c r="IN993" s="871"/>
      <c r="IO993" s="871"/>
      <c r="IP993" s="871"/>
      <c r="IQ993" s="871"/>
      <c r="IR993" s="871"/>
      <c r="IS993" s="871"/>
      <c r="IT993" s="871"/>
      <c r="IU993" s="871"/>
      <c r="IV993" s="871"/>
      <c r="IW993" s="871"/>
      <c r="IX993" s="871"/>
      <c r="IY993" s="871"/>
      <c r="IZ993" s="871"/>
      <c r="JA993" s="871"/>
      <c r="JB993" s="871"/>
      <c r="JC993" s="871"/>
      <c r="JD993" s="871"/>
      <c r="JE993" s="871"/>
      <c r="JF993" s="871"/>
      <c r="JG993" s="871"/>
      <c r="JH993" s="871"/>
      <c r="JI993" s="871"/>
      <c r="JJ993" s="871"/>
      <c r="JK993" s="871"/>
      <c r="JL993" s="871"/>
      <c r="JM993" s="871"/>
      <c r="JN993" s="871"/>
      <c r="JO993" s="871"/>
      <c r="JP993" s="871"/>
      <c r="JQ993" s="871"/>
      <c r="JR993" s="871"/>
      <c r="JS993" s="871"/>
      <c r="JT993" s="871"/>
      <c r="JU993" s="871"/>
      <c r="JV993" s="871"/>
      <c r="JW993" s="871"/>
      <c r="JX993" s="871"/>
      <c r="JY993" s="871"/>
      <c r="JZ993" s="871"/>
      <c r="KA993" s="871"/>
      <c r="KB993" s="871"/>
      <c r="KC993" s="871"/>
      <c r="KD993" s="871"/>
      <c r="KE993" s="871"/>
      <c r="KF993" s="871"/>
      <c r="KG993" s="871"/>
      <c r="KH993" s="871"/>
      <c r="KI993" s="871"/>
      <c r="KJ993" s="871"/>
      <c r="KK993" s="871"/>
      <c r="KL993" s="871"/>
      <c r="KM993" s="871"/>
      <c r="KN993" s="871"/>
      <c r="KO993" s="871"/>
      <c r="KP993" s="871"/>
      <c r="KQ993" s="871"/>
      <c r="KR993" s="871"/>
      <c r="KS993" s="871"/>
      <c r="KT993" s="871"/>
      <c r="KU993" s="871"/>
      <c r="KV993" s="871"/>
      <c r="KW993" s="871"/>
      <c r="KX993" s="871"/>
      <c r="KY993" s="871"/>
      <c r="KZ993" s="871"/>
      <c r="LA993" s="871"/>
      <c r="LB993" s="871"/>
      <c r="LC993" s="871"/>
      <c r="LD993" s="871"/>
      <c r="LE993" s="871"/>
      <c r="LF993" s="871"/>
      <c r="LG993" s="871"/>
      <c r="LH993" s="871"/>
      <c r="LI993" s="871"/>
      <c r="LJ993" s="871"/>
      <c r="LK993" s="871"/>
      <c r="LL993" s="871"/>
      <c r="LM993" s="871"/>
      <c r="LN993" s="871"/>
      <c r="LO993" s="871"/>
      <c r="LP993" s="871"/>
      <c r="LQ993" s="871"/>
      <c r="LR993" s="871"/>
      <c r="LS993" s="871"/>
      <c r="LT993" s="871"/>
      <c r="LU993" s="871"/>
      <c r="LV993" s="871"/>
      <c r="LW993" s="871"/>
      <c r="LX993" s="871"/>
      <c r="LY993" s="871"/>
      <c r="LZ993" s="871"/>
      <c r="MA993" s="871"/>
      <c r="MB993" s="871"/>
      <c r="MC993" s="871"/>
      <c r="MD993" s="871"/>
      <c r="ME993" s="871"/>
      <c r="MF993" s="871"/>
      <c r="MG993" s="871"/>
      <c r="MH993" s="871"/>
      <c r="MI993" s="871"/>
      <c r="MJ993" s="871"/>
      <c r="MK993" s="871"/>
      <c r="ML993" s="871"/>
      <c r="MM993" s="871"/>
      <c r="MN993" s="871"/>
      <c r="MO993" s="871"/>
      <c r="MP993" s="871"/>
      <c r="MQ993" s="871"/>
      <c r="MR993" s="871"/>
      <c r="MS993" s="871"/>
      <c r="MT993" s="871"/>
      <c r="MU993" s="871"/>
      <c r="MV993" s="871"/>
      <c r="MW993" s="871"/>
      <c r="MX993" s="871"/>
      <c r="MY993" s="871"/>
      <c r="MZ993" s="871"/>
      <c r="NA993" s="871"/>
      <c r="NB993" s="871"/>
      <c r="NC993" s="871"/>
      <c r="ND993" s="871"/>
      <c r="NE993" s="871"/>
      <c r="NF993" s="871"/>
      <c r="NG993" s="871"/>
      <c r="NH993" s="871"/>
      <c r="NI993" s="871"/>
      <c r="NJ993" s="871"/>
      <c r="NK993" s="871"/>
      <c r="NL993" s="871"/>
      <c r="NM993" s="871"/>
      <c r="NN993" s="871"/>
      <c r="NO993" s="871"/>
      <c r="NP993" s="871"/>
      <c r="NQ993" s="871"/>
      <c r="NR993" s="871"/>
      <c r="NS993" s="871"/>
      <c r="NT993" s="871"/>
      <c r="NU993" s="871"/>
      <c r="NV993" s="871"/>
      <c r="NW993" s="871"/>
      <c r="NX993" s="871"/>
      <c r="NY993" s="871"/>
      <c r="NZ993" s="871"/>
      <c r="OA993" s="871"/>
      <c r="OB993" s="871"/>
      <c r="OC993" s="871"/>
      <c r="OD993" s="871"/>
      <c r="OE993" s="871"/>
      <c r="OF993" s="871"/>
      <c r="OG993" s="871"/>
      <c r="OH993" s="871"/>
      <c r="OI993" s="871"/>
      <c r="OJ993" s="871"/>
      <c r="OK993" s="871"/>
      <c r="OL993" s="871"/>
      <c r="OM993" s="871"/>
      <c r="ON993" s="871"/>
      <c r="OO993" s="871"/>
      <c r="OP993" s="871"/>
      <c r="OQ993" s="871"/>
      <c r="OR993" s="871"/>
      <c r="OS993" s="871"/>
      <c r="OT993" s="871"/>
      <c r="OU993" s="871"/>
      <c r="OV993" s="871"/>
      <c r="OW993" s="871"/>
      <c r="OX993" s="871"/>
      <c r="OY993" s="871"/>
      <c r="OZ993" s="871"/>
      <c r="PA993" s="871"/>
      <c r="PB993" s="871"/>
      <c r="PC993" s="871"/>
      <c r="PD993" s="871"/>
      <c r="PE993" s="871"/>
      <c r="PF993" s="871"/>
      <c r="PG993" s="871"/>
      <c r="PH993" s="871"/>
      <c r="PI993" s="871"/>
      <c r="PJ993" s="871"/>
      <c r="PK993" s="871"/>
      <c r="PL993" s="871"/>
      <c r="PM993" s="871"/>
      <c r="PN993" s="871"/>
      <c r="PO993" s="871"/>
      <c r="PP993" s="871"/>
      <c r="PQ993" s="871"/>
      <c r="PR993" s="871"/>
      <c r="PS993" s="871"/>
      <c r="PT993" s="871"/>
      <c r="PU993" s="871"/>
      <c r="PV993" s="871"/>
      <c r="PW993" s="871"/>
      <c r="PX993" s="871"/>
      <c r="PY993" s="871"/>
      <c r="PZ993" s="871"/>
      <c r="QA993" s="871"/>
      <c r="QB993" s="871"/>
      <c r="QC993" s="871"/>
      <c r="QD993" s="871"/>
      <c r="QE993" s="871"/>
      <c r="QF993" s="871"/>
      <c r="QG993" s="871"/>
      <c r="QH993" s="871"/>
      <c r="QI993" s="871"/>
      <c r="QJ993" s="871"/>
      <c r="QK993" s="871"/>
      <c r="QL993" s="871"/>
      <c r="QM993" s="871"/>
      <c r="QN993" s="871"/>
      <c r="QO993" s="871"/>
      <c r="QP993" s="871"/>
      <c r="QQ993" s="871"/>
      <c r="QR993" s="871"/>
      <c r="QS993" s="871"/>
      <c r="QT993" s="871"/>
      <c r="QU993" s="871"/>
      <c r="QV993" s="871"/>
      <c r="QW993" s="871"/>
      <c r="QX993" s="871"/>
      <c r="QY993" s="871"/>
      <c r="QZ993" s="871"/>
      <c r="RA993" s="871"/>
      <c r="RB993" s="871"/>
      <c r="RC993" s="871"/>
      <c r="RD993" s="871"/>
      <c r="RE993" s="871"/>
      <c r="RF993" s="871"/>
      <c r="RG993" s="871"/>
      <c r="RH993" s="871"/>
      <c r="RI993" s="871"/>
      <c r="RJ993" s="871"/>
      <c r="RK993" s="871"/>
      <c r="RL993" s="871"/>
      <c r="RM993" s="871"/>
      <c r="RN993" s="871"/>
      <c r="RO993" s="871"/>
      <c r="RP993" s="871"/>
      <c r="RQ993" s="871"/>
      <c r="RR993" s="871"/>
      <c r="RS993" s="871"/>
      <c r="RT993" s="871"/>
      <c r="RU993" s="871"/>
      <c r="RV993" s="871"/>
      <c r="RW993" s="871"/>
      <c r="RX993" s="871"/>
      <c r="RY993" s="871"/>
      <c r="RZ993" s="871"/>
      <c r="SA993" s="871"/>
      <c r="SB993" s="871"/>
      <c r="SC993" s="871"/>
      <c r="SD993" s="871"/>
      <c r="SE993" s="871"/>
      <c r="SF993" s="871"/>
      <c r="SG993" s="871"/>
      <c r="SH993" s="871"/>
      <c r="SI993" s="871"/>
      <c r="SJ993" s="871"/>
      <c r="SK993" s="871"/>
      <c r="SL993" s="871"/>
      <c r="SM993" s="871"/>
      <c r="SN993" s="871"/>
      <c r="SO993" s="871"/>
      <c r="SP993" s="871"/>
      <c r="SQ993" s="871"/>
      <c r="SR993" s="871"/>
      <c r="SS993" s="871"/>
      <c r="ST993" s="871"/>
      <c r="SU993" s="871"/>
      <c r="SV993" s="871"/>
      <c r="SW993" s="871"/>
      <c r="SX993" s="871"/>
      <c r="SY993" s="871"/>
      <c r="SZ993" s="871"/>
      <c r="TA993" s="871"/>
      <c r="TB993" s="871"/>
      <c r="TC993" s="871"/>
      <c r="TD993" s="871"/>
      <c r="TE993" s="871"/>
      <c r="TF993" s="871"/>
      <c r="TG993" s="871"/>
      <c r="TH993" s="871"/>
      <c r="TI993" s="871"/>
      <c r="TJ993" s="871"/>
      <c r="TK993" s="871"/>
      <c r="TL993" s="871"/>
      <c r="TM993" s="871"/>
      <c r="TN993" s="871"/>
      <c r="TO993" s="871"/>
      <c r="TP993" s="871"/>
      <c r="TQ993" s="871"/>
      <c r="TR993" s="871"/>
      <c r="TS993" s="871"/>
      <c r="TT993" s="871"/>
      <c r="TU993" s="871"/>
      <c r="TV993" s="871"/>
      <c r="TW993" s="871"/>
      <c r="TX993" s="871"/>
      <c r="TY993" s="871"/>
      <c r="TZ993" s="871"/>
      <c r="UA993" s="871"/>
      <c r="UB993" s="871"/>
      <c r="UC993" s="871"/>
      <c r="UD993" s="871"/>
      <c r="UE993" s="871"/>
      <c r="UF993" s="871"/>
      <c r="UG993" s="871"/>
      <c r="UH993" s="871"/>
      <c r="UI993" s="871"/>
      <c r="UJ993" s="871"/>
      <c r="UK993" s="871"/>
      <c r="UL993" s="871"/>
      <c r="UM993" s="871"/>
      <c r="UN993" s="871"/>
      <c r="UO993" s="871"/>
      <c r="UP993" s="871"/>
      <c r="UQ993" s="871"/>
      <c r="UR993" s="871"/>
      <c r="US993" s="871"/>
      <c r="UT993" s="871"/>
      <c r="UU993" s="871"/>
      <c r="UV993" s="871"/>
      <c r="UW993" s="871"/>
      <c r="UX993" s="871"/>
      <c r="UY993" s="871"/>
      <c r="UZ993" s="871"/>
      <c r="VA993" s="871"/>
      <c r="VB993" s="871"/>
      <c r="VC993" s="871"/>
      <c r="VD993" s="871"/>
      <c r="VE993" s="871"/>
      <c r="VF993" s="871"/>
      <c r="VG993" s="871"/>
      <c r="VH993" s="871"/>
      <c r="VI993" s="871"/>
      <c r="VJ993" s="871"/>
      <c r="VK993" s="871"/>
      <c r="VL993" s="871"/>
      <c r="VM993" s="871"/>
      <c r="VN993" s="871"/>
      <c r="VO993" s="871"/>
      <c r="VP993" s="871"/>
      <c r="VQ993" s="871"/>
      <c r="VR993" s="871"/>
      <c r="VS993" s="871"/>
      <c r="VT993" s="871"/>
      <c r="VU993" s="871"/>
      <c r="VV993" s="871"/>
      <c r="VW993" s="871"/>
      <c r="VX993" s="871"/>
      <c r="VY993" s="871"/>
      <c r="VZ993" s="871"/>
      <c r="WA993" s="871"/>
      <c r="WB993" s="871"/>
      <c r="WC993" s="871"/>
      <c r="WD993" s="871"/>
      <c r="WE993" s="871"/>
      <c r="WF993" s="871"/>
      <c r="WG993" s="871"/>
      <c r="WH993" s="871"/>
      <c r="WI993" s="871"/>
      <c r="WJ993" s="871"/>
      <c r="WK993" s="871"/>
      <c r="WL993" s="871"/>
      <c r="WM993" s="871"/>
      <c r="WN993" s="871"/>
      <c r="WO993" s="871"/>
      <c r="WP993" s="871"/>
      <c r="WQ993" s="871"/>
      <c r="WR993" s="871"/>
      <c r="WS993" s="871"/>
      <c r="WT993" s="871"/>
      <c r="WU993" s="871"/>
      <c r="WV993" s="871"/>
      <c r="WW993" s="871"/>
      <c r="WX993" s="871"/>
      <c r="WY993" s="871"/>
      <c r="WZ993" s="871"/>
      <c r="XA993" s="871"/>
      <c r="XB993" s="871"/>
      <c r="XC993" s="871"/>
      <c r="XD993" s="871"/>
      <c r="XE993" s="871"/>
      <c r="XF993" s="871"/>
      <c r="XG993" s="871"/>
      <c r="XH993" s="871"/>
      <c r="XI993" s="871"/>
      <c r="XJ993" s="871"/>
      <c r="XK993" s="871"/>
      <c r="XL993" s="871"/>
      <c r="XM993" s="871"/>
      <c r="XN993" s="871"/>
      <c r="XO993" s="871"/>
      <c r="XP993" s="871"/>
      <c r="XQ993" s="871"/>
      <c r="XR993" s="871"/>
      <c r="XS993" s="871"/>
      <c r="XT993" s="871"/>
      <c r="XU993" s="871"/>
      <c r="XV993" s="871"/>
      <c r="XW993" s="871"/>
      <c r="XX993" s="871"/>
      <c r="XY993" s="871"/>
      <c r="XZ993" s="871"/>
      <c r="YA993" s="871"/>
      <c r="YB993" s="871"/>
      <c r="YC993" s="871"/>
      <c r="YD993" s="871"/>
      <c r="YE993" s="871"/>
      <c r="YF993" s="871"/>
      <c r="YG993" s="871"/>
      <c r="YH993" s="871"/>
      <c r="YI993" s="871"/>
      <c r="YJ993" s="871"/>
      <c r="YK993" s="871"/>
      <c r="YL993" s="871"/>
      <c r="YM993" s="871"/>
      <c r="YN993" s="871"/>
      <c r="YO993" s="871"/>
      <c r="YP993" s="871"/>
      <c r="YQ993" s="871"/>
      <c r="YR993" s="871"/>
      <c r="YS993" s="871"/>
      <c r="YT993" s="871"/>
      <c r="YU993" s="871"/>
      <c r="YV993" s="871"/>
      <c r="YW993" s="871"/>
      <c r="YX993" s="871"/>
      <c r="YY993" s="871"/>
      <c r="YZ993" s="871"/>
      <c r="ZA993" s="871"/>
      <c r="ZB993" s="871"/>
      <c r="ZC993" s="871"/>
      <c r="ZD993" s="871"/>
      <c r="ZE993" s="871"/>
      <c r="ZF993" s="871"/>
      <c r="ZG993" s="871"/>
      <c r="ZH993" s="871"/>
      <c r="ZI993" s="871"/>
      <c r="ZJ993" s="871"/>
      <c r="ZK993" s="871"/>
      <c r="ZL993" s="871"/>
      <c r="ZM993" s="871"/>
      <c r="ZN993" s="871"/>
      <c r="ZO993" s="871"/>
      <c r="ZP993" s="871"/>
      <c r="ZQ993" s="871"/>
      <c r="ZR993" s="871"/>
      <c r="ZS993" s="871"/>
      <c r="ZT993" s="871"/>
      <c r="ZU993" s="871"/>
      <c r="ZV993" s="871"/>
      <c r="ZW993" s="871"/>
      <c r="ZX993" s="871"/>
      <c r="ZY993" s="871"/>
      <c r="ZZ993" s="871"/>
      <c r="AAA993" s="871"/>
      <c r="AAB993" s="871"/>
      <c r="AAC993" s="871"/>
      <c r="AAD993" s="871"/>
      <c r="AAE993" s="871"/>
      <c r="AAF993" s="871"/>
      <c r="AAG993" s="871"/>
      <c r="AAH993" s="871"/>
      <c r="AAI993" s="871"/>
      <c r="AAJ993" s="871"/>
      <c r="AAK993" s="871"/>
      <c r="AAL993" s="871"/>
      <c r="AAM993" s="871"/>
      <c r="AAN993" s="871"/>
      <c r="AAO993" s="871"/>
      <c r="AAP993" s="871"/>
      <c r="AAQ993" s="871"/>
      <c r="AAR993" s="871"/>
      <c r="AAS993" s="871"/>
      <c r="AAT993" s="871"/>
      <c r="AAU993" s="871"/>
      <c r="AAV993" s="871"/>
      <c r="AAW993" s="871"/>
      <c r="AAX993" s="871"/>
      <c r="AAY993" s="871"/>
      <c r="AAZ993" s="871"/>
      <c r="ABA993" s="871"/>
      <c r="ABB993" s="871"/>
      <c r="ABC993" s="871"/>
      <c r="ABD993" s="871"/>
      <c r="ABE993" s="871"/>
      <c r="ABF993" s="871"/>
      <c r="ABG993" s="871"/>
      <c r="ABH993" s="871"/>
      <c r="ABI993" s="871"/>
      <c r="ABJ993" s="871"/>
      <c r="ABK993" s="871"/>
      <c r="ABL993" s="871"/>
      <c r="ABM993" s="871"/>
      <c r="ABN993" s="871"/>
      <c r="ABO993" s="871"/>
      <c r="ABP993" s="871"/>
      <c r="ABQ993" s="871"/>
      <c r="ABR993" s="871"/>
      <c r="ABS993" s="871"/>
      <c r="ABT993" s="871"/>
      <c r="ABU993" s="871"/>
      <c r="ABV993" s="871"/>
      <c r="ABW993" s="871"/>
      <c r="ABX993" s="871"/>
      <c r="ABY993" s="871"/>
      <c r="ABZ993" s="871"/>
      <c r="ACA993" s="871"/>
      <c r="ACB993" s="871"/>
      <c r="ACC993" s="871"/>
      <c r="ACD993" s="871"/>
      <c r="ACE993" s="871"/>
      <c r="ACF993" s="871"/>
      <c r="ACG993" s="871"/>
      <c r="ACH993" s="871"/>
      <c r="ACI993" s="871"/>
      <c r="ACJ993" s="871"/>
      <c r="ACK993" s="871"/>
      <c r="ACL993" s="871"/>
      <c r="ACM993" s="871"/>
      <c r="ACN993" s="871"/>
      <c r="ACO993" s="871"/>
      <c r="ACP993" s="871"/>
      <c r="ACQ993" s="871"/>
      <c r="ACR993" s="871"/>
      <c r="ACS993" s="871"/>
      <c r="ACT993" s="871"/>
      <c r="ACU993" s="871"/>
      <c r="ACV993" s="871"/>
      <c r="ACW993" s="871"/>
      <c r="ACX993" s="871"/>
      <c r="ACY993" s="871"/>
      <c r="ACZ993" s="871"/>
      <c r="ADA993" s="871"/>
      <c r="ADB993" s="871"/>
      <c r="ADC993" s="871"/>
      <c r="ADD993" s="871"/>
      <c r="ADE993" s="871"/>
      <c r="ADF993" s="871"/>
      <c r="ADG993" s="871"/>
      <c r="ADH993" s="871"/>
      <c r="ADI993" s="871"/>
      <c r="ADJ993" s="871"/>
      <c r="ADK993" s="871"/>
      <c r="ADL993" s="871"/>
      <c r="ADM993" s="871"/>
      <c r="ADN993" s="871"/>
      <c r="ADO993" s="871"/>
      <c r="ADP993" s="871"/>
      <c r="ADQ993" s="871"/>
      <c r="ADR993" s="871"/>
      <c r="ADS993" s="871"/>
      <c r="ADT993" s="871"/>
      <c r="ADU993" s="871"/>
      <c r="ADV993" s="871"/>
      <c r="ADW993" s="871"/>
      <c r="ADX993" s="871"/>
      <c r="ADY993" s="871"/>
      <c r="ADZ993" s="871"/>
      <c r="AEA993" s="871"/>
      <c r="AEB993" s="871"/>
      <c r="AEC993" s="871"/>
      <c r="AED993" s="871"/>
      <c r="AEE993" s="871"/>
      <c r="AEF993" s="871"/>
      <c r="AEG993" s="871"/>
      <c r="AEH993" s="871"/>
      <c r="AEI993" s="871"/>
      <c r="AEJ993" s="871"/>
      <c r="AEK993" s="871"/>
      <c r="AEL993" s="871"/>
      <c r="AEM993" s="871"/>
      <c r="AEN993" s="871"/>
      <c r="AEO993" s="871"/>
      <c r="AEP993" s="871"/>
      <c r="AEQ993" s="871"/>
      <c r="AER993" s="871"/>
      <c r="AES993" s="871"/>
      <c r="AET993" s="871"/>
      <c r="AEU993" s="871"/>
      <c r="AEV993" s="871"/>
      <c r="AEW993" s="871"/>
      <c r="AEX993" s="871"/>
      <c r="AEY993" s="871"/>
      <c r="AEZ993" s="871"/>
      <c r="AFA993" s="871"/>
      <c r="AFB993" s="871"/>
      <c r="AFC993" s="871"/>
      <c r="AFD993" s="871"/>
      <c r="AFE993" s="871"/>
      <c r="AFF993" s="871"/>
      <c r="AFG993" s="871"/>
      <c r="AFH993" s="871"/>
      <c r="AFI993" s="871"/>
      <c r="AFJ993" s="871"/>
      <c r="AFK993" s="871"/>
      <c r="AFL993" s="871"/>
      <c r="AFM993" s="871"/>
      <c r="AFN993" s="871"/>
      <c r="AFO993" s="871"/>
      <c r="AFP993" s="871"/>
      <c r="AFQ993" s="871"/>
      <c r="AFR993" s="871"/>
      <c r="AFS993" s="871"/>
      <c r="AFT993" s="871"/>
      <c r="AFU993" s="871"/>
      <c r="AFV993" s="871"/>
      <c r="AFW993" s="871"/>
      <c r="AFX993" s="871"/>
      <c r="AFY993" s="871"/>
      <c r="AFZ993" s="871"/>
      <c r="AGA993" s="871"/>
      <c r="AGB993" s="871"/>
      <c r="AGC993" s="871"/>
      <c r="AGD993" s="871"/>
      <c r="AGE993" s="871"/>
      <c r="AGF993" s="871"/>
      <c r="AGG993" s="871"/>
      <c r="AGH993" s="871"/>
      <c r="AGI993" s="871"/>
      <c r="AGJ993" s="871"/>
      <c r="AGK993" s="871"/>
      <c r="AGL993" s="871"/>
      <c r="AGM993" s="871"/>
      <c r="AGN993" s="871"/>
      <c r="AGO993" s="871"/>
      <c r="AGP993" s="871"/>
      <c r="AGQ993" s="871"/>
      <c r="AGR993" s="871"/>
      <c r="AGS993" s="871"/>
      <c r="AGT993" s="871"/>
      <c r="AGU993" s="871"/>
      <c r="AGV993" s="871"/>
      <c r="AGW993" s="871"/>
      <c r="AGX993" s="871"/>
      <c r="AGY993" s="871"/>
      <c r="AGZ993" s="871"/>
      <c r="AHA993" s="871"/>
      <c r="AHB993" s="871"/>
      <c r="AHC993" s="871"/>
      <c r="AHD993" s="871"/>
      <c r="AHE993" s="871"/>
      <c r="AHF993" s="871"/>
      <c r="AHG993" s="871"/>
      <c r="AHH993" s="871"/>
      <c r="AHI993" s="871"/>
      <c r="AHJ993" s="871"/>
      <c r="AHK993" s="871"/>
      <c r="AHL993" s="871"/>
      <c r="AHM993" s="871"/>
      <c r="AHN993" s="871"/>
      <c r="AHO993" s="871"/>
      <c r="AHP993" s="871"/>
      <c r="AHQ993" s="871"/>
      <c r="AHR993" s="871"/>
      <c r="AHS993" s="871"/>
      <c r="AHT993" s="871"/>
      <c r="AHU993" s="871"/>
      <c r="AHV993" s="871"/>
      <c r="AHW993" s="871"/>
      <c r="AHX993" s="871"/>
      <c r="AHY993" s="871"/>
      <c r="AHZ993" s="871"/>
      <c r="AIA993" s="871"/>
      <c r="AIB993" s="871"/>
      <c r="AIC993" s="871"/>
      <c r="AID993" s="871"/>
      <c r="AIE993" s="871"/>
      <c r="AIF993" s="871"/>
      <c r="AIG993" s="871"/>
      <c r="AIH993" s="871"/>
      <c r="AII993" s="871"/>
      <c r="AIJ993" s="871"/>
      <c r="AIK993" s="871"/>
      <c r="AIL993" s="871"/>
      <c r="AIM993" s="871"/>
      <c r="AIN993" s="871"/>
      <c r="AIO993" s="871"/>
      <c r="AIP993" s="871"/>
      <c r="AIQ993" s="871"/>
      <c r="AIR993" s="871"/>
      <c r="AIS993" s="871"/>
      <c r="AIT993" s="871"/>
      <c r="AIU993" s="871"/>
      <c r="AIV993" s="871"/>
      <c r="AIW993" s="871"/>
      <c r="AIX993" s="871"/>
      <c r="AIY993" s="871"/>
      <c r="AIZ993" s="871"/>
      <c r="AJA993" s="871"/>
      <c r="AJB993" s="871"/>
      <c r="AJC993" s="871"/>
      <c r="AJD993" s="871"/>
      <c r="AJE993" s="871"/>
      <c r="AJF993" s="871"/>
      <c r="AJG993" s="871"/>
      <c r="AJH993" s="871"/>
      <c r="AJI993" s="871"/>
      <c r="AJJ993" s="871"/>
      <c r="AJK993" s="871"/>
      <c r="AJL993" s="871"/>
      <c r="AJM993" s="871"/>
      <c r="AJN993" s="871"/>
      <c r="AJO993" s="871"/>
      <c r="AJP993" s="871"/>
      <c r="AJQ993" s="871"/>
      <c r="AJR993" s="871"/>
      <c r="AJS993" s="871"/>
      <c r="AJT993" s="871"/>
      <c r="AJU993" s="871"/>
      <c r="AJV993" s="871"/>
      <c r="AJW993" s="871"/>
      <c r="AJX993" s="871"/>
      <c r="AJY993" s="871"/>
      <c r="AJZ993" s="871"/>
      <c r="AKA993" s="871"/>
      <c r="AKB993" s="871"/>
      <c r="AKC993" s="871"/>
      <c r="AKD993" s="871"/>
      <c r="AKE993" s="871"/>
      <c r="AKF993" s="871"/>
      <c r="AKG993" s="871"/>
      <c r="AKH993" s="871"/>
      <c r="AKI993" s="871"/>
      <c r="AKJ993" s="871"/>
      <c r="AKK993" s="871"/>
      <c r="AKL993" s="871"/>
      <c r="AKM993" s="871"/>
      <c r="AKN993" s="871"/>
      <c r="AKO993" s="871"/>
      <c r="AKP993" s="871"/>
      <c r="AKQ993" s="871"/>
      <c r="AKR993" s="871"/>
      <c r="AKS993" s="871"/>
      <c r="AKT993" s="871"/>
      <c r="AKU993" s="871"/>
      <c r="AKV993" s="871"/>
      <c r="AKW993" s="871"/>
      <c r="AKX993" s="871"/>
      <c r="AKY993" s="871"/>
      <c r="AKZ993" s="871"/>
      <c r="ALA993" s="871"/>
      <c r="ALB993" s="871"/>
      <c r="ALC993" s="871"/>
      <c r="ALD993" s="871"/>
      <c r="ALE993" s="871"/>
      <c r="ALF993" s="871"/>
      <c r="ALG993" s="871"/>
      <c r="ALH993" s="871"/>
      <c r="ALI993" s="871"/>
      <c r="ALJ993" s="871"/>
      <c r="ALK993" s="871"/>
      <c r="ALL993" s="871"/>
      <c r="ALM993" s="871"/>
      <c r="ALN993" s="871"/>
      <c r="ALO993" s="871"/>
      <c r="ALP993" s="871"/>
      <c r="ALQ993" s="871"/>
      <c r="ALR993" s="871"/>
      <c r="ALS993" s="871"/>
      <c r="ALT993" s="871"/>
      <c r="ALU993" s="871"/>
      <c r="ALV993" s="871"/>
      <c r="ALW993" s="871"/>
      <c r="ALX993" s="871"/>
      <c r="ALY993" s="871"/>
      <c r="ALZ993" s="871"/>
      <c r="AMA993" s="871"/>
      <c r="AMB993" s="871"/>
      <c r="AMC993" s="871"/>
      <c r="AMD993" s="871"/>
      <c r="AME993" s="871"/>
      <c r="AMF993" s="871"/>
      <c r="AMG993" s="871"/>
      <c r="AMH993" s="871"/>
      <c r="AMI993" s="871"/>
      <c r="AMJ993" s="871"/>
    </row>
    <row r="994" spans="1:1024" ht="14.4">
      <c r="A994" s="964">
        <v>15649</v>
      </c>
      <c r="B994" s="1048">
        <v>0.1</v>
      </c>
      <c r="C994" s="1047"/>
      <c r="D994" s="954" t="s">
        <v>752</v>
      </c>
      <c r="E994" s="1031">
        <v>2000000</v>
      </c>
      <c r="F994" s="1056">
        <v>2.5000000000000001E-2</v>
      </c>
      <c r="G994" s="955">
        <f t="shared" si="40"/>
        <v>50000</v>
      </c>
      <c r="H994" s="871"/>
      <c r="I994" s="871"/>
      <c r="J994" s="871"/>
      <c r="K994" s="871"/>
      <c r="L994" s="871"/>
      <c r="M994" s="871"/>
      <c r="N994" s="871"/>
      <c r="O994" s="871"/>
      <c r="P994" s="871"/>
      <c r="Q994" s="871"/>
      <c r="R994" s="871"/>
      <c r="S994" s="871"/>
      <c r="T994" s="871"/>
      <c r="U994" s="871"/>
      <c r="V994" s="871"/>
      <c r="W994" s="871"/>
      <c r="X994" s="871"/>
      <c r="Y994" s="871"/>
      <c r="Z994" s="871"/>
      <c r="AA994" s="871"/>
      <c r="AB994" s="871"/>
      <c r="AC994" s="871"/>
      <c r="AD994" s="871"/>
      <c r="AE994" s="871"/>
      <c r="AF994" s="871"/>
      <c r="AG994" s="871"/>
      <c r="AH994" s="871"/>
      <c r="AI994" s="871"/>
      <c r="AJ994" s="871"/>
      <c r="AK994" s="871"/>
      <c r="AL994" s="871"/>
      <c r="AM994" s="871"/>
      <c r="AN994" s="871"/>
      <c r="AO994" s="871"/>
      <c r="AP994" s="871"/>
      <c r="AQ994" s="871"/>
      <c r="AR994" s="871"/>
      <c r="AS994" s="871"/>
      <c r="AT994" s="871"/>
      <c r="AU994" s="871"/>
      <c r="AV994" s="871"/>
      <c r="AW994" s="871"/>
      <c r="AX994" s="871"/>
      <c r="AY994" s="871"/>
      <c r="AZ994" s="871"/>
      <c r="BA994" s="871"/>
      <c r="BB994" s="871"/>
      <c r="BC994" s="871"/>
      <c r="BD994" s="871"/>
      <c r="BE994" s="871"/>
      <c r="BF994" s="871"/>
      <c r="BG994" s="871"/>
      <c r="BH994" s="871"/>
      <c r="BI994" s="871"/>
      <c r="BJ994" s="871"/>
      <c r="BK994" s="871"/>
      <c r="BL994" s="871"/>
      <c r="BM994" s="871"/>
      <c r="BN994" s="871"/>
      <c r="BO994" s="871"/>
      <c r="BP994" s="871"/>
      <c r="BQ994" s="871"/>
      <c r="BR994" s="871"/>
      <c r="BS994" s="871"/>
      <c r="BT994" s="871"/>
      <c r="BU994" s="871"/>
      <c r="BV994" s="871"/>
      <c r="BW994" s="871"/>
      <c r="BX994" s="871"/>
      <c r="BY994" s="871"/>
      <c r="BZ994" s="871"/>
      <c r="CA994" s="871"/>
      <c r="CB994" s="871"/>
      <c r="CC994" s="871"/>
      <c r="CD994" s="871"/>
      <c r="CE994" s="871"/>
      <c r="CF994" s="871"/>
      <c r="CG994" s="871"/>
      <c r="CH994" s="871"/>
      <c r="CI994" s="871"/>
      <c r="CJ994" s="871"/>
      <c r="CK994" s="871"/>
      <c r="CL994" s="871"/>
      <c r="CM994" s="871"/>
      <c r="CN994" s="871"/>
      <c r="CO994" s="871"/>
      <c r="CP994" s="871"/>
      <c r="CQ994" s="871"/>
      <c r="CR994" s="871"/>
      <c r="CS994" s="871"/>
      <c r="CT994" s="871"/>
      <c r="CU994" s="871"/>
      <c r="CV994" s="871"/>
      <c r="CW994" s="871"/>
      <c r="CX994" s="871"/>
      <c r="CY994" s="871"/>
      <c r="CZ994" s="871"/>
      <c r="DA994" s="871"/>
      <c r="DB994" s="871"/>
      <c r="DC994" s="871"/>
      <c r="DD994" s="871"/>
      <c r="DE994" s="871"/>
      <c r="DF994" s="871"/>
      <c r="DG994" s="871"/>
      <c r="DH994" s="871"/>
      <c r="DI994" s="871"/>
      <c r="DJ994" s="871"/>
      <c r="DK994" s="871"/>
      <c r="DL994" s="871"/>
      <c r="DM994" s="871"/>
      <c r="DN994" s="871"/>
      <c r="DO994" s="871"/>
      <c r="DP994" s="871"/>
      <c r="DQ994" s="871"/>
      <c r="DR994" s="871"/>
      <c r="DS994" s="871"/>
      <c r="DT994" s="871"/>
      <c r="DU994" s="871"/>
      <c r="DV994" s="871"/>
      <c r="DW994" s="871"/>
      <c r="DX994" s="871"/>
      <c r="DY994" s="871"/>
      <c r="DZ994" s="871"/>
      <c r="EA994" s="871"/>
      <c r="EB994" s="871"/>
      <c r="EC994" s="871"/>
      <c r="ED994" s="871"/>
      <c r="EE994" s="871"/>
      <c r="EF994" s="871"/>
      <c r="EG994" s="871"/>
      <c r="EH994" s="871"/>
      <c r="EI994" s="871"/>
      <c r="EJ994" s="871"/>
      <c r="EK994" s="871"/>
      <c r="EL994" s="871"/>
      <c r="EM994" s="871"/>
      <c r="EN994" s="871"/>
      <c r="EO994" s="871"/>
      <c r="EP994" s="871"/>
      <c r="EQ994" s="871"/>
      <c r="ER994" s="871"/>
      <c r="ES994" s="871"/>
      <c r="ET994" s="871"/>
      <c r="EU994" s="871"/>
      <c r="EV994" s="871"/>
      <c r="EW994" s="871"/>
      <c r="EX994" s="871"/>
      <c r="EY994" s="871"/>
      <c r="EZ994" s="871"/>
      <c r="FA994" s="871"/>
      <c r="FB994" s="871"/>
      <c r="FC994" s="871"/>
      <c r="FD994" s="871"/>
      <c r="FE994" s="871"/>
      <c r="FF994" s="871"/>
      <c r="FG994" s="871"/>
      <c r="FH994" s="871"/>
      <c r="FI994" s="871"/>
      <c r="FJ994" s="871"/>
      <c r="FK994" s="871"/>
      <c r="FL994" s="871"/>
      <c r="FM994" s="871"/>
      <c r="FN994" s="871"/>
      <c r="FO994" s="871"/>
      <c r="FP994" s="871"/>
      <c r="FQ994" s="871"/>
      <c r="FR994" s="871"/>
      <c r="FS994" s="871"/>
      <c r="FT994" s="871"/>
      <c r="FU994" s="871"/>
      <c r="FV994" s="871"/>
      <c r="FW994" s="871"/>
      <c r="FX994" s="871"/>
      <c r="FY994" s="871"/>
      <c r="FZ994" s="871"/>
      <c r="GA994" s="871"/>
      <c r="GB994" s="871"/>
      <c r="GC994" s="871"/>
      <c r="GD994" s="871"/>
      <c r="GE994" s="871"/>
      <c r="GF994" s="871"/>
      <c r="GG994" s="871"/>
      <c r="GH994" s="871"/>
      <c r="GI994" s="871"/>
      <c r="GJ994" s="871"/>
      <c r="GK994" s="871"/>
      <c r="GL994" s="871"/>
      <c r="GM994" s="871"/>
      <c r="GN994" s="871"/>
      <c r="GO994" s="871"/>
      <c r="GP994" s="871"/>
      <c r="GQ994" s="871"/>
      <c r="GR994" s="871"/>
      <c r="GS994" s="871"/>
      <c r="GT994" s="871"/>
      <c r="GU994" s="871"/>
      <c r="GV994" s="871"/>
      <c r="GW994" s="871"/>
      <c r="GX994" s="871"/>
      <c r="GY994" s="871"/>
      <c r="GZ994" s="871"/>
      <c r="HA994" s="871"/>
      <c r="HB994" s="871"/>
      <c r="HC994" s="871"/>
      <c r="HD994" s="871"/>
      <c r="HE994" s="871"/>
      <c r="HF994" s="871"/>
      <c r="HG994" s="871"/>
      <c r="HH994" s="871"/>
      <c r="HI994" s="871"/>
      <c r="HJ994" s="871"/>
      <c r="HK994" s="871"/>
      <c r="HL994" s="871"/>
      <c r="HM994" s="871"/>
      <c r="HN994" s="871"/>
      <c r="HO994" s="871"/>
      <c r="HP994" s="871"/>
      <c r="HQ994" s="871"/>
      <c r="HR994" s="871"/>
      <c r="HS994" s="871"/>
      <c r="HT994" s="871"/>
      <c r="HU994" s="871"/>
      <c r="HV994" s="871"/>
      <c r="HW994" s="871"/>
      <c r="HX994" s="871"/>
      <c r="HY994" s="871"/>
      <c r="HZ994" s="871"/>
      <c r="IA994" s="871"/>
      <c r="IB994" s="871"/>
      <c r="IC994" s="871"/>
      <c r="ID994" s="871"/>
      <c r="IE994" s="871"/>
      <c r="IF994" s="871"/>
      <c r="IG994" s="871"/>
      <c r="IH994" s="871"/>
      <c r="II994" s="871"/>
      <c r="IJ994" s="871"/>
      <c r="IK994" s="871"/>
      <c r="IL994" s="871"/>
      <c r="IM994" s="871"/>
      <c r="IN994" s="871"/>
      <c r="IO994" s="871"/>
      <c r="IP994" s="871"/>
      <c r="IQ994" s="871"/>
      <c r="IR994" s="871"/>
      <c r="IS994" s="871"/>
      <c r="IT994" s="871"/>
      <c r="IU994" s="871"/>
      <c r="IV994" s="871"/>
      <c r="IW994" s="871"/>
      <c r="IX994" s="871"/>
      <c r="IY994" s="871"/>
      <c r="IZ994" s="871"/>
      <c r="JA994" s="871"/>
      <c r="JB994" s="871"/>
      <c r="JC994" s="871"/>
      <c r="JD994" s="871"/>
      <c r="JE994" s="871"/>
      <c r="JF994" s="871"/>
      <c r="JG994" s="871"/>
      <c r="JH994" s="871"/>
      <c r="JI994" s="871"/>
      <c r="JJ994" s="871"/>
      <c r="JK994" s="871"/>
      <c r="JL994" s="871"/>
      <c r="JM994" s="871"/>
      <c r="JN994" s="871"/>
      <c r="JO994" s="871"/>
      <c r="JP994" s="871"/>
      <c r="JQ994" s="871"/>
      <c r="JR994" s="871"/>
      <c r="JS994" s="871"/>
      <c r="JT994" s="871"/>
      <c r="JU994" s="871"/>
      <c r="JV994" s="871"/>
      <c r="JW994" s="871"/>
      <c r="JX994" s="871"/>
      <c r="JY994" s="871"/>
      <c r="JZ994" s="871"/>
      <c r="KA994" s="871"/>
      <c r="KB994" s="871"/>
      <c r="KC994" s="871"/>
      <c r="KD994" s="871"/>
      <c r="KE994" s="871"/>
      <c r="KF994" s="871"/>
      <c r="KG994" s="871"/>
      <c r="KH994" s="871"/>
      <c r="KI994" s="871"/>
      <c r="KJ994" s="871"/>
      <c r="KK994" s="871"/>
      <c r="KL994" s="871"/>
      <c r="KM994" s="871"/>
      <c r="KN994" s="871"/>
      <c r="KO994" s="871"/>
      <c r="KP994" s="871"/>
      <c r="KQ994" s="871"/>
      <c r="KR994" s="871"/>
      <c r="KS994" s="871"/>
      <c r="KT994" s="871"/>
      <c r="KU994" s="871"/>
      <c r="KV994" s="871"/>
      <c r="KW994" s="871"/>
      <c r="KX994" s="871"/>
      <c r="KY994" s="871"/>
      <c r="KZ994" s="871"/>
      <c r="LA994" s="871"/>
      <c r="LB994" s="871"/>
      <c r="LC994" s="871"/>
      <c r="LD994" s="871"/>
      <c r="LE994" s="871"/>
      <c r="LF994" s="871"/>
      <c r="LG994" s="871"/>
      <c r="LH994" s="871"/>
      <c r="LI994" s="871"/>
      <c r="LJ994" s="871"/>
      <c r="LK994" s="871"/>
      <c r="LL994" s="871"/>
      <c r="LM994" s="871"/>
      <c r="LN994" s="871"/>
      <c r="LO994" s="871"/>
      <c r="LP994" s="871"/>
      <c r="LQ994" s="871"/>
      <c r="LR994" s="871"/>
      <c r="LS994" s="871"/>
      <c r="LT994" s="871"/>
      <c r="LU994" s="871"/>
      <c r="LV994" s="871"/>
      <c r="LW994" s="871"/>
      <c r="LX994" s="871"/>
      <c r="LY994" s="871"/>
      <c r="LZ994" s="871"/>
      <c r="MA994" s="871"/>
      <c r="MB994" s="871"/>
      <c r="MC994" s="871"/>
      <c r="MD994" s="871"/>
      <c r="ME994" s="871"/>
      <c r="MF994" s="871"/>
      <c r="MG994" s="871"/>
      <c r="MH994" s="871"/>
      <c r="MI994" s="871"/>
      <c r="MJ994" s="871"/>
      <c r="MK994" s="871"/>
      <c r="ML994" s="871"/>
      <c r="MM994" s="871"/>
      <c r="MN994" s="871"/>
      <c r="MO994" s="871"/>
      <c r="MP994" s="871"/>
      <c r="MQ994" s="871"/>
      <c r="MR994" s="871"/>
      <c r="MS994" s="871"/>
      <c r="MT994" s="871"/>
      <c r="MU994" s="871"/>
      <c r="MV994" s="871"/>
      <c r="MW994" s="871"/>
      <c r="MX994" s="871"/>
      <c r="MY994" s="871"/>
      <c r="MZ994" s="871"/>
      <c r="NA994" s="871"/>
      <c r="NB994" s="871"/>
      <c r="NC994" s="871"/>
      <c r="ND994" s="871"/>
      <c r="NE994" s="871"/>
      <c r="NF994" s="871"/>
      <c r="NG994" s="871"/>
      <c r="NH994" s="871"/>
      <c r="NI994" s="871"/>
      <c r="NJ994" s="871"/>
      <c r="NK994" s="871"/>
      <c r="NL994" s="871"/>
      <c r="NM994" s="871"/>
      <c r="NN994" s="871"/>
      <c r="NO994" s="871"/>
      <c r="NP994" s="871"/>
      <c r="NQ994" s="871"/>
      <c r="NR994" s="871"/>
      <c r="NS994" s="871"/>
      <c r="NT994" s="871"/>
      <c r="NU994" s="871"/>
      <c r="NV994" s="871"/>
      <c r="NW994" s="871"/>
      <c r="NX994" s="871"/>
      <c r="NY994" s="871"/>
      <c r="NZ994" s="871"/>
      <c r="OA994" s="871"/>
      <c r="OB994" s="871"/>
      <c r="OC994" s="871"/>
      <c r="OD994" s="871"/>
      <c r="OE994" s="871"/>
      <c r="OF994" s="871"/>
      <c r="OG994" s="871"/>
      <c r="OH994" s="871"/>
      <c r="OI994" s="871"/>
      <c r="OJ994" s="871"/>
      <c r="OK994" s="871"/>
      <c r="OL994" s="871"/>
      <c r="OM994" s="871"/>
      <c r="ON994" s="871"/>
      <c r="OO994" s="871"/>
      <c r="OP994" s="871"/>
      <c r="OQ994" s="871"/>
      <c r="OR994" s="871"/>
      <c r="OS994" s="871"/>
      <c r="OT994" s="871"/>
      <c r="OU994" s="871"/>
      <c r="OV994" s="871"/>
      <c r="OW994" s="871"/>
      <c r="OX994" s="871"/>
      <c r="OY994" s="871"/>
      <c r="OZ994" s="871"/>
      <c r="PA994" s="871"/>
      <c r="PB994" s="871"/>
      <c r="PC994" s="871"/>
      <c r="PD994" s="871"/>
      <c r="PE994" s="871"/>
      <c r="PF994" s="871"/>
      <c r="PG994" s="871"/>
      <c r="PH994" s="871"/>
      <c r="PI994" s="871"/>
      <c r="PJ994" s="871"/>
      <c r="PK994" s="871"/>
      <c r="PL994" s="871"/>
      <c r="PM994" s="871"/>
      <c r="PN994" s="871"/>
      <c r="PO994" s="871"/>
      <c r="PP994" s="871"/>
      <c r="PQ994" s="871"/>
      <c r="PR994" s="871"/>
      <c r="PS994" s="871"/>
      <c r="PT994" s="871"/>
      <c r="PU994" s="871"/>
      <c r="PV994" s="871"/>
      <c r="PW994" s="871"/>
      <c r="PX994" s="871"/>
      <c r="PY994" s="871"/>
      <c r="PZ994" s="871"/>
      <c r="QA994" s="871"/>
      <c r="QB994" s="871"/>
      <c r="QC994" s="871"/>
      <c r="QD994" s="871"/>
      <c r="QE994" s="871"/>
      <c r="QF994" s="871"/>
      <c r="QG994" s="871"/>
      <c r="QH994" s="871"/>
      <c r="QI994" s="871"/>
      <c r="QJ994" s="871"/>
      <c r="QK994" s="871"/>
      <c r="QL994" s="871"/>
      <c r="QM994" s="871"/>
      <c r="QN994" s="871"/>
      <c r="QO994" s="871"/>
      <c r="QP994" s="871"/>
      <c r="QQ994" s="871"/>
      <c r="QR994" s="871"/>
      <c r="QS994" s="871"/>
      <c r="QT994" s="871"/>
      <c r="QU994" s="871"/>
      <c r="QV994" s="871"/>
      <c r="QW994" s="871"/>
      <c r="QX994" s="871"/>
      <c r="QY994" s="871"/>
      <c r="QZ994" s="871"/>
      <c r="RA994" s="871"/>
      <c r="RB994" s="871"/>
      <c r="RC994" s="871"/>
      <c r="RD994" s="871"/>
      <c r="RE994" s="871"/>
      <c r="RF994" s="871"/>
      <c r="RG994" s="871"/>
      <c r="RH994" s="871"/>
      <c r="RI994" s="871"/>
      <c r="RJ994" s="871"/>
      <c r="RK994" s="871"/>
      <c r="RL994" s="871"/>
      <c r="RM994" s="871"/>
      <c r="RN994" s="871"/>
      <c r="RO994" s="871"/>
      <c r="RP994" s="871"/>
      <c r="RQ994" s="871"/>
      <c r="RR994" s="871"/>
      <c r="RS994" s="871"/>
      <c r="RT994" s="871"/>
      <c r="RU994" s="871"/>
      <c r="RV994" s="871"/>
      <c r="RW994" s="871"/>
      <c r="RX994" s="871"/>
      <c r="RY994" s="871"/>
      <c r="RZ994" s="871"/>
      <c r="SA994" s="871"/>
      <c r="SB994" s="871"/>
      <c r="SC994" s="871"/>
      <c r="SD994" s="871"/>
      <c r="SE994" s="871"/>
      <c r="SF994" s="871"/>
      <c r="SG994" s="871"/>
      <c r="SH994" s="871"/>
      <c r="SI994" s="871"/>
      <c r="SJ994" s="871"/>
      <c r="SK994" s="871"/>
      <c r="SL994" s="871"/>
      <c r="SM994" s="871"/>
      <c r="SN994" s="871"/>
      <c r="SO994" s="871"/>
      <c r="SP994" s="871"/>
      <c r="SQ994" s="871"/>
      <c r="SR994" s="871"/>
      <c r="SS994" s="871"/>
      <c r="ST994" s="871"/>
      <c r="SU994" s="871"/>
      <c r="SV994" s="871"/>
      <c r="SW994" s="871"/>
      <c r="SX994" s="871"/>
      <c r="SY994" s="871"/>
      <c r="SZ994" s="871"/>
      <c r="TA994" s="871"/>
      <c r="TB994" s="871"/>
      <c r="TC994" s="871"/>
      <c r="TD994" s="871"/>
      <c r="TE994" s="871"/>
      <c r="TF994" s="871"/>
      <c r="TG994" s="871"/>
      <c r="TH994" s="871"/>
      <c r="TI994" s="871"/>
      <c r="TJ994" s="871"/>
      <c r="TK994" s="871"/>
      <c r="TL994" s="871"/>
      <c r="TM994" s="871"/>
      <c r="TN994" s="871"/>
      <c r="TO994" s="871"/>
      <c r="TP994" s="871"/>
      <c r="TQ994" s="871"/>
      <c r="TR994" s="871"/>
      <c r="TS994" s="871"/>
      <c r="TT994" s="871"/>
      <c r="TU994" s="871"/>
      <c r="TV994" s="871"/>
      <c r="TW994" s="871"/>
      <c r="TX994" s="871"/>
      <c r="TY994" s="871"/>
      <c r="TZ994" s="871"/>
      <c r="UA994" s="871"/>
      <c r="UB994" s="871"/>
      <c r="UC994" s="871"/>
      <c r="UD994" s="871"/>
      <c r="UE994" s="871"/>
      <c r="UF994" s="871"/>
      <c r="UG994" s="871"/>
      <c r="UH994" s="871"/>
      <c r="UI994" s="871"/>
      <c r="UJ994" s="871"/>
      <c r="UK994" s="871"/>
      <c r="UL994" s="871"/>
      <c r="UM994" s="871"/>
      <c r="UN994" s="871"/>
      <c r="UO994" s="871"/>
      <c r="UP994" s="871"/>
      <c r="UQ994" s="871"/>
      <c r="UR994" s="871"/>
      <c r="US994" s="871"/>
      <c r="UT994" s="871"/>
      <c r="UU994" s="871"/>
      <c r="UV994" s="871"/>
      <c r="UW994" s="871"/>
      <c r="UX994" s="871"/>
      <c r="UY994" s="871"/>
      <c r="UZ994" s="871"/>
      <c r="VA994" s="871"/>
      <c r="VB994" s="871"/>
      <c r="VC994" s="871"/>
      <c r="VD994" s="871"/>
      <c r="VE994" s="871"/>
      <c r="VF994" s="871"/>
      <c r="VG994" s="871"/>
      <c r="VH994" s="871"/>
      <c r="VI994" s="871"/>
      <c r="VJ994" s="871"/>
      <c r="VK994" s="871"/>
      <c r="VL994" s="871"/>
      <c r="VM994" s="871"/>
      <c r="VN994" s="871"/>
      <c r="VO994" s="871"/>
      <c r="VP994" s="871"/>
      <c r="VQ994" s="871"/>
      <c r="VR994" s="871"/>
      <c r="VS994" s="871"/>
      <c r="VT994" s="871"/>
      <c r="VU994" s="871"/>
      <c r="VV994" s="871"/>
      <c r="VW994" s="871"/>
      <c r="VX994" s="871"/>
      <c r="VY994" s="871"/>
      <c r="VZ994" s="871"/>
      <c r="WA994" s="871"/>
      <c r="WB994" s="871"/>
      <c r="WC994" s="871"/>
      <c r="WD994" s="871"/>
      <c r="WE994" s="871"/>
      <c r="WF994" s="871"/>
      <c r="WG994" s="871"/>
      <c r="WH994" s="871"/>
      <c r="WI994" s="871"/>
      <c r="WJ994" s="871"/>
      <c r="WK994" s="871"/>
      <c r="WL994" s="871"/>
      <c r="WM994" s="871"/>
      <c r="WN994" s="871"/>
      <c r="WO994" s="871"/>
      <c r="WP994" s="871"/>
      <c r="WQ994" s="871"/>
      <c r="WR994" s="871"/>
      <c r="WS994" s="871"/>
      <c r="WT994" s="871"/>
      <c r="WU994" s="871"/>
      <c r="WV994" s="871"/>
      <c r="WW994" s="871"/>
      <c r="WX994" s="871"/>
      <c r="WY994" s="871"/>
      <c r="WZ994" s="871"/>
      <c r="XA994" s="871"/>
      <c r="XB994" s="871"/>
      <c r="XC994" s="871"/>
      <c r="XD994" s="871"/>
      <c r="XE994" s="871"/>
      <c r="XF994" s="871"/>
      <c r="XG994" s="871"/>
      <c r="XH994" s="871"/>
      <c r="XI994" s="871"/>
      <c r="XJ994" s="871"/>
      <c r="XK994" s="871"/>
      <c r="XL994" s="871"/>
      <c r="XM994" s="871"/>
      <c r="XN994" s="871"/>
      <c r="XO994" s="871"/>
      <c r="XP994" s="871"/>
      <c r="XQ994" s="871"/>
      <c r="XR994" s="871"/>
      <c r="XS994" s="871"/>
      <c r="XT994" s="871"/>
      <c r="XU994" s="871"/>
      <c r="XV994" s="871"/>
      <c r="XW994" s="871"/>
      <c r="XX994" s="871"/>
      <c r="XY994" s="871"/>
      <c r="XZ994" s="871"/>
      <c r="YA994" s="871"/>
      <c r="YB994" s="871"/>
      <c r="YC994" s="871"/>
      <c r="YD994" s="871"/>
      <c r="YE994" s="871"/>
      <c r="YF994" s="871"/>
      <c r="YG994" s="871"/>
      <c r="YH994" s="871"/>
      <c r="YI994" s="871"/>
      <c r="YJ994" s="871"/>
      <c r="YK994" s="871"/>
      <c r="YL994" s="871"/>
      <c r="YM994" s="871"/>
      <c r="YN994" s="871"/>
      <c r="YO994" s="871"/>
      <c r="YP994" s="871"/>
      <c r="YQ994" s="871"/>
      <c r="YR994" s="871"/>
      <c r="YS994" s="871"/>
      <c r="YT994" s="871"/>
      <c r="YU994" s="871"/>
      <c r="YV994" s="871"/>
      <c r="YW994" s="871"/>
      <c r="YX994" s="871"/>
      <c r="YY994" s="871"/>
      <c r="YZ994" s="871"/>
      <c r="ZA994" s="871"/>
      <c r="ZB994" s="871"/>
      <c r="ZC994" s="871"/>
      <c r="ZD994" s="871"/>
      <c r="ZE994" s="871"/>
      <c r="ZF994" s="871"/>
      <c r="ZG994" s="871"/>
      <c r="ZH994" s="871"/>
      <c r="ZI994" s="871"/>
      <c r="ZJ994" s="871"/>
      <c r="ZK994" s="871"/>
      <c r="ZL994" s="871"/>
      <c r="ZM994" s="871"/>
      <c r="ZN994" s="871"/>
      <c r="ZO994" s="871"/>
      <c r="ZP994" s="871"/>
      <c r="ZQ994" s="871"/>
      <c r="ZR994" s="871"/>
      <c r="ZS994" s="871"/>
      <c r="ZT994" s="871"/>
      <c r="ZU994" s="871"/>
      <c r="ZV994" s="871"/>
      <c r="ZW994" s="871"/>
      <c r="ZX994" s="871"/>
      <c r="ZY994" s="871"/>
      <c r="ZZ994" s="871"/>
      <c r="AAA994" s="871"/>
      <c r="AAB994" s="871"/>
      <c r="AAC994" s="871"/>
      <c r="AAD994" s="871"/>
      <c r="AAE994" s="871"/>
      <c r="AAF994" s="871"/>
      <c r="AAG994" s="871"/>
      <c r="AAH994" s="871"/>
      <c r="AAI994" s="871"/>
      <c r="AAJ994" s="871"/>
      <c r="AAK994" s="871"/>
      <c r="AAL994" s="871"/>
      <c r="AAM994" s="871"/>
      <c r="AAN994" s="871"/>
      <c r="AAO994" s="871"/>
      <c r="AAP994" s="871"/>
      <c r="AAQ994" s="871"/>
      <c r="AAR994" s="871"/>
      <c r="AAS994" s="871"/>
      <c r="AAT994" s="871"/>
      <c r="AAU994" s="871"/>
      <c r="AAV994" s="871"/>
      <c r="AAW994" s="871"/>
      <c r="AAX994" s="871"/>
      <c r="AAY994" s="871"/>
      <c r="AAZ994" s="871"/>
      <c r="ABA994" s="871"/>
      <c r="ABB994" s="871"/>
      <c r="ABC994" s="871"/>
      <c r="ABD994" s="871"/>
      <c r="ABE994" s="871"/>
      <c r="ABF994" s="871"/>
      <c r="ABG994" s="871"/>
      <c r="ABH994" s="871"/>
      <c r="ABI994" s="871"/>
      <c r="ABJ994" s="871"/>
      <c r="ABK994" s="871"/>
      <c r="ABL994" s="871"/>
      <c r="ABM994" s="871"/>
      <c r="ABN994" s="871"/>
      <c r="ABO994" s="871"/>
      <c r="ABP994" s="871"/>
      <c r="ABQ994" s="871"/>
      <c r="ABR994" s="871"/>
      <c r="ABS994" s="871"/>
      <c r="ABT994" s="871"/>
      <c r="ABU994" s="871"/>
      <c r="ABV994" s="871"/>
      <c r="ABW994" s="871"/>
      <c r="ABX994" s="871"/>
      <c r="ABY994" s="871"/>
      <c r="ABZ994" s="871"/>
      <c r="ACA994" s="871"/>
      <c r="ACB994" s="871"/>
      <c r="ACC994" s="871"/>
      <c r="ACD994" s="871"/>
      <c r="ACE994" s="871"/>
      <c r="ACF994" s="871"/>
      <c r="ACG994" s="871"/>
      <c r="ACH994" s="871"/>
      <c r="ACI994" s="871"/>
      <c r="ACJ994" s="871"/>
      <c r="ACK994" s="871"/>
      <c r="ACL994" s="871"/>
      <c r="ACM994" s="871"/>
      <c r="ACN994" s="871"/>
      <c r="ACO994" s="871"/>
      <c r="ACP994" s="871"/>
      <c r="ACQ994" s="871"/>
      <c r="ACR994" s="871"/>
      <c r="ACS994" s="871"/>
      <c r="ACT994" s="871"/>
      <c r="ACU994" s="871"/>
      <c r="ACV994" s="871"/>
      <c r="ACW994" s="871"/>
      <c r="ACX994" s="871"/>
      <c r="ACY994" s="871"/>
      <c r="ACZ994" s="871"/>
      <c r="ADA994" s="871"/>
      <c r="ADB994" s="871"/>
      <c r="ADC994" s="871"/>
      <c r="ADD994" s="871"/>
      <c r="ADE994" s="871"/>
      <c r="ADF994" s="871"/>
      <c r="ADG994" s="871"/>
      <c r="ADH994" s="871"/>
      <c r="ADI994" s="871"/>
      <c r="ADJ994" s="871"/>
      <c r="ADK994" s="871"/>
      <c r="ADL994" s="871"/>
      <c r="ADM994" s="871"/>
      <c r="ADN994" s="871"/>
      <c r="ADO994" s="871"/>
      <c r="ADP994" s="871"/>
      <c r="ADQ994" s="871"/>
      <c r="ADR994" s="871"/>
      <c r="ADS994" s="871"/>
      <c r="ADT994" s="871"/>
      <c r="ADU994" s="871"/>
      <c r="ADV994" s="871"/>
      <c r="ADW994" s="871"/>
      <c r="ADX994" s="871"/>
      <c r="ADY994" s="871"/>
      <c r="ADZ994" s="871"/>
      <c r="AEA994" s="871"/>
      <c r="AEB994" s="871"/>
      <c r="AEC994" s="871"/>
      <c r="AED994" s="871"/>
      <c r="AEE994" s="871"/>
      <c r="AEF994" s="871"/>
      <c r="AEG994" s="871"/>
      <c r="AEH994" s="871"/>
      <c r="AEI994" s="871"/>
      <c r="AEJ994" s="871"/>
      <c r="AEK994" s="871"/>
      <c r="AEL994" s="871"/>
      <c r="AEM994" s="871"/>
      <c r="AEN994" s="871"/>
      <c r="AEO994" s="871"/>
      <c r="AEP994" s="871"/>
      <c r="AEQ994" s="871"/>
      <c r="AER994" s="871"/>
      <c r="AES994" s="871"/>
      <c r="AET994" s="871"/>
      <c r="AEU994" s="871"/>
      <c r="AEV994" s="871"/>
      <c r="AEW994" s="871"/>
      <c r="AEX994" s="871"/>
      <c r="AEY994" s="871"/>
      <c r="AEZ994" s="871"/>
      <c r="AFA994" s="871"/>
      <c r="AFB994" s="871"/>
      <c r="AFC994" s="871"/>
      <c r="AFD994" s="871"/>
      <c r="AFE994" s="871"/>
      <c r="AFF994" s="871"/>
      <c r="AFG994" s="871"/>
      <c r="AFH994" s="871"/>
      <c r="AFI994" s="871"/>
      <c r="AFJ994" s="871"/>
      <c r="AFK994" s="871"/>
      <c r="AFL994" s="871"/>
      <c r="AFM994" s="871"/>
      <c r="AFN994" s="871"/>
      <c r="AFO994" s="871"/>
      <c r="AFP994" s="871"/>
      <c r="AFQ994" s="871"/>
      <c r="AFR994" s="871"/>
      <c r="AFS994" s="871"/>
      <c r="AFT994" s="871"/>
      <c r="AFU994" s="871"/>
      <c r="AFV994" s="871"/>
      <c r="AFW994" s="871"/>
      <c r="AFX994" s="871"/>
      <c r="AFY994" s="871"/>
      <c r="AFZ994" s="871"/>
      <c r="AGA994" s="871"/>
      <c r="AGB994" s="871"/>
      <c r="AGC994" s="871"/>
      <c r="AGD994" s="871"/>
      <c r="AGE994" s="871"/>
      <c r="AGF994" s="871"/>
      <c r="AGG994" s="871"/>
      <c r="AGH994" s="871"/>
      <c r="AGI994" s="871"/>
      <c r="AGJ994" s="871"/>
      <c r="AGK994" s="871"/>
      <c r="AGL994" s="871"/>
      <c r="AGM994" s="871"/>
      <c r="AGN994" s="871"/>
      <c r="AGO994" s="871"/>
      <c r="AGP994" s="871"/>
      <c r="AGQ994" s="871"/>
      <c r="AGR994" s="871"/>
      <c r="AGS994" s="871"/>
      <c r="AGT994" s="871"/>
      <c r="AGU994" s="871"/>
      <c r="AGV994" s="871"/>
      <c r="AGW994" s="871"/>
      <c r="AGX994" s="871"/>
      <c r="AGY994" s="871"/>
      <c r="AGZ994" s="871"/>
      <c r="AHA994" s="871"/>
      <c r="AHB994" s="871"/>
      <c r="AHC994" s="871"/>
      <c r="AHD994" s="871"/>
      <c r="AHE994" s="871"/>
      <c r="AHF994" s="871"/>
      <c r="AHG994" s="871"/>
      <c r="AHH994" s="871"/>
      <c r="AHI994" s="871"/>
      <c r="AHJ994" s="871"/>
      <c r="AHK994" s="871"/>
      <c r="AHL994" s="871"/>
      <c r="AHM994" s="871"/>
      <c r="AHN994" s="871"/>
      <c r="AHO994" s="871"/>
      <c r="AHP994" s="871"/>
      <c r="AHQ994" s="871"/>
      <c r="AHR994" s="871"/>
      <c r="AHS994" s="871"/>
      <c r="AHT994" s="871"/>
      <c r="AHU994" s="871"/>
      <c r="AHV994" s="871"/>
      <c r="AHW994" s="871"/>
      <c r="AHX994" s="871"/>
      <c r="AHY994" s="871"/>
      <c r="AHZ994" s="871"/>
      <c r="AIA994" s="871"/>
      <c r="AIB994" s="871"/>
      <c r="AIC994" s="871"/>
      <c r="AID994" s="871"/>
      <c r="AIE994" s="871"/>
      <c r="AIF994" s="871"/>
      <c r="AIG994" s="871"/>
      <c r="AIH994" s="871"/>
      <c r="AII994" s="871"/>
      <c r="AIJ994" s="871"/>
      <c r="AIK994" s="871"/>
      <c r="AIL994" s="871"/>
      <c r="AIM994" s="871"/>
      <c r="AIN994" s="871"/>
      <c r="AIO994" s="871"/>
      <c r="AIP994" s="871"/>
      <c r="AIQ994" s="871"/>
      <c r="AIR994" s="871"/>
      <c r="AIS994" s="871"/>
      <c r="AIT994" s="871"/>
      <c r="AIU994" s="871"/>
      <c r="AIV994" s="871"/>
      <c r="AIW994" s="871"/>
      <c r="AIX994" s="871"/>
      <c r="AIY994" s="871"/>
      <c r="AIZ994" s="871"/>
      <c r="AJA994" s="871"/>
      <c r="AJB994" s="871"/>
      <c r="AJC994" s="871"/>
      <c r="AJD994" s="871"/>
      <c r="AJE994" s="871"/>
      <c r="AJF994" s="871"/>
      <c r="AJG994" s="871"/>
      <c r="AJH994" s="871"/>
      <c r="AJI994" s="871"/>
      <c r="AJJ994" s="871"/>
      <c r="AJK994" s="871"/>
      <c r="AJL994" s="871"/>
      <c r="AJM994" s="871"/>
      <c r="AJN994" s="871"/>
      <c r="AJO994" s="871"/>
      <c r="AJP994" s="871"/>
      <c r="AJQ994" s="871"/>
      <c r="AJR994" s="871"/>
      <c r="AJS994" s="871"/>
      <c r="AJT994" s="871"/>
      <c r="AJU994" s="871"/>
      <c r="AJV994" s="871"/>
      <c r="AJW994" s="871"/>
      <c r="AJX994" s="871"/>
      <c r="AJY994" s="871"/>
      <c r="AJZ994" s="871"/>
      <c r="AKA994" s="871"/>
      <c r="AKB994" s="871"/>
      <c r="AKC994" s="871"/>
      <c r="AKD994" s="871"/>
      <c r="AKE994" s="871"/>
      <c r="AKF994" s="871"/>
      <c r="AKG994" s="871"/>
      <c r="AKH994" s="871"/>
      <c r="AKI994" s="871"/>
      <c r="AKJ994" s="871"/>
      <c r="AKK994" s="871"/>
      <c r="AKL994" s="871"/>
      <c r="AKM994" s="871"/>
      <c r="AKN994" s="871"/>
      <c r="AKO994" s="871"/>
      <c r="AKP994" s="871"/>
      <c r="AKQ994" s="871"/>
      <c r="AKR994" s="871"/>
      <c r="AKS994" s="871"/>
      <c r="AKT994" s="871"/>
      <c r="AKU994" s="871"/>
      <c r="AKV994" s="871"/>
      <c r="AKW994" s="871"/>
      <c r="AKX994" s="871"/>
      <c r="AKY994" s="871"/>
      <c r="AKZ994" s="871"/>
      <c r="ALA994" s="871"/>
      <c r="ALB994" s="871"/>
      <c r="ALC994" s="871"/>
      <c r="ALD994" s="871"/>
      <c r="ALE994" s="871"/>
      <c r="ALF994" s="871"/>
      <c r="ALG994" s="871"/>
      <c r="ALH994" s="871"/>
      <c r="ALI994" s="871"/>
      <c r="ALJ994" s="871"/>
      <c r="ALK994" s="871"/>
      <c r="ALL994" s="871"/>
      <c r="ALM994" s="871"/>
      <c r="ALN994" s="871"/>
      <c r="ALO994" s="871"/>
      <c r="ALP994" s="871"/>
      <c r="ALQ994" s="871"/>
      <c r="ALR994" s="871"/>
      <c r="ALS994" s="871"/>
      <c r="ALT994" s="871"/>
      <c r="ALU994" s="871"/>
      <c r="ALV994" s="871"/>
      <c r="ALW994" s="871"/>
      <c r="ALX994" s="871"/>
      <c r="ALY994" s="871"/>
      <c r="ALZ994" s="871"/>
      <c r="AMA994" s="871"/>
      <c r="AMB994" s="871"/>
      <c r="AMC994" s="871"/>
      <c r="AMD994" s="871"/>
      <c r="AME994" s="871"/>
      <c r="AMF994" s="871"/>
      <c r="AMG994" s="871"/>
      <c r="AMH994" s="871"/>
      <c r="AMI994" s="871"/>
      <c r="AMJ994" s="871"/>
    </row>
    <row r="995" spans="1:1024" ht="14.4">
      <c r="A995" s="964" t="s">
        <v>548</v>
      </c>
      <c r="B995" s="1048">
        <v>0.1</v>
      </c>
      <c r="C995" s="1047"/>
      <c r="D995" s="954" t="s">
        <v>753</v>
      </c>
      <c r="E995" s="1031">
        <v>2900000</v>
      </c>
      <c r="F995" s="1056">
        <v>2.5000000000000001E-2</v>
      </c>
      <c r="G995" s="955">
        <f t="shared" si="40"/>
        <v>72500</v>
      </c>
      <c r="H995" s="871"/>
      <c r="I995" s="871"/>
      <c r="J995" s="871"/>
      <c r="K995" s="871"/>
      <c r="L995" s="871"/>
      <c r="M995" s="871"/>
      <c r="N995" s="871"/>
      <c r="O995" s="871"/>
      <c r="P995" s="871"/>
      <c r="Q995" s="871"/>
      <c r="R995" s="871"/>
      <c r="S995" s="871"/>
      <c r="T995" s="871"/>
      <c r="U995" s="871"/>
      <c r="V995" s="871"/>
      <c r="W995" s="871"/>
      <c r="X995" s="871"/>
      <c r="Y995" s="871"/>
      <c r="Z995" s="871"/>
      <c r="AA995" s="871"/>
      <c r="AB995" s="871"/>
      <c r="AC995" s="871"/>
      <c r="AD995" s="871"/>
      <c r="AE995" s="871"/>
      <c r="AF995" s="871"/>
      <c r="AG995" s="871"/>
      <c r="AH995" s="871"/>
      <c r="AI995" s="871"/>
      <c r="AJ995" s="871"/>
      <c r="AK995" s="871"/>
      <c r="AL995" s="871"/>
      <c r="AM995" s="871"/>
      <c r="AN995" s="871"/>
      <c r="AO995" s="871"/>
      <c r="AP995" s="871"/>
      <c r="AQ995" s="871"/>
      <c r="AR995" s="871"/>
      <c r="AS995" s="871"/>
      <c r="AT995" s="871"/>
      <c r="AU995" s="871"/>
      <c r="AV995" s="871"/>
      <c r="AW995" s="871"/>
      <c r="AX995" s="871"/>
      <c r="AY995" s="871"/>
      <c r="AZ995" s="871"/>
      <c r="BA995" s="871"/>
      <c r="BB995" s="871"/>
      <c r="BC995" s="871"/>
      <c r="BD995" s="871"/>
      <c r="BE995" s="871"/>
      <c r="BF995" s="871"/>
      <c r="BG995" s="871"/>
      <c r="BH995" s="871"/>
      <c r="BI995" s="871"/>
      <c r="BJ995" s="871"/>
      <c r="BK995" s="871"/>
      <c r="BL995" s="871"/>
      <c r="BM995" s="871"/>
      <c r="BN995" s="871"/>
      <c r="BO995" s="871"/>
      <c r="BP995" s="871"/>
      <c r="BQ995" s="871"/>
      <c r="BR995" s="871"/>
      <c r="BS995" s="871"/>
      <c r="BT995" s="871"/>
      <c r="BU995" s="871"/>
      <c r="BV995" s="871"/>
      <c r="BW995" s="871"/>
      <c r="BX995" s="871"/>
      <c r="BY995" s="871"/>
      <c r="BZ995" s="871"/>
      <c r="CA995" s="871"/>
      <c r="CB995" s="871"/>
      <c r="CC995" s="871"/>
      <c r="CD995" s="871"/>
      <c r="CE995" s="871"/>
      <c r="CF995" s="871"/>
      <c r="CG995" s="871"/>
      <c r="CH995" s="871"/>
      <c r="CI995" s="871"/>
      <c r="CJ995" s="871"/>
      <c r="CK995" s="871"/>
      <c r="CL995" s="871"/>
      <c r="CM995" s="871"/>
      <c r="CN995" s="871"/>
      <c r="CO995" s="871"/>
      <c r="CP995" s="871"/>
      <c r="CQ995" s="871"/>
      <c r="CR995" s="871"/>
      <c r="CS995" s="871"/>
      <c r="CT995" s="871"/>
      <c r="CU995" s="871"/>
      <c r="CV995" s="871"/>
      <c r="CW995" s="871"/>
      <c r="CX995" s="871"/>
      <c r="CY995" s="871"/>
      <c r="CZ995" s="871"/>
      <c r="DA995" s="871"/>
      <c r="DB995" s="871"/>
      <c r="DC995" s="871"/>
      <c r="DD995" s="871"/>
      <c r="DE995" s="871"/>
      <c r="DF995" s="871"/>
      <c r="DG995" s="871"/>
      <c r="DH995" s="871"/>
      <c r="DI995" s="871"/>
      <c r="DJ995" s="871"/>
      <c r="DK995" s="871"/>
      <c r="DL995" s="871"/>
      <c r="DM995" s="871"/>
      <c r="DN995" s="871"/>
      <c r="DO995" s="871"/>
      <c r="DP995" s="871"/>
      <c r="DQ995" s="871"/>
      <c r="DR995" s="871"/>
      <c r="DS995" s="871"/>
      <c r="DT995" s="871"/>
      <c r="DU995" s="871"/>
      <c r="DV995" s="871"/>
      <c r="DW995" s="871"/>
      <c r="DX995" s="871"/>
      <c r="DY995" s="871"/>
      <c r="DZ995" s="871"/>
      <c r="EA995" s="871"/>
      <c r="EB995" s="871"/>
      <c r="EC995" s="871"/>
      <c r="ED995" s="871"/>
      <c r="EE995" s="871"/>
      <c r="EF995" s="871"/>
      <c r="EG995" s="871"/>
      <c r="EH995" s="871"/>
      <c r="EI995" s="871"/>
      <c r="EJ995" s="871"/>
      <c r="EK995" s="871"/>
      <c r="EL995" s="871"/>
      <c r="EM995" s="871"/>
      <c r="EN995" s="871"/>
      <c r="EO995" s="871"/>
      <c r="EP995" s="871"/>
      <c r="EQ995" s="871"/>
      <c r="ER995" s="871"/>
      <c r="ES995" s="871"/>
      <c r="ET995" s="871"/>
      <c r="EU995" s="871"/>
      <c r="EV995" s="871"/>
      <c r="EW995" s="871"/>
      <c r="EX995" s="871"/>
      <c r="EY995" s="871"/>
      <c r="EZ995" s="871"/>
      <c r="FA995" s="871"/>
      <c r="FB995" s="871"/>
      <c r="FC995" s="871"/>
      <c r="FD995" s="871"/>
      <c r="FE995" s="871"/>
      <c r="FF995" s="871"/>
      <c r="FG995" s="871"/>
      <c r="FH995" s="871"/>
      <c r="FI995" s="871"/>
      <c r="FJ995" s="871"/>
      <c r="FK995" s="871"/>
      <c r="FL995" s="871"/>
      <c r="FM995" s="871"/>
      <c r="FN995" s="871"/>
      <c r="FO995" s="871"/>
      <c r="FP995" s="871"/>
      <c r="FQ995" s="871"/>
      <c r="FR995" s="871"/>
      <c r="FS995" s="871"/>
      <c r="FT995" s="871"/>
      <c r="FU995" s="871"/>
      <c r="FV995" s="871"/>
      <c r="FW995" s="871"/>
      <c r="FX995" s="871"/>
      <c r="FY995" s="871"/>
      <c r="FZ995" s="871"/>
      <c r="GA995" s="871"/>
      <c r="GB995" s="871"/>
      <c r="GC995" s="871"/>
      <c r="GD995" s="871"/>
      <c r="GE995" s="871"/>
      <c r="GF995" s="871"/>
      <c r="GG995" s="871"/>
      <c r="GH995" s="871"/>
      <c r="GI995" s="871"/>
      <c r="GJ995" s="871"/>
      <c r="GK995" s="871"/>
      <c r="GL995" s="871"/>
      <c r="GM995" s="871"/>
      <c r="GN995" s="871"/>
      <c r="GO995" s="871"/>
      <c r="GP995" s="871"/>
      <c r="GQ995" s="871"/>
      <c r="GR995" s="871"/>
      <c r="GS995" s="871"/>
      <c r="GT995" s="871"/>
      <c r="GU995" s="871"/>
      <c r="GV995" s="871"/>
      <c r="GW995" s="871"/>
      <c r="GX995" s="871"/>
      <c r="GY995" s="871"/>
      <c r="GZ995" s="871"/>
      <c r="HA995" s="871"/>
      <c r="HB995" s="871"/>
      <c r="HC995" s="871"/>
      <c r="HD995" s="871"/>
      <c r="HE995" s="871"/>
      <c r="HF995" s="871"/>
      <c r="HG995" s="871"/>
      <c r="HH995" s="871"/>
      <c r="HI995" s="871"/>
      <c r="HJ995" s="871"/>
      <c r="HK995" s="871"/>
      <c r="HL995" s="871"/>
      <c r="HM995" s="871"/>
      <c r="HN995" s="871"/>
      <c r="HO995" s="871"/>
      <c r="HP995" s="871"/>
      <c r="HQ995" s="871"/>
      <c r="HR995" s="871"/>
      <c r="HS995" s="871"/>
      <c r="HT995" s="871"/>
      <c r="HU995" s="871"/>
      <c r="HV995" s="871"/>
      <c r="HW995" s="871"/>
      <c r="HX995" s="871"/>
      <c r="HY995" s="871"/>
      <c r="HZ995" s="871"/>
      <c r="IA995" s="871"/>
      <c r="IB995" s="871"/>
      <c r="IC995" s="871"/>
      <c r="ID995" s="871"/>
      <c r="IE995" s="871"/>
      <c r="IF995" s="871"/>
      <c r="IG995" s="871"/>
      <c r="IH995" s="871"/>
      <c r="II995" s="871"/>
      <c r="IJ995" s="871"/>
      <c r="IK995" s="871"/>
      <c r="IL995" s="871"/>
      <c r="IM995" s="871"/>
      <c r="IN995" s="871"/>
      <c r="IO995" s="871"/>
      <c r="IP995" s="871"/>
      <c r="IQ995" s="871"/>
      <c r="IR995" s="871"/>
      <c r="IS995" s="871"/>
      <c r="IT995" s="871"/>
      <c r="IU995" s="871"/>
      <c r="IV995" s="871"/>
      <c r="IW995" s="871"/>
      <c r="IX995" s="871"/>
      <c r="IY995" s="871"/>
      <c r="IZ995" s="871"/>
      <c r="JA995" s="871"/>
      <c r="JB995" s="871"/>
      <c r="JC995" s="871"/>
      <c r="JD995" s="871"/>
      <c r="JE995" s="871"/>
      <c r="JF995" s="871"/>
      <c r="JG995" s="871"/>
      <c r="JH995" s="871"/>
      <c r="JI995" s="871"/>
      <c r="JJ995" s="871"/>
      <c r="JK995" s="871"/>
      <c r="JL995" s="871"/>
      <c r="JM995" s="871"/>
      <c r="JN995" s="871"/>
      <c r="JO995" s="871"/>
      <c r="JP995" s="871"/>
      <c r="JQ995" s="871"/>
      <c r="JR995" s="871"/>
      <c r="JS995" s="871"/>
      <c r="JT995" s="871"/>
      <c r="JU995" s="871"/>
      <c r="JV995" s="871"/>
      <c r="JW995" s="871"/>
      <c r="JX995" s="871"/>
      <c r="JY995" s="871"/>
      <c r="JZ995" s="871"/>
      <c r="KA995" s="871"/>
      <c r="KB995" s="871"/>
      <c r="KC995" s="871"/>
      <c r="KD995" s="871"/>
      <c r="KE995" s="871"/>
      <c r="KF995" s="871"/>
      <c r="KG995" s="871"/>
      <c r="KH995" s="871"/>
      <c r="KI995" s="871"/>
      <c r="KJ995" s="871"/>
      <c r="KK995" s="871"/>
      <c r="KL995" s="871"/>
      <c r="KM995" s="871"/>
      <c r="KN995" s="871"/>
      <c r="KO995" s="871"/>
      <c r="KP995" s="871"/>
      <c r="KQ995" s="871"/>
      <c r="KR995" s="871"/>
      <c r="KS995" s="871"/>
      <c r="KT995" s="871"/>
      <c r="KU995" s="871"/>
      <c r="KV995" s="871"/>
      <c r="KW995" s="871"/>
      <c r="KX995" s="871"/>
      <c r="KY995" s="871"/>
      <c r="KZ995" s="871"/>
      <c r="LA995" s="871"/>
      <c r="LB995" s="871"/>
      <c r="LC995" s="871"/>
      <c r="LD995" s="871"/>
      <c r="LE995" s="871"/>
      <c r="LF995" s="871"/>
      <c r="LG995" s="871"/>
      <c r="LH995" s="871"/>
      <c r="LI995" s="871"/>
      <c r="LJ995" s="871"/>
      <c r="LK995" s="871"/>
      <c r="LL995" s="871"/>
      <c r="LM995" s="871"/>
      <c r="LN995" s="871"/>
      <c r="LO995" s="871"/>
      <c r="LP995" s="871"/>
      <c r="LQ995" s="871"/>
      <c r="LR995" s="871"/>
      <c r="LS995" s="871"/>
      <c r="LT995" s="871"/>
      <c r="LU995" s="871"/>
      <c r="LV995" s="871"/>
      <c r="LW995" s="871"/>
      <c r="LX995" s="871"/>
      <c r="LY995" s="871"/>
      <c r="LZ995" s="871"/>
      <c r="MA995" s="871"/>
      <c r="MB995" s="871"/>
      <c r="MC995" s="871"/>
      <c r="MD995" s="871"/>
      <c r="ME995" s="871"/>
      <c r="MF995" s="871"/>
      <c r="MG995" s="871"/>
      <c r="MH995" s="871"/>
      <c r="MI995" s="871"/>
      <c r="MJ995" s="871"/>
      <c r="MK995" s="871"/>
      <c r="ML995" s="871"/>
      <c r="MM995" s="871"/>
      <c r="MN995" s="871"/>
      <c r="MO995" s="871"/>
      <c r="MP995" s="871"/>
      <c r="MQ995" s="871"/>
      <c r="MR995" s="871"/>
      <c r="MS995" s="871"/>
      <c r="MT995" s="871"/>
      <c r="MU995" s="871"/>
      <c r="MV995" s="871"/>
      <c r="MW995" s="871"/>
      <c r="MX995" s="871"/>
      <c r="MY995" s="871"/>
      <c r="MZ995" s="871"/>
      <c r="NA995" s="871"/>
      <c r="NB995" s="871"/>
      <c r="NC995" s="871"/>
      <c r="ND995" s="871"/>
      <c r="NE995" s="871"/>
      <c r="NF995" s="871"/>
      <c r="NG995" s="871"/>
      <c r="NH995" s="871"/>
      <c r="NI995" s="871"/>
      <c r="NJ995" s="871"/>
      <c r="NK995" s="871"/>
      <c r="NL995" s="871"/>
      <c r="NM995" s="871"/>
      <c r="NN995" s="871"/>
      <c r="NO995" s="871"/>
      <c r="NP995" s="871"/>
      <c r="NQ995" s="871"/>
      <c r="NR995" s="871"/>
      <c r="NS995" s="871"/>
      <c r="NT995" s="871"/>
      <c r="NU995" s="871"/>
      <c r="NV995" s="871"/>
      <c r="NW995" s="871"/>
      <c r="NX995" s="871"/>
      <c r="NY995" s="871"/>
      <c r="NZ995" s="871"/>
      <c r="OA995" s="871"/>
      <c r="OB995" s="871"/>
      <c r="OC995" s="871"/>
      <c r="OD995" s="871"/>
      <c r="OE995" s="871"/>
      <c r="OF995" s="871"/>
      <c r="OG995" s="871"/>
      <c r="OH995" s="871"/>
      <c r="OI995" s="871"/>
      <c r="OJ995" s="871"/>
      <c r="OK995" s="871"/>
      <c r="OL995" s="871"/>
      <c r="OM995" s="871"/>
      <c r="ON995" s="871"/>
      <c r="OO995" s="871"/>
      <c r="OP995" s="871"/>
      <c r="OQ995" s="871"/>
      <c r="OR995" s="871"/>
      <c r="OS995" s="871"/>
      <c r="OT995" s="871"/>
      <c r="OU995" s="871"/>
      <c r="OV995" s="871"/>
      <c r="OW995" s="871"/>
      <c r="OX995" s="871"/>
      <c r="OY995" s="871"/>
      <c r="OZ995" s="871"/>
      <c r="PA995" s="871"/>
      <c r="PB995" s="871"/>
      <c r="PC995" s="871"/>
      <c r="PD995" s="871"/>
      <c r="PE995" s="871"/>
      <c r="PF995" s="871"/>
      <c r="PG995" s="871"/>
      <c r="PH995" s="871"/>
      <c r="PI995" s="871"/>
      <c r="PJ995" s="871"/>
      <c r="PK995" s="871"/>
      <c r="PL995" s="871"/>
      <c r="PM995" s="871"/>
      <c r="PN995" s="871"/>
      <c r="PO995" s="871"/>
      <c r="PP995" s="871"/>
      <c r="PQ995" s="871"/>
      <c r="PR995" s="871"/>
      <c r="PS995" s="871"/>
      <c r="PT995" s="871"/>
      <c r="PU995" s="871"/>
      <c r="PV995" s="871"/>
      <c r="PW995" s="871"/>
      <c r="PX995" s="871"/>
      <c r="PY995" s="871"/>
      <c r="PZ995" s="871"/>
      <c r="QA995" s="871"/>
      <c r="QB995" s="871"/>
      <c r="QC995" s="871"/>
      <c r="QD995" s="871"/>
      <c r="QE995" s="871"/>
      <c r="QF995" s="871"/>
      <c r="QG995" s="871"/>
      <c r="QH995" s="871"/>
      <c r="QI995" s="871"/>
      <c r="QJ995" s="871"/>
      <c r="QK995" s="871"/>
      <c r="QL995" s="871"/>
      <c r="QM995" s="871"/>
      <c r="QN995" s="871"/>
      <c r="QO995" s="871"/>
      <c r="QP995" s="871"/>
      <c r="QQ995" s="871"/>
      <c r="QR995" s="871"/>
      <c r="QS995" s="871"/>
      <c r="QT995" s="871"/>
      <c r="QU995" s="871"/>
      <c r="QV995" s="871"/>
      <c r="QW995" s="871"/>
      <c r="QX995" s="871"/>
      <c r="QY995" s="871"/>
      <c r="QZ995" s="871"/>
      <c r="RA995" s="871"/>
      <c r="RB995" s="871"/>
      <c r="RC995" s="871"/>
      <c r="RD995" s="871"/>
      <c r="RE995" s="871"/>
      <c r="RF995" s="871"/>
      <c r="RG995" s="871"/>
      <c r="RH995" s="871"/>
      <c r="RI995" s="871"/>
      <c r="RJ995" s="871"/>
      <c r="RK995" s="871"/>
      <c r="RL995" s="871"/>
      <c r="RM995" s="871"/>
      <c r="RN995" s="871"/>
      <c r="RO995" s="871"/>
      <c r="RP995" s="871"/>
      <c r="RQ995" s="871"/>
      <c r="RR995" s="871"/>
      <c r="RS995" s="871"/>
      <c r="RT995" s="871"/>
      <c r="RU995" s="871"/>
      <c r="RV995" s="871"/>
      <c r="RW995" s="871"/>
      <c r="RX995" s="871"/>
      <c r="RY995" s="871"/>
      <c r="RZ995" s="871"/>
      <c r="SA995" s="871"/>
      <c r="SB995" s="871"/>
      <c r="SC995" s="871"/>
      <c r="SD995" s="871"/>
      <c r="SE995" s="871"/>
      <c r="SF995" s="871"/>
      <c r="SG995" s="871"/>
      <c r="SH995" s="871"/>
      <c r="SI995" s="871"/>
      <c r="SJ995" s="871"/>
      <c r="SK995" s="871"/>
      <c r="SL995" s="871"/>
      <c r="SM995" s="871"/>
      <c r="SN995" s="871"/>
      <c r="SO995" s="871"/>
      <c r="SP995" s="871"/>
      <c r="SQ995" s="871"/>
      <c r="SR995" s="871"/>
      <c r="SS995" s="871"/>
      <c r="ST995" s="871"/>
      <c r="SU995" s="871"/>
      <c r="SV995" s="871"/>
      <c r="SW995" s="871"/>
      <c r="SX995" s="871"/>
      <c r="SY995" s="871"/>
      <c r="SZ995" s="871"/>
      <c r="TA995" s="871"/>
      <c r="TB995" s="871"/>
      <c r="TC995" s="871"/>
      <c r="TD995" s="871"/>
      <c r="TE995" s="871"/>
      <c r="TF995" s="871"/>
      <c r="TG995" s="871"/>
      <c r="TH995" s="871"/>
      <c r="TI995" s="871"/>
      <c r="TJ995" s="871"/>
      <c r="TK995" s="871"/>
      <c r="TL995" s="871"/>
      <c r="TM995" s="871"/>
      <c r="TN995" s="871"/>
      <c r="TO995" s="871"/>
      <c r="TP995" s="871"/>
      <c r="TQ995" s="871"/>
      <c r="TR995" s="871"/>
      <c r="TS995" s="871"/>
      <c r="TT995" s="871"/>
      <c r="TU995" s="871"/>
      <c r="TV995" s="871"/>
      <c r="TW995" s="871"/>
      <c r="TX995" s="871"/>
      <c r="TY995" s="871"/>
      <c r="TZ995" s="871"/>
      <c r="UA995" s="871"/>
      <c r="UB995" s="871"/>
      <c r="UC995" s="871"/>
      <c r="UD995" s="871"/>
      <c r="UE995" s="871"/>
      <c r="UF995" s="871"/>
      <c r="UG995" s="871"/>
      <c r="UH995" s="871"/>
      <c r="UI995" s="871"/>
      <c r="UJ995" s="871"/>
      <c r="UK995" s="871"/>
      <c r="UL995" s="871"/>
      <c r="UM995" s="871"/>
      <c r="UN995" s="871"/>
      <c r="UO995" s="871"/>
      <c r="UP995" s="871"/>
      <c r="UQ995" s="871"/>
      <c r="UR995" s="871"/>
      <c r="US995" s="871"/>
      <c r="UT995" s="871"/>
      <c r="UU995" s="871"/>
      <c r="UV995" s="871"/>
      <c r="UW995" s="871"/>
      <c r="UX995" s="871"/>
      <c r="UY995" s="871"/>
      <c r="UZ995" s="871"/>
      <c r="VA995" s="871"/>
      <c r="VB995" s="871"/>
      <c r="VC995" s="871"/>
      <c r="VD995" s="871"/>
      <c r="VE995" s="871"/>
      <c r="VF995" s="871"/>
      <c r="VG995" s="871"/>
      <c r="VH995" s="871"/>
      <c r="VI995" s="871"/>
      <c r="VJ995" s="871"/>
      <c r="VK995" s="871"/>
      <c r="VL995" s="871"/>
      <c r="VM995" s="871"/>
      <c r="VN995" s="871"/>
      <c r="VO995" s="871"/>
      <c r="VP995" s="871"/>
      <c r="VQ995" s="871"/>
      <c r="VR995" s="871"/>
      <c r="VS995" s="871"/>
      <c r="VT995" s="871"/>
      <c r="VU995" s="871"/>
      <c r="VV995" s="871"/>
      <c r="VW995" s="871"/>
      <c r="VX995" s="871"/>
      <c r="VY995" s="871"/>
      <c r="VZ995" s="871"/>
      <c r="WA995" s="871"/>
      <c r="WB995" s="871"/>
      <c r="WC995" s="871"/>
      <c r="WD995" s="871"/>
      <c r="WE995" s="871"/>
      <c r="WF995" s="871"/>
      <c r="WG995" s="871"/>
      <c r="WH995" s="871"/>
      <c r="WI995" s="871"/>
      <c r="WJ995" s="871"/>
      <c r="WK995" s="871"/>
      <c r="WL995" s="871"/>
      <c r="WM995" s="871"/>
      <c r="WN995" s="871"/>
      <c r="WO995" s="871"/>
      <c r="WP995" s="871"/>
      <c r="WQ995" s="871"/>
      <c r="WR995" s="871"/>
      <c r="WS995" s="871"/>
      <c r="WT995" s="871"/>
      <c r="WU995" s="871"/>
      <c r="WV995" s="871"/>
      <c r="WW995" s="871"/>
      <c r="WX995" s="871"/>
      <c r="WY995" s="871"/>
      <c r="WZ995" s="871"/>
      <c r="XA995" s="871"/>
      <c r="XB995" s="871"/>
      <c r="XC995" s="871"/>
      <c r="XD995" s="871"/>
      <c r="XE995" s="871"/>
      <c r="XF995" s="871"/>
      <c r="XG995" s="871"/>
      <c r="XH995" s="871"/>
      <c r="XI995" s="871"/>
      <c r="XJ995" s="871"/>
      <c r="XK995" s="871"/>
      <c r="XL995" s="871"/>
      <c r="XM995" s="871"/>
      <c r="XN995" s="871"/>
      <c r="XO995" s="871"/>
      <c r="XP995" s="871"/>
      <c r="XQ995" s="871"/>
      <c r="XR995" s="871"/>
      <c r="XS995" s="871"/>
      <c r="XT995" s="871"/>
      <c r="XU995" s="871"/>
      <c r="XV995" s="871"/>
      <c r="XW995" s="871"/>
      <c r="XX995" s="871"/>
      <c r="XY995" s="871"/>
      <c r="XZ995" s="871"/>
      <c r="YA995" s="871"/>
      <c r="YB995" s="871"/>
      <c r="YC995" s="871"/>
      <c r="YD995" s="871"/>
      <c r="YE995" s="871"/>
      <c r="YF995" s="871"/>
      <c r="YG995" s="871"/>
      <c r="YH995" s="871"/>
      <c r="YI995" s="871"/>
      <c r="YJ995" s="871"/>
      <c r="YK995" s="871"/>
      <c r="YL995" s="871"/>
      <c r="YM995" s="871"/>
      <c r="YN995" s="871"/>
      <c r="YO995" s="871"/>
      <c r="YP995" s="871"/>
      <c r="YQ995" s="871"/>
      <c r="YR995" s="871"/>
      <c r="YS995" s="871"/>
      <c r="YT995" s="871"/>
      <c r="YU995" s="871"/>
      <c r="YV995" s="871"/>
      <c r="YW995" s="871"/>
      <c r="YX995" s="871"/>
      <c r="YY995" s="871"/>
      <c r="YZ995" s="871"/>
      <c r="ZA995" s="871"/>
      <c r="ZB995" s="871"/>
      <c r="ZC995" s="871"/>
      <c r="ZD995" s="871"/>
      <c r="ZE995" s="871"/>
      <c r="ZF995" s="871"/>
      <c r="ZG995" s="871"/>
      <c r="ZH995" s="871"/>
      <c r="ZI995" s="871"/>
      <c r="ZJ995" s="871"/>
      <c r="ZK995" s="871"/>
      <c r="ZL995" s="871"/>
      <c r="ZM995" s="871"/>
      <c r="ZN995" s="871"/>
      <c r="ZO995" s="871"/>
      <c r="ZP995" s="871"/>
      <c r="ZQ995" s="871"/>
      <c r="ZR995" s="871"/>
      <c r="ZS995" s="871"/>
      <c r="ZT995" s="871"/>
      <c r="ZU995" s="871"/>
      <c r="ZV995" s="871"/>
      <c r="ZW995" s="871"/>
      <c r="ZX995" s="871"/>
      <c r="ZY995" s="871"/>
      <c r="ZZ995" s="871"/>
      <c r="AAA995" s="871"/>
      <c r="AAB995" s="871"/>
      <c r="AAC995" s="871"/>
      <c r="AAD995" s="871"/>
      <c r="AAE995" s="871"/>
      <c r="AAF995" s="871"/>
      <c r="AAG995" s="871"/>
      <c r="AAH995" s="871"/>
      <c r="AAI995" s="871"/>
      <c r="AAJ995" s="871"/>
      <c r="AAK995" s="871"/>
      <c r="AAL995" s="871"/>
      <c r="AAM995" s="871"/>
      <c r="AAN995" s="871"/>
      <c r="AAO995" s="871"/>
      <c r="AAP995" s="871"/>
      <c r="AAQ995" s="871"/>
      <c r="AAR995" s="871"/>
      <c r="AAS995" s="871"/>
      <c r="AAT995" s="871"/>
      <c r="AAU995" s="871"/>
      <c r="AAV995" s="871"/>
      <c r="AAW995" s="871"/>
      <c r="AAX995" s="871"/>
      <c r="AAY995" s="871"/>
      <c r="AAZ995" s="871"/>
      <c r="ABA995" s="871"/>
      <c r="ABB995" s="871"/>
      <c r="ABC995" s="871"/>
      <c r="ABD995" s="871"/>
      <c r="ABE995" s="871"/>
      <c r="ABF995" s="871"/>
      <c r="ABG995" s="871"/>
      <c r="ABH995" s="871"/>
      <c r="ABI995" s="871"/>
      <c r="ABJ995" s="871"/>
      <c r="ABK995" s="871"/>
      <c r="ABL995" s="871"/>
      <c r="ABM995" s="871"/>
      <c r="ABN995" s="871"/>
      <c r="ABO995" s="871"/>
      <c r="ABP995" s="871"/>
      <c r="ABQ995" s="871"/>
      <c r="ABR995" s="871"/>
      <c r="ABS995" s="871"/>
      <c r="ABT995" s="871"/>
      <c r="ABU995" s="871"/>
      <c r="ABV995" s="871"/>
      <c r="ABW995" s="871"/>
      <c r="ABX995" s="871"/>
      <c r="ABY995" s="871"/>
      <c r="ABZ995" s="871"/>
      <c r="ACA995" s="871"/>
      <c r="ACB995" s="871"/>
      <c r="ACC995" s="871"/>
      <c r="ACD995" s="871"/>
      <c r="ACE995" s="871"/>
      <c r="ACF995" s="871"/>
      <c r="ACG995" s="871"/>
      <c r="ACH995" s="871"/>
      <c r="ACI995" s="871"/>
      <c r="ACJ995" s="871"/>
      <c r="ACK995" s="871"/>
      <c r="ACL995" s="871"/>
      <c r="ACM995" s="871"/>
      <c r="ACN995" s="871"/>
      <c r="ACO995" s="871"/>
      <c r="ACP995" s="871"/>
      <c r="ACQ995" s="871"/>
      <c r="ACR995" s="871"/>
      <c r="ACS995" s="871"/>
      <c r="ACT995" s="871"/>
      <c r="ACU995" s="871"/>
      <c r="ACV995" s="871"/>
      <c r="ACW995" s="871"/>
      <c r="ACX995" s="871"/>
      <c r="ACY995" s="871"/>
      <c r="ACZ995" s="871"/>
      <c r="ADA995" s="871"/>
      <c r="ADB995" s="871"/>
      <c r="ADC995" s="871"/>
      <c r="ADD995" s="871"/>
      <c r="ADE995" s="871"/>
      <c r="ADF995" s="871"/>
      <c r="ADG995" s="871"/>
      <c r="ADH995" s="871"/>
      <c r="ADI995" s="871"/>
      <c r="ADJ995" s="871"/>
      <c r="ADK995" s="871"/>
      <c r="ADL995" s="871"/>
      <c r="ADM995" s="871"/>
      <c r="ADN995" s="871"/>
      <c r="ADO995" s="871"/>
      <c r="ADP995" s="871"/>
      <c r="ADQ995" s="871"/>
      <c r="ADR995" s="871"/>
      <c r="ADS995" s="871"/>
      <c r="ADT995" s="871"/>
      <c r="ADU995" s="871"/>
      <c r="ADV995" s="871"/>
      <c r="ADW995" s="871"/>
      <c r="ADX995" s="871"/>
      <c r="ADY995" s="871"/>
      <c r="ADZ995" s="871"/>
      <c r="AEA995" s="871"/>
      <c r="AEB995" s="871"/>
      <c r="AEC995" s="871"/>
      <c r="AED995" s="871"/>
      <c r="AEE995" s="871"/>
      <c r="AEF995" s="871"/>
      <c r="AEG995" s="871"/>
      <c r="AEH995" s="871"/>
      <c r="AEI995" s="871"/>
      <c r="AEJ995" s="871"/>
      <c r="AEK995" s="871"/>
      <c r="AEL995" s="871"/>
      <c r="AEM995" s="871"/>
      <c r="AEN995" s="871"/>
      <c r="AEO995" s="871"/>
      <c r="AEP995" s="871"/>
      <c r="AEQ995" s="871"/>
      <c r="AER995" s="871"/>
      <c r="AES995" s="871"/>
      <c r="AET995" s="871"/>
      <c r="AEU995" s="871"/>
      <c r="AEV995" s="871"/>
      <c r="AEW995" s="871"/>
      <c r="AEX995" s="871"/>
      <c r="AEY995" s="871"/>
      <c r="AEZ995" s="871"/>
      <c r="AFA995" s="871"/>
      <c r="AFB995" s="871"/>
      <c r="AFC995" s="871"/>
      <c r="AFD995" s="871"/>
      <c r="AFE995" s="871"/>
      <c r="AFF995" s="871"/>
      <c r="AFG995" s="871"/>
      <c r="AFH995" s="871"/>
      <c r="AFI995" s="871"/>
      <c r="AFJ995" s="871"/>
      <c r="AFK995" s="871"/>
      <c r="AFL995" s="871"/>
      <c r="AFM995" s="871"/>
      <c r="AFN995" s="871"/>
      <c r="AFO995" s="871"/>
      <c r="AFP995" s="871"/>
      <c r="AFQ995" s="871"/>
      <c r="AFR995" s="871"/>
      <c r="AFS995" s="871"/>
      <c r="AFT995" s="871"/>
      <c r="AFU995" s="871"/>
      <c r="AFV995" s="871"/>
      <c r="AFW995" s="871"/>
      <c r="AFX995" s="871"/>
      <c r="AFY995" s="871"/>
      <c r="AFZ995" s="871"/>
      <c r="AGA995" s="871"/>
      <c r="AGB995" s="871"/>
      <c r="AGC995" s="871"/>
      <c r="AGD995" s="871"/>
      <c r="AGE995" s="871"/>
      <c r="AGF995" s="871"/>
      <c r="AGG995" s="871"/>
      <c r="AGH995" s="871"/>
      <c r="AGI995" s="871"/>
      <c r="AGJ995" s="871"/>
      <c r="AGK995" s="871"/>
      <c r="AGL995" s="871"/>
      <c r="AGM995" s="871"/>
      <c r="AGN995" s="871"/>
      <c r="AGO995" s="871"/>
      <c r="AGP995" s="871"/>
      <c r="AGQ995" s="871"/>
      <c r="AGR995" s="871"/>
      <c r="AGS995" s="871"/>
      <c r="AGT995" s="871"/>
      <c r="AGU995" s="871"/>
      <c r="AGV995" s="871"/>
      <c r="AGW995" s="871"/>
      <c r="AGX995" s="871"/>
      <c r="AGY995" s="871"/>
      <c r="AGZ995" s="871"/>
      <c r="AHA995" s="871"/>
      <c r="AHB995" s="871"/>
      <c r="AHC995" s="871"/>
      <c r="AHD995" s="871"/>
      <c r="AHE995" s="871"/>
      <c r="AHF995" s="871"/>
      <c r="AHG995" s="871"/>
      <c r="AHH995" s="871"/>
      <c r="AHI995" s="871"/>
      <c r="AHJ995" s="871"/>
      <c r="AHK995" s="871"/>
      <c r="AHL995" s="871"/>
      <c r="AHM995" s="871"/>
      <c r="AHN995" s="871"/>
      <c r="AHO995" s="871"/>
      <c r="AHP995" s="871"/>
      <c r="AHQ995" s="871"/>
      <c r="AHR995" s="871"/>
      <c r="AHS995" s="871"/>
      <c r="AHT995" s="871"/>
      <c r="AHU995" s="871"/>
      <c r="AHV995" s="871"/>
      <c r="AHW995" s="871"/>
      <c r="AHX995" s="871"/>
      <c r="AHY995" s="871"/>
      <c r="AHZ995" s="871"/>
      <c r="AIA995" s="871"/>
      <c r="AIB995" s="871"/>
      <c r="AIC995" s="871"/>
      <c r="AID995" s="871"/>
      <c r="AIE995" s="871"/>
      <c r="AIF995" s="871"/>
      <c r="AIG995" s="871"/>
      <c r="AIH995" s="871"/>
      <c r="AII995" s="871"/>
      <c r="AIJ995" s="871"/>
      <c r="AIK995" s="871"/>
      <c r="AIL995" s="871"/>
      <c r="AIM995" s="871"/>
      <c r="AIN995" s="871"/>
      <c r="AIO995" s="871"/>
      <c r="AIP995" s="871"/>
      <c r="AIQ995" s="871"/>
      <c r="AIR995" s="871"/>
      <c r="AIS995" s="871"/>
      <c r="AIT995" s="871"/>
      <c r="AIU995" s="871"/>
      <c r="AIV995" s="871"/>
      <c r="AIW995" s="871"/>
      <c r="AIX995" s="871"/>
      <c r="AIY995" s="871"/>
      <c r="AIZ995" s="871"/>
      <c r="AJA995" s="871"/>
      <c r="AJB995" s="871"/>
      <c r="AJC995" s="871"/>
      <c r="AJD995" s="871"/>
      <c r="AJE995" s="871"/>
      <c r="AJF995" s="871"/>
      <c r="AJG995" s="871"/>
      <c r="AJH995" s="871"/>
      <c r="AJI995" s="871"/>
      <c r="AJJ995" s="871"/>
      <c r="AJK995" s="871"/>
      <c r="AJL995" s="871"/>
      <c r="AJM995" s="871"/>
      <c r="AJN995" s="871"/>
      <c r="AJO995" s="871"/>
      <c r="AJP995" s="871"/>
      <c r="AJQ995" s="871"/>
      <c r="AJR995" s="871"/>
      <c r="AJS995" s="871"/>
      <c r="AJT995" s="871"/>
      <c r="AJU995" s="871"/>
      <c r="AJV995" s="871"/>
      <c r="AJW995" s="871"/>
      <c r="AJX995" s="871"/>
      <c r="AJY995" s="871"/>
      <c r="AJZ995" s="871"/>
      <c r="AKA995" s="871"/>
      <c r="AKB995" s="871"/>
      <c r="AKC995" s="871"/>
      <c r="AKD995" s="871"/>
      <c r="AKE995" s="871"/>
      <c r="AKF995" s="871"/>
      <c r="AKG995" s="871"/>
      <c r="AKH995" s="871"/>
      <c r="AKI995" s="871"/>
      <c r="AKJ995" s="871"/>
      <c r="AKK995" s="871"/>
      <c r="AKL995" s="871"/>
      <c r="AKM995" s="871"/>
      <c r="AKN995" s="871"/>
      <c r="AKO995" s="871"/>
      <c r="AKP995" s="871"/>
      <c r="AKQ995" s="871"/>
      <c r="AKR995" s="871"/>
      <c r="AKS995" s="871"/>
      <c r="AKT995" s="871"/>
      <c r="AKU995" s="871"/>
      <c r="AKV995" s="871"/>
      <c r="AKW995" s="871"/>
      <c r="AKX995" s="871"/>
      <c r="AKY995" s="871"/>
      <c r="AKZ995" s="871"/>
      <c r="ALA995" s="871"/>
      <c r="ALB995" s="871"/>
      <c r="ALC995" s="871"/>
      <c r="ALD995" s="871"/>
      <c r="ALE995" s="871"/>
      <c r="ALF995" s="871"/>
      <c r="ALG995" s="871"/>
      <c r="ALH995" s="871"/>
      <c r="ALI995" s="871"/>
      <c r="ALJ995" s="871"/>
      <c r="ALK995" s="871"/>
      <c r="ALL995" s="871"/>
      <c r="ALM995" s="871"/>
      <c r="ALN995" s="871"/>
      <c r="ALO995" s="871"/>
      <c r="ALP995" s="871"/>
      <c r="ALQ995" s="871"/>
      <c r="ALR995" s="871"/>
      <c r="ALS995" s="871"/>
      <c r="ALT995" s="871"/>
      <c r="ALU995" s="871"/>
      <c r="ALV995" s="871"/>
      <c r="ALW995" s="871"/>
      <c r="ALX995" s="871"/>
      <c r="ALY995" s="871"/>
      <c r="ALZ995" s="871"/>
      <c r="AMA995" s="871"/>
      <c r="AMB995" s="871"/>
      <c r="AMC995" s="871"/>
      <c r="AMD995" s="871"/>
      <c r="AME995" s="871"/>
      <c r="AMF995" s="871"/>
      <c r="AMG995" s="871"/>
      <c r="AMH995" s="871"/>
      <c r="AMI995" s="871"/>
      <c r="AMJ995" s="871"/>
    </row>
    <row r="996" spans="1:1024" ht="14.4">
      <c r="A996" s="1039" t="s">
        <v>548</v>
      </c>
      <c r="B996" s="1050">
        <v>0.08</v>
      </c>
      <c r="C996" s="1047"/>
      <c r="D996" s="954" t="s">
        <v>754</v>
      </c>
      <c r="E996" s="1052">
        <v>2100000</v>
      </c>
      <c r="F996" s="1058">
        <v>1.4999999999999999E-2</v>
      </c>
      <c r="G996" s="955">
        <f t="shared" si="40"/>
        <v>31500</v>
      </c>
      <c r="H996" s="871"/>
      <c r="I996" s="871"/>
      <c r="J996" s="871"/>
      <c r="K996" s="871"/>
      <c r="L996" s="871"/>
      <c r="M996" s="871"/>
      <c r="N996" s="871"/>
      <c r="O996" s="871"/>
      <c r="P996" s="871"/>
      <c r="Q996" s="871"/>
      <c r="R996" s="871"/>
      <c r="S996" s="871"/>
      <c r="T996" s="871"/>
      <c r="U996" s="871"/>
      <c r="V996" s="871"/>
      <c r="W996" s="871"/>
      <c r="X996" s="871"/>
      <c r="Y996" s="871"/>
      <c r="Z996" s="871"/>
      <c r="AA996" s="871"/>
      <c r="AB996" s="871"/>
      <c r="AC996" s="871"/>
      <c r="AD996" s="871"/>
      <c r="AE996" s="871"/>
      <c r="AF996" s="871"/>
      <c r="AG996" s="871"/>
      <c r="AH996" s="871"/>
      <c r="AI996" s="871"/>
      <c r="AJ996" s="871"/>
      <c r="AK996" s="871"/>
      <c r="AL996" s="871"/>
      <c r="AM996" s="871"/>
      <c r="AN996" s="871"/>
      <c r="AO996" s="871"/>
      <c r="AP996" s="871"/>
      <c r="AQ996" s="871"/>
      <c r="AR996" s="871"/>
      <c r="AS996" s="871"/>
      <c r="AT996" s="871"/>
      <c r="AU996" s="871"/>
      <c r="AV996" s="871"/>
      <c r="AW996" s="871"/>
      <c r="AX996" s="871"/>
      <c r="AY996" s="871"/>
      <c r="AZ996" s="871"/>
      <c r="BA996" s="871"/>
      <c r="BB996" s="871"/>
      <c r="BC996" s="871"/>
      <c r="BD996" s="871"/>
      <c r="BE996" s="871"/>
      <c r="BF996" s="871"/>
      <c r="BG996" s="871"/>
      <c r="BH996" s="871"/>
      <c r="BI996" s="871"/>
      <c r="BJ996" s="871"/>
      <c r="BK996" s="871"/>
      <c r="BL996" s="871"/>
      <c r="BM996" s="871"/>
      <c r="BN996" s="871"/>
      <c r="BO996" s="871"/>
      <c r="BP996" s="871"/>
      <c r="BQ996" s="871"/>
      <c r="BR996" s="871"/>
      <c r="BS996" s="871"/>
      <c r="BT996" s="871"/>
      <c r="BU996" s="871"/>
      <c r="BV996" s="871"/>
      <c r="BW996" s="871"/>
      <c r="BX996" s="871"/>
      <c r="BY996" s="871"/>
      <c r="BZ996" s="871"/>
      <c r="CA996" s="871"/>
      <c r="CB996" s="871"/>
      <c r="CC996" s="871"/>
      <c r="CD996" s="871"/>
      <c r="CE996" s="871"/>
      <c r="CF996" s="871"/>
      <c r="CG996" s="871"/>
      <c r="CH996" s="871"/>
      <c r="CI996" s="871"/>
      <c r="CJ996" s="871"/>
      <c r="CK996" s="871"/>
      <c r="CL996" s="871"/>
      <c r="CM996" s="871"/>
      <c r="CN996" s="871"/>
      <c r="CO996" s="871"/>
      <c r="CP996" s="871"/>
      <c r="CQ996" s="871"/>
      <c r="CR996" s="871"/>
      <c r="CS996" s="871"/>
      <c r="CT996" s="871"/>
      <c r="CU996" s="871"/>
      <c r="CV996" s="871"/>
      <c r="CW996" s="871"/>
      <c r="CX996" s="871"/>
      <c r="CY996" s="871"/>
      <c r="CZ996" s="871"/>
      <c r="DA996" s="871"/>
      <c r="DB996" s="871"/>
      <c r="DC996" s="871"/>
      <c r="DD996" s="871"/>
      <c r="DE996" s="871"/>
      <c r="DF996" s="871"/>
      <c r="DG996" s="871"/>
      <c r="DH996" s="871"/>
      <c r="DI996" s="871"/>
      <c r="DJ996" s="871"/>
      <c r="DK996" s="871"/>
      <c r="DL996" s="871"/>
      <c r="DM996" s="871"/>
      <c r="DN996" s="871"/>
      <c r="DO996" s="871"/>
      <c r="DP996" s="871"/>
      <c r="DQ996" s="871"/>
      <c r="DR996" s="871"/>
      <c r="DS996" s="871"/>
      <c r="DT996" s="871"/>
      <c r="DU996" s="871"/>
      <c r="DV996" s="871"/>
      <c r="DW996" s="871"/>
      <c r="DX996" s="871"/>
      <c r="DY996" s="871"/>
      <c r="DZ996" s="871"/>
      <c r="EA996" s="871"/>
      <c r="EB996" s="871"/>
      <c r="EC996" s="871"/>
      <c r="ED996" s="871"/>
      <c r="EE996" s="871"/>
      <c r="EF996" s="871"/>
      <c r="EG996" s="871"/>
      <c r="EH996" s="871"/>
      <c r="EI996" s="871"/>
      <c r="EJ996" s="871"/>
      <c r="EK996" s="871"/>
      <c r="EL996" s="871"/>
      <c r="EM996" s="871"/>
      <c r="EN996" s="871"/>
      <c r="EO996" s="871"/>
      <c r="EP996" s="871"/>
      <c r="EQ996" s="871"/>
      <c r="ER996" s="871"/>
      <c r="ES996" s="871"/>
      <c r="ET996" s="871"/>
      <c r="EU996" s="871"/>
      <c r="EV996" s="871"/>
      <c r="EW996" s="871"/>
      <c r="EX996" s="871"/>
      <c r="EY996" s="871"/>
      <c r="EZ996" s="871"/>
      <c r="FA996" s="871"/>
      <c r="FB996" s="871"/>
      <c r="FC996" s="871"/>
      <c r="FD996" s="871"/>
      <c r="FE996" s="871"/>
      <c r="FF996" s="871"/>
      <c r="FG996" s="871"/>
      <c r="FH996" s="871"/>
      <c r="FI996" s="871"/>
      <c r="FJ996" s="871"/>
      <c r="FK996" s="871"/>
      <c r="FL996" s="871"/>
      <c r="FM996" s="871"/>
      <c r="FN996" s="871"/>
      <c r="FO996" s="871"/>
      <c r="FP996" s="871"/>
      <c r="FQ996" s="871"/>
      <c r="FR996" s="871"/>
      <c r="FS996" s="871"/>
      <c r="FT996" s="871"/>
      <c r="FU996" s="871"/>
      <c r="FV996" s="871"/>
      <c r="FW996" s="871"/>
      <c r="FX996" s="871"/>
      <c r="FY996" s="871"/>
      <c r="FZ996" s="871"/>
      <c r="GA996" s="871"/>
      <c r="GB996" s="871"/>
      <c r="GC996" s="871"/>
      <c r="GD996" s="871"/>
      <c r="GE996" s="871"/>
      <c r="GF996" s="871"/>
      <c r="GG996" s="871"/>
      <c r="GH996" s="871"/>
      <c r="GI996" s="871"/>
      <c r="GJ996" s="871"/>
      <c r="GK996" s="871"/>
      <c r="GL996" s="871"/>
      <c r="GM996" s="871"/>
      <c r="GN996" s="871"/>
      <c r="GO996" s="871"/>
      <c r="GP996" s="871"/>
      <c r="GQ996" s="871"/>
      <c r="GR996" s="871"/>
      <c r="GS996" s="871"/>
      <c r="GT996" s="871"/>
      <c r="GU996" s="871"/>
      <c r="GV996" s="871"/>
      <c r="GW996" s="871"/>
      <c r="GX996" s="871"/>
      <c r="GY996" s="871"/>
      <c r="GZ996" s="871"/>
      <c r="HA996" s="871"/>
      <c r="HB996" s="871"/>
      <c r="HC996" s="871"/>
      <c r="HD996" s="871"/>
      <c r="HE996" s="871"/>
      <c r="HF996" s="871"/>
      <c r="HG996" s="871"/>
      <c r="HH996" s="871"/>
      <c r="HI996" s="871"/>
      <c r="HJ996" s="871"/>
      <c r="HK996" s="871"/>
      <c r="HL996" s="871"/>
      <c r="HM996" s="871"/>
      <c r="HN996" s="871"/>
      <c r="HO996" s="871"/>
      <c r="HP996" s="871"/>
      <c r="HQ996" s="871"/>
      <c r="HR996" s="871"/>
      <c r="HS996" s="871"/>
      <c r="HT996" s="871"/>
      <c r="HU996" s="871"/>
      <c r="HV996" s="871"/>
      <c r="HW996" s="871"/>
      <c r="HX996" s="871"/>
      <c r="HY996" s="871"/>
      <c r="HZ996" s="871"/>
      <c r="IA996" s="871"/>
      <c r="IB996" s="871"/>
      <c r="IC996" s="871"/>
      <c r="ID996" s="871"/>
      <c r="IE996" s="871"/>
      <c r="IF996" s="871"/>
      <c r="IG996" s="871"/>
      <c r="IH996" s="871"/>
      <c r="II996" s="871"/>
      <c r="IJ996" s="871"/>
      <c r="IK996" s="871"/>
      <c r="IL996" s="871"/>
      <c r="IM996" s="871"/>
      <c r="IN996" s="871"/>
      <c r="IO996" s="871"/>
      <c r="IP996" s="871"/>
      <c r="IQ996" s="871"/>
      <c r="IR996" s="871"/>
      <c r="IS996" s="871"/>
      <c r="IT996" s="871"/>
      <c r="IU996" s="871"/>
      <c r="IV996" s="871"/>
      <c r="IW996" s="871"/>
      <c r="IX996" s="871"/>
      <c r="IY996" s="871"/>
      <c r="IZ996" s="871"/>
      <c r="JA996" s="871"/>
      <c r="JB996" s="871"/>
      <c r="JC996" s="871"/>
      <c r="JD996" s="871"/>
      <c r="JE996" s="871"/>
      <c r="JF996" s="871"/>
      <c r="JG996" s="871"/>
      <c r="JH996" s="871"/>
      <c r="JI996" s="871"/>
      <c r="JJ996" s="871"/>
      <c r="JK996" s="871"/>
      <c r="JL996" s="871"/>
      <c r="JM996" s="871"/>
      <c r="JN996" s="871"/>
      <c r="JO996" s="871"/>
      <c r="JP996" s="871"/>
      <c r="JQ996" s="871"/>
      <c r="JR996" s="871"/>
      <c r="JS996" s="871"/>
      <c r="JT996" s="871"/>
      <c r="JU996" s="871"/>
      <c r="JV996" s="871"/>
      <c r="JW996" s="871"/>
      <c r="JX996" s="871"/>
      <c r="JY996" s="871"/>
      <c r="JZ996" s="871"/>
      <c r="KA996" s="871"/>
      <c r="KB996" s="871"/>
      <c r="KC996" s="871"/>
      <c r="KD996" s="871"/>
      <c r="KE996" s="871"/>
      <c r="KF996" s="871"/>
      <c r="KG996" s="871"/>
      <c r="KH996" s="871"/>
      <c r="KI996" s="871"/>
      <c r="KJ996" s="871"/>
      <c r="KK996" s="871"/>
      <c r="KL996" s="871"/>
      <c r="KM996" s="871"/>
      <c r="KN996" s="871"/>
      <c r="KO996" s="871"/>
      <c r="KP996" s="871"/>
      <c r="KQ996" s="871"/>
      <c r="KR996" s="871"/>
      <c r="KS996" s="871"/>
      <c r="KT996" s="871"/>
      <c r="KU996" s="871"/>
      <c r="KV996" s="871"/>
      <c r="KW996" s="871"/>
      <c r="KX996" s="871"/>
      <c r="KY996" s="871"/>
      <c r="KZ996" s="871"/>
      <c r="LA996" s="871"/>
      <c r="LB996" s="871"/>
      <c r="LC996" s="871"/>
      <c r="LD996" s="871"/>
      <c r="LE996" s="871"/>
      <c r="LF996" s="871"/>
      <c r="LG996" s="871"/>
      <c r="LH996" s="871"/>
      <c r="LI996" s="871"/>
      <c r="LJ996" s="871"/>
      <c r="LK996" s="871"/>
      <c r="LL996" s="871"/>
      <c r="LM996" s="871"/>
      <c r="LN996" s="871"/>
      <c r="LO996" s="871"/>
      <c r="LP996" s="871"/>
      <c r="LQ996" s="871"/>
      <c r="LR996" s="871"/>
      <c r="LS996" s="871"/>
      <c r="LT996" s="871"/>
      <c r="LU996" s="871"/>
      <c r="LV996" s="871"/>
      <c r="LW996" s="871"/>
      <c r="LX996" s="871"/>
      <c r="LY996" s="871"/>
      <c r="LZ996" s="871"/>
      <c r="MA996" s="871"/>
      <c r="MB996" s="871"/>
      <c r="MC996" s="871"/>
      <c r="MD996" s="871"/>
      <c r="ME996" s="871"/>
      <c r="MF996" s="871"/>
      <c r="MG996" s="871"/>
      <c r="MH996" s="871"/>
      <c r="MI996" s="871"/>
      <c r="MJ996" s="871"/>
      <c r="MK996" s="871"/>
      <c r="ML996" s="871"/>
      <c r="MM996" s="871"/>
      <c r="MN996" s="871"/>
      <c r="MO996" s="871"/>
      <c r="MP996" s="871"/>
      <c r="MQ996" s="871"/>
      <c r="MR996" s="871"/>
      <c r="MS996" s="871"/>
      <c r="MT996" s="871"/>
      <c r="MU996" s="871"/>
      <c r="MV996" s="871"/>
      <c r="MW996" s="871"/>
      <c r="MX996" s="871"/>
      <c r="MY996" s="871"/>
      <c r="MZ996" s="871"/>
      <c r="NA996" s="871"/>
      <c r="NB996" s="871"/>
      <c r="NC996" s="871"/>
      <c r="ND996" s="871"/>
      <c r="NE996" s="871"/>
      <c r="NF996" s="871"/>
      <c r="NG996" s="871"/>
      <c r="NH996" s="871"/>
      <c r="NI996" s="871"/>
      <c r="NJ996" s="871"/>
      <c r="NK996" s="871"/>
      <c r="NL996" s="871"/>
      <c r="NM996" s="871"/>
      <c r="NN996" s="871"/>
      <c r="NO996" s="871"/>
      <c r="NP996" s="871"/>
      <c r="NQ996" s="871"/>
      <c r="NR996" s="871"/>
      <c r="NS996" s="871"/>
      <c r="NT996" s="871"/>
      <c r="NU996" s="871"/>
      <c r="NV996" s="871"/>
      <c r="NW996" s="871"/>
      <c r="NX996" s="871"/>
      <c r="NY996" s="871"/>
      <c r="NZ996" s="871"/>
      <c r="OA996" s="871"/>
      <c r="OB996" s="871"/>
      <c r="OC996" s="871"/>
      <c r="OD996" s="871"/>
      <c r="OE996" s="871"/>
      <c r="OF996" s="871"/>
      <c r="OG996" s="871"/>
      <c r="OH996" s="871"/>
      <c r="OI996" s="871"/>
      <c r="OJ996" s="871"/>
      <c r="OK996" s="871"/>
      <c r="OL996" s="871"/>
      <c r="OM996" s="871"/>
      <c r="ON996" s="871"/>
      <c r="OO996" s="871"/>
      <c r="OP996" s="871"/>
      <c r="OQ996" s="871"/>
      <c r="OR996" s="871"/>
      <c r="OS996" s="871"/>
      <c r="OT996" s="871"/>
      <c r="OU996" s="871"/>
      <c r="OV996" s="871"/>
      <c r="OW996" s="871"/>
      <c r="OX996" s="871"/>
      <c r="OY996" s="871"/>
      <c r="OZ996" s="871"/>
      <c r="PA996" s="871"/>
      <c r="PB996" s="871"/>
      <c r="PC996" s="871"/>
      <c r="PD996" s="871"/>
      <c r="PE996" s="871"/>
      <c r="PF996" s="871"/>
      <c r="PG996" s="871"/>
      <c r="PH996" s="871"/>
      <c r="PI996" s="871"/>
      <c r="PJ996" s="871"/>
      <c r="PK996" s="871"/>
      <c r="PL996" s="871"/>
      <c r="PM996" s="871"/>
      <c r="PN996" s="871"/>
      <c r="PO996" s="871"/>
      <c r="PP996" s="871"/>
      <c r="PQ996" s="871"/>
      <c r="PR996" s="871"/>
      <c r="PS996" s="871"/>
      <c r="PT996" s="871"/>
      <c r="PU996" s="871"/>
      <c r="PV996" s="871"/>
      <c r="PW996" s="871"/>
      <c r="PX996" s="871"/>
      <c r="PY996" s="871"/>
      <c r="PZ996" s="871"/>
      <c r="QA996" s="871"/>
      <c r="QB996" s="871"/>
      <c r="QC996" s="871"/>
      <c r="QD996" s="871"/>
      <c r="QE996" s="871"/>
      <c r="QF996" s="871"/>
      <c r="QG996" s="871"/>
      <c r="QH996" s="871"/>
      <c r="QI996" s="871"/>
      <c r="QJ996" s="871"/>
      <c r="QK996" s="871"/>
      <c r="QL996" s="871"/>
      <c r="QM996" s="871"/>
      <c r="QN996" s="871"/>
      <c r="QO996" s="871"/>
      <c r="QP996" s="871"/>
      <c r="QQ996" s="871"/>
      <c r="QR996" s="871"/>
      <c r="QS996" s="871"/>
      <c r="QT996" s="871"/>
      <c r="QU996" s="871"/>
      <c r="QV996" s="871"/>
      <c r="QW996" s="871"/>
      <c r="QX996" s="871"/>
      <c r="QY996" s="871"/>
      <c r="QZ996" s="871"/>
      <c r="RA996" s="871"/>
      <c r="RB996" s="871"/>
      <c r="RC996" s="871"/>
      <c r="RD996" s="871"/>
      <c r="RE996" s="871"/>
      <c r="RF996" s="871"/>
      <c r="RG996" s="871"/>
      <c r="RH996" s="871"/>
      <c r="RI996" s="871"/>
      <c r="RJ996" s="871"/>
      <c r="RK996" s="871"/>
      <c r="RL996" s="871"/>
      <c r="RM996" s="871"/>
      <c r="RN996" s="871"/>
      <c r="RO996" s="871"/>
      <c r="RP996" s="871"/>
      <c r="RQ996" s="871"/>
      <c r="RR996" s="871"/>
      <c r="RS996" s="871"/>
      <c r="RT996" s="871"/>
      <c r="RU996" s="871"/>
      <c r="RV996" s="871"/>
      <c r="RW996" s="871"/>
      <c r="RX996" s="871"/>
      <c r="RY996" s="871"/>
      <c r="RZ996" s="871"/>
      <c r="SA996" s="871"/>
      <c r="SB996" s="871"/>
      <c r="SC996" s="871"/>
      <c r="SD996" s="871"/>
      <c r="SE996" s="871"/>
      <c r="SF996" s="871"/>
      <c r="SG996" s="871"/>
      <c r="SH996" s="871"/>
      <c r="SI996" s="871"/>
      <c r="SJ996" s="871"/>
      <c r="SK996" s="871"/>
      <c r="SL996" s="871"/>
      <c r="SM996" s="871"/>
      <c r="SN996" s="871"/>
      <c r="SO996" s="871"/>
      <c r="SP996" s="871"/>
      <c r="SQ996" s="871"/>
      <c r="SR996" s="871"/>
      <c r="SS996" s="871"/>
      <c r="ST996" s="871"/>
      <c r="SU996" s="871"/>
      <c r="SV996" s="871"/>
      <c r="SW996" s="871"/>
      <c r="SX996" s="871"/>
      <c r="SY996" s="871"/>
      <c r="SZ996" s="871"/>
      <c r="TA996" s="871"/>
      <c r="TB996" s="871"/>
      <c r="TC996" s="871"/>
      <c r="TD996" s="871"/>
      <c r="TE996" s="871"/>
      <c r="TF996" s="871"/>
      <c r="TG996" s="871"/>
      <c r="TH996" s="871"/>
      <c r="TI996" s="871"/>
      <c r="TJ996" s="871"/>
      <c r="TK996" s="871"/>
      <c r="TL996" s="871"/>
      <c r="TM996" s="871"/>
      <c r="TN996" s="871"/>
      <c r="TO996" s="871"/>
      <c r="TP996" s="871"/>
      <c r="TQ996" s="871"/>
      <c r="TR996" s="871"/>
      <c r="TS996" s="871"/>
      <c r="TT996" s="871"/>
      <c r="TU996" s="871"/>
      <c r="TV996" s="871"/>
      <c r="TW996" s="871"/>
      <c r="TX996" s="871"/>
      <c r="TY996" s="871"/>
      <c r="TZ996" s="871"/>
      <c r="UA996" s="871"/>
      <c r="UB996" s="871"/>
      <c r="UC996" s="871"/>
      <c r="UD996" s="871"/>
      <c r="UE996" s="871"/>
      <c r="UF996" s="871"/>
      <c r="UG996" s="871"/>
      <c r="UH996" s="871"/>
      <c r="UI996" s="871"/>
      <c r="UJ996" s="871"/>
      <c r="UK996" s="871"/>
      <c r="UL996" s="871"/>
      <c r="UM996" s="871"/>
      <c r="UN996" s="871"/>
      <c r="UO996" s="871"/>
      <c r="UP996" s="871"/>
      <c r="UQ996" s="871"/>
      <c r="UR996" s="871"/>
      <c r="US996" s="871"/>
      <c r="UT996" s="871"/>
      <c r="UU996" s="871"/>
      <c r="UV996" s="871"/>
      <c r="UW996" s="871"/>
      <c r="UX996" s="871"/>
      <c r="UY996" s="871"/>
      <c r="UZ996" s="871"/>
      <c r="VA996" s="871"/>
      <c r="VB996" s="871"/>
      <c r="VC996" s="871"/>
      <c r="VD996" s="871"/>
      <c r="VE996" s="871"/>
      <c r="VF996" s="871"/>
      <c r="VG996" s="871"/>
      <c r="VH996" s="871"/>
      <c r="VI996" s="871"/>
      <c r="VJ996" s="871"/>
      <c r="VK996" s="871"/>
      <c r="VL996" s="871"/>
      <c r="VM996" s="871"/>
      <c r="VN996" s="871"/>
      <c r="VO996" s="871"/>
      <c r="VP996" s="871"/>
      <c r="VQ996" s="871"/>
      <c r="VR996" s="871"/>
      <c r="VS996" s="871"/>
      <c r="VT996" s="871"/>
      <c r="VU996" s="871"/>
      <c r="VV996" s="871"/>
      <c r="VW996" s="871"/>
      <c r="VX996" s="871"/>
      <c r="VY996" s="871"/>
      <c r="VZ996" s="871"/>
      <c r="WA996" s="871"/>
      <c r="WB996" s="871"/>
      <c r="WC996" s="871"/>
      <c r="WD996" s="871"/>
      <c r="WE996" s="871"/>
      <c r="WF996" s="871"/>
      <c r="WG996" s="871"/>
      <c r="WH996" s="871"/>
      <c r="WI996" s="871"/>
      <c r="WJ996" s="871"/>
      <c r="WK996" s="871"/>
      <c r="WL996" s="871"/>
      <c r="WM996" s="871"/>
      <c r="WN996" s="871"/>
      <c r="WO996" s="871"/>
      <c r="WP996" s="871"/>
      <c r="WQ996" s="871"/>
      <c r="WR996" s="871"/>
      <c r="WS996" s="871"/>
      <c r="WT996" s="871"/>
      <c r="WU996" s="871"/>
      <c r="WV996" s="871"/>
      <c r="WW996" s="871"/>
      <c r="WX996" s="871"/>
      <c r="WY996" s="871"/>
      <c r="WZ996" s="871"/>
      <c r="XA996" s="871"/>
      <c r="XB996" s="871"/>
      <c r="XC996" s="871"/>
      <c r="XD996" s="871"/>
      <c r="XE996" s="871"/>
      <c r="XF996" s="871"/>
      <c r="XG996" s="871"/>
      <c r="XH996" s="871"/>
      <c r="XI996" s="871"/>
      <c r="XJ996" s="871"/>
      <c r="XK996" s="871"/>
      <c r="XL996" s="871"/>
      <c r="XM996" s="871"/>
      <c r="XN996" s="871"/>
      <c r="XO996" s="871"/>
      <c r="XP996" s="871"/>
      <c r="XQ996" s="871"/>
      <c r="XR996" s="871"/>
      <c r="XS996" s="871"/>
      <c r="XT996" s="871"/>
      <c r="XU996" s="871"/>
      <c r="XV996" s="871"/>
      <c r="XW996" s="871"/>
      <c r="XX996" s="871"/>
      <c r="XY996" s="871"/>
      <c r="XZ996" s="871"/>
      <c r="YA996" s="871"/>
      <c r="YB996" s="871"/>
      <c r="YC996" s="871"/>
      <c r="YD996" s="871"/>
      <c r="YE996" s="871"/>
      <c r="YF996" s="871"/>
      <c r="YG996" s="871"/>
      <c r="YH996" s="871"/>
      <c r="YI996" s="871"/>
      <c r="YJ996" s="871"/>
      <c r="YK996" s="871"/>
      <c r="YL996" s="871"/>
      <c r="YM996" s="871"/>
      <c r="YN996" s="871"/>
      <c r="YO996" s="871"/>
      <c r="YP996" s="871"/>
      <c r="YQ996" s="871"/>
      <c r="YR996" s="871"/>
      <c r="YS996" s="871"/>
      <c r="YT996" s="871"/>
      <c r="YU996" s="871"/>
      <c r="YV996" s="871"/>
      <c r="YW996" s="871"/>
      <c r="YX996" s="871"/>
      <c r="YY996" s="871"/>
      <c r="YZ996" s="871"/>
      <c r="ZA996" s="871"/>
      <c r="ZB996" s="871"/>
      <c r="ZC996" s="871"/>
      <c r="ZD996" s="871"/>
      <c r="ZE996" s="871"/>
      <c r="ZF996" s="871"/>
      <c r="ZG996" s="871"/>
      <c r="ZH996" s="871"/>
      <c r="ZI996" s="871"/>
      <c r="ZJ996" s="871"/>
      <c r="ZK996" s="871"/>
      <c r="ZL996" s="871"/>
      <c r="ZM996" s="871"/>
      <c r="ZN996" s="871"/>
      <c r="ZO996" s="871"/>
      <c r="ZP996" s="871"/>
      <c r="ZQ996" s="871"/>
      <c r="ZR996" s="871"/>
      <c r="ZS996" s="871"/>
      <c r="ZT996" s="871"/>
      <c r="ZU996" s="871"/>
      <c r="ZV996" s="871"/>
      <c r="ZW996" s="871"/>
      <c r="ZX996" s="871"/>
      <c r="ZY996" s="871"/>
      <c r="ZZ996" s="871"/>
      <c r="AAA996" s="871"/>
      <c r="AAB996" s="871"/>
      <c r="AAC996" s="871"/>
      <c r="AAD996" s="871"/>
      <c r="AAE996" s="871"/>
      <c r="AAF996" s="871"/>
      <c r="AAG996" s="871"/>
      <c r="AAH996" s="871"/>
      <c r="AAI996" s="871"/>
      <c r="AAJ996" s="871"/>
      <c r="AAK996" s="871"/>
      <c r="AAL996" s="871"/>
      <c r="AAM996" s="871"/>
      <c r="AAN996" s="871"/>
      <c r="AAO996" s="871"/>
      <c r="AAP996" s="871"/>
      <c r="AAQ996" s="871"/>
      <c r="AAR996" s="871"/>
      <c r="AAS996" s="871"/>
      <c r="AAT996" s="871"/>
      <c r="AAU996" s="871"/>
      <c r="AAV996" s="871"/>
      <c r="AAW996" s="871"/>
      <c r="AAX996" s="871"/>
      <c r="AAY996" s="871"/>
      <c r="AAZ996" s="871"/>
      <c r="ABA996" s="871"/>
      <c r="ABB996" s="871"/>
      <c r="ABC996" s="871"/>
      <c r="ABD996" s="871"/>
      <c r="ABE996" s="871"/>
      <c r="ABF996" s="871"/>
      <c r="ABG996" s="871"/>
      <c r="ABH996" s="871"/>
      <c r="ABI996" s="871"/>
      <c r="ABJ996" s="871"/>
      <c r="ABK996" s="871"/>
      <c r="ABL996" s="871"/>
      <c r="ABM996" s="871"/>
      <c r="ABN996" s="871"/>
      <c r="ABO996" s="871"/>
      <c r="ABP996" s="871"/>
      <c r="ABQ996" s="871"/>
      <c r="ABR996" s="871"/>
      <c r="ABS996" s="871"/>
      <c r="ABT996" s="871"/>
      <c r="ABU996" s="871"/>
      <c r="ABV996" s="871"/>
      <c r="ABW996" s="871"/>
      <c r="ABX996" s="871"/>
      <c r="ABY996" s="871"/>
      <c r="ABZ996" s="871"/>
      <c r="ACA996" s="871"/>
      <c r="ACB996" s="871"/>
      <c r="ACC996" s="871"/>
      <c r="ACD996" s="871"/>
      <c r="ACE996" s="871"/>
      <c r="ACF996" s="871"/>
      <c r="ACG996" s="871"/>
      <c r="ACH996" s="871"/>
      <c r="ACI996" s="871"/>
      <c r="ACJ996" s="871"/>
      <c r="ACK996" s="871"/>
      <c r="ACL996" s="871"/>
      <c r="ACM996" s="871"/>
      <c r="ACN996" s="871"/>
      <c r="ACO996" s="871"/>
      <c r="ACP996" s="871"/>
      <c r="ACQ996" s="871"/>
      <c r="ACR996" s="871"/>
      <c r="ACS996" s="871"/>
      <c r="ACT996" s="871"/>
      <c r="ACU996" s="871"/>
      <c r="ACV996" s="871"/>
      <c r="ACW996" s="871"/>
      <c r="ACX996" s="871"/>
      <c r="ACY996" s="871"/>
      <c r="ACZ996" s="871"/>
      <c r="ADA996" s="871"/>
      <c r="ADB996" s="871"/>
      <c r="ADC996" s="871"/>
      <c r="ADD996" s="871"/>
      <c r="ADE996" s="871"/>
      <c r="ADF996" s="871"/>
      <c r="ADG996" s="871"/>
      <c r="ADH996" s="871"/>
      <c r="ADI996" s="871"/>
      <c r="ADJ996" s="871"/>
      <c r="ADK996" s="871"/>
      <c r="ADL996" s="871"/>
      <c r="ADM996" s="871"/>
      <c r="ADN996" s="871"/>
      <c r="ADO996" s="871"/>
      <c r="ADP996" s="871"/>
      <c r="ADQ996" s="871"/>
      <c r="ADR996" s="871"/>
      <c r="ADS996" s="871"/>
      <c r="ADT996" s="871"/>
      <c r="ADU996" s="871"/>
      <c r="ADV996" s="871"/>
      <c r="ADW996" s="871"/>
      <c r="ADX996" s="871"/>
      <c r="ADY996" s="871"/>
      <c r="ADZ996" s="871"/>
      <c r="AEA996" s="871"/>
      <c r="AEB996" s="871"/>
      <c r="AEC996" s="871"/>
      <c r="AED996" s="871"/>
      <c r="AEE996" s="871"/>
      <c r="AEF996" s="871"/>
      <c r="AEG996" s="871"/>
      <c r="AEH996" s="871"/>
      <c r="AEI996" s="871"/>
      <c r="AEJ996" s="871"/>
      <c r="AEK996" s="871"/>
      <c r="AEL996" s="871"/>
      <c r="AEM996" s="871"/>
      <c r="AEN996" s="871"/>
      <c r="AEO996" s="871"/>
      <c r="AEP996" s="871"/>
      <c r="AEQ996" s="871"/>
      <c r="AER996" s="871"/>
      <c r="AES996" s="871"/>
      <c r="AET996" s="871"/>
      <c r="AEU996" s="871"/>
      <c r="AEV996" s="871"/>
      <c r="AEW996" s="871"/>
      <c r="AEX996" s="871"/>
      <c r="AEY996" s="871"/>
      <c r="AEZ996" s="871"/>
      <c r="AFA996" s="871"/>
      <c r="AFB996" s="871"/>
      <c r="AFC996" s="871"/>
      <c r="AFD996" s="871"/>
      <c r="AFE996" s="871"/>
      <c r="AFF996" s="871"/>
      <c r="AFG996" s="871"/>
      <c r="AFH996" s="871"/>
      <c r="AFI996" s="871"/>
      <c r="AFJ996" s="871"/>
      <c r="AFK996" s="871"/>
      <c r="AFL996" s="871"/>
      <c r="AFM996" s="871"/>
      <c r="AFN996" s="871"/>
      <c r="AFO996" s="871"/>
      <c r="AFP996" s="871"/>
      <c r="AFQ996" s="871"/>
      <c r="AFR996" s="871"/>
      <c r="AFS996" s="871"/>
      <c r="AFT996" s="871"/>
      <c r="AFU996" s="871"/>
      <c r="AFV996" s="871"/>
      <c r="AFW996" s="871"/>
      <c r="AFX996" s="871"/>
      <c r="AFY996" s="871"/>
      <c r="AFZ996" s="871"/>
      <c r="AGA996" s="871"/>
      <c r="AGB996" s="871"/>
      <c r="AGC996" s="871"/>
      <c r="AGD996" s="871"/>
      <c r="AGE996" s="871"/>
      <c r="AGF996" s="871"/>
      <c r="AGG996" s="871"/>
      <c r="AGH996" s="871"/>
      <c r="AGI996" s="871"/>
      <c r="AGJ996" s="871"/>
      <c r="AGK996" s="871"/>
      <c r="AGL996" s="871"/>
      <c r="AGM996" s="871"/>
      <c r="AGN996" s="871"/>
      <c r="AGO996" s="871"/>
      <c r="AGP996" s="871"/>
      <c r="AGQ996" s="871"/>
      <c r="AGR996" s="871"/>
      <c r="AGS996" s="871"/>
      <c r="AGT996" s="871"/>
      <c r="AGU996" s="871"/>
      <c r="AGV996" s="871"/>
      <c r="AGW996" s="871"/>
      <c r="AGX996" s="871"/>
      <c r="AGY996" s="871"/>
      <c r="AGZ996" s="871"/>
      <c r="AHA996" s="871"/>
      <c r="AHB996" s="871"/>
      <c r="AHC996" s="871"/>
      <c r="AHD996" s="871"/>
      <c r="AHE996" s="871"/>
      <c r="AHF996" s="871"/>
      <c r="AHG996" s="871"/>
      <c r="AHH996" s="871"/>
      <c r="AHI996" s="871"/>
      <c r="AHJ996" s="871"/>
      <c r="AHK996" s="871"/>
      <c r="AHL996" s="871"/>
      <c r="AHM996" s="871"/>
      <c r="AHN996" s="871"/>
      <c r="AHO996" s="871"/>
      <c r="AHP996" s="871"/>
      <c r="AHQ996" s="871"/>
      <c r="AHR996" s="871"/>
      <c r="AHS996" s="871"/>
      <c r="AHT996" s="871"/>
      <c r="AHU996" s="871"/>
      <c r="AHV996" s="871"/>
      <c r="AHW996" s="871"/>
      <c r="AHX996" s="871"/>
      <c r="AHY996" s="871"/>
      <c r="AHZ996" s="871"/>
      <c r="AIA996" s="871"/>
      <c r="AIB996" s="871"/>
      <c r="AIC996" s="871"/>
      <c r="AID996" s="871"/>
      <c r="AIE996" s="871"/>
      <c r="AIF996" s="871"/>
      <c r="AIG996" s="871"/>
      <c r="AIH996" s="871"/>
      <c r="AII996" s="871"/>
      <c r="AIJ996" s="871"/>
      <c r="AIK996" s="871"/>
      <c r="AIL996" s="871"/>
      <c r="AIM996" s="871"/>
      <c r="AIN996" s="871"/>
      <c r="AIO996" s="871"/>
      <c r="AIP996" s="871"/>
      <c r="AIQ996" s="871"/>
      <c r="AIR996" s="871"/>
      <c r="AIS996" s="871"/>
      <c r="AIT996" s="871"/>
      <c r="AIU996" s="871"/>
      <c r="AIV996" s="871"/>
      <c r="AIW996" s="871"/>
      <c r="AIX996" s="871"/>
      <c r="AIY996" s="871"/>
      <c r="AIZ996" s="871"/>
      <c r="AJA996" s="871"/>
      <c r="AJB996" s="871"/>
      <c r="AJC996" s="871"/>
      <c r="AJD996" s="871"/>
      <c r="AJE996" s="871"/>
      <c r="AJF996" s="871"/>
      <c r="AJG996" s="871"/>
      <c r="AJH996" s="871"/>
      <c r="AJI996" s="871"/>
      <c r="AJJ996" s="871"/>
      <c r="AJK996" s="871"/>
      <c r="AJL996" s="871"/>
      <c r="AJM996" s="871"/>
      <c r="AJN996" s="871"/>
      <c r="AJO996" s="871"/>
      <c r="AJP996" s="871"/>
      <c r="AJQ996" s="871"/>
      <c r="AJR996" s="871"/>
      <c r="AJS996" s="871"/>
      <c r="AJT996" s="871"/>
      <c r="AJU996" s="871"/>
      <c r="AJV996" s="871"/>
      <c r="AJW996" s="871"/>
      <c r="AJX996" s="871"/>
      <c r="AJY996" s="871"/>
      <c r="AJZ996" s="871"/>
      <c r="AKA996" s="871"/>
      <c r="AKB996" s="871"/>
      <c r="AKC996" s="871"/>
      <c r="AKD996" s="871"/>
      <c r="AKE996" s="871"/>
      <c r="AKF996" s="871"/>
      <c r="AKG996" s="871"/>
      <c r="AKH996" s="871"/>
      <c r="AKI996" s="871"/>
      <c r="AKJ996" s="871"/>
      <c r="AKK996" s="871"/>
      <c r="AKL996" s="871"/>
      <c r="AKM996" s="871"/>
      <c r="AKN996" s="871"/>
      <c r="AKO996" s="871"/>
      <c r="AKP996" s="871"/>
      <c r="AKQ996" s="871"/>
      <c r="AKR996" s="871"/>
      <c r="AKS996" s="871"/>
      <c r="AKT996" s="871"/>
      <c r="AKU996" s="871"/>
      <c r="AKV996" s="871"/>
      <c r="AKW996" s="871"/>
      <c r="AKX996" s="871"/>
      <c r="AKY996" s="871"/>
      <c r="AKZ996" s="871"/>
      <c r="ALA996" s="871"/>
      <c r="ALB996" s="871"/>
      <c r="ALC996" s="871"/>
      <c r="ALD996" s="871"/>
      <c r="ALE996" s="871"/>
      <c r="ALF996" s="871"/>
      <c r="ALG996" s="871"/>
      <c r="ALH996" s="871"/>
      <c r="ALI996" s="871"/>
      <c r="ALJ996" s="871"/>
      <c r="ALK996" s="871"/>
      <c r="ALL996" s="871"/>
      <c r="ALM996" s="871"/>
      <c r="ALN996" s="871"/>
      <c r="ALO996" s="871"/>
      <c r="ALP996" s="871"/>
      <c r="ALQ996" s="871"/>
      <c r="ALR996" s="871"/>
      <c r="ALS996" s="871"/>
      <c r="ALT996" s="871"/>
      <c r="ALU996" s="871"/>
      <c r="ALV996" s="871"/>
      <c r="ALW996" s="871"/>
      <c r="ALX996" s="871"/>
      <c r="ALY996" s="871"/>
      <c r="ALZ996" s="871"/>
      <c r="AMA996" s="871"/>
      <c r="AMB996" s="871"/>
      <c r="AMC996" s="871"/>
      <c r="AMD996" s="871"/>
      <c r="AME996" s="871"/>
      <c r="AMF996" s="871"/>
      <c r="AMG996" s="871"/>
      <c r="AMH996" s="871"/>
      <c r="AMI996" s="871"/>
      <c r="AMJ996" s="871"/>
    </row>
    <row r="997" spans="1:1024" ht="14.4">
      <c r="A997" s="967">
        <v>15551</v>
      </c>
      <c r="B997" s="402">
        <v>0.08</v>
      </c>
      <c r="C997" s="1054"/>
      <c r="D997" s="987" t="s">
        <v>756</v>
      </c>
      <c r="E997" s="955">
        <v>1900000</v>
      </c>
      <c r="F997" s="1058">
        <v>1.4999999999999999E-2</v>
      </c>
      <c r="G997" s="955">
        <f t="shared" si="40"/>
        <v>28500</v>
      </c>
      <c r="H997" s="871"/>
      <c r="I997" s="871"/>
      <c r="J997" s="871"/>
      <c r="K997" s="871"/>
      <c r="L997" s="871"/>
      <c r="M997" s="871"/>
      <c r="N997" s="871"/>
      <c r="O997" s="871"/>
      <c r="P997" s="871"/>
      <c r="Q997" s="871"/>
      <c r="R997" s="871"/>
      <c r="S997" s="871"/>
      <c r="T997" s="871"/>
      <c r="U997" s="871"/>
      <c r="V997" s="871"/>
      <c r="W997" s="871"/>
      <c r="X997" s="871"/>
      <c r="Y997" s="871"/>
      <c r="Z997" s="871"/>
      <c r="AA997" s="871"/>
      <c r="AB997" s="871"/>
      <c r="AC997" s="871"/>
      <c r="AD997" s="871"/>
      <c r="AE997" s="871"/>
      <c r="AF997" s="871"/>
      <c r="AG997" s="871"/>
      <c r="AH997" s="871"/>
      <c r="AI997" s="871"/>
      <c r="AJ997" s="871"/>
      <c r="AK997" s="871"/>
      <c r="AL997" s="871"/>
      <c r="AM997" s="871"/>
      <c r="AN997" s="871"/>
      <c r="AO997" s="871"/>
      <c r="AP997" s="871"/>
      <c r="AQ997" s="871"/>
      <c r="AR997" s="871"/>
      <c r="AS997" s="871"/>
      <c r="AT997" s="871"/>
      <c r="AU997" s="871"/>
      <c r="AV997" s="871"/>
      <c r="AW997" s="871"/>
      <c r="AX997" s="871"/>
      <c r="AY997" s="871"/>
      <c r="AZ997" s="871"/>
      <c r="BA997" s="871"/>
      <c r="BB997" s="871"/>
      <c r="BC997" s="871"/>
      <c r="BD997" s="871"/>
      <c r="BE997" s="871"/>
      <c r="BF997" s="871"/>
      <c r="BG997" s="871"/>
      <c r="BH997" s="871"/>
      <c r="BI997" s="871"/>
      <c r="BJ997" s="871"/>
      <c r="BK997" s="871"/>
      <c r="BL997" s="871"/>
      <c r="BM997" s="871"/>
      <c r="BN997" s="871"/>
      <c r="BO997" s="871"/>
      <c r="BP997" s="871"/>
      <c r="BQ997" s="871"/>
      <c r="BR997" s="871"/>
      <c r="BS997" s="871"/>
      <c r="BT997" s="871"/>
      <c r="BU997" s="871"/>
      <c r="BV997" s="871"/>
      <c r="BW997" s="871"/>
      <c r="BX997" s="871"/>
      <c r="BY997" s="871"/>
      <c r="BZ997" s="871"/>
      <c r="CA997" s="871"/>
      <c r="CB997" s="871"/>
      <c r="CC997" s="871"/>
      <c r="CD997" s="871"/>
      <c r="CE997" s="871"/>
      <c r="CF997" s="871"/>
      <c r="CG997" s="871"/>
      <c r="CH997" s="871"/>
      <c r="CI997" s="871"/>
      <c r="CJ997" s="871"/>
      <c r="CK997" s="871"/>
      <c r="CL997" s="871"/>
      <c r="CM997" s="871"/>
      <c r="CN997" s="871"/>
      <c r="CO997" s="871"/>
      <c r="CP997" s="871"/>
      <c r="CQ997" s="871"/>
      <c r="CR997" s="871"/>
      <c r="CS997" s="871"/>
      <c r="CT997" s="871"/>
      <c r="CU997" s="871"/>
      <c r="CV997" s="871"/>
      <c r="CW997" s="871"/>
      <c r="CX997" s="871"/>
      <c r="CY997" s="871"/>
      <c r="CZ997" s="871"/>
      <c r="DA997" s="871"/>
      <c r="DB997" s="871"/>
      <c r="DC997" s="871"/>
      <c r="DD997" s="871"/>
      <c r="DE997" s="871"/>
      <c r="DF997" s="871"/>
      <c r="DG997" s="871"/>
      <c r="DH997" s="871"/>
      <c r="DI997" s="871"/>
      <c r="DJ997" s="871"/>
      <c r="DK997" s="871"/>
      <c r="DL997" s="871"/>
      <c r="DM997" s="871"/>
      <c r="DN997" s="871"/>
      <c r="DO997" s="871"/>
      <c r="DP997" s="871"/>
      <c r="DQ997" s="871"/>
      <c r="DR997" s="871"/>
      <c r="DS997" s="871"/>
      <c r="DT997" s="871"/>
      <c r="DU997" s="871"/>
      <c r="DV997" s="871"/>
      <c r="DW997" s="871"/>
      <c r="DX997" s="871"/>
      <c r="DY997" s="871"/>
      <c r="DZ997" s="871"/>
      <c r="EA997" s="871"/>
      <c r="EB997" s="871"/>
      <c r="EC997" s="871"/>
      <c r="ED997" s="871"/>
      <c r="EE997" s="871"/>
      <c r="EF997" s="871"/>
      <c r="EG997" s="871"/>
      <c r="EH997" s="871"/>
      <c r="EI997" s="871"/>
      <c r="EJ997" s="871"/>
      <c r="EK997" s="871"/>
      <c r="EL997" s="871"/>
      <c r="EM997" s="871"/>
      <c r="EN997" s="871"/>
      <c r="EO997" s="871"/>
      <c r="EP997" s="871"/>
      <c r="EQ997" s="871"/>
      <c r="ER997" s="871"/>
      <c r="ES997" s="871"/>
      <c r="ET997" s="871"/>
      <c r="EU997" s="871"/>
      <c r="EV997" s="871"/>
      <c r="EW997" s="871"/>
      <c r="EX997" s="871"/>
      <c r="EY997" s="871"/>
      <c r="EZ997" s="871"/>
      <c r="FA997" s="871"/>
      <c r="FB997" s="871"/>
      <c r="FC997" s="871"/>
      <c r="FD997" s="871"/>
      <c r="FE997" s="871"/>
      <c r="FF997" s="871"/>
      <c r="FG997" s="871"/>
      <c r="FH997" s="871"/>
      <c r="FI997" s="871"/>
      <c r="FJ997" s="871"/>
      <c r="FK997" s="871"/>
      <c r="FL997" s="871"/>
      <c r="FM997" s="871"/>
      <c r="FN997" s="871"/>
      <c r="FO997" s="871"/>
      <c r="FP997" s="871"/>
      <c r="FQ997" s="871"/>
      <c r="FR997" s="871"/>
      <c r="FS997" s="871"/>
      <c r="FT997" s="871"/>
      <c r="FU997" s="871"/>
      <c r="FV997" s="871"/>
      <c r="FW997" s="871"/>
      <c r="FX997" s="871"/>
      <c r="FY997" s="871"/>
      <c r="FZ997" s="871"/>
      <c r="GA997" s="871"/>
      <c r="GB997" s="871"/>
      <c r="GC997" s="871"/>
      <c r="GD997" s="871"/>
      <c r="GE997" s="871"/>
      <c r="GF997" s="871"/>
      <c r="GG997" s="871"/>
      <c r="GH997" s="871"/>
      <c r="GI997" s="871"/>
      <c r="GJ997" s="871"/>
      <c r="GK997" s="871"/>
      <c r="GL997" s="871"/>
      <c r="GM997" s="871"/>
      <c r="GN997" s="871"/>
      <c r="GO997" s="871"/>
      <c r="GP997" s="871"/>
      <c r="GQ997" s="871"/>
      <c r="GR997" s="871"/>
      <c r="GS997" s="871"/>
      <c r="GT997" s="871"/>
      <c r="GU997" s="871"/>
      <c r="GV997" s="871"/>
      <c r="GW997" s="871"/>
      <c r="GX997" s="871"/>
      <c r="GY997" s="871"/>
      <c r="GZ997" s="871"/>
      <c r="HA997" s="871"/>
      <c r="HB997" s="871"/>
      <c r="HC997" s="871"/>
      <c r="HD997" s="871"/>
      <c r="HE997" s="871"/>
      <c r="HF997" s="871"/>
      <c r="HG997" s="871"/>
      <c r="HH997" s="871"/>
      <c r="HI997" s="871"/>
      <c r="HJ997" s="871"/>
      <c r="HK997" s="871"/>
      <c r="HL997" s="871"/>
      <c r="HM997" s="871"/>
      <c r="HN997" s="871"/>
      <c r="HO997" s="871"/>
      <c r="HP997" s="871"/>
      <c r="HQ997" s="871"/>
      <c r="HR997" s="871"/>
      <c r="HS997" s="871"/>
      <c r="HT997" s="871"/>
      <c r="HU997" s="871"/>
      <c r="HV997" s="871"/>
      <c r="HW997" s="871"/>
      <c r="HX997" s="871"/>
      <c r="HY997" s="871"/>
      <c r="HZ997" s="871"/>
      <c r="IA997" s="871"/>
      <c r="IB997" s="871"/>
      <c r="IC997" s="871"/>
      <c r="ID997" s="871"/>
      <c r="IE997" s="871"/>
      <c r="IF997" s="871"/>
      <c r="IG997" s="871"/>
      <c r="IH997" s="871"/>
      <c r="II997" s="871"/>
      <c r="IJ997" s="871"/>
      <c r="IK997" s="871"/>
      <c r="IL997" s="871"/>
      <c r="IM997" s="871"/>
      <c r="IN997" s="871"/>
      <c r="IO997" s="871"/>
      <c r="IP997" s="871"/>
      <c r="IQ997" s="871"/>
      <c r="IR997" s="871"/>
      <c r="IS997" s="871"/>
      <c r="IT997" s="871"/>
      <c r="IU997" s="871"/>
      <c r="IV997" s="871"/>
      <c r="IW997" s="871"/>
      <c r="IX997" s="871"/>
      <c r="IY997" s="871"/>
      <c r="IZ997" s="871"/>
      <c r="JA997" s="871"/>
      <c r="JB997" s="871"/>
      <c r="JC997" s="871"/>
      <c r="JD997" s="871"/>
      <c r="JE997" s="871"/>
      <c r="JF997" s="871"/>
      <c r="JG997" s="871"/>
      <c r="JH997" s="871"/>
      <c r="JI997" s="871"/>
      <c r="JJ997" s="871"/>
      <c r="JK997" s="871"/>
      <c r="JL997" s="871"/>
      <c r="JM997" s="871"/>
      <c r="JN997" s="871"/>
      <c r="JO997" s="871"/>
      <c r="JP997" s="871"/>
      <c r="JQ997" s="871"/>
      <c r="JR997" s="871"/>
      <c r="JS997" s="871"/>
      <c r="JT997" s="871"/>
      <c r="JU997" s="871"/>
      <c r="JV997" s="871"/>
      <c r="JW997" s="871"/>
      <c r="JX997" s="871"/>
      <c r="JY997" s="871"/>
      <c r="JZ997" s="871"/>
      <c r="KA997" s="871"/>
      <c r="KB997" s="871"/>
      <c r="KC997" s="871"/>
      <c r="KD997" s="871"/>
      <c r="KE997" s="871"/>
      <c r="KF997" s="871"/>
      <c r="KG997" s="871"/>
      <c r="KH997" s="871"/>
      <c r="KI997" s="871"/>
      <c r="KJ997" s="871"/>
      <c r="KK997" s="871"/>
      <c r="KL997" s="871"/>
      <c r="KM997" s="871"/>
      <c r="KN997" s="871"/>
      <c r="KO997" s="871"/>
      <c r="KP997" s="871"/>
      <c r="KQ997" s="871"/>
      <c r="KR997" s="871"/>
      <c r="KS997" s="871"/>
      <c r="KT997" s="871"/>
      <c r="KU997" s="871"/>
      <c r="KV997" s="871"/>
      <c r="KW997" s="871"/>
      <c r="KX997" s="871"/>
      <c r="KY997" s="871"/>
      <c r="KZ997" s="871"/>
      <c r="LA997" s="871"/>
      <c r="LB997" s="871"/>
      <c r="LC997" s="871"/>
      <c r="LD997" s="871"/>
      <c r="LE997" s="871"/>
      <c r="LF997" s="871"/>
      <c r="LG997" s="871"/>
      <c r="LH997" s="871"/>
      <c r="LI997" s="871"/>
      <c r="LJ997" s="871"/>
      <c r="LK997" s="871"/>
      <c r="LL997" s="871"/>
      <c r="LM997" s="871"/>
      <c r="LN997" s="871"/>
      <c r="LO997" s="871"/>
      <c r="LP997" s="871"/>
      <c r="LQ997" s="871"/>
      <c r="LR997" s="871"/>
      <c r="LS997" s="871"/>
      <c r="LT997" s="871"/>
      <c r="LU997" s="871"/>
      <c r="LV997" s="871"/>
      <c r="LW997" s="871"/>
      <c r="LX997" s="871"/>
      <c r="LY997" s="871"/>
      <c r="LZ997" s="871"/>
      <c r="MA997" s="871"/>
      <c r="MB997" s="871"/>
      <c r="MC997" s="871"/>
      <c r="MD997" s="871"/>
      <c r="ME997" s="871"/>
      <c r="MF997" s="871"/>
      <c r="MG997" s="871"/>
      <c r="MH997" s="871"/>
      <c r="MI997" s="871"/>
      <c r="MJ997" s="871"/>
      <c r="MK997" s="871"/>
      <c r="ML997" s="871"/>
      <c r="MM997" s="871"/>
      <c r="MN997" s="871"/>
      <c r="MO997" s="871"/>
      <c r="MP997" s="871"/>
      <c r="MQ997" s="871"/>
      <c r="MR997" s="871"/>
      <c r="MS997" s="871"/>
      <c r="MT997" s="871"/>
      <c r="MU997" s="871"/>
      <c r="MV997" s="871"/>
      <c r="MW997" s="871"/>
      <c r="MX997" s="871"/>
      <c r="MY997" s="871"/>
      <c r="MZ997" s="871"/>
      <c r="NA997" s="871"/>
      <c r="NB997" s="871"/>
      <c r="NC997" s="871"/>
      <c r="ND997" s="871"/>
      <c r="NE997" s="871"/>
      <c r="NF997" s="871"/>
      <c r="NG997" s="871"/>
      <c r="NH997" s="871"/>
      <c r="NI997" s="871"/>
      <c r="NJ997" s="871"/>
      <c r="NK997" s="871"/>
      <c r="NL997" s="871"/>
      <c r="NM997" s="871"/>
      <c r="NN997" s="871"/>
      <c r="NO997" s="871"/>
      <c r="NP997" s="871"/>
      <c r="NQ997" s="871"/>
      <c r="NR997" s="871"/>
      <c r="NS997" s="871"/>
      <c r="NT997" s="871"/>
      <c r="NU997" s="871"/>
      <c r="NV997" s="871"/>
      <c r="NW997" s="871"/>
      <c r="NX997" s="871"/>
      <c r="NY997" s="871"/>
      <c r="NZ997" s="871"/>
      <c r="OA997" s="871"/>
      <c r="OB997" s="871"/>
      <c r="OC997" s="871"/>
      <c r="OD997" s="871"/>
      <c r="OE997" s="871"/>
      <c r="OF997" s="871"/>
      <c r="OG997" s="871"/>
      <c r="OH997" s="871"/>
      <c r="OI997" s="871"/>
      <c r="OJ997" s="871"/>
      <c r="OK997" s="871"/>
      <c r="OL997" s="871"/>
      <c r="OM997" s="871"/>
      <c r="ON997" s="871"/>
      <c r="OO997" s="871"/>
      <c r="OP997" s="871"/>
      <c r="OQ997" s="871"/>
      <c r="OR997" s="871"/>
      <c r="OS997" s="871"/>
      <c r="OT997" s="871"/>
      <c r="OU997" s="871"/>
      <c r="OV997" s="871"/>
      <c r="OW997" s="871"/>
      <c r="OX997" s="871"/>
      <c r="OY997" s="871"/>
      <c r="OZ997" s="871"/>
      <c r="PA997" s="871"/>
      <c r="PB997" s="871"/>
      <c r="PC997" s="871"/>
      <c r="PD997" s="871"/>
      <c r="PE997" s="871"/>
      <c r="PF997" s="871"/>
      <c r="PG997" s="871"/>
      <c r="PH997" s="871"/>
      <c r="PI997" s="871"/>
      <c r="PJ997" s="871"/>
      <c r="PK997" s="871"/>
      <c r="PL997" s="871"/>
      <c r="PM997" s="871"/>
      <c r="PN997" s="871"/>
      <c r="PO997" s="871"/>
      <c r="PP997" s="871"/>
      <c r="PQ997" s="871"/>
      <c r="PR997" s="871"/>
      <c r="PS997" s="871"/>
      <c r="PT997" s="871"/>
      <c r="PU997" s="871"/>
      <c r="PV997" s="871"/>
      <c r="PW997" s="871"/>
      <c r="PX997" s="871"/>
      <c r="PY997" s="871"/>
      <c r="PZ997" s="871"/>
      <c r="QA997" s="871"/>
      <c r="QB997" s="871"/>
      <c r="QC997" s="871"/>
      <c r="QD997" s="871"/>
      <c r="QE997" s="871"/>
      <c r="QF997" s="871"/>
      <c r="QG997" s="871"/>
      <c r="QH997" s="871"/>
      <c r="QI997" s="871"/>
      <c r="QJ997" s="871"/>
      <c r="QK997" s="871"/>
      <c r="QL997" s="871"/>
      <c r="QM997" s="871"/>
      <c r="QN997" s="871"/>
      <c r="QO997" s="871"/>
      <c r="QP997" s="871"/>
      <c r="QQ997" s="871"/>
      <c r="QR997" s="871"/>
      <c r="QS997" s="871"/>
      <c r="QT997" s="871"/>
      <c r="QU997" s="871"/>
      <c r="QV997" s="871"/>
      <c r="QW997" s="871"/>
      <c r="QX997" s="871"/>
      <c r="QY997" s="871"/>
      <c r="QZ997" s="871"/>
      <c r="RA997" s="871"/>
      <c r="RB997" s="871"/>
      <c r="RC997" s="871"/>
      <c r="RD997" s="871"/>
      <c r="RE997" s="871"/>
      <c r="RF997" s="871"/>
      <c r="RG997" s="871"/>
      <c r="RH997" s="871"/>
      <c r="RI997" s="871"/>
      <c r="RJ997" s="871"/>
      <c r="RK997" s="871"/>
      <c r="RL997" s="871"/>
      <c r="RM997" s="871"/>
      <c r="RN997" s="871"/>
      <c r="RO997" s="871"/>
      <c r="RP997" s="871"/>
      <c r="RQ997" s="871"/>
      <c r="RR997" s="871"/>
      <c r="RS997" s="871"/>
      <c r="RT997" s="871"/>
      <c r="RU997" s="871"/>
      <c r="RV997" s="871"/>
      <c r="RW997" s="871"/>
      <c r="RX997" s="871"/>
      <c r="RY997" s="871"/>
      <c r="RZ997" s="871"/>
      <c r="SA997" s="871"/>
      <c r="SB997" s="871"/>
      <c r="SC997" s="871"/>
      <c r="SD997" s="871"/>
      <c r="SE997" s="871"/>
      <c r="SF997" s="871"/>
      <c r="SG997" s="871"/>
      <c r="SH997" s="871"/>
      <c r="SI997" s="871"/>
      <c r="SJ997" s="871"/>
      <c r="SK997" s="871"/>
      <c r="SL997" s="871"/>
      <c r="SM997" s="871"/>
      <c r="SN997" s="871"/>
      <c r="SO997" s="871"/>
      <c r="SP997" s="871"/>
      <c r="SQ997" s="871"/>
      <c r="SR997" s="871"/>
      <c r="SS997" s="871"/>
      <c r="ST997" s="871"/>
      <c r="SU997" s="871"/>
      <c r="SV997" s="871"/>
      <c r="SW997" s="871"/>
      <c r="SX997" s="871"/>
      <c r="SY997" s="871"/>
      <c r="SZ997" s="871"/>
      <c r="TA997" s="871"/>
      <c r="TB997" s="871"/>
      <c r="TC997" s="871"/>
      <c r="TD997" s="871"/>
      <c r="TE997" s="871"/>
      <c r="TF997" s="871"/>
      <c r="TG997" s="871"/>
      <c r="TH997" s="871"/>
      <c r="TI997" s="871"/>
      <c r="TJ997" s="871"/>
      <c r="TK997" s="871"/>
      <c r="TL997" s="871"/>
      <c r="TM997" s="871"/>
      <c r="TN997" s="871"/>
      <c r="TO997" s="871"/>
      <c r="TP997" s="871"/>
      <c r="TQ997" s="871"/>
      <c r="TR997" s="871"/>
      <c r="TS997" s="871"/>
      <c r="TT997" s="871"/>
      <c r="TU997" s="871"/>
      <c r="TV997" s="871"/>
      <c r="TW997" s="871"/>
      <c r="TX997" s="871"/>
      <c r="TY997" s="871"/>
      <c r="TZ997" s="871"/>
      <c r="UA997" s="871"/>
      <c r="UB997" s="871"/>
      <c r="UC997" s="871"/>
      <c r="UD997" s="871"/>
      <c r="UE997" s="871"/>
      <c r="UF997" s="871"/>
      <c r="UG997" s="871"/>
      <c r="UH997" s="871"/>
      <c r="UI997" s="871"/>
      <c r="UJ997" s="871"/>
      <c r="UK997" s="871"/>
      <c r="UL997" s="871"/>
      <c r="UM997" s="871"/>
      <c r="UN997" s="871"/>
      <c r="UO997" s="871"/>
      <c r="UP997" s="871"/>
      <c r="UQ997" s="871"/>
      <c r="UR997" s="871"/>
      <c r="US997" s="871"/>
      <c r="UT997" s="871"/>
      <c r="UU997" s="871"/>
      <c r="UV997" s="871"/>
      <c r="UW997" s="871"/>
      <c r="UX997" s="871"/>
      <c r="UY997" s="871"/>
      <c r="UZ997" s="871"/>
      <c r="VA997" s="871"/>
      <c r="VB997" s="871"/>
      <c r="VC997" s="871"/>
      <c r="VD997" s="871"/>
      <c r="VE997" s="871"/>
      <c r="VF997" s="871"/>
      <c r="VG997" s="871"/>
      <c r="VH997" s="871"/>
      <c r="VI997" s="871"/>
      <c r="VJ997" s="871"/>
      <c r="VK997" s="871"/>
      <c r="VL997" s="871"/>
      <c r="VM997" s="871"/>
      <c r="VN997" s="871"/>
      <c r="VO997" s="871"/>
      <c r="VP997" s="871"/>
      <c r="VQ997" s="871"/>
      <c r="VR997" s="871"/>
      <c r="VS997" s="871"/>
      <c r="VT997" s="871"/>
      <c r="VU997" s="871"/>
      <c r="VV997" s="871"/>
      <c r="VW997" s="871"/>
      <c r="VX997" s="871"/>
      <c r="VY997" s="871"/>
      <c r="VZ997" s="871"/>
      <c r="WA997" s="871"/>
      <c r="WB997" s="871"/>
      <c r="WC997" s="871"/>
      <c r="WD997" s="871"/>
      <c r="WE997" s="871"/>
      <c r="WF997" s="871"/>
      <c r="WG997" s="871"/>
      <c r="WH997" s="871"/>
      <c r="WI997" s="871"/>
      <c r="WJ997" s="871"/>
      <c r="WK997" s="871"/>
      <c r="WL997" s="871"/>
      <c r="WM997" s="871"/>
      <c r="WN997" s="871"/>
      <c r="WO997" s="871"/>
      <c r="WP997" s="871"/>
      <c r="WQ997" s="871"/>
      <c r="WR997" s="871"/>
      <c r="WS997" s="871"/>
      <c r="WT997" s="871"/>
      <c r="WU997" s="871"/>
      <c r="WV997" s="871"/>
      <c r="WW997" s="871"/>
      <c r="WX997" s="871"/>
      <c r="WY997" s="871"/>
      <c r="WZ997" s="871"/>
      <c r="XA997" s="871"/>
      <c r="XB997" s="871"/>
      <c r="XC997" s="871"/>
      <c r="XD997" s="871"/>
      <c r="XE997" s="871"/>
      <c r="XF997" s="871"/>
      <c r="XG997" s="871"/>
      <c r="XH997" s="871"/>
      <c r="XI997" s="871"/>
      <c r="XJ997" s="871"/>
      <c r="XK997" s="871"/>
      <c r="XL997" s="871"/>
      <c r="XM997" s="871"/>
      <c r="XN997" s="871"/>
      <c r="XO997" s="871"/>
      <c r="XP997" s="871"/>
      <c r="XQ997" s="871"/>
      <c r="XR997" s="871"/>
      <c r="XS997" s="871"/>
      <c r="XT997" s="871"/>
      <c r="XU997" s="871"/>
      <c r="XV997" s="871"/>
      <c r="XW997" s="871"/>
      <c r="XX997" s="871"/>
      <c r="XY997" s="871"/>
      <c r="XZ997" s="871"/>
      <c r="YA997" s="871"/>
      <c r="YB997" s="871"/>
      <c r="YC997" s="871"/>
      <c r="YD997" s="871"/>
      <c r="YE997" s="871"/>
      <c r="YF997" s="871"/>
      <c r="YG997" s="871"/>
      <c r="YH997" s="871"/>
      <c r="YI997" s="871"/>
      <c r="YJ997" s="871"/>
      <c r="YK997" s="871"/>
      <c r="YL997" s="871"/>
      <c r="YM997" s="871"/>
      <c r="YN997" s="871"/>
      <c r="YO997" s="871"/>
      <c r="YP997" s="871"/>
      <c r="YQ997" s="871"/>
      <c r="YR997" s="871"/>
      <c r="YS997" s="871"/>
      <c r="YT997" s="871"/>
      <c r="YU997" s="871"/>
      <c r="YV997" s="871"/>
      <c r="YW997" s="871"/>
      <c r="YX997" s="871"/>
      <c r="YY997" s="871"/>
      <c r="YZ997" s="871"/>
      <c r="ZA997" s="871"/>
      <c r="ZB997" s="871"/>
      <c r="ZC997" s="871"/>
      <c r="ZD997" s="871"/>
      <c r="ZE997" s="871"/>
      <c r="ZF997" s="871"/>
      <c r="ZG997" s="871"/>
      <c r="ZH997" s="871"/>
      <c r="ZI997" s="871"/>
      <c r="ZJ997" s="871"/>
      <c r="ZK997" s="871"/>
      <c r="ZL997" s="871"/>
      <c r="ZM997" s="871"/>
      <c r="ZN997" s="871"/>
      <c r="ZO997" s="871"/>
      <c r="ZP997" s="871"/>
      <c r="ZQ997" s="871"/>
      <c r="ZR997" s="871"/>
      <c r="ZS997" s="871"/>
      <c r="ZT997" s="871"/>
      <c r="ZU997" s="871"/>
      <c r="ZV997" s="871"/>
      <c r="ZW997" s="871"/>
      <c r="ZX997" s="871"/>
      <c r="ZY997" s="871"/>
      <c r="ZZ997" s="871"/>
      <c r="AAA997" s="871"/>
      <c r="AAB997" s="871"/>
      <c r="AAC997" s="871"/>
      <c r="AAD997" s="871"/>
      <c r="AAE997" s="871"/>
      <c r="AAF997" s="871"/>
      <c r="AAG997" s="871"/>
      <c r="AAH997" s="871"/>
      <c r="AAI997" s="871"/>
      <c r="AAJ997" s="871"/>
      <c r="AAK997" s="871"/>
      <c r="AAL997" s="871"/>
      <c r="AAM997" s="871"/>
      <c r="AAN997" s="871"/>
      <c r="AAO997" s="871"/>
      <c r="AAP997" s="871"/>
      <c r="AAQ997" s="871"/>
      <c r="AAR997" s="871"/>
      <c r="AAS997" s="871"/>
      <c r="AAT997" s="871"/>
      <c r="AAU997" s="871"/>
      <c r="AAV997" s="871"/>
      <c r="AAW997" s="871"/>
      <c r="AAX997" s="871"/>
      <c r="AAY997" s="871"/>
      <c r="AAZ997" s="871"/>
      <c r="ABA997" s="871"/>
      <c r="ABB997" s="871"/>
      <c r="ABC997" s="871"/>
      <c r="ABD997" s="871"/>
      <c r="ABE997" s="871"/>
      <c r="ABF997" s="871"/>
      <c r="ABG997" s="871"/>
      <c r="ABH997" s="871"/>
      <c r="ABI997" s="871"/>
      <c r="ABJ997" s="871"/>
      <c r="ABK997" s="871"/>
      <c r="ABL997" s="871"/>
      <c r="ABM997" s="871"/>
      <c r="ABN997" s="871"/>
      <c r="ABO997" s="871"/>
      <c r="ABP997" s="871"/>
      <c r="ABQ997" s="871"/>
      <c r="ABR997" s="871"/>
      <c r="ABS997" s="871"/>
      <c r="ABT997" s="871"/>
      <c r="ABU997" s="871"/>
      <c r="ABV997" s="871"/>
      <c r="ABW997" s="871"/>
      <c r="ABX997" s="871"/>
      <c r="ABY997" s="871"/>
      <c r="ABZ997" s="871"/>
      <c r="ACA997" s="871"/>
      <c r="ACB997" s="871"/>
      <c r="ACC997" s="871"/>
      <c r="ACD997" s="871"/>
      <c r="ACE997" s="871"/>
      <c r="ACF997" s="871"/>
      <c r="ACG997" s="871"/>
      <c r="ACH997" s="871"/>
      <c r="ACI997" s="871"/>
      <c r="ACJ997" s="871"/>
      <c r="ACK997" s="871"/>
      <c r="ACL997" s="871"/>
      <c r="ACM997" s="871"/>
      <c r="ACN997" s="871"/>
      <c r="ACO997" s="871"/>
      <c r="ACP997" s="871"/>
      <c r="ACQ997" s="871"/>
      <c r="ACR997" s="871"/>
      <c r="ACS997" s="871"/>
      <c r="ACT997" s="871"/>
      <c r="ACU997" s="871"/>
      <c r="ACV997" s="871"/>
      <c r="ACW997" s="871"/>
      <c r="ACX997" s="871"/>
      <c r="ACY997" s="871"/>
      <c r="ACZ997" s="871"/>
      <c r="ADA997" s="871"/>
      <c r="ADB997" s="871"/>
      <c r="ADC997" s="871"/>
      <c r="ADD997" s="871"/>
      <c r="ADE997" s="871"/>
      <c r="ADF997" s="871"/>
      <c r="ADG997" s="871"/>
      <c r="ADH997" s="871"/>
      <c r="ADI997" s="871"/>
      <c r="ADJ997" s="871"/>
      <c r="ADK997" s="871"/>
      <c r="ADL997" s="871"/>
      <c r="ADM997" s="871"/>
      <c r="ADN997" s="871"/>
      <c r="ADO997" s="871"/>
      <c r="ADP997" s="871"/>
      <c r="ADQ997" s="871"/>
      <c r="ADR997" s="871"/>
      <c r="ADS997" s="871"/>
      <c r="ADT997" s="871"/>
      <c r="ADU997" s="871"/>
      <c r="ADV997" s="871"/>
      <c r="ADW997" s="871"/>
      <c r="ADX997" s="871"/>
      <c r="ADY997" s="871"/>
      <c r="ADZ997" s="871"/>
      <c r="AEA997" s="871"/>
      <c r="AEB997" s="871"/>
      <c r="AEC997" s="871"/>
      <c r="AED997" s="871"/>
      <c r="AEE997" s="871"/>
      <c r="AEF997" s="871"/>
      <c r="AEG997" s="871"/>
      <c r="AEH997" s="871"/>
      <c r="AEI997" s="871"/>
      <c r="AEJ997" s="871"/>
      <c r="AEK997" s="871"/>
      <c r="AEL997" s="871"/>
      <c r="AEM997" s="871"/>
      <c r="AEN997" s="871"/>
      <c r="AEO997" s="871"/>
      <c r="AEP997" s="871"/>
      <c r="AEQ997" s="871"/>
      <c r="AER997" s="871"/>
      <c r="AES997" s="871"/>
      <c r="AET997" s="871"/>
      <c r="AEU997" s="871"/>
      <c r="AEV997" s="871"/>
      <c r="AEW997" s="871"/>
      <c r="AEX997" s="871"/>
      <c r="AEY997" s="871"/>
      <c r="AEZ997" s="871"/>
      <c r="AFA997" s="871"/>
      <c r="AFB997" s="871"/>
      <c r="AFC997" s="871"/>
      <c r="AFD997" s="871"/>
      <c r="AFE997" s="871"/>
      <c r="AFF997" s="871"/>
      <c r="AFG997" s="871"/>
      <c r="AFH997" s="871"/>
      <c r="AFI997" s="871"/>
      <c r="AFJ997" s="871"/>
      <c r="AFK997" s="871"/>
      <c r="AFL997" s="871"/>
      <c r="AFM997" s="871"/>
      <c r="AFN997" s="871"/>
      <c r="AFO997" s="871"/>
      <c r="AFP997" s="871"/>
      <c r="AFQ997" s="871"/>
      <c r="AFR997" s="871"/>
      <c r="AFS997" s="871"/>
      <c r="AFT997" s="871"/>
      <c r="AFU997" s="871"/>
      <c r="AFV997" s="871"/>
      <c r="AFW997" s="871"/>
      <c r="AFX997" s="871"/>
      <c r="AFY997" s="871"/>
      <c r="AFZ997" s="871"/>
      <c r="AGA997" s="871"/>
      <c r="AGB997" s="871"/>
      <c r="AGC997" s="871"/>
      <c r="AGD997" s="871"/>
      <c r="AGE997" s="871"/>
      <c r="AGF997" s="871"/>
      <c r="AGG997" s="871"/>
      <c r="AGH997" s="871"/>
      <c r="AGI997" s="871"/>
      <c r="AGJ997" s="871"/>
      <c r="AGK997" s="871"/>
      <c r="AGL997" s="871"/>
      <c r="AGM997" s="871"/>
      <c r="AGN997" s="871"/>
      <c r="AGO997" s="871"/>
      <c r="AGP997" s="871"/>
      <c r="AGQ997" s="871"/>
      <c r="AGR997" s="871"/>
      <c r="AGS997" s="871"/>
      <c r="AGT997" s="871"/>
      <c r="AGU997" s="871"/>
      <c r="AGV997" s="871"/>
      <c r="AGW997" s="871"/>
      <c r="AGX997" s="871"/>
      <c r="AGY997" s="871"/>
      <c r="AGZ997" s="871"/>
      <c r="AHA997" s="871"/>
      <c r="AHB997" s="871"/>
      <c r="AHC997" s="871"/>
      <c r="AHD997" s="871"/>
      <c r="AHE997" s="871"/>
      <c r="AHF997" s="871"/>
      <c r="AHG997" s="871"/>
      <c r="AHH997" s="871"/>
      <c r="AHI997" s="871"/>
      <c r="AHJ997" s="871"/>
      <c r="AHK997" s="871"/>
      <c r="AHL997" s="871"/>
      <c r="AHM997" s="871"/>
      <c r="AHN997" s="871"/>
      <c r="AHO997" s="871"/>
      <c r="AHP997" s="871"/>
      <c r="AHQ997" s="871"/>
      <c r="AHR997" s="871"/>
      <c r="AHS997" s="871"/>
      <c r="AHT997" s="871"/>
      <c r="AHU997" s="871"/>
      <c r="AHV997" s="871"/>
      <c r="AHW997" s="871"/>
      <c r="AHX997" s="871"/>
      <c r="AHY997" s="871"/>
      <c r="AHZ997" s="871"/>
      <c r="AIA997" s="871"/>
      <c r="AIB997" s="871"/>
      <c r="AIC997" s="871"/>
      <c r="AID997" s="871"/>
      <c r="AIE997" s="871"/>
      <c r="AIF997" s="871"/>
      <c r="AIG997" s="871"/>
      <c r="AIH997" s="871"/>
      <c r="AII997" s="871"/>
      <c r="AIJ997" s="871"/>
      <c r="AIK997" s="871"/>
      <c r="AIL997" s="871"/>
      <c r="AIM997" s="871"/>
      <c r="AIN997" s="871"/>
      <c r="AIO997" s="871"/>
      <c r="AIP997" s="871"/>
      <c r="AIQ997" s="871"/>
      <c r="AIR997" s="871"/>
      <c r="AIS997" s="871"/>
      <c r="AIT997" s="871"/>
      <c r="AIU997" s="871"/>
      <c r="AIV997" s="871"/>
      <c r="AIW997" s="871"/>
      <c r="AIX997" s="871"/>
      <c r="AIY997" s="871"/>
      <c r="AIZ997" s="871"/>
      <c r="AJA997" s="871"/>
      <c r="AJB997" s="871"/>
      <c r="AJC997" s="871"/>
      <c r="AJD997" s="871"/>
      <c r="AJE997" s="871"/>
      <c r="AJF997" s="871"/>
      <c r="AJG997" s="871"/>
      <c r="AJH997" s="871"/>
      <c r="AJI997" s="871"/>
      <c r="AJJ997" s="871"/>
      <c r="AJK997" s="871"/>
      <c r="AJL997" s="871"/>
      <c r="AJM997" s="871"/>
      <c r="AJN997" s="871"/>
      <c r="AJO997" s="871"/>
      <c r="AJP997" s="871"/>
      <c r="AJQ997" s="871"/>
      <c r="AJR997" s="871"/>
      <c r="AJS997" s="871"/>
      <c r="AJT997" s="871"/>
      <c r="AJU997" s="871"/>
      <c r="AJV997" s="871"/>
      <c r="AJW997" s="871"/>
      <c r="AJX997" s="871"/>
      <c r="AJY997" s="871"/>
      <c r="AJZ997" s="871"/>
      <c r="AKA997" s="871"/>
      <c r="AKB997" s="871"/>
      <c r="AKC997" s="871"/>
      <c r="AKD997" s="871"/>
      <c r="AKE997" s="871"/>
      <c r="AKF997" s="871"/>
      <c r="AKG997" s="871"/>
      <c r="AKH997" s="871"/>
      <c r="AKI997" s="871"/>
      <c r="AKJ997" s="871"/>
      <c r="AKK997" s="871"/>
      <c r="AKL997" s="871"/>
      <c r="AKM997" s="871"/>
      <c r="AKN997" s="871"/>
      <c r="AKO997" s="871"/>
      <c r="AKP997" s="871"/>
      <c r="AKQ997" s="871"/>
      <c r="AKR997" s="871"/>
      <c r="AKS997" s="871"/>
      <c r="AKT997" s="871"/>
      <c r="AKU997" s="871"/>
      <c r="AKV997" s="871"/>
      <c r="AKW997" s="871"/>
      <c r="AKX997" s="871"/>
      <c r="AKY997" s="871"/>
      <c r="AKZ997" s="871"/>
      <c r="ALA997" s="871"/>
      <c r="ALB997" s="871"/>
      <c r="ALC997" s="871"/>
      <c r="ALD997" s="871"/>
      <c r="ALE997" s="871"/>
      <c r="ALF997" s="871"/>
      <c r="ALG997" s="871"/>
      <c r="ALH997" s="871"/>
      <c r="ALI997" s="871"/>
      <c r="ALJ997" s="871"/>
      <c r="ALK997" s="871"/>
      <c r="ALL997" s="871"/>
      <c r="ALM997" s="871"/>
      <c r="ALN997" s="871"/>
      <c r="ALO997" s="871"/>
      <c r="ALP997" s="871"/>
      <c r="ALQ997" s="871"/>
      <c r="ALR997" s="871"/>
      <c r="ALS997" s="871"/>
      <c r="ALT997" s="871"/>
      <c r="ALU997" s="871"/>
      <c r="ALV997" s="871"/>
      <c r="ALW997" s="871"/>
      <c r="ALX997" s="871"/>
      <c r="ALY997" s="871"/>
      <c r="ALZ997" s="871"/>
      <c r="AMA997" s="871"/>
      <c r="AMB997" s="871"/>
      <c r="AMC997" s="871"/>
      <c r="AMD997" s="871"/>
      <c r="AME997" s="871"/>
      <c r="AMF997" s="871"/>
      <c r="AMG997" s="871"/>
      <c r="AMH997" s="871"/>
      <c r="AMI997" s="871"/>
      <c r="AMJ997" s="871"/>
    </row>
    <row r="998" spans="1:1024" ht="14.4">
      <c r="A998" s="967">
        <v>15504</v>
      </c>
      <c r="B998" s="985">
        <v>0.1</v>
      </c>
      <c r="C998" s="1041"/>
      <c r="D998" s="954" t="s">
        <v>757</v>
      </c>
      <c r="E998" s="955">
        <v>2300000</v>
      </c>
      <c r="F998" s="1056">
        <v>2.5000000000000001E-2</v>
      </c>
      <c r="G998" s="955">
        <f t="shared" si="40"/>
        <v>57500</v>
      </c>
      <c r="H998" s="871"/>
      <c r="I998" s="871"/>
      <c r="J998" s="871"/>
      <c r="K998" s="871"/>
      <c r="L998" s="871"/>
      <c r="M998" s="871"/>
      <c r="N998" s="871"/>
      <c r="O998" s="871"/>
      <c r="P998" s="871"/>
      <c r="Q998" s="871"/>
      <c r="R998" s="871"/>
      <c r="S998" s="871"/>
      <c r="T998" s="871"/>
      <c r="U998" s="871"/>
      <c r="V998" s="871"/>
      <c r="W998" s="871"/>
      <c r="X998" s="871"/>
      <c r="Y998" s="871"/>
      <c r="Z998" s="871"/>
      <c r="AA998" s="871"/>
      <c r="AB998" s="871"/>
      <c r="AC998" s="871"/>
      <c r="AD998" s="871"/>
      <c r="AE998" s="871"/>
      <c r="AF998" s="871"/>
      <c r="AG998" s="871"/>
      <c r="AH998" s="871"/>
      <c r="AI998" s="871"/>
      <c r="AJ998" s="871"/>
      <c r="AK998" s="871"/>
      <c r="AL998" s="871"/>
      <c r="AM998" s="871"/>
      <c r="AN998" s="871"/>
      <c r="AO998" s="871"/>
      <c r="AP998" s="871"/>
      <c r="AQ998" s="871"/>
      <c r="AR998" s="871"/>
      <c r="AS998" s="871"/>
      <c r="AT998" s="871"/>
      <c r="AU998" s="871"/>
      <c r="AV998" s="871"/>
      <c r="AW998" s="871"/>
      <c r="AX998" s="871"/>
      <c r="AY998" s="871"/>
      <c r="AZ998" s="871"/>
      <c r="BA998" s="871"/>
      <c r="BB998" s="871"/>
      <c r="BC998" s="871"/>
      <c r="BD998" s="871"/>
      <c r="BE998" s="871"/>
      <c r="BF998" s="871"/>
      <c r="BG998" s="871"/>
      <c r="BH998" s="871"/>
      <c r="BI998" s="871"/>
      <c r="BJ998" s="871"/>
      <c r="BK998" s="871"/>
      <c r="BL998" s="871"/>
      <c r="BM998" s="871"/>
      <c r="BN998" s="871"/>
      <c r="BO998" s="871"/>
      <c r="BP998" s="871"/>
      <c r="BQ998" s="871"/>
      <c r="BR998" s="871"/>
      <c r="BS998" s="871"/>
      <c r="BT998" s="871"/>
      <c r="BU998" s="871"/>
      <c r="BV998" s="871"/>
      <c r="BW998" s="871"/>
      <c r="BX998" s="871"/>
      <c r="BY998" s="871"/>
      <c r="BZ998" s="871"/>
      <c r="CA998" s="871"/>
      <c r="CB998" s="871"/>
      <c r="CC998" s="871"/>
      <c r="CD998" s="871"/>
      <c r="CE998" s="871"/>
      <c r="CF998" s="871"/>
      <c r="CG998" s="871"/>
      <c r="CH998" s="871"/>
      <c r="CI998" s="871"/>
      <c r="CJ998" s="871"/>
      <c r="CK998" s="871"/>
      <c r="CL998" s="871"/>
      <c r="CM998" s="871"/>
      <c r="CN998" s="871"/>
      <c r="CO998" s="871"/>
      <c r="CP998" s="871"/>
      <c r="CQ998" s="871"/>
      <c r="CR998" s="871"/>
      <c r="CS998" s="871"/>
      <c r="CT998" s="871"/>
      <c r="CU998" s="871"/>
      <c r="CV998" s="871"/>
      <c r="CW998" s="871"/>
      <c r="CX998" s="871"/>
      <c r="CY998" s="871"/>
      <c r="CZ998" s="871"/>
      <c r="DA998" s="871"/>
      <c r="DB998" s="871"/>
      <c r="DC998" s="871"/>
      <c r="DD998" s="871"/>
      <c r="DE998" s="871"/>
      <c r="DF998" s="871"/>
      <c r="DG998" s="871"/>
      <c r="DH998" s="871"/>
      <c r="DI998" s="871"/>
      <c r="DJ998" s="871"/>
      <c r="DK998" s="871"/>
      <c r="DL998" s="871"/>
      <c r="DM998" s="871"/>
      <c r="DN998" s="871"/>
      <c r="DO998" s="871"/>
      <c r="DP998" s="871"/>
      <c r="DQ998" s="871"/>
      <c r="DR998" s="871"/>
      <c r="DS998" s="871"/>
      <c r="DT998" s="871"/>
      <c r="DU998" s="871"/>
      <c r="DV998" s="871"/>
      <c r="DW998" s="871"/>
      <c r="DX998" s="871"/>
      <c r="DY998" s="871"/>
      <c r="DZ998" s="871"/>
      <c r="EA998" s="871"/>
      <c r="EB998" s="871"/>
      <c r="EC998" s="871"/>
      <c r="ED998" s="871"/>
      <c r="EE998" s="871"/>
      <c r="EF998" s="871"/>
      <c r="EG998" s="871"/>
      <c r="EH998" s="871"/>
      <c r="EI998" s="871"/>
      <c r="EJ998" s="871"/>
      <c r="EK998" s="871"/>
      <c r="EL998" s="871"/>
      <c r="EM998" s="871"/>
      <c r="EN998" s="871"/>
      <c r="EO998" s="871"/>
      <c r="EP998" s="871"/>
      <c r="EQ998" s="871"/>
      <c r="ER998" s="871"/>
      <c r="ES998" s="871"/>
      <c r="ET998" s="871"/>
      <c r="EU998" s="871"/>
      <c r="EV998" s="871"/>
      <c r="EW998" s="871"/>
      <c r="EX998" s="871"/>
      <c r="EY998" s="871"/>
      <c r="EZ998" s="871"/>
      <c r="FA998" s="871"/>
      <c r="FB998" s="871"/>
      <c r="FC998" s="871"/>
      <c r="FD998" s="871"/>
      <c r="FE998" s="871"/>
      <c r="FF998" s="871"/>
      <c r="FG998" s="871"/>
      <c r="FH998" s="871"/>
      <c r="FI998" s="871"/>
      <c r="FJ998" s="871"/>
      <c r="FK998" s="871"/>
      <c r="FL998" s="871"/>
      <c r="FM998" s="871"/>
      <c r="FN998" s="871"/>
      <c r="FO998" s="871"/>
      <c r="FP998" s="871"/>
      <c r="FQ998" s="871"/>
      <c r="FR998" s="871"/>
      <c r="FS998" s="871"/>
      <c r="FT998" s="871"/>
      <c r="FU998" s="871"/>
      <c r="FV998" s="871"/>
      <c r="FW998" s="871"/>
      <c r="FX998" s="871"/>
      <c r="FY998" s="871"/>
      <c r="FZ998" s="871"/>
      <c r="GA998" s="871"/>
      <c r="GB998" s="871"/>
      <c r="GC998" s="871"/>
      <c r="GD998" s="871"/>
      <c r="GE998" s="871"/>
      <c r="GF998" s="871"/>
      <c r="GG998" s="871"/>
      <c r="GH998" s="871"/>
      <c r="GI998" s="871"/>
      <c r="GJ998" s="871"/>
      <c r="GK998" s="871"/>
      <c r="GL998" s="871"/>
      <c r="GM998" s="871"/>
      <c r="GN998" s="871"/>
      <c r="GO998" s="871"/>
      <c r="GP998" s="871"/>
      <c r="GQ998" s="871"/>
      <c r="GR998" s="871"/>
      <c r="GS998" s="871"/>
      <c r="GT998" s="871"/>
      <c r="GU998" s="871"/>
      <c r="GV998" s="871"/>
      <c r="GW998" s="871"/>
      <c r="GX998" s="871"/>
      <c r="GY998" s="871"/>
      <c r="GZ998" s="871"/>
      <c r="HA998" s="871"/>
      <c r="HB998" s="871"/>
      <c r="HC998" s="871"/>
      <c r="HD998" s="871"/>
      <c r="HE998" s="871"/>
      <c r="HF998" s="871"/>
      <c r="HG998" s="871"/>
      <c r="HH998" s="871"/>
      <c r="HI998" s="871"/>
      <c r="HJ998" s="871"/>
      <c r="HK998" s="871"/>
      <c r="HL998" s="871"/>
      <c r="HM998" s="871"/>
      <c r="HN998" s="871"/>
      <c r="HO998" s="871"/>
      <c r="HP998" s="871"/>
      <c r="HQ998" s="871"/>
      <c r="HR998" s="871"/>
      <c r="HS998" s="871"/>
      <c r="HT998" s="871"/>
      <c r="HU998" s="871"/>
      <c r="HV998" s="871"/>
      <c r="HW998" s="871"/>
      <c r="HX998" s="871"/>
      <c r="HY998" s="871"/>
      <c r="HZ998" s="871"/>
      <c r="IA998" s="871"/>
      <c r="IB998" s="871"/>
      <c r="IC998" s="871"/>
      <c r="ID998" s="871"/>
      <c r="IE998" s="871"/>
      <c r="IF998" s="871"/>
      <c r="IG998" s="871"/>
      <c r="IH998" s="871"/>
      <c r="II998" s="871"/>
      <c r="IJ998" s="871"/>
      <c r="IK998" s="871"/>
      <c r="IL998" s="871"/>
      <c r="IM998" s="871"/>
      <c r="IN998" s="871"/>
      <c r="IO998" s="871"/>
      <c r="IP998" s="871"/>
      <c r="IQ998" s="871"/>
      <c r="IR998" s="871"/>
      <c r="IS998" s="871"/>
      <c r="IT998" s="871"/>
      <c r="IU998" s="871"/>
      <c r="IV998" s="871"/>
      <c r="IW998" s="871"/>
      <c r="IX998" s="871"/>
      <c r="IY998" s="871"/>
      <c r="IZ998" s="871"/>
      <c r="JA998" s="871"/>
      <c r="JB998" s="871"/>
      <c r="JC998" s="871"/>
      <c r="JD998" s="871"/>
      <c r="JE998" s="871"/>
      <c r="JF998" s="871"/>
      <c r="JG998" s="871"/>
      <c r="JH998" s="871"/>
      <c r="JI998" s="871"/>
      <c r="JJ998" s="871"/>
      <c r="JK998" s="871"/>
      <c r="JL998" s="871"/>
      <c r="JM998" s="871"/>
      <c r="JN998" s="871"/>
      <c r="JO998" s="871"/>
      <c r="JP998" s="871"/>
      <c r="JQ998" s="871"/>
      <c r="JR998" s="871"/>
      <c r="JS998" s="871"/>
      <c r="JT998" s="871"/>
      <c r="JU998" s="871"/>
      <c r="JV998" s="871"/>
      <c r="JW998" s="871"/>
      <c r="JX998" s="871"/>
      <c r="JY998" s="871"/>
      <c r="JZ998" s="871"/>
      <c r="KA998" s="871"/>
      <c r="KB998" s="871"/>
      <c r="KC998" s="871"/>
      <c r="KD998" s="871"/>
      <c r="KE998" s="871"/>
      <c r="KF998" s="871"/>
      <c r="KG998" s="871"/>
      <c r="KH998" s="871"/>
      <c r="KI998" s="871"/>
      <c r="KJ998" s="871"/>
      <c r="KK998" s="871"/>
      <c r="KL998" s="871"/>
      <c r="KM998" s="871"/>
      <c r="KN998" s="871"/>
      <c r="KO998" s="871"/>
      <c r="KP998" s="871"/>
      <c r="KQ998" s="871"/>
      <c r="KR998" s="871"/>
      <c r="KS998" s="871"/>
      <c r="KT998" s="871"/>
      <c r="KU998" s="871"/>
      <c r="KV998" s="871"/>
      <c r="KW998" s="871"/>
      <c r="KX998" s="871"/>
      <c r="KY998" s="871"/>
      <c r="KZ998" s="871"/>
      <c r="LA998" s="871"/>
      <c r="LB998" s="871"/>
      <c r="LC998" s="871"/>
      <c r="LD998" s="871"/>
      <c r="LE998" s="871"/>
      <c r="LF998" s="871"/>
      <c r="LG998" s="871"/>
      <c r="LH998" s="871"/>
      <c r="LI998" s="871"/>
      <c r="LJ998" s="871"/>
      <c r="LK998" s="871"/>
      <c r="LL998" s="871"/>
      <c r="LM998" s="871"/>
      <c r="LN998" s="871"/>
      <c r="LO998" s="871"/>
      <c r="LP998" s="871"/>
      <c r="LQ998" s="871"/>
      <c r="LR998" s="871"/>
      <c r="LS998" s="871"/>
      <c r="LT998" s="871"/>
      <c r="LU998" s="871"/>
      <c r="LV998" s="871"/>
      <c r="LW998" s="871"/>
      <c r="LX998" s="871"/>
      <c r="LY998" s="871"/>
      <c r="LZ998" s="871"/>
      <c r="MA998" s="871"/>
      <c r="MB998" s="871"/>
      <c r="MC998" s="871"/>
      <c r="MD998" s="871"/>
      <c r="ME998" s="871"/>
      <c r="MF998" s="871"/>
      <c r="MG998" s="871"/>
      <c r="MH998" s="871"/>
      <c r="MI998" s="871"/>
      <c r="MJ998" s="871"/>
      <c r="MK998" s="871"/>
      <c r="ML998" s="871"/>
      <c r="MM998" s="871"/>
      <c r="MN998" s="871"/>
      <c r="MO998" s="871"/>
      <c r="MP998" s="871"/>
      <c r="MQ998" s="871"/>
      <c r="MR998" s="871"/>
      <c r="MS998" s="871"/>
      <c r="MT998" s="871"/>
      <c r="MU998" s="871"/>
      <c r="MV998" s="871"/>
      <c r="MW998" s="871"/>
      <c r="MX998" s="871"/>
      <c r="MY998" s="871"/>
      <c r="MZ998" s="871"/>
      <c r="NA998" s="871"/>
      <c r="NB998" s="871"/>
      <c r="NC998" s="871"/>
      <c r="ND998" s="871"/>
      <c r="NE998" s="871"/>
      <c r="NF998" s="871"/>
      <c r="NG998" s="871"/>
      <c r="NH998" s="871"/>
      <c r="NI998" s="871"/>
      <c r="NJ998" s="871"/>
      <c r="NK998" s="871"/>
      <c r="NL998" s="871"/>
      <c r="NM998" s="871"/>
      <c r="NN998" s="871"/>
      <c r="NO998" s="871"/>
      <c r="NP998" s="871"/>
      <c r="NQ998" s="871"/>
      <c r="NR998" s="871"/>
      <c r="NS998" s="871"/>
      <c r="NT998" s="871"/>
      <c r="NU998" s="871"/>
      <c r="NV998" s="871"/>
      <c r="NW998" s="871"/>
      <c r="NX998" s="871"/>
      <c r="NY998" s="871"/>
      <c r="NZ998" s="871"/>
      <c r="OA998" s="871"/>
      <c r="OB998" s="871"/>
      <c r="OC998" s="871"/>
      <c r="OD998" s="871"/>
      <c r="OE998" s="871"/>
      <c r="OF998" s="871"/>
      <c r="OG998" s="871"/>
      <c r="OH998" s="871"/>
      <c r="OI998" s="871"/>
      <c r="OJ998" s="871"/>
      <c r="OK998" s="871"/>
      <c r="OL998" s="871"/>
      <c r="OM998" s="871"/>
      <c r="ON998" s="871"/>
      <c r="OO998" s="871"/>
      <c r="OP998" s="871"/>
      <c r="OQ998" s="871"/>
      <c r="OR998" s="871"/>
      <c r="OS998" s="871"/>
      <c r="OT998" s="871"/>
      <c r="OU998" s="871"/>
      <c r="OV998" s="871"/>
      <c r="OW998" s="871"/>
      <c r="OX998" s="871"/>
      <c r="OY998" s="871"/>
      <c r="OZ998" s="871"/>
      <c r="PA998" s="871"/>
      <c r="PB998" s="871"/>
      <c r="PC998" s="871"/>
      <c r="PD998" s="871"/>
      <c r="PE998" s="871"/>
      <c r="PF998" s="871"/>
      <c r="PG998" s="871"/>
      <c r="PH998" s="871"/>
      <c r="PI998" s="871"/>
      <c r="PJ998" s="871"/>
      <c r="PK998" s="871"/>
      <c r="PL998" s="871"/>
      <c r="PM998" s="871"/>
      <c r="PN998" s="871"/>
      <c r="PO998" s="871"/>
      <c r="PP998" s="871"/>
      <c r="PQ998" s="871"/>
      <c r="PR998" s="871"/>
      <c r="PS998" s="871"/>
      <c r="PT998" s="871"/>
      <c r="PU998" s="871"/>
      <c r="PV998" s="871"/>
      <c r="PW998" s="871"/>
      <c r="PX998" s="871"/>
      <c r="PY998" s="871"/>
      <c r="PZ998" s="871"/>
      <c r="QA998" s="871"/>
      <c r="QB998" s="871"/>
      <c r="QC998" s="871"/>
      <c r="QD998" s="871"/>
      <c r="QE998" s="871"/>
      <c r="QF998" s="871"/>
      <c r="QG998" s="871"/>
      <c r="QH998" s="871"/>
      <c r="QI998" s="871"/>
      <c r="QJ998" s="871"/>
      <c r="QK998" s="871"/>
      <c r="QL998" s="871"/>
      <c r="QM998" s="871"/>
      <c r="QN998" s="871"/>
      <c r="QO998" s="871"/>
      <c r="QP998" s="871"/>
      <c r="QQ998" s="871"/>
      <c r="QR998" s="871"/>
      <c r="QS998" s="871"/>
      <c r="QT998" s="871"/>
      <c r="QU998" s="871"/>
      <c r="QV998" s="871"/>
      <c r="QW998" s="871"/>
      <c r="QX998" s="871"/>
      <c r="QY998" s="871"/>
      <c r="QZ998" s="871"/>
      <c r="RA998" s="871"/>
      <c r="RB998" s="871"/>
      <c r="RC998" s="871"/>
      <c r="RD998" s="871"/>
      <c r="RE998" s="871"/>
      <c r="RF998" s="871"/>
      <c r="RG998" s="871"/>
      <c r="RH998" s="871"/>
      <c r="RI998" s="871"/>
      <c r="RJ998" s="871"/>
      <c r="RK998" s="871"/>
      <c r="RL998" s="871"/>
      <c r="RM998" s="871"/>
      <c r="RN998" s="871"/>
      <c r="RO998" s="871"/>
      <c r="RP998" s="871"/>
      <c r="RQ998" s="871"/>
      <c r="RR998" s="871"/>
      <c r="RS998" s="871"/>
      <c r="RT998" s="871"/>
      <c r="RU998" s="871"/>
      <c r="RV998" s="871"/>
      <c r="RW998" s="871"/>
      <c r="RX998" s="871"/>
      <c r="RY998" s="871"/>
      <c r="RZ998" s="871"/>
      <c r="SA998" s="871"/>
      <c r="SB998" s="871"/>
      <c r="SC998" s="871"/>
      <c r="SD998" s="871"/>
      <c r="SE998" s="871"/>
      <c r="SF998" s="871"/>
      <c r="SG998" s="871"/>
      <c r="SH998" s="871"/>
      <c r="SI998" s="871"/>
      <c r="SJ998" s="871"/>
      <c r="SK998" s="871"/>
      <c r="SL998" s="871"/>
      <c r="SM998" s="871"/>
      <c r="SN998" s="871"/>
      <c r="SO998" s="871"/>
      <c r="SP998" s="871"/>
      <c r="SQ998" s="871"/>
      <c r="SR998" s="871"/>
      <c r="SS998" s="871"/>
      <c r="ST998" s="871"/>
      <c r="SU998" s="871"/>
      <c r="SV998" s="871"/>
      <c r="SW998" s="871"/>
      <c r="SX998" s="871"/>
      <c r="SY998" s="871"/>
      <c r="SZ998" s="871"/>
      <c r="TA998" s="871"/>
      <c r="TB998" s="871"/>
      <c r="TC998" s="871"/>
      <c r="TD998" s="871"/>
      <c r="TE998" s="871"/>
      <c r="TF998" s="871"/>
      <c r="TG998" s="871"/>
      <c r="TH998" s="871"/>
      <c r="TI998" s="871"/>
      <c r="TJ998" s="871"/>
      <c r="TK998" s="871"/>
      <c r="TL998" s="871"/>
      <c r="TM998" s="871"/>
      <c r="TN998" s="871"/>
      <c r="TO998" s="871"/>
      <c r="TP998" s="871"/>
      <c r="TQ998" s="871"/>
      <c r="TR998" s="871"/>
      <c r="TS998" s="871"/>
      <c r="TT998" s="871"/>
      <c r="TU998" s="871"/>
      <c r="TV998" s="871"/>
      <c r="TW998" s="871"/>
      <c r="TX998" s="871"/>
      <c r="TY998" s="871"/>
      <c r="TZ998" s="871"/>
      <c r="UA998" s="871"/>
      <c r="UB998" s="871"/>
      <c r="UC998" s="871"/>
      <c r="UD998" s="871"/>
      <c r="UE998" s="871"/>
      <c r="UF998" s="871"/>
      <c r="UG998" s="871"/>
      <c r="UH998" s="871"/>
      <c r="UI998" s="871"/>
      <c r="UJ998" s="871"/>
      <c r="UK998" s="871"/>
      <c r="UL998" s="871"/>
      <c r="UM998" s="871"/>
      <c r="UN998" s="871"/>
      <c r="UO998" s="871"/>
      <c r="UP998" s="871"/>
      <c r="UQ998" s="871"/>
      <c r="UR998" s="871"/>
      <c r="US998" s="871"/>
      <c r="UT998" s="871"/>
      <c r="UU998" s="871"/>
      <c r="UV998" s="871"/>
      <c r="UW998" s="871"/>
      <c r="UX998" s="871"/>
      <c r="UY998" s="871"/>
      <c r="UZ998" s="871"/>
      <c r="VA998" s="871"/>
      <c r="VB998" s="871"/>
      <c r="VC998" s="871"/>
      <c r="VD998" s="871"/>
      <c r="VE998" s="871"/>
      <c r="VF998" s="871"/>
      <c r="VG998" s="871"/>
      <c r="VH998" s="871"/>
      <c r="VI998" s="871"/>
      <c r="VJ998" s="871"/>
      <c r="VK998" s="871"/>
      <c r="VL998" s="871"/>
      <c r="VM998" s="871"/>
      <c r="VN998" s="871"/>
      <c r="VO998" s="871"/>
      <c r="VP998" s="871"/>
      <c r="VQ998" s="871"/>
      <c r="VR998" s="871"/>
      <c r="VS998" s="871"/>
      <c r="VT998" s="871"/>
      <c r="VU998" s="871"/>
      <c r="VV998" s="871"/>
      <c r="VW998" s="871"/>
      <c r="VX998" s="871"/>
      <c r="VY998" s="871"/>
      <c r="VZ998" s="871"/>
      <c r="WA998" s="871"/>
      <c r="WB998" s="871"/>
      <c r="WC998" s="871"/>
      <c r="WD998" s="871"/>
      <c r="WE998" s="871"/>
      <c r="WF998" s="871"/>
      <c r="WG998" s="871"/>
      <c r="WH998" s="871"/>
      <c r="WI998" s="871"/>
      <c r="WJ998" s="871"/>
      <c r="WK998" s="871"/>
      <c r="WL998" s="871"/>
      <c r="WM998" s="871"/>
      <c r="WN998" s="871"/>
      <c r="WO998" s="871"/>
      <c r="WP998" s="871"/>
      <c r="WQ998" s="871"/>
      <c r="WR998" s="871"/>
      <c r="WS998" s="871"/>
      <c r="WT998" s="871"/>
      <c r="WU998" s="871"/>
      <c r="WV998" s="871"/>
      <c r="WW998" s="871"/>
      <c r="WX998" s="871"/>
      <c r="WY998" s="871"/>
      <c r="WZ998" s="871"/>
      <c r="XA998" s="871"/>
      <c r="XB998" s="871"/>
      <c r="XC998" s="871"/>
      <c r="XD998" s="871"/>
      <c r="XE998" s="871"/>
      <c r="XF998" s="871"/>
      <c r="XG998" s="871"/>
      <c r="XH998" s="871"/>
      <c r="XI998" s="871"/>
      <c r="XJ998" s="871"/>
      <c r="XK998" s="871"/>
      <c r="XL998" s="871"/>
      <c r="XM998" s="871"/>
      <c r="XN998" s="871"/>
      <c r="XO998" s="871"/>
      <c r="XP998" s="871"/>
      <c r="XQ998" s="871"/>
      <c r="XR998" s="871"/>
      <c r="XS998" s="871"/>
      <c r="XT998" s="871"/>
      <c r="XU998" s="871"/>
      <c r="XV998" s="871"/>
      <c r="XW998" s="871"/>
      <c r="XX998" s="871"/>
      <c r="XY998" s="871"/>
      <c r="XZ998" s="871"/>
      <c r="YA998" s="871"/>
      <c r="YB998" s="871"/>
      <c r="YC998" s="871"/>
      <c r="YD998" s="871"/>
      <c r="YE998" s="871"/>
      <c r="YF998" s="871"/>
      <c r="YG998" s="871"/>
      <c r="YH998" s="871"/>
      <c r="YI998" s="871"/>
      <c r="YJ998" s="871"/>
      <c r="YK998" s="871"/>
      <c r="YL998" s="871"/>
      <c r="YM998" s="871"/>
      <c r="YN998" s="871"/>
      <c r="YO998" s="871"/>
      <c r="YP998" s="871"/>
      <c r="YQ998" s="871"/>
      <c r="YR998" s="871"/>
      <c r="YS998" s="871"/>
      <c r="YT998" s="871"/>
      <c r="YU998" s="871"/>
      <c r="YV998" s="871"/>
      <c r="YW998" s="871"/>
      <c r="YX998" s="871"/>
      <c r="YY998" s="871"/>
      <c r="YZ998" s="871"/>
      <c r="ZA998" s="871"/>
      <c r="ZB998" s="871"/>
      <c r="ZC998" s="871"/>
      <c r="ZD998" s="871"/>
      <c r="ZE998" s="871"/>
      <c r="ZF998" s="871"/>
      <c r="ZG998" s="871"/>
      <c r="ZH998" s="871"/>
      <c r="ZI998" s="871"/>
      <c r="ZJ998" s="871"/>
      <c r="ZK998" s="871"/>
      <c r="ZL998" s="871"/>
      <c r="ZM998" s="871"/>
      <c r="ZN998" s="871"/>
      <c r="ZO998" s="871"/>
      <c r="ZP998" s="871"/>
      <c r="ZQ998" s="871"/>
      <c r="ZR998" s="871"/>
      <c r="ZS998" s="871"/>
      <c r="ZT998" s="871"/>
      <c r="ZU998" s="871"/>
      <c r="ZV998" s="871"/>
      <c r="ZW998" s="871"/>
      <c r="ZX998" s="871"/>
      <c r="ZY998" s="871"/>
      <c r="ZZ998" s="871"/>
      <c r="AAA998" s="871"/>
      <c r="AAB998" s="871"/>
      <c r="AAC998" s="871"/>
      <c r="AAD998" s="871"/>
      <c r="AAE998" s="871"/>
      <c r="AAF998" s="871"/>
      <c r="AAG998" s="871"/>
      <c r="AAH998" s="871"/>
      <c r="AAI998" s="871"/>
      <c r="AAJ998" s="871"/>
      <c r="AAK998" s="871"/>
      <c r="AAL998" s="871"/>
      <c r="AAM998" s="871"/>
      <c r="AAN998" s="871"/>
      <c r="AAO998" s="871"/>
      <c r="AAP998" s="871"/>
      <c r="AAQ998" s="871"/>
      <c r="AAR998" s="871"/>
      <c r="AAS998" s="871"/>
      <c r="AAT998" s="871"/>
      <c r="AAU998" s="871"/>
      <c r="AAV998" s="871"/>
      <c r="AAW998" s="871"/>
      <c r="AAX998" s="871"/>
      <c r="AAY998" s="871"/>
      <c r="AAZ998" s="871"/>
      <c r="ABA998" s="871"/>
      <c r="ABB998" s="871"/>
      <c r="ABC998" s="871"/>
      <c r="ABD998" s="871"/>
      <c r="ABE998" s="871"/>
      <c r="ABF998" s="871"/>
      <c r="ABG998" s="871"/>
      <c r="ABH998" s="871"/>
      <c r="ABI998" s="871"/>
      <c r="ABJ998" s="871"/>
      <c r="ABK998" s="871"/>
      <c r="ABL998" s="871"/>
      <c r="ABM998" s="871"/>
      <c r="ABN998" s="871"/>
      <c r="ABO998" s="871"/>
      <c r="ABP998" s="871"/>
      <c r="ABQ998" s="871"/>
      <c r="ABR998" s="871"/>
      <c r="ABS998" s="871"/>
      <c r="ABT998" s="871"/>
      <c r="ABU998" s="871"/>
      <c r="ABV998" s="871"/>
      <c r="ABW998" s="871"/>
      <c r="ABX998" s="871"/>
      <c r="ABY998" s="871"/>
      <c r="ABZ998" s="871"/>
      <c r="ACA998" s="871"/>
      <c r="ACB998" s="871"/>
      <c r="ACC998" s="871"/>
      <c r="ACD998" s="871"/>
      <c r="ACE998" s="871"/>
      <c r="ACF998" s="871"/>
      <c r="ACG998" s="871"/>
      <c r="ACH998" s="871"/>
      <c r="ACI998" s="871"/>
      <c r="ACJ998" s="871"/>
      <c r="ACK998" s="871"/>
      <c r="ACL998" s="871"/>
      <c r="ACM998" s="871"/>
      <c r="ACN998" s="871"/>
      <c r="ACO998" s="871"/>
      <c r="ACP998" s="871"/>
      <c r="ACQ998" s="871"/>
      <c r="ACR998" s="871"/>
      <c r="ACS998" s="871"/>
      <c r="ACT998" s="871"/>
      <c r="ACU998" s="871"/>
      <c r="ACV998" s="871"/>
      <c r="ACW998" s="871"/>
      <c r="ACX998" s="871"/>
      <c r="ACY998" s="871"/>
      <c r="ACZ998" s="871"/>
      <c r="ADA998" s="871"/>
      <c r="ADB998" s="871"/>
      <c r="ADC998" s="871"/>
      <c r="ADD998" s="871"/>
      <c r="ADE998" s="871"/>
      <c r="ADF998" s="871"/>
      <c r="ADG998" s="871"/>
      <c r="ADH998" s="871"/>
      <c r="ADI998" s="871"/>
      <c r="ADJ998" s="871"/>
      <c r="ADK998" s="871"/>
      <c r="ADL998" s="871"/>
      <c r="ADM998" s="871"/>
      <c r="ADN998" s="871"/>
      <c r="ADO998" s="871"/>
      <c r="ADP998" s="871"/>
      <c r="ADQ998" s="871"/>
      <c r="ADR998" s="871"/>
      <c r="ADS998" s="871"/>
      <c r="ADT998" s="871"/>
      <c r="ADU998" s="871"/>
      <c r="ADV998" s="871"/>
      <c r="ADW998" s="871"/>
      <c r="ADX998" s="871"/>
      <c r="ADY998" s="871"/>
      <c r="ADZ998" s="871"/>
      <c r="AEA998" s="871"/>
      <c r="AEB998" s="871"/>
      <c r="AEC998" s="871"/>
      <c r="AED998" s="871"/>
      <c r="AEE998" s="871"/>
      <c r="AEF998" s="871"/>
      <c r="AEG998" s="871"/>
      <c r="AEH998" s="871"/>
      <c r="AEI998" s="871"/>
      <c r="AEJ998" s="871"/>
      <c r="AEK998" s="871"/>
      <c r="AEL998" s="871"/>
      <c r="AEM998" s="871"/>
      <c r="AEN998" s="871"/>
      <c r="AEO998" s="871"/>
      <c r="AEP998" s="871"/>
      <c r="AEQ998" s="871"/>
      <c r="AER998" s="871"/>
      <c r="AES998" s="871"/>
      <c r="AET998" s="871"/>
      <c r="AEU998" s="871"/>
      <c r="AEV998" s="871"/>
      <c r="AEW998" s="871"/>
      <c r="AEX998" s="871"/>
      <c r="AEY998" s="871"/>
      <c r="AEZ998" s="871"/>
      <c r="AFA998" s="871"/>
      <c r="AFB998" s="871"/>
      <c r="AFC998" s="871"/>
      <c r="AFD998" s="871"/>
      <c r="AFE998" s="871"/>
      <c r="AFF998" s="871"/>
      <c r="AFG998" s="871"/>
      <c r="AFH998" s="871"/>
      <c r="AFI998" s="871"/>
      <c r="AFJ998" s="871"/>
      <c r="AFK998" s="871"/>
      <c r="AFL998" s="871"/>
      <c r="AFM998" s="871"/>
      <c r="AFN998" s="871"/>
      <c r="AFO998" s="871"/>
      <c r="AFP998" s="871"/>
      <c r="AFQ998" s="871"/>
      <c r="AFR998" s="871"/>
      <c r="AFS998" s="871"/>
      <c r="AFT998" s="871"/>
      <c r="AFU998" s="871"/>
      <c r="AFV998" s="871"/>
      <c r="AFW998" s="871"/>
      <c r="AFX998" s="871"/>
      <c r="AFY998" s="871"/>
      <c r="AFZ998" s="871"/>
      <c r="AGA998" s="871"/>
      <c r="AGB998" s="871"/>
      <c r="AGC998" s="871"/>
      <c r="AGD998" s="871"/>
      <c r="AGE998" s="871"/>
      <c r="AGF998" s="871"/>
      <c r="AGG998" s="871"/>
      <c r="AGH998" s="871"/>
      <c r="AGI998" s="871"/>
      <c r="AGJ998" s="871"/>
      <c r="AGK998" s="871"/>
      <c r="AGL998" s="871"/>
      <c r="AGM998" s="871"/>
      <c r="AGN998" s="871"/>
      <c r="AGO998" s="871"/>
      <c r="AGP998" s="871"/>
      <c r="AGQ998" s="871"/>
      <c r="AGR998" s="871"/>
      <c r="AGS998" s="871"/>
      <c r="AGT998" s="871"/>
      <c r="AGU998" s="871"/>
      <c r="AGV998" s="871"/>
      <c r="AGW998" s="871"/>
      <c r="AGX998" s="871"/>
      <c r="AGY998" s="871"/>
      <c r="AGZ998" s="871"/>
      <c r="AHA998" s="871"/>
      <c r="AHB998" s="871"/>
      <c r="AHC998" s="871"/>
      <c r="AHD998" s="871"/>
      <c r="AHE998" s="871"/>
      <c r="AHF998" s="871"/>
      <c r="AHG998" s="871"/>
      <c r="AHH998" s="871"/>
      <c r="AHI998" s="871"/>
      <c r="AHJ998" s="871"/>
      <c r="AHK998" s="871"/>
      <c r="AHL998" s="871"/>
      <c r="AHM998" s="871"/>
      <c r="AHN998" s="871"/>
      <c r="AHO998" s="871"/>
      <c r="AHP998" s="871"/>
      <c r="AHQ998" s="871"/>
      <c r="AHR998" s="871"/>
      <c r="AHS998" s="871"/>
      <c r="AHT998" s="871"/>
      <c r="AHU998" s="871"/>
      <c r="AHV998" s="871"/>
      <c r="AHW998" s="871"/>
      <c r="AHX998" s="871"/>
      <c r="AHY998" s="871"/>
      <c r="AHZ998" s="871"/>
      <c r="AIA998" s="871"/>
      <c r="AIB998" s="871"/>
      <c r="AIC998" s="871"/>
      <c r="AID998" s="871"/>
      <c r="AIE998" s="871"/>
      <c r="AIF998" s="871"/>
      <c r="AIG998" s="871"/>
      <c r="AIH998" s="871"/>
      <c r="AII998" s="871"/>
      <c r="AIJ998" s="871"/>
      <c r="AIK998" s="871"/>
      <c r="AIL998" s="871"/>
      <c r="AIM998" s="871"/>
      <c r="AIN998" s="871"/>
      <c r="AIO998" s="871"/>
      <c r="AIP998" s="871"/>
      <c r="AIQ998" s="871"/>
      <c r="AIR998" s="871"/>
      <c r="AIS998" s="871"/>
      <c r="AIT998" s="871"/>
      <c r="AIU998" s="871"/>
      <c r="AIV998" s="871"/>
      <c r="AIW998" s="871"/>
      <c r="AIX998" s="871"/>
      <c r="AIY998" s="871"/>
      <c r="AIZ998" s="871"/>
      <c r="AJA998" s="871"/>
      <c r="AJB998" s="871"/>
      <c r="AJC998" s="871"/>
      <c r="AJD998" s="871"/>
      <c r="AJE998" s="871"/>
      <c r="AJF998" s="871"/>
      <c r="AJG998" s="871"/>
      <c r="AJH998" s="871"/>
      <c r="AJI998" s="871"/>
      <c r="AJJ998" s="871"/>
      <c r="AJK998" s="871"/>
      <c r="AJL998" s="871"/>
      <c r="AJM998" s="871"/>
      <c r="AJN998" s="871"/>
      <c r="AJO998" s="871"/>
      <c r="AJP998" s="871"/>
      <c r="AJQ998" s="871"/>
      <c r="AJR998" s="871"/>
      <c r="AJS998" s="871"/>
      <c r="AJT998" s="871"/>
      <c r="AJU998" s="871"/>
      <c r="AJV998" s="871"/>
      <c r="AJW998" s="871"/>
      <c r="AJX998" s="871"/>
      <c r="AJY998" s="871"/>
      <c r="AJZ998" s="871"/>
      <c r="AKA998" s="871"/>
      <c r="AKB998" s="871"/>
      <c r="AKC998" s="871"/>
      <c r="AKD998" s="871"/>
      <c r="AKE998" s="871"/>
      <c r="AKF998" s="871"/>
      <c r="AKG998" s="871"/>
      <c r="AKH998" s="871"/>
      <c r="AKI998" s="871"/>
      <c r="AKJ998" s="871"/>
      <c r="AKK998" s="871"/>
      <c r="AKL998" s="871"/>
      <c r="AKM998" s="871"/>
      <c r="AKN998" s="871"/>
      <c r="AKO998" s="871"/>
      <c r="AKP998" s="871"/>
      <c r="AKQ998" s="871"/>
      <c r="AKR998" s="871"/>
      <c r="AKS998" s="871"/>
      <c r="AKT998" s="871"/>
      <c r="AKU998" s="871"/>
      <c r="AKV998" s="871"/>
      <c r="AKW998" s="871"/>
      <c r="AKX998" s="871"/>
      <c r="AKY998" s="871"/>
      <c r="AKZ998" s="871"/>
      <c r="ALA998" s="871"/>
      <c r="ALB998" s="871"/>
      <c r="ALC998" s="871"/>
      <c r="ALD998" s="871"/>
      <c r="ALE998" s="871"/>
      <c r="ALF998" s="871"/>
      <c r="ALG998" s="871"/>
      <c r="ALH998" s="871"/>
      <c r="ALI998" s="871"/>
      <c r="ALJ998" s="871"/>
      <c r="ALK998" s="871"/>
      <c r="ALL998" s="871"/>
      <c r="ALM998" s="871"/>
      <c r="ALN998" s="871"/>
      <c r="ALO998" s="871"/>
      <c r="ALP998" s="871"/>
      <c r="ALQ998" s="871"/>
      <c r="ALR998" s="871"/>
      <c r="ALS998" s="871"/>
      <c r="ALT998" s="871"/>
      <c r="ALU998" s="871"/>
      <c r="ALV998" s="871"/>
      <c r="ALW998" s="871"/>
      <c r="ALX998" s="871"/>
      <c r="ALY998" s="871"/>
      <c r="ALZ998" s="871"/>
      <c r="AMA998" s="871"/>
      <c r="AMB998" s="871"/>
      <c r="AMC998" s="871"/>
      <c r="AMD998" s="871"/>
      <c r="AME998" s="871"/>
      <c r="AMF998" s="871"/>
      <c r="AMG998" s="871"/>
      <c r="AMH998" s="871"/>
      <c r="AMI998" s="871"/>
      <c r="AMJ998" s="871"/>
    </row>
    <row r="999" spans="1:1024" ht="14.4">
      <c r="A999" s="986">
        <v>15636</v>
      </c>
      <c r="B999" s="1008">
        <v>0.1</v>
      </c>
      <c r="C999" s="1041"/>
      <c r="D999" s="954" t="s">
        <v>758</v>
      </c>
      <c r="E999" s="955">
        <v>1600000</v>
      </c>
      <c r="F999" s="1056">
        <v>2.5000000000000001E-2</v>
      </c>
      <c r="G999" s="955">
        <f t="shared" si="40"/>
        <v>40000</v>
      </c>
      <c r="H999" s="871"/>
      <c r="I999" s="871"/>
      <c r="J999" s="871"/>
      <c r="K999" s="871"/>
      <c r="L999" s="871"/>
      <c r="M999" s="871"/>
      <c r="N999" s="871"/>
      <c r="O999" s="871"/>
      <c r="P999" s="871"/>
      <c r="Q999" s="871"/>
      <c r="R999" s="871"/>
      <c r="S999" s="871"/>
      <c r="T999" s="871"/>
      <c r="U999" s="871"/>
      <c r="V999" s="871"/>
      <c r="W999" s="871"/>
      <c r="X999" s="871"/>
      <c r="Y999" s="871"/>
      <c r="Z999" s="871"/>
      <c r="AA999" s="871"/>
      <c r="AB999" s="871"/>
      <c r="AC999" s="871"/>
      <c r="AD999" s="871"/>
      <c r="AE999" s="871"/>
      <c r="AF999" s="871"/>
      <c r="AG999" s="871"/>
      <c r="AH999" s="871"/>
      <c r="AI999" s="871"/>
      <c r="AJ999" s="871"/>
      <c r="AK999" s="871"/>
      <c r="AL999" s="871"/>
      <c r="AM999" s="871"/>
      <c r="AN999" s="871"/>
      <c r="AO999" s="871"/>
      <c r="AP999" s="871"/>
      <c r="AQ999" s="871"/>
      <c r="AR999" s="871"/>
      <c r="AS999" s="871"/>
      <c r="AT999" s="871"/>
      <c r="AU999" s="871"/>
      <c r="AV999" s="871"/>
      <c r="AW999" s="871"/>
      <c r="AX999" s="871"/>
      <c r="AY999" s="871"/>
      <c r="AZ999" s="871"/>
      <c r="BA999" s="871"/>
      <c r="BB999" s="871"/>
      <c r="BC999" s="871"/>
      <c r="BD999" s="871"/>
      <c r="BE999" s="871"/>
      <c r="BF999" s="871"/>
      <c r="BG999" s="871"/>
      <c r="BH999" s="871"/>
      <c r="BI999" s="871"/>
      <c r="BJ999" s="871"/>
      <c r="BK999" s="871"/>
      <c r="BL999" s="871"/>
      <c r="BM999" s="871"/>
      <c r="BN999" s="871"/>
      <c r="BO999" s="871"/>
      <c r="BP999" s="871"/>
      <c r="BQ999" s="871"/>
      <c r="BR999" s="871"/>
      <c r="BS999" s="871"/>
      <c r="BT999" s="871"/>
      <c r="BU999" s="871"/>
      <c r="BV999" s="871"/>
      <c r="BW999" s="871"/>
      <c r="BX999" s="871"/>
      <c r="BY999" s="871"/>
      <c r="BZ999" s="871"/>
      <c r="CA999" s="871"/>
      <c r="CB999" s="871"/>
      <c r="CC999" s="871"/>
      <c r="CD999" s="871"/>
      <c r="CE999" s="871"/>
      <c r="CF999" s="871"/>
      <c r="CG999" s="871"/>
      <c r="CH999" s="871"/>
      <c r="CI999" s="871"/>
      <c r="CJ999" s="871"/>
      <c r="CK999" s="871"/>
      <c r="CL999" s="871"/>
      <c r="CM999" s="871"/>
      <c r="CN999" s="871"/>
      <c r="CO999" s="871"/>
      <c r="CP999" s="871"/>
      <c r="CQ999" s="871"/>
      <c r="CR999" s="871"/>
      <c r="CS999" s="871"/>
      <c r="CT999" s="871"/>
      <c r="CU999" s="871"/>
      <c r="CV999" s="871"/>
      <c r="CW999" s="871"/>
      <c r="CX999" s="871"/>
      <c r="CY999" s="871"/>
      <c r="CZ999" s="871"/>
      <c r="DA999" s="871"/>
      <c r="DB999" s="871"/>
      <c r="DC999" s="871"/>
      <c r="DD999" s="871"/>
      <c r="DE999" s="871"/>
      <c r="DF999" s="871"/>
      <c r="DG999" s="871"/>
      <c r="DH999" s="871"/>
      <c r="DI999" s="871"/>
      <c r="DJ999" s="871"/>
      <c r="DK999" s="871"/>
      <c r="DL999" s="871"/>
      <c r="DM999" s="871"/>
      <c r="DN999" s="871"/>
      <c r="DO999" s="871"/>
      <c r="DP999" s="871"/>
      <c r="DQ999" s="871"/>
      <c r="DR999" s="871"/>
      <c r="DS999" s="871"/>
      <c r="DT999" s="871"/>
      <c r="DU999" s="871"/>
      <c r="DV999" s="871"/>
      <c r="DW999" s="871"/>
      <c r="DX999" s="871"/>
      <c r="DY999" s="871"/>
      <c r="DZ999" s="871"/>
      <c r="EA999" s="871"/>
      <c r="EB999" s="871"/>
      <c r="EC999" s="871"/>
      <c r="ED999" s="871"/>
      <c r="EE999" s="871"/>
      <c r="EF999" s="871"/>
      <c r="EG999" s="871"/>
      <c r="EH999" s="871"/>
      <c r="EI999" s="871"/>
      <c r="EJ999" s="871"/>
      <c r="EK999" s="871"/>
      <c r="EL999" s="871"/>
      <c r="EM999" s="871"/>
      <c r="EN999" s="871"/>
      <c r="EO999" s="871"/>
      <c r="EP999" s="871"/>
      <c r="EQ999" s="871"/>
      <c r="ER999" s="871"/>
      <c r="ES999" s="871"/>
      <c r="ET999" s="871"/>
      <c r="EU999" s="871"/>
      <c r="EV999" s="871"/>
      <c r="EW999" s="871"/>
      <c r="EX999" s="871"/>
      <c r="EY999" s="871"/>
      <c r="EZ999" s="871"/>
      <c r="FA999" s="871"/>
      <c r="FB999" s="871"/>
      <c r="FC999" s="871"/>
      <c r="FD999" s="871"/>
      <c r="FE999" s="871"/>
      <c r="FF999" s="871"/>
      <c r="FG999" s="871"/>
      <c r="FH999" s="871"/>
      <c r="FI999" s="871"/>
      <c r="FJ999" s="871"/>
      <c r="FK999" s="871"/>
      <c r="FL999" s="871"/>
      <c r="FM999" s="871"/>
      <c r="FN999" s="871"/>
      <c r="FO999" s="871"/>
      <c r="FP999" s="871"/>
      <c r="FQ999" s="871"/>
      <c r="FR999" s="871"/>
      <c r="FS999" s="871"/>
      <c r="FT999" s="871"/>
      <c r="FU999" s="871"/>
      <c r="FV999" s="871"/>
      <c r="FW999" s="871"/>
      <c r="FX999" s="871"/>
      <c r="FY999" s="871"/>
      <c r="FZ999" s="871"/>
      <c r="GA999" s="871"/>
      <c r="GB999" s="871"/>
      <c r="GC999" s="871"/>
      <c r="GD999" s="871"/>
      <c r="GE999" s="871"/>
      <c r="GF999" s="871"/>
      <c r="GG999" s="871"/>
      <c r="GH999" s="871"/>
      <c r="GI999" s="871"/>
      <c r="GJ999" s="871"/>
      <c r="GK999" s="871"/>
      <c r="GL999" s="871"/>
      <c r="GM999" s="871"/>
      <c r="GN999" s="871"/>
      <c r="GO999" s="871"/>
      <c r="GP999" s="871"/>
      <c r="GQ999" s="871"/>
      <c r="GR999" s="871"/>
      <c r="GS999" s="871"/>
      <c r="GT999" s="871"/>
      <c r="GU999" s="871"/>
      <c r="GV999" s="871"/>
      <c r="GW999" s="871"/>
      <c r="GX999" s="871"/>
      <c r="GY999" s="871"/>
      <c r="GZ999" s="871"/>
      <c r="HA999" s="871"/>
      <c r="HB999" s="871"/>
      <c r="HC999" s="871"/>
      <c r="HD999" s="871"/>
      <c r="HE999" s="871"/>
      <c r="HF999" s="871"/>
      <c r="HG999" s="871"/>
      <c r="HH999" s="871"/>
      <c r="HI999" s="871"/>
      <c r="HJ999" s="871"/>
      <c r="HK999" s="871"/>
      <c r="HL999" s="871"/>
      <c r="HM999" s="871"/>
      <c r="HN999" s="871"/>
      <c r="HO999" s="871"/>
      <c r="HP999" s="871"/>
      <c r="HQ999" s="871"/>
      <c r="HR999" s="871"/>
      <c r="HS999" s="871"/>
      <c r="HT999" s="871"/>
      <c r="HU999" s="871"/>
      <c r="HV999" s="871"/>
      <c r="HW999" s="871"/>
      <c r="HX999" s="871"/>
      <c r="HY999" s="871"/>
      <c r="HZ999" s="871"/>
      <c r="IA999" s="871"/>
      <c r="IB999" s="871"/>
      <c r="IC999" s="871"/>
      <c r="ID999" s="871"/>
      <c r="IE999" s="871"/>
      <c r="IF999" s="871"/>
      <c r="IG999" s="871"/>
      <c r="IH999" s="871"/>
      <c r="II999" s="871"/>
      <c r="IJ999" s="871"/>
      <c r="IK999" s="871"/>
      <c r="IL999" s="871"/>
      <c r="IM999" s="871"/>
      <c r="IN999" s="871"/>
      <c r="IO999" s="871"/>
      <c r="IP999" s="871"/>
      <c r="IQ999" s="871"/>
      <c r="IR999" s="871"/>
      <c r="IS999" s="871"/>
      <c r="IT999" s="871"/>
      <c r="IU999" s="871"/>
      <c r="IV999" s="871"/>
      <c r="IW999" s="871"/>
      <c r="IX999" s="871"/>
      <c r="IY999" s="871"/>
      <c r="IZ999" s="871"/>
      <c r="JA999" s="871"/>
      <c r="JB999" s="871"/>
      <c r="JC999" s="871"/>
      <c r="JD999" s="871"/>
      <c r="JE999" s="871"/>
      <c r="JF999" s="871"/>
      <c r="JG999" s="871"/>
      <c r="JH999" s="871"/>
      <c r="JI999" s="871"/>
      <c r="JJ999" s="871"/>
      <c r="JK999" s="871"/>
      <c r="JL999" s="871"/>
      <c r="JM999" s="871"/>
      <c r="JN999" s="871"/>
      <c r="JO999" s="871"/>
      <c r="JP999" s="871"/>
      <c r="JQ999" s="871"/>
      <c r="JR999" s="871"/>
      <c r="JS999" s="871"/>
      <c r="JT999" s="871"/>
      <c r="JU999" s="871"/>
      <c r="JV999" s="871"/>
      <c r="JW999" s="871"/>
      <c r="JX999" s="871"/>
      <c r="JY999" s="871"/>
      <c r="JZ999" s="871"/>
      <c r="KA999" s="871"/>
      <c r="KB999" s="871"/>
      <c r="KC999" s="871"/>
      <c r="KD999" s="871"/>
      <c r="KE999" s="871"/>
      <c r="KF999" s="871"/>
      <c r="KG999" s="871"/>
      <c r="KH999" s="871"/>
      <c r="KI999" s="871"/>
      <c r="KJ999" s="871"/>
      <c r="KK999" s="871"/>
      <c r="KL999" s="871"/>
      <c r="KM999" s="871"/>
      <c r="KN999" s="871"/>
      <c r="KO999" s="871"/>
      <c r="KP999" s="871"/>
      <c r="KQ999" s="871"/>
      <c r="KR999" s="871"/>
      <c r="KS999" s="871"/>
      <c r="KT999" s="871"/>
      <c r="KU999" s="871"/>
      <c r="KV999" s="871"/>
      <c r="KW999" s="871"/>
      <c r="KX999" s="871"/>
      <c r="KY999" s="871"/>
      <c r="KZ999" s="871"/>
      <c r="LA999" s="871"/>
      <c r="LB999" s="871"/>
      <c r="LC999" s="871"/>
      <c r="LD999" s="871"/>
      <c r="LE999" s="871"/>
      <c r="LF999" s="871"/>
      <c r="LG999" s="871"/>
      <c r="LH999" s="871"/>
      <c r="LI999" s="871"/>
      <c r="LJ999" s="871"/>
      <c r="LK999" s="871"/>
      <c r="LL999" s="871"/>
      <c r="LM999" s="871"/>
      <c r="LN999" s="871"/>
      <c r="LO999" s="871"/>
      <c r="LP999" s="871"/>
      <c r="LQ999" s="871"/>
      <c r="LR999" s="871"/>
      <c r="LS999" s="871"/>
      <c r="LT999" s="871"/>
      <c r="LU999" s="871"/>
      <c r="LV999" s="871"/>
      <c r="LW999" s="871"/>
      <c r="LX999" s="871"/>
      <c r="LY999" s="871"/>
      <c r="LZ999" s="871"/>
      <c r="MA999" s="871"/>
      <c r="MB999" s="871"/>
      <c r="MC999" s="871"/>
      <c r="MD999" s="871"/>
      <c r="ME999" s="871"/>
      <c r="MF999" s="871"/>
      <c r="MG999" s="871"/>
      <c r="MH999" s="871"/>
      <c r="MI999" s="871"/>
      <c r="MJ999" s="871"/>
      <c r="MK999" s="871"/>
      <c r="ML999" s="871"/>
      <c r="MM999" s="871"/>
      <c r="MN999" s="871"/>
      <c r="MO999" s="871"/>
      <c r="MP999" s="871"/>
      <c r="MQ999" s="871"/>
      <c r="MR999" s="871"/>
      <c r="MS999" s="871"/>
      <c r="MT999" s="871"/>
      <c r="MU999" s="871"/>
      <c r="MV999" s="871"/>
      <c r="MW999" s="871"/>
      <c r="MX999" s="871"/>
      <c r="MY999" s="871"/>
      <c r="MZ999" s="871"/>
      <c r="NA999" s="871"/>
      <c r="NB999" s="871"/>
      <c r="NC999" s="871"/>
      <c r="ND999" s="871"/>
      <c r="NE999" s="871"/>
      <c r="NF999" s="871"/>
      <c r="NG999" s="871"/>
      <c r="NH999" s="871"/>
      <c r="NI999" s="871"/>
      <c r="NJ999" s="871"/>
      <c r="NK999" s="871"/>
      <c r="NL999" s="871"/>
      <c r="NM999" s="871"/>
      <c r="NN999" s="871"/>
      <c r="NO999" s="871"/>
      <c r="NP999" s="871"/>
      <c r="NQ999" s="871"/>
      <c r="NR999" s="871"/>
      <c r="NS999" s="871"/>
      <c r="NT999" s="871"/>
      <c r="NU999" s="871"/>
      <c r="NV999" s="871"/>
      <c r="NW999" s="871"/>
      <c r="NX999" s="871"/>
      <c r="NY999" s="871"/>
      <c r="NZ999" s="871"/>
      <c r="OA999" s="871"/>
      <c r="OB999" s="871"/>
      <c r="OC999" s="871"/>
      <c r="OD999" s="871"/>
      <c r="OE999" s="871"/>
      <c r="OF999" s="871"/>
      <c r="OG999" s="871"/>
      <c r="OH999" s="871"/>
      <c r="OI999" s="871"/>
      <c r="OJ999" s="871"/>
      <c r="OK999" s="871"/>
      <c r="OL999" s="871"/>
      <c r="OM999" s="871"/>
      <c r="ON999" s="871"/>
      <c r="OO999" s="871"/>
      <c r="OP999" s="871"/>
      <c r="OQ999" s="871"/>
      <c r="OR999" s="871"/>
      <c r="OS999" s="871"/>
      <c r="OT999" s="871"/>
      <c r="OU999" s="871"/>
      <c r="OV999" s="871"/>
      <c r="OW999" s="871"/>
      <c r="OX999" s="871"/>
      <c r="OY999" s="871"/>
      <c r="OZ999" s="871"/>
      <c r="PA999" s="871"/>
      <c r="PB999" s="871"/>
      <c r="PC999" s="871"/>
      <c r="PD999" s="871"/>
      <c r="PE999" s="871"/>
      <c r="PF999" s="871"/>
      <c r="PG999" s="871"/>
      <c r="PH999" s="871"/>
      <c r="PI999" s="871"/>
      <c r="PJ999" s="871"/>
      <c r="PK999" s="871"/>
      <c r="PL999" s="871"/>
      <c r="PM999" s="871"/>
      <c r="PN999" s="871"/>
      <c r="PO999" s="871"/>
      <c r="PP999" s="871"/>
      <c r="PQ999" s="871"/>
      <c r="PR999" s="871"/>
      <c r="PS999" s="871"/>
      <c r="PT999" s="871"/>
      <c r="PU999" s="871"/>
      <c r="PV999" s="871"/>
      <c r="PW999" s="871"/>
      <c r="PX999" s="871"/>
      <c r="PY999" s="871"/>
      <c r="PZ999" s="871"/>
      <c r="QA999" s="871"/>
      <c r="QB999" s="871"/>
      <c r="QC999" s="871"/>
      <c r="QD999" s="871"/>
      <c r="QE999" s="871"/>
      <c r="QF999" s="871"/>
      <c r="QG999" s="871"/>
      <c r="QH999" s="871"/>
      <c r="QI999" s="871"/>
      <c r="QJ999" s="871"/>
      <c r="QK999" s="871"/>
      <c r="QL999" s="871"/>
      <c r="QM999" s="871"/>
      <c r="QN999" s="871"/>
      <c r="QO999" s="871"/>
      <c r="QP999" s="871"/>
      <c r="QQ999" s="871"/>
      <c r="QR999" s="871"/>
      <c r="QS999" s="871"/>
      <c r="QT999" s="871"/>
      <c r="QU999" s="871"/>
      <c r="QV999" s="871"/>
      <c r="QW999" s="871"/>
      <c r="QX999" s="871"/>
      <c r="QY999" s="871"/>
      <c r="QZ999" s="871"/>
      <c r="RA999" s="871"/>
      <c r="RB999" s="871"/>
      <c r="RC999" s="871"/>
      <c r="RD999" s="871"/>
      <c r="RE999" s="871"/>
      <c r="RF999" s="871"/>
      <c r="RG999" s="871"/>
      <c r="RH999" s="871"/>
      <c r="RI999" s="871"/>
      <c r="RJ999" s="871"/>
      <c r="RK999" s="871"/>
      <c r="RL999" s="871"/>
      <c r="RM999" s="871"/>
      <c r="RN999" s="871"/>
      <c r="RO999" s="871"/>
      <c r="RP999" s="871"/>
      <c r="RQ999" s="871"/>
      <c r="RR999" s="871"/>
      <c r="RS999" s="871"/>
      <c r="RT999" s="871"/>
      <c r="RU999" s="871"/>
      <c r="RV999" s="871"/>
      <c r="RW999" s="871"/>
      <c r="RX999" s="871"/>
      <c r="RY999" s="871"/>
      <c r="RZ999" s="871"/>
      <c r="SA999" s="871"/>
      <c r="SB999" s="871"/>
      <c r="SC999" s="871"/>
      <c r="SD999" s="871"/>
      <c r="SE999" s="871"/>
      <c r="SF999" s="871"/>
      <c r="SG999" s="871"/>
      <c r="SH999" s="871"/>
      <c r="SI999" s="871"/>
      <c r="SJ999" s="871"/>
      <c r="SK999" s="871"/>
      <c r="SL999" s="871"/>
      <c r="SM999" s="871"/>
      <c r="SN999" s="871"/>
      <c r="SO999" s="871"/>
      <c r="SP999" s="871"/>
      <c r="SQ999" s="871"/>
      <c r="SR999" s="871"/>
      <c r="SS999" s="871"/>
      <c r="ST999" s="871"/>
      <c r="SU999" s="871"/>
      <c r="SV999" s="871"/>
      <c r="SW999" s="871"/>
      <c r="SX999" s="871"/>
      <c r="SY999" s="871"/>
      <c r="SZ999" s="871"/>
      <c r="TA999" s="871"/>
      <c r="TB999" s="871"/>
      <c r="TC999" s="871"/>
      <c r="TD999" s="871"/>
      <c r="TE999" s="871"/>
      <c r="TF999" s="871"/>
      <c r="TG999" s="871"/>
      <c r="TH999" s="871"/>
      <c r="TI999" s="871"/>
      <c r="TJ999" s="871"/>
      <c r="TK999" s="871"/>
      <c r="TL999" s="871"/>
      <c r="TM999" s="871"/>
      <c r="TN999" s="871"/>
      <c r="TO999" s="871"/>
      <c r="TP999" s="871"/>
      <c r="TQ999" s="871"/>
      <c r="TR999" s="871"/>
      <c r="TS999" s="871"/>
      <c r="TT999" s="871"/>
      <c r="TU999" s="871"/>
      <c r="TV999" s="871"/>
      <c r="TW999" s="871"/>
      <c r="TX999" s="871"/>
      <c r="TY999" s="871"/>
      <c r="TZ999" s="871"/>
      <c r="UA999" s="871"/>
      <c r="UB999" s="871"/>
      <c r="UC999" s="871"/>
      <c r="UD999" s="871"/>
      <c r="UE999" s="871"/>
      <c r="UF999" s="871"/>
      <c r="UG999" s="871"/>
      <c r="UH999" s="871"/>
      <c r="UI999" s="871"/>
      <c r="UJ999" s="871"/>
      <c r="UK999" s="871"/>
      <c r="UL999" s="871"/>
      <c r="UM999" s="871"/>
      <c r="UN999" s="871"/>
      <c r="UO999" s="871"/>
      <c r="UP999" s="871"/>
      <c r="UQ999" s="871"/>
      <c r="UR999" s="871"/>
      <c r="US999" s="871"/>
      <c r="UT999" s="871"/>
      <c r="UU999" s="871"/>
      <c r="UV999" s="871"/>
      <c r="UW999" s="871"/>
      <c r="UX999" s="871"/>
      <c r="UY999" s="871"/>
      <c r="UZ999" s="871"/>
      <c r="VA999" s="871"/>
      <c r="VB999" s="871"/>
      <c r="VC999" s="871"/>
      <c r="VD999" s="871"/>
      <c r="VE999" s="871"/>
      <c r="VF999" s="871"/>
      <c r="VG999" s="871"/>
      <c r="VH999" s="871"/>
      <c r="VI999" s="871"/>
      <c r="VJ999" s="871"/>
      <c r="VK999" s="871"/>
      <c r="VL999" s="871"/>
      <c r="VM999" s="871"/>
      <c r="VN999" s="871"/>
      <c r="VO999" s="871"/>
      <c r="VP999" s="871"/>
      <c r="VQ999" s="871"/>
      <c r="VR999" s="871"/>
      <c r="VS999" s="871"/>
      <c r="VT999" s="871"/>
      <c r="VU999" s="871"/>
      <c r="VV999" s="871"/>
      <c r="VW999" s="871"/>
      <c r="VX999" s="871"/>
      <c r="VY999" s="871"/>
      <c r="VZ999" s="871"/>
      <c r="WA999" s="871"/>
      <c r="WB999" s="871"/>
      <c r="WC999" s="871"/>
      <c r="WD999" s="871"/>
      <c r="WE999" s="871"/>
      <c r="WF999" s="871"/>
      <c r="WG999" s="871"/>
      <c r="WH999" s="871"/>
      <c r="WI999" s="871"/>
      <c r="WJ999" s="871"/>
      <c r="WK999" s="871"/>
      <c r="WL999" s="871"/>
      <c r="WM999" s="871"/>
      <c r="WN999" s="871"/>
      <c r="WO999" s="871"/>
      <c r="WP999" s="871"/>
      <c r="WQ999" s="871"/>
      <c r="WR999" s="871"/>
      <c r="WS999" s="871"/>
      <c r="WT999" s="871"/>
      <c r="WU999" s="871"/>
      <c r="WV999" s="871"/>
      <c r="WW999" s="871"/>
      <c r="WX999" s="871"/>
      <c r="WY999" s="871"/>
      <c r="WZ999" s="871"/>
      <c r="XA999" s="871"/>
      <c r="XB999" s="871"/>
      <c r="XC999" s="871"/>
      <c r="XD999" s="871"/>
      <c r="XE999" s="871"/>
      <c r="XF999" s="871"/>
      <c r="XG999" s="871"/>
      <c r="XH999" s="871"/>
      <c r="XI999" s="871"/>
      <c r="XJ999" s="871"/>
      <c r="XK999" s="871"/>
      <c r="XL999" s="871"/>
      <c r="XM999" s="871"/>
      <c r="XN999" s="871"/>
      <c r="XO999" s="871"/>
      <c r="XP999" s="871"/>
      <c r="XQ999" s="871"/>
      <c r="XR999" s="871"/>
      <c r="XS999" s="871"/>
      <c r="XT999" s="871"/>
      <c r="XU999" s="871"/>
      <c r="XV999" s="871"/>
      <c r="XW999" s="871"/>
      <c r="XX999" s="871"/>
      <c r="XY999" s="871"/>
      <c r="XZ999" s="871"/>
      <c r="YA999" s="871"/>
      <c r="YB999" s="871"/>
      <c r="YC999" s="871"/>
      <c r="YD999" s="871"/>
      <c r="YE999" s="871"/>
      <c r="YF999" s="871"/>
      <c r="YG999" s="871"/>
      <c r="YH999" s="871"/>
      <c r="YI999" s="871"/>
      <c r="YJ999" s="871"/>
      <c r="YK999" s="871"/>
      <c r="YL999" s="871"/>
      <c r="YM999" s="871"/>
      <c r="YN999" s="871"/>
      <c r="YO999" s="871"/>
      <c r="YP999" s="871"/>
      <c r="YQ999" s="871"/>
      <c r="YR999" s="871"/>
      <c r="YS999" s="871"/>
      <c r="YT999" s="871"/>
      <c r="YU999" s="871"/>
      <c r="YV999" s="871"/>
      <c r="YW999" s="871"/>
      <c r="YX999" s="871"/>
      <c r="YY999" s="871"/>
      <c r="YZ999" s="871"/>
      <c r="ZA999" s="871"/>
      <c r="ZB999" s="871"/>
      <c r="ZC999" s="871"/>
      <c r="ZD999" s="871"/>
      <c r="ZE999" s="871"/>
      <c r="ZF999" s="871"/>
      <c r="ZG999" s="871"/>
      <c r="ZH999" s="871"/>
      <c r="ZI999" s="871"/>
      <c r="ZJ999" s="871"/>
      <c r="ZK999" s="871"/>
      <c r="ZL999" s="871"/>
      <c r="ZM999" s="871"/>
      <c r="ZN999" s="871"/>
      <c r="ZO999" s="871"/>
      <c r="ZP999" s="871"/>
      <c r="ZQ999" s="871"/>
      <c r="ZR999" s="871"/>
      <c r="ZS999" s="871"/>
      <c r="ZT999" s="871"/>
      <c r="ZU999" s="871"/>
      <c r="ZV999" s="871"/>
      <c r="ZW999" s="871"/>
      <c r="ZX999" s="871"/>
      <c r="ZY999" s="871"/>
      <c r="ZZ999" s="871"/>
      <c r="AAA999" s="871"/>
      <c r="AAB999" s="871"/>
      <c r="AAC999" s="871"/>
      <c r="AAD999" s="871"/>
      <c r="AAE999" s="871"/>
      <c r="AAF999" s="871"/>
      <c r="AAG999" s="871"/>
      <c r="AAH999" s="871"/>
      <c r="AAI999" s="871"/>
      <c r="AAJ999" s="871"/>
      <c r="AAK999" s="871"/>
      <c r="AAL999" s="871"/>
      <c r="AAM999" s="871"/>
      <c r="AAN999" s="871"/>
      <c r="AAO999" s="871"/>
      <c r="AAP999" s="871"/>
      <c r="AAQ999" s="871"/>
      <c r="AAR999" s="871"/>
      <c r="AAS999" s="871"/>
      <c r="AAT999" s="871"/>
      <c r="AAU999" s="871"/>
      <c r="AAV999" s="871"/>
      <c r="AAW999" s="871"/>
      <c r="AAX999" s="871"/>
      <c r="AAY999" s="871"/>
      <c r="AAZ999" s="871"/>
      <c r="ABA999" s="871"/>
      <c r="ABB999" s="871"/>
      <c r="ABC999" s="871"/>
      <c r="ABD999" s="871"/>
      <c r="ABE999" s="871"/>
      <c r="ABF999" s="871"/>
      <c r="ABG999" s="871"/>
      <c r="ABH999" s="871"/>
      <c r="ABI999" s="871"/>
      <c r="ABJ999" s="871"/>
      <c r="ABK999" s="871"/>
      <c r="ABL999" s="871"/>
      <c r="ABM999" s="871"/>
      <c r="ABN999" s="871"/>
      <c r="ABO999" s="871"/>
      <c r="ABP999" s="871"/>
      <c r="ABQ999" s="871"/>
      <c r="ABR999" s="871"/>
      <c r="ABS999" s="871"/>
      <c r="ABT999" s="871"/>
      <c r="ABU999" s="871"/>
      <c r="ABV999" s="871"/>
      <c r="ABW999" s="871"/>
      <c r="ABX999" s="871"/>
      <c r="ABY999" s="871"/>
      <c r="ABZ999" s="871"/>
      <c r="ACA999" s="871"/>
      <c r="ACB999" s="871"/>
      <c r="ACC999" s="871"/>
      <c r="ACD999" s="871"/>
      <c r="ACE999" s="871"/>
      <c r="ACF999" s="871"/>
      <c r="ACG999" s="871"/>
      <c r="ACH999" s="871"/>
      <c r="ACI999" s="871"/>
      <c r="ACJ999" s="871"/>
      <c r="ACK999" s="871"/>
      <c r="ACL999" s="871"/>
      <c r="ACM999" s="871"/>
      <c r="ACN999" s="871"/>
      <c r="ACO999" s="871"/>
      <c r="ACP999" s="871"/>
      <c r="ACQ999" s="871"/>
      <c r="ACR999" s="871"/>
      <c r="ACS999" s="871"/>
      <c r="ACT999" s="871"/>
      <c r="ACU999" s="871"/>
      <c r="ACV999" s="871"/>
      <c r="ACW999" s="871"/>
      <c r="ACX999" s="871"/>
      <c r="ACY999" s="871"/>
      <c r="ACZ999" s="871"/>
      <c r="ADA999" s="871"/>
      <c r="ADB999" s="871"/>
      <c r="ADC999" s="871"/>
      <c r="ADD999" s="871"/>
      <c r="ADE999" s="871"/>
      <c r="ADF999" s="871"/>
      <c r="ADG999" s="871"/>
      <c r="ADH999" s="871"/>
      <c r="ADI999" s="871"/>
      <c r="ADJ999" s="871"/>
      <c r="ADK999" s="871"/>
      <c r="ADL999" s="871"/>
      <c r="ADM999" s="871"/>
      <c r="ADN999" s="871"/>
      <c r="ADO999" s="871"/>
      <c r="ADP999" s="871"/>
      <c r="ADQ999" s="871"/>
      <c r="ADR999" s="871"/>
      <c r="ADS999" s="871"/>
      <c r="ADT999" s="871"/>
      <c r="ADU999" s="871"/>
      <c r="ADV999" s="871"/>
      <c r="ADW999" s="871"/>
      <c r="ADX999" s="871"/>
      <c r="ADY999" s="871"/>
      <c r="ADZ999" s="871"/>
      <c r="AEA999" s="871"/>
      <c r="AEB999" s="871"/>
      <c r="AEC999" s="871"/>
      <c r="AED999" s="871"/>
      <c r="AEE999" s="871"/>
      <c r="AEF999" s="871"/>
      <c r="AEG999" s="871"/>
      <c r="AEH999" s="871"/>
      <c r="AEI999" s="871"/>
      <c r="AEJ999" s="871"/>
      <c r="AEK999" s="871"/>
      <c r="AEL999" s="871"/>
      <c r="AEM999" s="871"/>
      <c r="AEN999" s="871"/>
      <c r="AEO999" s="871"/>
      <c r="AEP999" s="871"/>
      <c r="AEQ999" s="871"/>
      <c r="AER999" s="871"/>
      <c r="AES999" s="871"/>
      <c r="AET999" s="871"/>
      <c r="AEU999" s="871"/>
      <c r="AEV999" s="871"/>
      <c r="AEW999" s="871"/>
      <c r="AEX999" s="871"/>
      <c r="AEY999" s="871"/>
      <c r="AEZ999" s="871"/>
      <c r="AFA999" s="871"/>
      <c r="AFB999" s="871"/>
      <c r="AFC999" s="871"/>
      <c r="AFD999" s="871"/>
      <c r="AFE999" s="871"/>
      <c r="AFF999" s="871"/>
      <c r="AFG999" s="871"/>
      <c r="AFH999" s="871"/>
      <c r="AFI999" s="871"/>
      <c r="AFJ999" s="871"/>
      <c r="AFK999" s="871"/>
      <c r="AFL999" s="871"/>
      <c r="AFM999" s="871"/>
      <c r="AFN999" s="871"/>
      <c r="AFO999" s="871"/>
      <c r="AFP999" s="871"/>
      <c r="AFQ999" s="871"/>
      <c r="AFR999" s="871"/>
      <c r="AFS999" s="871"/>
      <c r="AFT999" s="871"/>
      <c r="AFU999" s="871"/>
      <c r="AFV999" s="871"/>
      <c r="AFW999" s="871"/>
      <c r="AFX999" s="871"/>
      <c r="AFY999" s="871"/>
      <c r="AFZ999" s="871"/>
      <c r="AGA999" s="871"/>
      <c r="AGB999" s="871"/>
      <c r="AGC999" s="871"/>
      <c r="AGD999" s="871"/>
      <c r="AGE999" s="871"/>
      <c r="AGF999" s="871"/>
      <c r="AGG999" s="871"/>
      <c r="AGH999" s="871"/>
      <c r="AGI999" s="871"/>
      <c r="AGJ999" s="871"/>
      <c r="AGK999" s="871"/>
      <c r="AGL999" s="871"/>
      <c r="AGM999" s="871"/>
      <c r="AGN999" s="871"/>
      <c r="AGO999" s="871"/>
      <c r="AGP999" s="871"/>
      <c r="AGQ999" s="871"/>
      <c r="AGR999" s="871"/>
      <c r="AGS999" s="871"/>
      <c r="AGT999" s="871"/>
      <c r="AGU999" s="871"/>
      <c r="AGV999" s="871"/>
      <c r="AGW999" s="871"/>
      <c r="AGX999" s="871"/>
      <c r="AGY999" s="871"/>
      <c r="AGZ999" s="871"/>
      <c r="AHA999" s="871"/>
      <c r="AHB999" s="871"/>
      <c r="AHC999" s="871"/>
      <c r="AHD999" s="871"/>
      <c r="AHE999" s="871"/>
      <c r="AHF999" s="871"/>
      <c r="AHG999" s="871"/>
      <c r="AHH999" s="871"/>
      <c r="AHI999" s="871"/>
      <c r="AHJ999" s="871"/>
      <c r="AHK999" s="871"/>
      <c r="AHL999" s="871"/>
      <c r="AHM999" s="871"/>
      <c r="AHN999" s="871"/>
      <c r="AHO999" s="871"/>
      <c r="AHP999" s="871"/>
      <c r="AHQ999" s="871"/>
      <c r="AHR999" s="871"/>
      <c r="AHS999" s="871"/>
      <c r="AHT999" s="871"/>
      <c r="AHU999" s="871"/>
      <c r="AHV999" s="871"/>
      <c r="AHW999" s="871"/>
      <c r="AHX999" s="871"/>
      <c r="AHY999" s="871"/>
      <c r="AHZ999" s="871"/>
      <c r="AIA999" s="871"/>
      <c r="AIB999" s="871"/>
      <c r="AIC999" s="871"/>
      <c r="AID999" s="871"/>
      <c r="AIE999" s="871"/>
      <c r="AIF999" s="871"/>
      <c r="AIG999" s="871"/>
      <c r="AIH999" s="871"/>
      <c r="AII999" s="871"/>
      <c r="AIJ999" s="871"/>
      <c r="AIK999" s="871"/>
      <c r="AIL999" s="871"/>
      <c r="AIM999" s="871"/>
      <c r="AIN999" s="871"/>
      <c r="AIO999" s="871"/>
      <c r="AIP999" s="871"/>
      <c r="AIQ999" s="871"/>
      <c r="AIR999" s="871"/>
      <c r="AIS999" s="871"/>
      <c r="AIT999" s="871"/>
      <c r="AIU999" s="871"/>
      <c r="AIV999" s="871"/>
      <c r="AIW999" s="871"/>
      <c r="AIX999" s="871"/>
      <c r="AIY999" s="871"/>
      <c r="AIZ999" s="871"/>
      <c r="AJA999" s="871"/>
      <c r="AJB999" s="871"/>
      <c r="AJC999" s="871"/>
      <c r="AJD999" s="871"/>
      <c r="AJE999" s="871"/>
      <c r="AJF999" s="871"/>
      <c r="AJG999" s="871"/>
      <c r="AJH999" s="871"/>
      <c r="AJI999" s="871"/>
      <c r="AJJ999" s="871"/>
      <c r="AJK999" s="871"/>
      <c r="AJL999" s="871"/>
      <c r="AJM999" s="871"/>
      <c r="AJN999" s="871"/>
      <c r="AJO999" s="871"/>
      <c r="AJP999" s="871"/>
      <c r="AJQ999" s="871"/>
      <c r="AJR999" s="871"/>
      <c r="AJS999" s="871"/>
      <c r="AJT999" s="871"/>
      <c r="AJU999" s="871"/>
      <c r="AJV999" s="871"/>
      <c r="AJW999" s="871"/>
      <c r="AJX999" s="871"/>
      <c r="AJY999" s="871"/>
      <c r="AJZ999" s="871"/>
      <c r="AKA999" s="871"/>
      <c r="AKB999" s="871"/>
      <c r="AKC999" s="871"/>
      <c r="AKD999" s="871"/>
      <c r="AKE999" s="871"/>
      <c r="AKF999" s="871"/>
      <c r="AKG999" s="871"/>
      <c r="AKH999" s="871"/>
      <c r="AKI999" s="871"/>
      <c r="AKJ999" s="871"/>
      <c r="AKK999" s="871"/>
      <c r="AKL999" s="871"/>
      <c r="AKM999" s="871"/>
      <c r="AKN999" s="871"/>
      <c r="AKO999" s="871"/>
      <c r="AKP999" s="871"/>
      <c r="AKQ999" s="871"/>
      <c r="AKR999" s="871"/>
      <c r="AKS999" s="871"/>
      <c r="AKT999" s="871"/>
      <c r="AKU999" s="871"/>
      <c r="AKV999" s="871"/>
      <c r="AKW999" s="871"/>
      <c r="AKX999" s="871"/>
      <c r="AKY999" s="871"/>
      <c r="AKZ999" s="871"/>
      <c r="ALA999" s="871"/>
      <c r="ALB999" s="871"/>
      <c r="ALC999" s="871"/>
      <c r="ALD999" s="871"/>
      <c r="ALE999" s="871"/>
      <c r="ALF999" s="871"/>
      <c r="ALG999" s="871"/>
      <c r="ALH999" s="871"/>
      <c r="ALI999" s="871"/>
      <c r="ALJ999" s="871"/>
      <c r="ALK999" s="871"/>
      <c r="ALL999" s="871"/>
      <c r="ALM999" s="871"/>
      <c r="ALN999" s="871"/>
      <c r="ALO999" s="871"/>
      <c r="ALP999" s="871"/>
      <c r="ALQ999" s="871"/>
      <c r="ALR999" s="871"/>
      <c r="ALS999" s="871"/>
      <c r="ALT999" s="871"/>
      <c r="ALU999" s="871"/>
      <c r="ALV999" s="871"/>
      <c r="ALW999" s="871"/>
      <c r="ALX999" s="871"/>
      <c r="ALY999" s="871"/>
      <c r="ALZ999" s="871"/>
      <c r="AMA999" s="871"/>
      <c r="AMB999" s="871"/>
      <c r="AMC999" s="871"/>
      <c r="AMD999" s="871"/>
      <c r="AME999" s="871"/>
      <c r="AMF999" s="871"/>
      <c r="AMG999" s="871"/>
      <c r="AMH999" s="871"/>
      <c r="AMI999" s="871"/>
      <c r="AMJ999" s="871"/>
    </row>
    <row r="1000" spans="1:1024" ht="14.4">
      <c r="A1000" s="986">
        <v>15656</v>
      </c>
      <c r="B1000" s="1015">
        <v>0.1</v>
      </c>
      <c r="C1000" s="1041"/>
      <c r="D1000" s="987" t="s">
        <v>759</v>
      </c>
      <c r="E1000" s="988">
        <v>2000000</v>
      </c>
      <c r="F1000" s="1056">
        <v>2.5000000000000001E-2</v>
      </c>
      <c r="G1000" s="955">
        <f t="shared" si="40"/>
        <v>50000</v>
      </c>
      <c r="H1000" s="871"/>
      <c r="I1000" s="871"/>
      <c r="J1000" s="871"/>
      <c r="K1000" s="871"/>
      <c r="L1000" s="871"/>
      <c r="M1000" s="871"/>
      <c r="N1000" s="871"/>
      <c r="O1000" s="871"/>
      <c r="P1000" s="871"/>
      <c r="Q1000" s="871"/>
      <c r="R1000" s="871"/>
      <c r="S1000" s="871"/>
      <c r="T1000" s="871"/>
      <c r="U1000" s="871"/>
      <c r="V1000" s="871"/>
      <c r="W1000" s="871"/>
      <c r="X1000" s="871"/>
      <c r="Y1000" s="871"/>
      <c r="Z1000" s="871"/>
      <c r="AA1000" s="871"/>
      <c r="AB1000" s="871"/>
      <c r="AC1000" s="871"/>
      <c r="AD1000" s="871"/>
      <c r="AE1000" s="871"/>
      <c r="AF1000" s="871"/>
      <c r="AG1000" s="871"/>
      <c r="AH1000" s="871"/>
      <c r="AI1000" s="871"/>
      <c r="AJ1000" s="871"/>
      <c r="AK1000" s="871"/>
      <c r="AL1000" s="871"/>
      <c r="AM1000" s="871"/>
      <c r="AN1000" s="871"/>
      <c r="AO1000" s="871"/>
      <c r="AP1000" s="871"/>
      <c r="AQ1000" s="871"/>
      <c r="AR1000" s="871"/>
      <c r="AS1000" s="871"/>
      <c r="AT1000" s="871"/>
      <c r="AU1000" s="871"/>
      <c r="AV1000" s="871"/>
      <c r="AW1000" s="871"/>
      <c r="AX1000" s="871"/>
      <c r="AY1000" s="871"/>
      <c r="AZ1000" s="871"/>
      <c r="BA1000" s="871"/>
      <c r="BB1000" s="871"/>
      <c r="BC1000" s="871"/>
      <c r="BD1000" s="871"/>
      <c r="BE1000" s="871"/>
      <c r="BF1000" s="871"/>
      <c r="BG1000" s="871"/>
      <c r="BH1000" s="871"/>
      <c r="BI1000" s="871"/>
      <c r="BJ1000" s="871"/>
      <c r="BK1000" s="871"/>
      <c r="BL1000" s="871"/>
      <c r="BM1000" s="871"/>
      <c r="BN1000" s="871"/>
      <c r="BO1000" s="871"/>
      <c r="BP1000" s="871"/>
      <c r="BQ1000" s="871"/>
      <c r="BR1000" s="871"/>
      <c r="BS1000" s="871"/>
      <c r="BT1000" s="871"/>
      <c r="BU1000" s="871"/>
      <c r="BV1000" s="871"/>
      <c r="BW1000" s="871"/>
      <c r="BX1000" s="871"/>
      <c r="BY1000" s="871"/>
      <c r="BZ1000" s="871"/>
      <c r="CA1000" s="871"/>
      <c r="CB1000" s="871"/>
      <c r="CC1000" s="871"/>
      <c r="CD1000" s="871"/>
      <c r="CE1000" s="871"/>
      <c r="CF1000" s="871"/>
      <c r="CG1000" s="871"/>
      <c r="CH1000" s="871"/>
      <c r="CI1000" s="871"/>
      <c r="CJ1000" s="871"/>
      <c r="CK1000" s="871"/>
      <c r="CL1000" s="871"/>
      <c r="CM1000" s="871"/>
      <c r="CN1000" s="871"/>
      <c r="CO1000" s="871"/>
      <c r="CP1000" s="871"/>
      <c r="CQ1000" s="871"/>
      <c r="CR1000" s="871"/>
      <c r="CS1000" s="871"/>
      <c r="CT1000" s="871"/>
      <c r="CU1000" s="871"/>
      <c r="CV1000" s="871"/>
      <c r="CW1000" s="871"/>
      <c r="CX1000" s="871"/>
      <c r="CY1000" s="871"/>
      <c r="CZ1000" s="871"/>
      <c r="DA1000" s="871"/>
      <c r="DB1000" s="871"/>
      <c r="DC1000" s="871"/>
      <c r="DD1000" s="871"/>
      <c r="DE1000" s="871"/>
      <c r="DF1000" s="871"/>
      <c r="DG1000" s="871"/>
      <c r="DH1000" s="871"/>
      <c r="DI1000" s="871"/>
      <c r="DJ1000" s="871"/>
      <c r="DK1000" s="871"/>
      <c r="DL1000" s="871"/>
      <c r="DM1000" s="871"/>
      <c r="DN1000" s="871"/>
      <c r="DO1000" s="871"/>
      <c r="DP1000" s="871"/>
      <c r="DQ1000" s="871"/>
      <c r="DR1000" s="871"/>
      <c r="DS1000" s="871"/>
      <c r="DT1000" s="871"/>
      <c r="DU1000" s="871"/>
      <c r="DV1000" s="871"/>
      <c r="DW1000" s="871"/>
      <c r="DX1000" s="871"/>
      <c r="DY1000" s="871"/>
      <c r="DZ1000" s="871"/>
      <c r="EA1000" s="871"/>
      <c r="EB1000" s="871"/>
      <c r="EC1000" s="871"/>
      <c r="ED1000" s="871"/>
      <c r="EE1000" s="871"/>
      <c r="EF1000" s="871"/>
      <c r="EG1000" s="871"/>
      <c r="EH1000" s="871"/>
      <c r="EI1000" s="871"/>
      <c r="EJ1000" s="871"/>
      <c r="EK1000" s="871"/>
      <c r="EL1000" s="871"/>
      <c r="EM1000" s="871"/>
      <c r="EN1000" s="871"/>
      <c r="EO1000" s="871"/>
      <c r="EP1000" s="871"/>
      <c r="EQ1000" s="871"/>
      <c r="ER1000" s="871"/>
      <c r="ES1000" s="871"/>
      <c r="ET1000" s="871"/>
      <c r="EU1000" s="871"/>
      <c r="EV1000" s="871"/>
      <c r="EW1000" s="871"/>
      <c r="EX1000" s="871"/>
      <c r="EY1000" s="871"/>
      <c r="EZ1000" s="871"/>
      <c r="FA1000" s="871"/>
      <c r="FB1000" s="871"/>
      <c r="FC1000" s="871"/>
      <c r="FD1000" s="871"/>
      <c r="FE1000" s="871"/>
      <c r="FF1000" s="871"/>
      <c r="FG1000" s="871"/>
      <c r="FH1000" s="871"/>
      <c r="FI1000" s="871"/>
      <c r="FJ1000" s="871"/>
      <c r="FK1000" s="871"/>
      <c r="FL1000" s="871"/>
      <c r="FM1000" s="871"/>
      <c r="FN1000" s="871"/>
      <c r="FO1000" s="871"/>
      <c r="FP1000" s="871"/>
      <c r="FQ1000" s="871"/>
      <c r="FR1000" s="871"/>
      <c r="FS1000" s="871"/>
      <c r="FT1000" s="871"/>
      <c r="FU1000" s="871"/>
      <c r="FV1000" s="871"/>
      <c r="FW1000" s="871"/>
      <c r="FX1000" s="871"/>
      <c r="FY1000" s="871"/>
      <c r="FZ1000" s="871"/>
      <c r="GA1000" s="871"/>
      <c r="GB1000" s="871"/>
      <c r="GC1000" s="871"/>
      <c r="GD1000" s="871"/>
      <c r="GE1000" s="871"/>
      <c r="GF1000" s="871"/>
      <c r="GG1000" s="871"/>
      <c r="GH1000" s="871"/>
      <c r="GI1000" s="871"/>
      <c r="GJ1000" s="871"/>
      <c r="GK1000" s="871"/>
      <c r="GL1000" s="871"/>
      <c r="GM1000" s="871"/>
      <c r="GN1000" s="871"/>
      <c r="GO1000" s="871"/>
      <c r="GP1000" s="871"/>
      <c r="GQ1000" s="871"/>
      <c r="GR1000" s="871"/>
      <c r="GS1000" s="871"/>
      <c r="GT1000" s="871"/>
      <c r="GU1000" s="871"/>
      <c r="GV1000" s="871"/>
      <c r="GW1000" s="871"/>
      <c r="GX1000" s="871"/>
      <c r="GY1000" s="871"/>
      <c r="GZ1000" s="871"/>
      <c r="HA1000" s="871"/>
      <c r="HB1000" s="871"/>
      <c r="HC1000" s="871"/>
      <c r="HD1000" s="871"/>
      <c r="HE1000" s="871"/>
      <c r="HF1000" s="871"/>
      <c r="HG1000" s="871"/>
      <c r="HH1000" s="871"/>
      <c r="HI1000" s="871"/>
      <c r="HJ1000" s="871"/>
      <c r="HK1000" s="871"/>
      <c r="HL1000" s="871"/>
      <c r="HM1000" s="871"/>
      <c r="HN1000" s="871"/>
      <c r="HO1000" s="871"/>
      <c r="HP1000" s="871"/>
      <c r="HQ1000" s="871"/>
      <c r="HR1000" s="871"/>
      <c r="HS1000" s="871"/>
      <c r="HT1000" s="871"/>
      <c r="HU1000" s="871"/>
      <c r="HV1000" s="871"/>
      <c r="HW1000" s="871"/>
      <c r="HX1000" s="871"/>
      <c r="HY1000" s="871"/>
      <c r="HZ1000" s="871"/>
      <c r="IA1000" s="871"/>
      <c r="IB1000" s="871"/>
      <c r="IC1000" s="871"/>
      <c r="ID1000" s="871"/>
      <c r="IE1000" s="871"/>
      <c r="IF1000" s="871"/>
      <c r="IG1000" s="871"/>
      <c r="IH1000" s="871"/>
      <c r="II1000" s="871"/>
      <c r="IJ1000" s="871"/>
      <c r="IK1000" s="871"/>
      <c r="IL1000" s="871"/>
      <c r="IM1000" s="871"/>
      <c r="IN1000" s="871"/>
      <c r="IO1000" s="871"/>
      <c r="IP1000" s="871"/>
      <c r="IQ1000" s="871"/>
      <c r="IR1000" s="871"/>
      <c r="IS1000" s="871"/>
      <c r="IT1000" s="871"/>
      <c r="IU1000" s="871"/>
      <c r="IV1000" s="871"/>
      <c r="IW1000" s="871"/>
      <c r="IX1000" s="871"/>
      <c r="IY1000" s="871"/>
      <c r="IZ1000" s="871"/>
      <c r="JA1000" s="871"/>
      <c r="JB1000" s="871"/>
      <c r="JC1000" s="871"/>
      <c r="JD1000" s="871"/>
      <c r="JE1000" s="871"/>
      <c r="JF1000" s="871"/>
      <c r="JG1000" s="871"/>
      <c r="JH1000" s="871"/>
      <c r="JI1000" s="871"/>
      <c r="JJ1000" s="871"/>
      <c r="JK1000" s="871"/>
      <c r="JL1000" s="871"/>
      <c r="JM1000" s="871"/>
      <c r="JN1000" s="871"/>
      <c r="JO1000" s="871"/>
      <c r="JP1000" s="871"/>
      <c r="JQ1000" s="871"/>
      <c r="JR1000" s="871"/>
      <c r="JS1000" s="871"/>
      <c r="JT1000" s="871"/>
      <c r="JU1000" s="871"/>
      <c r="JV1000" s="871"/>
      <c r="JW1000" s="871"/>
      <c r="JX1000" s="871"/>
      <c r="JY1000" s="871"/>
      <c r="JZ1000" s="871"/>
      <c r="KA1000" s="871"/>
      <c r="KB1000" s="871"/>
      <c r="KC1000" s="871"/>
      <c r="KD1000" s="871"/>
      <c r="KE1000" s="871"/>
      <c r="KF1000" s="871"/>
      <c r="KG1000" s="871"/>
      <c r="KH1000" s="871"/>
      <c r="KI1000" s="871"/>
      <c r="KJ1000" s="871"/>
      <c r="KK1000" s="871"/>
      <c r="KL1000" s="871"/>
      <c r="KM1000" s="871"/>
      <c r="KN1000" s="871"/>
      <c r="KO1000" s="871"/>
      <c r="KP1000" s="871"/>
      <c r="KQ1000" s="871"/>
      <c r="KR1000" s="871"/>
      <c r="KS1000" s="871"/>
      <c r="KT1000" s="871"/>
      <c r="KU1000" s="871"/>
      <c r="KV1000" s="871"/>
      <c r="KW1000" s="871"/>
      <c r="KX1000" s="871"/>
      <c r="KY1000" s="871"/>
      <c r="KZ1000" s="871"/>
      <c r="LA1000" s="871"/>
      <c r="LB1000" s="871"/>
      <c r="LC1000" s="871"/>
      <c r="LD1000" s="871"/>
      <c r="LE1000" s="871"/>
      <c r="LF1000" s="871"/>
      <c r="LG1000" s="871"/>
      <c r="LH1000" s="871"/>
      <c r="LI1000" s="871"/>
      <c r="LJ1000" s="871"/>
      <c r="LK1000" s="871"/>
      <c r="LL1000" s="871"/>
      <c r="LM1000" s="871"/>
      <c r="LN1000" s="871"/>
      <c r="LO1000" s="871"/>
      <c r="LP1000" s="871"/>
      <c r="LQ1000" s="871"/>
      <c r="LR1000" s="871"/>
      <c r="LS1000" s="871"/>
      <c r="LT1000" s="871"/>
      <c r="LU1000" s="871"/>
      <c r="LV1000" s="871"/>
      <c r="LW1000" s="871"/>
      <c r="LX1000" s="871"/>
      <c r="LY1000" s="871"/>
      <c r="LZ1000" s="871"/>
      <c r="MA1000" s="871"/>
      <c r="MB1000" s="871"/>
      <c r="MC1000" s="871"/>
      <c r="MD1000" s="871"/>
      <c r="ME1000" s="871"/>
      <c r="MF1000" s="871"/>
      <c r="MG1000" s="871"/>
      <c r="MH1000" s="871"/>
      <c r="MI1000" s="871"/>
      <c r="MJ1000" s="871"/>
      <c r="MK1000" s="871"/>
      <c r="ML1000" s="871"/>
      <c r="MM1000" s="871"/>
      <c r="MN1000" s="871"/>
      <c r="MO1000" s="871"/>
      <c r="MP1000" s="871"/>
      <c r="MQ1000" s="871"/>
      <c r="MR1000" s="871"/>
      <c r="MS1000" s="871"/>
      <c r="MT1000" s="871"/>
      <c r="MU1000" s="871"/>
      <c r="MV1000" s="871"/>
      <c r="MW1000" s="871"/>
      <c r="MX1000" s="871"/>
      <c r="MY1000" s="871"/>
      <c r="MZ1000" s="871"/>
      <c r="NA1000" s="871"/>
      <c r="NB1000" s="871"/>
      <c r="NC1000" s="871"/>
      <c r="ND1000" s="871"/>
      <c r="NE1000" s="871"/>
      <c r="NF1000" s="871"/>
      <c r="NG1000" s="871"/>
      <c r="NH1000" s="871"/>
      <c r="NI1000" s="871"/>
      <c r="NJ1000" s="871"/>
      <c r="NK1000" s="871"/>
      <c r="NL1000" s="871"/>
      <c r="NM1000" s="871"/>
      <c r="NN1000" s="871"/>
      <c r="NO1000" s="871"/>
      <c r="NP1000" s="871"/>
      <c r="NQ1000" s="871"/>
      <c r="NR1000" s="871"/>
      <c r="NS1000" s="871"/>
      <c r="NT1000" s="871"/>
      <c r="NU1000" s="871"/>
      <c r="NV1000" s="871"/>
      <c r="NW1000" s="871"/>
      <c r="NX1000" s="871"/>
      <c r="NY1000" s="871"/>
      <c r="NZ1000" s="871"/>
      <c r="OA1000" s="871"/>
      <c r="OB1000" s="871"/>
      <c r="OC1000" s="871"/>
      <c r="OD1000" s="871"/>
      <c r="OE1000" s="871"/>
      <c r="OF1000" s="871"/>
      <c r="OG1000" s="871"/>
      <c r="OH1000" s="871"/>
      <c r="OI1000" s="871"/>
      <c r="OJ1000" s="871"/>
      <c r="OK1000" s="871"/>
      <c r="OL1000" s="871"/>
      <c r="OM1000" s="871"/>
      <c r="ON1000" s="871"/>
      <c r="OO1000" s="871"/>
      <c r="OP1000" s="871"/>
      <c r="OQ1000" s="871"/>
      <c r="OR1000" s="871"/>
      <c r="OS1000" s="871"/>
      <c r="OT1000" s="871"/>
      <c r="OU1000" s="871"/>
      <c r="OV1000" s="871"/>
      <c r="OW1000" s="871"/>
      <c r="OX1000" s="871"/>
      <c r="OY1000" s="871"/>
      <c r="OZ1000" s="871"/>
      <c r="PA1000" s="871"/>
      <c r="PB1000" s="871"/>
      <c r="PC1000" s="871"/>
      <c r="PD1000" s="871"/>
      <c r="PE1000" s="871"/>
      <c r="PF1000" s="871"/>
      <c r="PG1000" s="871"/>
      <c r="PH1000" s="871"/>
      <c r="PI1000" s="871"/>
      <c r="PJ1000" s="871"/>
      <c r="PK1000" s="871"/>
      <c r="PL1000" s="871"/>
      <c r="PM1000" s="871"/>
      <c r="PN1000" s="871"/>
      <c r="PO1000" s="871"/>
      <c r="PP1000" s="871"/>
      <c r="PQ1000" s="871"/>
      <c r="PR1000" s="871"/>
      <c r="PS1000" s="871"/>
      <c r="PT1000" s="871"/>
      <c r="PU1000" s="871"/>
      <c r="PV1000" s="871"/>
      <c r="PW1000" s="871"/>
      <c r="PX1000" s="871"/>
      <c r="PY1000" s="871"/>
      <c r="PZ1000" s="871"/>
      <c r="QA1000" s="871"/>
      <c r="QB1000" s="871"/>
      <c r="QC1000" s="871"/>
      <c r="QD1000" s="871"/>
      <c r="QE1000" s="871"/>
      <c r="QF1000" s="871"/>
      <c r="QG1000" s="871"/>
      <c r="QH1000" s="871"/>
      <c r="QI1000" s="871"/>
      <c r="QJ1000" s="871"/>
      <c r="QK1000" s="871"/>
      <c r="QL1000" s="871"/>
      <c r="QM1000" s="871"/>
      <c r="QN1000" s="871"/>
      <c r="QO1000" s="871"/>
      <c r="QP1000" s="871"/>
      <c r="QQ1000" s="871"/>
      <c r="QR1000" s="871"/>
      <c r="QS1000" s="871"/>
      <c r="QT1000" s="871"/>
      <c r="QU1000" s="871"/>
      <c r="QV1000" s="871"/>
      <c r="QW1000" s="871"/>
      <c r="QX1000" s="871"/>
      <c r="QY1000" s="871"/>
      <c r="QZ1000" s="871"/>
      <c r="RA1000" s="871"/>
      <c r="RB1000" s="871"/>
      <c r="RC1000" s="871"/>
      <c r="RD1000" s="871"/>
      <c r="RE1000" s="871"/>
      <c r="RF1000" s="871"/>
      <c r="RG1000" s="871"/>
      <c r="RH1000" s="871"/>
      <c r="RI1000" s="871"/>
      <c r="RJ1000" s="871"/>
      <c r="RK1000" s="871"/>
      <c r="RL1000" s="871"/>
      <c r="RM1000" s="871"/>
      <c r="RN1000" s="871"/>
      <c r="RO1000" s="871"/>
      <c r="RP1000" s="871"/>
      <c r="RQ1000" s="871"/>
      <c r="RR1000" s="871"/>
      <c r="RS1000" s="871"/>
      <c r="RT1000" s="871"/>
      <c r="RU1000" s="871"/>
      <c r="RV1000" s="871"/>
      <c r="RW1000" s="871"/>
      <c r="RX1000" s="871"/>
      <c r="RY1000" s="871"/>
      <c r="RZ1000" s="871"/>
      <c r="SA1000" s="871"/>
      <c r="SB1000" s="871"/>
      <c r="SC1000" s="871"/>
      <c r="SD1000" s="871"/>
      <c r="SE1000" s="871"/>
      <c r="SF1000" s="871"/>
      <c r="SG1000" s="871"/>
      <c r="SH1000" s="871"/>
      <c r="SI1000" s="871"/>
      <c r="SJ1000" s="871"/>
      <c r="SK1000" s="871"/>
      <c r="SL1000" s="871"/>
      <c r="SM1000" s="871"/>
      <c r="SN1000" s="871"/>
      <c r="SO1000" s="871"/>
      <c r="SP1000" s="871"/>
      <c r="SQ1000" s="871"/>
      <c r="SR1000" s="871"/>
      <c r="SS1000" s="871"/>
      <c r="ST1000" s="871"/>
      <c r="SU1000" s="871"/>
      <c r="SV1000" s="871"/>
      <c r="SW1000" s="871"/>
      <c r="SX1000" s="871"/>
      <c r="SY1000" s="871"/>
      <c r="SZ1000" s="871"/>
      <c r="TA1000" s="871"/>
      <c r="TB1000" s="871"/>
      <c r="TC1000" s="871"/>
      <c r="TD1000" s="871"/>
      <c r="TE1000" s="871"/>
      <c r="TF1000" s="871"/>
      <c r="TG1000" s="871"/>
      <c r="TH1000" s="871"/>
      <c r="TI1000" s="871"/>
      <c r="TJ1000" s="871"/>
      <c r="TK1000" s="871"/>
      <c r="TL1000" s="871"/>
      <c r="TM1000" s="871"/>
      <c r="TN1000" s="871"/>
      <c r="TO1000" s="871"/>
      <c r="TP1000" s="871"/>
      <c r="TQ1000" s="871"/>
      <c r="TR1000" s="871"/>
      <c r="TS1000" s="871"/>
      <c r="TT1000" s="871"/>
      <c r="TU1000" s="871"/>
      <c r="TV1000" s="871"/>
      <c r="TW1000" s="871"/>
      <c r="TX1000" s="871"/>
      <c r="TY1000" s="871"/>
      <c r="TZ1000" s="871"/>
      <c r="UA1000" s="871"/>
      <c r="UB1000" s="871"/>
      <c r="UC1000" s="871"/>
      <c r="UD1000" s="871"/>
      <c r="UE1000" s="871"/>
      <c r="UF1000" s="871"/>
      <c r="UG1000" s="871"/>
      <c r="UH1000" s="871"/>
      <c r="UI1000" s="871"/>
      <c r="UJ1000" s="871"/>
      <c r="UK1000" s="871"/>
      <c r="UL1000" s="871"/>
      <c r="UM1000" s="871"/>
      <c r="UN1000" s="871"/>
      <c r="UO1000" s="871"/>
      <c r="UP1000" s="871"/>
      <c r="UQ1000" s="871"/>
      <c r="UR1000" s="871"/>
      <c r="US1000" s="871"/>
      <c r="UT1000" s="871"/>
      <c r="UU1000" s="871"/>
      <c r="UV1000" s="871"/>
      <c r="UW1000" s="871"/>
      <c r="UX1000" s="871"/>
      <c r="UY1000" s="871"/>
      <c r="UZ1000" s="871"/>
      <c r="VA1000" s="871"/>
      <c r="VB1000" s="871"/>
      <c r="VC1000" s="871"/>
      <c r="VD1000" s="871"/>
      <c r="VE1000" s="871"/>
      <c r="VF1000" s="871"/>
      <c r="VG1000" s="871"/>
      <c r="VH1000" s="871"/>
      <c r="VI1000" s="871"/>
      <c r="VJ1000" s="871"/>
      <c r="VK1000" s="871"/>
      <c r="VL1000" s="871"/>
      <c r="VM1000" s="871"/>
      <c r="VN1000" s="871"/>
      <c r="VO1000" s="871"/>
      <c r="VP1000" s="871"/>
      <c r="VQ1000" s="871"/>
      <c r="VR1000" s="871"/>
      <c r="VS1000" s="871"/>
      <c r="VT1000" s="871"/>
      <c r="VU1000" s="871"/>
      <c r="VV1000" s="871"/>
      <c r="VW1000" s="871"/>
      <c r="VX1000" s="871"/>
      <c r="VY1000" s="871"/>
      <c r="VZ1000" s="871"/>
      <c r="WA1000" s="871"/>
      <c r="WB1000" s="871"/>
      <c r="WC1000" s="871"/>
      <c r="WD1000" s="871"/>
      <c r="WE1000" s="871"/>
      <c r="WF1000" s="871"/>
      <c r="WG1000" s="871"/>
      <c r="WH1000" s="871"/>
      <c r="WI1000" s="871"/>
      <c r="WJ1000" s="871"/>
      <c r="WK1000" s="871"/>
      <c r="WL1000" s="871"/>
      <c r="WM1000" s="871"/>
      <c r="WN1000" s="871"/>
      <c r="WO1000" s="871"/>
      <c r="WP1000" s="871"/>
      <c r="WQ1000" s="871"/>
      <c r="WR1000" s="871"/>
      <c r="WS1000" s="871"/>
      <c r="WT1000" s="871"/>
      <c r="WU1000" s="871"/>
      <c r="WV1000" s="871"/>
      <c r="WW1000" s="871"/>
      <c r="WX1000" s="871"/>
      <c r="WY1000" s="871"/>
      <c r="WZ1000" s="871"/>
      <c r="XA1000" s="871"/>
      <c r="XB1000" s="871"/>
      <c r="XC1000" s="871"/>
      <c r="XD1000" s="871"/>
      <c r="XE1000" s="871"/>
      <c r="XF1000" s="871"/>
      <c r="XG1000" s="871"/>
      <c r="XH1000" s="871"/>
      <c r="XI1000" s="871"/>
      <c r="XJ1000" s="871"/>
      <c r="XK1000" s="871"/>
      <c r="XL1000" s="871"/>
      <c r="XM1000" s="871"/>
      <c r="XN1000" s="871"/>
      <c r="XO1000" s="871"/>
      <c r="XP1000" s="871"/>
      <c r="XQ1000" s="871"/>
      <c r="XR1000" s="871"/>
      <c r="XS1000" s="871"/>
      <c r="XT1000" s="871"/>
      <c r="XU1000" s="871"/>
      <c r="XV1000" s="871"/>
      <c r="XW1000" s="871"/>
      <c r="XX1000" s="871"/>
      <c r="XY1000" s="871"/>
      <c r="XZ1000" s="871"/>
      <c r="YA1000" s="871"/>
      <c r="YB1000" s="871"/>
      <c r="YC1000" s="871"/>
      <c r="YD1000" s="871"/>
      <c r="YE1000" s="871"/>
      <c r="YF1000" s="871"/>
      <c r="YG1000" s="871"/>
      <c r="YH1000" s="871"/>
      <c r="YI1000" s="871"/>
      <c r="YJ1000" s="871"/>
      <c r="YK1000" s="871"/>
      <c r="YL1000" s="871"/>
      <c r="YM1000" s="871"/>
      <c r="YN1000" s="871"/>
      <c r="YO1000" s="871"/>
      <c r="YP1000" s="871"/>
      <c r="YQ1000" s="871"/>
      <c r="YR1000" s="871"/>
      <c r="YS1000" s="871"/>
      <c r="YT1000" s="871"/>
      <c r="YU1000" s="871"/>
      <c r="YV1000" s="871"/>
      <c r="YW1000" s="871"/>
      <c r="YX1000" s="871"/>
      <c r="YY1000" s="871"/>
      <c r="YZ1000" s="871"/>
      <c r="ZA1000" s="871"/>
      <c r="ZB1000" s="871"/>
      <c r="ZC1000" s="871"/>
      <c r="ZD1000" s="871"/>
      <c r="ZE1000" s="871"/>
      <c r="ZF1000" s="871"/>
      <c r="ZG1000" s="871"/>
      <c r="ZH1000" s="871"/>
      <c r="ZI1000" s="871"/>
      <c r="ZJ1000" s="871"/>
      <c r="ZK1000" s="871"/>
      <c r="ZL1000" s="871"/>
      <c r="ZM1000" s="871"/>
      <c r="ZN1000" s="871"/>
      <c r="ZO1000" s="871"/>
      <c r="ZP1000" s="871"/>
      <c r="ZQ1000" s="871"/>
      <c r="ZR1000" s="871"/>
      <c r="ZS1000" s="871"/>
      <c r="ZT1000" s="871"/>
      <c r="ZU1000" s="871"/>
      <c r="ZV1000" s="871"/>
      <c r="ZW1000" s="871"/>
      <c r="ZX1000" s="871"/>
      <c r="ZY1000" s="871"/>
      <c r="ZZ1000" s="871"/>
      <c r="AAA1000" s="871"/>
      <c r="AAB1000" s="871"/>
      <c r="AAC1000" s="871"/>
      <c r="AAD1000" s="871"/>
      <c r="AAE1000" s="871"/>
      <c r="AAF1000" s="871"/>
      <c r="AAG1000" s="871"/>
      <c r="AAH1000" s="871"/>
      <c r="AAI1000" s="871"/>
      <c r="AAJ1000" s="871"/>
      <c r="AAK1000" s="871"/>
      <c r="AAL1000" s="871"/>
      <c r="AAM1000" s="871"/>
      <c r="AAN1000" s="871"/>
      <c r="AAO1000" s="871"/>
      <c r="AAP1000" s="871"/>
      <c r="AAQ1000" s="871"/>
      <c r="AAR1000" s="871"/>
      <c r="AAS1000" s="871"/>
      <c r="AAT1000" s="871"/>
      <c r="AAU1000" s="871"/>
      <c r="AAV1000" s="871"/>
      <c r="AAW1000" s="871"/>
      <c r="AAX1000" s="871"/>
      <c r="AAY1000" s="871"/>
      <c r="AAZ1000" s="871"/>
      <c r="ABA1000" s="871"/>
      <c r="ABB1000" s="871"/>
      <c r="ABC1000" s="871"/>
      <c r="ABD1000" s="871"/>
      <c r="ABE1000" s="871"/>
      <c r="ABF1000" s="871"/>
      <c r="ABG1000" s="871"/>
      <c r="ABH1000" s="871"/>
      <c r="ABI1000" s="871"/>
      <c r="ABJ1000" s="871"/>
      <c r="ABK1000" s="871"/>
      <c r="ABL1000" s="871"/>
      <c r="ABM1000" s="871"/>
      <c r="ABN1000" s="871"/>
      <c r="ABO1000" s="871"/>
      <c r="ABP1000" s="871"/>
      <c r="ABQ1000" s="871"/>
      <c r="ABR1000" s="871"/>
      <c r="ABS1000" s="871"/>
      <c r="ABT1000" s="871"/>
      <c r="ABU1000" s="871"/>
      <c r="ABV1000" s="871"/>
      <c r="ABW1000" s="871"/>
      <c r="ABX1000" s="871"/>
      <c r="ABY1000" s="871"/>
      <c r="ABZ1000" s="871"/>
      <c r="ACA1000" s="871"/>
      <c r="ACB1000" s="871"/>
      <c r="ACC1000" s="871"/>
      <c r="ACD1000" s="871"/>
      <c r="ACE1000" s="871"/>
      <c r="ACF1000" s="871"/>
      <c r="ACG1000" s="871"/>
      <c r="ACH1000" s="871"/>
      <c r="ACI1000" s="871"/>
      <c r="ACJ1000" s="871"/>
      <c r="ACK1000" s="871"/>
      <c r="ACL1000" s="871"/>
      <c r="ACM1000" s="871"/>
      <c r="ACN1000" s="871"/>
      <c r="ACO1000" s="871"/>
      <c r="ACP1000" s="871"/>
      <c r="ACQ1000" s="871"/>
      <c r="ACR1000" s="871"/>
      <c r="ACS1000" s="871"/>
      <c r="ACT1000" s="871"/>
      <c r="ACU1000" s="871"/>
      <c r="ACV1000" s="871"/>
      <c r="ACW1000" s="871"/>
      <c r="ACX1000" s="871"/>
      <c r="ACY1000" s="871"/>
      <c r="ACZ1000" s="871"/>
      <c r="ADA1000" s="871"/>
      <c r="ADB1000" s="871"/>
      <c r="ADC1000" s="871"/>
      <c r="ADD1000" s="871"/>
      <c r="ADE1000" s="871"/>
      <c r="ADF1000" s="871"/>
      <c r="ADG1000" s="871"/>
      <c r="ADH1000" s="871"/>
      <c r="ADI1000" s="871"/>
      <c r="ADJ1000" s="871"/>
      <c r="ADK1000" s="871"/>
      <c r="ADL1000" s="871"/>
      <c r="ADM1000" s="871"/>
      <c r="ADN1000" s="871"/>
      <c r="ADO1000" s="871"/>
      <c r="ADP1000" s="871"/>
      <c r="ADQ1000" s="871"/>
      <c r="ADR1000" s="871"/>
      <c r="ADS1000" s="871"/>
      <c r="ADT1000" s="871"/>
      <c r="ADU1000" s="871"/>
      <c r="ADV1000" s="871"/>
      <c r="ADW1000" s="871"/>
      <c r="ADX1000" s="871"/>
      <c r="ADY1000" s="871"/>
      <c r="ADZ1000" s="871"/>
      <c r="AEA1000" s="871"/>
      <c r="AEB1000" s="871"/>
      <c r="AEC1000" s="871"/>
      <c r="AED1000" s="871"/>
      <c r="AEE1000" s="871"/>
      <c r="AEF1000" s="871"/>
      <c r="AEG1000" s="871"/>
      <c r="AEH1000" s="871"/>
      <c r="AEI1000" s="871"/>
      <c r="AEJ1000" s="871"/>
      <c r="AEK1000" s="871"/>
      <c r="AEL1000" s="871"/>
      <c r="AEM1000" s="871"/>
      <c r="AEN1000" s="871"/>
      <c r="AEO1000" s="871"/>
      <c r="AEP1000" s="871"/>
      <c r="AEQ1000" s="871"/>
      <c r="AER1000" s="871"/>
      <c r="AES1000" s="871"/>
      <c r="AET1000" s="871"/>
      <c r="AEU1000" s="871"/>
      <c r="AEV1000" s="871"/>
      <c r="AEW1000" s="871"/>
      <c r="AEX1000" s="871"/>
      <c r="AEY1000" s="871"/>
      <c r="AEZ1000" s="871"/>
      <c r="AFA1000" s="871"/>
      <c r="AFB1000" s="871"/>
      <c r="AFC1000" s="871"/>
      <c r="AFD1000" s="871"/>
      <c r="AFE1000" s="871"/>
      <c r="AFF1000" s="871"/>
      <c r="AFG1000" s="871"/>
      <c r="AFH1000" s="871"/>
      <c r="AFI1000" s="871"/>
      <c r="AFJ1000" s="871"/>
      <c r="AFK1000" s="871"/>
      <c r="AFL1000" s="871"/>
      <c r="AFM1000" s="871"/>
      <c r="AFN1000" s="871"/>
      <c r="AFO1000" s="871"/>
      <c r="AFP1000" s="871"/>
      <c r="AFQ1000" s="871"/>
      <c r="AFR1000" s="871"/>
      <c r="AFS1000" s="871"/>
      <c r="AFT1000" s="871"/>
      <c r="AFU1000" s="871"/>
      <c r="AFV1000" s="871"/>
      <c r="AFW1000" s="871"/>
      <c r="AFX1000" s="871"/>
      <c r="AFY1000" s="871"/>
      <c r="AFZ1000" s="871"/>
      <c r="AGA1000" s="871"/>
      <c r="AGB1000" s="871"/>
      <c r="AGC1000" s="871"/>
      <c r="AGD1000" s="871"/>
      <c r="AGE1000" s="871"/>
      <c r="AGF1000" s="871"/>
      <c r="AGG1000" s="871"/>
      <c r="AGH1000" s="871"/>
      <c r="AGI1000" s="871"/>
      <c r="AGJ1000" s="871"/>
      <c r="AGK1000" s="871"/>
      <c r="AGL1000" s="871"/>
      <c r="AGM1000" s="871"/>
      <c r="AGN1000" s="871"/>
      <c r="AGO1000" s="871"/>
      <c r="AGP1000" s="871"/>
      <c r="AGQ1000" s="871"/>
      <c r="AGR1000" s="871"/>
      <c r="AGS1000" s="871"/>
      <c r="AGT1000" s="871"/>
      <c r="AGU1000" s="871"/>
      <c r="AGV1000" s="871"/>
      <c r="AGW1000" s="871"/>
      <c r="AGX1000" s="871"/>
      <c r="AGY1000" s="871"/>
      <c r="AGZ1000" s="871"/>
      <c r="AHA1000" s="871"/>
      <c r="AHB1000" s="871"/>
      <c r="AHC1000" s="871"/>
      <c r="AHD1000" s="871"/>
      <c r="AHE1000" s="871"/>
      <c r="AHF1000" s="871"/>
      <c r="AHG1000" s="871"/>
      <c r="AHH1000" s="871"/>
      <c r="AHI1000" s="871"/>
      <c r="AHJ1000" s="871"/>
      <c r="AHK1000" s="871"/>
      <c r="AHL1000" s="871"/>
      <c r="AHM1000" s="871"/>
      <c r="AHN1000" s="871"/>
      <c r="AHO1000" s="871"/>
      <c r="AHP1000" s="871"/>
      <c r="AHQ1000" s="871"/>
      <c r="AHR1000" s="871"/>
      <c r="AHS1000" s="871"/>
      <c r="AHT1000" s="871"/>
      <c r="AHU1000" s="871"/>
      <c r="AHV1000" s="871"/>
      <c r="AHW1000" s="871"/>
      <c r="AHX1000" s="871"/>
      <c r="AHY1000" s="871"/>
      <c r="AHZ1000" s="871"/>
      <c r="AIA1000" s="871"/>
      <c r="AIB1000" s="871"/>
      <c r="AIC1000" s="871"/>
      <c r="AID1000" s="871"/>
      <c r="AIE1000" s="871"/>
      <c r="AIF1000" s="871"/>
      <c r="AIG1000" s="871"/>
      <c r="AIH1000" s="871"/>
      <c r="AII1000" s="871"/>
      <c r="AIJ1000" s="871"/>
      <c r="AIK1000" s="871"/>
      <c r="AIL1000" s="871"/>
      <c r="AIM1000" s="871"/>
      <c r="AIN1000" s="871"/>
      <c r="AIO1000" s="871"/>
      <c r="AIP1000" s="871"/>
      <c r="AIQ1000" s="871"/>
      <c r="AIR1000" s="871"/>
      <c r="AIS1000" s="871"/>
      <c r="AIT1000" s="871"/>
      <c r="AIU1000" s="871"/>
      <c r="AIV1000" s="871"/>
      <c r="AIW1000" s="871"/>
      <c r="AIX1000" s="871"/>
      <c r="AIY1000" s="871"/>
      <c r="AIZ1000" s="871"/>
      <c r="AJA1000" s="871"/>
      <c r="AJB1000" s="871"/>
      <c r="AJC1000" s="871"/>
      <c r="AJD1000" s="871"/>
      <c r="AJE1000" s="871"/>
      <c r="AJF1000" s="871"/>
      <c r="AJG1000" s="871"/>
      <c r="AJH1000" s="871"/>
      <c r="AJI1000" s="871"/>
      <c r="AJJ1000" s="871"/>
      <c r="AJK1000" s="871"/>
      <c r="AJL1000" s="871"/>
      <c r="AJM1000" s="871"/>
      <c r="AJN1000" s="871"/>
      <c r="AJO1000" s="871"/>
      <c r="AJP1000" s="871"/>
      <c r="AJQ1000" s="871"/>
      <c r="AJR1000" s="871"/>
      <c r="AJS1000" s="871"/>
      <c r="AJT1000" s="871"/>
      <c r="AJU1000" s="871"/>
      <c r="AJV1000" s="871"/>
      <c r="AJW1000" s="871"/>
      <c r="AJX1000" s="871"/>
      <c r="AJY1000" s="871"/>
      <c r="AJZ1000" s="871"/>
      <c r="AKA1000" s="871"/>
      <c r="AKB1000" s="871"/>
      <c r="AKC1000" s="871"/>
      <c r="AKD1000" s="871"/>
      <c r="AKE1000" s="871"/>
      <c r="AKF1000" s="871"/>
      <c r="AKG1000" s="871"/>
      <c r="AKH1000" s="871"/>
      <c r="AKI1000" s="871"/>
      <c r="AKJ1000" s="871"/>
      <c r="AKK1000" s="871"/>
      <c r="AKL1000" s="871"/>
      <c r="AKM1000" s="871"/>
      <c r="AKN1000" s="871"/>
      <c r="AKO1000" s="871"/>
      <c r="AKP1000" s="871"/>
      <c r="AKQ1000" s="871"/>
      <c r="AKR1000" s="871"/>
      <c r="AKS1000" s="871"/>
      <c r="AKT1000" s="871"/>
      <c r="AKU1000" s="871"/>
      <c r="AKV1000" s="871"/>
      <c r="AKW1000" s="871"/>
      <c r="AKX1000" s="871"/>
      <c r="AKY1000" s="871"/>
      <c r="AKZ1000" s="871"/>
      <c r="ALA1000" s="871"/>
      <c r="ALB1000" s="871"/>
      <c r="ALC1000" s="871"/>
      <c r="ALD1000" s="871"/>
      <c r="ALE1000" s="871"/>
      <c r="ALF1000" s="871"/>
      <c r="ALG1000" s="871"/>
      <c r="ALH1000" s="871"/>
      <c r="ALI1000" s="871"/>
      <c r="ALJ1000" s="871"/>
      <c r="ALK1000" s="871"/>
      <c r="ALL1000" s="871"/>
      <c r="ALM1000" s="871"/>
      <c r="ALN1000" s="871"/>
      <c r="ALO1000" s="871"/>
      <c r="ALP1000" s="871"/>
      <c r="ALQ1000" s="871"/>
      <c r="ALR1000" s="871"/>
      <c r="ALS1000" s="871"/>
      <c r="ALT1000" s="871"/>
      <c r="ALU1000" s="871"/>
      <c r="ALV1000" s="871"/>
      <c r="ALW1000" s="871"/>
      <c r="ALX1000" s="871"/>
      <c r="ALY1000" s="871"/>
      <c r="ALZ1000" s="871"/>
      <c r="AMA1000" s="871"/>
      <c r="AMB1000" s="871"/>
      <c r="AMC1000" s="871"/>
      <c r="AMD1000" s="871"/>
      <c r="AME1000" s="871"/>
      <c r="AMF1000" s="871"/>
      <c r="AMG1000" s="871"/>
      <c r="AMH1000" s="871"/>
      <c r="AMI1000" s="871"/>
      <c r="AMJ1000" s="871"/>
    </row>
    <row r="1001" spans="1:1024" ht="14.4">
      <c r="A1001" s="991">
        <v>15617</v>
      </c>
      <c r="B1001" s="985">
        <v>0.1</v>
      </c>
      <c r="C1001" s="1041"/>
      <c r="D1001" s="954" t="s">
        <v>760</v>
      </c>
      <c r="E1001" s="955">
        <v>2250000</v>
      </c>
      <c r="F1001" s="1056">
        <v>2.5000000000000001E-2</v>
      </c>
      <c r="G1001" s="955">
        <f t="shared" si="40"/>
        <v>56250</v>
      </c>
      <c r="H1001" s="871"/>
      <c r="I1001" s="871"/>
      <c r="J1001" s="871"/>
      <c r="K1001" s="871"/>
      <c r="L1001" s="871"/>
      <c r="M1001" s="871"/>
      <c r="N1001" s="871"/>
      <c r="O1001" s="871"/>
      <c r="P1001" s="871"/>
      <c r="Q1001" s="871"/>
      <c r="R1001" s="871"/>
      <c r="S1001" s="871"/>
      <c r="T1001" s="871"/>
      <c r="U1001" s="871"/>
      <c r="V1001" s="871"/>
      <c r="W1001" s="871"/>
      <c r="X1001" s="871"/>
      <c r="Y1001" s="871"/>
      <c r="Z1001" s="871"/>
      <c r="AA1001" s="871"/>
      <c r="AB1001" s="871"/>
      <c r="AC1001" s="871"/>
      <c r="AD1001" s="871"/>
      <c r="AE1001" s="871"/>
      <c r="AF1001" s="871"/>
      <c r="AG1001" s="871"/>
      <c r="AH1001" s="871"/>
      <c r="AI1001" s="871"/>
      <c r="AJ1001" s="871"/>
      <c r="AK1001" s="871"/>
      <c r="AL1001" s="871"/>
      <c r="AM1001" s="871"/>
      <c r="AN1001" s="871"/>
      <c r="AO1001" s="871"/>
      <c r="AP1001" s="871"/>
      <c r="AQ1001" s="871"/>
      <c r="AR1001" s="871"/>
      <c r="AS1001" s="871"/>
      <c r="AT1001" s="871"/>
      <c r="AU1001" s="871"/>
      <c r="AV1001" s="871"/>
      <c r="AW1001" s="871"/>
      <c r="AX1001" s="871"/>
      <c r="AY1001" s="871"/>
      <c r="AZ1001" s="871"/>
      <c r="BA1001" s="871"/>
      <c r="BB1001" s="871"/>
      <c r="BC1001" s="871"/>
      <c r="BD1001" s="871"/>
      <c r="BE1001" s="871"/>
      <c r="BF1001" s="871"/>
      <c r="BG1001" s="871"/>
      <c r="BH1001" s="871"/>
      <c r="BI1001" s="871"/>
      <c r="BJ1001" s="871"/>
      <c r="BK1001" s="871"/>
      <c r="BL1001" s="871"/>
      <c r="BM1001" s="871"/>
      <c r="BN1001" s="871"/>
      <c r="BO1001" s="871"/>
      <c r="BP1001" s="871"/>
      <c r="BQ1001" s="871"/>
      <c r="BR1001" s="871"/>
      <c r="BS1001" s="871"/>
      <c r="BT1001" s="871"/>
      <c r="BU1001" s="871"/>
      <c r="BV1001" s="871"/>
      <c r="BW1001" s="871"/>
      <c r="BX1001" s="871"/>
      <c r="BY1001" s="871"/>
      <c r="BZ1001" s="871"/>
      <c r="CA1001" s="871"/>
      <c r="CB1001" s="871"/>
      <c r="CC1001" s="871"/>
      <c r="CD1001" s="871"/>
      <c r="CE1001" s="871"/>
      <c r="CF1001" s="871"/>
      <c r="CG1001" s="871"/>
      <c r="CH1001" s="871"/>
      <c r="CI1001" s="871"/>
      <c r="CJ1001" s="871"/>
      <c r="CK1001" s="871"/>
      <c r="CL1001" s="871"/>
      <c r="CM1001" s="871"/>
      <c r="CN1001" s="871"/>
      <c r="CO1001" s="871"/>
      <c r="CP1001" s="871"/>
      <c r="CQ1001" s="871"/>
      <c r="CR1001" s="871"/>
      <c r="CS1001" s="871"/>
      <c r="CT1001" s="871"/>
      <c r="CU1001" s="871"/>
      <c r="CV1001" s="871"/>
      <c r="CW1001" s="871"/>
      <c r="CX1001" s="871"/>
      <c r="CY1001" s="871"/>
      <c r="CZ1001" s="871"/>
      <c r="DA1001" s="871"/>
      <c r="DB1001" s="871"/>
      <c r="DC1001" s="871"/>
      <c r="DD1001" s="871"/>
      <c r="DE1001" s="871"/>
      <c r="DF1001" s="871"/>
      <c r="DG1001" s="871"/>
      <c r="DH1001" s="871"/>
      <c r="DI1001" s="871"/>
      <c r="DJ1001" s="871"/>
      <c r="DK1001" s="871"/>
      <c r="DL1001" s="871"/>
      <c r="DM1001" s="871"/>
      <c r="DN1001" s="871"/>
      <c r="DO1001" s="871"/>
      <c r="DP1001" s="871"/>
      <c r="DQ1001" s="871"/>
      <c r="DR1001" s="871"/>
      <c r="DS1001" s="871"/>
      <c r="DT1001" s="871"/>
      <c r="DU1001" s="871"/>
      <c r="DV1001" s="871"/>
      <c r="DW1001" s="871"/>
      <c r="DX1001" s="871"/>
      <c r="DY1001" s="871"/>
      <c r="DZ1001" s="871"/>
      <c r="EA1001" s="871"/>
      <c r="EB1001" s="871"/>
      <c r="EC1001" s="871"/>
      <c r="ED1001" s="871"/>
      <c r="EE1001" s="871"/>
      <c r="EF1001" s="871"/>
      <c r="EG1001" s="871"/>
      <c r="EH1001" s="871"/>
      <c r="EI1001" s="871"/>
      <c r="EJ1001" s="871"/>
      <c r="EK1001" s="871"/>
      <c r="EL1001" s="871"/>
      <c r="EM1001" s="871"/>
      <c r="EN1001" s="871"/>
      <c r="EO1001" s="871"/>
      <c r="EP1001" s="871"/>
      <c r="EQ1001" s="871"/>
      <c r="ER1001" s="871"/>
      <c r="ES1001" s="871"/>
      <c r="ET1001" s="871"/>
      <c r="EU1001" s="871"/>
      <c r="EV1001" s="871"/>
      <c r="EW1001" s="871"/>
      <c r="EX1001" s="871"/>
      <c r="EY1001" s="871"/>
      <c r="EZ1001" s="871"/>
      <c r="FA1001" s="871"/>
      <c r="FB1001" s="871"/>
      <c r="FC1001" s="871"/>
      <c r="FD1001" s="871"/>
      <c r="FE1001" s="871"/>
      <c r="FF1001" s="871"/>
      <c r="FG1001" s="871"/>
      <c r="FH1001" s="871"/>
      <c r="FI1001" s="871"/>
      <c r="FJ1001" s="871"/>
      <c r="FK1001" s="871"/>
      <c r="FL1001" s="871"/>
      <c r="FM1001" s="871"/>
      <c r="FN1001" s="871"/>
      <c r="FO1001" s="871"/>
      <c r="FP1001" s="871"/>
      <c r="FQ1001" s="871"/>
      <c r="FR1001" s="871"/>
      <c r="FS1001" s="871"/>
      <c r="FT1001" s="871"/>
      <c r="FU1001" s="871"/>
      <c r="FV1001" s="871"/>
      <c r="FW1001" s="871"/>
      <c r="FX1001" s="871"/>
      <c r="FY1001" s="871"/>
      <c r="FZ1001" s="871"/>
      <c r="GA1001" s="871"/>
      <c r="GB1001" s="871"/>
      <c r="GC1001" s="871"/>
      <c r="GD1001" s="871"/>
      <c r="GE1001" s="871"/>
      <c r="GF1001" s="871"/>
      <c r="GG1001" s="871"/>
      <c r="GH1001" s="871"/>
      <c r="GI1001" s="871"/>
      <c r="GJ1001" s="871"/>
      <c r="GK1001" s="871"/>
      <c r="GL1001" s="871"/>
      <c r="GM1001" s="871"/>
      <c r="GN1001" s="871"/>
      <c r="GO1001" s="871"/>
      <c r="GP1001" s="871"/>
      <c r="GQ1001" s="871"/>
      <c r="GR1001" s="871"/>
      <c r="GS1001" s="871"/>
      <c r="GT1001" s="871"/>
      <c r="GU1001" s="871"/>
      <c r="GV1001" s="871"/>
      <c r="GW1001" s="871"/>
      <c r="GX1001" s="871"/>
      <c r="GY1001" s="871"/>
      <c r="GZ1001" s="871"/>
      <c r="HA1001" s="871"/>
      <c r="HB1001" s="871"/>
      <c r="HC1001" s="871"/>
      <c r="HD1001" s="871"/>
      <c r="HE1001" s="871"/>
      <c r="HF1001" s="871"/>
      <c r="HG1001" s="871"/>
      <c r="HH1001" s="871"/>
      <c r="HI1001" s="871"/>
      <c r="HJ1001" s="871"/>
      <c r="HK1001" s="871"/>
      <c r="HL1001" s="871"/>
      <c r="HM1001" s="871"/>
      <c r="HN1001" s="871"/>
      <c r="HO1001" s="871"/>
      <c r="HP1001" s="871"/>
      <c r="HQ1001" s="871"/>
      <c r="HR1001" s="871"/>
      <c r="HS1001" s="871"/>
      <c r="HT1001" s="871"/>
      <c r="HU1001" s="871"/>
      <c r="HV1001" s="871"/>
      <c r="HW1001" s="871"/>
      <c r="HX1001" s="871"/>
      <c r="HY1001" s="871"/>
      <c r="HZ1001" s="871"/>
      <c r="IA1001" s="871"/>
      <c r="IB1001" s="871"/>
      <c r="IC1001" s="871"/>
      <c r="ID1001" s="871"/>
      <c r="IE1001" s="871"/>
      <c r="IF1001" s="871"/>
      <c r="IG1001" s="871"/>
      <c r="IH1001" s="871"/>
      <c r="II1001" s="871"/>
      <c r="IJ1001" s="871"/>
      <c r="IK1001" s="871"/>
      <c r="IL1001" s="871"/>
      <c r="IM1001" s="871"/>
      <c r="IN1001" s="871"/>
      <c r="IO1001" s="871"/>
      <c r="IP1001" s="871"/>
      <c r="IQ1001" s="871"/>
      <c r="IR1001" s="871"/>
      <c r="IS1001" s="871"/>
      <c r="IT1001" s="871"/>
      <c r="IU1001" s="871"/>
      <c r="IV1001" s="871"/>
      <c r="IW1001" s="871"/>
      <c r="IX1001" s="871"/>
      <c r="IY1001" s="871"/>
      <c r="IZ1001" s="871"/>
      <c r="JA1001" s="871"/>
      <c r="JB1001" s="871"/>
      <c r="JC1001" s="871"/>
      <c r="JD1001" s="871"/>
      <c r="JE1001" s="871"/>
      <c r="JF1001" s="871"/>
      <c r="JG1001" s="871"/>
      <c r="JH1001" s="871"/>
      <c r="JI1001" s="871"/>
      <c r="JJ1001" s="871"/>
      <c r="JK1001" s="871"/>
      <c r="JL1001" s="871"/>
      <c r="JM1001" s="871"/>
      <c r="JN1001" s="871"/>
      <c r="JO1001" s="871"/>
      <c r="JP1001" s="871"/>
      <c r="JQ1001" s="871"/>
      <c r="JR1001" s="871"/>
      <c r="JS1001" s="871"/>
      <c r="JT1001" s="871"/>
      <c r="JU1001" s="871"/>
      <c r="JV1001" s="871"/>
      <c r="JW1001" s="871"/>
      <c r="JX1001" s="871"/>
      <c r="JY1001" s="871"/>
      <c r="JZ1001" s="871"/>
      <c r="KA1001" s="871"/>
      <c r="KB1001" s="871"/>
      <c r="KC1001" s="871"/>
      <c r="KD1001" s="871"/>
      <c r="KE1001" s="871"/>
      <c r="KF1001" s="871"/>
      <c r="KG1001" s="871"/>
      <c r="KH1001" s="871"/>
      <c r="KI1001" s="871"/>
      <c r="KJ1001" s="871"/>
      <c r="KK1001" s="871"/>
      <c r="KL1001" s="871"/>
      <c r="KM1001" s="871"/>
      <c r="KN1001" s="871"/>
      <c r="KO1001" s="871"/>
      <c r="KP1001" s="871"/>
      <c r="KQ1001" s="871"/>
      <c r="KR1001" s="871"/>
      <c r="KS1001" s="871"/>
      <c r="KT1001" s="871"/>
      <c r="KU1001" s="871"/>
      <c r="KV1001" s="871"/>
      <c r="KW1001" s="871"/>
      <c r="KX1001" s="871"/>
      <c r="KY1001" s="871"/>
      <c r="KZ1001" s="871"/>
      <c r="LA1001" s="871"/>
      <c r="LB1001" s="871"/>
      <c r="LC1001" s="871"/>
      <c r="LD1001" s="871"/>
      <c r="LE1001" s="871"/>
      <c r="LF1001" s="871"/>
      <c r="LG1001" s="871"/>
      <c r="LH1001" s="871"/>
      <c r="LI1001" s="871"/>
      <c r="LJ1001" s="871"/>
      <c r="LK1001" s="871"/>
      <c r="LL1001" s="871"/>
      <c r="LM1001" s="871"/>
      <c r="LN1001" s="871"/>
      <c r="LO1001" s="871"/>
      <c r="LP1001" s="871"/>
      <c r="LQ1001" s="871"/>
      <c r="LR1001" s="871"/>
      <c r="LS1001" s="871"/>
      <c r="LT1001" s="871"/>
      <c r="LU1001" s="871"/>
      <c r="LV1001" s="871"/>
      <c r="LW1001" s="871"/>
      <c r="LX1001" s="871"/>
      <c r="LY1001" s="871"/>
      <c r="LZ1001" s="871"/>
      <c r="MA1001" s="871"/>
      <c r="MB1001" s="871"/>
      <c r="MC1001" s="871"/>
      <c r="MD1001" s="871"/>
      <c r="ME1001" s="871"/>
      <c r="MF1001" s="871"/>
      <c r="MG1001" s="871"/>
      <c r="MH1001" s="871"/>
      <c r="MI1001" s="871"/>
      <c r="MJ1001" s="871"/>
      <c r="MK1001" s="871"/>
      <c r="ML1001" s="871"/>
      <c r="MM1001" s="871"/>
      <c r="MN1001" s="871"/>
      <c r="MO1001" s="871"/>
      <c r="MP1001" s="871"/>
      <c r="MQ1001" s="871"/>
      <c r="MR1001" s="871"/>
      <c r="MS1001" s="871"/>
      <c r="MT1001" s="871"/>
      <c r="MU1001" s="871"/>
      <c r="MV1001" s="871"/>
      <c r="MW1001" s="871"/>
      <c r="MX1001" s="871"/>
      <c r="MY1001" s="871"/>
      <c r="MZ1001" s="871"/>
      <c r="NA1001" s="871"/>
      <c r="NB1001" s="871"/>
      <c r="NC1001" s="871"/>
      <c r="ND1001" s="871"/>
      <c r="NE1001" s="871"/>
      <c r="NF1001" s="871"/>
      <c r="NG1001" s="871"/>
      <c r="NH1001" s="871"/>
      <c r="NI1001" s="871"/>
      <c r="NJ1001" s="871"/>
      <c r="NK1001" s="871"/>
      <c r="NL1001" s="871"/>
      <c r="NM1001" s="871"/>
      <c r="NN1001" s="871"/>
      <c r="NO1001" s="871"/>
      <c r="NP1001" s="871"/>
      <c r="NQ1001" s="871"/>
      <c r="NR1001" s="871"/>
      <c r="NS1001" s="871"/>
      <c r="NT1001" s="871"/>
      <c r="NU1001" s="871"/>
      <c r="NV1001" s="871"/>
      <c r="NW1001" s="871"/>
      <c r="NX1001" s="871"/>
      <c r="NY1001" s="871"/>
      <c r="NZ1001" s="871"/>
      <c r="OA1001" s="871"/>
      <c r="OB1001" s="871"/>
      <c r="OC1001" s="871"/>
      <c r="OD1001" s="871"/>
      <c r="OE1001" s="871"/>
      <c r="OF1001" s="871"/>
      <c r="OG1001" s="871"/>
      <c r="OH1001" s="871"/>
      <c r="OI1001" s="871"/>
      <c r="OJ1001" s="871"/>
      <c r="OK1001" s="871"/>
      <c r="OL1001" s="871"/>
      <c r="OM1001" s="871"/>
      <c r="ON1001" s="871"/>
      <c r="OO1001" s="871"/>
      <c r="OP1001" s="871"/>
      <c r="OQ1001" s="871"/>
      <c r="OR1001" s="871"/>
      <c r="OS1001" s="871"/>
      <c r="OT1001" s="871"/>
      <c r="OU1001" s="871"/>
      <c r="OV1001" s="871"/>
      <c r="OW1001" s="871"/>
      <c r="OX1001" s="871"/>
      <c r="OY1001" s="871"/>
      <c r="OZ1001" s="871"/>
      <c r="PA1001" s="871"/>
      <c r="PB1001" s="871"/>
      <c r="PC1001" s="871"/>
      <c r="PD1001" s="871"/>
      <c r="PE1001" s="871"/>
      <c r="PF1001" s="871"/>
      <c r="PG1001" s="871"/>
      <c r="PH1001" s="871"/>
      <c r="PI1001" s="871"/>
      <c r="PJ1001" s="871"/>
      <c r="PK1001" s="871"/>
      <c r="PL1001" s="871"/>
      <c r="PM1001" s="871"/>
      <c r="PN1001" s="871"/>
      <c r="PO1001" s="871"/>
      <c r="PP1001" s="871"/>
      <c r="PQ1001" s="871"/>
      <c r="PR1001" s="871"/>
      <c r="PS1001" s="871"/>
      <c r="PT1001" s="871"/>
      <c r="PU1001" s="871"/>
      <c r="PV1001" s="871"/>
      <c r="PW1001" s="871"/>
      <c r="PX1001" s="871"/>
      <c r="PY1001" s="871"/>
      <c r="PZ1001" s="871"/>
      <c r="QA1001" s="871"/>
      <c r="QB1001" s="871"/>
      <c r="QC1001" s="871"/>
      <c r="QD1001" s="871"/>
      <c r="QE1001" s="871"/>
      <c r="QF1001" s="871"/>
      <c r="QG1001" s="871"/>
      <c r="QH1001" s="871"/>
      <c r="QI1001" s="871"/>
      <c r="QJ1001" s="871"/>
      <c r="QK1001" s="871"/>
      <c r="QL1001" s="871"/>
      <c r="QM1001" s="871"/>
      <c r="QN1001" s="871"/>
      <c r="QO1001" s="871"/>
      <c r="QP1001" s="871"/>
      <c r="QQ1001" s="871"/>
      <c r="QR1001" s="871"/>
      <c r="QS1001" s="871"/>
      <c r="QT1001" s="871"/>
      <c r="QU1001" s="871"/>
      <c r="QV1001" s="871"/>
      <c r="QW1001" s="871"/>
      <c r="QX1001" s="871"/>
      <c r="QY1001" s="871"/>
      <c r="QZ1001" s="871"/>
      <c r="RA1001" s="871"/>
      <c r="RB1001" s="871"/>
      <c r="RC1001" s="871"/>
      <c r="RD1001" s="871"/>
      <c r="RE1001" s="871"/>
      <c r="RF1001" s="871"/>
      <c r="RG1001" s="871"/>
      <c r="RH1001" s="871"/>
      <c r="RI1001" s="871"/>
      <c r="RJ1001" s="871"/>
      <c r="RK1001" s="871"/>
      <c r="RL1001" s="871"/>
      <c r="RM1001" s="871"/>
      <c r="RN1001" s="871"/>
      <c r="RO1001" s="871"/>
      <c r="RP1001" s="871"/>
      <c r="RQ1001" s="871"/>
      <c r="RR1001" s="871"/>
      <c r="RS1001" s="871"/>
      <c r="RT1001" s="871"/>
      <c r="RU1001" s="871"/>
      <c r="RV1001" s="871"/>
      <c r="RW1001" s="871"/>
      <c r="RX1001" s="871"/>
      <c r="RY1001" s="871"/>
      <c r="RZ1001" s="871"/>
      <c r="SA1001" s="871"/>
      <c r="SB1001" s="871"/>
      <c r="SC1001" s="871"/>
      <c r="SD1001" s="871"/>
      <c r="SE1001" s="871"/>
      <c r="SF1001" s="871"/>
      <c r="SG1001" s="871"/>
      <c r="SH1001" s="871"/>
      <c r="SI1001" s="871"/>
      <c r="SJ1001" s="871"/>
      <c r="SK1001" s="871"/>
      <c r="SL1001" s="871"/>
      <c r="SM1001" s="871"/>
      <c r="SN1001" s="871"/>
      <c r="SO1001" s="871"/>
      <c r="SP1001" s="871"/>
      <c r="SQ1001" s="871"/>
      <c r="SR1001" s="871"/>
      <c r="SS1001" s="871"/>
      <c r="ST1001" s="871"/>
      <c r="SU1001" s="871"/>
      <c r="SV1001" s="871"/>
      <c r="SW1001" s="871"/>
      <c r="SX1001" s="871"/>
      <c r="SY1001" s="871"/>
      <c r="SZ1001" s="871"/>
      <c r="TA1001" s="871"/>
      <c r="TB1001" s="871"/>
      <c r="TC1001" s="871"/>
      <c r="TD1001" s="871"/>
      <c r="TE1001" s="871"/>
      <c r="TF1001" s="871"/>
      <c r="TG1001" s="871"/>
      <c r="TH1001" s="871"/>
      <c r="TI1001" s="871"/>
      <c r="TJ1001" s="871"/>
      <c r="TK1001" s="871"/>
      <c r="TL1001" s="871"/>
      <c r="TM1001" s="871"/>
      <c r="TN1001" s="871"/>
      <c r="TO1001" s="871"/>
      <c r="TP1001" s="871"/>
      <c r="TQ1001" s="871"/>
      <c r="TR1001" s="871"/>
      <c r="TS1001" s="871"/>
      <c r="TT1001" s="871"/>
      <c r="TU1001" s="871"/>
      <c r="TV1001" s="871"/>
      <c r="TW1001" s="871"/>
      <c r="TX1001" s="871"/>
      <c r="TY1001" s="871"/>
      <c r="TZ1001" s="871"/>
      <c r="UA1001" s="871"/>
      <c r="UB1001" s="871"/>
      <c r="UC1001" s="871"/>
      <c r="UD1001" s="871"/>
      <c r="UE1001" s="871"/>
      <c r="UF1001" s="871"/>
      <c r="UG1001" s="871"/>
      <c r="UH1001" s="871"/>
      <c r="UI1001" s="871"/>
      <c r="UJ1001" s="871"/>
      <c r="UK1001" s="871"/>
      <c r="UL1001" s="871"/>
      <c r="UM1001" s="871"/>
      <c r="UN1001" s="871"/>
      <c r="UO1001" s="871"/>
      <c r="UP1001" s="871"/>
      <c r="UQ1001" s="871"/>
      <c r="UR1001" s="871"/>
      <c r="US1001" s="871"/>
      <c r="UT1001" s="871"/>
      <c r="UU1001" s="871"/>
      <c r="UV1001" s="871"/>
      <c r="UW1001" s="871"/>
      <c r="UX1001" s="871"/>
      <c r="UY1001" s="871"/>
      <c r="UZ1001" s="871"/>
      <c r="VA1001" s="871"/>
      <c r="VB1001" s="871"/>
      <c r="VC1001" s="871"/>
      <c r="VD1001" s="871"/>
      <c r="VE1001" s="871"/>
      <c r="VF1001" s="871"/>
      <c r="VG1001" s="871"/>
      <c r="VH1001" s="871"/>
      <c r="VI1001" s="871"/>
      <c r="VJ1001" s="871"/>
      <c r="VK1001" s="871"/>
      <c r="VL1001" s="871"/>
      <c r="VM1001" s="871"/>
      <c r="VN1001" s="871"/>
      <c r="VO1001" s="871"/>
      <c r="VP1001" s="871"/>
      <c r="VQ1001" s="871"/>
      <c r="VR1001" s="871"/>
      <c r="VS1001" s="871"/>
      <c r="VT1001" s="871"/>
      <c r="VU1001" s="871"/>
      <c r="VV1001" s="871"/>
      <c r="VW1001" s="871"/>
      <c r="VX1001" s="871"/>
      <c r="VY1001" s="871"/>
      <c r="VZ1001" s="871"/>
      <c r="WA1001" s="871"/>
      <c r="WB1001" s="871"/>
      <c r="WC1001" s="871"/>
      <c r="WD1001" s="871"/>
      <c r="WE1001" s="871"/>
      <c r="WF1001" s="871"/>
      <c r="WG1001" s="871"/>
      <c r="WH1001" s="871"/>
      <c r="WI1001" s="871"/>
      <c r="WJ1001" s="871"/>
      <c r="WK1001" s="871"/>
      <c r="WL1001" s="871"/>
      <c r="WM1001" s="871"/>
      <c r="WN1001" s="871"/>
      <c r="WO1001" s="871"/>
      <c r="WP1001" s="871"/>
      <c r="WQ1001" s="871"/>
      <c r="WR1001" s="871"/>
      <c r="WS1001" s="871"/>
      <c r="WT1001" s="871"/>
      <c r="WU1001" s="871"/>
      <c r="WV1001" s="871"/>
      <c r="WW1001" s="871"/>
      <c r="WX1001" s="871"/>
      <c r="WY1001" s="871"/>
      <c r="WZ1001" s="871"/>
      <c r="XA1001" s="871"/>
      <c r="XB1001" s="871"/>
      <c r="XC1001" s="871"/>
      <c r="XD1001" s="871"/>
      <c r="XE1001" s="871"/>
      <c r="XF1001" s="871"/>
      <c r="XG1001" s="871"/>
      <c r="XH1001" s="871"/>
      <c r="XI1001" s="871"/>
      <c r="XJ1001" s="871"/>
      <c r="XK1001" s="871"/>
      <c r="XL1001" s="871"/>
      <c r="XM1001" s="871"/>
      <c r="XN1001" s="871"/>
      <c r="XO1001" s="871"/>
      <c r="XP1001" s="871"/>
      <c r="XQ1001" s="871"/>
      <c r="XR1001" s="871"/>
      <c r="XS1001" s="871"/>
      <c r="XT1001" s="871"/>
      <c r="XU1001" s="871"/>
      <c r="XV1001" s="871"/>
      <c r="XW1001" s="871"/>
      <c r="XX1001" s="871"/>
      <c r="XY1001" s="871"/>
      <c r="XZ1001" s="871"/>
      <c r="YA1001" s="871"/>
      <c r="YB1001" s="871"/>
      <c r="YC1001" s="871"/>
      <c r="YD1001" s="871"/>
      <c r="YE1001" s="871"/>
      <c r="YF1001" s="871"/>
      <c r="YG1001" s="871"/>
      <c r="YH1001" s="871"/>
      <c r="YI1001" s="871"/>
      <c r="YJ1001" s="871"/>
      <c r="YK1001" s="871"/>
      <c r="YL1001" s="871"/>
      <c r="YM1001" s="871"/>
      <c r="YN1001" s="871"/>
      <c r="YO1001" s="871"/>
      <c r="YP1001" s="871"/>
      <c r="YQ1001" s="871"/>
      <c r="YR1001" s="871"/>
      <c r="YS1001" s="871"/>
      <c r="YT1001" s="871"/>
      <c r="YU1001" s="871"/>
      <c r="YV1001" s="871"/>
      <c r="YW1001" s="871"/>
      <c r="YX1001" s="871"/>
      <c r="YY1001" s="871"/>
      <c r="YZ1001" s="871"/>
      <c r="ZA1001" s="871"/>
      <c r="ZB1001" s="871"/>
      <c r="ZC1001" s="871"/>
      <c r="ZD1001" s="871"/>
      <c r="ZE1001" s="871"/>
      <c r="ZF1001" s="871"/>
      <c r="ZG1001" s="871"/>
      <c r="ZH1001" s="871"/>
      <c r="ZI1001" s="871"/>
      <c r="ZJ1001" s="871"/>
      <c r="ZK1001" s="871"/>
      <c r="ZL1001" s="871"/>
      <c r="ZM1001" s="871"/>
      <c r="ZN1001" s="871"/>
      <c r="ZO1001" s="871"/>
      <c r="ZP1001" s="871"/>
      <c r="ZQ1001" s="871"/>
      <c r="ZR1001" s="871"/>
      <c r="ZS1001" s="871"/>
      <c r="ZT1001" s="871"/>
      <c r="ZU1001" s="871"/>
      <c r="ZV1001" s="871"/>
      <c r="ZW1001" s="871"/>
      <c r="ZX1001" s="871"/>
      <c r="ZY1001" s="871"/>
      <c r="ZZ1001" s="871"/>
      <c r="AAA1001" s="871"/>
      <c r="AAB1001" s="871"/>
      <c r="AAC1001" s="871"/>
      <c r="AAD1001" s="871"/>
      <c r="AAE1001" s="871"/>
      <c r="AAF1001" s="871"/>
      <c r="AAG1001" s="871"/>
      <c r="AAH1001" s="871"/>
      <c r="AAI1001" s="871"/>
      <c r="AAJ1001" s="871"/>
      <c r="AAK1001" s="871"/>
      <c r="AAL1001" s="871"/>
      <c r="AAM1001" s="871"/>
      <c r="AAN1001" s="871"/>
      <c r="AAO1001" s="871"/>
      <c r="AAP1001" s="871"/>
      <c r="AAQ1001" s="871"/>
      <c r="AAR1001" s="871"/>
      <c r="AAS1001" s="871"/>
      <c r="AAT1001" s="871"/>
      <c r="AAU1001" s="871"/>
      <c r="AAV1001" s="871"/>
      <c r="AAW1001" s="871"/>
      <c r="AAX1001" s="871"/>
      <c r="AAY1001" s="871"/>
      <c r="AAZ1001" s="871"/>
      <c r="ABA1001" s="871"/>
      <c r="ABB1001" s="871"/>
      <c r="ABC1001" s="871"/>
      <c r="ABD1001" s="871"/>
      <c r="ABE1001" s="871"/>
      <c r="ABF1001" s="871"/>
      <c r="ABG1001" s="871"/>
      <c r="ABH1001" s="871"/>
      <c r="ABI1001" s="871"/>
      <c r="ABJ1001" s="871"/>
      <c r="ABK1001" s="871"/>
      <c r="ABL1001" s="871"/>
      <c r="ABM1001" s="871"/>
      <c r="ABN1001" s="871"/>
      <c r="ABO1001" s="871"/>
      <c r="ABP1001" s="871"/>
      <c r="ABQ1001" s="871"/>
      <c r="ABR1001" s="871"/>
      <c r="ABS1001" s="871"/>
      <c r="ABT1001" s="871"/>
      <c r="ABU1001" s="871"/>
      <c r="ABV1001" s="871"/>
      <c r="ABW1001" s="871"/>
      <c r="ABX1001" s="871"/>
      <c r="ABY1001" s="871"/>
      <c r="ABZ1001" s="871"/>
      <c r="ACA1001" s="871"/>
      <c r="ACB1001" s="871"/>
      <c r="ACC1001" s="871"/>
      <c r="ACD1001" s="871"/>
      <c r="ACE1001" s="871"/>
      <c r="ACF1001" s="871"/>
      <c r="ACG1001" s="871"/>
      <c r="ACH1001" s="871"/>
      <c r="ACI1001" s="871"/>
      <c r="ACJ1001" s="871"/>
      <c r="ACK1001" s="871"/>
      <c r="ACL1001" s="871"/>
      <c r="ACM1001" s="871"/>
      <c r="ACN1001" s="871"/>
      <c r="ACO1001" s="871"/>
      <c r="ACP1001" s="871"/>
      <c r="ACQ1001" s="871"/>
      <c r="ACR1001" s="871"/>
      <c r="ACS1001" s="871"/>
      <c r="ACT1001" s="871"/>
      <c r="ACU1001" s="871"/>
      <c r="ACV1001" s="871"/>
      <c r="ACW1001" s="871"/>
      <c r="ACX1001" s="871"/>
      <c r="ACY1001" s="871"/>
      <c r="ACZ1001" s="871"/>
      <c r="ADA1001" s="871"/>
      <c r="ADB1001" s="871"/>
      <c r="ADC1001" s="871"/>
      <c r="ADD1001" s="871"/>
      <c r="ADE1001" s="871"/>
      <c r="ADF1001" s="871"/>
      <c r="ADG1001" s="871"/>
      <c r="ADH1001" s="871"/>
      <c r="ADI1001" s="871"/>
      <c r="ADJ1001" s="871"/>
      <c r="ADK1001" s="871"/>
      <c r="ADL1001" s="871"/>
      <c r="ADM1001" s="871"/>
      <c r="ADN1001" s="871"/>
      <c r="ADO1001" s="871"/>
      <c r="ADP1001" s="871"/>
      <c r="ADQ1001" s="871"/>
      <c r="ADR1001" s="871"/>
      <c r="ADS1001" s="871"/>
      <c r="ADT1001" s="871"/>
      <c r="ADU1001" s="871"/>
      <c r="ADV1001" s="871"/>
      <c r="ADW1001" s="871"/>
      <c r="ADX1001" s="871"/>
      <c r="ADY1001" s="871"/>
      <c r="ADZ1001" s="871"/>
      <c r="AEA1001" s="871"/>
      <c r="AEB1001" s="871"/>
      <c r="AEC1001" s="871"/>
      <c r="AED1001" s="871"/>
      <c r="AEE1001" s="871"/>
      <c r="AEF1001" s="871"/>
      <c r="AEG1001" s="871"/>
      <c r="AEH1001" s="871"/>
      <c r="AEI1001" s="871"/>
      <c r="AEJ1001" s="871"/>
      <c r="AEK1001" s="871"/>
      <c r="AEL1001" s="871"/>
      <c r="AEM1001" s="871"/>
      <c r="AEN1001" s="871"/>
      <c r="AEO1001" s="871"/>
      <c r="AEP1001" s="871"/>
      <c r="AEQ1001" s="871"/>
      <c r="AER1001" s="871"/>
      <c r="AES1001" s="871"/>
      <c r="AET1001" s="871"/>
      <c r="AEU1001" s="871"/>
      <c r="AEV1001" s="871"/>
      <c r="AEW1001" s="871"/>
      <c r="AEX1001" s="871"/>
      <c r="AEY1001" s="871"/>
      <c r="AEZ1001" s="871"/>
      <c r="AFA1001" s="871"/>
      <c r="AFB1001" s="871"/>
      <c r="AFC1001" s="871"/>
      <c r="AFD1001" s="871"/>
      <c r="AFE1001" s="871"/>
      <c r="AFF1001" s="871"/>
      <c r="AFG1001" s="871"/>
      <c r="AFH1001" s="871"/>
      <c r="AFI1001" s="871"/>
      <c r="AFJ1001" s="871"/>
      <c r="AFK1001" s="871"/>
      <c r="AFL1001" s="871"/>
      <c r="AFM1001" s="871"/>
      <c r="AFN1001" s="871"/>
      <c r="AFO1001" s="871"/>
      <c r="AFP1001" s="871"/>
      <c r="AFQ1001" s="871"/>
      <c r="AFR1001" s="871"/>
      <c r="AFS1001" s="871"/>
      <c r="AFT1001" s="871"/>
      <c r="AFU1001" s="871"/>
      <c r="AFV1001" s="871"/>
      <c r="AFW1001" s="871"/>
      <c r="AFX1001" s="871"/>
      <c r="AFY1001" s="871"/>
      <c r="AFZ1001" s="871"/>
      <c r="AGA1001" s="871"/>
      <c r="AGB1001" s="871"/>
      <c r="AGC1001" s="871"/>
      <c r="AGD1001" s="871"/>
      <c r="AGE1001" s="871"/>
      <c r="AGF1001" s="871"/>
      <c r="AGG1001" s="871"/>
      <c r="AGH1001" s="871"/>
      <c r="AGI1001" s="871"/>
      <c r="AGJ1001" s="871"/>
      <c r="AGK1001" s="871"/>
      <c r="AGL1001" s="871"/>
      <c r="AGM1001" s="871"/>
      <c r="AGN1001" s="871"/>
      <c r="AGO1001" s="871"/>
      <c r="AGP1001" s="871"/>
      <c r="AGQ1001" s="871"/>
      <c r="AGR1001" s="871"/>
      <c r="AGS1001" s="871"/>
      <c r="AGT1001" s="871"/>
      <c r="AGU1001" s="871"/>
      <c r="AGV1001" s="871"/>
      <c r="AGW1001" s="871"/>
      <c r="AGX1001" s="871"/>
      <c r="AGY1001" s="871"/>
      <c r="AGZ1001" s="871"/>
      <c r="AHA1001" s="871"/>
      <c r="AHB1001" s="871"/>
      <c r="AHC1001" s="871"/>
      <c r="AHD1001" s="871"/>
      <c r="AHE1001" s="871"/>
      <c r="AHF1001" s="871"/>
      <c r="AHG1001" s="871"/>
      <c r="AHH1001" s="871"/>
      <c r="AHI1001" s="871"/>
      <c r="AHJ1001" s="871"/>
      <c r="AHK1001" s="871"/>
      <c r="AHL1001" s="871"/>
      <c r="AHM1001" s="871"/>
      <c r="AHN1001" s="871"/>
      <c r="AHO1001" s="871"/>
      <c r="AHP1001" s="871"/>
      <c r="AHQ1001" s="871"/>
      <c r="AHR1001" s="871"/>
      <c r="AHS1001" s="871"/>
      <c r="AHT1001" s="871"/>
      <c r="AHU1001" s="871"/>
      <c r="AHV1001" s="871"/>
      <c r="AHW1001" s="871"/>
      <c r="AHX1001" s="871"/>
      <c r="AHY1001" s="871"/>
      <c r="AHZ1001" s="871"/>
      <c r="AIA1001" s="871"/>
      <c r="AIB1001" s="871"/>
      <c r="AIC1001" s="871"/>
      <c r="AID1001" s="871"/>
      <c r="AIE1001" s="871"/>
      <c r="AIF1001" s="871"/>
      <c r="AIG1001" s="871"/>
      <c r="AIH1001" s="871"/>
      <c r="AII1001" s="871"/>
      <c r="AIJ1001" s="871"/>
      <c r="AIK1001" s="871"/>
      <c r="AIL1001" s="871"/>
      <c r="AIM1001" s="871"/>
      <c r="AIN1001" s="871"/>
      <c r="AIO1001" s="871"/>
      <c r="AIP1001" s="871"/>
      <c r="AIQ1001" s="871"/>
      <c r="AIR1001" s="871"/>
      <c r="AIS1001" s="871"/>
      <c r="AIT1001" s="871"/>
      <c r="AIU1001" s="871"/>
      <c r="AIV1001" s="871"/>
      <c r="AIW1001" s="871"/>
      <c r="AIX1001" s="871"/>
      <c r="AIY1001" s="871"/>
      <c r="AIZ1001" s="871"/>
      <c r="AJA1001" s="871"/>
      <c r="AJB1001" s="871"/>
      <c r="AJC1001" s="871"/>
      <c r="AJD1001" s="871"/>
      <c r="AJE1001" s="871"/>
      <c r="AJF1001" s="871"/>
      <c r="AJG1001" s="871"/>
      <c r="AJH1001" s="871"/>
      <c r="AJI1001" s="871"/>
      <c r="AJJ1001" s="871"/>
      <c r="AJK1001" s="871"/>
      <c r="AJL1001" s="871"/>
      <c r="AJM1001" s="871"/>
      <c r="AJN1001" s="871"/>
      <c r="AJO1001" s="871"/>
      <c r="AJP1001" s="871"/>
      <c r="AJQ1001" s="871"/>
      <c r="AJR1001" s="871"/>
      <c r="AJS1001" s="871"/>
      <c r="AJT1001" s="871"/>
      <c r="AJU1001" s="871"/>
      <c r="AJV1001" s="871"/>
      <c r="AJW1001" s="871"/>
      <c r="AJX1001" s="871"/>
      <c r="AJY1001" s="871"/>
      <c r="AJZ1001" s="871"/>
      <c r="AKA1001" s="871"/>
      <c r="AKB1001" s="871"/>
      <c r="AKC1001" s="871"/>
      <c r="AKD1001" s="871"/>
      <c r="AKE1001" s="871"/>
      <c r="AKF1001" s="871"/>
      <c r="AKG1001" s="871"/>
      <c r="AKH1001" s="871"/>
      <c r="AKI1001" s="871"/>
      <c r="AKJ1001" s="871"/>
      <c r="AKK1001" s="871"/>
      <c r="AKL1001" s="871"/>
      <c r="AKM1001" s="871"/>
      <c r="AKN1001" s="871"/>
      <c r="AKO1001" s="871"/>
      <c r="AKP1001" s="871"/>
      <c r="AKQ1001" s="871"/>
      <c r="AKR1001" s="871"/>
      <c r="AKS1001" s="871"/>
      <c r="AKT1001" s="871"/>
      <c r="AKU1001" s="871"/>
      <c r="AKV1001" s="871"/>
      <c r="AKW1001" s="871"/>
      <c r="AKX1001" s="871"/>
      <c r="AKY1001" s="871"/>
      <c r="AKZ1001" s="871"/>
      <c r="ALA1001" s="871"/>
      <c r="ALB1001" s="871"/>
      <c r="ALC1001" s="871"/>
      <c r="ALD1001" s="871"/>
      <c r="ALE1001" s="871"/>
      <c r="ALF1001" s="871"/>
      <c r="ALG1001" s="871"/>
      <c r="ALH1001" s="871"/>
      <c r="ALI1001" s="871"/>
      <c r="ALJ1001" s="871"/>
      <c r="ALK1001" s="871"/>
      <c r="ALL1001" s="871"/>
      <c r="ALM1001" s="871"/>
      <c r="ALN1001" s="871"/>
      <c r="ALO1001" s="871"/>
      <c r="ALP1001" s="871"/>
      <c r="ALQ1001" s="871"/>
      <c r="ALR1001" s="871"/>
      <c r="ALS1001" s="871"/>
      <c r="ALT1001" s="871"/>
      <c r="ALU1001" s="871"/>
      <c r="ALV1001" s="871"/>
      <c r="ALW1001" s="871"/>
      <c r="ALX1001" s="871"/>
      <c r="ALY1001" s="871"/>
      <c r="ALZ1001" s="871"/>
      <c r="AMA1001" s="871"/>
      <c r="AMB1001" s="871"/>
      <c r="AMC1001" s="871"/>
      <c r="AMD1001" s="871"/>
      <c r="AME1001" s="871"/>
      <c r="AMF1001" s="871"/>
      <c r="AMG1001" s="871"/>
      <c r="AMH1001" s="871"/>
      <c r="AMI1001" s="871"/>
      <c r="AMJ1001" s="871"/>
    </row>
    <row r="1002" spans="1:1024" ht="14.4">
      <c r="A1002" s="966" t="s">
        <v>548</v>
      </c>
      <c r="B1002" s="1008">
        <v>0.1</v>
      </c>
      <c r="C1002" s="1041"/>
      <c r="D1002" s="954" t="s">
        <v>520</v>
      </c>
      <c r="E1002" s="955">
        <v>1100000</v>
      </c>
      <c r="F1002" s="1056">
        <v>2.5000000000000001E-2</v>
      </c>
      <c r="G1002" s="955">
        <f t="shared" si="40"/>
        <v>27500</v>
      </c>
      <c r="H1002" s="871"/>
      <c r="I1002" s="871"/>
      <c r="J1002" s="871"/>
      <c r="K1002" s="871"/>
      <c r="L1002" s="871"/>
      <c r="M1002" s="871"/>
      <c r="N1002" s="871"/>
      <c r="O1002" s="871"/>
      <c r="P1002" s="871"/>
      <c r="Q1002" s="871"/>
      <c r="R1002" s="871"/>
      <c r="S1002" s="871"/>
      <c r="T1002" s="871"/>
      <c r="U1002" s="871"/>
      <c r="V1002" s="871"/>
      <c r="W1002" s="871"/>
      <c r="X1002" s="871"/>
      <c r="Y1002" s="871"/>
      <c r="Z1002" s="871"/>
      <c r="AA1002" s="871"/>
      <c r="AB1002" s="871"/>
      <c r="AC1002" s="871"/>
      <c r="AD1002" s="871"/>
      <c r="AE1002" s="871"/>
      <c r="AF1002" s="871"/>
      <c r="AG1002" s="871"/>
      <c r="AH1002" s="871"/>
      <c r="AI1002" s="871"/>
      <c r="AJ1002" s="871"/>
      <c r="AK1002" s="871"/>
      <c r="AL1002" s="871"/>
      <c r="AM1002" s="871"/>
      <c r="AN1002" s="871"/>
      <c r="AO1002" s="871"/>
      <c r="AP1002" s="871"/>
      <c r="AQ1002" s="871"/>
      <c r="AR1002" s="871"/>
      <c r="AS1002" s="871"/>
      <c r="AT1002" s="871"/>
      <c r="AU1002" s="871"/>
      <c r="AV1002" s="871"/>
      <c r="AW1002" s="871"/>
      <c r="AX1002" s="871"/>
      <c r="AY1002" s="871"/>
      <c r="AZ1002" s="871"/>
      <c r="BA1002" s="871"/>
      <c r="BB1002" s="871"/>
      <c r="BC1002" s="871"/>
      <c r="BD1002" s="871"/>
      <c r="BE1002" s="871"/>
      <c r="BF1002" s="871"/>
      <c r="BG1002" s="871"/>
      <c r="BH1002" s="871"/>
      <c r="BI1002" s="871"/>
      <c r="BJ1002" s="871"/>
      <c r="BK1002" s="871"/>
      <c r="BL1002" s="871"/>
      <c r="BM1002" s="871"/>
      <c r="BN1002" s="871"/>
      <c r="BO1002" s="871"/>
      <c r="BP1002" s="871"/>
      <c r="BQ1002" s="871"/>
      <c r="BR1002" s="871"/>
      <c r="BS1002" s="871"/>
      <c r="BT1002" s="871"/>
      <c r="BU1002" s="871"/>
      <c r="BV1002" s="871"/>
      <c r="BW1002" s="871"/>
      <c r="BX1002" s="871"/>
      <c r="BY1002" s="871"/>
      <c r="BZ1002" s="871"/>
      <c r="CA1002" s="871"/>
      <c r="CB1002" s="871"/>
      <c r="CC1002" s="871"/>
      <c r="CD1002" s="871"/>
      <c r="CE1002" s="871"/>
      <c r="CF1002" s="871"/>
      <c r="CG1002" s="871"/>
      <c r="CH1002" s="871"/>
      <c r="CI1002" s="871"/>
      <c r="CJ1002" s="871"/>
      <c r="CK1002" s="871"/>
      <c r="CL1002" s="871"/>
      <c r="CM1002" s="871"/>
      <c r="CN1002" s="871"/>
      <c r="CO1002" s="871"/>
      <c r="CP1002" s="871"/>
      <c r="CQ1002" s="871"/>
      <c r="CR1002" s="871"/>
      <c r="CS1002" s="871"/>
      <c r="CT1002" s="871"/>
      <c r="CU1002" s="871"/>
      <c r="CV1002" s="871"/>
      <c r="CW1002" s="871"/>
      <c r="CX1002" s="871"/>
      <c r="CY1002" s="871"/>
      <c r="CZ1002" s="871"/>
      <c r="DA1002" s="871"/>
      <c r="DB1002" s="871"/>
      <c r="DC1002" s="871"/>
      <c r="DD1002" s="871"/>
      <c r="DE1002" s="871"/>
      <c r="DF1002" s="871"/>
      <c r="DG1002" s="871"/>
      <c r="DH1002" s="871"/>
      <c r="DI1002" s="871"/>
      <c r="DJ1002" s="871"/>
      <c r="DK1002" s="871"/>
      <c r="DL1002" s="871"/>
      <c r="DM1002" s="871"/>
      <c r="DN1002" s="871"/>
      <c r="DO1002" s="871"/>
      <c r="DP1002" s="871"/>
      <c r="DQ1002" s="871"/>
      <c r="DR1002" s="871"/>
      <c r="DS1002" s="871"/>
      <c r="DT1002" s="871"/>
      <c r="DU1002" s="871"/>
      <c r="DV1002" s="871"/>
      <c r="DW1002" s="871"/>
      <c r="DX1002" s="871"/>
      <c r="DY1002" s="871"/>
      <c r="DZ1002" s="871"/>
      <c r="EA1002" s="871"/>
      <c r="EB1002" s="871"/>
      <c r="EC1002" s="871"/>
      <c r="ED1002" s="871"/>
      <c r="EE1002" s="871"/>
      <c r="EF1002" s="871"/>
      <c r="EG1002" s="871"/>
      <c r="EH1002" s="871"/>
      <c r="EI1002" s="871"/>
      <c r="EJ1002" s="871"/>
      <c r="EK1002" s="871"/>
      <c r="EL1002" s="871"/>
      <c r="EM1002" s="871"/>
      <c r="EN1002" s="871"/>
      <c r="EO1002" s="871"/>
      <c r="EP1002" s="871"/>
      <c r="EQ1002" s="871"/>
      <c r="ER1002" s="871"/>
      <c r="ES1002" s="871"/>
      <c r="ET1002" s="871"/>
      <c r="EU1002" s="871"/>
      <c r="EV1002" s="871"/>
      <c r="EW1002" s="871"/>
      <c r="EX1002" s="871"/>
      <c r="EY1002" s="871"/>
      <c r="EZ1002" s="871"/>
      <c r="FA1002" s="871"/>
      <c r="FB1002" s="871"/>
      <c r="FC1002" s="871"/>
      <c r="FD1002" s="871"/>
      <c r="FE1002" s="871"/>
      <c r="FF1002" s="871"/>
      <c r="FG1002" s="871"/>
      <c r="FH1002" s="871"/>
      <c r="FI1002" s="871"/>
      <c r="FJ1002" s="871"/>
      <c r="FK1002" s="871"/>
      <c r="FL1002" s="871"/>
      <c r="FM1002" s="871"/>
      <c r="FN1002" s="871"/>
      <c r="FO1002" s="871"/>
      <c r="FP1002" s="871"/>
      <c r="FQ1002" s="871"/>
      <c r="FR1002" s="871"/>
      <c r="FS1002" s="871"/>
      <c r="FT1002" s="871"/>
      <c r="FU1002" s="871"/>
      <c r="FV1002" s="871"/>
      <c r="FW1002" s="871"/>
      <c r="FX1002" s="871"/>
      <c r="FY1002" s="871"/>
      <c r="FZ1002" s="871"/>
      <c r="GA1002" s="871"/>
      <c r="GB1002" s="871"/>
      <c r="GC1002" s="871"/>
      <c r="GD1002" s="871"/>
      <c r="GE1002" s="871"/>
      <c r="GF1002" s="871"/>
      <c r="GG1002" s="871"/>
      <c r="GH1002" s="871"/>
      <c r="GI1002" s="871"/>
      <c r="GJ1002" s="871"/>
      <c r="GK1002" s="871"/>
      <c r="GL1002" s="871"/>
      <c r="GM1002" s="871"/>
      <c r="GN1002" s="871"/>
      <c r="GO1002" s="871"/>
      <c r="GP1002" s="871"/>
      <c r="GQ1002" s="871"/>
      <c r="GR1002" s="871"/>
      <c r="GS1002" s="871"/>
      <c r="GT1002" s="871"/>
      <c r="GU1002" s="871"/>
      <c r="GV1002" s="871"/>
      <c r="GW1002" s="871"/>
      <c r="GX1002" s="871"/>
      <c r="GY1002" s="871"/>
      <c r="GZ1002" s="871"/>
      <c r="HA1002" s="871"/>
      <c r="HB1002" s="871"/>
      <c r="HC1002" s="871"/>
      <c r="HD1002" s="871"/>
      <c r="HE1002" s="871"/>
      <c r="HF1002" s="871"/>
      <c r="HG1002" s="871"/>
      <c r="HH1002" s="871"/>
      <c r="HI1002" s="871"/>
      <c r="HJ1002" s="871"/>
      <c r="HK1002" s="871"/>
      <c r="HL1002" s="871"/>
      <c r="HM1002" s="871"/>
      <c r="HN1002" s="871"/>
      <c r="HO1002" s="871"/>
      <c r="HP1002" s="871"/>
      <c r="HQ1002" s="871"/>
      <c r="HR1002" s="871"/>
      <c r="HS1002" s="871"/>
      <c r="HT1002" s="871"/>
      <c r="HU1002" s="871"/>
      <c r="HV1002" s="871"/>
      <c r="HW1002" s="871"/>
      <c r="HX1002" s="871"/>
      <c r="HY1002" s="871"/>
      <c r="HZ1002" s="871"/>
      <c r="IA1002" s="871"/>
      <c r="IB1002" s="871"/>
      <c r="IC1002" s="871"/>
      <c r="ID1002" s="871"/>
      <c r="IE1002" s="871"/>
      <c r="IF1002" s="871"/>
      <c r="IG1002" s="871"/>
      <c r="IH1002" s="871"/>
      <c r="II1002" s="871"/>
      <c r="IJ1002" s="871"/>
      <c r="IK1002" s="871"/>
      <c r="IL1002" s="871"/>
      <c r="IM1002" s="871"/>
      <c r="IN1002" s="871"/>
      <c r="IO1002" s="871"/>
      <c r="IP1002" s="871"/>
      <c r="IQ1002" s="871"/>
      <c r="IR1002" s="871"/>
      <c r="IS1002" s="871"/>
      <c r="IT1002" s="871"/>
      <c r="IU1002" s="871"/>
      <c r="IV1002" s="871"/>
      <c r="IW1002" s="871"/>
      <c r="IX1002" s="871"/>
      <c r="IY1002" s="871"/>
      <c r="IZ1002" s="871"/>
      <c r="JA1002" s="871"/>
      <c r="JB1002" s="871"/>
      <c r="JC1002" s="871"/>
      <c r="JD1002" s="871"/>
      <c r="JE1002" s="871"/>
      <c r="JF1002" s="871"/>
      <c r="JG1002" s="871"/>
      <c r="JH1002" s="871"/>
      <c r="JI1002" s="871"/>
      <c r="JJ1002" s="871"/>
      <c r="JK1002" s="871"/>
      <c r="JL1002" s="871"/>
      <c r="JM1002" s="871"/>
      <c r="JN1002" s="871"/>
      <c r="JO1002" s="871"/>
      <c r="JP1002" s="871"/>
      <c r="JQ1002" s="871"/>
      <c r="JR1002" s="871"/>
      <c r="JS1002" s="871"/>
      <c r="JT1002" s="871"/>
      <c r="JU1002" s="871"/>
      <c r="JV1002" s="871"/>
      <c r="JW1002" s="871"/>
      <c r="JX1002" s="871"/>
      <c r="JY1002" s="871"/>
      <c r="JZ1002" s="871"/>
      <c r="KA1002" s="871"/>
      <c r="KB1002" s="871"/>
      <c r="KC1002" s="871"/>
      <c r="KD1002" s="871"/>
      <c r="KE1002" s="871"/>
      <c r="KF1002" s="871"/>
      <c r="KG1002" s="871"/>
      <c r="KH1002" s="871"/>
      <c r="KI1002" s="871"/>
      <c r="KJ1002" s="871"/>
      <c r="KK1002" s="871"/>
      <c r="KL1002" s="871"/>
      <c r="KM1002" s="871"/>
      <c r="KN1002" s="871"/>
      <c r="KO1002" s="871"/>
      <c r="KP1002" s="871"/>
      <c r="KQ1002" s="871"/>
      <c r="KR1002" s="871"/>
      <c r="KS1002" s="871"/>
      <c r="KT1002" s="871"/>
      <c r="KU1002" s="871"/>
      <c r="KV1002" s="871"/>
      <c r="KW1002" s="871"/>
      <c r="KX1002" s="871"/>
      <c r="KY1002" s="871"/>
      <c r="KZ1002" s="871"/>
      <c r="LA1002" s="871"/>
      <c r="LB1002" s="871"/>
      <c r="LC1002" s="871"/>
      <c r="LD1002" s="871"/>
      <c r="LE1002" s="871"/>
      <c r="LF1002" s="871"/>
      <c r="LG1002" s="871"/>
      <c r="LH1002" s="871"/>
      <c r="LI1002" s="871"/>
      <c r="LJ1002" s="871"/>
      <c r="LK1002" s="871"/>
      <c r="LL1002" s="871"/>
      <c r="LM1002" s="871"/>
      <c r="LN1002" s="871"/>
      <c r="LO1002" s="871"/>
      <c r="LP1002" s="871"/>
      <c r="LQ1002" s="871"/>
      <c r="LR1002" s="871"/>
      <c r="LS1002" s="871"/>
      <c r="LT1002" s="871"/>
      <c r="LU1002" s="871"/>
      <c r="LV1002" s="871"/>
      <c r="LW1002" s="871"/>
      <c r="LX1002" s="871"/>
      <c r="LY1002" s="871"/>
      <c r="LZ1002" s="871"/>
      <c r="MA1002" s="871"/>
      <c r="MB1002" s="871"/>
      <c r="MC1002" s="871"/>
      <c r="MD1002" s="871"/>
      <c r="ME1002" s="871"/>
      <c r="MF1002" s="871"/>
      <c r="MG1002" s="871"/>
      <c r="MH1002" s="871"/>
      <c r="MI1002" s="871"/>
      <c r="MJ1002" s="871"/>
      <c r="MK1002" s="871"/>
      <c r="ML1002" s="871"/>
      <c r="MM1002" s="871"/>
      <c r="MN1002" s="871"/>
      <c r="MO1002" s="871"/>
      <c r="MP1002" s="871"/>
      <c r="MQ1002" s="871"/>
      <c r="MR1002" s="871"/>
      <c r="MS1002" s="871"/>
      <c r="MT1002" s="871"/>
      <c r="MU1002" s="871"/>
      <c r="MV1002" s="871"/>
      <c r="MW1002" s="871"/>
      <c r="MX1002" s="871"/>
      <c r="MY1002" s="871"/>
      <c r="MZ1002" s="871"/>
      <c r="NA1002" s="871"/>
      <c r="NB1002" s="871"/>
      <c r="NC1002" s="871"/>
      <c r="ND1002" s="871"/>
      <c r="NE1002" s="871"/>
      <c r="NF1002" s="871"/>
      <c r="NG1002" s="871"/>
      <c r="NH1002" s="871"/>
      <c r="NI1002" s="871"/>
      <c r="NJ1002" s="871"/>
      <c r="NK1002" s="871"/>
      <c r="NL1002" s="871"/>
      <c r="NM1002" s="871"/>
      <c r="NN1002" s="871"/>
      <c r="NO1002" s="871"/>
      <c r="NP1002" s="871"/>
      <c r="NQ1002" s="871"/>
      <c r="NR1002" s="871"/>
      <c r="NS1002" s="871"/>
      <c r="NT1002" s="871"/>
      <c r="NU1002" s="871"/>
      <c r="NV1002" s="871"/>
      <c r="NW1002" s="871"/>
      <c r="NX1002" s="871"/>
      <c r="NY1002" s="871"/>
      <c r="NZ1002" s="871"/>
      <c r="OA1002" s="871"/>
      <c r="OB1002" s="871"/>
      <c r="OC1002" s="871"/>
      <c r="OD1002" s="871"/>
      <c r="OE1002" s="871"/>
      <c r="OF1002" s="871"/>
      <c r="OG1002" s="871"/>
      <c r="OH1002" s="871"/>
      <c r="OI1002" s="871"/>
      <c r="OJ1002" s="871"/>
      <c r="OK1002" s="871"/>
      <c r="OL1002" s="871"/>
      <c r="OM1002" s="871"/>
      <c r="ON1002" s="871"/>
      <c r="OO1002" s="871"/>
      <c r="OP1002" s="871"/>
      <c r="OQ1002" s="871"/>
      <c r="OR1002" s="871"/>
      <c r="OS1002" s="871"/>
      <c r="OT1002" s="871"/>
      <c r="OU1002" s="871"/>
      <c r="OV1002" s="871"/>
      <c r="OW1002" s="871"/>
      <c r="OX1002" s="871"/>
      <c r="OY1002" s="871"/>
      <c r="OZ1002" s="871"/>
      <c r="PA1002" s="871"/>
      <c r="PB1002" s="871"/>
      <c r="PC1002" s="871"/>
      <c r="PD1002" s="871"/>
      <c r="PE1002" s="871"/>
      <c r="PF1002" s="871"/>
      <c r="PG1002" s="871"/>
      <c r="PH1002" s="871"/>
      <c r="PI1002" s="871"/>
      <c r="PJ1002" s="871"/>
      <c r="PK1002" s="871"/>
      <c r="PL1002" s="871"/>
      <c r="PM1002" s="871"/>
      <c r="PN1002" s="871"/>
      <c r="PO1002" s="871"/>
      <c r="PP1002" s="871"/>
      <c r="PQ1002" s="871"/>
      <c r="PR1002" s="871"/>
      <c r="PS1002" s="871"/>
      <c r="PT1002" s="871"/>
      <c r="PU1002" s="871"/>
      <c r="PV1002" s="871"/>
      <c r="PW1002" s="871"/>
      <c r="PX1002" s="871"/>
      <c r="PY1002" s="871"/>
      <c r="PZ1002" s="871"/>
      <c r="QA1002" s="871"/>
      <c r="QB1002" s="871"/>
      <c r="QC1002" s="871"/>
      <c r="QD1002" s="871"/>
      <c r="QE1002" s="871"/>
      <c r="QF1002" s="871"/>
      <c r="QG1002" s="871"/>
      <c r="QH1002" s="871"/>
      <c r="QI1002" s="871"/>
      <c r="QJ1002" s="871"/>
      <c r="QK1002" s="871"/>
      <c r="QL1002" s="871"/>
      <c r="QM1002" s="871"/>
      <c r="QN1002" s="871"/>
      <c r="QO1002" s="871"/>
      <c r="QP1002" s="871"/>
      <c r="QQ1002" s="871"/>
      <c r="QR1002" s="871"/>
      <c r="QS1002" s="871"/>
      <c r="QT1002" s="871"/>
      <c r="QU1002" s="871"/>
      <c r="QV1002" s="871"/>
      <c r="QW1002" s="871"/>
      <c r="QX1002" s="871"/>
      <c r="QY1002" s="871"/>
      <c r="QZ1002" s="871"/>
      <c r="RA1002" s="871"/>
      <c r="RB1002" s="871"/>
      <c r="RC1002" s="871"/>
      <c r="RD1002" s="871"/>
      <c r="RE1002" s="871"/>
      <c r="RF1002" s="871"/>
      <c r="RG1002" s="871"/>
      <c r="RH1002" s="871"/>
      <c r="RI1002" s="871"/>
      <c r="RJ1002" s="871"/>
      <c r="RK1002" s="871"/>
      <c r="RL1002" s="871"/>
      <c r="RM1002" s="871"/>
      <c r="RN1002" s="871"/>
      <c r="RO1002" s="871"/>
      <c r="RP1002" s="871"/>
      <c r="RQ1002" s="871"/>
      <c r="RR1002" s="871"/>
      <c r="RS1002" s="871"/>
      <c r="RT1002" s="871"/>
      <c r="RU1002" s="871"/>
      <c r="RV1002" s="871"/>
      <c r="RW1002" s="871"/>
      <c r="RX1002" s="871"/>
      <c r="RY1002" s="871"/>
      <c r="RZ1002" s="871"/>
      <c r="SA1002" s="871"/>
      <c r="SB1002" s="871"/>
      <c r="SC1002" s="871"/>
      <c r="SD1002" s="871"/>
      <c r="SE1002" s="871"/>
      <c r="SF1002" s="871"/>
      <c r="SG1002" s="871"/>
      <c r="SH1002" s="871"/>
      <c r="SI1002" s="871"/>
      <c r="SJ1002" s="871"/>
      <c r="SK1002" s="871"/>
      <c r="SL1002" s="871"/>
      <c r="SM1002" s="871"/>
      <c r="SN1002" s="871"/>
      <c r="SO1002" s="871"/>
      <c r="SP1002" s="871"/>
      <c r="SQ1002" s="871"/>
      <c r="SR1002" s="871"/>
      <c r="SS1002" s="871"/>
      <c r="ST1002" s="871"/>
      <c r="SU1002" s="871"/>
      <c r="SV1002" s="871"/>
      <c r="SW1002" s="871"/>
      <c r="SX1002" s="871"/>
      <c r="SY1002" s="871"/>
      <c r="SZ1002" s="871"/>
      <c r="TA1002" s="871"/>
      <c r="TB1002" s="871"/>
      <c r="TC1002" s="871"/>
      <c r="TD1002" s="871"/>
      <c r="TE1002" s="871"/>
      <c r="TF1002" s="871"/>
      <c r="TG1002" s="871"/>
      <c r="TH1002" s="871"/>
      <c r="TI1002" s="871"/>
      <c r="TJ1002" s="871"/>
      <c r="TK1002" s="871"/>
      <c r="TL1002" s="871"/>
      <c r="TM1002" s="871"/>
      <c r="TN1002" s="871"/>
      <c r="TO1002" s="871"/>
      <c r="TP1002" s="871"/>
      <c r="TQ1002" s="871"/>
      <c r="TR1002" s="871"/>
      <c r="TS1002" s="871"/>
      <c r="TT1002" s="871"/>
      <c r="TU1002" s="871"/>
      <c r="TV1002" s="871"/>
      <c r="TW1002" s="871"/>
      <c r="TX1002" s="871"/>
      <c r="TY1002" s="871"/>
      <c r="TZ1002" s="871"/>
      <c r="UA1002" s="871"/>
      <c r="UB1002" s="871"/>
      <c r="UC1002" s="871"/>
      <c r="UD1002" s="871"/>
      <c r="UE1002" s="871"/>
      <c r="UF1002" s="871"/>
      <c r="UG1002" s="871"/>
      <c r="UH1002" s="871"/>
      <c r="UI1002" s="871"/>
      <c r="UJ1002" s="871"/>
      <c r="UK1002" s="871"/>
      <c r="UL1002" s="871"/>
      <c r="UM1002" s="871"/>
      <c r="UN1002" s="871"/>
      <c r="UO1002" s="871"/>
      <c r="UP1002" s="871"/>
      <c r="UQ1002" s="871"/>
      <c r="UR1002" s="871"/>
      <c r="US1002" s="871"/>
      <c r="UT1002" s="871"/>
      <c r="UU1002" s="871"/>
      <c r="UV1002" s="871"/>
      <c r="UW1002" s="871"/>
      <c r="UX1002" s="871"/>
      <c r="UY1002" s="871"/>
      <c r="UZ1002" s="871"/>
      <c r="VA1002" s="871"/>
      <c r="VB1002" s="871"/>
      <c r="VC1002" s="871"/>
      <c r="VD1002" s="871"/>
      <c r="VE1002" s="871"/>
      <c r="VF1002" s="871"/>
      <c r="VG1002" s="871"/>
      <c r="VH1002" s="871"/>
      <c r="VI1002" s="871"/>
      <c r="VJ1002" s="871"/>
      <c r="VK1002" s="871"/>
      <c r="VL1002" s="871"/>
      <c r="VM1002" s="871"/>
      <c r="VN1002" s="871"/>
      <c r="VO1002" s="871"/>
      <c r="VP1002" s="871"/>
      <c r="VQ1002" s="871"/>
      <c r="VR1002" s="871"/>
      <c r="VS1002" s="871"/>
      <c r="VT1002" s="871"/>
      <c r="VU1002" s="871"/>
      <c r="VV1002" s="871"/>
      <c r="VW1002" s="871"/>
      <c r="VX1002" s="871"/>
      <c r="VY1002" s="871"/>
      <c r="VZ1002" s="871"/>
      <c r="WA1002" s="871"/>
      <c r="WB1002" s="871"/>
      <c r="WC1002" s="871"/>
      <c r="WD1002" s="871"/>
      <c r="WE1002" s="871"/>
      <c r="WF1002" s="871"/>
      <c r="WG1002" s="871"/>
      <c r="WH1002" s="871"/>
      <c r="WI1002" s="871"/>
      <c r="WJ1002" s="871"/>
      <c r="WK1002" s="871"/>
      <c r="WL1002" s="871"/>
      <c r="WM1002" s="871"/>
      <c r="WN1002" s="871"/>
      <c r="WO1002" s="871"/>
      <c r="WP1002" s="871"/>
      <c r="WQ1002" s="871"/>
      <c r="WR1002" s="871"/>
      <c r="WS1002" s="871"/>
      <c r="WT1002" s="871"/>
      <c r="WU1002" s="871"/>
      <c r="WV1002" s="871"/>
      <c r="WW1002" s="871"/>
      <c r="WX1002" s="871"/>
      <c r="WY1002" s="871"/>
      <c r="WZ1002" s="871"/>
      <c r="XA1002" s="871"/>
      <c r="XB1002" s="871"/>
      <c r="XC1002" s="871"/>
      <c r="XD1002" s="871"/>
      <c r="XE1002" s="871"/>
      <c r="XF1002" s="871"/>
      <c r="XG1002" s="871"/>
      <c r="XH1002" s="871"/>
      <c r="XI1002" s="871"/>
      <c r="XJ1002" s="871"/>
      <c r="XK1002" s="871"/>
      <c r="XL1002" s="871"/>
      <c r="XM1002" s="871"/>
      <c r="XN1002" s="871"/>
      <c r="XO1002" s="871"/>
      <c r="XP1002" s="871"/>
      <c r="XQ1002" s="871"/>
      <c r="XR1002" s="871"/>
      <c r="XS1002" s="871"/>
      <c r="XT1002" s="871"/>
      <c r="XU1002" s="871"/>
      <c r="XV1002" s="871"/>
      <c r="XW1002" s="871"/>
      <c r="XX1002" s="871"/>
      <c r="XY1002" s="871"/>
      <c r="XZ1002" s="871"/>
      <c r="YA1002" s="871"/>
      <c r="YB1002" s="871"/>
      <c r="YC1002" s="871"/>
      <c r="YD1002" s="871"/>
      <c r="YE1002" s="871"/>
      <c r="YF1002" s="871"/>
      <c r="YG1002" s="871"/>
      <c r="YH1002" s="871"/>
      <c r="YI1002" s="871"/>
      <c r="YJ1002" s="871"/>
      <c r="YK1002" s="871"/>
      <c r="YL1002" s="871"/>
      <c r="YM1002" s="871"/>
      <c r="YN1002" s="871"/>
      <c r="YO1002" s="871"/>
      <c r="YP1002" s="871"/>
      <c r="YQ1002" s="871"/>
      <c r="YR1002" s="871"/>
      <c r="YS1002" s="871"/>
      <c r="YT1002" s="871"/>
      <c r="YU1002" s="871"/>
      <c r="YV1002" s="871"/>
      <c r="YW1002" s="871"/>
      <c r="YX1002" s="871"/>
      <c r="YY1002" s="871"/>
      <c r="YZ1002" s="871"/>
      <c r="ZA1002" s="871"/>
      <c r="ZB1002" s="871"/>
      <c r="ZC1002" s="871"/>
      <c r="ZD1002" s="871"/>
      <c r="ZE1002" s="871"/>
      <c r="ZF1002" s="871"/>
      <c r="ZG1002" s="871"/>
      <c r="ZH1002" s="871"/>
      <c r="ZI1002" s="871"/>
      <c r="ZJ1002" s="871"/>
      <c r="ZK1002" s="871"/>
      <c r="ZL1002" s="871"/>
      <c r="ZM1002" s="871"/>
      <c r="ZN1002" s="871"/>
      <c r="ZO1002" s="871"/>
      <c r="ZP1002" s="871"/>
      <c r="ZQ1002" s="871"/>
      <c r="ZR1002" s="871"/>
      <c r="ZS1002" s="871"/>
      <c r="ZT1002" s="871"/>
      <c r="ZU1002" s="871"/>
      <c r="ZV1002" s="871"/>
      <c r="ZW1002" s="871"/>
      <c r="ZX1002" s="871"/>
      <c r="ZY1002" s="871"/>
      <c r="ZZ1002" s="871"/>
      <c r="AAA1002" s="871"/>
      <c r="AAB1002" s="871"/>
      <c r="AAC1002" s="871"/>
      <c r="AAD1002" s="871"/>
      <c r="AAE1002" s="871"/>
      <c r="AAF1002" s="871"/>
      <c r="AAG1002" s="871"/>
      <c r="AAH1002" s="871"/>
      <c r="AAI1002" s="871"/>
      <c r="AAJ1002" s="871"/>
      <c r="AAK1002" s="871"/>
      <c r="AAL1002" s="871"/>
      <c r="AAM1002" s="871"/>
      <c r="AAN1002" s="871"/>
      <c r="AAO1002" s="871"/>
      <c r="AAP1002" s="871"/>
      <c r="AAQ1002" s="871"/>
      <c r="AAR1002" s="871"/>
      <c r="AAS1002" s="871"/>
      <c r="AAT1002" s="871"/>
      <c r="AAU1002" s="871"/>
      <c r="AAV1002" s="871"/>
      <c r="AAW1002" s="871"/>
      <c r="AAX1002" s="871"/>
      <c r="AAY1002" s="871"/>
      <c r="AAZ1002" s="871"/>
      <c r="ABA1002" s="871"/>
      <c r="ABB1002" s="871"/>
      <c r="ABC1002" s="871"/>
      <c r="ABD1002" s="871"/>
      <c r="ABE1002" s="871"/>
      <c r="ABF1002" s="871"/>
      <c r="ABG1002" s="871"/>
      <c r="ABH1002" s="871"/>
      <c r="ABI1002" s="871"/>
      <c r="ABJ1002" s="871"/>
      <c r="ABK1002" s="871"/>
      <c r="ABL1002" s="871"/>
      <c r="ABM1002" s="871"/>
      <c r="ABN1002" s="871"/>
      <c r="ABO1002" s="871"/>
      <c r="ABP1002" s="871"/>
      <c r="ABQ1002" s="871"/>
      <c r="ABR1002" s="871"/>
      <c r="ABS1002" s="871"/>
      <c r="ABT1002" s="871"/>
      <c r="ABU1002" s="871"/>
      <c r="ABV1002" s="871"/>
      <c r="ABW1002" s="871"/>
      <c r="ABX1002" s="871"/>
      <c r="ABY1002" s="871"/>
      <c r="ABZ1002" s="871"/>
      <c r="ACA1002" s="871"/>
      <c r="ACB1002" s="871"/>
      <c r="ACC1002" s="871"/>
      <c r="ACD1002" s="871"/>
      <c r="ACE1002" s="871"/>
      <c r="ACF1002" s="871"/>
      <c r="ACG1002" s="871"/>
      <c r="ACH1002" s="871"/>
      <c r="ACI1002" s="871"/>
      <c r="ACJ1002" s="871"/>
      <c r="ACK1002" s="871"/>
      <c r="ACL1002" s="871"/>
      <c r="ACM1002" s="871"/>
      <c r="ACN1002" s="871"/>
      <c r="ACO1002" s="871"/>
      <c r="ACP1002" s="871"/>
      <c r="ACQ1002" s="871"/>
      <c r="ACR1002" s="871"/>
      <c r="ACS1002" s="871"/>
      <c r="ACT1002" s="871"/>
      <c r="ACU1002" s="871"/>
      <c r="ACV1002" s="871"/>
      <c r="ACW1002" s="871"/>
      <c r="ACX1002" s="871"/>
      <c r="ACY1002" s="871"/>
      <c r="ACZ1002" s="871"/>
      <c r="ADA1002" s="871"/>
      <c r="ADB1002" s="871"/>
      <c r="ADC1002" s="871"/>
      <c r="ADD1002" s="871"/>
      <c r="ADE1002" s="871"/>
      <c r="ADF1002" s="871"/>
      <c r="ADG1002" s="871"/>
      <c r="ADH1002" s="871"/>
      <c r="ADI1002" s="871"/>
      <c r="ADJ1002" s="871"/>
      <c r="ADK1002" s="871"/>
      <c r="ADL1002" s="871"/>
      <c r="ADM1002" s="871"/>
      <c r="ADN1002" s="871"/>
      <c r="ADO1002" s="871"/>
      <c r="ADP1002" s="871"/>
      <c r="ADQ1002" s="871"/>
      <c r="ADR1002" s="871"/>
      <c r="ADS1002" s="871"/>
      <c r="ADT1002" s="871"/>
      <c r="ADU1002" s="871"/>
      <c r="ADV1002" s="871"/>
      <c r="ADW1002" s="871"/>
      <c r="ADX1002" s="871"/>
      <c r="ADY1002" s="871"/>
      <c r="ADZ1002" s="871"/>
      <c r="AEA1002" s="871"/>
      <c r="AEB1002" s="871"/>
      <c r="AEC1002" s="871"/>
      <c r="AED1002" s="871"/>
      <c r="AEE1002" s="871"/>
      <c r="AEF1002" s="871"/>
      <c r="AEG1002" s="871"/>
      <c r="AEH1002" s="871"/>
      <c r="AEI1002" s="871"/>
      <c r="AEJ1002" s="871"/>
      <c r="AEK1002" s="871"/>
      <c r="AEL1002" s="871"/>
      <c r="AEM1002" s="871"/>
      <c r="AEN1002" s="871"/>
      <c r="AEO1002" s="871"/>
      <c r="AEP1002" s="871"/>
      <c r="AEQ1002" s="871"/>
      <c r="AER1002" s="871"/>
      <c r="AES1002" s="871"/>
      <c r="AET1002" s="871"/>
      <c r="AEU1002" s="871"/>
      <c r="AEV1002" s="871"/>
      <c r="AEW1002" s="871"/>
      <c r="AEX1002" s="871"/>
      <c r="AEY1002" s="871"/>
      <c r="AEZ1002" s="871"/>
      <c r="AFA1002" s="871"/>
      <c r="AFB1002" s="871"/>
      <c r="AFC1002" s="871"/>
      <c r="AFD1002" s="871"/>
      <c r="AFE1002" s="871"/>
      <c r="AFF1002" s="871"/>
      <c r="AFG1002" s="871"/>
      <c r="AFH1002" s="871"/>
      <c r="AFI1002" s="871"/>
      <c r="AFJ1002" s="871"/>
      <c r="AFK1002" s="871"/>
      <c r="AFL1002" s="871"/>
      <c r="AFM1002" s="871"/>
      <c r="AFN1002" s="871"/>
      <c r="AFO1002" s="871"/>
      <c r="AFP1002" s="871"/>
      <c r="AFQ1002" s="871"/>
      <c r="AFR1002" s="871"/>
      <c r="AFS1002" s="871"/>
      <c r="AFT1002" s="871"/>
      <c r="AFU1002" s="871"/>
      <c r="AFV1002" s="871"/>
      <c r="AFW1002" s="871"/>
      <c r="AFX1002" s="871"/>
      <c r="AFY1002" s="871"/>
      <c r="AFZ1002" s="871"/>
      <c r="AGA1002" s="871"/>
      <c r="AGB1002" s="871"/>
      <c r="AGC1002" s="871"/>
      <c r="AGD1002" s="871"/>
      <c r="AGE1002" s="871"/>
      <c r="AGF1002" s="871"/>
      <c r="AGG1002" s="871"/>
      <c r="AGH1002" s="871"/>
      <c r="AGI1002" s="871"/>
      <c r="AGJ1002" s="871"/>
      <c r="AGK1002" s="871"/>
      <c r="AGL1002" s="871"/>
      <c r="AGM1002" s="871"/>
      <c r="AGN1002" s="871"/>
      <c r="AGO1002" s="871"/>
      <c r="AGP1002" s="871"/>
      <c r="AGQ1002" s="871"/>
      <c r="AGR1002" s="871"/>
      <c r="AGS1002" s="871"/>
      <c r="AGT1002" s="871"/>
      <c r="AGU1002" s="871"/>
      <c r="AGV1002" s="871"/>
      <c r="AGW1002" s="871"/>
      <c r="AGX1002" s="871"/>
      <c r="AGY1002" s="871"/>
      <c r="AGZ1002" s="871"/>
      <c r="AHA1002" s="871"/>
      <c r="AHB1002" s="871"/>
      <c r="AHC1002" s="871"/>
      <c r="AHD1002" s="871"/>
      <c r="AHE1002" s="871"/>
      <c r="AHF1002" s="871"/>
      <c r="AHG1002" s="871"/>
      <c r="AHH1002" s="871"/>
      <c r="AHI1002" s="871"/>
      <c r="AHJ1002" s="871"/>
      <c r="AHK1002" s="871"/>
      <c r="AHL1002" s="871"/>
      <c r="AHM1002" s="871"/>
      <c r="AHN1002" s="871"/>
      <c r="AHO1002" s="871"/>
      <c r="AHP1002" s="871"/>
      <c r="AHQ1002" s="871"/>
      <c r="AHR1002" s="871"/>
      <c r="AHS1002" s="871"/>
      <c r="AHT1002" s="871"/>
      <c r="AHU1002" s="871"/>
      <c r="AHV1002" s="871"/>
      <c r="AHW1002" s="871"/>
      <c r="AHX1002" s="871"/>
      <c r="AHY1002" s="871"/>
      <c r="AHZ1002" s="871"/>
      <c r="AIA1002" s="871"/>
      <c r="AIB1002" s="871"/>
      <c r="AIC1002" s="871"/>
      <c r="AID1002" s="871"/>
      <c r="AIE1002" s="871"/>
      <c r="AIF1002" s="871"/>
      <c r="AIG1002" s="871"/>
      <c r="AIH1002" s="871"/>
      <c r="AII1002" s="871"/>
      <c r="AIJ1002" s="871"/>
      <c r="AIK1002" s="871"/>
      <c r="AIL1002" s="871"/>
      <c r="AIM1002" s="871"/>
      <c r="AIN1002" s="871"/>
      <c r="AIO1002" s="871"/>
      <c r="AIP1002" s="871"/>
      <c r="AIQ1002" s="871"/>
      <c r="AIR1002" s="871"/>
      <c r="AIS1002" s="871"/>
      <c r="AIT1002" s="871"/>
      <c r="AIU1002" s="871"/>
      <c r="AIV1002" s="871"/>
      <c r="AIW1002" s="871"/>
      <c r="AIX1002" s="871"/>
      <c r="AIY1002" s="871"/>
      <c r="AIZ1002" s="871"/>
      <c r="AJA1002" s="871"/>
      <c r="AJB1002" s="871"/>
      <c r="AJC1002" s="871"/>
      <c r="AJD1002" s="871"/>
      <c r="AJE1002" s="871"/>
      <c r="AJF1002" s="871"/>
      <c r="AJG1002" s="871"/>
      <c r="AJH1002" s="871"/>
      <c r="AJI1002" s="871"/>
      <c r="AJJ1002" s="871"/>
      <c r="AJK1002" s="871"/>
      <c r="AJL1002" s="871"/>
      <c r="AJM1002" s="871"/>
      <c r="AJN1002" s="871"/>
      <c r="AJO1002" s="871"/>
      <c r="AJP1002" s="871"/>
      <c r="AJQ1002" s="871"/>
      <c r="AJR1002" s="871"/>
      <c r="AJS1002" s="871"/>
      <c r="AJT1002" s="871"/>
      <c r="AJU1002" s="871"/>
      <c r="AJV1002" s="871"/>
      <c r="AJW1002" s="871"/>
      <c r="AJX1002" s="871"/>
      <c r="AJY1002" s="871"/>
      <c r="AJZ1002" s="871"/>
      <c r="AKA1002" s="871"/>
      <c r="AKB1002" s="871"/>
      <c r="AKC1002" s="871"/>
      <c r="AKD1002" s="871"/>
      <c r="AKE1002" s="871"/>
      <c r="AKF1002" s="871"/>
      <c r="AKG1002" s="871"/>
      <c r="AKH1002" s="871"/>
      <c r="AKI1002" s="871"/>
      <c r="AKJ1002" s="871"/>
      <c r="AKK1002" s="871"/>
      <c r="AKL1002" s="871"/>
      <c r="AKM1002" s="871"/>
      <c r="AKN1002" s="871"/>
      <c r="AKO1002" s="871"/>
      <c r="AKP1002" s="871"/>
      <c r="AKQ1002" s="871"/>
      <c r="AKR1002" s="871"/>
      <c r="AKS1002" s="871"/>
      <c r="AKT1002" s="871"/>
      <c r="AKU1002" s="871"/>
      <c r="AKV1002" s="871"/>
      <c r="AKW1002" s="871"/>
      <c r="AKX1002" s="871"/>
      <c r="AKY1002" s="871"/>
      <c r="AKZ1002" s="871"/>
      <c r="ALA1002" s="871"/>
      <c r="ALB1002" s="871"/>
      <c r="ALC1002" s="871"/>
      <c r="ALD1002" s="871"/>
      <c r="ALE1002" s="871"/>
      <c r="ALF1002" s="871"/>
      <c r="ALG1002" s="871"/>
      <c r="ALH1002" s="871"/>
      <c r="ALI1002" s="871"/>
      <c r="ALJ1002" s="871"/>
      <c r="ALK1002" s="871"/>
      <c r="ALL1002" s="871"/>
      <c r="ALM1002" s="871"/>
      <c r="ALN1002" s="871"/>
      <c r="ALO1002" s="871"/>
      <c r="ALP1002" s="871"/>
      <c r="ALQ1002" s="871"/>
      <c r="ALR1002" s="871"/>
      <c r="ALS1002" s="871"/>
      <c r="ALT1002" s="871"/>
      <c r="ALU1002" s="871"/>
      <c r="ALV1002" s="871"/>
      <c r="ALW1002" s="871"/>
      <c r="ALX1002" s="871"/>
      <c r="ALY1002" s="871"/>
      <c r="ALZ1002" s="871"/>
      <c r="AMA1002" s="871"/>
      <c r="AMB1002" s="871"/>
      <c r="AMC1002" s="871"/>
      <c r="AMD1002" s="871"/>
      <c r="AME1002" s="871"/>
      <c r="AMF1002" s="871"/>
      <c r="AMG1002" s="871"/>
      <c r="AMH1002" s="871"/>
      <c r="AMI1002" s="871"/>
      <c r="AMJ1002" s="871"/>
    </row>
    <row r="1003" spans="1:1024" ht="14.4">
      <c r="A1003" s="968">
        <v>15492</v>
      </c>
      <c r="B1003" s="985">
        <v>0.1</v>
      </c>
      <c r="C1003" s="1041"/>
      <c r="D1003" s="954" t="s">
        <v>762</v>
      </c>
      <c r="E1003" s="955">
        <v>3853106</v>
      </c>
      <c r="F1003" s="1056">
        <v>2.5000000000000001E-2</v>
      </c>
      <c r="G1003" s="955">
        <f t="shared" si="40"/>
        <v>96327.650000000009</v>
      </c>
      <c r="H1003" s="871"/>
      <c r="I1003" s="871"/>
      <c r="J1003" s="871"/>
      <c r="K1003" s="871"/>
      <c r="L1003" s="871"/>
      <c r="M1003" s="871"/>
      <c r="N1003" s="871"/>
      <c r="O1003" s="871"/>
      <c r="P1003" s="871"/>
      <c r="Q1003" s="871"/>
      <c r="R1003" s="871"/>
      <c r="S1003" s="871"/>
      <c r="T1003" s="871"/>
      <c r="U1003" s="871"/>
      <c r="V1003" s="871"/>
      <c r="W1003" s="871"/>
      <c r="X1003" s="871"/>
      <c r="Y1003" s="871"/>
      <c r="Z1003" s="871"/>
      <c r="AA1003" s="871"/>
      <c r="AB1003" s="871"/>
      <c r="AC1003" s="871"/>
      <c r="AD1003" s="871"/>
      <c r="AE1003" s="871"/>
      <c r="AF1003" s="871"/>
      <c r="AG1003" s="871"/>
      <c r="AH1003" s="871"/>
      <c r="AI1003" s="871"/>
      <c r="AJ1003" s="871"/>
      <c r="AK1003" s="871"/>
      <c r="AL1003" s="871"/>
      <c r="AM1003" s="871"/>
      <c r="AN1003" s="871"/>
      <c r="AO1003" s="871"/>
      <c r="AP1003" s="871"/>
      <c r="AQ1003" s="871"/>
      <c r="AR1003" s="871"/>
      <c r="AS1003" s="871"/>
      <c r="AT1003" s="871"/>
      <c r="AU1003" s="871"/>
      <c r="AV1003" s="871"/>
      <c r="AW1003" s="871"/>
      <c r="AX1003" s="871"/>
      <c r="AY1003" s="871"/>
      <c r="AZ1003" s="871"/>
      <c r="BA1003" s="871"/>
      <c r="BB1003" s="871"/>
      <c r="BC1003" s="871"/>
      <c r="BD1003" s="871"/>
      <c r="BE1003" s="871"/>
      <c r="BF1003" s="871"/>
      <c r="BG1003" s="871"/>
      <c r="BH1003" s="871"/>
      <c r="BI1003" s="871"/>
      <c r="BJ1003" s="871"/>
      <c r="BK1003" s="871"/>
      <c r="BL1003" s="871"/>
      <c r="BM1003" s="871"/>
      <c r="BN1003" s="871"/>
      <c r="BO1003" s="871"/>
      <c r="BP1003" s="871"/>
      <c r="BQ1003" s="871"/>
      <c r="BR1003" s="871"/>
      <c r="BS1003" s="871"/>
      <c r="BT1003" s="871"/>
      <c r="BU1003" s="871"/>
      <c r="BV1003" s="871"/>
      <c r="BW1003" s="871"/>
      <c r="BX1003" s="871"/>
      <c r="BY1003" s="871"/>
      <c r="BZ1003" s="871"/>
      <c r="CA1003" s="871"/>
      <c r="CB1003" s="871"/>
      <c r="CC1003" s="871"/>
      <c r="CD1003" s="871"/>
      <c r="CE1003" s="871"/>
      <c r="CF1003" s="871"/>
      <c r="CG1003" s="871"/>
      <c r="CH1003" s="871"/>
      <c r="CI1003" s="871"/>
      <c r="CJ1003" s="871"/>
      <c r="CK1003" s="871"/>
      <c r="CL1003" s="871"/>
      <c r="CM1003" s="871"/>
      <c r="CN1003" s="871"/>
      <c r="CO1003" s="871"/>
      <c r="CP1003" s="871"/>
      <c r="CQ1003" s="871"/>
      <c r="CR1003" s="871"/>
      <c r="CS1003" s="871"/>
      <c r="CT1003" s="871"/>
      <c r="CU1003" s="871"/>
      <c r="CV1003" s="871"/>
      <c r="CW1003" s="871"/>
      <c r="CX1003" s="871"/>
      <c r="CY1003" s="871"/>
      <c r="CZ1003" s="871"/>
      <c r="DA1003" s="871"/>
      <c r="DB1003" s="871"/>
      <c r="DC1003" s="871"/>
      <c r="DD1003" s="871"/>
      <c r="DE1003" s="871"/>
      <c r="DF1003" s="871"/>
      <c r="DG1003" s="871"/>
      <c r="DH1003" s="871"/>
      <c r="DI1003" s="871"/>
      <c r="DJ1003" s="871"/>
      <c r="DK1003" s="871"/>
      <c r="DL1003" s="871"/>
      <c r="DM1003" s="871"/>
      <c r="DN1003" s="871"/>
      <c r="DO1003" s="871"/>
      <c r="DP1003" s="871"/>
      <c r="DQ1003" s="871"/>
      <c r="DR1003" s="871"/>
      <c r="DS1003" s="871"/>
      <c r="DT1003" s="871"/>
      <c r="DU1003" s="871"/>
      <c r="DV1003" s="871"/>
      <c r="DW1003" s="871"/>
      <c r="DX1003" s="871"/>
      <c r="DY1003" s="871"/>
      <c r="DZ1003" s="871"/>
      <c r="EA1003" s="871"/>
      <c r="EB1003" s="871"/>
      <c r="EC1003" s="871"/>
      <c r="ED1003" s="871"/>
      <c r="EE1003" s="871"/>
      <c r="EF1003" s="871"/>
      <c r="EG1003" s="871"/>
      <c r="EH1003" s="871"/>
      <c r="EI1003" s="871"/>
      <c r="EJ1003" s="871"/>
      <c r="EK1003" s="871"/>
      <c r="EL1003" s="871"/>
      <c r="EM1003" s="871"/>
      <c r="EN1003" s="871"/>
      <c r="EO1003" s="871"/>
      <c r="EP1003" s="871"/>
      <c r="EQ1003" s="871"/>
      <c r="ER1003" s="871"/>
      <c r="ES1003" s="871"/>
      <c r="ET1003" s="871"/>
      <c r="EU1003" s="871"/>
      <c r="EV1003" s="871"/>
      <c r="EW1003" s="871"/>
      <c r="EX1003" s="871"/>
      <c r="EY1003" s="871"/>
      <c r="EZ1003" s="871"/>
      <c r="FA1003" s="871"/>
      <c r="FB1003" s="871"/>
      <c r="FC1003" s="871"/>
      <c r="FD1003" s="871"/>
      <c r="FE1003" s="871"/>
      <c r="FF1003" s="871"/>
      <c r="FG1003" s="871"/>
      <c r="FH1003" s="871"/>
      <c r="FI1003" s="871"/>
      <c r="FJ1003" s="871"/>
      <c r="FK1003" s="871"/>
      <c r="FL1003" s="871"/>
      <c r="FM1003" s="871"/>
      <c r="FN1003" s="871"/>
      <c r="FO1003" s="871"/>
      <c r="FP1003" s="871"/>
      <c r="FQ1003" s="871"/>
      <c r="FR1003" s="871"/>
      <c r="FS1003" s="871"/>
      <c r="FT1003" s="871"/>
      <c r="FU1003" s="871"/>
      <c r="FV1003" s="871"/>
      <c r="FW1003" s="871"/>
      <c r="FX1003" s="871"/>
      <c r="FY1003" s="871"/>
      <c r="FZ1003" s="871"/>
      <c r="GA1003" s="871"/>
      <c r="GB1003" s="871"/>
      <c r="GC1003" s="871"/>
      <c r="GD1003" s="871"/>
      <c r="GE1003" s="871"/>
      <c r="GF1003" s="871"/>
      <c r="GG1003" s="871"/>
      <c r="GH1003" s="871"/>
      <c r="GI1003" s="871"/>
      <c r="GJ1003" s="871"/>
      <c r="GK1003" s="871"/>
      <c r="GL1003" s="871"/>
      <c r="GM1003" s="871"/>
      <c r="GN1003" s="871"/>
      <c r="GO1003" s="871"/>
      <c r="GP1003" s="871"/>
      <c r="GQ1003" s="871"/>
      <c r="GR1003" s="871"/>
      <c r="GS1003" s="871"/>
      <c r="GT1003" s="871"/>
      <c r="GU1003" s="871"/>
      <c r="GV1003" s="871"/>
      <c r="GW1003" s="871"/>
      <c r="GX1003" s="871"/>
      <c r="GY1003" s="871"/>
      <c r="GZ1003" s="871"/>
      <c r="HA1003" s="871"/>
      <c r="HB1003" s="871"/>
      <c r="HC1003" s="871"/>
      <c r="HD1003" s="871"/>
      <c r="HE1003" s="871"/>
      <c r="HF1003" s="871"/>
      <c r="HG1003" s="871"/>
      <c r="HH1003" s="871"/>
      <c r="HI1003" s="871"/>
      <c r="HJ1003" s="871"/>
      <c r="HK1003" s="871"/>
      <c r="HL1003" s="871"/>
      <c r="HM1003" s="871"/>
      <c r="HN1003" s="871"/>
      <c r="HO1003" s="871"/>
      <c r="HP1003" s="871"/>
      <c r="HQ1003" s="871"/>
      <c r="HR1003" s="871"/>
      <c r="HS1003" s="871"/>
      <c r="HT1003" s="871"/>
      <c r="HU1003" s="871"/>
      <c r="HV1003" s="871"/>
      <c r="HW1003" s="871"/>
      <c r="HX1003" s="871"/>
      <c r="HY1003" s="871"/>
      <c r="HZ1003" s="871"/>
      <c r="IA1003" s="871"/>
      <c r="IB1003" s="871"/>
      <c r="IC1003" s="871"/>
      <c r="ID1003" s="871"/>
      <c r="IE1003" s="871"/>
      <c r="IF1003" s="871"/>
      <c r="IG1003" s="871"/>
      <c r="IH1003" s="871"/>
      <c r="II1003" s="871"/>
      <c r="IJ1003" s="871"/>
      <c r="IK1003" s="871"/>
      <c r="IL1003" s="871"/>
      <c r="IM1003" s="871"/>
      <c r="IN1003" s="871"/>
      <c r="IO1003" s="871"/>
      <c r="IP1003" s="871"/>
      <c r="IQ1003" s="871"/>
      <c r="IR1003" s="871"/>
      <c r="IS1003" s="871"/>
      <c r="IT1003" s="871"/>
      <c r="IU1003" s="871"/>
      <c r="IV1003" s="871"/>
      <c r="IW1003" s="871"/>
      <c r="IX1003" s="871"/>
      <c r="IY1003" s="871"/>
      <c r="IZ1003" s="871"/>
      <c r="JA1003" s="871"/>
      <c r="JB1003" s="871"/>
      <c r="JC1003" s="871"/>
      <c r="JD1003" s="871"/>
      <c r="JE1003" s="871"/>
      <c r="JF1003" s="871"/>
      <c r="JG1003" s="871"/>
      <c r="JH1003" s="871"/>
      <c r="JI1003" s="871"/>
      <c r="JJ1003" s="871"/>
      <c r="JK1003" s="871"/>
      <c r="JL1003" s="871"/>
      <c r="JM1003" s="871"/>
      <c r="JN1003" s="871"/>
      <c r="JO1003" s="871"/>
      <c r="JP1003" s="871"/>
      <c r="JQ1003" s="871"/>
      <c r="JR1003" s="871"/>
      <c r="JS1003" s="871"/>
      <c r="JT1003" s="871"/>
      <c r="JU1003" s="871"/>
      <c r="JV1003" s="871"/>
      <c r="JW1003" s="871"/>
      <c r="JX1003" s="871"/>
      <c r="JY1003" s="871"/>
      <c r="JZ1003" s="871"/>
      <c r="KA1003" s="871"/>
      <c r="KB1003" s="871"/>
      <c r="KC1003" s="871"/>
      <c r="KD1003" s="871"/>
      <c r="KE1003" s="871"/>
      <c r="KF1003" s="871"/>
      <c r="KG1003" s="871"/>
      <c r="KH1003" s="871"/>
      <c r="KI1003" s="871"/>
      <c r="KJ1003" s="871"/>
      <c r="KK1003" s="871"/>
      <c r="KL1003" s="871"/>
      <c r="KM1003" s="871"/>
      <c r="KN1003" s="871"/>
      <c r="KO1003" s="871"/>
      <c r="KP1003" s="871"/>
      <c r="KQ1003" s="871"/>
      <c r="KR1003" s="871"/>
      <c r="KS1003" s="871"/>
      <c r="KT1003" s="871"/>
      <c r="KU1003" s="871"/>
      <c r="KV1003" s="871"/>
      <c r="KW1003" s="871"/>
      <c r="KX1003" s="871"/>
      <c r="KY1003" s="871"/>
      <c r="KZ1003" s="871"/>
      <c r="LA1003" s="871"/>
      <c r="LB1003" s="871"/>
      <c r="LC1003" s="871"/>
      <c r="LD1003" s="871"/>
      <c r="LE1003" s="871"/>
      <c r="LF1003" s="871"/>
      <c r="LG1003" s="871"/>
      <c r="LH1003" s="871"/>
      <c r="LI1003" s="871"/>
      <c r="LJ1003" s="871"/>
      <c r="LK1003" s="871"/>
      <c r="LL1003" s="871"/>
      <c r="LM1003" s="871"/>
      <c r="LN1003" s="871"/>
      <c r="LO1003" s="871"/>
      <c r="LP1003" s="871"/>
      <c r="LQ1003" s="871"/>
      <c r="LR1003" s="871"/>
      <c r="LS1003" s="871"/>
      <c r="LT1003" s="871"/>
      <c r="LU1003" s="871"/>
      <c r="LV1003" s="871"/>
      <c r="LW1003" s="871"/>
      <c r="LX1003" s="871"/>
      <c r="LY1003" s="871"/>
      <c r="LZ1003" s="871"/>
      <c r="MA1003" s="871"/>
      <c r="MB1003" s="871"/>
      <c r="MC1003" s="871"/>
      <c r="MD1003" s="871"/>
      <c r="ME1003" s="871"/>
      <c r="MF1003" s="871"/>
      <c r="MG1003" s="871"/>
      <c r="MH1003" s="871"/>
      <c r="MI1003" s="871"/>
      <c r="MJ1003" s="871"/>
      <c r="MK1003" s="871"/>
      <c r="ML1003" s="871"/>
      <c r="MM1003" s="871"/>
      <c r="MN1003" s="871"/>
      <c r="MO1003" s="871"/>
      <c r="MP1003" s="871"/>
      <c r="MQ1003" s="871"/>
      <c r="MR1003" s="871"/>
      <c r="MS1003" s="871"/>
      <c r="MT1003" s="871"/>
      <c r="MU1003" s="871"/>
      <c r="MV1003" s="871"/>
      <c r="MW1003" s="871"/>
      <c r="MX1003" s="871"/>
      <c r="MY1003" s="871"/>
      <c r="MZ1003" s="871"/>
      <c r="NA1003" s="871"/>
      <c r="NB1003" s="871"/>
      <c r="NC1003" s="871"/>
      <c r="ND1003" s="871"/>
      <c r="NE1003" s="871"/>
      <c r="NF1003" s="871"/>
      <c r="NG1003" s="871"/>
      <c r="NH1003" s="871"/>
      <c r="NI1003" s="871"/>
      <c r="NJ1003" s="871"/>
      <c r="NK1003" s="871"/>
      <c r="NL1003" s="871"/>
      <c r="NM1003" s="871"/>
      <c r="NN1003" s="871"/>
      <c r="NO1003" s="871"/>
      <c r="NP1003" s="871"/>
      <c r="NQ1003" s="871"/>
      <c r="NR1003" s="871"/>
      <c r="NS1003" s="871"/>
      <c r="NT1003" s="871"/>
      <c r="NU1003" s="871"/>
      <c r="NV1003" s="871"/>
      <c r="NW1003" s="871"/>
      <c r="NX1003" s="871"/>
      <c r="NY1003" s="871"/>
      <c r="NZ1003" s="871"/>
      <c r="OA1003" s="871"/>
      <c r="OB1003" s="871"/>
      <c r="OC1003" s="871"/>
      <c r="OD1003" s="871"/>
      <c r="OE1003" s="871"/>
      <c r="OF1003" s="871"/>
      <c r="OG1003" s="871"/>
      <c r="OH1003" s="871"/>
      <c r="OI1003" s="871"/>
      <c r="OJ1003" s="871"/>
      <c r="OK1003" s="871"/>
      <c r="OL1003" s="871"/>
      <c r="OM1003" s="871"/>
      <c r="ON1003" s="871"/>
      <c r="OO1003" s="871"/>
      <c r="OP1003" s="871"/>
      <c r="OQ1003" s="871"/>
      <c r="OR1003" s="871"/>
      <c r="OS1003" s="871"/>
      <c r="OT1003" s="871"/>
      <c r="OU1003" s="871"/>
      <c r="OV1003" s="871"/>
      <c r="OW1003" s="871"/>
      <c r="OX1003" s="871"/>
      <c r="OY1003" s="871"/>
      <c r="OZ1003" s="871"/>
      <c r="PA1003" s="871"/>
      <c r="PB1003" s="871"/>
      <c r="PC1003" s="871"/>
      <c r="PD1003" s="871"/>
      <c r="PE1003" s="871"/>
      <c r="PF1003" s="871"/>
      <c r="PG1003" s="871"/>
      <c r="PH1003" s="871"/>
      <c r="PI1003" s="871"/>
      <c r="PJ1003" s="871"/>
      <c r="PK1003" s="871"/>
      <c r="PL1003" s="871"/>
      <c r="PM1003" s="871"/>
      <c r="PN1003" s="871"/>
      <c r="PO1003" s="871"/>
      <c r="PP1003" s="871"/>
      <c r="PQ1003" s="871"/>
      <c r="PR1003" s="871"/>
      <c r="PS1003" s="871"/>
      <c r="PT1003" s="871"/>
      <c r="PU1003" s="871"/>
      <c r="PV1003" s="871"/>
      <c r="PW1003" s="871"/>
      <c r="PX1003" s="871"/>
      <c r="PY1003" s="871"/>
      <c r="PZ1003" s="871"/>
      <c r="QA1003" s="871"/>
      <c r="QB1003" s="871"/>
      <c r="QC1003" s="871"/>
      <c r="QD1003" s="871"/>
      <c r="QE1003" s="871"/>
      <c r="QF1003" s="871"/>
      <c r="QG1003" s="871"/>
      <c r="QH1003" s="871"/>
      <c r="QI1003" s="871"/>
      <c r="QJ1003" s="871"/>
      <c r="QK1003" s="871"/>
      <c r="QL1003" s="871"/>
      <c r="QM1003" s="871"/>
      <c r="QN1003" s="871"/>
      <c r="QO1003" s="871"/>
      <c r="QP1003" s="871"/>
      <c r="QQ1003" s="871"/>
      <c r="QR1003" s="871"/>
      <c r="QS1003" s="871"/>
      <c r="QT1003" s="871"/>
      <c r="QU1003" s="871"/>
      <c r="QV1003" s="871"/>
      <c r="QW1003" s="871"/>
      <c r="QX1003" s="871"/>
      <c r="QY1003" s="871"/>
      <c r="QZ1003" s="871"/>
      <c r="RA1003" s="871"/>
      <c r="RB1003" s="871"/>
      <c r="RC1003" s="871"/>
      <c r="RD1003" s="871"/>
      <c r="RE1003" s="871"/>
      <c r="RF1003" s="871"/>
      <c r="RG1003" s="871"/>
      <c r="RH1003" s="871"/>
      <c r="RI1003" s="871"/>
      <c r="RJ1003" s="871"/>
      <c r="RK1003" s="871"/>
      <c r="RL1003" s="871"/>
      <c r="RM1003" s="871"/>
      <c r="RN1003" s="871"/>
      <c r="RO1003" s="871"/>
      <c r="RP1003" s="871"/>
      <c r="RQ1003" s="871"/>
      <c r="RR1003" s="871"/>
      <c r="RS1003" s="871"/>
      <c r="RT1003" s="871"/>
      <c r="RU1003" s="871"/>
      <c r="RV1003" s="871"/>
      <c r="RW1003" s="871"/>
      <c r="RX1003" s="871"/>
      <c r="RY1003" s="871"/>
      <c r="RZ1003" s="871"/>
      <c r="SA1003" s="871"/>
      <c r="SB1003" s="871"/>
      <c r="SC1003" s="871"/>
      <c r="SD1003" s="871"/>
      <c r="SE1003" s="871"/>
      <c r="SF1003" s="871"/>
      <c r="SG1003" s="871"/>
      <c r="SH1003" s="871"/>
      <c r="SI1003" s="871"/>
      <c r="SJ1003" s="871"/>
      <c r="SK1003" s="871"/>
      <c r="SL1003" s="871"/>
      <c r="SM1003" s="871"/>
      <c r="SN1003" s="871"/>
      <c r="SO1003" s="871"/>
      <c r="SP1003" s="871"/>
      <c r="SQ1003" s="871"/>
      <c r="SR1003" s="871"/>
      <c r="SS1003" s="871"/>
      <c r="ST1003" s="871"/>
      <c r="SU1003" s="871"/>
      <c r="SV1003" s="871"/>
      <c r="SW1003" s="871"/>
      <c r="SX1003" s="871"/>
      <c r="SY1003" s="871"/>
      <c r="SZ1003" s="871"/>
      <c r="TA1003" s="871"/>
      <c r="TB1003" s="871"/>
      <c r="TC1003" s="871"/>
      <c r="TD1003" s="871"/>
      <c r="TE1003" s="871"/>
      <c r="TF1003" s="871"/>
      <c r="TG1003" s="871"/>
      <c r="TH1003" s="871"/>
      <c r="TI1003" s="871"/>
      <c r="TJ1003" s="871"/>
      <c r="TK1003" s="871"/>
      <c r="TL1003" s="871"/>
      <c r="TM1003" s="871"/>
      <c r="TN1003" s="871"/>
      <c r="TO1003" s="871"/>
      <c r="TP1003" s="871"/>
      <c r="TQ1003" s="871"/>
      <c r="TR1003" s="871"/>
      <c r="TS1003" s="871"/>
      <c r="TT1003" s="871"/>
      <c r="TU1003" s="871"/>
      <c r="TV1003" s="871"/>
      <c r="TW1003" s="871"/>
      <c r="TX1003" s="871"/>
      <c r="TY1003" s="871"/>
      <c r="TZ1003" s="871"/>
      <c r="UA1003" s="871"/>
      <c r="UB1003" s="871"/>
      <c r="UC1003" s="871"/>
      <c r="UD1003" s="871"/>
      <c r="UE1003" s="871"/>
      <c r="UF1003" s="871"/>
      <c r="UG1003" s="871"/>
      <c r="UH1003" s="871"/>
      <c r="UI1003" s="871"/>
      <c r="UJ1003" s="871"/>
      <c r="UK1003" s="871"/>
      <c r="UL1003" s="871"/>
      <c r="UM1003" s="871"/>
      <c r="UN1003" s="871"/>
      <c r="UO1003" s="871"/>
      <c r="UP1003" s="871"/>
      <c r="UQ1003" s="871"/>
      <c r="UR1003" s="871"/>
      <c r="US1003" s="871"/>
      <c r="UT1003" s="871"/>
      <c r="UU1003" s="871"/>
      <c r="UV1003" s="871"/>
      <c r="UW1003" s="871"/>
      <c r="UX1003" s="871"/>
      <c r="UY1003" s="871"/>
      <c r="UZ1003" s="871"/>
      <c r="VA1003" s="871"/>
      <c r="VB1003" s="871"/>
      <c r="VC1003" s="871"/>
      <c r="VD1003" s="871"/>
      <c r="VE1003" s="871"/>
      <c r="VF1003" s="871"/>
      <c r="VG1003" s="871"/>
      <c r="VH1003" s="871"/>
      <c r="VI1003" s="871"/>
      <c r="VJ1003" s="871"/>
      <c r="VK1003" s="871"/>
      <c r="VL1003" s="871"/>
      <c r="VM1003" s="871"/>
      <c r="VN1003" s="871"/>
      <c r="VO1003" s="871"/>
      <c r="VP1003" s="871"/>
      <c r="VQ1003" s="871"/>
      <c r="VR1003" s="871"/>
      <c r="VS1003" s="871"/>
      <c r="VT1003" s="871"/>
      <c r="VU1003" s="871"/>
      <c r="VV1003" s="871"/>
      <c r="VW1003" s="871"/>
      <c r="VX1003" s="871"/>
      <c r="VY1003" s="871"/>
      <c r="VZ1003" s="871"/>
      <c r="WA1003" s="871"/>
      <c r="WB1003" s="871"/>
      <c r="WC1003" s="871"/>
      <c r="WD1003" s="871"/>
      <c r="WE1003" s="871"/>
      <c r="WF1003" s="871"/>
      <c r="WG1003" s="871"/>
      <c r="WH1003" s="871"/>
      <c r="WI1003" s="871"/>
      <c r="WJ1003" s="871"/>
      <c r="WK1003" s="871"/>
      <c r="WL1003" s="871"/>
      <c r="WM1003" s="871"/>
      <c r="WN1003" s="871"/>
      <c r="WO1003" s="871"/>
      <c r="WP1003" s="871"/>
      <c r="WQ1003" s="871"/>
      <c r="WR1003" s="871"/>
      <c r="WS1003" s="871"/>
      <c r="WT1003" s="871"/>
      <c r="WU1003" s="871"/>
      <c r="WV1003" s="871"/>
      <c r="WW1003" s="871"/>
      <c r="WX1003" s="871"/>
      <c r="WY1003" s="871"/>
      <c r="WZ1003" s="871"/>
      <c r="XA1003" s="871"/>
      <c r="XB1003" s="871"/>
      <c r="XC1003" s="871"/>
      <c r="XD1003" s="871"/>
      <c r="XE1003" s="871"/>
      <c r="XF1003" s="871"/>
      <c r="XG1003" s="871"/>
      <c r="XH1003" s="871"/>
      <c r="XI1003" s="871"/>
      <c r="XJ1003" s="871"/>
      <c r="XK1003" s="871"/>
      <c r="XL1003" s="871"/>
      <c r="XM1003" s="871"/>
      <c r="XN1003" s="871"/>
      <c r="XO1003" s="871"/>
      <c r="XP1003" s="871"/>
      <c r="XQ1003" s="871"/>
      <c r="XR1003" s="871"/>
      <c r="XS1003" s="871"/>
      <c r="XT1003" s="871"/>
      <c r="XU1003" s="871"/>
      <c r="XV1003" s="871"/>
      <c r="XW1003" s="871"/>
      <c r="XX1003" s="871"/>
      <c r="XY1003" s="871"/>
      <c r="XZ1003" s="871"/>
      <c r="YA1003" s="871"/>
      <c r="YB1003" s="871"/>
      <c r="YC1003" s="871"/>
      <c r="YD1003" s="871"/>
      <c r="YE1003" s="871"/>
      <c r="YF1003" s="871"/>
      <c r="YG1003" s="871"/>
      <c r="YH1003" s="871"/>
      <c r="YI1003" s="871"/>
      <c r="YJ1003" s="871"/>
      <c r="YK1003" s="871"/>
      <c r="YL1003" s="871"/>
      <c r="YM1003" s="871"/>
      <c r="YN1003" s="871"/>
      <c r="YO1003" s="871"/>
      <c r="YP1003" s="871"/>
      <c r="YQ1003" s="871"/>
      <c r="YR1003" s="871"/>
      <c r="YS1003" s="871"/>
      <c r="YT1003" s="871"/>
      <c r="YU1003" s="871"/>
      <c r="YV1003" s="871"/>
      <c r="YW1003" s="871"/>
      <c r="YX1003" s="871"/>
      <c r="YY1003" s="871"/>
      <c r="YZ1003" s="871"/>
      <c r="ZA1003" s="871"/>
      <c r="ZB1003" s="871"/>
      <c r="ZC1003" s="871"/>
      <c r="ZD1003" s="871"/>
      <c r="ZE1003" s="871"/>
      <c r="ZF1003" s="871"/>
      <c r="ZG1003" s="871"/>
      <c r="ZH1003" s="871"/>
      <c r="ZI1003" s="871"/>
      <c r="ZJ1003" s="871"/>
      <c r="ZK1003" s="871"/>
      <c r="ZL1003" s="871"/>
      <c r="ZM1003" s="871"/>
      <c r="ZN1003" s="871"/>
      <c r="ZO1003" s="871"/>
      <c r="ZP1003" s="871"/>
      <c r="ZQ1003" s="871"/>
      <c r="ZR1003" s="871"/>
      <c r="ZS1003" s="871"/>
      <c r="ZT1003" s="871"/>
      <c r="ZU1003" s="871"/>
      <c r="ZV1003" s="871"/>
      <c r="ZW1003" s="871"/>
      <c r="ZX1003" s="871"/>
      <c r="ZY1003" s="871"/>
      <c r="ZZ1003" s="871"/>
      <c r="AAA1003" s="871"/>
      <c r="AAB1003" s="871"/>
      <c r="AAC1003" s="871"/>
      <c r="AAD1003" s="871"/>
      <c r="AAE1003" s="871"/>
      <c r="AAF1003" s="871"/>
      <c r="AAG1003" s="871"/>
      <c r="AAH1003" s="871"/>
      <c r="AAI1003" s="871"/>
      <c r="AAJ1003" s="871"/>
      <c r="AAK1003" s="871"/>
      <c r="AAL1003" s="871"/>
      <c r="AAM1003" s="871"/>
      <c r="AAN1003" s="871"/>
      <c r="AAO1003" s="871"/>
      <c r="AAP1003" s="871"/>
      <c r="AAQ1003" s="871"/>
      <c r="AAR1003" s="871"/>
      <c r="AAS1003" s="871"/>
      <c r="AAT1003" s="871"/>
      <c r="AAU1003" s="871"/>
      <c r="AAV1003" s="871"/>
      <c r="AAW1003" s="871"/>
      <c r="AAX1003" s="871"/>
      <c r="AAY1003" s="871"/>
      <c r="AAZ1003" s="871"/>
      <c r="ABA1003" s="871"/>
      <c r="ABB1003" s="871"/>
      <c r="ABC1003" s="871"/>
      <c r="ABD1003" s="871"/>
      <c r="ABE1003" s="871"/>
      <c r="ABF1003" s="871"/>
      <c r="ABG1003" s="871"/>
      <c r="ABH1003" s="871"/>
      <c r="ABI1003" s="871"/>
      <c r="ABJ1003" s="871"/>
      <c r="ABK1003" s="871"/>
      <c r="ABL1003" s="871"/>
      <c r="ABM1003" s="871"/>
      <c r="ABN1003" s="871"/>
      <c r="ABO1003" s="871"/>
      <c r="ABP1003" s="871"/>
      <c r="ABQ1003" s="871"/>
      <c r="ABR1003" s="871"/>
      <c r="ABS1003" s="871"/>
      <c r="ABT1003" s="871"/>
      <c r="ABU1003" s="871"/>
      <c r="ABV1003" s="871"/>
      <c r="ABW1003" s="871"/>
      <c r="ABX1003" s="871"/>
      <c r="ABY1003" s="871"/>
      <c r="ABZ1003" s="871"/>
      <c r="ACA1003" s="871"/>
      <c r="ACB1003" s="871"/>
      <c r="ACC1003" s="871"/>
      <c r="ACD1003" s="871"/>
      <c r="ACE1003" s="871"/>
      <c r="ACF1003" s="871"/>
      <c r="ACG1003" s="871"/>
      <c r="ACH1003" s="871"/>
      <c r="ACI1003" s="871"/>
      <c r="ACJ1003" s="871"/>
      <c r="ACK1003" s="871"/>
      <c r="ACL1003" s="871"/>
      <c r="ACM1003" s="871"/>
      <c r="ACN1003" s="871"/>
      <c r="ACO1003" s="871"/>
      <c r="ACP1003" s="871"/>
      <c r="ACQ1003" s="871"/>
      <c r="ACR1003" s="871"/>
      <c r="ACS1003" s="871"/>
      <c r="ACT1003" s="871"/>
      <c r="ACU1003" s="871"/>
      <c r="ACV1003" s="871"/>
      <c r="ACW1003" s="871"/>
      <c r="ACX1003" s="871"/>
      <c r="ACY1003" s="871"/>
      <c r="ACZ1003" s="871"/>
      <c r="ADA1003" s="871"/>
      <c r="ADB1003" s="871"/>
      <c r="ADC1003" s="871"/>
      <c r="ADD1003" s="871"/>
      <c r="ADE1003" s="871"/>
      <c r="ADF1003" s="871"/>
      <c r="ADG1003" s="871"/>
      <c r="ADH1003" s="871"/>
      <c r="ADI1003" s="871"/>
      <c r="ADJ1003" s="871"/>
      <c r="ADK1003" s="871"/>
      <c r="ADL1003" s="871"/>
      <c r="ADM1003" s="871"/>
      <c r="ADN1003" s="871"/>
      <c r="ADO1003" s="871"/>
      <c r="ADP1003" s="871"/>
      <c r="ADQ1003" s="871"/>
      <c r="ADR1003" s="871"/>
      <c r="ADS1003" s="871"/>
      <c r="ADT1003" s="871"/>
      <c r="ADU1003" s="871"/>
      <c r="ADV1003" s="871"/>
      <c r="ADW1003" s="871"/>
      <c r="ADX1003" s="871"/>
      <c r="ADY1003" s="871"/>
      <c r="ADZ1003" s="871"/>
      <c r="AEA1003" s="871"/>
      <c r="AEB1003" s="871"/>
      <c r="AEC1003" s="871"/>
      <c r="AED1003" s="871"/>
      <c r="AEE1003" s="871"/>
      <c r="AEF1003" s="871"/>
      <c r="AEG1003" s="871"/>
      <c r="AEH1003" s="871"/>
      <c r="AEI1003" s="871"/>
      <c r="AEJ1003" s="871"/>
      <c r="AEK1003" s="871"/>
      <c r="AEL1003" s="871"/>
      <c r="AEM1003" s="871"/>
      <c r="AEN1003" s="871"/>
      <c r="AEO1003" s="871"/>
      <c r="AEP1003" s="871"/>
      <c r="AEQ1003" s="871"/>
      <c r="AER1003" s="871"/>
      <c r="AES1003" s="871"/>
      <c r="AET1003" s="871"/>
      <c r="AEU1003" s="871"/>
      <c r="AEV1003" s="871"/>
      <c r="AEW1003" s="871"/>
      <c r="AEX1003" s="871"/>
      <c r="AEY1003" s="871"/>
      <c r="AEZ1003" s="871"/>
      <c r="AFA1003" s="871"/>
      <c r="AFB1003" s="871"/>
      <c r="AFC1003" s="871"/>
      <c r="AFD1003" s="871"/>
      <c r="AFE1003" s="871"/>
      <c r="AFF1003" s="871"/>
      <c r="AFG1003" s="871"/>
      <c r="AFH1003" s="871"/>
      <c r="AFI1003" s="871"/>
      <c r="AFJ1003" s="871"/>
      <c r="AFK1003" s="871"/>
      <c r="AFL1003" s="871"/>
      <c r="AFM1003" s="871"/>
      <c r="AFN1003" s="871"/>
      <c r="AFO1003" s="871"/>
      <c r="AFP1003" s="871"/>
      <c r="AFQ1003" s="871"/>
      <c r="AFR1003" s="871"/>
      <c r="AFS1003" s="871"/>
      <c r="AFT1003" s="871"/>
      <c r="AFU1003" s="871"/>
      <c r="AFV1003" s="871"/>
      <c r="AFW1003" s="871"/>
      <c r="AFX1003" s="871"/>
      <c r="AFY1003" s="871"/>
      <c r="AFZ1003" s="871"/>
      <c r="AGA1003" s="871"/>
      <c r="AGB1003" s="871"/>
      <c r="AGC1003" s="871"/>
      <c r="AGD1003" s="871"/>
      <c r="AGE1003" s="871"/>
      <c r="AGF1003" s="871"/>
      <c r="AGG1003" s="871"/>
      <c r="AGH1003" s="871"/>
      <c r="AGI1003" s="871"/>
      <c r="AGJ1003" s="871"/>
      <c r="AGK1003" s="871"/>
      <c r="AGL1003" s="871"/>
      <c r="AGM1003" s="871"/>
      <c r="AGN1003" s="871"/>
      <c r="AGO1003" s="871"/>
      <c r="AGP1003" s="871"/>
      <c r="AGQ1003" s="871"/>
      <c r="AGR1003" s="871"/>
      <c r="AGS1003" s="871"/>
      <c r="AGT1003" s="871"/>
      <c r="AGU1003" s="871"/>
      <c r="AGV1003" s="871"/>
      <c r="AGW1003" s="871"/>
      <c r="AGX1003" s="871"/>
      <c r="AGY1003" s="871"/>
      <c r="AGZ1003" s="871"/>
      <c r="AHA1003" s="871"/>
      <c r="AHB1003" s="871"/>
      <c r="AHC1003" s="871"/>
      <c r="AHD1003" s="871"/>
      <c r="AHE1003" s="871"/>
      <c r="AHF1003" s="871"/>
      <c r="AHG1003" s="871"/>
      <c r="AHH1003" s="871"/>
      <c r="AHI1003" s="871"/>
      <c r="AHJ1003" s="871"/>
      <c r="AHK1003" s="871"/>
      <c r="AHL1003" s="871"/>
      <c r="AHM1003" s="871"/>
      <c r="AHN1003" s="871"/>
      <c r="AHO1003" s="871"/>
      <c r="AHP1003" s="871"/>
      <c r="AHQ1003" s="871"/>
      <c r="AHR1003" s="871"/>
      <c r="AHS1003" s="871"/>
      <c r="AHT1003" s="871"/>
      <c r="AHU1003" s="871"/>
      <c r="AHV1003" s="871"/>
      <c r="AHW1003" s="871"/>
      <c r="AHX1003" s="871"/>
      <c r="AHY1003" s="871"/>
      <c r="AHZ1003" s="871"/>
      <c r="AIA1003" s="871"/>
      <c r="AIB1003" s="871"/>
      <c r="AIC1003" s="871"/>
      <c r="AID1003" s="871"/>
      <c r="AIE1003" s="871"/>
      <c r="AIF1003" s="871"/>
      <c r="AIG1003" s="871"/>
      <c r="AIH1003" s="871"/>
      <c r="AII1003" s="871"/>
      <c r="AIJ1003" s="871"/>
      <c r="AIK1003" s="871"/>
      <c r="AIL1003" s="871"/>
      <c r="AIM1003" s="871"/>
      <c r="AIN1003" s="871"/>
      <c r="AIO1003" s="871"/>
      <c r="AIP1003" s="871"/>
      <c r="AIQ1003" s="871"/>
      <c r="AIR1003" s="871"/>
      <c r="AIS1003" s="871"/>
      <c r="AIT1003" s="871"/>
      <c r="AIU1003" s="871"/>
      <c r="AIV1003" s="871"/>
      <c r="AIW1003" s="871"/>
      <c r="AIX1003" s="871"/>
      <c r="AIY1003" s="871"/>
      <c r="AIZ1003" s="871"/>
      <c r="AJA1003" s="871"/>
      <c r="AJB1003" s="871"/>
      <c r="AJC1003" s="871"/>
      <c r="AJD1003" s="871"/>
      <c r="AJE1003" s="871"/>
      <c r="AJF1003" s="871"/>
      <c r="AJG1003" s="871"/>
      <c r="AJH1003" s="871"/>
      <c r="AJI1003" s="871"/>
      <c r="AJJ1003" s="871"/>
      <c r="AJK1003" s="871"/>
      <c r="AJL1003" s="871"/>
      <c r="AJM1003" s="871"/>
      <c r="AJN1003" s="871"/>
      <c r="AJO1003" s="871"/>
      <c r="AJP1003" s="871"/>
      <c r="AJQ1003" s="871"/>
      <c r="AJR1003" s="871"/>
      <c r="AJS1003" s="871"/>
      <c r="AJT1003" s="871"/>
      <c r="AJU1003" s="871"/>
      <c r="AJV1003" s="871"/>
      <c r="AJW1003" s="871"/>
      <c r="AJX1003" s="871"/>
      <c r="AJY1003" s="871"/>
      <c r="AJZ1003" s="871"/>
      <c r="AKA1003" s="871"/>
      <c r="AKB1003" s="871"/>
      <c r="AKC1003" s="871"/>
      <c r="AKD1003" s="871"/>
      <c r="AKE1003" s="871"/>
      <c r="AKF1003" s="871"/>
      <c r="AKG1003" s="871"/>
      <c r="AKH1003" s="871"/>
      <c r="AKI1003" s="871"/>
      <c r="AKJ1003" s="871"/>
      <c r="AKK1003" s="871"/>
      <c r="AKL1003" s="871"/>
      <c r="AKM1003" s="871"/>
      <c r="AKN1003" s="871"/>
      <c r="AKO1003" s="871"/>
      <c r="AKP1003" s="871"/>
      <c r="AKQ1003" s="871"/>
      <c r="AKR1003" s="871"/>
      <c r="AKS1003" s="871"/>
      <c r="AKT1003" s="871"/>
      <c r="AKU1003" s="871"/>
      <c r="AKV1003" s="871"/>
      <c r="AKW1003" s="871"/>
      <c r="AKX1003" s="871"/>
      <c r="AKY1003" s="871"/>
      <c r="AKZ1003" s="871"/>
      <c r="ALA1003" s="871"/>
      <c r="ALB1003" s="871"/>
      <c r="ALC1003" s="871"/>
      <c r="ALD1003" s="871"/>
      <c r="ALE1003" s="871"/>
      <c r="ALF1003" s="871"/>
      <c r="ALG1003" s="871"/>
      <c r="ALH1003" s="871"/>
      <c r="ALI1003" s="871"/>
      <c r="ALJ1003" s="871"/>
      <c r="ALK1003" s="871"/>
      <c r="ALL1003" s="871"/>
      <c r="ALM1003" s="871"/>
      <c r="ALN1003" s="871"/>
      <c r="ALO1003" s="871"/>
      <c r="ALP1003" s="871"/>
      <c r="ALQ1003" s="871"/>
      <c r="ALR1003" s="871"/>
      <c r="ALS1003" s="871"/>
      <c r="ALT1003" s="871"/>
      <c r="ALU1003" s="871"/>
      <c r="ALV1003" s="871"/>
      <c r="ALW1003" s="871"/>
      <c r="ALX1003" s="871"/>
      <c r="ALY1003" s="871"/>
      <c r="ALZ1003" s="871"/>
      <c r="AMA1003" s="871"/>
      <c r="AMB1003" s="871"/>
      <c r="AMC1003" s="871"/>
      <c r="AMD1003" s="871"/>
      <c r="AME1003" s="871"/>
      <c r="AMF1003" s="871"/>
      <c r="AMG1003" s="871"/>
      <c r="AMH1003" s="871"/>
      <c r="AMI1003" s="871"/>
      <c r="AMJ1003" s="871"/>
    </row>
    <row r="1004" spans="1:1024" ht="14.4">
      <c r="A1004" s="954" t="s">
        <v>548</v>
      </c>
      <c r="B1004" s="402">
        <v>0.08</v>
      </c>
      <c r="C1004" s="1041"/>
      <c r="D1004" s="954" t="s">
        <v>535</v>
      </c>
      <c r="E1004" s="955">
        <v>1750000</v>
      </c>
      <c r="F1004" s="1058">
        <v>1.4999999999999999E-2</v>
      </c>
      <c r="G1004" s="955">
        <f t="shared" si="40"/>
        <v>26250</v>
      </c>
      <c r="H1004" s="871"/>
      <c r="I1004" s="871"/>
      <c r="J1004" s="871"/>
      <c r="K1004" s="871"/>
      <c r="L1004" s="871"/>
      <c r="M1004" s="871"/>
      <c r="N1004" s="871"/>
      <c r="O1004" s="871"/>
      <c r="P1004" s="871"/>
      <c r="Q1004" s="871"/>
      <c r="R1004" s="871"/>
      <c r="S1004" s="871"/>
      <c r="T1004" s="871"/>
      <c r="U1004" s="871"/>
      <c r="V1004" s="871"/>
      <c r="W1004" s="871"/>
      <c r="X1004" s="871"/>
      <c r="Y1004" s="871"/>
      <c r="Z1004" s="871"/>
      <c r="AA1004" s="871"/>
      <c r="AB1004" s="871"/>
      <c r="AC1004" s="871"/>
      <c r="AD1004" s="871"/>
      <c r="AE1004" s="871"/>
      <c r="AF1004" s="871"/>
      <c r="AG1004" s="871"/>
      <c r="AH1004" s="871"/>
      <c r="AI1004" s="871"/>
      <c r="AJ1004" s="871"/>
      <c r="AK1004" s="871"/>
      <c r="AL1004" s="871"/>
      <c r="AM1004" s="871"/>
      <c r="AN1004" s="871"/>
      <c r="AO1004" s="871"/>
      <c r="AP1004" s="871"/>
      <c r="AQ1004" s="871"/>
      <c r="AR1004" s="871"/>
      <c r="AS1004" s="871"/>
      <c r="AT1004" s="871"/>
      <c r="AU1004" s="871"/>
      <c r="AV1004" s="871"/>
      <c r="AW1004" s="871"/>
      <c r="AX1004" s="871"/>
      <c r="AY1004" s="871"/>
      <c r="AZ1004" s="871"/>
      <c r="BA1004" s="871"/>
      <c r="BB1004" s="871"/>
      <c r="BC1004" s="871"/>
      <c r="BD1004" s="871"/>
      <c r="BE1004" s="871"/>
      <c r="BF1004" s="871"/>
      <c r="BG1004" s="871"/>
      <c r="BH1004" s="871"/>
      <c r="BI1004" s="871"/>
      <c r="BJ1004" s="871"/>
      <c r="BK1004" s="871"/>
      <c r="BL1004" s="871"/>
      <c r="BM1004" s="871"/>
      <c r="BN1004" s="871"/>
      <c r="BO1004" s="871"/>
      <c r="BP1004" s="871"/>
      <c r="BQ1004" s="871"/>
      <c r="BR1004" s="871"/>
      <c r="BS1004" s="871"/>
      <c r="BT1004" s="871"/>
      <c r="BU1004" s="871"/>
      <c r="BV1004" s="871"/>
      <c r="BW1004" s="871"/>
      <c r="BX1004" s="871"/>
      <c r="BY1004" s="871"/>
      <c r="BZ1004" s="871"/>
      <c r="CA1004" s="871"/>
      <c r="CB1004" s="871"/>
      <c r="CC1004" s="871"/>
      <c r="CD1004" s="871"/>
      <c r="CE1004" s="871"/>
      <c r="CF1004" s="871"/>
      <c r="CG1004" s="871"/>
      <c r="CH1004" s="871"/>
      <c r="CI1004" s="871"/>
      <c r="CJ1004" s="871"/>
      <c r="CK1004" s="871"/>
      <c r="CL1004" s="871"/>
      <c r="CM1004" s="871"/>
      <c r="CN1004" s="871"/>
      <c r="CO1004" s="871"/>
      <c r="CP1004" s="871"/>
      <c r="CQ1004" s="871"/>
      <c r="CR1004" s="871"/>
      <c r="CS1004" s="871"/>
      <c r="CT1004" s="871"/>
      <c r="CU1004" s="871"/>
      <c r="CV1004" s="871"/>
      <c r="CW1004" s="871"/>
      <c r="CX1004" s="871"/>
      <c r="CY1004" s="871"/>
      <c r="CZ1004" s="871"/>
      <c r="DA1004" s="871"/>
      <c r="DB1004" s="871"/>
      <c r="DC1004" s="871"/>
      <c r="DD1004" s="871"/>
      <c r="DE1004" s="871"/>
      <c r="DF1004" s="871"/>
      <c r="DG1004" s="871"/>
      <c r="DH1004" s="871"/>
      <c r="DI1004" s="871"/>
      <c r="DJ1004" s="871"/>
      <c r="DK1004" s="871"/>
      <c r="DL1004" s="871"/>
      <c r="DM1004" s="871"/>
      <c r="DN1004" s="871"/>
      <c r="DO1004" s="871"/>
      <c r="DP1004" s="871"/>
      <c r="DQ1004" s="871"/>
      <c r="DR1004" s="871"/>
      <c r="DS1004" s="871"/>
      <c r="DT1004" s="871"/>
      <c r="DU1004" s="871"/>
      <c r="DV1004" s="871"/>
      <c r="DW1004" s="871"/>
      <c r="DX1004" s="871"/>
      <c r="DY1004" s="871"/>
      <c r="DZ1004" s="871"/>
      <c r="EA1004" s="871"/>
      <c r="EB1004" s="871"/>
      <c r="EC1004" s="871"/>
      <c r="ED1004" s="871"/>
      <c r="EE1004" s="871"/>
      <c r="EF1004" s="871"/>
      <c r="EG1004" s="871"/>
      <c r="EH1004" s="871"/>
      <c r="EI1004" s="871"/>
      <c r="EJ1004" s="871"/>
      <c r="EK1004" s="871"/>
      <c r="EL1004" s="871"/>
      <c r="EM1004" s="871"/>
      <c r="EN1004" s="871"/>
      <c r="EO1004" s="871"/>
      <c r="EP1004" s="871"/>
      <c r="EQ1004" s="871"/>
      <c r="ER1004" s="871"/>
      <c r="ES1004" s="871"/>
      <c r="ET1004" s="871"/>
      <c r="EU1004" s="871"/>
      <c r="EV1004" s="871"/>
      <c r="EW1004" s="871"/>
      <c r="EX1004" s="871"/>
      <c r="EY1004" s="871"/>
      <c r="EZ1004" s="871"/>
      <c r="FA1004" s="871"/>
      <c r="FB1004" s="871"/>
      <c r="FC1004" s="871"/>
      <c r="FD1004" s="871"/>
      <c r="FE1004" s="871"/>
      <c r="FF1004" s="871"/>
      <c r="FG1004" s="871"/>
      <c r="FH1004" s="871"/>
      <c r="FI1004" s="871"/>
      <c r="FJ1004" s="871"/>
      <c r="FK1004" s="871"/>
      <c r="FL1004" s="871"/>
      <c r="FM1004" s="871"/>
      <c r="FN1004" s="871"/>
      <c r="FO1004" s="871"/>
      <c r="FP1004" s="871"/>
      <c r="FQ1004" s="871"/>
      <c r="FR1004" s="871"/>
      <c r="FS1004" s="871"/>
      <c r="FT1004" s="871"/>
      <c r="FU1004" s="871"/>
      <c r="FV1004" s="871"/>
      <c r="FW1004" s="871"/>
      <c r="FX1004" s="871"/>
      <c r="FY1004" s="871"/>
      <c r="FZ1004" s="871"/>
      <c r="GA1004" s="871"/>
      <c r="GB1004" s="871"/>
      <c r="GC1004" s="871"/>
      <c r="GD1004" s="871"/>
      <c r="GE1004" s="871"/>
      <c r="GF1004" s="871"/>
      <c r="GG1004" s="871"/>
      <c r="GH1004" s="871"/>
      <c r="GI1004" s="871"/>
      <c r="GJ1004" s="871"/>
      <c r="GK1004" s="871"/>
      <c r="GL1004" s="871"/>
      <c r="GM1004" s="871"/>
      <c r="GN1004" s="871"/>
      <c r="GO1004" s="871"/>
      <c r="GP1004" s="871"/>
      <c r="GQ1004" s="871"/>
      <c r="GR1004" s="871"/>
      <c r="GS1004" s="871"/>
      <c r="GT1004" s="871"/>
      <c r="GU1004" s="871"/>
      <c r="GV1004" s="871"/>
      <c r="GW1004" s="871"/>
      <c r="GX1004" s="871"/>
      <c r="GY1004" s="871"/>
      <c r="GZ1004" s="871"/>
      <c r="HA1004" s="871"/>
      <c r="HB1004" s="871"/>
      <c r="HC1004" s="871"/>
      <c r="HD1004" s="871"/>
      <c r="HE1004" s="871"/>
      <c r="HF1004" s="871"/>
      <c r="HG1004" s="871"/>
      <c r="HH1004" s="871"/>
      <c r="HI1004" s="871"/>
      <c r="HJ1004" s="871"/>
      <c r="HK1004" s="871"/>
      <c r="HL1004" s="871"/>
      <c r="HM1004" s="871"/>
      <c r="HN1004" s="871"/>
      <c r="HO1004" s="871"/>
      <c r="HP1004" s="871"/>
      <c r="HQ1004" s="871"/>
      <c r="HR1004" s="871"/>
      <c r="HS1004" s="871"/>
      <c r="HT1004" s="871"/>
      <c r="HU1004" s="871"/>
      <c r="HV1004" s="871"/>
      <c r="HW1004" s="871"/>
      <c r="HX1004" s="871"/>
      <c r="HY1004" s="871"/>
      <c r="HZ1004" s="871"/>
      <c r="IA1004" s="871"/>
      <c r="IB1004" s="871"/>
      <c r="IC1004" s="871"/>
      <c r="ID1004" s="871"/>
      <c r="IE1004" s="871"/>
      <c r="IF1004" s="871"/>
      <c r="IG1004" s="871"/>
      <c r="IH1004" s="871"/>
      <c r="II1004" s="871"/>
      <c r="IJ1004" s="871"/>
      <c r="IK1004" s="871"/>
      <c r="IL1004" s="871"/>
      <c r="IM1004" s="871"/>
      <c r="IN1004" s="871"/>
      <c r="IO1004" s="871"/>
      <c r="IP1004" s="871"/>
      <c r="IQ1004" s="871"/>
      <c r="IR1004" s="871"/>
      <c r="IS1004" s="871"/>
      <c r="IT1004" s="871"/>
      <c r="IU1004" s="871"/>
      <c r="IV1004" s="871"/>
      <c r="IW1004" s="871"/>
      <c r="IX1004" s="871"/>
      <c r="IY1004" s="871"/>
      <c r="IZ1004" s="871"/>
      <c r="JA1004" s="871"/>
      <c r="JB1004" s="871"/>
      <c r="JC1004" s="871"/>
      <c r="JD1004" s="871"/>
      <c r="JE1004" s="871"/>
      <c r="JF1004" s="871"/>
      <c r="JG1004" s="871"/>
      <c r="JH1004" s="871"/>
      <c r="JI1004" s="871"/>
      <c r="JJ1004" s="871"/>
      <c r="JK1004" s="871"/>
      <c r="JL1004" s="871"/>
      <c r="JM1004" s="871"/>
      <c r="JN1004" s="871"/>
      <c r="JO1004" s="871"/>
      <c r="JP1004" s="871"/>
      <c r="JQ1004" s="871"/>
      <c r="JR1004" s="871"/>
      <c r="JS1004" s="871"/>
      <c r="JT1004" s="871"/>
      <c r="JU1004" s="871"/>
      <c r="JV1004" s="871"/>
      <c r="JW1004" s="871"/>
      <c r="JX1004" s="871"/>
      <c r="JY1004" s="871"/>
      <c r="JZ1004" s="871"/>
      <c r="KA1004" s="871"/>
      <c r="KB1004" s="871"/>
      <c r="KC1004" s="871"/>
      <c r="KD1004" s="871"/>
      <c r="KE1004" s="871"/>
      <c r="KF1004" s="871"/>
      <c r="KG1004" s="871"/>
      <c r="KH1004" s="871"/>
      <c r="KI1004" s="871"/>
      <c r="KJ1004" s="871"/>
      <c r="KK1004" s="871"/>
      <c r="KL1004" s="871"/>
      <c r="KM1004" s="871"/>
      <c r="KN1004" s="871"/>
      <c r="KO1004" s="871"/>
      <c r="KP1004" s="871"/>
      <c r="KQ1004" s="871"/>
      <c r="KR1004" s="871"/>
      <c r="KS1004" s="871"/>
      <c r="KT1004" s="871"/>
      <c r="KU1004" s="871"/>
      <c r="KV1004" s="871"/>
      <c r="KW1004" s="871"/>
      <c r="KX1004" s="871"/>
      <c r="KY1004" s="871"/>
      <c r="KZ1004" s="871"/>
      <c r="LA1004" s="871"/>
      <c r="LB1004" s="871"/>
      <c r="LC1004" s="871"/>
      <c r="LD1004" s="871"/>
      <c r="LE1004" s="871"/>
      <c r="LF1004" s="871"/>
      <c r="LG1004" s="871"/>
      <c r="LH1004" s="871"/>
      <c r="LI1004" s="871"/>
      <c r="LJ1004" s="871"/>
      <c r="LK1004" s="871"/>
      <c r="LL1004" s="871"/>
      <c r="LM1004" s="871"/>
      <c r="LN1004" s="871"/>
      <c r="LO1004" s="871"/>
      <c r="LP1004" s="871"/>
      <c r="LQ1004" s="871"/>
      <c r="LR1004" s="871"/>
      <c r="LS1004" s="871"/>
      <c r="LT1004" s="871"/>
      <c r="LU1004" s="871"/>
      <c r="LV1004" s="871"/>
      <c r="LW1004" s="871"/>
      <c r="LX1004" s="871"/>
      <c r="LY1004" s="871"/>
      <c r="LZ1004" s="871"/>
      <c r="MA1004" s="871"/>
      <c r="MB1004" s="871"/>
      <c r="MC1004" s="871"/>
      <c r="MD1004" s="871"/>
      <c r="ME1004" s="871"/>
      <c r="MF1004" s="871"/>
      <c r="MG1004" s="871"/>
      <c r="MH1004" s="871"/>
      <c r="MI1004" s="871"/>
      <c r="MJ1004" s="871"/>
      <c r="MK1004" s="871"/>
      <c r="ML1004" s="871"/>
      <c r="MM1004" s="871"/>
      <c r="MN1004" s="871"/>
      <c r="MO1004" s="871"/>
      <c r="MP1004" s="871"/>
      <c r="MQ1004" s="871"/>
      <c r="MR1004" s="871"/>
      <c r="MS1004" s="871"/>
      <c r="MT1004" s="871"/>
      <c r="MU1004" s="871"/>
      <c r="MV1004" s="871"/>
      <c r="MW1004" s="871"/>
      <c r="MX1004" s="871"/>
      <c r="MY1004" s="871"/>
      <c r="MZ1004" s="871"/>
      <c r="NA1004" s="871"/>
      <c r="NB1004" s="871"/>
      <c r="NC1004" s="871"/>
      <c r="ND1004" s="871"/>
      <c r="NE1004" s="871"/>
      <c r="NF1004" s="871"/>
      <c r="NG1004" s="871"/>
      <c r="NH1004" s="871"/>
      <c r="NI1004" s="871"/>
      <c r="NJ1004" s="871"/>
      <c r="NK1004" s="871"/>
      <c r="NL1004" s="871"/>
      <c r="NM1004" s="871"/>
      <c r="NN1004" s="871"/>
      <c r="NO1004" s="871"/>
      <c r="NP1004" s="871"/>
      <c r="NQ1004" s="871"/>
      <c r="NR1004" s="871"/>
      <c r="NS1004" s="871"/>
      <c r="NT1004" s="871"/>
      <c r="NU1004" s="871"/>
      <c r="NV1004" s="871"/>
      <c r="NW1004" s="871"/>
      <c r="NX1004" s="871"/>
      <c r="NY1004" s="871"/>
      <c r="NZ1004" s="871"/>
      <c r="OA1004" s="871"/>
      <c r="OB1004" s="871"/>
      <c r="OC1004" s="871"/>
      <c r="OD1004" s="871"/>
      <c r="OE1004" s="871"/>
      <c r="OF1004" s="871"/>
      <c r="OG1004" s="871"/>
      <c r="OH1004" s="871"/>
      <c r="OI1004" s="871"/>
      <c r="OJ1004" s="871"/>
      <c r="OK1004" s="871"/>
      <c r="OL1004" s="871"/>
      <c r="OM1004" s="871"/>
      <c r="ON1004" s="871"/>
      <c r="OO1004" s="871"/>
      <c r="OP1004" s="871"/>
      <c r="OQ1004" s="871"/>
      <c r="OR1004" s="871"/>
      <c r="OS1004" s="871"/>
      <c r="OT1004" s="871"/>
      <c r="OU1004" s="871"/>
      <c r="OV1004" s="871"/>
      <c r="OW1004" s="871"/>
      <c r="OX1004" s="871"/>
      <c r="OY1004" s="871"/>
      <c r="OZ1004" s="871"/>
      <c r="PA1004" s="871"/>
      <c r="PB1004" s="871"/>
      <c r="PC1004" s="871"/>
      <c r="PD1004" s="871"/>
      <c r="PE1004" s="871"/>
      <c r="PF1004" s="871"/>
      <c r="PG1004" s="871"/>
      <c r="PH1004" s="871"/>
      <c r="PI1004" s="871"/>
      <c r="PJ1004" s="871"/>
      <c r="PK1004" s="871"/>
      <c r="PL1004" s="871"/>
      <c r="PM1004" s="871"/>
      <c r="PN1004" s="871"/>
      <c r="PO1004" s="871"/>
      <c r="PP1004" s="871"/>
      <c r="PQ1004" s="871"/>
      <c r="PR1004" s="871"/>
      <c r="PS1004" s="871"/>
      <c r="PT1004" s="871"/>
      <c r="PU1004" s="871"/>
      <c r="PV1004" s="871"/>
      <c r="PW1004" s="871"/>
      <c r="PX1004" s="871"/>
      <c r="PY1004" s="871"/>
      <c r="PZ1004" s="871"/>
      <c r="QA1004" s="871"/>
      <c r="QB1004" s="871"/>
      <c r="QC1004" s="871"/>
      <c r="QD1004" s="871"/>
      <c r="QE1004" s="871"/>
      <c r="QF1004" s="871"/>
      <c r="QG1004" s="871"/>
      <c r="QH1004" s="871"/>
      <c r="QI1004" s="871"/>
      <c r="QJ1004" s="871"/>
      <c r="QK1004" s="871"/>
      <c r="QL1004" s="871"/>
      <c r="QM1004" s="871"/>
      <c r="QN1004" s="871"/>
      <c r="QO1004" s="871"/>
      <c r="QP1004" s="871"/>
      <c r="QQ1004" s="871"/>
      <c r="QR1004" s="871"/>
      <c r="QS1004" s="871"/>
      <c r="QT1004" s="871"/>
      <c r="QU1004" s="871"/>
      <c r="QV1004" s="871"/>
      <c r="QW1004" s="871"/>
      <c r="QX1004" s="871"/>
      <c r="QY1004" s="871"/>
      <c r="QZ1004" s="871"/>
      <c r="RA1004" s="871"/>
      <c r="RB1004" s="871"/>
      <c r="RC1004" s="871"/>
      <c r="RD1004" s="871"/>
      <c r="RE1004" s="871"/>
      <c r="RF1004" s="871"/>
      <c r="RG1004" s="871"/>
      <c r="RH1004" s="871"/>
      <c r="RI1004" s="871"/>
      <c r="RJ1004" s="871"/>
      <c r="RK1004" s="871"/>
      <c r="RL1004" s="871"/>
      <c r="RM1004" s="871"/>
      <c r="RN1004" s="871"/>
      <c r="RO1004" s="871"/>
      <c r="RP1004" s="871"/>
      <c r="RQ1004" s="871"/>
      <c r="RR1004" s="871"/>
      <c r="RS1004" s="871"/>
      <c r="RT1004" s="871"/>
      <c r="RU1004" s="871"/>
      <c r="RV1004" s="871"/>
      <c r="RW1004" s="871"/>
      <c r="RX1004" s="871"/>
      <c r="RY1004" s="871"/>
      <c r="RZ1004" s="871"/>
      <c r="SA1004" s="871"/>
      <c r="SB1004" s="871"/>
      <c r="SC1004" s="871"/>
      <c r="SD1004" s="871"/>
      <c r="SE1004" s="871"/>
      <c r="SF1004" s="871"/>
      <c r="SG1004" s="871"/>
      <c r="SH1004" s="871"/>
      <c r="SI1004" s="871"/>
      <c r="SJ1004" s="871"/>
      <c r="SK1004" s="871"/>
      <c r="SL1004" s="871"/>
      <c r="SM1004" s="871"/>
      <c r="SN1004" s="871"/>
      <c r="SO1004" s="871"/>
      <c r="SP1004" s="871"/>
      <c r="SQ1004" s="871"/>
      <c r="SR1004" s="871"/>
      <c r="SS1004" s="871"/>
      <c r="ST1004" s="871"/>
      <c r="SU1004" s="871"/>
      <c r="SV1004" s="871"/>
      <c r="SW1004" s="871"/>
      <c r="SX1004" s="871"/>
      <c r="SY1004" s="871"/>
      <c r="SZ1004" s="871"/>
      <c r="TA1004" s="871"/>
      <c r="TB1004" s="871"/>
      <c r="TC1004" s="871"/>
      <c r="TD1004" s="871"/>
      <c r="TE1004" s="871"/>
      <c r="TF1004" s="871"/>
      <c r="TG1004" s="871"/>
      <c r="TH1004" s="871"/>
      <c r="TI1004" s="871"/>
      <c r="TJ1004" s="871"/>
      <c r="TK1004" s="871"/>
      <c r="TL1004" s="871"/>
      <c r="TM1004" s="871"/>
      <c r="TN1004" s="871"/>
      <c r="TO1004" s="871"/>
      <c r="TP1004" s="871"/>
      <c r="TQ1004" s="871"/>
      <c r="TR1004" s="871"/>
      <c r="TS1004" s="871"/>
      <c r="TT1004" s="871"/>
      <c r="TU1004" s="871"/>
      <c r="TV1004" s="871"/>
      <c r="TW1004" s="871"/>
      <c r="TX1004" s="871"/>
      <c r="TY1004" s="871"/>
      <c r="TZ1004" s="871"/>
      <c r="UA1004" s="871"/>
      <c r="UB1004" s="871"/>
      <c r="UC1004" s="871"/>
      <c r="UD1004" s="871"/>
      <c r="UE1004" s="871"/>
      <c r="UF1004" s="871"/>
      <c r="UG1004" s="871"/>
      <c r="UH1004" s="871"/>
      <c r="UI1004" s="871"/>
      <c r="UJ1004" s="871"/>
      <c r="UK1004" s="871"/>
      <c r="UL1004" s="871"/>
      <c r="UM1004" s="871"/>
      <c r="UN1004" s="871"/>
      <c r="UO1004" s="871"/>
      <c r="UP1004" s="871"/>
      <c r="UQ1004" s="871"/>
      <c r="UR1004" s="871"/>
      <c r="US1004" s="871"/>
      <c r="UT1004" s="871"/>
      <c r="UU1004" s="871"/>
      <c r="UV1004" s="871"/>
      <c r="UW1004" s="871"/>
      <c r="UX1004" s="871"/>
      <c r="UY1004" s="871"/>
      <c r="UZ1004" s="871"/>
      <c r="VA1004" s="871"/>
      <c r="VB1004" s="871"/>
      <c r="VC1004" s="871"/>
      <c r="VD1004" s="871"/>
      <c r="VE1004" s="871"/>
      <c r="VF1004" s="871"/>
      <c r="VG1004" s="871"/>
      <c r="VH1004" s="871"/>
      <c r="VI1004" s="871"/>
      <c r="VJ1004" s="871"/>
      <c r="VK1004" s="871"/>
      <c r="VL1004" s="871"/>
      <c r="VM1004" s="871"/>
      <c r="VN1004" s="871"/>
      <c r="VO1004" s="871"/>
      <c r="VP1004" s="871"/>
      <c r="VQ1004" s="871"/>
      <c r="VR1004" s="871"/>
      <c r="VS1004" s="871"/>
      <c r="VT1004" s="871"/>
      <c r="VU1004" s="871"/>
      <c r="VV1004" s="871"/>
      <c r="VW1004" s="871"/>
      <c r="VX1004" s="871"/>
      <c r="VY1004" s="871"/>
      <c r="VZ1004" s="871"/>
      <c r="WA1004" s="871"/>
      <c r="WB1004" s="871"/>
      <c r="WC1004" s="871"/>
      <c r="WD1004" s="871"/>
      <c r="WE1004" s="871"/>
      <c r="WF1004" s="871"/>
      <c r="WG1004" s="871"/>
      <c r="WH1004" s="871"/>
      <c r="WI1004" s="871"/>
      <c r="WJ1004" s="871"/>
      <c r="WK1004" s="871"/>
      <c r="WL1004" s="871"/>
      <c r="WM1004" s="871"/>
      <c r="WN1004" s="871"/>
      <c r="WO1004" s="871"/>
      <c r="WP1004" s="871"/>
      <c r="WQ1004" s="871"/>
      <c r="WR1004" s="871"/>
      <c r="WS1004" s="871"/>
      <c r="WT1004" s="871"/>
      <c r="WU1004" s="871"/>
      <c r="WV1004" s="871"/>
      <c r="WW1004" s="871"/>
      <c r="WX1004" s="871"/>
      <c r="WY1004" s="871"/>
      <c r="WZ1004" s="871"/>
      <c r="XA1004" s="871"/>
      <c r="XB1004" s="871"/>
      <c r="XC1004" s="871"/>
      <c r="XD1004" s="871"/>
      <c r="XE1004" s="871"/>
      <c r="XF1004" s="871"/>
      <c r="XG1004" s="871"/>
      <c r="XH1004" s="871"/>
      <c r="XI1004" s="871"/>
      <c r="XJ1004" s="871"/>
      <c r="XK1004" s="871"/>
      <c r="XL1004" s="871"/>
      <c r="XM1004" s="871"/>
      <c r="XN1004" s="871"/>
      <c r="XO1004" s="871"/>
      <c r="XP1004" s="871"/>
      <c r="XQ1004" s="871"/>
      <c r="XR1004" s="871"/>
      <c r="XS1004" s="871"/>
      <c r="XT1004" s="871"/>
      <c r="XU1004" s="871"/>
      <c r="XV1004" s="871"/>
      <c r="XW1004" s="871"/>
      <c r="XX1004" s="871"/>
      <c r="XY1004" s="871"/>
      <c r="XZ1004" s="871"/>
      <c r="YA1004" s="871"/>
      <c r="YB1004" s="871"/>
      <c r="YC1004" s="871"/>
      <c r="YD1004" s="871"/>
      <c r="YE1004" s="871"/>
      <c r="YF1004" s="871"/>
      <c r="YG1004" s="871"/>
      <c r="YH1004" s="871"/>
      <c r="YI1004" s="871"/>
      <c r="YJ1004" s="871"/>
      <c r="YK1004" s="871"/>
      <c r="YL1004" s="871"/>
      <c r="YM1004" s="871"/>
      <c r="YN1004" s="871"/>
      <c r="YO1004" s="871"/>
      <c r="YP1004" s="871"/>
      <c r="YQ1004" s="871"/>
      <c r="YR1004" s="871"/>
      <c r="YS1004" s="871"/>
      <c r="YT1004" s="871"/>
      <c r="YU1004" s="871"/>
      <c r="YV1004" s="871"/>
      <c r="YW1004" s="871"/>
      <c r="YX1004" s="871"/>
      <c r="YY1004" s="871"/>
      <c r="YZ1004" s="871"/>
      <c r="ZA1004" s="871"/>
      <c r="ZB1004" s="871"/>
      <c r="ZC1004" s="871"/>
      <c r="ZD1004" s="871"/>
      <c r="ZE1004" s="871"/>
      <c r="ZF1004" s="871"/>
      <c r="ZG1004" s="871"/>
      <c r="ZH1004" s="871"/>
      <c r="ZI1004" s="871"/>
      <c r="ZJ1004" s="871"/>
      <c r="ZK1004" s="871"/>
      <c r="ZL1004" s="871"/>
      <c r="ZM1004" s="871"/>
      <c r="ZN1004" s="871"/>
      <c r="ZO1004" s="871"/>
      <c r="ZP1004" s="871"/>
      <c r="ZQ1004" s="871"/>
      <c r="ZR1004" s="871"/>
      <c r="ZS1004" s="871"/>
      <c r="ZT1004" s="871"/>
      <c r="ZU1004" s="871"/>
      <c r="ZV1004" s="871"/>
      <c r="ZW1004" s="871"/>
      <c r="ZX1004" s="871"/>
      <c r="ZY1004" s="871"/>
      <c r="ZZ1004" s="871"/>
      <c r="AAA1004" s="871"/>
      <c r="AAB1004" s="871"/>
      <c r="AAC1004" s="871"/>
      <c r="AAD1004" s="871"/>
      <c r="AAE1004" s="871"/>
      <c r="AAF1004" s="871"/>
      <c r="AAG1004" s="871"/>
      <c r="AAH1004" s="871"/>
      <c r="AAI1004" s="871"/>
      <c r="AAJ1004" s="871"/>
      <c r="AAK1004" s="871"/>
      <c r="AAL1004" s="871"/>
      <c r="AAM1004" s="871"/>
      <c r="AAN1004" s="871"/>
      <c r="AAO1004" s="871"/>
      <c r="AAP1004" s="871"/>
      <c r="AAQ1004" s="871"/>
      <c r="AAR1004" s="871"/>
      <c r="AAS1004" s="871"/>
      <c r="AAT1004" s="871"/>
      <c r="AAU1004" s="871"/>
      <c r="AAV1004" s="871"/>
      <c r="AAW1004" s="871"/>
      <c r="AAX1004" s="871"/>
      <c r="AAY1004" s="871"/>
      <c r="AAZ1004" s="871"/>
      <c r="ABA1004" s="871"/>
      <c r="ABB1004" s="871"/>
      <c r="ABC1004" s="871"/>
      <c r="ABD1004" s="871"/>
      <c r="ABE1004" s="871"/>
      <c r="ABF1004" s="871"/>
      <c r="ABG1004" s="871"/>
      <c r="ABH1004" s="871"/>
      <c r="ABI1004" s="871"/>
      <c r="ABJ1004" s="871"/>
      <c r="ABK1004" s="871"/>
      <c r="ABL1004" s="871"/>
      <c r="ABM1004" s="871"/>
      <c r="ABN1004" s="871"/>
      <c r="ABO1004" s="871"/>
      <c r="ABP1004" s="871"/>
      <c r="ABQ1004" s="871"/>
      <c r="ABR1004" s="871"/>
      <c r="ABS1004" s="871"/>
      <c r="ABT1004" s="871"/>
      <c r="ABU1004" s="871"/>
      <c r="ABV1004" s="871"/>
      <c r="ABW1004" s="871"/>
      <c r="ABX1004" s="871"/>
      <c r="ABY1004" s="871"/>
      <c r="ABZ1004" s="871"/>
      <c r="ACA1004" s="871"/>
      <c r="ACB1004" s="871"/>
      <c r="ACC1004" s="871"/>
      <c r="ACD1004" s="871"/>
      <c r="ACE1004" s="871"/>
      <c r="ACF1004" s="871"/>
      <c r="ACG1004" s="871"/>
      <c r="ACH1004" s="871"/>
      <c r="ACI1004" s="871"/>
      <c r="ACJ1004" s="871"/>
      <c r="ACK1004" s="871"/>
      <c r="ACL1004" s="871"/>
      <c r="ACM1004" s="871"/>
      <c r="ACN1004" s="871"/>
      <c r="ACO1004" s="871"/>
      <c r="ACP1004" s="871"/>
      <c r="ACQ1004" s="871"/>
      <c r="ACR1004" s="871"/>
      <c r="ACS1004" s="871"/>
      <c r="ACT1004" s="871"/>
      <c r="ACU1004" s="871"/>
      <c r="ACV1004" s="871"/>
      <c r="ACW1004" s="871"/>
      <c r="ACX1004" s="871"/>
      <c r="ACY1004" s="871"/>
      <c r="ACZ1004" s="871"/>
      <c r="ADA1004" s="871"/>
      <c r="ADB1004" s="871"/>
      <c r="ADC1004" s="871"/>
      <c r="ADD1004" s="871"/>
      <c r="ADE1004" s="871"/>
      <c r="ADF1004" s="871"/>
      <c r="ADG1004" s="871"/>
      <c r="ADH1004" s="871"/>
      <c r="ADI1004" s="871"/>
      <c r="ADJ1004" s="871"/>
      <c r="ADK1004" s="871"/>
      <c r="ADL1004" s="871"/>
      <c r="ADM1004" s="871"/>
      <c r="ADN1004" s="871"/>
      <c r="ADO1004" s="871"/>
      <c r="ADP1004" s="871"/>
      <c r="ADQ1004" s="871"/>
      <c r="ADR1004" s="871"/>
      <c r="ADS1004" s="871"/>
      <c r="ADT1004" s="871"/>
      <c r="ADU1004" s="871"/>
      <c r="ADV1004" s="871"/>
      <c r="ADW1004" s="871"/>
      <c r="ADX1004" s="871"/>
      <c r="ADY1004" s="871"/>
      <c r="ADZ1004" s="871"/>
      <c r="AEA1004" s="871"/>
      <c r="AEB1004" s="871"/>
      <c r="AEC1004" s="871"/>
      <c r="AED1004" s="871"/>
      <c r="AEE1004" s="871"/>
      <c r="AEF1004" s="871"/>
      <c r="AEG1004" s="871"/>
      <c r="AEH1004" s="871"/>
      <c r="AEI1004" s="871"/>
      <c r="AEJ1004" s="871"/>
      <c r="AEK1004" s="871"/>
      <c r="AEL1004" s="871"/>
      <c r="AEM1004" s="871"/>
      <c r="AEN1004" s="871"/>
      <c r="AEO1004" s="871"/>
      <c r="AEP1004" s="871"/>
      <c r="AEQ1004" s="871"/>
      <c r="AER1004" s="871"/>
      <c r="AES1004" s="871"/>
      <c r="AET1004" s="871"/>
      <c r="AEU1004" s="871"/>
      <c r="AEV1004" s="871"/>
      <c r="AEW1004" s="871"/>
      <c r="AEX1004" s="871"/>
      <c r="AEY1004" s="871"/>
      <c r="AEZ1004" s="871"/>
      <c r="AFA1004" s="871"/>
      <c r="AFB1004" s="871"/>
      <c r="AFC1004" s="871"/>
      <c r="AFD1004" s="871"/>
      <c r="AFE1004" s="871"/>
      <c r="AFF1004" s="871"/>
      <c r="AFG1004" s="871"/>
      <c r="AFH1004" s="871"/>
      <c r="AFI1004" s="871"/>
      <c r="AFJ1004" s="871"/>
      <c r="AFK1004" s="871"/>
      <c r="AFL1004" s="871"/>
      <c r="AFM1004" s="871"/>
      <c r="AFN1004" s="871"/>
      <c r="AFO1004" s="871"/>
      <c r="AFP1004" s="871"/>
      <c r="AFQ1004" s="871"/>
      <c r="AFR1004" s="871"/>
      <c r="AFS1004" s="871"/>
      <c r="AFT1004" s="871"/>
      <c r="AFU1004" s="871"/>
      <c r="AFV1004" s="871"/>
      <c r="AFW1004" s="871"/>
      <c r="AFX1004" s="871"/>
      <c r="AFY1004" s="871"/>
      <c r="AFZ1004" s="871"/>
      <c r="AGA1004" s="871"/>
      <c r="AGB1004" s="871"/>
      <c r="AGC1004" s="871"/>
      <c r="AGD1004" s="871"/>
      <c r="AGE1004" s="871"/>
      <c r="AGF1004" s="871"/>
      <c r="AGG1004" s="871"/>
      <c r="AGH1004" s="871"/>
      <c r="AGI1004" s="871"/>
      <c r="AGJ1004" s="871"/>
      <c r="AGK1004" s="871"/>
      <c r="AGL1004" s="871"/>
      <c r="AGM1004" s="871"/>
      <c r="AGN1004" s="871"/>
      <c r="AGO1004" s="871"/>
      <c r="AGP1004" s="871"/>
      <c r="AGQ1004" s="871"/>
      <c r="AGR1004" s="871"/>
      <c r="AGS1004" s="871"/>
      <c r="AGT1004" s="871"/>
      <c r="AGU1004" s="871"/>
      <c r="AGV1004" s="871"/>
      <c r="AGW1004" s="871"/>
      <c r="AGX1004" s="871"/>
      <c r="AGY1004" s="871"/>
      <c r="AGZ1004" s="871"/>
      <c r="AHA1004" s="871"/>
      <c r="AHB1004" s="871"/>
      <c r="AHC1004" s="871"/>
      <c r="AHD1004" s="871"/>
      <c r="AHE1004" s="871"/>
      <c r="AHF1004" s="871"/>
      <c r="AHG1004" s="871"/>
      <c r="AHH1004" s="871"/>
      <c r="AHI1004" s="871"/>
      <c r="AHJ1004" s="871"/>
      <c r="AHK1004" s="871"/>
      <c r="AHL1004" s="871"/>
      <c r="AHM1004" s="871"/>
      <c r="AHN1004" s="871"/>
      <c r="AHO1004" s="871"/>
      <c r="AHP1004" s="871"/>
      <c r="AHQ1004" s="871"/>
      <c r="AHR1004" s="871"/>
      <c r="AHS1004" s="871"/>
      <c r="AHT1004" s="871"/>
      <c r="AHU1004" s="871"/>
      <c r="AHV1004" s="871"/>
      <c r="AHW1004" s="871"/>
      <c r="AHX1004" s="871"/>
      <c r="AHY1004" s="871"/>
      <c r="AHZ1004" s="871"/>
      <c r="AIA1004" s="871"/>
      <c r="AIB1004" s="871"/>
      <c r="AIC1004" s="871"/>
      <c r="AID1004" s="871"/>
      <c r="AIE1004" s="871"/>
      <c r="AIF1004" s="871"/>
      <c r="AIG1004" s="871"/>
      <c r="AIH1004" s="871"/>
      <c r="AII1004" s="871"/>
      <c r="AIJ1004" s="871"/>
      <c r="AIK1004" s="871"/>
      <c r="AIL1004" s="871"/>
      <c r="AIM1004" s="871"/>
      <c r="AIN1004" s="871"/>
      <c r="AIO1004" s="871"/>
      <c r="AIP1004" s="871"/>
      <c r="AIQ1004" s="871"/>
      <c r="AIR1004" s="871"/>
      <c r="AIS1004" s="871"/>
      <c r="AIT1004" s="871"/>
      <c r="AIU1004" s="871"/>
      <c r="AIV1004" s="871"/>
      <c r="AIW1004" s="871"/>
      <c r="AIX1004" s="871"/>
      <c r="AIY1004" s="871"/>
      <c r="AIZ1004" s="871"/>
      <c r="AJA1004" s="871"/>
      <c r="AJB1004" s="871"/>
      <c r="AJC1004" s="871"/>
      <c r="AJD1004" s="871"/>
      <c r="AJE1004" s="871"/>
      <c r="AJF1004" s="871"/>
      <c r="AJG1004" s="871"/>
      <c r="AJH1004" s="871"/>
      <c r="AJI1004" s="871"/>
      <c r="AJJ1004" s="871"/>
      <c r="AJK1004" s="871"/>
      <c r="AJL1004" s="871"/>
      <c r="AJM1004" s="871"/>
      <c r="AJN1004" s="871"/>
      <c r="AJO1004" s="871"/>
      <c r="AJP1004" s="871"/>
      <c r="AJQ1004" s="871"/>
      <c r="AJR1004" s="871"/>
      <c r="AJS1004" s="871"/>
      <c r="AJT1004" s="871"/>
      <c r="AJU1004" s="871"/>
      <c r="AJV1004" s="871"/>
      <c r="AJW1004" s="871"/>
      <c r="AJX1004" s="871"/>
      <c r="AJY1004" s="871"/>
      <c r="AJZ1004" s="871"/>
      <c r="AKA1004" s="871"/>
      <c r="AKB1004" s="871"/>
      <c r="AKC1004" s="871"/>
      <c r="AKD1004" s="871"/>
      <c r="AKE1004" s="871"/>
      <c r="AKF1004" s="871"/>
      <c r="AKG1004" s="871"/>
      <c r="AKH1004" s="871"/>
      <c r="AKI1004" s="871"/>
      <c r="AKJ1004" s="871"/>
      <c r="AKK1004" s="871"/>
      <c r="AKL1004" s="871"/>
      <c r="AKM1004" s="871"/>
      <c r="AKN1004" s="871"/>
      <c r="AKO1004" s="871"/>
      <c r="AKP1004" s="871"/>
      <c r="AKQ1004" s="871"/>
      <c r="AKR1004" s="871"/>
      <c r="AKS1004" s="871"/>
      <c r="AKT1004" s="871"/>
      <c r="AKU1004" s="871"/>
      <c r="AKV1004" s="871"/>
      <c r="AKW1004" s="871"/>
      <c r="AKX1004" s="871"/>
      <c r="AKY1004" s="871"/>
      <c r="AKZ1004" s="871"/>
      <c r="ALA1004" s="871"/>
      <c r="ALB1004" s="871"/>
      <c r="ALC1004" s="871"/>
      <c r="ALD1004" s="871"/>
      <c r="ALE1004" s="871"/>
      <c r="ALF1004" s="871"/>
      <c r="ALG1004" s="871"/>
      <c r="ALH1004" s="871"/>
      <c r="ALI1004" s="871"/>
      <c r="ALJ1004" s="871"/>
      <c r="ALK1004" s="871"/>
      <c r="ALL1004" s="871"/>
      <c r="ALM1004" s="871"/>
      <c r="ALN1004" s="871"/>
      <c r="ALO1004" s="871"/>
      <c r="ALP1004" s="871"/>
      <c r="ALQ1004" s="871"/>
      <c r="ALR1004" s="871"/>
      <c r="ALS1004" s="871"/>
      <c r="ALT1004" s="871"/>
      <c r="ALU1004" s="871"/>
      <c r="ALV1004" s="871"/>
      <c r="ALW1004" s="871"/>
      <c r="ALX1004" s="871"/>
      <c r="ALY1004" s="871"/>
      <c r="ALZ1004" s="871"/>
      <c r="AMA1004" s="871"/>
      <c r="AMB1004" s="871"/>
      <c r="AMC1004" s="871"/>
      <c r="AMD1004" s="871"/>
      <c r="AME1004" s="871"/>
      <c r="AMF1004" s="871"/>
      <c r="AMG1004" s="871"/>
      <c r="AMH1004" s="871"/>
      <c r="AMI1004" s="871"/>
      <c r="AMJ1004" s="871"/>
    </row>
    <row r="1005" spans="1:1024" ht="14.4">
      <c r="A1005" s="970">
        <v>15519</v>
      </c>
      <c r="B1005" s="985">
        <v>0.1</v>
      </c>
      <c r="C1005" s="1041"/>
      <c r="D1005" s="954" t="s">
        <v>763</v>
      </c>
      <c r="E1005" s="955">
        <v>1900000</v>
      </c>
      <c r="F1005" s="1056">
        <v>2.5000000000000001E-2</v>
      </c>
      <c r="G1005" s="955">
        <f t="shared" si="40"/>
        <v>47500</v>
      </c>
      <c r="H1005" s="871"/>
      <c r="I1005" s="871"/>
      <c r="J1005" s="871"/>
      <c r="K1005" s="871"/>
      <c r="L1005" s="871"/>
      <c r="M1005" s="871"/>
      <c r="N1005" s="871"/>
      <c r="O1005" s="871"/>
      <c r="P1005" s="871"/>
      <c r="Q1005" s="871"/>
      <c r="R1005" s="871"/>
      <c r="S1005" s="871"/>
      <c r="T1005" s="871"/>
      <c r="U1005" s="871"/>
      <c r="V1005" s="871"/>
      <c r="W1005" s="871"/>
      <c r="X1005" s="871"/>
      <c r="Y1005" s="871"/>
      <c r="Z1005" s="871"/>
      <c r="AA1005" s="871"/>
      <c r="AB1005" s="871"/>
      <c r="AC1005" s="871"/>
      <c r="AD1005" s="871"/>
      <c r="AE1005" s="871"/>
      <c r="AF1005" s="871"/>
      <c r="AG1005" s="871"/>
      <c r="AH1005" s="871"/>
      <c r="AI1005" s="871"/>
      <c r="AJ1005" s="871"/>
      <c r="AK1005" s="871"/>
      <c r="AL1005" s="871"/>
      <c r="AM1005" s="871"/>
      <c r="AN1005" s="871"/>
      <c r="AO1005" s="871"/>
      <c r="AP1005" s="871"/>
      <c r="AQ1005" s="871"/>
      <c r="AR1005" s="871"/>
      <c r="AS1005" s="871"/>
      <c r="AT1005" s="871"/>
      <c r="AU1005" s="871"/>
      <c r="AV1005" s="871"/>
      <c r="AW1005" s="871"/>
      <c r="AX1005" s="871"/>
      <c r="AY1005" s="871"/>
      <c r="AZ1005" s="871"/>
      <c r="BA1005" s="871"/>
      <c r="BB1005" s="871"/>
      <c r="BC1005" s="871"/>
      <c r="BD1005" s="871"/>
      <c r="BE1005" s="871"/>
      <c r="BF1005" s="871"/>
      <c r="BG1005" s="871"/>
      <c r="BH1005" s="871"/>
      <c r="BI1005" s="871"/>
      <c r="BJ1005" s="871"/>
      <c r="BK1005" s="871"/>
      <c r="BL1005" s="871"/>
      <c r="BM1005" s="871"/>
      <c r="BN1005" s="871"/>
      <c r="BO1005" s="871"/>
      <c r="BP1005" s="871"/>
      <c r="BQ1005" s="871"/>
      <c r="BR1005" s="871"/>
      <c r="BS1005" s="871"/>
      <c r="BT1005" s="871"/>
      <c r="BU1005" s="871"/>
      <c r="BV1005" s="871"/>
      <c r="BW1005" s="871"/>
      <c r="BX1005" s="871"/>
      <c r="BY1005" s="871"/>
      <c r="BZ1005" s="871"/>
      <c r="CA1005" s="871"/>
      <c r="CB1005" s="871"/>
      <c r="CC1005" s="871"/>
      <c r="CD1005" s="871"/>
      <c r="CE1005" s="871"/>
      <c r="CF1005" s="871"/>
      <c r="CG1005" s="871"/>
      <c r="CH1005" s="871"/>
      <c r="CI1005" s="871"/>
      <c r="CJ1005" s="871"/>
      <c r="CK1005" s="871"/>
      <c r="CL1005" s="871"/>
      <c r="CM1005" s="871"/>
      <c r="CN1005" s="871"/>
      <c r="CO1005" s="871"/>
      <c r="CP1005" s="871"/>
      <c r="CQ1005" s="871"/>
      <c r="CR1005" s="871"/>
      <c r="CS1005" s="871"/>
      <c r="CT1005" s="871"/>
      <c r="CU1005" s="871"/>
      <c r="CV1005" s="871"/>
      <c r="CW1005" s="871"/>
      <c r="CX1005" s="871"/>
      <c r="CY1005" s="871"/>
      <c r="CZ1005" s="871"/>
      <c r="DA1005" s="871"/>
      <c r="DB1005" s="871"/>
      <c r="DC1005" s="871"/>
      <c r="DD1005" s="871"/>
      <c r="DE1005" s="871"/>
      <c r="DF1005" s="871"/>
      <c r="DG1005" s="871"/>
      <c r="DH1005" s="871"/>
      <c r="DI1005" s="871"/>
      <c r="DJ1005" s="871"/>
      <c r="DK1005" s="871"/>
      <c r="DL1005" s="871"/>
      <c r="DM1005" s="871"/>
      <c r="DN1005" s="871"/>
      <c r="DO1005" s="871"/>
      <c r="DP1005" s="871"/>
      <c r="DQ1005" s="871"/>
      <c r="DR1005" s="871"/>
      <c r="DS1005" s="871"/>
      <c r="DT1005" s="871"/>
      <c r="DU1005" s="871"/>
      <c r="DV1005" s="871"/>
      <c r="DW1005" s="871"/>
      <c r="DX1005" s="871"/>
      <c r="DY1005" s="871"/>
      <c r="DZ1005" s="871"/>
      <c r="EA1005" s="871"/>
      <c r="EB1005" s="871"/>
      <c r="EC1005" s="871"/>
      <c r="ED1005" s="871"/>
      <c r="EE1005" s="871"/>
      <c r="EF1005" s="871"/>
      <c r="EG1005" s="871"/>
      <c r="EH1005" s="871"/>
      <c r="EI1005" s="871"/>
      <c r="EJ1005" s="871"/>
      <c r="EK1005" s="871"/>
      <c r="EL1005" s="871"/>
      <c r="EM1005" s="871"/>
      <c r="EN1005" s="871"/>
      <c r="EO1005" s="871"/>
      <c r="EP1005" s="871"/>
      <c r="EQ1005" s="871"/>
      <c r="ER1005" s="871"/>
      <c r="ES1005" s="871"/>
      <c r="ET1005" s="871"/>
      <c r="EU1005" s="871"/>
      <c r="EV1005" s="871"/>
      <c r="EW1005" s="871"/>
      <c r="EX1005" s="871"/>
      <c r="EY1005" s="871"/>
      <c r="EZ1005" s="871"/>
      <c r="FA1005" s="871"/>
      <c r="FB1005" s="871"/>
      <c r="FC1005" s="871"/>
      <c r="FD1005" s="871"/>
      <c r="FE1005" s="871"/>
      <c r="FF1005" s="871"/>
      <c r="FG1005" s="871"/>
      <c r="FH1005" s="871"/>
      <c r="FI1005" s="871"/>
      <c r="FJ1005" s="871"/>
      <c r="FK1005" s="871"/>
      <c r="FL1005" s="871"/>
      <c r="FM1005" s="871"/>
      <c r="FN1005" s="871"/>
      <c r="FO1005" s="871"/>
      <c r="FP1005" s="871"/>
      <c r="FQ1005" s="871"/>
      <c r="FR1005" s="871"/>
      <c r="FS1005" s="871"/>
      <c r="FT1005" s="871"/>
      <c r="FU1005" s="871"/>
      <c r="FV1005" s="871"/>
      <c r="FW1005" s="871"/>
      <c r="FX1005" s="871"/>
      <c r="FY1005" s="871"/>
      <c r="FZ1005" s="871"/>
      <c r="GA1005" s="871"/>
      <c r="GB1005" s="871"/>
      <c r="GC1005" s="871"/>
      <c r="GD1005" s="871"/>
      <c r="GE1005" s="871"/>
      <c r="GF1005" s="871"/>
      <c r="GG1005" s="871"/>
      <c r="GH1005" s="871"/>
      <c r="GI1005" s="871"/>
      <c r="GJ1005" s="871"/>
      <c r="GK1005" s="871"/>
      <c r="GL1005" s="871"/>
      <c r="GM1005" s="871"/>
      <c r="GN1005" s="871"/>
      <c r="GO1005" s="871"/>
      <c r="GP1005" s="871"/>
      <c r="GQ1005" s="871"/>
      <c r="GR1005" s="871"/>
      <c r="GS1005" s="871"/>
      <c r="GT1005" s="871"/>
      <c r="GU1005" s="871"/>
      <c r="GV1005" s="871"/>
      <c r="GW1005" s="871"/>
      <c r="GX1005" s="871"/>
      <c r="GY1005" s="871"/>
      <c r="GZ1005" s="871"/>
      <c r="HA1005" s="871"/>
      <c r="HB1005" s="871"/>
      <c r="HC1005" s="871"/>
      <c r="HD1005" s="871"/>
      <c r="HE1005" s="871"/>
      <c r="HF1005" s="871"/>
      <c r="HG1005" s="871"/>
      <c r="HH1005" s="871"/>
      <c r="HI1005" s="871"/>
      <c r="HJ1005" s="871"/>
      <c r="HK1005" s="871"/>
      <c r="HL1005" s="871"/>
      <c r="HM1005" s="871"/>
      <c r="HN1005" s="871"/>
      <c r="HO1005" s="871"/>
      <c r="HP1005" s="871"/>
      <c r="HQ1005" s="871"/>
      <c r="HR1005" s="871"/>
      <c r="HS1005" s="871"/>
      <c r="HT1005" s="871"/>
      <c r="HU1005" s="871"/>
      <c r="HV1005" s="871"/>
      <c r="HW1005" s="871"/>
      <c r="HX1005" s="871"/>
      <c r="HY1005" s="871"/>
      <c r="HZ1005" s="871"/>
      <c r="IA1005" s="871"/>
      <c r="IB1005" s="871"/>
      <c r="IC1005" s="871"/>
      <c r="ID1005" s="871"/>
      <c r="IE1005" s="871"/>
      <c r="IF1005" s="871"/>
      <c r="IG1005" s="871"/>
      <c r="IH1005" s="871"/>
      <c r="II1005" s="871"/>
      <c r="IJ1005" s="871"/>
      <c r="IK1005" s="871"/>
      <c r="IL1005" s="871"/>
      <c r="IM1005" s="871"/>
      <c r="IN1005" s="871"/>
      <c r="IO1005" s="871"/>
      <c r="IP1005" s="871"/>
      <c r="IQ1005" s="871"/>
      <c r="IR1005" s="871"/>
      <c r="IS1005" s="871"/>
      <c r="IT1005" s="871"/>
      <c r="IU1005" s="871"/>
      <c r="IV1005" s="871"/>
      <c r="IW1005" s="871"/>
      <c r="IX1005" s="871"/>
      <c r="IY1005" s="871"/>
      <c r="IZ1005" s="871"/>
      <c r="JA1005" s="871"/>
      <c r="JB1005" s="871"/>
      <c r="JC1005" s="871"/>
      <c r="JD1005" s="871"/>
      <c r="JE1005" s="871"/>
      <c r="JF1005" s="871"/>
      <c r="JG1005" s="871"/>
      <c r="JH1005" s="871"/>
      <c r="JI1005" s="871"/>
      <c r="JJ1005" s="871"/>
      <c r="JK1005" s="871"/>
      <c r="JL1005" s="871"/>
      <c r="JM1005" s="871"/>
      <c r="JN1005" s="871"/>
      <c r="JO1005" s="871"/>
      <c r="JP1005" s="871"/>
      <c r="JQ1005" s="871"/>
      <c r="JR1005" s="871"/>
      <c r="JS1005" s="871"/>
      <c r="JT1005" s="871"/>
      <c r="JU1005" s="871"/>
      <c r="JV1005" s="871"/>
      <c r="JW1005" s="871"/>
      <c r="JX1005" s="871"/>
      <c r="JY1005" s="871"/>
      <c r="JZ1005" s="871"/>
      <c r="KA1005" s="871"/>
      <c r="KB1005" s="871"/>
      <c r="KC1005" s="871"/>
      <c r="KD1005" s="871"/>
      <c r="KE1005" s="871"/>
      <c r="KF1005" s="871"/>
      <c r="KG1005" s="871"/>
      <c r="KH1005" s="871"/>
      <c r="KI1005" s="871"/>
      <c r="KJ1005" s="871"/>
      <c r="KK1005" s="871"/>
      <c r="KL1005" s="871"/>
      <c r="KM1005" s="871"/>
      <c r="KN1005" s="871"/>
      <c r="KO1005" s="871"/>
      <c r="KP1005" s="871"/>
      <c r="KQ1005" s="871"/>
      <c r="KR1005" s="871"/>
      <c r="KS1005" s="871"/>
      <c r="KT1005" s="871"/>
      <c r="KU1005" s="871"/>
      <c r="KV1005" s="871"/>
      <c r="KW1005" s="871"/>
      <c r="KX1005" s="871"/>
      <c r="KY1005" s="871"/>
      <c r="KZ1005" s="871"/>
      <c r="LA1005" s="871"/>
      <c r="LB1005" s="871"/>
      <c r="LC1005" s="871"/>
      <c r="LD1005" s="871"/>
      <c r="LE1005" s="871"/>
      <c r="LF1005" s="871"/>
      <c r="LG1005" s="871"/>
      <c r="LH1005" s="871"/>
      <c r="LI1005" s="871"/>
      <c r="LJ1005" s="871"/>
      <c r="LK1005" s="871"/>
      <c r="LL1005" s="871"/>
      <c r="LM1005" s="871"/>
      <c r="LN1005" s="871"/>
      <c r="LO1005" s="871"/>
      <c r="LP1005" s="871"/>
      <c r="LQ1005" s="871"/>
      <c r="LR1005" s="871"/>
      <c r="LS1005" s="871"/>
      <c r="LT1005" s="871"/>
      <c r="LU1005" s="871"/>
      <c r="LV1005" s="871"/>
      <c r="LW1005" s="871"/>
      <c r="LX1005" s="871"/>
      <c r="LY1005" s="871"/>
      <c r="LZ1005" s="871"/>
      <c r="MA1005" s="871"/>
      <c r="MB1005" s="871"/>
      <c r="MC1005" s="871"/>
      <c r="MD1005" s="871"/>
      <c r="ME1005" s="871"/>
      <c r="MF1005" s="871"/>
      <c r="MG1005" s="871"/>
      <c r="MH1005" s="871"/>
      <c r="MI1005" s="871"/>
      <c r="MJ1005" s="871"/>
      <c r="MK1005" s="871"/>
      <c r="ML1005" s="871"/>
      <c r="MM1005" s="871"/>
      <c r="MN1005" s="871"/>
      <c r="MO1005" s="871"/>
      <c r="MP1005" s="871"/>
      <c r="MQ1005" s="871"/>
      <c r="MR1005" s="871"/>
      <c r="MS1005" s="871"/>
      <c r="MT1005" s="871"/>
      <c r="MU1005" s="871"/>
      <c r="MV1005" s="871"/>
      <c r="MW1005" s="871"/>
      <c r="MX1005" s="871"/>
      <c r="MY1005" s="871"/>
      <c r="MZ1005" s="871"/>
      <c r="NA1005" s="871"/>
      <c r="NB1005" s="871"/>
      <c r="NC1005" s="871"/>
      <c r="ND1005" s="871"/>
      <c r="NE1005" s="871"/>
      <c r="NF1005" s="871"/>
      <c r="NG1005" s="871"/>
      <c r="NH1005" s="871"/>
      <c r="NI1005" s="871"/>
      <c r="NJ1005" s="871"/>
      <c r="NK1005" s="871"/>
      <c r="NL1005" s="871"/>
      <c r="NM1005" s="871"/>
      <c r="NN1005" s="871"/>
      <c r="NO1005" s="871"/>
      <c r="NP1005" s="871"/>
      <c r="NQ1005" s="871"/>
      <c r="NR1005" s="871"/>
      <c r="NS1005" s="871"/>
      <c r="NT1005" s="871"/>
      <c r="NU1005" s="871"/>
      <c r="NV1005" s="871"/>
      <c r="NW1005" s="871"/>
      <c r="NX1005" s="871"/>
      <c r="NY1005" s="871"/>
      <c r="NZ1005" s="871"/>
      <c r="OA1005" s="871"/>
      <c r="OB1005" s="871"/>
      <c r="OC1005" s="871"/>
      <c r="OD1005" s="871"/>
      <c r="OE1005" s="871"/>
      <c r="OF1005" s="871"/>
      <c r="OG1005" s="871"/>
      <c r="OH1005" s="871"/>
      <c r="OI1005" s="871"/>
      <c r="OJ1005" s="871"/>
      <c r="OK1005" s="871"/>
      <c r="OL1005" s="871"/>
      <c r="OM1005" s="871"/>
      <c r="ON1005" s="871"/>
      <c r="OO1005" s="871"/>
      <c r="OP1005" s="871"/>
      <c r="OQ1005" s="871"/>
      <c r="OR1005" s="871"/>
      <c r="OS1005" s="871"/>
      <c r="OT1005" s="871"/>
      <c r="OU1005" s="871"/>
      <c r="OV1005" s="871"/>
      <c r="OW1005" s="871"/>
      <c r="OX1005" s="871"/>
      <c r="OY1005" s="871"/>
      <c r="OZ1005" s="871"/>
      <c r="PA1005" s="871"/>
      <c r="PB1005" s="871"/>
      <c r="PC1005" s="871"/>
      <c r="PD1005" s="871"/>
      <c r="PE1005" s="871"/>
      <c r="PF1005" s="871"/>
      <c r="PG1005" s="871"/>
      <c r="PH1005" s="871"/>
      <c r="PI1005" s="871"/>
      <c r="PJ1005" s="871"/>
      <c r="PK1005" s="871"/>
      <c r="PL1005" s="871"/>
      <c r="PM1005" s="871"/>
      <c r="PN1005" s="871"/>
      <c r="PO1005" s="871"/>
      <c r="PP1005" s="871"/>
      <c r="PQ1005" s="871"/>
      <c r="PR1005" s="871"/>
      <c r="PS1005" s="871"/>
      <c r="PT1005" s="871"/>
      <c r="PU1005" s="871"/>
      <c r="PV1005" s="871"/>
      <c r="PW1005" s="871"/>
      <c r="PX1005" s="871"/>
      <c r="PY1005" s="871"/>
      <c r="PZ1005" s="871"/>
      <c r="QA1005" s="871"/>
      <c r="QB1005" s="871"/>
      <c r="QC1005" s="871"/>
      <c r="QD1005" s="871"/>
      <c r="QE1005" s="871"/>
      <c r="QF1005" s="871"/>
      <c r="QG1005" s="871"/>
      <c r="QH1005" s="871"/>
      <c r="QI1005" s="871"/>
      <c r="QJ1005" s="871"/>
      <c r="QK1005" s="871"/>
      <c r="QL1005" s="871"/>
      <c r="QM1005" s="871"/>
      <c r="QN1005" s="871"/>
      <c r="QO1005" s="871"/>
      <c r="QP1005" s="871"/>
      <c r="QQ1005" s="871"/>
      <c r="QR1005" s="871"/>
      <c r="QS1005" s="871"/>
      <c r="QT1005" s="871"/>
      <c r="QU1005" s="871"/>
      <c r="QV1005" s="871"/>
      <c r="QW1005" s="871"/>
      <c r="QX1005" s="871"/>
      <c r="QY1005" s="871"/>
      <c r="QZ1005" s="871"/>
      <c r="RA1005" s="871"/>
      <c r="RB1005" s="871"/>
      <c r="RC1005" s="871"/>
      <c r="RD1005" s="871"/>
      <c r="RE1005" s="871"/>
      <c r="RF1005" s="871"/>
      <c r="RG1005" s="871"/>
      <c r="RH1005" s="871"/>
      <c r="RI1005" s="871"/>
      <c r="RJ1005" s="871"/>
      <c r="RK1005" s="871"/>
      <c r="RL1005" s="871"/>
      <c r="RM1005" s="871"/>
      <c r="RN1005" s="871"/>
      <c r="RO1005" s="871"/>
      <c r="RP1005" s="871"/>
      <c r="RQ1005" s="871"/>
      <c r="RR1005" s="871"/>
      <c r="RS1005" s="871"/>
      <c r="RT1005" s="871"/>
      <c r="RU1005" s="871"/>
      <c r="RV1005" s="871"/>
      <c r="RW1005" s="871"/>
      <c r="RX1005" s="871"/>
      <c r="RY1005" s="871"/>
      <c r="RZ1005" s="871"/>
      <c r="SA1005" s="871"/>
      <c r="SB1005" s="871"/>
      <c r="SC1005" s="871"/>
      <c r="SD1005" s="871"/>
      <c r="SE1005" s="871"/>
      <c r="SF1005" s="871"/>
      <c r="SG1005" s="871"/>
      <c r="SH1005" s="871"/>
      <c r="SI1005" s="871"/>
      <c r="SJ1005" s="871"/>
      <c r="SK1005" s="871"/>
      <c r="SL1005" s="871"/>
      <c r="SM1005" s="871"/>
      <c r="SN1005" s="871"/>
      <c r="SO1005" s="871"/>
      <c r="SP1005" s="871"/>
      <c r="SQ1005" s="871"/>
      <c r="SR1005" s="871"/>
      <c r="SS1005" s="871"/>
      <c r="ST1005" s="871"/>
      <c r="SU1005" s="871"/>
      <c r="SV1005" s="871"/>
      <c r="SW1005" s="871"/>
      <c r="SX1005" s="871"/>
      <c r="SY1005" s="871"/>
      <c r="SZ1005" s="871"/>
      <c r="TA1005" s="871"/>
      <c r="TB1005" s="871"/>
      <c r="TC1005" s="871"/>
      <c r="TD1005" s="871"/>
      <c r="TE1005" s="871"/>
      <c r="TF1005" s="871"/>
      <c r="TG1005" s="871"/>
      <c r="TH1005" s="871"/>
      <c r="TI1005" s="871"/>
      <c r="TJ1005" s="871"/>
      <c r="TK1005" s="871"/>
      <c r="TL1005" s="871"/>
      <c r="TM1005" s="871"/>
      <c r="TN1005" s="871"/>
      <c r="TO1005" s="871"/>
      <c r="TP1005" s="871"/>
      <c r="TQ1005" s="871"/>
      <c r="TR1005" s="871"/>
      <c r="TS1005" s="871"/>
      <c r="TT1005" s="871"/>
      <c r="TU1005" s="871"/>
      <c r="TV1005" s="871"/>
      <c r="TW1005" s="871"/>
      <c r="TX1005" s="871"/>
      <c r="TY1005" s="871"/>
      <c r="TZ1005" s="871"/>
      <c r="UA1005" s="871"/>
      <c r="UB1005" s="871"/>
      <c r="UC1005" s="871"/>
      <c r="UD1005" s="871"/>
      <c r="UE1005" s="871"/>
      <c r="UF1005" s="871"/>
      <c r="UG1005" s="871"/>
      <c r="UH1005" s="871"/>
      <c r="UI1005" s="871"/>
      <c r="UJ1005" s="871"/>
      <c r="UK1005" s="871"/>
      <c r="UL1005" s="871"/>
      <c r="UM1005" s="871"/>
      <c r="UN1005" s="871"/>
      <c r="UO1005" s="871"/>
      <c r="UP1005" s="871"/>
      <c r="UQ1005" s="871"/>
      <c r="UR1005" s="871"/>
      <c r="US1005" s="871"/>
      <c r="UT1005" s="871"/>
      <c r="UU1005" s="871"/>
      <c r="UV1005" s="871"/>
      <c r="UW1005" s="871"/>
      <c r="UX1005" s="871"/>
      <c r="UY1005" s="871"/>
      <c r="UZ1005" s="871"/>
      <c r="VA1005" s="871"/>
      <c r="VB1005" s="871"/>
      <c r="VC1005" s="871"/>
      <c r="VD1005" s="871"/>
      <c r="VE1005" s="871"/>
      <c r="VF1005" s="871"/>
      <c r="VG1005" s="871"/>
      <c r="VH1005" s="871"/>
      <c r="VI1005" s="871"/>
      <c r="VJ1005" s="871"/>
      <c r="VK1005" s="871"/>
      <c r="VL1005" s="871"/>
      <c r="VM1005" s="871"/>
      <c r="VN1005" s="871"/>
      <c r="VO1005" s="871"/>
      <c r="VP1005" s="871"/>
      <c r="VQ1005" s="871"/>
      <c r="VR1005" s="871"/>
      <c r="VS1005" s="871"/>
      <c r="VT1005" s="871"/>
      <c r="VU1005" s="871"/>
      <c r="VV1005" s="871"/>
      <c r="VW1005" s="871"/>
      <c r="VX1005" s="871"/>
      <c r="VY1005" s="871"/>
      <c r="VZ1005" s="871"/>
      <c r="WA1005" s="871"/>
      <c r="WB1005" s="871"/>
      <c r="WC1005" s="871"/>
      <c r="WD1005" s="871"/>
      <c r="WE1005" s="871"/>
      <c r="WF1005" s="871"/>
      <c r="WG1005" s="871"/>
      <c r="WH1005" s="871"/>
      <c r="WI1005" s="871"/>
      <c r="WJ1005" s="871"/>
      <c r="WK1005" s="871"/>
      <c r="WL1005" s="871"/>
      <c r="WM1005" s="871"/>
      <c r="WN1005" s="871"/>
      <c r="WO1005" s="871"/>
      <c r="WP1005" s="871"/>
      <c r="WQ1005" s="871"/>
      <c r="WR1005" s="871"/>
      <c r="WS1005" s="871"/>
      <c r="WT1005" s="871"/>
      <c r="WU1005" s="871"/>
      <c r="WV1005" s="871"/>
      <c r="WW1005" s="871"/>
      <c r="WX1005" s="871"/>
      <c r="WY1005" s="871"/>
      <c r="WZ1005" s="871"/>
      <c r="XA1005" s="871"/>
      <c r="XB1005" s="871"/>
      <c r="XC1005" s="871"/>
      <c r="XD1005" s="871"/>
      <c r="XE1005" s="871"/>
      <c r="XF1005" s="871"/>
      <c r="XG1005" s="871"/>
      <c r="XH1005" s="871"/>
      <c r="XI1005" s="871"/>
      <c r="XJ1005" s="871"/>
      <c r="XK1005" s="871"/>
      <c r="XL1005" s="871"/>
      <c r="XM1005" s="871"/>
      <c r="XN1005" s="871"/>
      <c r="XO1005" s="871"/>
      <c r="XP1005" s="871"/>
      <c r="XQ1005" s="871"/>
      <c r="XR1005" s="871"/>
      <c r="XS1005" s="871"/>
      <c r="XT1005" s="871"/>
      <c r="XU1005" s="871"/>
      <c r="XV1005" s="871"/>
      <c r="XW1005" s="871"/>
      <c r="XX1005" s="871"/>
      <c r="XY1005" s="871"/>
      <c r="XZ1005" s="871"/>
      <c r="YA1005" s="871"/>
      <c r="YB1005" s="871"/>
      <c r="YC1005" s="871"/>
      <c r="YD1005" s="871"/>
      <c r="YE1005" s="871"/>
      <c r="YF1005" s="871"/>
      <c r="YG1005" s="871"/>
      <c r="YH1005" s="871"/>
      <c r="YI1005" s="871"/>
      <c r="YJ1005" s="871"/>
      <c r="YK1005" s="871"/>
      <c r="YL1005" s="871"/>
      <c r="YM1005" s="871"/>
      <c r="YN1005" s="871"/>
      <c r="YO1005" s="871"/>
      <c r="YP1005" s="871"/>
      <c r="YQ1005" s="871"/>
      <c r="YR1005" s="871"/>
      <c r="YS1005" s="871"/>
      <c r="YT1005" s="871"/>
      <c r="YU1005" s="871"/>
      <c r="YV1005" s="871"/>
      <c r="YW1005" s="871"/>
      <c r="YX1005" s="871"/>
      <c r="YY1005" s="871"/>
      <c r="YZ1005" s="871"/>
      <c r="ZA1005" s="871"/>
      <c r="ZB1005" s="871"/>
      <c r="ZC1005" s="871"/>
      <c r="ZD1005" s="871"/>
      <c r="ZE1005" s="871"/>
      <c r="ZF1005" s="871"/>
      <c r="ZG1005" s="871"/>
      <c r="ZH1005" s="871"/>
      <c r="ZI1005" s="871"/>
      <c r="ZJ1005" s="871"/>
      <c r="ZK1005" s="871"/>
      <c r="ZL1005" s="871"/>
      <c r="ZM1005" s="871"/>
      <c r="ZN1005" s="871"/>
      <c r="ZO1005" s="871"/>
      <c r="ZP1005" s="871"/>
      <c r="ZQ1005" s="871"/>
      <c r="ZR1005" s="871"/>
      <c r="ZS1005" s="871"/>
      <c r="ZT1005" s="871"/>
      <c r="ZU1005" s="871"/>
      <c r="ZV1005" s="871"/>
      <c r="ZW1005" s="871"/>
      <c r="ZX1005" s="871"/>
      <c r="ZY1005" s="871"/>
      <c r="ZZ1005" s="871"/>
      <c r="AAA1005" s="871"/>
      <c r="AAB1005" s="871"/>
      <c r="AAC1005" s="871"/>
      <c r="AAD1005" s="871"/>
      <c r="AAE1005" s="871"/>
      <c r="AAF1005" s="871"/>
      <c r="AAG1005" s="871"/>
      <c r="AAH1005" s="871"/>
      <c r="AAI1005" s="871"/>
      <c r="AAJ1005" s="871"/>
      <c r="AAK1005" s="871"/>
      <c r="AAL1005" s="871"/>
      <c r="AAM1005" s="871"/>
      <c r="AAN1005" s="871"/>
      <c r="AAO1005" s="871"/>
      <c r="AAP1005" s="871"/>
      <c r="AAQ1005" s="871"/>
      <c r="AAR1005" s="871"/>
      <c r="AAS1005" s="871"/>
      <c r="AAT1005" s="871"/>
      <c r="AAU1005" s="871"/>
      <c r="AAV1005" s="871"/>
      <c r="AAW1005" s="871"/>
      <c r="AAX1005" s="871"/>
      <c r="AAY1005" s="871"/>
      <c r="AAZ1005" s="871"/>
      <c r="ABA1005" s="871"/>
      <c r="ABB1005" s="871"/>
      <c r="ABC1005" s="871"/>
      <c r="ABD1005" s="871"/>
      <c r="ABE1005" s="871"/>
      <c r="ABF1005" s="871"/>
      <c r="ABG1005" s="871"/>
      <c r="ABH1005" s="871"/>
      <c r="ABI1005" s="871"/>
      <c r="ABJ1005" s="871"/>
      <c r="ABK1005" s="871"/>
      <c r="ABL1005" s="871"/>
      <c r="ABM1005" s="871"/>
      <c r="ABN1005" s="871"/>
      <c r="ABO1005" s="871"/>
      <c r="ABP1005" s="871"/>
      <c r="ABQ1005" s="871"/>
      <c r="ABR1005" s="871"/>
      <c r="ABS1005" s="871"/>
      <c r="ABT1005" s="871"/>
      <c r="ABU1005" s="871"/>
      <c r="ABV1005" s="871"/>
      <c r="ABW1005" s="871"/>
      <c r="ABX1005" s="871"/>
      <c r="ABY1005" s="871"/>
      <c r="ABZ1005" s="871"/>
      <c r="ACA1005" s="871"/>
      <c r="ACB1005" s="871"/>
      <c r="ACC1005" s="871"/>
      <c r="ACD1005" s="871"/>
      <c r="ACE1005" s="871"/>
      <c r="ACF1005" s="871"/>
      <c r="ACG1005" s="871"/>
      <c r="ACH1005" s="871"/>
      <c r="ACI1005" s="871"/>
      <c r="ACJ1005" s="871"/>
      <c r="ACK1005" s="871"/>
      <c r="ACL1005" s="871"/>
      <c r="ACM1005" s="871"/>
      <c r="ACN1005" s="871"/>
      <c r="ACO1005" s="871"/>
      <c r="ACP1005" s="871"/>
      <c r="ACQ1005" s="871"/>
      <c r="ACR1005" s="871"/>
      <c r="ACS1005" s="871"/>
      <c r="ACT1005" s="871"/>
      <c r="ACU1005" s="871"/>
      <c r="ACV1005" s="871"/>
      <c r="ACW1005" s="871"/>
      <c r="ACX1005" s="871"/>
      <c r="ACY1005" s="871"/>
      <c r="ACZ1005" s="871"/>
      <c r="ADA1005" s="871"/>
      <c r="ADB1005" s="871"/>
      <c r="ADC1005" s="871"/>
      <c r="ADD1005" s="871"/>
      <c r="ADE1005" s="871"/>
      <c r="ADF1005" s="871"/>
      <c r="ADG1005" s="871"/>
      <c r="ADH1005" s="871"/>
      <c r="ADI1005" s="871"/>
      <c r="ADJ1005" s="871"/>
      <c r="ADK1005" s="871"/>
      <c r="ADL1005" s="871"/>
      <c r="ADM1005" s="871"/>
      <c r="ADN1005" s="871"/>
      <c r="ADO1005" s="871"/>
      <c r="ADP1005" s="871"/>
      <c r="ADQ1005" s="871"/>
      <c r="ADR1005" s="871"/>
      <c r="ADS1005" s="871"/>
      <c r="ADT1005" s="871"/>
      <c r="ADU1005" s="871"/>
      <c r="ADV1005" s="871"/>
      <c r="ADW1005" s="871"/>
      <c r="ADX1005" s="871"/>
      <c r="ADY1005" s="871"/>
      <c r="ADZ1005" s="871"/>
      <c r="AEA1005" s="871"/>
      <c r="AEB1005" s="871"/>
      <c r="AEC1005" s="871"/>
      <c r="AED1005" s="871"/>
      <c r="AEE1005" s="871"/>
      <c r="AEF1005" s="871"/>
      <c r="AEG1005" s="871"/>
      <c r="AEH1005" s="871"/>
      <c r="AEI1005" s="871"/>
      <c r="AEJ1005" s="871"/>
      <c r="AEK1005" s="871"/>
      <c r="AEL1005" s="871"/>
      <c r="AEM1005" s="871"/>
      <c r="AEN1005" s="871"/>
      <c r="AEO1005" s="871"/>
      <c r="AEP1005" s="871"/>
      <c r="AEQ1005" s="871"/>
      <c r="AER1005" s="871"/>
      <c r="AES1005" s="871"/>
      <c r="AET1005" s="871"/>
      <c r="AEU1005" s="871"/>
      <c r="AEV1005" s="871"/>
      <c r="AEW1005" s="871"/>
      <c r="AEX1005" s="871"/>
      <c r="AEY1005" s="871"/>
      <c r="AEZ1005" s="871"/>
      <c r="AFA1005" s="871"/>
      <c r="AFB1005" s="871"/>
      <c r="AFC1005" s="871"/>
      <c r="AFD1005" s="871"/>
      <c r="AFE1005" s="871"/>
      <c r="AFF1005" s="871"/>
      <c r="AFG1005" s="871"/>
      <c r="AFH1005" s="871"/>
      <c r="AFI1005" s="871"/>
      <c r="AFJ1005" s="871"/>
      <c r="AFK1005" s="871"/>
      <c r="AFL1005" s="871"/>
      <c r="AFM1005" s="871"/>
      <c r="AFN1005" s="871"/>
      <c r="AFO1005" s="871"/>
      <c r="AFP1005" s="871"/>
      <c r="AFQ1005" s="871"/>
      <c r="AFR1005" s="871"/>
      <c r="AFS1005" s="871"/>
      <c r="AFT1005" s="871"/>
      <c r="AFU1005" s="871"/>
      <c r="AFV1005" s="871"/>
      <c r="AFW1005" s="871"/>
      <c r="AFX1005" s="871"/>
      <c r="AFY1005" s="871"/>
      <c r="AFZ1005" s="871"/>
      <c r="AGA1005" s="871"/>
      <c r="AGB1005" s="871"/>
      <c r="AGC1005" s="871"/>
      <c r="AGD1005" s="871"/>
      <c r="AGE1005" s="871"/>
      <c r="AGF1005" s="871"/>
      <c r="AGG1005" s="871"/>
      <c r="AGH1005" s="871"/>
      <c r="AGI1005" s="871"/>
      <c r="AGJ1005" s="871"/>
      <c r="AGK1005" s="871"/>
      <c r="AGL1005" s="871"/>
      <c r="AGM1005" s="871"/>
      <c r="AGN1005" s="871"/>
      <c r="AGO1005" s="871"/>
      <c r="AGP1005" s="871"/>
      <c r="AGQ1005" s="871"/>
      <c r="AGR1005" s="871"/>
      <c r="AGS1005" s="871"/>
      <c r="AGT1005" s="871"/>
      <c r="AGU1005" s="871"/>
      <c r="AGV1005" s="871"/>
      <c r="AGW1005" s="871"/>
      <c r="AGX1005" s="871"/>
      <c r="AGY1005" s="871"/>
      <c r="AGZ1005" s="871"/>
      <c r="AHA1005" s="871"/>
      <c r="AHB1005" s="871"/>
      <c r="AHC1005" s="871"/>
      <c r="AHD1005" s="871"/>
      <c r="AHE1005" s="871"/>
      <c r="AHF1005" s="871"/>
      <c r="AHG1005" s="871"/>
      <c r="AHH1005" s="871"/>
      <c r="AHI1005" s="871"/>
      <c r="AHJ1005" s="871"/>
      <c r="AHK1005" s="871"/>
      <c r="AHL1005" s="871"/>
      <c r="AHM1005" s="871"/>
      <c r="AHN1005" s="871"/>
      <c r="AHO1005" s="871"/>
      <c r="AHP1005" s="871"/>
      <c r="AHQ1005" s="871"/>
      <c r="AHR1005" s="871"/>
      <c r="AHS1005" s="871"/>
      <c r="AHT1005" s="871"/>
      <c r="AHU1005" s="871"/>
      <c r="AHV1005" s="871"/>
      <c r="AHW1005" s="871"/>
      <c r="AHX1005" s="871"/>
      <c r="AHY1005" s="871"/>
      <c r="AHZ1005" s="871"/>
      <c r="AIA1005" s="871"/>
      <c r="AIB1005" s="871"/>
      <c r="AIC1005" s="871"/>
      <c r="AID1005" s="871"/>
      <c r="AIE1005" s="871"/>
      <c r="AIF1005" s="871"/>
      <c r="AIG1005" s="871"/>
      <c r="AIH1005" s="871"/>
      <c r="AII1005" s="871"/>
      <c r="AIJ1005" s="871"/>
      <c r="AIK1005" s="871"/>
      <c r="AIL1005" s="871"/>
      <c r="AIM1005" s="871"/>
      <c r="AIN1005" s="871"/>
      <c r="AIO1005" s="871"/>
      <c r="AIP1005" s="871"/>
      <c r="AIQ1005" s="871"/>
      <c r="AIR1005" s="871"/>
      <c r="AIS1005" s="871"/>
      <c r="AIT1005" s="871"/>
      <c r="AIU1005" s="871"/>
      <c r="AIV1005" s="871"/>
      <c r="AIW1005" s="871"/>
      <c r="AIX1005" s="871"/>
      <c r="AIY1005" s="871"/>
      <c r="AIZ1005" s="871"/>
      <c r="AJA1005" s="871"/>
      <c r="AJB1005" s="871"/>
      <c r="AJC1005" s="871"/>
      <c r="AJD1005" s="871"/>
      <c r="AJE1005" s="871"/>
      <c r="AJF1005" s="871"/>
      <c r="AJG1005" s="871"/>
      <c r="AJH1005" s="871"/>
      <c r="AJI1005" s="871"/>
      <c r="AJJ1005" s="871"/>
      <c r="AJK1005" s="871"/>
      <c r="AJL1005" s="871"/>
      <c r="AJM1005" s="871"/>
      <c r="AJN1005" s="871"/>
      <c r="AJO1005" s="871"/>
      <c r="AJP1005" s="871"/>
      <c r="AJQ1005" s="871"/>
      <c r="AJR1005" s="871"/>
      <c r="AJS1005" s="871"/>
      <c r="AJT1005" s="871"/>
      <c r="AJU1005" s="871"/>
      <c r="AJV1005" s="871"/>
      <c r="AJW1005" s="871"/>
      <c r="AJX1005" s="871"/>
      <c r="AJY1005" s="871"/>
      <c r="AJZ1005" s="871"/>
      <c r="AKA1005" s="871"/>
      <c r="AKB1005" s="871"/>
      <c r="AKC1005" s="871"/>
      <c r="AKD1005" s="871"/>
      <c r="AKE1005" s="871"/>
      <c r="AKF1005" s="871"/>
      <c r="AKG1005" s="871"/>
      <c r="AKH1005" s="871"/>
      <c r="AKI1005" s="871"/>
      <c r="AKJ1005" s="871"/>
      <c r="AKK1005" s="871"/>
      <c r="AKL1005" s="871"/>
      <c r="AKM1005" s="871"/>
      <c r="AKN1005" s="871"/>
      <c r="AKO1005" s="871"/>
      <c r="AKP1005" s="871"/>
      <c r="AKQ1005" s="871"/>
      <c r="AKR1005" s="871"/>
      <c r="AKS1005" s="871"/>
      <c r="AKT1005" s="871"/>
      <c r="AKU1005" s="871"/>
      <c r="AKV1005" s="871"/>
      <c r="AKW1005" s="871"/>
      <c r="AKX1005" s="871"/>
      <c r="AKY1005" s="871"/>
      <c r="AKZ1005" s="871"/>
      <c r="ALA1005" s="871"/>
      <c r="ALB1005" s="871"/>
      <c r="ALC1005" s="871"/>
      <c r="ALD1005" s="871"/>
      <c r="ALE1005" s="871"/>
      <c r="ALF1005" s="871"/>
      <c r="ALG1005" s="871"/>
      <c r="ALH1005" s="871"/>
      <c r="ALI1005" s="871"/>
      <c r="ALJ1005" s="871"/>
      <c r="ALK1005" s="871"/>
      <c r="ALL1005" s="871"/>
      <c r="ALM1005" s="871"/>
      <c r="ALN1005" s="871"/>
      <c r="ALO1005" s="871"/>
      <c r="ALP1005" s="871"/>
      <c r="ALQ1005" s="871"/>
      <c r="ALR1005" s="871"/>
      <c r="ALS1005" s="871"/>
      <c r="ALT1005" s="871"/>
      <c r="ALU1005" s="871"/>
      <c r="ALV1005" s="871"/>
      <c r="ALW1005" s="871"/>
      <c r="ALX1005" s="871"/>
      <c r="ALY1005" s="871"/>
      <c r="ALZ1005" s="871"/>
      <c r="AMA1005" s="871"/>
      <c r="AMB1005" s="871"/>
      <c r="AMC1005" s="871"/>
      <c r="AMD1005" s="871"/>
      <c r="AME1005" s="871"/>
      <c r="AMF1005" s="871"/>
      <c r="AMG1005" s="871"/>
      <c r="AMH1005" s="871"/>
      <c r="AMI1005" s="871"/>
      <c r="AMJ1005" s="871"/>
    </row>
    <row r="1006" spans="1:1024" ht="14.4">
      <c r="A1006" s="970" t="s">
        <v>548</v>
      </c>
      <c r="B1006" s="402">
        <v>0.08</v>
      </c>
      <c r="C1006" s="1041"/>
      <c r="D1006" s="954" t="s">
        <v>541</v>
      </c>
      <c r="E1006" s="955">
        <v>1350000</v>
      </c>
      <c r="F1006" s="1058">
        <v>1.4999999999999999E-2</v>
      </c>
      <c r="G1006" s="955">
        <f t="shared" si="40"/>
        <v>20250</v>
      </c>
      <c r="H1006" s="871"/>
      <c r="I1006" s="871"/>
      <c r="J1006" s="871"/>
      <c r="K1006" s="871"/>
      <c r="L1006" s="871"/>
      <c r="M1006" s="871"/>
      <c r="N1006" s="871"/>
      <c r="O1006" s="871"/>
      <c r="P1006" s="871"/>
      <c r="Q1006" s="871"/>
      <c r="R1006" s="871"/>
      <c r="S1006" s="871"/>
      <c r="T1006" s="871"/>
      <c r="U1006" s="871"/>
      <c r="V1006" s="871"/>
      <c r="W1006" s="871"/>
      <c r="X1006" s="871"/>
      <c r="Y1006" s="871"/>
      <c r="Z1006" s="871"/>
      <c r="AA1006" s="871"/>
      <c r="AB1006" s="871"/>
      <c r="AC1006" s="871"/>
      <c r="AD1006" s="871"/>
      <c r="AE1006" s="871"/>
      <c r="AF1006" s="871"/>
      <c r="AG1006" s="871"/>
      <c r="AH1006" s="871"/>
      <c r="AI1006" s="871"/>
      <c r="AJ1006" s="871"/>
      <c r="AK1006" s="871"/>
      <c r="AL1006" s="871"/>
      <c r="AM1006" s="871"/>
      <c r="AN1006" s="871"/>
      <c r="AO1006" s="871"/>
      <c r="AP1006" s="871"/>
      <c r="AQ1006" s="871"/>
      <c r="AR1006" s="871"/>
      <c r="AS1006" s="871"/>
      <c r="AT1006" s="871"/>
      <c r="AU1006" s="871"/>
      <c r="AV1006" s="871"/>
      <c r="AW1006" s="871"/>
      <c r="AX1006" s="871"/>
      <c r="AY1006" s="871"/>
      <c r="AZ1006" s="871"/>
      <c r="BA1006" s="871"/>
      <c r="BB1006" s="871"/>
      <c r="BC1006" s="871"/>
      <c r="BD1006" s="871"/>
      <c r="BE1006" s="871"/>
      <c r="BF1006" s="871"/>
      <c r="BG1006" s="871"/>
      <c r="BH1006" s="871"/>
      <c r="BI1006" s="871"/>
      <c r="BJ1006" s="871"/>
      <c r="BK1006" s="871"/>
      <c r="BL1006" s="871"/>
      <c r="BM1006" s="871"/>
      <c r="BN1006" s="871"/>
      <c r="BO1006" s="871"/>
      <c r="BP1006" s="871"/>
      <c r="BQ1006" s="871"/>
      <c r="BR1006" s="871"/>
      <c r="BS1006" s="871"/>
      <c r="BT1006" s="871"/>
      <c r="BU1006" s="871"/>
      <c r="BV1006" s="871"/>
      <c r="BW1006" s="871"/>
      <c r="BX1006" s="871"/>
      <c r="BY1006" s="871"/>
      <c r="BZ1006" s="871"/>
      <c r="CA1006" s="871"/>
      <c r="CB1006" s="871"/>
      <c r="CC1006" s="871"/>
      <c r="CD1006" s="871"/>
      <c r="CE1006" s="871"/>
      <c r="CF1006" s="871"/>
      <c r="CG1006" s="871"/>
      <c r="CH1006" s="871"/>
      <c r="CI1006" s="871"/>
      <c r="CJ1006" s="871"/>
      <c r="CK1006" s="871"/>
      <c r="CL1006" s="871"/>
      <c r="CM1006" s="871"/>
      <c r="CN1006" s="871"/>
      <c r="CO1006" s="871"/>
      <c r="CP1006" s="871"/>
      <c r="CQ1006" s="871"/>
      <c r="CR1006" s="871"/>
      <c r="CS1006" s="871"/>
      <c r="CT1006" s="871"/>
      <c r="CU1006" s="871"/>
      <c r="CV1006" s="871"/>
      <c r="CW1006" s="871"/>
      <c r="CX1006" s="871"/>
      <c r="CY1006" s="871"/>
      <c r="CZ1006" s="871"/>
      <c r="DA1006" s="871"/>
      <c r="DB1006" s="871"/>
      <c r="DC1006" s="871"/>
      <c r="DD1006" s="871"/>
      <c r="DE1006" s="871"/>
      <c r="DF1006" s="871"/>
      <c r="DG1006" s="871"/>
      <c r="DH1006" s="871"/>
      <c r="DI1006" s="871"/>
      <c r="DJ1006" s="871"/>
      <c r="DK1006" s="871"/>
      <c r="DL1006" s="871"/>
      <c r="DM1006" s="871"/>
      <c r="DN1006" s="871"/>
      <c r="DO1006" s="871"/>
      <c r="DP1006" s="871"/>
      <c r="DQ1006" s="871"/>
      <c r="DR1006" s="871"/>
      <c r="DS1006" s="871"/>
      <c r="DT1006" s="871"/>
      <c r="DU1006" s="871"/>
      <c r="DV1006" s="871"/>
      <c r="DW1006" s="871"/>
      <c r="DX1006" s="871"/>
      <c r="DY1006" s="871"/>
      <c r="DZ1006" s="871"/>
      <c r="EA1006" s="871"/>
      <c r="EB1006" s="871"/>
      <c r="EC1006" s="871"/>
      <c r="ED1006" s="871"/>
      <c r="EE1006" s="871"/>
      <c r="EF1006" s="871"/>
      <c r="EG1006" s="871"/>
      <c r="EH1006" s="871"/>
      <c r="EI1006" s="871"/>
      <c r="EJ1006" s="871"/>
      <c r="EK1006" s="871"/>
      <c r="EL1006" s="871"/>
      <c r="EM1006" s="871"/>
      <c r="EN1006" s="871"/>
      <c r="EO1006" s="871"/>
      <c r="EP1006" s="871"/>
      <c r="EQ1006" s="871"/>
      <c r="ER1006" s="871"/>
      <c r="ES1006" s="871"/>
      <c r="ET1006" s="871"/>
      <c r="EU1006" s="871"/>
      <c r="EV1006" s="871"/>
      <c r="EW1006" s="871"/>
      <c r="EX1006" s="871"/>
      <c r="EY1006" s="871"/>
      <c r="EZ1006" s="871"/>
      <c r="FA1006" s="871"/>
      <c r="FB1006" s="871"/>
      <c r="FC1006" s="871"/>
      <c r="FD1006" s="871"/>
      <c r="FE1006" s="871"/>
      <c r="FF1006" s="871"/>
      <c r="FG1006" s="871"/>
      <c r="FH1006" s="871"/>
      <c r="FI1006" s="871"/>
      <c r="FJ1006" s="871"/>
      <c r="FK1006" s="871"/>
      <c r="FL1006" s="871"/>
      <c r="FM1006" s="871"/>
      <c r="FN1006" s="871"/>
      <c r="FO1006" s="871"/>
      <c r="FP1006" s="871"/>
      <c r="FQ1006" s="871"/>
      <c r="FR1006" s="871"/>
      <c r="FS1006" s="871"/>
      <c r="FT1006" s="871"/>
      <c r="FU1006" s="871"/>
      <c r="FV1006" s="871"/>
      <c r="FW1006" s="871"/>
      <c r="FX1006" s="871"/>
      <c r="FY1006" s="871"/>
      <c r="FZ1006" s="871"/>
      <c r="GA1006" s="871"/>
      <c r="GB1006" s="871"/>
      <c r="GC1006" s="871"/>
      <c r="GD1006" s="871"/>
      <c r="GE1006" s="871"/>
      <c r="GF1006" s="871"/>
      <c r="GG1006" s="871"/>
      <c r="GH1006" s="871"/>
      <c r="GI1006" s="871"/>
      <c r="GJ1006" s="871"/>
      <c r="GK1006" s="871"/>
      <c r="GL1006" s="871"/>
      <c r="GM1006" s="871"/>
      <c r="GN1006" s="871"/>
      <c r="GO1006" s="871"/>
      <c r="GP1006" s="871"/>
      <c r="GQ1006" s="871"/>
      <c r="GR1006" s="871"/>
      <c r="GS1006" s="871"/>
      <c r="GT1006" s="871"/>
      <c r="GU1006" s="871"/>
      <c r="GV1006" s="871"/>
      <c r="GW1006" s="871"/>
      <c r="GX1006" s="871"/>
      <c r="GY1006" s="871"/>
      <c r="GZ1006" s="871"/>
      <c r="HA1006" s="871"/>
      <c r="HB1006" s="871"/>
      <c r="HC1006" s="871"/>
      <c r="HD1006" s="871"/>
      <c r="HE1006" s="871"/>
      <c r="HF1006" s="871"/>
      <c r="HG1006" s="871"/>
      <c r="HH1006" s="871"/>
      <c r="HI1006" s="871"/>
      <c r="HJ1006" s="871"/>
      <c r="HK1006" s="871"/>
      <c r="HL1006" s="871"/>
      <c r="HM1006" s="871"/>
      <c r="HN1006" s="871"/>
      <c r="HO1006" s="871"/>
      <c r="HP1006" s="871"/>
      <c r="HQ1006" s="871"/>
      <c r="HR1006" s="871"/>
      <c r="HS1006" s="871"/>
      <c r="HT1006" s="871"/>
      <c r="HU1006" s="871"/>
      <c r="HV1006" s="871"/>
      <c r="HW1006" s="871"/>
      <c r="HX1006" s="871"/>
      <c r="HY1006" s="871"/>
      <c r="HZ1006" s="871"/>
      <c r="IA1006" s="871"/>
      <c r="IB1006" s="871"/>
      <c r="IC1006" s="871"/>
      <c r="ID1006" s="871"/>
      <c r="IE1006" s="871"/>
      <c r="IF1006" s="871"/>
      <c r="IG1006" s="871"/>
      <c r="IH1006" s="871"/>
      <c r="II1006" s="871"/>
      <c r="IJ1006" s="871"/>
      <c r="IK1006" s="871"/>
      <c r="IL1006" s="871"/>
      <c r="IM1006" s="871"/>
      <c r="IN1006" s="871"/>
      <c r="IO1006" s="871"/>
      <c r="IP1006" s="871"/>
      <c r="IQ1006" s="871"/>
      <c r="IR1006" s="871"/>
      <c r="IS1006" s="871"/>
      <c r="IT1006" s="871"/>
      <c r="IU1006" s="871"/>
      <c r="IV1006" s="871"/>
      <c r="IW1006" s="871"/>
      <c r="IX1006" s="871"/>
      <c r="IY1006" s="871"/>
      <c r="IZ1006" s="871"/>
      <c r="JA1006" s="871"/>
      <c r="JB1006" s="871"/>
      <c r="JC1006" s="871"/>
      <c r="JD1006" s="871"/>
      <c r="JE1006" s="871"/>
      <c r="JF1006" s="871"/>
      <c r="JG1006" s="871"/>
      <c r="JH1006" s="871"/>
      <c r="JI1006" s="871"/>
      <c r="JJ1006" s="871"/>
      <c r="JK1006" s="871"/>
      <c r="JL1006" s="871"/>
      <c r="JM1006" s="871"/>
      <c r="JN1006" s="871"/>
      <c r="JO1006" s="871"/>
      <c r="JP1006" s="871"/>
      <c r="JQ1006" s="871"/>
      <c r="JR1006" s="871"/>
      <c r="JS1006" s="871"/>
      <c r="JT1006" s="871"/>
      <c r="JU1006" s="871"/>
      <c r="JV1006" s="871"/>
      <c r="JW1006" s="871"/>
      <c r="JX1006" s="871"/>
      <c r="JY1006" s="871"/>
      <c r="JZ1006" s="871"/>
      <c r="KA1006" s="871"/>
      <c r="KB1006" s="871"/>
      <c r="KC1006" s="871"/>
      <c r="KD1006" s="871"/>
      <c r="KE1006" s="871"/>
      <c r="KF1006" s="871"/>
      <c r="KG1006" s="871"/>
      <c r="KH1006" s="871"/>
      <c r="KI1006" s="871"/>
      <c r="KJ1006" s="871"/>
      <c r="KK1006" s="871"/>
      <c r="KL1006" s="871"/>
      <c r="KM1006" s="871"/>
      <c r="KN1006" s="871"/>
      <c r="KO1006" s="871"/>
      <c r="KP1006" s="871"/>
      <c r="KQ1006" s="871"/>
      <c r="KR1006" s="871"/>
      <c r="KS1006" s="871"/>
      <c r="KT1006" s="871"/>
      <c r="KU1006" s="871"/>
      <c r="KV1006" s="871"/>
      <c r="KW1006" s="871"/>
      <c r="KX1006" s="871"/>
      <c r="KY1006" s="871"/>
      <c r="KZ1006" s="871"/>
      <c r="LA1006" s="871"/>
      <c r="LB1006" s="871"/>
      <c r="LC1006" s="871"/>
      <c r="LD1006" s="871"/>
      <c r="LE1006" s="871"/>
      <c r="LF1006" s="871"/>
      <c r="LG1006" s="871"/>
      <c r="LH1006" s="871"/>
      <c r="LI1006" s="871"/>
      <c r="LJ1006" s="871"/>
      <c r="LK1006" s="871"/>
      <c r="LL1006" s="871"/>
      <c r="LM1006" s="871"/>
      <c r="LN1006" s="871"/>
      <c r="LO1006" s="871"/>
      <c r="LP1006" s="871"/>
      <c r="LQ1006" s="871"/>
      <c r="LR1006" s="871"/>
      <c r="LS1006" s="871"/>
      <c r="LT1006" s="871"/>
      <c r="LU1006" s="871"/>
      <c r="LV1006" s="871"/>
      <c r="LW1006" s="871"/>
      <c r="LX1006" s="871"/>
      <c r="LY1006" s="871"/>
      <c r="LZ1006" s="871"/>
      <c r="MA1006" s="871"/>
      <c r="MB1006" s="871"/>
      <c r="MC1006" s="871"/>
      <c r="MD1006" s="871"/>
      <c r="ME1006" s="871"/>
      <c r="MF1006" s="871"/>
      <c r="MG1006" s="871"/>
      <c r="MH1006" s="871"/>
      <c r="MI1006" s="871"/>
      <c r="MJ1006" s="871"/>
      <c r="MK1006" s="871"/>
      <c r="ML1006" s="871"/>
      <c r="MM1006" s="871"/>
      <c r="MN1006" s="871"/>
      <c r="MO1006" s="871"/>
      <c r="MP1006" s="871"/>
      <c r="MQ1006" s="871"/>
      <c r="MR1006" s="871"/>
      <c r="MS1006" s="871"/>
      <c r="MT1006" s="871"/>
      <c r="MU1006" s="871"/>
      <c r="MV1006" s="871"/>
      <c r="MW1006" s="871"/>
      <c r="MX1006" s="871"/>
      <c r="MY1006" s="871"/>
      <c r="MZ1006" s="871"/>
      <c r="NA1006" s="871"/>
      <c r="NB1006" s="871"/>
      <c r="NC1006" s="871"/>
      <c r="ND1006" s="871"/>
      <c r="NE1006" s="871"/>
      <c r="NF1006" s="871"/>
      <c r="NG1006" s="871"/>
      <c r="NH1006" s="871"/>
      <c r="NI1006" s="871"/>
      <c r="NJ1006" s="871"/>
      <c r="NK1006" s="871"/>
      <c r="NL1006" s="871"/>
      <c r="NM1006" s="871"/>
      <c r="NN1006" s="871"/>
      <c r="NO1006" s="871"/>
      <c r="NP1006" s="871"/>
      <c r="NQ1006" s="871"/>
      <c r="NR1006" s="871"/>
      <c r="NS1006" s="871"/>
      <c r="NT1006" s="871"/>
      <c r="NU1006" s="871"/>
      <c r="NV1006" s="871"/>
      <c r="NW1006" s="871"/>
      <c r="NX1006" s="871"/>
      <c r="NY1006" s="871"/>
      <c r="NZ1006" s="871"/>
      <c r="OA1006" s="871"/>
      <c r="OB1006" s="871"/>
      <c r="OC1006" s="871"/>
      <c r="OD1006" s="871"/>
      <c r="OE1006" s="871"/>
      <c r="OF1006" s="871"/>
      <c r="OG1006" s="871"/>
      <c r="OH1006" s="871"/>
      <c r="OI1006" s="871"/>
      <c r="OJ1006" s="871"/>
      <c r="OK1006" s="871"/>
      <c r="OL1006" s="871"/>
      <c r="OM1006" s="871"/>
      <c r="ON1006" s="871"/>
      <c r="OO1006" s="871"/>
      <c r="OP1006" s="871"/>
      <c r="OQ1006" s="871"/>
      <c r="OR1006" s="871"/>
      <c r="OS1006" s="871"/>
      <c r="OT1006" s="871"/>
      <c r="OU1006" s="871"/>
      <c r="OV1006" s="871"/>
      <c r="OW1006" s="871"/>
      <c r="OX1006" s="871"/>
      <c r="OY1006" s="871"/>
      <c r="OZ1006" s="871"/>
      <c r="PA1006" s="871"/>
      <c r="PB1006" s="871"/>
      <c r="PC1006" s="871"/>
      <c r="PD1006" s="871"/>
      <c r="PE1006" s="871"/>
      <c r="PF1006" s="871"/>
      <c r="PG1006" s="871"/>
      <c r="PH1006" s="871"/>
      <c r="PI1006" s="871"/>
      <c r="PJ1006" s="871"/>
      <c r="PK1006" s="871"/>
      <c r="PL1006" s="871"/>
      <c r="PM1006" s="871"/>
      <c r="PN1006" s="871"/>
      <c r="PO1006" s="871"/>
      <c r="PP1006" s="871"/>
      <c r="PQ1006" s="871"/>
      <c r="PR1006" s="871"/>
      <c r="PS1006" s="871"/>
      <c r="PT1006" s="871"/>
      <c r="PU1006" s="871"/>
      <c r="PV1006" s="871"/>
      <c r="PW1006" s="871"/>
      <c r="PX1006" s="871"/>
      <c r="PY1006" s="871"/>
      <c r="PZ1006" s="871"/>
      <c r="QA1006" s="871"/>
      <c r="QB1006" s="871"/>
      <c r="QC1006" s="871"/>
      <c r="QD1006" s="871"/>
      <c r="QE1006" s="871"/>
      <c r="QF1006" s="871"/>
      <c r="QG1006" s="871"/>
      <c r="QH1006" s="871"/>
      <c r="QI1006" s="871"/>
      <c r="QJ1006" s="871"/>
      <c r="QK1006" s="871"/>
      <c r="QL1006" s="871"/>
      <c r="QM1006" s="871"/>
      <c r="QN1006" s="871"/>
      <c r="QO1006" s="871"/>
      <c r="QP1006" s="871"/>
      <c r="QQ1006" s="871"/>
      <c r="QR1006" s="871"/>
      <c r="QS1006" s="871"/>
      <c r="QT1006" s="871"/>
      <c r="QU1006" s="871"/>
      <c r="QV1006" s="871"/>
      <c r="QW1006" s="871"/>
      <c r="QX1006" s="871"/>
      <c r="QY1006" s="871"/>
      <c r="QZ1006" s="871"/>
      <c r="RA1006" s="871"/>
      <c r="RB1006" s="871"/>
      <c r="RC1006" s="871"/>
      <c r="RD1006" s="871"/>
      <c r="RE1006" s="871"/>
      <c r="RF1006" s="871"/>
      <c r="RG1006" s="871"/>
      <c r="RH1006" s="871"/>
      <c r="RI1006" s="871"/>
      <c r="RJ1006" s="871"/>
      <c r="RK1006" s="871"/>
      <c r="RL1006" s="871"/>
      <c r="RM1006" s="871"/>
      <c r="RN1006" s="871"/>
      <c r="RO1006" s="871"/>
      <c r="RP1006" s="871"/>
      <c r="RQ1006" s="871"/>
      <c r="RR1006" s="871"/>
      <c r="RS1006" s="871"/>
      <c r="RT1006" s="871"/>
      <c r="RU1006" s="871"/>
      <c r="RV1006" s="871"/>
      <c r="RW1006" s="871"/>
      <c r="RX1006" s="871"/>
      <c r="RY1006" s="871"/>
      <c r="RZ1006" s="871"/>
      <c r="SA1006" s="871"/>
      <c r="SB1006" s="871"/>
      <c r="SC1006" s="871"/>
      <c r="SD1006" s="871"/>
      <c r="SE1006" s="871"/>
      <c r="SF1006" s="871"/>
      <c r="SG1006" s="871"/>
      <c r="SH1006" s="871"/>
      <c r="SI1006" s="871"/>
      <c r="SJ1006" s="871"/>
      <c r="SK1006" s="871"/>
      <c r="SL1006" s="871"/>
      <c r="SM1006" s="871"/>
      <c r="SN1006" s="871"/>
      <c r="SO1006" s="871"/>
      <c r="SP1006" s="871"/>
      <c r="SQ1006" s="871"/>
      <c r="SR1006" s="871"/>
      <c r="SS1006" s="871"/>
      <c r="ST1006" s="871"/>
      <c r="SU1006" s="871"/>
      <c r="SV1006" s="871"/>
      <c r="SW1006" s="871"/>
      <c r="SX1006" s="871"/>
      <c r="SY1006" s="871"/>
      <c r="SZ1006" s="871"/>
      <c r="TA1006" s="871"/>
      <c r="TB1006" s="871"/>
      <c r="TC1006" s="871"/>
      <c r="TD1006" s="871"/>
      <c r="TE1006" s="871"/>
      <c r="TF1006" s="871"/>
      <c r="TG1006" s="871"/>
      <c r="TH1006" s="871"/>
      <c r="TI1006" s="871"/>
      <c r="TJ1006" s="871"/>
      <c r="TK1006" s="871"/>
      <c r="TL1006" s="871"/>
      <c r="TM1006" s="871"/>
      <c r="TN1006" s="871"/>
      <c r="TO1006" s="871"/>
      <c r="TP1006" s="871"/>
      <c r="TQ1006" s="871"/>
      <c r="TR1006" s="871"/>
      <c r="TS1006" s="871"/>
      <c r="TT1006" s="871"/>
      <c r="TU1006" s="871"/>
      <c r="TV1006" s="871"/>
      <c r="TW1006" s="871"/>
      <c r="TX1006" s="871"/>
      <c r="TY1006" s="871"/>
      <c r="TZ1006" s="871"/>
      <c r="UA1006" s="871"/>
      <c r="UB1006" s="871"/>
      <c r="UC1006" s="871"/>
      <c r="UD1006" s="871"/>
      <c r="UE1006" s="871"/>
      <c r="UF1006" s="871"/>
      <c r="UG1006" s="871"/>
      <c r="UH1006" s="871"/>
      <c r="UI1006" s="871"/>
      <c r="UJ1006" s="871"/>
      <c r="UK1006" s="871"/>
      <c r="UL1006" s="871"/>
      <c r="UM1006" s="871"/>
      <c r="UN1006" s="871"/>
      <c r="UO1006" s="871"/>
      <c r="UP1006" s="871"/>
      <c r="UQ1006" s="871"/>
      <c r="UR1006" s="871"/>
      <c r="US1006" s="871"/>
      <c r="UT1006" s="871"/>
      <c r="UU1006" s="871"/>
      <c r="UV1006" s="871"/>
      <c r="UW1006" s="871"/>
      <c r="UX1006" s="871"/>
      <c r="UY1006" s="871"/>
      <c r="UZ1006" s="871"/>
      <c r="VA1006" s="871"/>
      <c r="VB1006" s="871"/>
      <c r="VC1006" s="871"/>
      <c r="VD1006" s="871"/>
      <c r="VE1006" s="871"/>
      <c r="VF1006" s="871"/>
      <c r="VG1006" s="871"/>
      <c r="VH1006" s="871"/>
      <c r="VI1006" s="871"/>
      <c r="VJ1006" s="871"/>
      <c r="VK1006" s="871"/>
      <c r="VL1006" s="871"/>
      <c r="VM1006" s="871"/>
      <c r="VN1006" s="871"/>
      <c r="VO1006" s="871"/>
      <c r="VP1006" s="871"/>
      <c r="VQ1006" s="871"/>
      <c r="VR1006" s="871"/>
      <c r="VS1006" s="871"/>
      <c r="VT1006" s="871"/>
      <c r="VU1006" s="871"/>
      <c r="VV1006" s="871"/>
      <c r="VW1006" s="871"/>
      <c r="VX1006" s="871"/>
      <c r="VY1006" s="871"/>
      <c r="VZ1006" s="871"/>
      <c r="WA1006" s="871"/>
      <c r="WB1006" s="871"/>
      <c r="WC1006" s="871"/>
      <c r="WD1006" s="871"/>
      <c r="WE1006" s="871"/>
      <c r="WF1006" s="871"/>
      <c r="WG1006" s="871"/>
      <c r="WH1006" s="871"/>
      <c r="WI1006" s="871"/>
      <c r="WJ1006" s="871"/>
      <c r="WK1006" s="871"/>
      <c r="WL1006" s="871"/>
      <c r="WM1006" s="871"/>
      <c r="WN1006" s="871"/>
      <c r="WO1006" s="871"/>
      <c r="WP1006" s="871"/>
      <c r="WQ1006" s="871"/>
      <c r="WR1006" s="871"/>
      <c r="WS1006" s="871"/>
      <c r="WT1006" s="871"/>
      <c r="WU1006" s="871"/>
      <c r="WV1006" s="871"/>
      <c r="WW1006" s="871"/>
      <c r="WX1006" s="871"/>
      <c r="WY1006" s="871"/>
      <c r="WZ1006" s="871"/>
      <c r="XA1006" s="871"/>
      <c r="XB1006" s="871"/>
      <c r="XC1006" s="871"/>
      <c r="XD1006" s="871"/>
      <c r="XE1006" s="871"/>
      <c r="XF1006" s="871"/>
      <c r="XG1006" s="871"/>
      <c r="XH1006" s="871"/>
      <c r="XI1006" s="871"/>
      <c r="XJ1006" s="871"/>
      <c r="XK1006" s="871"/>
      <c r="XL1006" s="871"/>
      <c r="XM1006" s="871"/>
      <c r="XN1006" s="871"/>
      <c r="XO1006" s="871"/>
      <c r="XP1006" s="871"/>
      <c r="XQ1006" s="871"/>
      <c r="XR1006" s="871"/>
      <c r="XS1006" s="871"/>
      <c r="XT1006" s="871"/>
      <c r="XU1006" s="871"/>
      <c r="XV1006" s="871"/>
      <c r="XW1006" s="871"/>
      <c r="XX1006" s="871"/>
      <c r="XY1006" s="871"/>
      <c r="XZ1006" s="871"/>
      <c r="YA1006" s="871"/>
      <c r="YB1006" s="871"/>
      <c r="YC1006" s="871"/>
      <c r="YD1006" s="871"/>
      <c r="YE1006" s="871"/>
      <c r="YF1006" s="871"/>
      <c r="YG1006" s="871"/>
      <c r="YH1006" s="871"/>
      <c r="YI1006" s="871"/>
      <c r="YJ1006" s="871"/>
      <c r="YK1006" s="871"/>
      <c r="YL1006" s="871"/>
      <c r="YM1006" s="871"/>
      <c r="YN1006" s="871"/>
      <c r="YO1006" s="871"/>
      <c r="YP1006" s="871"/>
      <c r="YQ1006" s="871"/>
      <c r="YR1006" s="871"/>
      <c r="YS1006" s="871"/>
      <c r="YT1006" s="871"/>
      <c r="YU1006" s="871"/>
      <c r="YV1006" s="871"/>
      <c r="YW1006" s="871"/>
      <c r="YX1006" s="871"/>
      <c r="YY1006" s="871"/>
      <c r="YZ1006" s="871"/>
      <c r="ZA1006" s="871"/>
      <c r="ZB1006" s="871"/>
      <c r="ZC1006" s="871"/>
      <c r="ZD1006" s="871"/>
      <c r="ZE1006" s="871"/>
      <c r="ZF1006" s="871"/>
      <c r="ZG1006" s="871"/>
      <c r="ZH1006" s="871"/>
      <c r="ZI1006" s="871"/>
      <c r="ZJ1006" s="871"/>
      <c r="ZK1006" s="871"/>
      <c r="ZL1006" s="871"/>
      <c r="ZM1006" s="871"/>
      <c r="ZN1006" s="871"/>
      <c r="ZO1006" s="871"/>
      <c r="ZP1006" s="871"/>
      <c r="ZQ1006" s="871"/>
      <c r="ZR1006" s="871"/>
      <c r="ZS1006" s="871"/>
      <c r="ZT1006" s="871"/>
      <c r="ZU1006" s="871"/>
      <c r="ZV1006" s="871"/>
      <c r="ZW1006" s="871"/>
      <c r="ZX1006" s="871"/>
      <c r="ZY1006" s="871"/>
      <c r="ZZ1006" s="871"/>
      <c r="AAA1006" s="871"/>
      <c r="AAB1006" s="871"/>
      <c r="AAC1006" s="871"/>
      <c r="AAD1006" s="871"/>
      <c r="AAE1006" s="871"/>
      <c r="AAF1006" s="871"/>
      <c r="AAG1006" s="871"/>
      <c r="AAH1006" s="871"/>
      <c r="AAI1006" s="871"/>
      <c r="AAJ1006" s="871"/>
      <c r="AAK1006" s="871"/>
      <c r="AAL1006" s="871"/>
      <c r="AAM1006" s="871"/>
      <c r="AAN1006" s="871"/>
      <c r="AAO1006" s="871"/>
      <c r="AAP1006" s="871"/>
      <c r="AAQ1006" s="871"/>
      <c r="AAR1006" s="871"/>
      <c r="AAS1006" s="871"/>
      <c r="AAT1006" s="871"/>
      <c r="AAU1006" s="871"/>
      <c r="AAV1006" s="871"/>
      <c r="AAW1006" s="871"/>
      <c r="AAX1006" s="871"/>
      <c r="AAY1006" s="871"/>
      <c r="AAZ1006" s="871"/>
      <c r="ABA1006" s="871"/>
      <c r="ABB1006" s="871"/>
      <c r="ABC1006" s="871"/>
      <c r="ABD1006" s="871"/>
      <c r="ABE1006" s="871"/>
      <c r="ABF1006" s="871"/>
      <c r="ABG1006" s="871"/>
      <c r="ABH1006" s="871"/>
      <c r="ABI1006" s="871"/>
      <c r="ABJ1006" s="871"/>
      <c r="ABK1006" s="871"/>
      <c r="ABL1006" s="871"/>
      <c r="ABM1006" s="871"/>
      <c r="ABN1006" s="871"/>
      <c r="ABO1006" s="871"/>
      <c r="ABP1006" s="871"/>
      <c r="ABQ1006" s="871"/>
      <c r="ABR1006" s="871"/>
      <c r="ABS1006" s="871"/>
      <c r="ABT1006" s="871"/>
      <c r="ABU1006" s="871"/>
      <c r="ABV1006" s="871"/>
      <c r="ABW1006" s="871"/>
      <c r="ABX1006" s="871"/>
      <c r="ABY1006" s="871"/>
      <c r="ABZ1006" s="871"/>
      <c r="ACA1006" s="871"/>
      <c r="ACB1006" s="871"/>
      <c r="ACC1006" s="871"/>
      <c r="ACD1006" s="871"/>
      <c r="ACE1006" s="871"/>
      <c r="ACF1006" s="871"/>
      <c r="ACG1006" s="871"/>
      <c r="ACH1006" s="871"/>
      <c r="ACI1006" s="871"/>
      <c r="ACJ1006" s="871"/>
      <c r="ACK1006" s="871"/>
      <c r="ACL1006" s="871"/>
      <c r="ACM1006" s="871"/>
      <c r="ACN1006" s="871"/>
      <c r="ACO1006" s="871"/>
      <c r="ACP1006" s="871"/>
      <c r="ACQ1006" s="871"/>
      <c r="ACR1006" s="871"/>
      <c r="ACS1006" s="871"/>
      <c r="ACT1006" s="871"/>
      <c r="ACU1006" s="871"/>
      <c r="ACV1006" s="871"/>
      <c r="ACW1006" s="871"/>
      <c r="ACX1006" s="871"/>
      <c r="ACY1006" s="871"/>
      <c r="ACZ1006" s="871"/>
      <c r="ADA1006" s="871"/>
      <c r="ADB1006" s="871"/>
      <c r="ADC1006" s="871"/>
      <c r="ADD1006" s="871"/>
      <c r="ADE1006" s="871"/>
      <c r="ADF1006" s="871"/>
      <c r="ADG1006" s="871"/>
      <c r="ADH1006" s="871"/>
      <c r="ADI1006" s="871"/>
      <c r="ADJ1006" s="871"/>
      <c r="ADK1006" s="871"/>
      <c r="ADL1006" s="871"/>
      <c r="ADM1006" s="871"/>
      <c r="ADN1006" s="871"/>
      <c r="ADO1006" s="871"/>
      <c r="ADP1006" s="871"/>
      <c r="ADQ1006" s="871"/>
      <c r="ADR1006" s="871"/>
      <c r="ADS1006" s="871"/>
      <c r="ADT1006" s="871"/>
      <c r="ADU1006" s="871"/>
      <c r="ADV1006" s="871"/>
      <c r="ADW1006" s="871"/>
      <c r="ADX1006" s="871"/>
      <c r="ADY1006" s="871"/>
      <c r="ADZ1006" s="871"/>
      <c r="AEA1006" s="871"/>
      <c r="AEB1006" s="871"/>
      <c r="AEC1006" s="871"/>
      <c r="AED1006" s="871"/>
      <c r="AEE1006" s="871"/>
      <c r="AEF1006" s="871"/>
      <c r="AEG1006" s="871"/>
      <c r="AEH1006" s="871"/>
      <c r="AEI1006" s="871"/>
      <c r="AEJ1006" s="871"/>
      <c r="AEK1006" s="871"/>
      <c r="AEL1006" s="871"/>
      <c r="AEM1006" s="871"/>
      <c r="AEN1006" s="871"/>
      <c r="AEO1006" s="871"/>
      <c r="AEP1006" s="871"/>
      <c r="AEQ1006" s="871"/>
      <c r="AER1006" s="871"/>
      <c r="AES1006" s="871"/>
      <c r="AET1006" s="871"/>
      <c r="AEU1006" s="871"/>
      <c r="AEV1006" s="871"/>
      <c r="AEW1006" s="871"/>
      <c r="AEX1006" s="871"/>
      <c r="AEY1006" s="871"/>
      <c r="AEZ1006" s="871"/>
      <c r="AFA1006" s="871"/>
      <c r="AFB1006" s="871"/>
      <c r="AFC1006" s="871"/>
      <c r="AFD1006" s="871"/>
      <c r="AFE1006" s="871"/>
      <c r="AFF1006" s="871"/>
      <c r="AFG1006" s="871"/>
      <c r="AFH1006" s="871"/>
      <c r="AFI1006" s="871"/>
      <c r="AFJ1006" s="871"/>
      <c r="AFK1006" s="871"/>
      <c r="AFL1006" s="871"/>
      <c r="AFM1006" s="871"/>
      <c r="AFN1006" s="871"/>
      <c r="AFO1006" s="871"/>
      <c r="AFP1006" s="871"/>
      <c r="AFQ1006" s="871"/>
      <c r="AFR1006" s="871"/>
      <c r="AFS1006" s="871"/>
      <c r="AFT1006" s="871"/>
      <c r="AFU1006" s="871"/>
      <c r="AFV1006" s="871"/>
      <c r="AFW1006" s="871"/>
      <c r="AFX1006" s="871"/>
      <c r="AFY1006" s="871"/>
      <c r="AFZ1006" s="871"/>
      <c r="AGA1006" s="871"/>
      <c r="AGB1006" s="871"/>
      <c r="AGC1006" s="871"/>
      <c r="AGD1006" s="871"/>
      <c r="AGE1006" s="871"/>
      <c r="AGF1006" s="871"/>
      <c r="AGG1006" s="871"/>
      <c r="AGH1006" s="871"/>
      <c r="AGI1006" s="871"/>
      <c r="AGJ1006" s="871"/>
      <c r="AGK1006" s="871"/>
      <c r="AGL1006" s="871"/>
      <c r="AGM1006" s="871"/>
      <c r="AGN1006" s="871"/>
      <c r="AGO1006" s="871"/>
      <c r="AGP1006" s="871"/>
      <c r="AGQ1006" s="871"/>
      <c r="AGR1006" s="871"/>
      <c r="AGS1006" s="871"/>
      <c r="AGT1006" s="871"/>
      <c r="AGU1006" s="871"/>
      <c r="AGV1006" s="871"/>
      <c r="AGW1006" s="871"/>
      <c r="AGX1006" s="871"/>
      <c r="AGY1006" s="871"/>
      <c r="AGZ1006" s="871"/>
      <c r="AHA1006" s="871"/>
      <c r="AHB1006" s="871"/>
      <c r="AHC1006" s="871"/>
      <c r="AHD1006" s="871"/>
      <c r="AHE1006" s="871"/>
      <c r="AHF1006" s="871"/>
      <c r="AHG1006" s="871"/>
      <c r="AHH1006" s="871"/>
      <c r="AHI1006" s="871"/>
      <c r="AHJ1006" s="871"/>
      <c r="AHK1006" s="871"/>
      <c r="AHL1006" s="871"/>
      <c r="AHM1006" s="871"/>
      <c r="AHN1006" s="871"/>
      <c r="AHO1006" s="871"/>
      <c r="AHP1006" s="871"/>
      <c r="AHQ1006" s="871"/>
      <c r="AHR1006" s="871"/>
      <c r="AHS1006" s="871"/>
      <c r="AHT1006" s="871"/>
      <c r="AHU1006" s="871"/>
      <c r="AHV1006" s="871"/>
      <c r="AHW1006" s="871"/>
      <c r="AHX1006" s="871"/>
      <c r="AHY1006" s="871"/>
      <c r="AHZ1006" s="871"/>
      <c r="AIA1006" s="871"/>
      <c r="AIB1006" s="871"/>
      <c r="AIC1006" s="871"/>
      <c r="AID1006" s="871"/>
      <c r="AIE1006" s="871"/>
      <c r="AIF1006" s="871"/>
      <c r="AIG1006" s="871"/>
      <c r="AIH1006" s="871"/>
      <c r="AII1006" s="871"/>
      <c r="AIJ1006" s="871"/>
      <c r="AIK1006" s="871"/>
      <c r="AIL1006" s="871"/>
      <c r="AIM1006" s="871"/>
      <c r="AIN1006" s="871"/>
      <c r="AIO1006" s="871"/>
      <c r="AIP1006" s="871"/>
      <c r="AIQ1006" s="871"/>
      <c r="AIR1006" s="871"/>
      <c r="AIS1006" s="871"/>
      <c r="AIT1006" s="871"/>
      <c r="AIU1006" s="871"/>
      <c r="AIV1006" s="871"/>
      <c r="AIW1006" s="871"/>
      <c r="AIX1006" s="871"/>
      <c r="AIY1006" s="871"/>
      <c r="AIZ1006" s="871"/>
      <c r="AJA1006" s="871"/>
      <c r="AJB1006" s="871"/>
      <c r="AJC1006" s="871"/>
      <c r="AJD1006" s="871"/>
      <c r="AJE1006" s="871"/>
      <c r="AJF1006" s="871"/>
      <c r="AJG1006" s="871"/>
      <c r="AJH1006" s="871"/>
      <c r="AJI1006" s="871"/>
      <c r="AJJ1006" s="871"/>
      <c r="AJK1006" s="871"/>
      <c r="AJL1006" s="871"/>
      <c r="AJM1006" s="871"/>
      <c r="AJN1006" s="871"/>
      <c r="AJO1006" s="871"/>
      <c r="AJP1006" s="871"/>
      <c r="AJQ1006" s="871"/>
      <c r="AJR1006" s="871"/>
      <c r="AJS1006" s="871"/>
      <c r="AJT1006" s="871"/>
      <c r="AJU1006" s="871"/>
      <c r="AJV1006" s="871"/>
      <c r="AJW1006" s="871"/>
      <c r="AJX1006" s="871"/>
      <c r="AJY1006" s="871"/>
      <c r="AJZ1006" s="871"/>
      <c r="AKA1006" s="871"/>
      <c r="AKB1006" s="871"/>
      <c r="AKC1006" s="871"/>
      <c r="AKD1006" s="871"/>
      <c r="AKE1006" s="871"/>
      <c r="AKF1006" s="871"/>
      <c r="AKG1006" s="871"/>
      <c r="AKH1006" s="871"/>
      <c r="AKI1006" s="871"/>
      <c r="AKJ1006" s="871"/>
      <c r="AKK1006" s="871"/>
      <c r="AKL1006" s="871"/>
      <c r="AKM1006" s="871"/>
      <c r="AKN1006" s="871"/>
      <c r="AKO1006" s="871"/>
      <c r="AKP1006" s="871"/>
      <c r="AKQ1006" s="871"/>
      <c r="AKR1006" s="871"/>
      <c r="AKS1006" s="871"/>
      <c r="AKT1006" s="871"/>
      <c r="AKU1006" s="871"/>
      <c r="AKV1006" s="871"/>
      <c r="AKW1006" s="871"/>
      <c r="AKX1006" s="871"/>
      <c r="AKY1006" s="871"/>
      <c r="AKZ1006" s="871"/>
      <c r="ALA1006" s="871"/>
      <c r="ALB1006" s="871"/>
      <c r="ALC1006" s="871"/>
      <c r="ALD1006" s="871"/>
      <c r="ALE1006" s="871"/>
      <c r="ALF1006" s="871"/>
      <c r="ALG1006" s="871"/>
      <c r="ALH1006" s="871"/>
      <c r="ALI1006" s="871"/>
      <c r="ALJ1006" s="871"/>
      <c r="ALK1006" s="871"/>
      <c r="ALL1006" s="871"/>
      <c r="ALM1006" s="871"/>
      <c r="ALN1006" s="871"/>
      <c r="ALO1006" s="871"/>
      <c r="ALP1006" s="871"/>
      <c r="ALQ1006" s="871"/>
      <c r="ALR1006" s="871"/>
      <c r="ALS1006" s="871"/>
      <c r="ALT1006" s="871"/>
      <c r="ALU1006" s="871"/>
      <c r="ALV1006" s="871"/>
      <c r="ALW1006" s="871"/>
      <c r="ALX1006" s="871"/>
      <c r="ALY1006" s="871"/>
      <c r="ALZ1006" s="871"/>
      <c r="AMA1006" s="871"/>
      <c r="AMB1006" s="871"/>
      <c r="AMC1006" s="871"/>
      <c r="AMD1006" s="871"/>
      <c r="AME1006" s="871"/>
      <c r="AMF1006" s="871"/>
      <c r="AMG1006" s="871"/>
      <c r="AMH1006" s="871"/>
      <c r="AMI1006" s="871"/>
      <c r="AMJ1006" s="871"/>
    </row>
    <row r="1007" spans="1:1024" ht="14.4">
      <c r="A1007" s="964">
        <v>15549</v>
      </c>
      <c r="B1007" s="1004">
        <v>0.08</v>
      </c>
      <c r="C1007" s="1042"/>
      <c r="D1007" s="959" t="s">
        <v>767</v>
      </c>
      <c r="E1007" s="955">
        <v>2500000</v>
      </c>
      <c r="F1007" s="1058">
        <v>1.4999999999999999E-2</v>
      </c>
      <c r="G1007" s="955">
        <f t="shared" si="40"/>
        <v>37500</v>
      </c>
      <c r="H1007" s="871"/>
      <c r="I1007" s="871"/>
      <c r="J1007" s="871"/>
      <c r="K1007" s="871"/>
      <c r="L1007" s="871"/>
      <c r="M1007" s="871"/>
      <c r="N1007" s="871"/>
      <c r="O1007" s="871"/>
      <c r="P1007" s="871"/>
      <c r="Q1007" s="871"/>
      <c r="R1007" s="871"/>
      <c r="S1007" s="871"/>
      <c r="T1007" s="871"/>
      <c r="U1007" s="871"/>
      <c r="V1007" s="871"/>
      <c r="W1007" s="871"/>
      <c r="X1007" s="871"/>
      <c r="Y1007" s="871"/>
      <c r="Z1007" s="871"/>
      <c r="AA1007" s="871"/>
      <c r="AB1007" s="871"/>
      <c r="AC1007" s="871"/>
      <c r="AD1007" s="871"/>
      <c r="AE1007" s="871"/>
      <c r="AF1007" s="871"/>
      <c r="AG1007" s="871"/>
      <c r="AH1007" s="871"/>
      <c r="AI1007" s="871"/>
      <c r="AJ1007" s="871"/>
      <c r="AK1007" s="871"/>
      <c r="AL1007" s="871"/>
      <c r="AM1007" s="871"/>
      <c r="AN1007" s="871"/>
      <c r="AO1007" s="871"/>
      <c r="AP1007" s="871"/>
      <c r="AQ1007" s="871"/>
      <c r="AR1007" s="871"/>
      <c r="AS1007" s="871"/>
      <c r="AT1007" s="871"/>
      <c r="AU1007" s="871"/>
      <c r="AV1007" s="871"/>
      <c r="AW1007" s="871"/>
      <c r="AX1007" s="871"/>
      <c r="AY1007" s="871"/>
      <c r="AZ1007" s="871"/>
      <c r="BA1007" s="871"/>
      <c r="BB1007" s="871"/>
      <c r="BC1007" s="871"/>
      <c r="BD1007" s="871"/>
      <c r="BE1007" s="871"/>
      <c r="BF1007" s="871"/>
      <c r="BG1007" s="871"/>
      <c r="BH1007" s="871"/>
      <c r="BI1007" s="871"/>
      <c r="BJ1007" s="871"/>
      <c r="BK1007" s="871"/>
      <c r="BL1007" s="871"/>
      <c r="BM1007" s="871"/>
      <c r="BN1007" s="871"/>
      <c r="BO1007" s="871"/>
      <c r="BP1007" s="871"/>
      <c r="BQ1007" s="871"/>
      <c r="BR1007" s="871"/>
      <c r="BS1007" s="871"/>
      <c r="BT1007" s="871"/>
      <c r="BU1007" s="871"/>
      <c r="BV1007" s="871"/>
      <c r="BW1007" s="871"/>
      <c r="BX1007" s="871"/>
      <c r="BY1007" s="871"/>
      <c r="BZ1007" s="871"/>
      <c r="CA1007" s="871"/>
      <c r="CB1007" s="871"/>
      <c r="CC1007" s="871"/>
      <c r="CD1007" s="871"/>
      <c r="CE1007" s="871"/>
      <c r="CF1007" s="871"/>
      <c r="CG1007" s="871"/>
      <c r="CH1007" s="871"/>
      <c r="CI1007" s="871"/>
      <c r="CJ1007" s="871"/>
      <c r="CK1007" s="871"/>
      <c r="CL1007" s="871"/>
      <c r="CM1007" s="871"/>
      <c r="CN1007" s="871"/>
      <c r="CO1007" s="871"/>
      <c r="CP1007" s="871"/>
      <c r="CQ1007" s="871"/>
      <c r="CR1007" s="871"/>
      <c r="CS1007" s="871"/>
      <c r="CT1007" s="871"/>
      <c r="CU1007" s="871"/>
      <c r="CV1007" s="871"/>
      <c r="CW1007" s="871"/>
      <c r="CX1007" s="871"/>
      <c r="CY1007" s="871"/>
      <c r="CZ1007" s="871"/>
      <c r="DA1007" s="871"/>
      <c r="DB1007" s="871"/>
      <c r="DC1007" s="871"/>
      <c r="DD1007" s="871"/>
      <c r="DE1007" s="871"/>
      <c r="DF1007" s="871"/>
      <c r="DG1007" s="871"/>
      <c r="DH1007" s="871"/>
      <c r="DI1007" s="871"/>
      <c r="DJ1007" s="871"/>
      <c r="DK1007" s="871"/>
      <c r="DL1007" s="871"/>
      <c r="DM1007" s="871"/>
      <c r="DN1007" s="871"/>
      <c r="DO1007" s="871"/>
      <c r="DP1007" s="871"/>
      <c r="DQ1007" s="871"/>
      <c r="DR1007" s="871"/>
      <c r="DS1007" s="871"/>
      <c r="DT1007" s="871"/>
      <c r="DU1007" s="871"/>
      <c r="DV1007" s="871"/>
      <c r="DW1007" s="871"/>
      <c r="DX1007" s="871"/>
      <c r="DY1007" s="871"/>
      <c r="DZ1007" s="871"/>
      <c r="EA1007" s="871"/>
      <c r="EB1007" s="871"/>
      <c r="EC1007" s="871"/>
      <c r="ED1007" s="871"/>
      <c r="EE1007" s="871"/>
      <c r="EF1007" s="871"/>
      <c r="EG1007" s="871"/>
      <c r="EH1007" s="871"/>
      <c r="EI1007" s="871"/>
      <c r="EJ1007" s="871"/>
      <c r="EK1007" s="871"/>
      <c r="EL1007" s="871"/>
      <c r="EM1007" s="871"/>
      <c r="EN1007" s="871"/>
      <c r="EO1007" s="871"/>
      <c r="EP1007" s="871"/>
      <c r="EQ1007" s="871"/>
      <c r="ER1007" s="871"/>
      <c r="ES1007" s="871"/>
      <c r="ET1007" s="871"/>
      <c r="EU1007" s="871"/>
      <c r="EV1007" s="871"/>
      <c r="EW1007" s="871"/>
      <c r="EX1007" s="871"/>
      <c r="EY1007" s="871"/>
      <c r="EZ1007" s="871"/>
      <c r="FA1007" s="871"/>
      <c r="FB1007" s="871"/>
      <c r="FC1007" s="871"/>
      <c r="FD1007" s="871"/>
      <c r="FE1007" s="871"/>
      <c r="FF1007" s="871"/>
      <c r="FG1007" s="871"/>
      <c r="FH1007" s="871"/>
      <c r="FI1007" s="871"/>
      <c r="FJ1007" s="871"/>
      <c r="FK1007" s="871"/>
      <c r="FL1007" s="871"/>
      <c r="FM1007" s="871"/>
      <c r="FN1007" s="871"/>
      <c r="FO1007" s="871"/>
      <c r="FP1007" s="871"/>
      <c r="FQ1007" s="871"/>
      <c r="FR1007" s="871"/>
      <c r="FS1007" s="871"/>
      <c r="FT1007" s="871"/>
      <c r="FU1007" s="871"/>
      <c r="FV1007" s="871"/>
      <c r="FW1007" s="871"/>
      <c r="FX1007" s="871"/>
      <c r="FY1007" s="871"/>
      <c r="FZ1007" s="871"/>
      <c r="GA1007" s="871"/>
      <c r="GB1007" s="871"/>
      <c r="GC1007" s="871"/>
      <c r="GD1007" s="871"/>
      <c r="GE1007" s="871"/>
      <c r="GF1007" s="871"/>
      <c r="GG1007" s="871"/>
      <c r="GH1007" s="871"/>
      <c r="GI1007" s="871"/>
      <c r="GJ1007" s="871"/>
      <c r="GK1007" s="871"/>
      <c r="GL1007" s="871"/>
      <c r="GM1007" s="871"/>
      <c r="GN1007" s="871"/>
      <c r="GO1007" s="871"/>
      <c r="GP1007" s="871"/>
      <c r="GQ1007" s="871"/>
      <c r="GR1007" s="871"/>
      <c r="GS1007" s="871"/>
      <c r="GT1007" s="871"/>
      <c r="GU1007" s="871"/>
      <c r="GV1007" s="871"/>
      <c r="GW1007" s="871"/>
      <c r="GX1007" s="871"/>
      <c r="GY1007" s="871"/>
      <c r="GZ1007" s="871"/>
      <c r="HA1007" s="871"/>
      <c r="HB1007" s="871"/>
      <c r="HC1007" s="871"/>
      <c r="HD1007" s="871"/>
      <c r="HE1007" s="871"/>
      <c r="HF1007" s="871"/>
      <c r="HG1007" s="871"/>
      <c r="HH1007" s="871"/>
      <c r="HI1007" s="871"/>
      <c r="HJ1007" s="871"/>
      <c r="HK1007" s="871"/>
      <c r="HL1007" s="871"/>
      <c r="HM1007" s="871"/>
      <c r="HN1007" s="871"/>
      <c r="HO1007" s="871"/>
      <c r="HP1007" s="871"/>
      <c r="HQ1007" s="871"/>
      <c r="HR1007" s="871"/>
      <c r="HS1007" s="871"/>
      <c r="HT1007" s="871"/>
      <c r="HU1007" s="871"/>
      <c r="HV1007" s="871"/>
      <c r="HW1007" s="871"/>
      <c r="HX1007" s="871"/>
      <c r="HY1007" s="871"/>
      <c r="HZ1007" s="871"/>
      <c r="IA1007" s="871"/>
      <c r="IB1007" s="871"/>
      <c r="IC1007" s="871"/>
      <c r="ID1007" s="871"/>
      <c r="IE1007" s="871"/>
      <c r="IF1007" s="871"/>
      <c r="IG1007" s="871"/>
      <c r="IH1007" s="871"/>
      <c r="II1007" s="871"/>
      <c r="IJ1007" s="871"/>
      <c r="IK1007" s="871"/>
      <c r="IL1007" s="871"/>
      <c r="IM1007" s="871"/>
      <c r="IN1007" s="871"/>
      <c r="IO1007" s="871"/>
      <c r="IP1007" s="871"/>
      <c r="IQ1007" s="871"/>
      <c r="IR1007" s="871"/>
      <c r="IS1007" s="871"/>
      <c r="IT1007" s="871"/>
      <c r="IU1007" s="871"/>
      <c r="IV1007" s="871"/>
      <c r="IW1007" s="871"/>
      <c r="IX1007" s="871"/>
      <c r="IY1007" s="871"/>
      <c r="IZ1007" s="871"/>
      <c r="JA1007" s="871"/>
      <c r="JB1007" s="871"/>
      <c r="JC1007" s="871"/>
      <c r="JD1007" s="871"/>
      <c r="JE1007" s="871"/>
      <c r="JF1007" s="871"/>
      <c r="JG1007" s="871"/>
      <c r="JH1007" s="871"/>
      <c r="JI1007" s="871"/>
      <c r="JJ1007" s="871"/>
      <c r="JK1007" s="871"/>
      <c r="JL1007" s="871"/>
      <c r="JM1007" s="871"/>
      <c r="JN1007" s="871"/>
      <c r="JO1007" s="871"/>
      <c r="JP1007" s="871"/>
      <c r="JQ1007" s="871"/>
      <c r="JR1007" s="871"/>
      <c r="JS1007" s="871"/>
      <c r="JT1007" s="871"/>
      <c r="JU1007" s="871"/>
      <c r="JV1007" s="871"/>
      <c r="JW1007" s="871"/>
      <c r="JX1007" s="871"/>
      <c r="JY1007" s="871"/>
      <c r="JZ1007" s="871"/>
      <c r="KA1007" s="871"/>
      <c r="KB1007" s="871"/>
      <c r="KC1007" s="871"/>
      <c r="KD1007" s="871"/>
      <c r="KE1007" s="871"/>
      <c r="KF1007" s="871"/>
      <c r="KG1007" s="871"/>
      <c r="KH1007" s="871"/>
      <c r="KI1007" s="871"/>
      <c r="KJ1007" s="871"/>
      <c r="KK1007" s="871"/>
      <c r="KL1007" s="871"/>
      <c r="KM1007" s="871"/>
      <c r="KN1007" s="871"/>
      <c r="KO1007" s="871"/>
      <c r="KP1007" s="871"/>
      <c r="KQ1007" s="871"/>
      <c r="KR1007" s="871"/>
      <c r="KS1007" s="871"/>
      <c r="KT1007" s="871"/>
      <c r="KU1007" s="871"/>
      <c r="KV1007" s="871"/>
      <c r="KW1007" s="871"/>
      <c r="KX1007" s="871"/>
      <c r="KY1007" s="871"/>
      <c r="KZ1007" s="871"/>
      <c r="LA1007" s="871"/>
      <c r="LB1007" s="871"/>
      <c r="LC1007" s="871"/>
      <c r="LD1007" s="871"/>
      <c r="LE1007" s="871"/>
      <c r="LF1007" s="871"/>
      <c r="LG1007" s="871"/>
      <c r="LH1007" s="871"/>
      <c r="LI1007" s="871"/>
      <c r="LJ1007" s="871"/>
      <c r="LK1007" s="871"/>
      <c r="LL1007" s="871"/>
      <c r="LM1007" s="871"/>
      <c r="LN1007" s="871"/>
      <c r="LO1007" s="871"/>
      <c r="LP1007" s="871"/>
      <c r="LQ1007" s="871"/>
      <c r="LR1007" s="871"/>
      <c r="LS1007" s="871"/>
      <c r="LT1007" s="871"/>
      <c r="LU1007" s="871"/>
      <c r="LV1007" s="871"/>
      <c r="LW1007" s="871"/>
      <c r="LX1007" s="871"/>
      <c r="LY1007" s="871"/>
      <c r="LZ1007" s="871"/>
      <c r="MA1007" s="871"/>
      <c r="MB1007" s="871"/>
      <c r="MC1007" s="871"/>
      <c r="MD1007" s="871"/>
      <c r="ME1007" s="871"/>
      <c r="MF1007" s="871"/>
      <c r="MG1007" s="871"/>
      <c r="MH1007" s="871"/>
      <c r="MI1007" s="871"/>
      <c r="MJ1007" s="871"/>
      <c r="MK1007" s="871"/>
      <c r="ML1007" s="871"/>
      <c r="MM1007" s="871"/>
      <c r="MN1007" s="871"/>
      <c r="MO1007" s="871"/>
      <c r="MP1007" s="871"/>
      <c r="MQ1007" s="871"/>
      <c r="MR1007" s="871"/>
      <c r="MS1007" s="871"/>
      <c r="MT1007" s="871"/>
      <c r="MU1007" s="871"/>
      <c r="MV1007" s="871"/>
      <c r="MW1007" s="871"/>
      <c r="MX1007" s="871"/>
      <c r="MY1007" s="871"/>
      <c r="MZ1007" s="871"/>
      <c r="NA1007" s="871"/>
      <c r="NB1007" s="871"/>
      <c r="NC1007" s="871"/>
      <c r="ND1007" s="871"/>
      <c r="NE1007" s="871"/>
      <c r="NF1007" s="871"/>
      <c r="NG1007" s="871"/>
      <c r="NH1007" s="871"/>
      <c r="NI1007" s="871"/>
      <c r="NJ1007" s="871"/>
      <c r="NK1007" s="871"/>
      <c r="NL1007" s="871"/>
      <c r="NM1007" s="871"/>
      <c r="NN1007" s="871"/>
      <c r="NO1007" s="871"/>
      <c r="NP1007" s="871"/>
      <c r="NQ1007" s="871"/>
      <c r="NR1007" s="871"/>
      <c r="NS1007" s="871"/>
      <c r="NT1007" s="871"/>
      <c r="NU1007" s="871"/>
      <c r="NV1007" s="871"/>
      <c r="NW1007" s="871"/>
      <c r="NX1007" s="871"/>
      <c r="NY1007" s="871"/>
      <c r="NZ1007" s="871"/>
      <c r="OA1007" s="871"/>
      <c r="OB1007" s="871"/>
      <c r="OC1007" s="871"/>
      <c r="OD1007" s="871"/>
      <c r="OE1007" s="871"/>
      <c r="OF1007" s="871"/>
      <c r="OG1007" s="871"/>
      <c r="OH1007" s="871"/>
      <c r="OI1007" s="871"/>
      <c r="OJ1007" s="871"/>
      <c r="OK1007" s="871"/>
      <c r="OL1007" s="871"/>
      <c r="OM1007" s="871"/>
      <c r="ON1007" s="871"/>
      <c r="OO1007" s="871"/>
      <c r="OP1007" s="871"/>
      <c r="OQ1007" s="871"/>
      <c r="OR1007" s="871"/>
      <c r="OS1007" s="871"/>
      <c r="OT1007" s="871"/>
      <c r="OU1007" s="871"/>
      <c r="OV1007" s="871"/>
      <c r="OW1007" s="871"/>
      <c r="OX1007" s="871"/>
      <c r="OY1007" s="871"/>
      <c r="OZ1007" s="871"/>
      <c r="PA1007" s="871"/>
      <c r="PB1007" s="871"/>
      <c r="PC1007" s="871"/>
      <c r="PD1007" s="871"/>
      <c r="PE1007" s="871"/>
      <c r="PF1007" s="871"/>
      <c r="PG1007" s="871"/>
      <c r="PH1007" s="871"/>
      <c r="PI1007" s="871"/>
      <c r="PJ1007" s="871"/>
      <c r="PK1007" s="871"/>
      <c r="PL1007" s="871"/>
      <c r="PM1007" s="871"/>
      <c r="PN1007" s="871"/>
      <c r="PO1007" s="871"/>
      <c r="PP1007" s="871"/>
      <c r="PQ1007" s="871"/>
      <c r="PR1007" s="871"/>
      <c r="PS1007" s="871"/>
      <c r="PT1007" s="871"/>
      <c r="PU1007" s="871"/>
      <c r="PV1007" s="871"/>
      <c r="PW1007" s="871"/>
      <c r="PX1007" s="871"/>
      <c r="PY1007" s="871"/>
      <c r="PZ1007" s="871"/>
      <c r="QA1007" s="871"/>
      <c r="QB1007" s="871"/>
      <c r="QC1007" s="871"/>
      <c r="QD1007" s="871"/>
      <c r="QE1007" s="871"/>
      <c r="QF1007" s="871"/>
      <c r="QG1007" s="871"/>
      <c r="QH1007" s="871"/>
      <c r="QI1007" s="871"/>
      <c r="QJ1007" s="871"/>
      <c r="QK1007" s="871"/>
      <c r="QL1007" s="871"/>
      <c r="QM1007" s="871"/>
      <c r="QN1007" s="871"/>
      <c r="QO1007" s="871"/>
      <c r="QP1007" s="871"/>
      <c r="QQ1007" s="871"/>
      <c r="QR1007" s="871"/>
      <c r="QS1007" s="871"/>
      <c r="QT1007" s="871"/>
      <c r="QU1007" s="871"/>
      <c r="QV1007" s="871"/>
      <c r="QW1007" s="871"/>
      <c r="QX1007" s="871"/>
      <c r="QY1007" s="871"/>
      <c r="QZ1007" s="871"/>
      <c r="RA1007" s="871"/>
      <c r="RB1007" s="871"/>
      <c r="RC1007" s="871"/>
      <c r="RD1007" s="871"/>
      <c r="RE1007" s="871"/>
      <c r="RF1007" s="871"/>
      <c r="RG1007" s="871"/>
      <c r="RH1007" s="871"/>
      <c r="RI1007" s="871"/>
      <c r="RJ1007" s="871"/>
      <c r="RK1007" s="871"/>
      <c r="RL1007" s="871"/>
      <c r="RM1007" s="871"/>
      <c r="RN1007" s="871"/>
      <c r="RO1007" s="871"/>
      <c r="RP1007" s="871"/>
      <c r="RQ1007" s="871"/>
      <c r="RR1007" s="871"/>
      <c r="RS1007" s="871"/>
      <c r="RT1007" s="871"/>
      <c r="RU1007" s="871"/>
      <c r="RV1007" s="871"/>
      <c r="RW1007" s="871"/>
      <c r="RX1007" s="871"/>
      <c r="RY1007" s="871"/>
      <c r="RZ1007" s="871"/>
      <c r="SA1007" s="871"/>
      <c r="SB1007" s="871"/>
      <c r="SC1007" s="871"/>
      <c r="SD1007" s="871"/>
      <c r="SE1007" s="871"/>
      <c r="SF1007" s="871"/>
      <c r="SG1007" s="871"/>
      <c r="SH1007" s="871"/>
      <c r="SI1007" s="871"/>
      <c r="SJ1007" s="871"/>
      <c r="SK1007" s="871"/>
      <c r="SL1007" s="871"/>
      <c r="SM1007" s="871"/>
      <c r="SN1007" s="871"/>
      <c r="SO1007" s="871"/>
      <c r="SP1007" s="871"/>
      <c r="SQ1007" s="871"/>
      <c r="SR1007" s="871"/>
      <c r="SS1007" s="871"/>
      <c r="ST1007" s="871"/>
      <c r="SU1007" s="871"/>
      <c r="SV1007" s="871"/>
      <c r="SW1007" s="871"/>
      <c r="SX1007" s="871"/>
      <c r="SY1007" s="871"/>
      <c r="SZ1007" s="871"/>
      <c r="TA1007" s="871"/>
      <c r="TB1007" s="871"/>
      <c r="TC1007" s="871"/>
      <c r="TD1007" s="871"/>
      <c r="TE1007" s="871"/>
      <c r="TF1007" s="871"/>
      <c r="TG1007" s="871"/>
      <c r="TH1007" s="871"/>
      <c r="TI1007" s="871"/>
      <c r="TJ1007" s="871"/>
      <c r="TK1007" s="871"/>
      <c r="TL1007" s="871"/>
      <c r="TM1007" s="871"/>
      <c r="TN1007" s="871"/>
      <c r="TO1007" s="871"/>
      <c r="TP1007" s="871"/>
      <c r="TQ1007" s="871"/>
      <c r="TR1007" s="871"/>
      <c r="TS1007" s="871"/>
      <c r="TT1007" s="871"/>
      <c r="TU1007" s="871"/>
      <c r="TV1007" s="871"/>
      <c r="TW1007" s="871"/>
      <c r="TX1007" s="871"/>
      <c r="TY1007" s="871"/>
      <c r="TZ1007" s="871"/>
      <c r="UA1007" s="871"/>
      <c r="UB1007" s="871"/>
      <c r="UC1007" s="871"/>
      <c r="UD1007" s="871"/>
      <c r="UE1007" s="871"/>
      <c r="UF1007" s="871"/>
      <c r="UG1007" s="871"/>
      <c r="UH1007" s="871"/>
      <c r="UI1007" s="871"/>
      <c r="UJ1007" s="871"/>
      <c r="UK1007" s="871"/>
      <c r="UL1007" s="871"/>
      <c r="UM1007" s="871"/>
      <c r="UN1007" s="871"/>
      <c r="UO1007" s="871"/>
      <c r="UP1007" s="871"/>
      <c r="UQ1007" s="871"/>
      <c r="UR1007" s="871"/>
      <c r="US1007" s="871"/>
      <c r="UT1007" s="871"/>
      <c r="UU1007" s="871"/>
      <c r="UV1007" s="871"/>
      <c r="UW1007" s="871"/>
      <c r="UX1007" s="871"/>
      <c r="UY1007" s="871"/>
      <c r="UZ1007" s="871"/>
      <c r="VA1007" s="871"/>
      <c r="VB1007" s="871"/>
      <c r="VC1007" s="871"/>
      <c r="VD1007" s="871"/>
      <c r="VE1007" s="871"/>
      <c r="VF1007" s="871"/>
      <c r="VG1007" s="871"/>
      <c r="VH1007" s="871"/>
      <c r="VI1007" s="871"/>
      <c r="VJ1007" s="871"/>
      <c r="VK1007" s="871"/>
      <c r="VL1007" s="871"/>
      <c r="VM1007" s="871"/>
      <c r="VN1007" s="871"/>
      <c r="VO1007" s="871"/>
      <c r="VP1007" s="871"/>
      <c r="VQ1007" s="871"/>
      <c r="VR1007" s="871"/>
      <c r="VS1007" s="871"/>
      <c r="VT1007" s="871"/>
      <c r="VU1007" s="871"/>
      <c r="VV1007" s="871"/>
      <c r="VW1007" s="871"/>
      <c r="VX1007" s="871"/>
      <c r="VY1007" s="871"/>
      <c r="VZ1007" s="871"/>
      <c r="WA1007" s="871"/>
      <c r="WB1007" s="871"/>
      <c r="WC1007" s="871"/>
      <c r="WD1007" s="871"/>
      <c r="WE1007" s="871"/>
      <c r="WF1007" s="871"/>
      <c r="WG1007" s="871"/>
      <c r="WH1007" s="871"/>
      <c r="WI1007" s="871"/>
      <c r="WJ1007" s="871"/>
      <c r="WK1007" s="871"/>
      <c r="WL1007" s="871"/>
      <c r="WM1007" s="871"/>
      <c r="WN1007" s="871"/>
      <c r="WO1007" s="871"/>
      <c r="WP1007" s="871"/>
      <c r="WQ1007" s="871"/>
      <c r="WR1007" s="871"/>
      <c r="WS1007" s="871"/>
      <c r="WT1007" s="871"/>
      <c r="WU1007" s="871"/>
      <c r="WV1007" s="871"/>
      <c r="WW1007" s="871"/>
      <c r="WX1007" s="871"/>
      <c r="WY1007" s="871"/>
      <c r="WZ1007" s="871"/>
      <c r="XA1007" s="871"/>
      <c r="XB1007" s="871"/>
      <c r="XC1007" s="871"/>
      <c r="XD1007" s="871"/>
      <c r="XE1007" s="871"/>
      <c r="XF1007" s="871"/>
      <c r="XG1007" s="871"/>
      <c r="XH1007" s="871"/>
      <c r="XI1007" s="871"/>
      <c r="XJ1007" s="871"/>
      <c r="XK1007" s="871"/>
      <c r="XL1007" s="871"/>
      <c r="XM1007" s="871"/>
      <c r="XN1007" s="871"/>
      <c r="XO1007" s="871"/>
      <c r="XP1007" s="871"/>
      <c r="XQ1007" s="871"/>
      <c r="XR1007" s="871"/>
      <c r="XS1007" s="871"/>
      <c r="XT1007" s="871"/>
      <c r="XU1007" s="871"/>
      <c r="XV1007" s="871"/>
      <c r="XW1007" s="871"/>
      <c r="XX1007" s="871"/>
      <c r="XY1007" s="871"/>
      <c r="XZ1007" s="871"/>
      <c r="YA1007" s="871"/>
      <c r="YB1007" s="871"/>
      <c r="YC1007" s="871"/>
      <c r="YD1007" s="871"/>
      <c r="YE1007" s="871"/>
      <c r="YF1007" s="871"/>
      <c r="YG1007" s="871"/>
      <c r="YH1007" s="871"/>
      <c r="YI1007" s="871"/>
      <c r="YJ1007" s="871"/>
      <c r="YK1007" s="871"/>
      <c r="YL1007" s="871"/>
      <c r="YM1007" s="871"/>
      <c r="YN1007" s="871"/>
      <c r="YO1007" s="871"/>
      <c r="YP1007" s="871"/>
      <c r="YQ1007" s="871"/>
      <c r="YR1007" s="871"/>
      <c r="YS1007" s="871"/>
      <c r="YT1007" s="871"/>
      <c r="YU1007" s="871"/>
      <c r="YV1007" s="871"/>
      <c r="YW1007" s="871"/>
      <c r="YX1007" s="871"/>
      <c r="YY1007" s="871"/>
      <c r="YZ1007" s="871"/>
      <c r="ZA1007" s="871"/>
      <c r="ZB1007" s="871"/>
      <c r="ZC1007" s="871"/>
      <c r="ZD1007" s="871"/>
      <c r="ZE1007" s="871"/>
      <c r="ZF1007" s="871"/>
      <c r="ZG1007" s="871"/>
      <c r="ZH1007" s="871"/>
      <c r="ZI1007" s="871"/>
      <c r="ZJ1007" s="871"/>
      <c r="ZK1007" s="871"/>
      <c r="ZL1007" s="871"/>
      <c r="ZM1007" s="871"/>
      <c r="ZN1007" s="871"/>
      <c r="ZO1007" s="871"/>
      <c r="ZP1007" s="871"/>
      <c r="ZQ1007" s="871"/>
      <c r="ZR1007" s="871"/>
      <c r="ZS1007" s="871"/>
      <c r="ZT1007" s="871"/>
      <c r="ZU1007" s="871"/>
      <c r="ZV1007" s="871"/>
      <c r="ZW1007" s="871"/>
      <c r="ZX1007" s="871"/>
      <c r="ZY1007" s="871"/>
      <c r="ZZ1007" s="871"/>
      <c r="AAA1007" s="871"/>
      <c r="AAB1007" s="871"/>
      <c r="AAC1007" s="871"/>
      <c r="AAD1007" s="871"/>
      <c r="AAE1007" s="871"/>
      <c r="AAF1007" s="871"/>
      <c r="AAG1007" s="871"/>
      <c r="AAH1007" s="871"/>
      <c r="AAI1007" s="871"/>
      <c r="AAJ1007" s="871"/>
      <c r="AAK1007" s="871"/>
      <c r="AAL1007" s="871"/>
      <c r="AAM1007" s="871"/>
      <c r="AAN1007" s="871"/>
      <c r="AAO1007" s="871"/>
      <c r="AAP1007" s="871"/>
      <c r="AAQ1007" s="871"/>
      <c r="AAR1007" s="871"/>
      <c r="AAS1007" s="871"/>
      <c r="AAT1007" s="871"/>
      <c r="AAU1007" s="871"/>
      <c r="AAV1007" s="871"/>
      <c r="AAW1007" s="871"/>
      <c r="AAX1007" s="871"/>
      <c r="AAY1007" s="871"/>
      <c r="AAZ1007" s="871"/>
      <c r="ABA1007" s="871"/>
      <c r="ABB1007" s="871"/>
      <c r="ABC1007" s="871"/>
      <c r="ABD1007" s="871"/>
      <c r="ABE1007" s="871"/>
      <c r="ABF1007" s="871"/>
      <c r="ABG1007" s="871"/>
      <c r="ABH1007" s="871"/>
      <c r="ABI1007" s="871"/>
      <c r="ABJ1007" s="871"/>
      <c r="ABK1007" s="871"/>
      <c r="ABL1007" s="871"/>
      <c r="ABM1007" s="871"/>
      <c r="ABN1007" s="871"/>
      <c r="ABO1007" s="871"/>
      <c r="ABP1007" s="871"/>
      <c r="ABQ1007" s="871"/>
      <c r="ABR1007" s="871"/>
      <c r="ABS1007" s="871"/>
      <c r="ABT1007" s="871"/>
      <c r="ABU1007" s="871"/>
      <c r="ABV1007" s="871"/>
      <c r="ABW1007" s="871"/>
      <c r="ABX1007" s="871"/>
      <c r="ABY1007" s="871"/>
      <c r="ABZ1007" s="871"/>
      <c r="ACA1007" s="871"/>
      <c r="ACB1007" s="871"/>
      <c r="ACC1007" s="871"/>
      <c r="ACD1007" s="871"/>
      <c r="ACE1007" s="871"/>
      <c r="ACF1007" s="871"/>
      <c r="ACG1007" s="871"/>
      <c r="ACH1007" s="871"/>
      <c r="ACI1007" s="871"/>
      <c r="ACJ1007" s="871"/>
      <c r="ACK1007" s="871"/>
      <c r="ACL1007" s="871"/>
      <c r="ACM1007" s="871"/>
      <c r="ACN1007" s="871"/>
      <c r="ACO1007" s="871"/>
      <c r="ACP1007" s="871"/>
      <c r="ACQ1007" s="871"/>
      <c r="ACR1007" s="871"/>
      <c r="ACS1007" s="871"/>
      <c r="ACT1007" s="871"/>
      <c r="ACU1007" s="871"/>
      <c r="ACV1007" s="871"/>
      <c r="ACW1007" s="871"/>
      <c r="ACX1007" s="871"/>
      <c r="ACY1007" s="871"/>
      <c r="ACZ1007" s="871"/>
      <c r="ADA1007" s="871"/>
      <c r="ADB1007" s="871"/>
      <c r="ADC1007" s="871"/>
      <c r="ADD1007" s="871"/>
      <c r="ADE1007" s="871"/>
      <c r="ADF1007" s="871"/>
      <c r="ADG1007" s="871"/>
      <c r="ADH1007" s="871"/>
      <c r="ADI1007" s="871"/>
      <c r="ADJ1007" s="871"/>
      <c r="ADK1007" s="871"/>
      <c r="ADL1007" s="871"/>
      <c r="ADM1007" s="871"/>
      <c r="ADN1007" s="871"/>
      <c r="ADO1007" s="871"/>
      <c r="ADP1007" s="871"/>
      <c r="ADQ1007" s="871"/>
      <c r="ADR1007" s="871"/>
      <c r="ADS1007" s="871"/>
      <c r="ADT1007" s="871"/>
      <c r="ADU1007" s="871"/>
      <c r="ADV1007" s="871"/>
      <c r="ADW1007" s="871"/>
      <c r="ADX1007" s="871"/>
      <c r="ADY1007" s="871"/>
      <c r="ADZ1007" s="871"/>
      <c r="AEA1007" s="871"/>
      <c r="AEB1007" s="871"/>
      <c r="AEC1007" s="871"/>
      <c r="AED1007" s="871"/>
      <c r="AEE1007" s="871"/>
      <c r="AEF1007" s="871"/>
      <c r="AEG1007" s="871"/>
      <c r="AEH1007" s="871"/>
      <c r="AEI1007" s="871"/>
      <c r="AEJ1007" s="871"/>
      <c r="AEK1007" s="871"/>
      <c r="AEL1007" s="871"/>
      <c r="AEM1007" s="871"/>
      <c r="AEN1007" s="871"/>
      <c r="AEO1007" s="871"/>
      <c r="AEP1007" s="871"/>
      <c r="AEQ1007" s="871"/>
      <c r="AER1007" s="871"/>
      <c r="AES1007" s="871"/>
      <c r="AET1007" s="871"/>
      <c r="AEU1007" s="871"/>
      <c r="AEV1007" s="871"/>
      <c r="AEW1007" s="871"/>
      <c r="AEX1007" s="871"/>
      <c r="AEY1007" s="871"/>
      <c r="AEZ1007" s="871"/>
      <c r="AFA1007" s="871"/>
      <c r="AFB1007" s="871"/>
      <c r="AFC1007" s="871"/>
      <c r="AFD1007" s="871"/>
      <c r="AFE1007" s="871"/>
      <c r="AFF1007" s="871"/>
      <c r="AFG1007" s="871"/>
      <c r="AFH1007" s="871"/>
      <c r="AFI1007" s="871"/>
      <c r="AFJ1007" s="871"/>
      <c r="AFK1007" s="871"/>
      <c r="AFL1007" s="871"/>
      <c r="AFM1007" s="871"/>
      <c r="AFN1007" s="871"/>
      <c r="AFO1007" s="871"/>
      <c r="AFP1007" s="871"/>
      <c r="AFQ1007" s="871"/>
      <c r="AFR1007" s="871"/>
      <c r="AFS1007" s="871"/>
      <c r="AFT1007" s="871"/>
      <c r="AFU1007" s="871"/>
      <c r="AFV1007" s="871"/>
      <c r="AFW1007" s="871"/>
      <c r="AFX1007" s="871"/>
      <c r="AFY1007" s="871"/>
      <c r="AFZ1007" s="871"/>
      <c r="AGA1007" s="871"/>
      <c r="AGB1007" s="871"/>
      <c r="AGC1007" s="871"/>
      <c r="AGD1007" s="871"/>
      <c r="AGE1007" s="871"/>
      <c r="AGF1007" s="871"/>
      <c r="AGG1007" s="871"/>
      <c r="AGH1007" s="871"/>
      <c r="AGI1007" s="871"/>
      <c r="AGJ1007" s="871"/>
      <c r="AGK1007" s="871"/>
      <c r="AGL1007" s="871"/>
      <c r="AGM1007" s="871"/>
      <c r="AGN1007" s="871"/>
      <c r="AGO1007" s="871"/>
      <c r="AGP1007" s="871"/>
      <c r="AGQ1007" s="871"/>
      <c r="AGR1007" s="871"/>
      <c r="AGS1007" s="871"/>
      <c r="AGT1007" s="871"/>
      <c r="AGU1007" s="871"/>
      <c r="AGV1007" s="871"/>
      <c r="AGW1007" s="871"/>
      <c r="AGX1007" s="871"/>
      <c r="AGY1007" s="871"/>
      <c r="AGZ1007" s="871"/>
      <c r="AHA1007" s="871"/>
      <c r="AHB1007" s="871"/>
      <c r="AHC1007" s="871"/>
      <c r="AHD1007" s="871"/>
      <c r="AHE1007" s="871"/>
      <c r="AHF1007" s="871"/>
      <c r="AHG1007" s="871"/>
      <c r="AHH1007" s="871"/>
      <c r="AHI1007" s="871"/>
      <c r="AHJ1007" s="871"/>
      <c r="AHK1007" s="871"/>
      <c r="AHL1007" s="871"/>
      <c r="AHM1007" s="871"/>
      <c r="AHN1007" s="871"/>
      <c r="AHO1007" s="871"/>
      <c r="AHP1007" s="871"/>
      <c r="AHQ1007" s="871"/>
      <c r="AHR1007" s="871"/>
      <c r="AHS1007" s="871"/>
      <c r="AHT1007" s="871"/>
      <c r="AHU1007" s="871"/>
      <c r="AHV1007" s="871"/>
      <c r="AHW1007" s="871"/>
      <c r="AHX1007" s="871"/>
      <c r="AHY1007" s="871"/>
      <c r="AHZ1007" s="871"/>
      <c r="AIA1007" s="871"/>
      <c r="AIB1007" s="871"/>
      <c r="AIC1007" s="871"/>
      <c r="AID1007" s="871"/>
      <c r="AIE1007" s="871"/>
      <c r="AIF1007" s="871"/>
      <c r="AIG1007" s="871"/>
      <c r="AIH1007" s="871"/>
      <c r="AII1007" s="871"/>
      <c r="AIJ1007" s="871"/>
      <c r="AIK1007" s="871"/>
      <c r="AIL1007" s="871"/>
      <c r="AIM1007" s="871"/>
      <c r="AIN1007" s="871"/>
      <c r="AIO1007" s="871"/>
      <c r="AIP1007" s="871"/>
      <c r="AIQ1007" s="871"/>
      <c r="AIR1007" s="871"/>
      <c r="AIS1007" s="871"/>
      <c r="AIT1007" s="871"/>
      <c r="AIU1007" s="871"/>
      <c r="AIV1007" s="871"/>
      <c r="AIW1007" s="871"/>
      <c r="AIX1007" s="871"/>
      <c r="AIY1007" s="871"/>
      <c r="AIZ1007" s="871"/>
      <c r="AJA1007" s="871"/>
      <c r="AJB1007" s="871"/>
      <c r="AJC1007" s="871"/>
      <c r="AJD1007" s="871"/>
      <c r="AJE1007" s="871"/>
      <c r="AJF1007" s="871"/>
      <c r="AJG1007" s="871"/>
      <c r="AJH1007" s="871"/>
      <c r="AJI1007" s="871"/>
      <c r="AJJ1007" s="871"/>
      <c r="AJK1007" s="871"/>
      <c r="AJL1007" s="871"/>
      <c r="AJM1007" s="871"/>
      <c r="AJN1007" s="871"/>
      <c r="AJO1007" s="871"/>
      <c r="AJP1007" s="871"/>
      <c r="AJQ1007" s="871"/>
      <c r="AJR1007" s="871"/>
      <c r="AJS1007" s="871"/>
      <c r="AJT1007" s="871"/>
      <c r="AJU1007" s="871"/>
      <c r="AJV1007" s="871"/>
      <c r="AJW1007" s="871"/>
      <c r="AJX1007" s="871"/>
      <c r="AJY1007" s="871"/>
      <c r="AJZ1007" s="871"/>
      <c r="AKA1007" s="871"/>
      <c r="AKB1007" s="871"/>
      <c r="AKC1007" s="871"/>
      <c r="AKD1007" s="871"/>
      <c r="AKE1007" s="871"/>
      <c r="AKF1007" s="871"/>
      <c r="AKG1007" s="871"/>
      <c r="AKH1007" s="871"/>
      <c r="AKI1007" s="871"/>
      <c r="AKJ1007" s="871"/>
      <c r="AKK1007" s="871"/>
      <c r="AKL1007" s="871"/>
      <c r="AKM1007" s="871"/>
      <c r="AKN1007" s="871"/>
      <c r="AKO1007" s="871"/>
      <c r="AKP1007" s="871"/>
      <c r="AKQ1007" s="871"/>
      <c r="AKR1007" s="871"/>
      <c r="AKS1007" s="871"/>
      <c r="AKT1007" s="871"/>
      <c r="AKU1007" s="871"/>
      <c r="AKV1007" s="871"/>
      <c r="AKW1007" s="871"/>
      <c r="AKX1007" s="871"/>
      <c r="AKY1007" s="871"/>
      <c r="AKZ1007" s="871"/>
      <c r="ALA1007" s="871"/>
      <c r="ALB1007" s="871"/>
      <c r="ALC1007" s="871"/>
      <c r="ALD1007" s="871"/>
      <c r="ALE1007" s="871"/>
      <c r="ALF1007" s="871"/>
      <c r="ALG1007" s="871"/>
      <c r="ALH1007" s="871"/>
      <c r="ALI1007" s="871"/>
      <c r="ALJ1007" s="871"/>
      <c r="ALK1007" s="871"/>
      <c r="ALL1007" s="871"/>
      <c r="ALM1007" s="871"/>
      <c r="ALN1007" s="871"/>
      <c r="ALO1007" s="871"/>
      <c r="ALP1007" s="871"/>
      <c r="ALQ1007" s="871"/>
      <c r="ALR1007" s="871"/>
      <c r="ALS1007" s="871"/>
      <c r="ALT1007" s="871"/>
      <c r="ALU1007" s="871"/>
      <c r="ALV1007" s="871"/>
      <c r="ALW1007" s="871"/>
      <c r="ALX1007" s="871"/>
      <c r="ALY1007" s="871"/>
      <c r="ALZ1007" s="871"/>
      <c r="AMA1007" s="871"/>
      <c r="AMB1007" s="871"/>
      <c r="AMC1007" s="871"/>
      <c r="AMD1007" s="871"/>
      <c r="AME1007" s="871"/>
      <c r="AMF1007" s="871"/>
      <c r="AMG1007" s="871"/>
      <c r="AMH1007" s="871"/>
      <c r="AMI1007" s="871"/>
      <c r="AMJ1007" s="871"/>
    </row>
    <row r="1008" spans="1:1024" ht="14.4">
      <c r="A1008" s="986">
        <v>15527</v>
      </c>
      <c r="B1008" s="1008">
        <v>0.1</v>
      </c>
      <c r="C1008" s="1042"/>
      <c r="D1008" s="954" t="s">
        <v>768</v>
      </c>
      <c r="E1008" s="955">
        <v>2000000</v>
      </c>
      <c r="F1008" s="1056">
        <v>2.5000000000000001E-2</v>
      </c>
      <c r="G1008" s="955">
        <f t="shared" si="40"/>
        <v>50000</v>
      </c>
      <c r="H1008" s="871"/>
      <c r="I1008" s="871"/>
      <c r="J1008" s="871"/>
      <c r="K1008" s="871"/>
      <c r="L1008" s="871"/>
      <c r="M1008" s="871"/>
      <c r="N1008" s="871"/>
      <c r="O1008" s="871"/>
      <c r="P1008" s="871"/>
      <c r="Q1008" s="871"/>
      <c r="R1008" s="871"/>
      <c r="S1008" s="871"/>
      <c r="T1008" s="871"/>
      <c r="U1008" s="871"/>
      <c r="V1008" s="871"/>
      <c r="W1008" s="871"/>
      <c r="X1008" s="871"/>
      <c r="Y1008" s="871"/>
      <c r="Z1008" s="871"/>
      <c r="AA1008" s="871"/>
      <c r="AB1008" s="871"/>
      <c r="AC1008" s="871"/>
      <c r="AD1008" s="871"/>
      <c r="AE1008" s="871"/>
      <c r="AF1008" s="871"/>
      <c r="AG1008" s="871"/>
      <c r="AH1008" s="871"/>
      <c r="AI1008" s="871"/>
      <c r="AJ1008" s="871"/>
      <c r="AK1008" s="871"/>
      <c r="AL1008" s="871"/>
      <c r="AM1008" s="871"/>
      <c r="AN1008" s="871"/>
      <c r="AO1008" s="871"/>
      <c r="AP1008" s="871"/>
      <c r="AQ1008" s="871"/>
      <c r="AR1008" s="871"/>
      <c r="AS1008" s="871"/>
      <c r="AT1008" s="871"/>
      <c r="AU1008" s="871"/>
      <c r="AV1008" s="871"/>
      <c r="AW1008" s="871"/>
      <c r="AX1008" s="871"/>
      <c r="AY1008" s="871"/>
      <c r="AZ1008" s="871"/>
      <c r="BA1008" s="871"/>
      <c r="BB1008" s="871"/>
      <c r="BC1008" s="871"/>
      <c r="BD1008" s="871"/>
      <c r="BE1008" s="871"/>
      <c r="BF1008" s="871"/>
      <c r="BG1008" s="871"/>
      <c r="BH1008" s="871"/>
      <c r="BI1008" s="871"/>
      <c r="BJ1008" s="871"/>
      <c r="BK1008" s="871"/>
      <c r="BL1008" s="871"/>
      <c r="BM1008" s="871"/>
      <c r="BN1008" s="871"/>
      <c r="BO1008" s="871"/>
      <c r="BP1008" s="871"/>
      <c r="BQ1008" s="871"/>
      <c r="BR1008" s="871"/>
      <c r="BS1008" s="871"/>
      <c r="BT1008" s="871"/>
      <c r="BU1008" s="871"/>
      <c r="BV1008" s="871"/>
      <c r="BW1008" s="871"/>
      <c r="BX1008" s="871"/>
      <c r="BY1008" s="871"/>
      <c r="BZ1008" s="871"/>
      <c r="CA1008" s="871"/>
      <c r="CB1008" s="871"/>
      <c r="CC1008" s="871"/>
      <c r="CD1008" s="871"/>
      <c r="CE1008" s="871"/>
      <c r="CF1008" s="871"/>
      <c r="CG1008" s="871"/>
      <c r="CH1008" s="871"/>
      <c r="CI1008" s="871"/>
      <c r="CJ1008" s="871"/>
      <c r="CK1008" s="871"/>
      <c r="CL1008" s="871"/>
      <c r="CM1008" s="871"/>
      <c r="CN1008" s="871"/>
      <c r="CO1008" s="871"/>
      <c r="CP1008" s="871"/>
      <c r="CQ1008" s="871"/>
      <c r="CR1008" s="871"/>
      <c r="CS1008" s="871"/>
      <c r="CT1008" s="871"/>
      <c r="CU1008" s="871"/>
      <c r="CV1008" s="871"/>
      <c r="CW1008" s="871"/>
      <c r="CX1008" s="871"/>
      <c r="CY1008" s="871"/>
      <c r="CZ1008" s="871"/>
      <c r="DA1008" s="871"/>
      <c r="DB1008" s="871"/>
      <c r="DC1008" s="871"/>
      <c r="DD1008" s="871"/>
      <c r="DE1008" s="871"/>
      <c r="DF1008" s="871"/>
      <c r="DG1008" s="871"/>
      <c r="DH1008" s="871"/>
      <c r="DI1008" s="871"/>
      <c r="DJ1008" s="871"/>
      <c r="DK1008" s="871"/>
      <c r="DL1008" s="871"/>
      <c r="DM1008" s="871"/>
      <c r="DN1008" s="871"/>
      <c r="DO1008" s="871"/>
      <c r="DP1008" s="871"/>
      <c r="DQ1008" s="871"/>
      <c r="DR1008" s="871"/>
      <c r="DS1008" s="871"/>
      <c r="DT1008" s="871"/>
      <c r="DU1008" s="871"/>
      <c r="DV1008" s="871"/>
      <c r="DW1008" s="871"/>
      <c r="DX1008" s="871"/>
      <c r="DY1008" s="871"/>
      <c r="DZ1008" s="871"/>
      <c r="EA1008" s="871"/>
      <c r="EB1008" s="871"/>
      <c r="EC1008" s="871"/>
      <c r="ED1008" s="871"/>
      <c r="EE1008" s="871"/>
      <c r="EF1008" s="871"/>
      <c r="EG1008" s="871"/>
      <c r="EH1008" s="871"/>
      <c r="EI1008" s="871"/>
      <c r="EJ1008" s="871"/>
      <c r="EK1008" s="871"/>
      <c r="EL1008" s="871"/>
      <c r="EM1008" s="871"/>
      <c r="EN1008" s="871"/>
      <c r="EO1008" s="871"/>
      <c r="EP1008" s="871"/>
      <c r="EQ1008" s="871"/>
      <c r="ER1008" s="871"/>
      <c r="ES1008" s="871"/>
      <c r="ET1008" s="871"/>
      <c r="EU1008" s="871"/>
      <c r="EV1008" s="871"/>
      <c r="EW1008" s="871"/>
      <c r="EX1008" s="871"/>
      <c r="EY1008" s="871"/>
      <c r="EZ1008" s="871"/>
      <c r="FA1008" s="871"/>
      <c r="FB1008" s="871"/>
      <c r="FC1008" s="871"/>
      <c r="FD1008" s="871"/>
      <c r="FE1008" s="871"/>
      <c r="FF1008" s="871"/>
      <c r="FG1008" s="871"/>
      <c r="FH1008" s="871"/>
      <c r="FI1008" s="871"/>
      <c r="FJ1008" s="871"/>
      <c r="FK1008" s="871"/>
      <c r="FL1008" s="871"/>
      <c r="FM1008" s="871"/>
      <c r="FN1008" s="871"/>
      <c r="FO1008" s="871"/>
      <c r="FP1008" s="871"/>
      <c r="FQ1008" s="871"/>
      <c r="FR1008" s="871"/>
      <c r="FS1008" s="871"/>
      <c r="FT1008" s="871"/>
      <c r="FU1008" s="871"/>
      <c r="FV1008" s="871"/>
      <c r="FW1008" s="871"/>
      <c r="FX1008" s="871"/>
      <c r="FY1008" s="871"/>
      <c r="FZ1008" s="871"/>
      <c r="GA1008" s="871"/>
      <c r="GB1008" s="871"/>
      <c r="GC1008" s="871"/>
      <c r="GD1008" s="871"/>
      <c r="GE1008" s="871"/>
      <c r="GF1008" s="871"/>
      <c r="GG1008" s="871"/>
      <c r="GH1008" s="871"/>
      <c r="GI1008" s="871"/>
      <c r="GJ1008" s="871"/>
      <c r="GK1008" s="871"/>
      <c r="GL1008" s="871"/>
      <c r="GM1008" s="871"/>
      <c r="GN1008" s="871"/>
      <c r="GO1008" s="871"/>
      <c r="GP1008" s="871"/>
      <c r="GQ1008" s="871"/>
      <c r="GR1008" s="871"/>
      <c r="GS1008" s="871"/>
      <c r="GT1008" s="871"/>
      <c r="GU1008" s="871"/>
      <c r="GV1008" s="871"/>
      <c r="GW1008" s="871"/>
      <c r="GX1008" s="871"/>
      <c r="GY1008" s="871"/>
      <c r="GZ1008" s="871"/>
      <c r="HA1008" s="871"/>
      <c r="HB1008" s="871"/>
      <c r="HC1008" s="871"/>
      <c r="HD1008" s="871"/>
      <c r="HE1008" s="871"/>
      <c r="HF1008" s="871"/>
      <c r="HG1008" s="871"/>
      <c r="HH1008" s="871"/>
      <c r="HI1008" s="871"/>
      <c r="HJ1008" s="871"/>
      <c r="HK1008" s="871"/>
      <c r="HL1008" s="871"/>
      <c r="HM1008" s="871"/>
      <c r="HN1008" s="871"/>
      <c r="HO1008" s="871"/>
      <c r="HP1008" s="871"/>
      <c r="HQ1008" s="871"/>
      <c r="HR1008" s="871"/>
      <c r="HS1008" s="871"/>
      <c r="HT1008" s="871"/>
      <c r="HU1008" s="871"/>
      <c r="HV1008" s="871"/>
      <c r="HW1008" s="871"/>
      <c r="HX1008" s="871"/>
      <c r="HY1008" s="871"/>
      <c r="HZ1008" s="871"/>
      <c r="IA1008" s="871"/>
      <c r="IB1008" s="871"/>
      <c r="IC1008" s="871"/>
      <c r="ID1008" s="871"/>
      <c r="IE1008" s="871"/>
      <c r="IF1008" s="871"/>
      <c r="IG1008" s="871"/>
      <c r="IH1008" s="871"/>
      <c r="II1008" s="871"/>
      <c r="IJ1008" s="871"/>
      <c r="IK1008" s="871"/>
      <c r="IL1008" s="871"/>
      <c r="IM1008" s="871"/>
      <c r="IN1008" s="871"/>
      <c r="IO1008" s="871"/>
      <c r="IP1008" s="871"/>
      <c r="IQ1008" s="871"/>
      <c r="IR1008" s="871"/>
      <c r="IS1008" s="871"/>
      <c r="IT1008" s="871"/>
      <c r="IU1008" s="871"/>
      <c r="IV1008" s="871"/>
      <c r="IW1008" s="871"/>
      <c r="IX1008" s="871"/>
      <c r="IY1008" s="871"/>
      <c r="IZ1008" s="871"/>
      <c r="JA1008" s="871"/>
      <c r="JB1008" s="871"/>
      <c r="JC1008" s="871"/>
      <c r="JD1008" s="871"/>
      <c r="JE1008" s="871"/>
      <c r="JF1008" s="871"/>
      <c r="JG1008" s="871"/>
      <c r="JH1008" s="871"/>
      <c r="JI1008" s="871"/>
      <c r="JJ1008" s="871"/>
      <c r="JK1008" s="871"/>
      <c r="JL1008" s="871"/>
      <c r="JM1008" s="871"/>
      <c r="JN1008" s="871"/>
      <c r="JO1008" s="871"/>
      <c r="JP1008" s="871"/>
      <c r="JQ1008" s="871"/>
      <c r="JR1008" s="871"/>
      <c r="JS1008" s="871"/>
      <c r="JT1008" s="871"/>
      <c r="JU1008" s="871"/>
      <c r="JV1008" s="871"/>
      <c r="JW1008" s="871"/>
      <c r="JX1008" s="871"/>
      <c r="JY1008" s="871"/>
      <c r="JZ1008" s="871"/>
      <c r="KA1008" s="871"/>
      <c r="KB1008" s="871"/>
      <c r="KC1008" s="871"/>
      <c r="KD1008" s="871"/>
      <c r="KE1008" s="871"/>
      <c r="KF1008" s="871"/>
      <c r="KG1008" s="871"/>
      <c r="KH1008" s="871"/>
      <c r="KI1008" s="871"/>
      <c r="KJ1008" s="871"/>
      <c r="KK1008" s="871"/>
      <c r="KL1008" s="871"/>
      <c r="KM1008" s="871"/>
      <c r="KN1008" s="871"/>
      <c r="KO1008" s="871"/>
      <c r="KP1008" s="871"/>
      <c r="KQ1008" s="871"/>
      <c r="KR1008" s="871"/>
      <c r="KS1008" s="871"/>
      <c r="KT1008" s="871"/>
      <c r="KU1008" s="871"/>
      <c r="KV1008" s="871"/>
      <c r="KW1008" s="871"/>
      <c r="KX1008" s="871"/>
      <c r="KY1008" s="871"/>
      <c r="KZ1008" s="871"/>
      <c r="LA1008" s="871"/>
      <c r="LB1008" s="871"/>
      <c r="LC1008" s="871"/>
      <c r="LD1008" s="871"/>
      <c r="LE1008" s="871"/>
      <c r="LF1008" s="871"/>
      <c r="LG1008" s="871"/>
      <c r="LH1008" s="871"/>
      <c r="LI1008" s="871"/>
      <c r="LJ1008" s="871"/>
      <c r="LK1008" s="871"/>
      <c r="LL1008" s="871"/>
      <c r="LM1008" s="871"/>
      <c r="LN1008" s="871"/>
      <c r="LO1008" s="871"/>
      <c r="LP1008" s="871"/>
      <c r="LQ1008" s="871"/>
      <c r="LR1008" s="871"/>
      <c r="LS1008" s="871"/>
      <c r="LT1008" s="871"/>
      <c r="LU1008" s="871"/>
      <c r="LV1008" s="871"/>
      <c r="LW1008" s="871"/>
      <c r="LX1008" s="871"/>
      <c r="LY1008" s="871"/>
      <c r="LZ1008" s="871"/>
      <c r="MA1008" s="871"/>
      <c r="MB1008" s="871"/>
      <c r="MC1008" s="871"/>
      <c r="MD1008" s="871"/>
      <c r="ME1008" s="871"/>
      <c r="MF1008" s="871"/>
      <c r="MG1008" s="871"/>
      <c r="MH1008" s="871"/>
      <c r="MI1008" s="871"/>
      <c r="MJ1008" s="871"/>
      <c r="MK1008" s="871"/>
      <c r="ML1008" s="871"/>
      <c r="MM1008" s="871"/>
      <c r="MN1008" s="871"/>
      <c r="MO1008" s="871"/>
      <c r="MP1008" s="871"/>
      <c r="MQ1008" s="871"/>
      <c r="MR1008" s="871"/>
      <c r="MS1008" s="871"/>
      <c r="MT1008" s="871"/>
      <c r="MU1008" s="871"/>
      <c r="MV1008" s="871"/>
      <c r="MW1008" s="871"/>
      <c r="MX1008" s="871"/>
      <c r="MY1008" s="871"/>
      <c r="MZ1008" s="871"/>
      <c r="NA1008" s="871"/>
      <c r="NB1008" s="871"/>
      <c r="NC1008" s="871"/>
      <c r="ND1008" s="871"/>
      <c r="NE1008" s="871"/>
      <c r="NF1008" s="871"/>
      <c r="NG1008" s="871"/>
      <c r="NH1008" s="871"/>
      <c r="NI1008" s="871"/>
      <c r="NJ1008" s="871"/>
      <c r="NK1008" s="871"/>
      <c r="NL1008" s="871"/>
      <c r="NM1008" s="871"/>
      <c r="NN1008" s="871"/>
      <c r="NO1008" s="871"/>
      <c r="NP1008" s="871"/>
      <c r="NQ1008" s="871"/>
      <c r="NR1008" s="871"/>
      <c r="NS1008" s="871"/>
      <c r="NT1008" s="871"/>
      <c r="NU1008" s="871"/>
      <c r="NV1008" s="871"/>
      <c r="NW1008" s="871"/>
      <c r="NX1008" s="871"/>
      <c r="NY1008" s="871"/>
      <c r="NZ1008" s="871"/>
      <c r="OA1008" s="871"/>
      <c r="OB1008" s="871"/>
      <c r="OC1008" s="871"/>
      <c r="OD1008" s="871"/>
      <c r="OE1008" s="871"/>
      <c r="OF1008" s="871"/>
      <c r="OG1008" s="871"/>
      <c r="OH1008" s="871"/>
      <c r="OI1008" s="871"/>
      <c r="OJ1008" s="871"/>
      <c r="OK1008" s="871"/>
      <c r="OL1008" s="871"/>
      <c r="OM1008" s="871"/>
      <c r="ON1008" s="871"/>
      <c r="OO1008" s="871"/>
      <c r="OP1008" s="871"/>
      <c r="OQ1008" s="871"/>
      <c r="OR1008" s="871"/>
      <c r="OS1008" s="871"/>
      <c r="OT1008" s="871"/>
      <c r="OU1008" s="871"/>
      <c r="OV1008" s="871"/>
      <c r="OW1008" s="871"/>
      <c r="OX1008" s="871"/>
      <c r="OY1008" s="871"/>
      <c r="OZ1008" s="871"/>
      <c r="PA1008" s="871"/>
      <c r="PB1008" s="871"/>
      <c r="PC1008" s="871"/>
      <c r="PD1008" s="871"/>
      <c r="PE1008" s="871"/>
      <c r="PF1008" s="871"/>
      <c r="PG1008" s="871"/>
      <c r="PH1008" s="871"/>
      <c r="PI1008" s="871"/>
      <c r="PJ1008" s="871"/>
      <c r="PK1008" s="871"/>
      <c r="PL1008" s="871"/>
      <c r="PM1008" s="871"/>
      <c r="PN1008" s="871"/>
      <c r="PO1008" s="871"/>
      <c r="PP1008" s="871"/>
      <c r="PQ1008" s="871"/>
      <c r="PR1008" s="871"/>
      <c r="PS1008" s="871"/>
      <c r="PT1008" s="871"/>
      <c r="PU1008" s="871"/>
      <c r="PV1008" s="871"/>
      <c r="PW1008" s="871"/>
      <c r="PX1008" s="871"/>
      <c r="PY1008" s="871"/>
      <c r="PZ1008" s="871"/>
      <c r="QA1008" s="871"/>
      <c r="QB1008" s="871"/>
      <c r="QC1008" s="871"/>
      <c r="QD1008" s="871"/>
      <c r="QE1008" s="871"/>
      <c r="QF1008" s="871"/>
      <c r="QG1008" s="871"/>
      <c r="QH1008" s="871"/>
      <c r="QI1008" s="871"/>
      <c r="QJ1008" s="871"/>
      <c r="QK1008" s="871"/>
      <c r="QL1008" s="871"/>
      <c r="QM1008" s="871"/>
      <c r="QN1008" s="871"/>
      <c r="QO1008" s="871"/>
      <c r="QP1008" s="871"/>
      <c r="QQ1008" s="871"/>
      <c r="QR1008" s="871"/>
      <c r="QS1008" s="871"/>
      <c r="QT1008" s="871"/>
      <c r="QU1008" s="871"/>
      <c r="QV1008" s="871"/>
      <c r="QW1008" s="871"/>
      <c r="QX1008" s="871"/>
      <c r="QY1008" s="871"/>
      <c r="QZ1008" s="871"/>
      <c r="RA1008" s="871"/>
      <c r="RB1008" s="871"/>
      <c r="RC1008" s="871"/>
      <c r="RD1008" s="871"/>
      <c r="RE1008" s="871"/>
      <c r="RF1008" s="871"/>
      <c r="RG1008" s="871"/>
      <c r="RH1008" s="871"/>
      <c r="RI1008" s="871"/>
      <c r="RJ1008" s="871"/>
      <c r="RK1008" s="871"/>
      <c r="RL1008" s="871"/>
      <c r="RM1008" s="871"/>
      <c r="RN1008" s="871"/>
      <c r="RO1008" s="871"/>
      <c r="RP1008" s="871"/>
      <c r="RQ1008" s="871"/>
      <c r="RR1008" s="871"/>
      <c r="RS1008" s="871"/>
      <c r="RT1008" s="871"/>
      <c r="RU1008" s="871"/>
      <c r="RV1008" s="871"/>
      <c r="RW1008" s="871"/>
      <c r="RX1008" s="871"/>
      <c r="RY1008" s="871"/>
      <c r="RZ1008" s="871"/>
      <c r="SA1008" s="871"/>
      <c r="SB1008" s="871"/>
      <c r="SC1008" s="871"/>
      <c r="SD1008" s="871"/>
      <c r="SE1008" s="871"/>
      <c r="SF1008" s="871"/>
      <c r="SG1008" s="871"/>
      <c r="SH1008" s="871"/>
      <c r="SI1008" s="871"/>
      <c r="SJ1008" s="871"/>
      <c r="SK1008" s="871"/>
      <c r="SL1008" s="871"/>
      <c r="SM1008" s="871"/>
      <c r="SN1008" s="871"/>
      <c r="SO1008" s="871"/>
      <c r="SP1008" s="871"/>
      <c r="SQ1008" s="871"/>
      <c r="SR1008" s="871"/>
      <c r="SS1008" s="871"/>
      <c r="ST1008" s="871"/>
      <c r="SU1008" s="871"/>
      <c r="SV1008" s="871"/>
      <c r="SW1008" s="871"/>
      <c r="SX1008" s="871"/>
      <c r="SY1008" s="871"/>
      <c r="SZ1008" s="871"/>
      <c r="TA1008" s="871"/>
      <c r="TB1008" s="871"/>
      <c r="TC1008" s="871"/>
      <c r="TD1008" s="871"/>
      <c r="TE1008" s="871"/>
      <c r="TF1008" s="871"/>
      <c r="TG1008" s="871"/>
      <c r="TH1008" s="871"/>
      <c r="TI1008" s="871"/>
      <c r="TJ1008" s="871"/>
      <c r="TK1008" s="871"/>
      <c r="TL1008" s="871"/>
      <c r="TM1008" s="871"/>
      <c r="TN1008" s="871"/>
      <c r="TO1008" s="871"/>
      <c r="TP1008" s="871"/>
      <c r="TQ1008" s="871"/>
      <c r="TR1008" s="871"/>
      <c r="TS1008" s="871"/>
      <c r="TT1008" s="871"/>
      <c r="TU1008" s="871"/>
      <c r="TV1008" s="871"/>
      <c r="TW1008" s="871"/>
      <c r="TX1008" s="871"/>
      <c r="TY1008" s="871"/>
      <c r="TZ1008" s="871"/>
      <c r="UA1008" s="871"/>
      <c r="UB1008" s="871"/>
      <c r="UC1008" s="871"/>
      <c r="UD1008" s="871"/>
      <c r="UE1008" s="871"/>
      <c r="UF1008" s="871"/>
      <c r="UG1008" s="871"/>
      <c r="UH1008" s="871"/>
      <c r="UI1008" s="871"/>
      <c r="UJ1008" s="871"/>
      <c r="UK1008" s="871"/>
      <c r="UL1008" s="871"/>
      <c r="UM1008" s="871"/>
      <c r="UN1008" s="871"/>
      <c r="UO1008" s="871"/>
      <c r="UP1008" s="871"/>
      <c r="UQ1008" s="871"/>
      <c r="UR1008" s="871"/>
      <c r="US1008" s="871"/>
      <c r="UT1008" s="871"/>
      <c r="UU1008" s="871"/>
      <c r="UV1008" s="871"/>
      <c r="UW1008" s="871"/>
      <c r="UX1008" s="871"/>
      <c r="UY1008" s="871"/>
      <c r="UZ1008" s="871"/>
      <c r="VA1008" s="871"/>
      <c r="VB1008" s="871"/>
      <c r="VC1008" s="871"/>
      <c r="VD1008" s="871"/>
      <c r="VE1008" s="871"/>
      <c r="VF1008" s="871"/>
      <c r="VG1008" s="871"/>
      <c r="VH1008" s="871"/>
      <c r="VI1008" s="871"/>
      <c r="VJ1008" s="871"/>
      <c r="VK1008" s="871"/>
      <c r="VL1008" s="871"/>
      <c r="VM1008" s="871"/>
      <c r="VN1008" s="871"/>
      <c r="VO1008" s="871"/>
      <c r="VP1008" s="871"/>
      <c r="VQ1008" s="871"/>
      <c r="VR1008" s="871"/>
      <c r="VS1008" s="871"/>
      <c r="VT1008" s="871"/>
      <c r="VU1008" s="871"/>
      <c r="VV1008" s="871"/>
      <c r="VW1008" s="871"/>
      <c r="VX1008" s="871"/>
      <c r="VY1008" s="871"/>
      <c r="VZ1008" s="871"/>
      <c r="WA1008" s="871"/>
      <c r="WB1008" s="871"/>
      <c r="WC1008" s="871"/>
      <c r="WD1008" s="871"/>
      <c r="WE1008" s="871"/>
      <c r="WF1008" s="871"/>
      <c r="WG1008" s="871"/>
      <c r="WH1008" s="871"/>
      <c r="WI1008" s="871"/>
      <c r="WJ1008" s="871"/>
      <c r="WK1008" s="871"/>
      <c r="WL1008" s="871"/>
      <c r="WM1008" s="871"/>
      <c r="WN1008" s="871"/>
      <c r="WO1008" s="871"/>
      <c r="WP1008" s="871"/>
      <c r="WQ1008" s="871"/>
      <c r="WR1008" s="871"/>
      <c r="WS1008" s="871"/>
      <c r="WT1008" s="871"/>
      <c r="WU1008" s="871"/>
      <c r="WV1008" s="871"/>
      <c r="WW1008" s="871"/>
      <c r="WX1008" s="871"/>
      <c r="WY1008" s="871"/>
      <c r="WZ1008" s="871"/>
      <c r="XA1008" s="871"/>
      <c r="XB1008" s="871"/>
      <c r="XC1008" s="871"/>
      <c r="XD1008" s="871"/>
      <c r="XE1008" s="871"/>
      <c r="XF1008" s="871"/>
      <c r="XG1008" s="871"/>
      <c r="XH1008" s="871"/>
      <c r="XI1008" s="871"/>
      <c r="XJ1008" s="871"/>
      <c r="XK1008" s="871"/>
      <c r="XL1008" s="871"/>
      <c r="XM1008" s="871"/>
      <c r="XN1008" s="871"/>
      <c r="XO1008" s="871"/>
      <c r="XP1008" s="871"/>
      <c r="XQ1008" s="871"/>
      <c r="XR1008" s="871"/>
      <c r="XS1008" s="871"/>
      <c r="XT1008" s="871"/>
      <c r="XU1008" s="871"/>
      <c r="XV1008" s="871"/>
      <c r="XW1008" s="871"/>
      <c r="XX1008" s="871"/>
      <c r="XY1008" s="871"/>
      <c r="XZ1008" s="871"/>
      <c r="YA1008" s="871"/>
      <c r="YB1008" s="871"/>
      <c r="YC1008" s="871"/>
      <c r="YD1008" s="871"/>
      <c r="YE1008" s="871"/>
      <c r="YF1008" s="871"/>
      <c r="YG1008" s="871"/>
      <c r="YH1008" s="871"/>
      <c r="YI1008" s="871"/>
      <c r="YJ1008" s="871"/>
      <c r="YK1008" s="871"/>
      <c r="YL1008" s="871"/>
      <c r="YM1008" s="871"/>
      <c r="YN1008" s="871"/>
      <c r="YO1008" s="871"/>
      <c r="YP1008" s="871"/>
      <c r="YQ1008" s="871"/>
      <c r="YR1008" s="871"/>
      <c r="YS1008" s="871"/>
      <c r="YT1008" s="871"/>
      <c r="YU1008" s="871"/>
      <c r="YV1008" s="871"/>
      <c r="YW1008" s="871"/>
      <c r="YX1008" s="871"/>
      <c r="YY1008" s="871"/>
      <c r="YZ1008" s="871"/>
      <c r="ZA1008" s="871"/>
      <c r="ZB1008" s="871"/>
      <c r="ZC1008" s="871"/>
      <c r="ZD1008" s="871"/>
      <c r="ZE1008" s="871"/>
      <c r="ZF1008" s="871"/>
      <c r="ZG1008" s="871"/>
      <c r="ZH1008" s="871"/>
      <c r="ZI1008" s="871"/>
      <c r="ZJ1008" s="871"/>
      <c r="ZK1008" s="871"/>
      <c r="ZL1008" s="871"/>
      <c r="ZM1008" s="871"/>
      <c r="ZN1008" s="871"/>
      <c r="ZO1008" s="871"/>
      <c r="ZP1008" s="871"/>
      <c r="ZQ1008" s="871"/>
      <c r="ZR1008" s="871"/>
      <c r="ZS1008" s="871"/>
      <c r="ZT1008" s="871"/>
      <c r="ZU1008" s="871"/>
      <c r="ZV1008" s="871"/>
      <c r="ZW1008" s="871"/>
      <c r="ZX1008" s="871"/>
      <c r="ZY1008" s="871"/>
      <c r="ZZ1008" s="871"/>
      <c r="AAA1008" s="871"/>
      <c r="AAB1008" s="871"/>
      <c r="AAC1008" s="871"/>
      <c r="AAD1008" s="871"/>
      <c r="AAE1008" s="871"/>
      <c r="AAF1008" s="871"/>
      <c r="AAG1008" s="871"/>
      <c r="AAH1008" s="871"/>
      <c r="AAI1008" s="871"/>
      <c r="AAJ1008" s="871"/>
      <c r="AAK1008" s="871"/>
      <c r="AAL1008" s="871"/>
      <c r="AAM1008" s="871"/>
      <c r="AAN1008" s="871"/>
      <c r="AAO1008" s="871"/>
      <c r="AAP1008" s="871"/>
      <c r="AAQ1008" s="871"/>
      <c r="AAR1008" s="871"/>
      <c r="AAS1008" s="871"/>
      <c r="AAT1008" s="871"/>
      <c r="AAU1008" s="871"/>
      <c r="AAV1008" s="871"/>
      <c r="AAW1008" s="871"/>
      <c r="AAX1008" s="871"/>
      <c r="AAY1008" s="871"/>
      <c r="AAZ1008" s="871"/>
      <c r="ABA1008" s="871"/>
      <c r="ABB1008" s="871"/>
      <c r="ABC1008" s="871"/>
      <c r="ABD1008" s="871"/>
      <c r="ABE1008" s="871"/>
      <c r="ABF1008" s="871"/>
      <c r="ABG1008" s="871"/>
      <c r="ABH1008" s="871"/>
      <c r="ABI1008" s="871"/>
      <c r="ABJ1008" s="871"/>
      <c r="ABK1008" s="871"/>
      <c r="ABL1008" s="871"/>
      <c r="ABM1008" s="871"/>
      <c r="ABN1008" s="871"/>
      <c r="ABO1008" s="871"/>
      <c r="ABP1008" s="871"/>
      <c r="ABQ1008" s="871"/>
      <c r="ABR1008" s="871"/>
      <c r="ABS1008" s="871"/>
      <c r="ABT1008" s="871"/>
      <c r="ABU1008" s="871"/>
      <c r="ABV1008" s="871"/>
      <c r="ABW1008" s="871"/>
      <c r="ABX1008" s="871"/>
      <c r="ABY1008" s="871"/>
      <c r="ABZ1008" s="871"/>
      <c r="ACA1008" s="871"/>
      <c r="ACB1008" s="871"/>
      <c r="ACC1008" s="871"/>
      <c r="ACD1008" s="871"/>
      <c r="ACE1008" s="871"/>
      <c r="ACF1008" s="871"/>
      <c r="ACG1008" s="871"/>
      <c r="ACH1008" s="871"/>
      <c r="ACI1008" s="871"/>
      <c r="ACJ1008" s="871"/>
      <c r="ACK1008" s="871"/>
      <c r="ACL1008" s="871"/>
      <c r="ACM1008" s="871"/>
      <c r="ACN1008" s="871"/>
      <c r="ACO1008" s="871"/>
      <c r="ACP1008" s="871"/>
      <c r="ACQ1008" s="871"/>
      <c r="ACR1008" s="871"/>
      <c r="ACS1008" s="871"/>
      <c r="ACT1008" s="871"/>
      <c r="ACU1008" s="871"/>
      <c r="ACV1008" s="871"/>
      <c r="ACW1008" s="871"/>
      <c r="ACX1008" s="871"/>
      <c r="ACY1008" s="871"/>
      <c r="ACZ1008" s="871"/>
      <c r="ADA1008" s="871"/>
      <c r="ADB1008" s="871"/>
      <c r="ADC1008" s="871"/>
      <c r="ADD1008" s="871"/>
      <c r="ADE1008" s="871"/>
      <c r="ADF1008" s="871"/>
      <c r="ADG1008" s="871"/>
      <c r="ADH1008" s="871"/>
      <c r="ADI1008" s="871"/>
      <c r="ADJ1008" s="871"/>
      <c r="ADK1008" s="871"/>
      <c r="ADL1008" s="871"/>
      <c r="ADM1008" s="871"/>
      <c r="ADN1008" s="871"/>
      <c r="ADO1008" s="871"/>
      <c r="ADP1008" s="871"/>
      <c r="ADQ1008" s="871"/>
      <c r="ADR1008" s="871"/>
      <c r="ADS1008" s="871"/>
      <c r="ADT1008" s="871"/>
      <c r="ADU1008" s="871"/>
      <c r="ADV1008" s="871"/>
      <c r="ADW1008" s="871"/>
      <c r="ADX1008" s="871"/>
      <c r="ADY1008" s="871"/>
      <c r="ADZ1008" s="871"/>
      <c r="AEA1008" s="871"/>
      <c r="AEB1008" s="871"/>
      <c r="AEC1008" s="871"/>
      <c r="AED1008" s="871"/>
      <c r="AEE1008" s="871"/>
      <c r="AEF1008" s="871"/>
      <c r="AEG1008" s="871"/>
      <c r="AEH1008" s="871"/>
      <c r="AEI1008" s="871"/>
      <c r="AEJ1008" s="871"/>
      <c r="AEK1008" s="871"/>
      <c r="AEL1008" s="871"/>
      <c r="AEM1008" s="871"/>
      <c r="AEN1008" s="871"/>
      <c r="AEO1008" s="871"/>
      <c r="AEP1008" s="871"/>
      <c r="AEQ1008" s="871"/>
      <c r="AER1008" s="871"/>
      <c r="AES1008" s="871"/>
      <c r="AET1008" s="871"/>
      <c r="AEU1008" s="871"/>
      <c r="AEV1008" s="871"/>
      <c r="AEW1008" s="871"/>
      <c r="AEX1008" s="871"/>
      <c r="AEY1008" s="871"/>
      <c r="AEZ1008" s="871"/>
      <c r="AFA1008" s="871"/>
      <c r="AFB1008" s="871"/>
      <c r="AFC1008" s="871"/>
      <c r="AFD1008" s="871"/>
      <c r="AFE1008" s="871"/>
      <c r="AFF1008" s="871"/>
      <c r="AFG1008" s="871"/>
      <c r="AFH1008" s="871"/>
      <c r="AFI1008" s="871"/>
      <c r="AFJ1008" s="871"/>
      <c r="AFK1008" s="871"/>
      <c r="AFL1008" s="871"/>
      <c r="AFM1008" s="871"/>
      <c r="AFN1008" s="871"/>
      <c r="AFO1008" s="871"/>
      <c r="AFP1008" s="871"/>
      <c r="AFQ1008" s="871"/>
      <c r="AFR1008" s="871"/>
      <c r="AFS1008" s="871"/>
      <c r="AFT1008" s="871"/>
      <c r="AFU1008" s="871"/>
      <c r="AFV1008" s="871"/>
      <c r="AFW1008" s="871"/>
      <c r="AFX1008" s="871"/>
      <c r="AFY1008" s="871"/>
      <c r="AFZ1008" s="871"/>
      <c r="AGA1008" s="871"/>
      <c r="AGB1008" s="871"/>
      <c r="AGC1008" s="871"/>
      <c r="AGD1008" s="871"/>
      <c r="AGE1008" s="871"/>
      <c r="AGF1008" s="871"/>
      <c r="AGG1008" s="871"/>
      <c r="AGH1008" s="871"/>
      <c r="AGI1008" s="871"/>
      <c r="AGJ1008" s="871"/>
      <c r="AGK1008" s="871"/>
      <c r="AGL1008" s="871"/>
      <c r="AGM1008" s="871"/>
      <c r="AGN1008" s="871"/>
      <c r="AGO1008" s="871"/>
      <c r="AGP1008" s="871"/>
      <c r="AGQ1008" s="871"/>
      <c r="AGR1008" s="871"/>
      <c r="AGS1008" s="871"/>
      <c r="AGT1008" s="871"/>
      <c r="AGU1008" s="871"/>
      <c r="AGV1008" s="871"/>
      <c r="AGW1008" s="871"/>
      <c r="AGX1008" s="871"/>
      <c r="AGY1008" s="871"/>
      <c r="AGZ1008" s="871"/>
      <c r="AHA1008" s="871"/>
      <c r="AHB1008" s="871"/>
      <c r="AHC1008" s="871"/>
      <c r="AHD1008" s="871"/>
      <c r="AHE1008" s="871"/>
      <c r="AHF1008" s="871"/>
      <c r="AHG1008" s="871"/>
      <c r="AHH1008" s="871"/>
      <c r="AHI1008" s="871"/>
      <c r="AHJ1008" s="871"/>
      <c r="AHK1008" s="871"/>
      <c r="AHL1008" s="871"/>
      <c r="AHM1008" s="871"/>
      <c r="AHN1008" s="871"/>
      <c r="AHO1008" s="871"/>
      <c r="AHP1008" s="871"/>
      <c r="AHQ1008" s="871"/>
      <c r="AHR1008" s="871"/>
      <c r="AHS1008" s="871"/>
      <c r="AHT1008" s="871"/>
      <c r="AHU1008" s="871"/>
      <c r="AHV1008" s="871"/>
      <c r="AHW1008" s="871"/>
      <c r="AHX1008" s="871"/>
      <c r="AHY1008" s="871"/>
      <c r="AHZ1008" s="871"/>
      <c r="AIA1008" s="871"/>
      <c r="AIB1008" s="871"/>
      <c r="AIC1008" s="871"/>
      <c r="AID1008" s="871"/>
      <c r="AIE1008" s="871"/>
      <c r="AIF1008" s="871"/>
      <c r="AIG1008" s="871"/>
      <c r="AIH1008" s="871"/>
      <c r="AII1008" s="871"/>
      <c r="AIJ1008" s="871"/>
      <c r="AIK1008" s="871"/>
      <c r="AIL1008" s="871"/>
      <c r="AIM1008" s="871"/>
      <c r="AIN1008" s="871"/>
      <c r="AIO1008" s="871"/>
      <c r="AIP1008" s="871"/>
      <c r="AIQ1008" s="871"/>
      <c r="AIR1008" s="871"/>
      <c r="AIS1008" s="871"/>
      <c r="AIT1008" s="871"/>
      <c r="AIU1008" s="871"/>
      <c r="AIV1008" s="871"/>
      <c r="AIW1008" s="871"/>
      <c r="AIX1008" s="871"/>
      <c r="AIY1008" s="871"/>
      <c r="AIZ1008" s="871"/>
      <c r="AJA1008" s="871"/>
      <c r="AJB1008" s="871"/>
      <c r="AJC1008" s="871"/>
      <c r="AJD1008" s="871"/>
      <c r="AJE1008" s="871"/>
      <c r="AJF1008" s="871"/>
      <c r="AJG1008" s="871"/>
      <c r="AJH1008" s="871"/>
      <c r="AJI1008" s="871"/>
      <c r="AJJ1008" s="871"/>
      <c r="AJK1008" s="871"/>
      <c r="AJL1008" s="871"/>
      <c r="AJM1008" s="871"/>
      <c r="AJN1008" s="871"/>
      <c r="AJO1008" s="871"/>
      <c r="AJP1008" s="871"/>
      <c r="AJQ1008" s="871"/>
      <c r="AJR1008" s="871"/>
      <c r="AJS1008" s="871"/>
      <c r="AJT1008" s="871"/>
      <c r="AJU1008" s="871"/>
      <c r="AJV1008" s="871"/>
      <c r="AJW1008" s="871"/>
      <c r="AJX1008" s="871"/>
      <c r="AJY1008" s="871"/>
      <c r="AJZ1008" s="871"/>
      <c r="AKA1008" s="871"/>
      <c r="AKB1008" s="871"/>
      <c r="AKC1008" s="871"/>
      <c r="AKD1008" s="871"/>
      <c r="AKE1008" s="871"/>
      <c r="AKF1008" s="871"/>
      <c r="AKG1008" s="871"/>
      <c r="AKH1008" s="871"/>
      <c r="AKI1008" s="871"/>
      <c r="AKJ1008" s="871"/>
      <c r="AKK1008" s="871"/>
      <c r="AKL1008" s="871"/>
      <c r="AKM1008" s="871"/>
      <c r="AKN1008" s="871"/>
      <c r="AKO1008" s="871"/>
      <c r="AKP1008" s="871"/>
      <c r="AKQ1008" s="871"/>
      <c r="AKR1008" s="871"/>
      <c r="AKS1008" s="871"/>
      <c r="AKT1008" s="871"/>
      <c r="AKU1008" s="871"/>
      <c r="AKV1008" s="871"/>
      <c r="AKW1008" s="871"/>
      <c r="AKX1008" s="871"/>
      <c r="AKY1008" s="871"/>
      <c r="AKZ1008" s="871"/>
      <c r="ALA1008" s="871"/>
      <c r="ALB1008" s="871"/>
      <c r="ALC1008" s="871"/>
      <c r="ALD1008" s="871"/>
      <c r="ALE1008" s="871"/>
      <c r="ALF1008" s="871"/>
      <c r="ALG1008" s="871"/>
      <c r="ALH1008" s="871"/>
      <c r="ALI1008" s="871"/>
      <c r="ALJ1008" s="871"/>
      <c r="ALK1008" s="871"/>
      <c r="ALL1008" s="871"/>
      <c r="ALM1008" s="871"/>
      <c r="ALN1008" s="871"/>
      <c r="ALO1008" s="871"/>
      <c r="ALP1008" s="871"/>
      <c r="ALQ1008" s="871"/>
      <c r="ALR1008" s="871"/>
      <c r="ALS1008" s="871"/>
      <c r="ALT1008" s="871"/>
      <c r="ALU1008" s="871"/>
      <c r="ALV1008" s="871"/>
      <c r="ALW1008" s="871"/>
      <c r="ALX1008" s="871"/>
      <c r="ALY1008" s="871"/>
      <c r="ALZ1008" s="871"/>
      <c r="AMA1008" s="871"/>
      <c r="AMB1008" s="871"/>
      <c r="AMC1008" s="871"/>
      <c r="AMD1008" s="871"/>
      <c r="AME1008" s="871"/>
      <c r="AMF1008" s="871"/>
      <c r="AMG1008" s="871"/>
      <c r="AMH1008" s="871"/>
      <c r="AMI1008" s="871"/>
      <c r="AMJ1008" s="871"/>
    </row>
    <row r="1009" spans="1:1024" ht="14.4">
      <c r="A1009" s="968">
        <v>15577</v>
      </c>
      <c r="B1009" s="985">
        <v>0.1</v>
      </c>
      <c r="C1009" s="1042"/>
      <c r="D1009" s="954" t="s">
        <v>770</v>
      </c>
      <c r="E1009" s="955">
        <v>2400000</v>
      </c>
      <c r="F1009" s="1056">
        <v>2.5000000000000001E-2</v>
      </c>
      <c r="G1009" s="955">
        <f t="shared" si="40"/>
        <v>60000</v>
      </c>
      <c r="H1009" s="871"/>
      <c r="I1009" s="871"/>
      <c r="J1009" s="871"/>
      <c r="K1009" s="871"/>
      <c r="L1009" s="871"/>
      <c r="M1009" s="871"/>
      <c r="N1009" s="871"/>
      <c r="O1009" s="871"/>
      <c r="P1009" s="871"/>
      <c r="Q1009" s="871"/>
      <c r="R1009" s="871"/>
      <c r="S1009" s="871"/>
      <c r="T1009" s="871"/>
      <c r="U1009" s="871"/>
      <c r="V1009" s="871"/>
      <c r="W1009" s="871"/>
      <c r="X1009" s="871"/>
      <c r="Y1009" s="871"/>
      <c r="Z1009" s="871"/>
      <c r="AA1009" s="871"/>
      <c r="AB1009" s="871"/>
      <c r="AC1009" s="871"/>
      <c r="AD1009" s="871"/>
      <c r="AE1009" s="871"/>
      <c r="AF1009" s="871"/>
      <c r="AG1009" s="871"/>
      <c r="AH1009" s="871"/>
      <c r="AI1009" s="871"/>
      <c r="AJ1009" s="871"/>
      <c r="AK1009" s="871"/>
      <c r="AL1009" s="871"/>
      <c r="AM1009" s="871"/>
      <c r="AN1009" s="871"/>
      <c r="AO1009" s="871"/>
      <c r="AP1009" s="871"/>
      <c r="AQ1009" s="871"/>
      <c r="AR1009" s="871"/>
      <c r="AS1009" s="871"/>
      <c r="AT1009" s="871"/>
      <c r="AU1009" s="871"/>
      <c r="AV1009" s="871"/>
      <c r="AW1009" s="871"/>
      <c r="AX1009" s="871"/>
      <c r="AY1009" s="871"/>
      <c r="AZ1009" s="871"/>
      <c r="BA1009" s="871"/>
      <c r="BB1009" s="871"/>
      <c r="BC1009" s="871"/>
      <c r="BD1009" s="871"/>
      <c r="BE1009" s="871"/>
      <c r="BF1009" s="871"/>
      <c r="BG1009" s="871"/>
      <c r="BH1009" s="871"/>
      <c r="BI1009" s="871"/>
      <c r="BJ1009" s="871"/>
      <c r="BK1009" s="871"/>
      <c r="BL1009" s="871"/>
      <c r="BM1009" s="871"/>
      <c r="BN1009" s="871"/>
      <c r="BO1009" s="871"/>
      <c r="BP1009" s="871"/>
      <c r="BQ1009" s="871"/>
      <c r="BR1009" s="871"/>
      <c r="BS1009" s="871"/>
      <c r="BT1009" s="871"/>
      <c r="BU1009" s="871"/>
      <c r="BV1009" s="871"/>
      <c r="BW1009" s="871"/>
      <c r="BX1009" s="871"/>
      <c r="BY1009" s="871"/>
      <c r="BZ1009" s="871"/>
      <c r="CA1009" s="871"/>
      <c r="CB1009" s="871"/>
      <c r="CC1009" s="871"/>
      <c r="CD1009" s="871"/>
      <c r="CE1009" s="871"/>
      <c r="CF1009" s="871"/>
      <c r="CG1009" s="871"/>
      <c r="CH1009" s="871"/>
      <c r="CI1009" s="871"/>
      <c r="CJ1009" s="871"/>
      <c r="CK1009" s="871"/>
      <c r="CL1009" s="871"/>
      <c r="CM1009" s="871"/>
      <c r="CN1009" s="871"/>
      <c r="CO1009" s="871"/>
      <c r="CP1009" s="871"/>
      <c r="CQ1009" s="871"/>
      <c r="CR1009" s="871"/>
      <c r="CS1009" s="871"/>
      <c r="CT1009" s="871"/>
      <c r="CU1009" s="871"/>
      <c r="CV1009" s="871"/>
      <c r="CW1009" s="871"/>
      <c r="CX1009" s="871"/>
      <c r="CY1009" s="871"/>
      <c r="CZ1009" s="871"/>
      <c r="DA1009" s="871"/>
      <c r="DB1009" s="871"/>
      <c r="DC1009" s="871"/>
      <c r="DD1009" s="871"/>
      <c r="DE1009" s="871"/>
      <c r="DF1009" s="871"/>
      <c r="DG1009" s="871"/>
      <c r="DH1009" s="871"/>
      <c r="DI1009" s="871"/>
      <c r="DJ1009" s="871"/>
      <c r="DK1009" s="871"/>
      <c r="DL1009" s="871"/>
      <c r="DM1009" s="871"/>
      <c r="DN1009" s="871"/>
      <c r="DO1009" s="871"/>
      <c r="DP1009" s="871"/>
      <c r="DQ1009" s="871"/>
      <c r="DR1009" s="871"/>
      <c r="DS1009" s="871"/>
      <c r="DT1009" s="871"/>
      <c r="DU1009" s="871"/>
      <c r="DV1009" s="871"/>
      <c r="DW1009" s="871"/>
      <c r="DX1009" s="871"/>
      <c r="DY1009" s="871"/>
      <c r="DZ1009" s="871"/>
      <c r="EA1009" s="871"/>
      <c r="EB1009" s="871"/>
      <c r="EC1009" s="871"/>
      <c r="ED1009" s="871"/>
      <c r="EE1009" s="871"/>
      <c r="EF1009" s="871"/>
      <c r="EG1009" s="871"/>
      <c r="EH1009" s="871"/>
      <c r="EI1009" s="871"/>
      <c r="EJ1009" s="871"/>
      <c r="EK1009" s="871"/>
      <c r="EL1009" s="871"/>
      <c r="EM1009" s="871"/>
      <c r="EN1009" s="871"/>
      <c r="EO1009" s="871"/>
      <c r="EP1009" s="871"/>
      <c r="EQ1009" s="871"/>
      <c r="ER1009" s="871"/>
      <c r="ES1009" s="871"/>
      <c r="ET1009" s="871"/>
      <c r="EU1009" s="871"/>
      <c r="EV1009" s="871"/>
      <c r="EW1009" s="871"/>
      <c r="EX1009" s="871"/>
      <c r="EY1009" s="871"/>
      <c r="EZ1009" s="871"/>
      <c r="FA1009" s="871"/>
      <c r="FB1009" s="871"/>
      <c r="FC1009" s="871"/>
      <c r="FD1009" s="871"/>
      <c r="FE1009" s="871"/>
      <c r="FF1009" s="871"/>
      <c r="FG1009" s="871"/>
      <c r="FH1009" s="871"/>
      <c r="FI1009" s="871"/>
      <c r="FJ1009" s="871"/>
      <c r="FK1009" s="871"/>
      <c r="FL1009" s="871"/>
      <c r="FM1009" s="871"/>
      <c r="FN1009" s="871"/>
      <c r="FO1009" s="871"/>
      <c r="FP1009" s="871"/>
      <c r="FQ1009" s="871"/>
      <c r="FR1009" s="871"/>
      <c r="FS1009" s="871"/>
      <c r="FT1009" s="871"/>
      <c r="FU1009" s="871"/>
      <c r="FV1009" s="871"/>
      <c r="FW1009" s="871"/>
      <c r="FX1009" s="871"/>
      <c r="FY1009" s="871"/>
      <c r="FZ1009" s="871"/>
      <c r="GA1009" s="871"/>
      <c r="GB1009" s="871"/>
      <c r="GC1009" s="871"/>
      <c r="GD1009" s="871"/>
      <c r="GE1009" s="871"/>
      <c r="GF1009" s="871"/>
      <c r="GG1009" s="871"/>
      <c r="GH1009" s="871"/>
      <c r="GI1009" s="871"/>
      <c r="GJ1009" s="871"/>
      <c r="GK1009" s="871"/>
      <c r="GL1009" s="871"/>
      <c r="GM1009" s="871"/>
      <c r="GN1009" s="871"/>
      <c r="GO1009" s="871"/>
      <c r="GP1009" s="871"/>
      <c r="GQ1009" s="871"/>
      <c r="GR1009" s="871"/>
      <c r="GS1009" s="871"/>
      <c r="GT1009" s="871"/>
      <c r="GU1009" s="871"/>
      <c r="GV1009" s="871"/>
      <c r="GW1009" s="871"/>
      <c r="GX1009" s="871"/>
      <c r="GY1009" s="871"/>
      <c r="GZ1009" s="871"/>
      <c r="HA1009" s="871"/>
      <c r="HB1009" s="871"/>
      <c r="HC1009" s="871"/>
      <c r="HD1009" s="871"/>
      <c r="HE1009" s="871"/>
      <c r="HF1009" s="871"/>
      <c r="HG1009" s="871"/>
      <c r="HH1009" s="871"/>
      <c r="HI1009" s="871"/>
      <c r="HJ1009" s="871"/>
      <c r="HK1009" s="871"/>
      <c r="HL1009" s="871"/>
      <c r="HM1009" s="871"/>
      <c r="HN1009" s="871"/>
      <c r="HO1009" s="871"/>
      <c r="HP1009" s="871"/>
      <c r="HQ1009" s="871"/>
      <c r="HR1009" s="871"/>
      <c r="HS1009" s="871"/>
      <c r="HT1009" s="871"/>
      <c r="HU1009" s="871"/>
      <c r="HV1009" s="871"/>
      <c r="HW1009" s="871"/>
      <c r="HX1009" s="871"/>
      <c r="HY1009" s="871"/>
      <c r="HZ1009" s="871"/>
      <c r="IA1009" s="871"/>
      <c r="IB1009" s="871"/>
      <c r="IC1009" s="871"/>
      <c r="ID1009" s="871"/>
      <c r="IE1009" s="871"/>
      <c r="IF1009" s="871"/>
      <c r="IG1009" s="871"/>
      <c r="IH1009" s="871"/>
      <c r="II1009" s="871"/>
      <c r="IJ1009" s="871"/>
      <c r="IK1009" s="871"/>
      <c r="IL1009" s="871"/>
      <c r="IM1009" s="871"/>
      <c r="IN1009" s="871"/>
      <c r="IO1009" s="871"/>
      <c r="IP1009" s="871"/>
      <c r="IQ1009" s="871"/>
      <c r="IR1009" s="871"/>
      <c r="IS1009" s="871"/>
      <c r="IT1009" s="871"/>
      <c r="IU1009" s="871"/>
      <c r="IV1009" s="871"/>
      <c r="IW1009" s="871"/>
      <c r="IX1009" s="871"/>
      <c r="IY1009" s="871"/>
      <c r="IZ1009" s="871"/>
      <c r="JA1009" s="871"/>
      <c r="JB1009" s="871"/>
      <c r="JC1009" s="871"/>
      <c r="JD1009" s="871"/>
      <c r="JE1009" s="871"/>
      <c r="JF1009" s="871"/>
      <c r="JG1009" s="871"/>
      <c r="JH1009" s="871"/>
      <c r="JI1009" s="871"/>
      <c r="JJ1009" s="871"/>
      <c r="JK1009" s="871"/>
      <c r="JL1009" s="871"/>
      <c r="JM1009" s="871"/>
      <c r="JN1009" s="871"/>
      <c r="JO1009" s="871"/>
      <c r="JP1009" s="871"/>
      <c r="JQ1009" s="871"/>
      <c r="JR1009" s="871"/>
      <c r="JS1009" s="871"/>
      <c r="JT1009" s="871"/>
      <c r="JU1009" s="871"/>
      <c r="JV1009" s="871"/>
      <c r="JW1009" s="871"/>
      <c r="JX1009" s="871"/>
      <c r="JY1009" s="871"/>
      <c r="JZ1009" s="871"/>
      <c r="KA1009" s="871"/>
      <c r="KB1009" s="871"/>
      <c r="KC1009" s="871"/>
      <c r="KD1009" s="871"/>
      <c r="KE1009" s="871"/>
      <c r="KF1009" s="871"/>
      <c r="KG1009" s="871"/>
      <c r="KH1009" s="871"/>
      <c r="KI1009" s="871"/>
      <c r="KJ1009" s="871"/>
      <c r="KK1009" s="871"/>
      <c r="KL1009" s="871"/>
      <c r="KM1009" s="871"/>
      <c r="KN1009" s="871"/>
      <c r="KO1009" s="871"/>
      <c r="KP1009" s="871"/>
      <c r="KQ1009" s="871"/>
      <c r="KR1009" s="871"/>
      <c r="KS1009" s="871"/>
      <c r="KT1009" s="871"/>
      <c r="KU1009" s="871"/>
      <c r="KV1009" s="871"/>
      <c r="KW1009" s="871"/>
      <c r="KX1009" s="871"/>
      <c r="KY1009" s="871"/>
      <c r="KZ1009" s="871"/>
      <c r="LA1009" s="871"/>
      <c r="LB1009" s="871"/>
      <c r="LC1009" s="871"/>
      <c r="LD1009" s="871"/>
      <c r="LE1009" s="871"/>
      <c r="LF1009" s="871"/>
      <c r="LG1009" s="871"/>
      <c r="LH1009" s="871"/>
      <c r="LI1009" s="871"/>
      <c r="LJ1009" s="871"/>
      <c r="LK1009" s="871"/>
      <c r="LL1009" s="871"/>
      <c r="LM1009" s="871"/>
      <c r="LN1009" s="871"/>
      <c r="LO1009" s="871"/>
      <c r="LP1009" s="871"/>
      <c r="LQ1009" s="871"/>
      <c r="LR1009" s="871"/>
      <c r="LS1009" s="871"/>
      <c r="LT1009" s="871"/>
      <c r="LU1009" s="871"/>
      <c r="LV1009" s="871"/>
      <c r="LW1009" s="871"/>
      <c r="LX1009" s="871"/>
      <c r="LY1009" s="871"/>
      <c r="LZ1009" s="871"/>
      <c r="MA1009" s="871"/>
      <c r="MB1009" s="871"/>
      <c r="MC1009" s="871"/>
      <c r="MD1009" s="871"/>
      <c r="ME1009" s="871"/>
      <c r="MF1009" s="871"/>
      <c r="MG1009" s="871"/>
      <c r="MH1009" s="871"/>
      <c r="MI1009" s="871"/>
      <c r="MJ1009" s="871"/>
      <c r="MK1009" s="871"/>
      <c r="ML1009" s="871"/>
      <c r="MM1009" s="871"/>
      <c r="MN1009" s="871"/>
      <c r="MO1009" s="871"/>
      <c r="MP1009" s="871"/>
      <c r="MQ1009" s="871"/>
      <c r="MR1009" s="871"/>
      <c r="MS1009" s="871"/>
      <c r="MT1009" s="871"/>
      <c r="MU1009" s="871"/>
      <c r="MV1009" s="871"/>
      <c r="MW1009" s="871"/>
      <c r="MX1009" s="871"/>
      <c r="MY1009" s="871"/>
      <c r="MZ1009" s="871"/>
      <c r="NA1009" s="871"/>
      <c r="NB1009" s="871"/>
      <c r="NC1009" s="871"/>
      <c r="ND1009" s="871"/>
      <c r="NE1009" s="871"/>
      <c r="NF1009" s="871"/>
      <c r="NG1009" s="871"/>
      <c r="NH1009" s="871"/>
      <c r="NI1009" s="871"/>
      <c r="NJ1009" s="871"/>
      <c r="NK1009" s="871"/>
      <c r="NL1009" s="871"/>
      <c r="NM1009" s="871"/>
      <c r="NN1009" s="871"/>
      <c r="NO1009" s="871"/>
      <c r="NP1009" s="871"/>
      <c r="NQ1009" s="871"/>
      <c r="NR1009" s="871"/>
      <c r="NS1009" s="871"/>
      <c r="NT1009" s="871"/>
      <c r="NU1009" s="871"/>
      <c r="NV1009" s="871"/>
      <c r="NW1009" s="871"/>
      <c r="NX1009" s="871"/>
      <c r="NY1009" s="871"/>
      <c r="NZ1009" s="871"/>
      <c r="OA1009" s="871"/>
      <c r="OB1009" s="871"/>
      <c r="OC1009" s="871"/>
      <c r="OD1009" s="871"/>
      <c r="OE1009" s="871"/>
      <c r="OF1009" s="871"/>
      <c r="OG1009" s="871"/>
      <c r="OH1009" s="871"/>
      <c r="OI1009" s="871"/>
      <c r="OJ1009" s="871"/>
      <c r="OK1009" s="871"/>
      <c r="OL1009" s="871"/>
      <c r="OM1009" s="871"/>
      <c r="ON1009" s="871"/>
      <c r="OO1009" s="871"/>
      <c r="OP1009" s="871"/>
      <c r="OQ1009" s="871"/>
      <c r="OR1009" s="871"/>
      <c r="OS1009" s="871"/>
      <c r="OT1009" s="871"/>
      <c r="OU1009" s="871"/>
      <c r="OV1009" s="871"/>
      <c r="OW1009" s="871"/>
      <c r="OX1009" s="871"/>
      <c r="OY1009" s="871"/>
      <c r="OZ1009" s="871"/>
      <c r="PA1009" s="871"/>
      <c r="PB1009" s="871"/>
      <c r="PC1009" s="871"/>
      <c r="PD1009" s="871"/>
      <c r="PE1009" s="871"/>
      <c r="PF1009" s="871"/>
      <c r="PG1009" s="871"/>
      <c r="PH1009" s="871"/>
      <c r="PI1009" s="871"/>
      <c r="PJ1009" s="871"/>
      <c r="PK1009" s="871"/>
      <c r="PL1009" s="871"/>
      <c r="PM1009" s="871"/>
      <c r="PN1009" s="871"/>
      <c r="PO1009" s="871"/>
      <c r="PP1009" s="871"/>
      <c r="PQ1009" s="871"/>
      <c r="PR1009" s="871"/>
      <c r="PS1009" s="871"/>
      <c r="PT1009" s="871"/>
      <c r="PU1009" s="871"/>
      <c r="PV1009" s="871"/>
      <c r="PW1009" s="871"/>
      <c r="PX1009" s="871"/>
      <c r="PY1009" s="871"/>
      <c r="PZ1009" s="871"/>
      <c r="QA1009" s="871"/>
      <c r="QB1009" s="871"/>
      <c r="QC1009" s="871"/>
      <c r="QD1009" s="871"/>
      <c r="QE1009" s="871"/>
      <c r="QF1009" s="871"/>
      <c r="QG1009" s="871"/>
      <c r="QH1009" s="871"/>
      <c r="QI1009" s="871"/>
      <c r="QJ1009" s="871"/>
      <c r="QK1009" s="871"/>
      <c r="QL1009" s="871"/>
      <c r="QM1009" s="871"/>
      <c r="QN1009" s="871"/>
      <c r="QO1009" s="871"/>
      <c r="QP1009" s="871"/>
      <c r="QQ1009" s="871"/>
      <c r="QR1009" s="871"/>
      <c r="QS1009" s="871"/>
      <c r="QT1009" s="871"/>
      <c r="QU1009" s="871"/>
      <c r="QV1009" s="871"/>
      <c r="QW1009" s="871"/>
      <c r="QX1009" s="871"/>
      <c r="QY1009" s="871"/>
      <c r="QZ1009" s="871"/>
      <c r="RA1009" s="871"/>
      <c r="RB1009" s="871"/>
      <c r="RC1009" s="871"/>
      <c r="RD1009" s="871"/>
      <c r="RE1009" s="871"/>
      <c r="RF1009" s="871"/>
      <c r="RG1009" s="871"/>
      <c r="RH1009" s="871"/>
      <c r="RI1009" s="871"/>
      <c r="RJ1009" s="871"/>
      <c r="RK1009" s="871"/>
      <c r="RL1009" s="871"/>
      <c r="RM1009" s="871"/>
      <c r="RN1009" s="871"/>
      <c r="RO1009" s="871"/>
      <c r="RP1009" s="871"/>
      <c r="RQ1009" s="871"/>
      <c r="RR1009" s="871"/>
      <c r="RS1009" s="871"/>
      <c r="RT1009" s="871"/>
      <c r="RU1009" s="871"/>
      <c r="RV1009" s="871"/>
      <c r="RW1009" s="871"/>
      <c r="RX1009" s="871"/>
      <c r="RY1009" s="871"/>
      <c r="RZ1009" s="871"/>
      <c r="SA1009" s="871"/>
      <c r="SB1009" s="871"/>
      <c r="SC1009" s="871"/>
      <c r="SD1009" s="871"/>
      <c r="SE1009" s="871"/>
      <c r="SF1009" s="871"/>
      <c r="SG1009" s="871"/>
      <c r="SH1009" s="871"/>
      <c r="SI1009" s="871"/>
      <c r="SJ1009" s="871"/>
      <c r="SK1009" s="871"/>
      <c r="SL1009" s="871"/>
      <c r="SM1009" s="871"/>
      <c r="SN1009" s="871"/>
      <c r="SO1009" s="871"/>
      <c r="SP1009" s="871"/>
      <c r="SQ1009" s="871"/>
      <c r="SR1009" s="871"/>
      <c r="SS1009" s="871"/>
      <c r="ST1009" s="871"/>
      <c r="SU1009" s="871"/>
      <c r="SV1009" s="871"/>
      <c r="SW1009" s="871"/>
      <c r="SX1009" s="871"/>
      <c r="SY1009" s="871"/>
      <c r="SZ1009" s="871"/>
      <c r="TA1009" s="871"/>
      <c r="TB1009" s="871"/>
      <c r="TC1009" s="871"/>
      <c r="TD1009" s="871"/>
      <c r="TE1009" s="871"/>
      <c r="TF1009" s="871"/>
      <c r="TG1009" s="871"/>
      <c r="TH1009" s="871"/>
      <c r="TI1009" s="871"/>
      <c r="TJ1009" s="871"/>
      <c r="TK1009" s="871"/>
      <c r="TL1009" s="871"/>
      <c r="TM1009" s="871"/>
      <c r="TN1009" s="871"/>
      <c r="TO1009" s="871"/>
      <c r="TP1009" s="871"/>
      <c r="TQ1009" s="871"/>
      <c r="TR1009" s="871"/>
      <c r="TS1009" s="871"/>
      <c r="TT1009" s="871"/>
      <c r="TU1009" s="871"/>
      <c r="TV1009" s="871"/>
      <c r="TW1009" s="871"/>
      <c r="TX1009" s="871"/>
      <c r="TY1009" s="871"/>
      <c r="TZ1009" s="871"/>
      <c r="UA1009" s="871"/>
      <c r="UB1009" s="871"/>
      <c r="UC1009" s="871"/>
      <c r="UD1009" s="871"/>
      <c r="UE1009" s="871"/>
      <c r="UF1009" s="871"/>
      <c r="UG1009" s="871"/>
      <c r="UH1009" s="871"/>
      <c r="UI1009" s="871"/>
      <c r="UJ1009" s="871"/>
      <c r="UK1009" s="871"/>
      <c r="UL1009" s="871"/>
      <c r="UM1009" s="871"/>
      <c r="UN1009" s="871"/>
      <c r="UO1009" s="871"/>
      <c r="UP1009" s="871"/>
      <c r="UQ1009" s="871"/>
      <c r="UR1009" s="871"/>
      <c r="US1009" s="871"/>
      <c r="UT1009" s="871"/>
      <c r="UU1009" s="871"/>
      <c r="UV1009" s="871"/>
      <c r="UW1009" s="871"/>
      <c r="UX1009" s="871"/>
      <c r="UY1009" s="871"/>
      <c r="UZ1009" s="871"/>
      <c r="VA1009" s="871"/>
      <c r="VB1009" s="871"/>
      <c r="VC1009" s="871"/>
      <c r="VD1009" s="871"/>
      <c r="VE1009" s="871"/>
      <c r="VF1009" s="871"/>
      <c r="VG1009" s="871"/>
      <c r="VH1009" s="871"/>
      <c r="VI1009" s="871"/>
      <c r="VJ1009" s="871"/>
      <c r="VK1009" s="871"/>
      <c r="VL1009" s="871"/>
      <c r="VM1009" s="871"/>
      <c r="VN1009" s="871"/>
      <c r="VO1009" s="871"/>
      <c r="VP1009" s="871"/>
      <c r="VQ1009" s="871"/>
      <c r="VR1009" s="871"/>
      <c r="VS1009" s="871"/>
      <c r="VT1009" s="871"/>
      <c r="VU1009" s="871"/>
      <c r="VV1009" s="871"/>
      <c r="VW1009" s="871"/>
      <c r="VX1009" s="871"/>
      <c r="VY1009" s="871"/>
      <c r="VZ1009" s="871"/>
      <c r="WA1009" s="871"/>
      <c r="WB1009" s="871"/>
      <c r="WC1009" s="871"/>
      <c r="WD1009" s="871"/>
      <c r="WE1009" s="871"/>
      <c r="WF1009" s="871"/>
      <c r="WG1009" s="871"/>
      <c r="WH1009" s="871"/>
      <c r="WI1009" s="871"/>
      <c r="WJ1009" s="871"/>
      <c r="WK1009" s="871"/>
      <c r="WL1009" s="871"/>
      <c r="WM1009" s="871"/>
      <c r="WN1009" s="871"/>
      <c r="WO1009" s="871"/>
      <c r="WP1009" s="871"/>
      <c r="WQ1009" s="871"/>
      <c r="WR1009" s="871"/>
      <c r="WS1009" s="871"/>
      <c r="WT1009" s="871"/>
      <c r="WU1009" s="871"/>
      <c r="WV1009" s="871"/>
      <c r="WW1009" s="871"/>
      <c r="WX1009" s="871"/>
      <c r="WY1009" s="871"/>
      <c r="WZ1009" s="871"/>
      <c r="XA1009" s="871"/>
      <c r="XB1009" s="871"/>
      <c r="XC1009" s="871"/>
      <c r="XD1009" s="871"/>
      <c r="XE1009" s="871"/>
      <c r="XF1009" s="871"/>
      <c r="XG1009" s="871"/>
      <c r="XH1009" s="871"/>
      <c r="XI1009" s="871"/>
      <c r="XJ1009" s="871"/>
      <c r="XK1009" s="871"/>
      <c r="XL1009" s="871"/>
      <c r="XM1009" s="871"/>
      <c r="XN1009" s="871"/>
      <c r="XO1009" s="871"/>
      <c r="XP1009" s="871"/>
      <c r="XQ1009" s="871"/>
      <c r="XR1009" s="871"/>
      <c r="XS1009" s="871"/>
      <c r="XT1009" s="871"/>
      <c r="XU1009" s="871"/>
      <c r="XV1009" s="871"/>
      <c r="XW1009" s="871"/>
      <c r="XX1009" s="871"/>
      <c r="XY1009" s="871"/>
      <c r="XZ1009" s="871"/>
      <c r="YA1009" s="871"/>
      <c r="YB1009" s="871"/>
      <c r="YC1009" s="871"/>
      <c r="YD1009" s="871"/>
      <c r="YE1009" s="871"/>
      <c r="YF1009" s="871"/>
      <c r="YG1009" s="871"/>
      <c r="YH1009" s="871"/>
      <c r="YI1009" s="871"/>
      <c r="YJ1009" s="871"/>
      <c r="YK1009" s="871"/>
      <c r="YL1009" s="871"/>
      <c r="YM1009" s="871"/>
      <c r="YN1009" s="871"/>
      <c r="YO1009" s="871"/>
      <c r="YP1009" s="871"/>
      <c r="YQ1009" s="871"/>
      <c r="YR1009" s="871"/>
      <c r="YS1009" s="871"/>
      <c r="YT1009" s="871"/>
      <c r="YU1009" s="871"/>
      <c r="YV1009" s="871"/>
      <c r="YW1009" s="871"/>
      <c r="YX1009" s="871"/>
      <c r="YY1009" s="871"/>
      <c r="YZ1009" s="871"/>
      <c r="ZA1009" s="871"/>
      <c r="ZB1009" s="871"/>
      <c r="ZC1009" s="871"/>
      <c r="ZD1009" s="871"/>
      <c r="ZE1009" s="871"/>
      <c r="ZF1009" s="871"/>
      <c r="ZG1009" s="871"/>
      <c r="ZH1009" s="871"/>
      <c r="ZI1009" s="871"/>
      <c r="ZJ1009" s="871"/>
      <c r="ZK1009" s="871"/>
      <c r="ZL1009" s="871"/>
      <c r="ZM1009" s="871"/>
      <c r="ZN1009" s="871"/>
      <c r="ZO1009" s="871"/>
      <c r="ZP1009" s="871"/>
      <c r="ZQ1009" s="871"/>
      <c r="ZR1009" s="871"/>
      <c r="ZS1009" s="871"/>
      <c r="ZT1009" s="871"/>
      <c r="ZU1009" s="871"/>
      <c r="ZV1009" s="871"/>
      <c r="ZW1009" s="871"/>
      <c r="ZX1009" s="871"/>
      <c r="ZY1009" s="871"/>
      <c r="ZZ1009" s="871"/>
      <c r="AAA1009" s="871"/>
      <c r="AAB1009" s="871"/>
      <c r="AAC1009" s="871"/>
      <c r="AAD1009" s="871"/>
      <c r="AAE1009" s="871"/>
      <c r="AAF1009" s="871"/>
      <c r="AAG1009" s="871"/>
      <c r="AAH1009" s="871"/>
      <c r="AAI1009" s="871"/>
      <c r="AAJ1009" s="871"/>
      <c r="AAK1009" s="871"/>
      <c r="AAL1009" s="871"/>
      <c r="AAM1009" s="871"/>
      <c r="AAN1009" s="871"/>
      <c r="AAO1009" s="871"/>
      <c r="AAP1009" s="871"/>
      <c r="AAQ1009" s="871"/>
      <c r="AAR1009" s="871"/>
      <c r="AAS1009" s="871"/>
      <c r="AAT1009" s="871"/>
      <c r="AAU1009" s="871"/>
      <c r="AAV1009" s="871"/>
      <c r="AAW1009" s="871"/>
      <c r="AAX1009" s="871"/>
      <c r="AAY1009" s="871"/>
      <c r="AAZ1009" s="871"/>
      <c r="ABA1009" s="871"/>
      <c r="ABB1009" s="871"/>
      <c r="ABC1009" s="871"/>
      <c r="ABD1009" s="871"/>
      <c r="ABE1009" s="871"/>
      <c r="ABF1009" s="871"/>
      <c r="ABG1009" s="871"/>
      <c r="ABH1009" s="871"/>
      <c r="ABI1009" s="871"/>
      <c r="ABJ1009" s="871"/>
      <c r="ABK1009" s="871"/>
      <c r="ABL1009" s="871"/>
      <c r="ABM1009" s="871"/>
      <c r="ABN1009" s="871"/>
      <c r="ABO1009" s="871"/>
      <c r="ABP1009" s="871"/>
      <c r="ABQ1009" s="871"/>
      <c r="ABR1009" s="871"/>
      <c r="ABS1009" s="871"/>
      <c r="ABT1009" s="871"/>
      <c r="ABU1009" s="871"/>
      <c r="ABV1009" s="871"/>
      <c r="ABW1009" s="871"/>
      <c r="ABX1009" s="871"/>
      <c r="ABY1009" s="871"/>
      <c r="ABZ1009" s="871"/>
      <c r="ACA1009" s="871"/>
      <c r="ACB1009" s="871"/>
      <c r="ACC1009" s="871"/>
      <c r="ACD1009" s="871"/>
      <c r="ACE1009" s="871"/>
      <c r="ACF1009" s="871"/>
      <c r="ACG1009" s="871"/>
      <c r="ACH1009" s="871"/>
      <c r="ACI1009" s="871"/>
      <c r="ACJ1009" s="871"/>
      <c r="ACK1009" s="871"/>
      <c r="ACL1009" s="871"/>
      <c r="ACM1009" s="871"/>
      <c r="ACN1009" s="871"/>
      <c r="ACO1009" s="871"/>
      <c r="ACP1009" s="871"/>
      <c r="ACQ1009" s="871"/>
      <c r="ACR1009" s="871"/>
      <c r="ACS1009" s="871"/>
      <c r="ACT1009" s="871"/>
      <c r="ACU1009" s="871"/>
      <c r="ACV1009" s="871"/>
      <c r="ACW1009" s="871"/>
      <c r="ACX1009" s="871"/>
      <c r="ACY1009" s="871"/>
      <c r="ACZ1009" s="871"/>
      <c r="ADA1009" s="871"/>
      <c r="ADB1009" s="871"/>
      <c r="ADC1009" s="871"/>
      <c r="ADD1009" s="871"/>
      <c r="ADE1009" s="871"/>
      <c r="ADF1009" s="871"/>
      <c r="ADG1009" s="871"/>
      <c r="ADH1009" s="871"/>
      <c r="ADI1009" s="871"/>
      <c r="ADJ1009" s="871"/>
      <c r="ADK1009" s="871"/>
      <c r="ADL1009" s="871"/>
      <c r="ADM1009" s="871"/>
      <c r="ADN1009" s="871"/>
      <c r="ADO1009" s="871"/>
      <c r="ADP1009" s="871"/>
      <c r="ADQ1009" s="871"/>
      <c r="ADR1009" s="871"/>
      <c r="ADS1009" s="871"/>
      <c r="ADT1009" s="871"/>
      <c r="ADU1009" s="871"/>
      <c r="ADV1009" s="871"/>
      <c r="ADW1009" s="871"/>
      <c r="ADX1009" s="871"/>
      <c r="ADY1009" s="871"/>
      <c r="ADZ1009" s="871"/>
      <c r="AEA1009" s="871"/>
      <c r="AEB1009" s="871"/>
      <c r="AEC1009" s="871"/>
      <c r="AED1009" s="871"/>
      <c r="AEE1009" s="871"/>
      <c r="AEF1009" s="871"/>
      <c r="AEG1009" s="871"/>
      <c r="AEH1009" s="871"/>
      <c r="AEI1009" s="871"/>
      <c r="AEJ1009" s="871"/>
      <c r="AEK1009" s="871"/>
      <c r="AEL1009" s="871"/>
      <c r="AEM1009" s="871"/>
      <c r="AEN1009" s="871"/>
      <c r="AEO1009" s="871"/>
      <c r="AEP1009" s="871"/>
      <c r="AEQ1009" s="871"/>
      <c r="AER1009" s="871"/>
      <c r="AES1009" s="871"/>
      <c r="AET1009" s="871"/>
      <c r="AEU1009" s="871"/>
      <c r="AEV1009" s="871"/>
      <c r="AEW1009" s="871"/>
      <c r="AEX1009" s="871"/>
      <c r="AEY1009" s="871"/>
      <c r="AEZ1009" s="871"/>
      <c r="AFA1009" s="871"/>
      <c r="AFB1009" s="871"/>
      <c r="AFC1009" s="871"/>
      <c r="AFD1009" s="871"/>
      <c r="AFE1009" s="871"/>
      <c r="AFF1009" s="871"/>
      <c r="AFG1009" s="871"/>
      <c r="AFH1009" s="871"/>
      <c r="AFI1009" s="871"/>
      <c r="AFJ1009" s="871"/>
      <c r="AFK1009" s="871"/>
      <c r="AFL1009" s="871"/>
      <c r="AFM1009" s="871"/>
      <c r="AFN1009" s="871"/>
      <c r="AFO1009" s="871"/>
      <c r="AFP1009" s="871"/>
      <c r="AFQ1009" s="871"/>
      <c r="AFR1009" s="871"/>
      <c r="AFS1009" s="871"/>
      <c r="AFT1009" s="871"/>
      <c r="AFU1009" s="871"/>
      <c r="AFV1009" s="871"/>
      <c r="AFW1009" s="871"/>
      <c r="AFX1009" s="871"/>
      <c r="AFY1009" s="871"/>
      <c r="AFZ1009" s="871"/>
      <c r="AGA1009" s="871"/>
      <c r="AGB1009" s="871"/>
      <c r="AGC1009" s="871"/>
      <c r="AGD1009" s="871"/>
      <c r="AGE1009" s="871"/>
      <c r="AGF1009" s="871"/>
      <c r="AGG1009" s="871"/>
      <c r="AGH1009" s="871"/>
      <c r="AGI1009" s="871"/>
      <c r="AGJ1009" s="871"/>
      <c r="AGK1009" s="871"/>
      <c r="AGL1009" s="871"/>
      <c r="AGM1009" s="871"/>
      <c r="AGN1009" s="871"/>
      <c r="AGO1009" s="871"/>
      <c r="AGP1009" s="871"/>
      <c r="AGQ1009" s="871"/>
      <c r="AGR1009" s="871"/>
      <c r="AGS1009" s="871"/>
      <c r="AGT1009" s="871"/>
      <c r="AGU1009" s="871"/>
      <c r="AGV1009" s="871"/>
      <c r="AGW1009" s="871"/>
      <c r="AGX1009" s="871"/>
      <c r="AGY1009" s="871"/>
      <c r="AGZ1009" s="871"/>
      <c r="AHA1009" s="871"/>
      <c r="AHB1009" s="871"/>
      <c r="AHC1009" s="871"/>
      <c r="AHD1009" s="871"/>
      <c r="AHE1009" s="871"/>
      <c r="AHF1009" s="871"/>
      <c r="AHG1009" s="871"/>
      <c r="AHH1009" s="871"/>
      <c r="AHI1009" s="871"/>
      <c r="AHJ1009" s="871"/>
      <c r="AHK1009" s="871"/>
      <c r="AHL1009" s="871"/>
      <c r="AHM1009" s="871"/>
      <c r="AHN1009" s="871"/>
      <c r="AHO1009" s="871"/>
      <c r="AHP1009" s="871"/>
      <c r="AHQ1009" s="871"/>
      <c r="AHR1009" s="871"/>
      <c r="AHS1009" s="871"/>
      <c r="AHT1009" s="871"/>
      <c r="AHU1009" s="871"/>
      <c r="AHV1009" s="871"/>
      <c r="AHW1009" s="871"/>
      <c r="AHX1009" s="871"/>
      <c r="AHY1009" s="871"/>
      <c r="AHZ1009" s="871"/>
      <c r="AIA1009" s="871"/>
      <c r="AIB1009" s="871"/>
      <c r="AIC1009" s="871"/>
      <c r="AID1009" s="871"/>
      <c r="AIE1009" s="871"/>
      <c r="AIF1009" s="871"/>
      <c r="AIG1009" s="871"/>
      <c r="AIH1009" s="871"/>
      <c r="AII1009" s="871"/>
      <c r="AIJ1009" s="871"/>
      <c r="AIK1009" s="871"/>
      <c r="AIL1009" s="871"/>
      <c r="AIM1009" s="871"/>
      <c r="AIN1009" s="871"/>
      <c r="AIO1009" s="871"/>
      <c r="AIP1009" s="871"/>
      <c r="AIQ1009" s="871"/>
      <c r="AIR1009" s="871"/>
      <c r="AIS1009" s="871"/>
      <c r="AIT1009" s="871"/>
      <c r="AIU1009" s="871"/>
      <c r="AIV1009" s="871"/>
      <c r="AIW1009" s="871"/>
      <c r="AIX1009" s="871"/>
      <c r="AIY1009" s="871"/>
      <c r="AIZ1009" s="871"/>
      <c r="AJA1009" s="871"/>
      <c r="AJB1009" s="871"/>
      <c r="AJC1009" s="871"/>
      <c r="AJD1009" s="871"/>
      <c r="AJE1009" s="871"/>
      <c r="AJF1009" s="871"/>
      <c r="AJG1009" s="871"/>
      <c r="AJH1009" s="871"/>
      <c r="AJI1009" s="871"/>
      <c r="AJJ1009" s="871"/>
      <c r="AJK1009" s="871"/>
      <c r="AJL1009" s="871"/>
      <c r="AJM1009" s="871"/>
      <c r="AJN1009" s="871"/>
      <c r="AJO1009" s="871"/>
      <c r="AJP1009" s="871"/>
      <c r="AJQ1009" s="871"/>
      <c r="AJR1009" s="871"/>
      <c r="AJS1009" s="871"/>
      <c r="AJT1009" s="871"/>
      <c r="AJU1009" s="871"/>
      <c r="AJV1009" s="871"/>
      <c r="AJW1009" s="871"/>
      <c r="AJX1009" s="871"/>
      <c r="AJY1009" s="871"/>
      <c r="AJZ1009" s="871"/>
      <c r="AKA1009" s="871"/>
      <c r="AKB1009" s="871"/>
      <c r="AKC1009" s="871"/>
      <c r="AKD1009" s="871"/>
      <c r="AKE1009" s="871"/>
      <c r="AKF1009" s="871"/>
      <c r="AKG1009" s="871"/>
      <c r="AKH1009" s="871"/>
      <c r="AKI1009" s="871"/>
      <c r="AKJ1009" s="871"/>
      <c r="AKK1009" s="871"/>
      <c r="AKL1009" s="871"/>
      <c r="AKM1009" s="871"/>
      <c r="AKN1009" s="871"/>
      <c r="AKO1009" s="871"/>
      <c r="AKP1009" s="871"/>
      <c r="AKQ1009" s="871"/>
      <c r="AKR1009" s="871"/>
      <c r="AKS1009" s="871"/>
      <c r="AKT1009" s="871"/>
      <c r="AKU1009" s="871"/>
      <c r="AKV1009" s="871"/>
      <c r="AKW1009" s="871"/>
      <c r="AKX1009" s="871"/>
      <c r="AKY1009" s="871"/>
      <c r="AKZ1009" s="871"/>
      <c r="ALA1009" s="871"/>
      <c r="ALB1009" s="871"/>
      <c r="ALC1009" s="871"/>
      <c r="ALD1009" s="871"/>
      <c r="ALE1009" s="871"/>
      <c r="ALF1009" s="871"/>
      <c r="ALG1009" s="871"/>
      <c r="ALH1009" s="871"/>
      <c r="ALI1009" s="871"/>
      <c r="ALJ1009" s="871"/>
      <c r="ALK1009" s="871"/>
      <c r="ALL1009" s="871"/>
      <c r="ALM1009" s="871"/>
      <c r="ALN1009" s="871"/>
      <c r="ALO1009" s="871"/>
      <c r="ALP1009" s="871"/>
      <c r="ALQ1009" s="871"/>
      <c r="ALR1009" s="871"/>
      <c r="ALS1009" s="871"/>
      <c r="ALT1009" s="871"/>
      <c r="ALU1009" s="871"/>
      <c r="ALV1009" s="871"/>
      <c r="ALW1009" s="871"/>
      <c r="ALX1009" s="871"/>
      <c r="ALY1009" s="871"/>
      <c r="ALZ1009" s="871"/>
      <c r="AMA1009" s="871"/>
      <c r="AMB1009" s="871"/>
      <c r="AMC1009" s="871"/>
      <c r="AMD1009" s="871"/>
      <c r="AME1009" s="871"/>
      <c r="AMF1009" s="871"/>
      <c r="AMG1009" s="871"/>
      <c r="AMH1009" s="871"/>
      <c r="AMI1009" s="871"/>
      <c r="AMJ1009" s="871"/>
    </row>
    <row r="1010" spans="1:1024" ht="14.4">
      <c r="A1010" s="964">
        <v>15628</v>
      </c>
      <c r="B1010" s="1008">
        <v>0.1</v>
      </c>
      <c r="C1010" s="1042"/>
      <c r="D1010" s="959" t="s">
        <v>771</v>
      </c>
      <c r="E1010" s="955">
        <v>3400000</v>
      </c>
      <c r="F1010" s="1056">
        <v>2.5000000000000001E-2</v>
      </c>
      <c r="G1010" s="955">
        <f t="shared" si="40"/>
        <v>85000</v>
      </c>
      <c r="H1010" s="871"/>
      <c r="I1010" s="871"/>
      <c r="J1010" s="871"/>
      <c r="K1010" s="871"/>
      <c r="L1010" s="871"/>
      <c r="M1010" s="871"/>
      <c r="N1010" s="871"/>
      <c r="O1010" s="871"/>
      <c r="P1010" s="871"/>
      <c r="Q1010" s="871"/>
      <c r="R1010" s="871"/>
      <c r="S1010" s="871"/>
      <c r="T1010" s="871"/>
      <c r="U1010" s="871"/>
      <c r="V1010" s="871"/>
      <c r="W1010" s="871"/>
      <c r="X1010" s="871"/>
      <c r="Y1010" s="871"/>
      <c r="Z1010" s="871"/>
      <c r="AA1010" s="871"/>
      <c r="AB1010" s="871"/>
      <c r="AC1010" s="871"/>
      <c r="AD1010" s="871"/>
      <c r="AE1010" s="871"/>
      <c r="AF1010" s="871"/>
      <c r="AG1010" s="871"/>
      <c r="AH1010" s="871"/>
      <c r="AI1010" s="871"/>
      <c r="AJ1010" s="871"/>
      <c r="AK1010" s="871"/>
      <c r="AL1010" s="871"/>
      <c r="AM1010" s="871"/>
      <c r="AN1010" s="871"/>
      <c r="AO1010" s="871"/>
      <c r="AP1010" s="871"/>
      <c r="AQ1010" s="871"/>
      <c r="AR1010" s="871"/>
      <c r="AS1010" s="871"/>
      <c r="AT1010" s="871"/>
      <c r="AU1010" s="871"/>
      <c r="AV1010" s="871"/>
      <c r="AW1010" s="871"/>
      <c r="AX1010" s="871"/>
      <c r="AY1010" s="871"/>
      <c r="AZ1010" s="871"/>
      <c r="BA1010" s="871"/>
      <c r="BB1010" s="871"/>
      <c r="BC1010" s="871"/>
      <c r="BD1010" s="871"/>
      <c r="BE1010" s="871"/>
      <c r="BF1010" s="871"/>
      <c r="BG1010" s="871"/>
      <c r="BH1010" s="871"/>
      <c r="BI1010" s="871"/>
      <c r="BJ1010" s="871"/>
      <c r="BK1010" s="871"/>
      <c r="BL1010" s="871"/>
      <c r="BM1010" s="871"/>
      <c r="BN1010" s="871"/>
      <c r="BO1010" s="871"/>
      <c r="BP1010" s="871"/>
      <c r="BQ1010" s="871"/>
      <c r="BR1010" s="871"/>
      <c r="BS1010" s="871"/>
      <c r="BT1010" s="871"/>
      <c r="BU1010" s="871"/>
      <c r="BV1010" s="871"/>
      <c r="BW1010" s="871"/>
      <c r="BX1010" s="871"/>
      <c r="BY1010" s="871"/>
      <c r="BZ1010" s="871"/>
      <c r="CA1010" s="871"/>
      <c r="CB1010" s="871"/>
      <c r="CC1010" s="871"/>
      <c r="CD1010" s="871"/>
      <c r="CE1010" s="871"/>
      <c r="CF1010" s="871"/>
      <c r="CG1010" s="871"/>
      <c r="CH1010" s="871"/>
      <c r="CI1010" s="871"/>
      <c r="CJ1010" s="871"/>
      <c r="CK1010" s="871"/>
      <c r="CL1010" s="871"/>
      <c r="CM1010" s="871"/>
      <c r="CN1010" s="871"/>
      <c r="CO1010" s="871"/>
      <c r="CP1010" s="871"/>
      <c r="CQ1010" s="871"/>
      <c r="CR1010" s="871"/>
      <c r="CS1010" s="871"/>
      <c r="CT1010" s="871"/>
      <c r="CU1010" s="871"/>
      <c r="CV1010" s="871"/>
      <c r="CW1010" s="871"/>
      <c r="CX1010" s="871"/>
      <c r="CY1010" s="871"/>
      <c r="CZ1010" s="871"/>
      <c r="DA1010" s="871"/>
      <c r="DB1010" s="871"/>
      <c r="DC1010" s="871"/>
      <c r="DD1010" s="871"/>
      <c r="DE1010" s="871"/>
      <c r="DF1010" s="871"/>
      <c r="DG1010" s="871"/>
      <c r="DH1010" s="871"/>
      <c r="DI1010" s="871"/>
      <c r="DJ1010" s="871"/>
      <c r="DK1010" s="871"/>
      <c r="DL1010" s="871"/>
      <c r="DM1010" s="871"/>
      <c r="DN1010" s="871"/>
      <c r="DO1010" s="871"/>
      <c r="DP1010" s="871"/>
      <c r="DQ1010" s="871"/>
      <c r="DR1010" s="871"/>
      <c r="DS1010" s="871"/>
      <c r="DT1010" s="871"/>
      <c r="DU1010" s="871"/>
      <c r="DV1010" s="871"/>
      <c r="DW1010" s="871"/>
      <c r="DX1010" s="871"/>
      <c r="DY1010" s="871"/>
      <c r="DZ1010" s="871"/>
      <c r="EA1010" s="871"/>
      <c r="EB1010" s="871"/>
      <c r="EC1010" s="871"/>
      <c r="ED1010" s="871"/>
      <c r="EE1010" s="871"/>
      <c r="EF1010" s="871"/>
      <c r="EG1010" s="871"/>
      <c r="EH1010" s="871"/>
      <c r="EI1010" s="871"/>
      <c r="EJ1010" s="871"/>
      <c r="EK1010" s="871"/>
      <c r="EL1010" s="871"/>
      <c r="EM1010" s="871"/>
      <c r="EN1010" s="871"/>
      <c r="EO1010" s="871"/>
      <c r="EP1010" s="871"/>
      <c r="EQ1010" s="871"/>
      <c r="ER1010" s="871"/>
      <c r="ES1010" s="871"/>
      <c r="ET1010" s="871"/>
      <c r="EU1010" s="871"/>
      <c r="EV1010" s="871"/>
      <c r="EW1010" s="871"/>
      <c r="EX1010" s="871"/>
      <c r="EY1010" s="871"/>
      <c r="EZ1010" s="871"/>
      <c r="FA1010" s="871"/>
      <c r="FB1010" s="871"/>
      <c r="FC1010" s="871"/>
      <c r="FD1010" s="871"/>
      <c r="FE1010" s="871"/>
      <c r="FF1010" s="871"/>
      <c r="FG1010" s="871"/>
      <c r="FH1010" s="871"/>
      <c r="FI1010" s="871"/>
      <c r="FJ1010" s="871"/>
      <c r="FK1010" s="871"/>
      <c r="FL1010" s="871"/>
      <c r="FM1010" s="871"/>
      <c r="FN1010" s="871"/>
      <c r="FO1010" s="871"/>
      <c r="FP1010" s="871"/>
      <c r="FQ1010" s="871"/>
      <c r="FR1010" s="871"/>
      <c r="FS1010" s="871"/>
      <c r="FT1010" s="871"/>
      <c r="FU1010" s="871"/>
      <c r="FV1010" s="871"/>
      <c r="FW1010" s="871"/>
      <c r="FX1010" s="871"/>
      <c r="FY1010" s="871"/>
      <c r="FZ1010" s="871"/>
      <c r="GA1010" s="871"/>
      <c r="GB1010" s="871"/>
      <c r="GC1010" s="871"/>
      <c r="GD1010" s="871"/>
      <c r="GE1010" s="871"/>
      <c r="GF1010" s="871"/>
      <c r="GG1010" s="871"/>
      <c r="GH1010" s="871"/>
      <c r="GI1010" s="871"/>
      <c r="GJ1010" s="871"/>
      <c r="GK1010" s="871"/>
      <c r="GL1010" s="871"/>
      <c r="GM1010" s="871"/>
      <c r="GN1010" s="871"/>
      <c r="GO1010" s="871"/>
      <c r="GP1010" s="871"/>
      <c r="GQ1010" s="871"/>
      <c r="GR1010" s="871"/>
      <c r="GS1010" s="871"/>
      <c r="GT1010" s="871"/>
      <c r="GU1010" s="871"/>
      <c r="GV1010" s="871"/>
      <c r="GW1010" s="871"/>
      <c r="GX1010" s="871"/>
      <c r="GY1010" s="871"/>
      <c r="GZ1010" s="871"/>
      <c r="HA1010" s="871"/>
      <c r="HB1010" s="871"/>
      <c r="HC1010" s="871"/>
      <c r="HD1010" s="871"/>
      <c r="HE1010" s="871"/>
      <c r="HF1010" s="871"/>
      <c r="HG1010" s="871"/>
      <c r="HH1010" s="871"/>
      <c r="HI1010" s="871"/>
      <c r="HJ1010" s="871"/>
      <c r="HK1010" s="871"/>
      <c r="HL1010" s="871"/>
      <c r="HM1010" s="871"/>
      <c r="HN1010" s="871"/>
      <c r="HO1010" s="871"/>
      <c r="HP1010" s="871"/>
      <c r="HQ1010" s="871"/>
      <c r="HR1010" s="871"/>
      <c r="HS1010" s="871"/>
      <c r="HT1010" s="871"/>
      <c r="HU1010" s="871"/>
      <c r="HV1010" s="871"/>
      <c r="HW1010" s="871"/>
      <c r="HX1010" s="871"/>
      <c r="HY1010" s="871"/>
      <c r="HZ1010" s="871"/>
      <c r="IA1010" s="871"/>
      <c r="IB1010" s="871"/>
      <c r="IC1010" s="871"/>
      <c r="ID1010" s="871"/>
      <c r="IE1010" s="871"/>
      <c r="IF1010" s="871"/>
      <c r="IG1010" s="871"/>
      <c r="IH1010" s="871"/>
      <c r="II1010" s="871"/>
      <c r="IJ1010" s="871"/>
      <c r="IK1010" s="871"/>
      <c r="IL1010" s="871"/>
      <c r="IM1010" s="871"/>
      <c r="IN1010" s="871"/>
      <c r="IO1010" s="871"/>
      <c r="IP1010" s="871"/>
      <c r="IQ1010" s="871"/>
      <c r="IR1010" s="871"/>
      <c r="IS1010" s="871"/>
      <c r="IT1010" s="871"/>
      <c r="IU1010" s="871"/>
      <c r="IV1010" s="871"/>
      <c r="IW1010" s="871"/>
      <c r="IX1010" s="871"/>
      <c r="IY1010" s="871"/>
      <c r="IZ1010" s="871"/>
      <c r="JA1010" s="871"/>
      <c r="JB1010" s="871"/>
      <c r="JC1010" s="871"/>
      <c r="JD1010" s="871"/>
      <c r="JE1010" s="871"/>
      <c r="JF1010" s="871"/>
      <c r="JG1010" s="871"/>
      <c r="JH1010" s="871"/>
      <c r="JI1010" s="871"/>
      <c r="JJ1010" s="871"/>
      <c r="JK1010" s="871"/>
      <c r="JL1010" s="871"/>
      <c r="JM1010" s="871"/>
      <c r="JN1010" s="871"/>
      <c r="JO1010" s="871"/>
      <c r="JP1010" s="871"/>
      <c r="JQ1010" s="871"/>
      <c r="JR1010" s="871"/>
      <c r="JS1010" s="871"/>
      <c r="JT1010" s="871"/>
      <c r="JU1010" s="871"/>
      <c r="JV1010" s="871"/>
      <c r="JW1010" s="871"/>
      <c r="JX1010" s="871"/>
      <c r="JY1010" s="871"/>
      <c r="JZ1010" s="871"/>
      <c r="KA1010" s="871"/>
      <c r="KB1010" s="871"/>
      <c r="KC1010" s="871"/>
      <c r="KD1010" s="871"/>
      <c r="KE1010" s="871"/>
      <c r="KF1010" s="871"/>
      <c r="KG1010" s="871"/>
      <c r="KH1010" s="871"/>
      <c r="KI1010" s="871"/>
      <c r="KJ1010" s="871"/>
      <c r="KK1010" s="871"/>
      <c r="KL1010" s="871"/>
      <c r="KM1010" s="871"/>
      <c r="KN1010" s="871"/>
      <c r="KO1010" s="871"/>
      <c r="KP1010" s="871"/>
      <c r="KQ1010" s="871"/>
      <c r="KR1010" s="871"/>
      <c r="KS1010" s="871"/>
      <c r="KT1010" s="871"/>
      <c r="KU1010" s="871"/>
      <c r="KV1010" s="871"/>
      <c r="KW1010" s="871"/>
      <c r="KX1010" s="871"/>
      <c r="KY1010" s="871"/>
      <c r="KZ1010" s="871"/>
      <c r="LA1010" s="871"/>
      <c r="LB1010" s="871"/>
      <c r="LC1010" s="871"/>
      <c r="LD1010" s="871"/>
      <c r="LE1010" s="871"/>
      <c r="LF1010" s="871"/>
      <c r="LG1010" s="871"/>
      <c r="LH1010" s="871"/>
      <c r="LI1010" s="871"/>
      <c r="LJ1010" s="871"/>
      <c r="LK1010" s="871"/>
      <c r="LL1010" s="871"/>
      <c r="LM1010" s="871"/>
      <c r="LN1010" s="871"/>
      <c r="LO1010" s="871"/>
      <c r="LP1010" s="871"/>
      <c r="LQ1010" s="871"/>
      <c r="LR1010" s="871"/>
      <c r="LS1010" s="871"/>
      <c r="LT1010" s="871"/>
      <c r="LU1010" s="871"/>
      <c r="LV1010" s="871"/>
      <c r="LW1010" s="871"/>
      <c r="LX1010" s="871"/>
      <c r="LY1010" s="871"/>
      <c r="LZ1010" s="871"/>
      <c r="MA1010" s="871"/>
      <c r="MB1010" s="871"/>
      <c r="MC1010" s="871"/>
      <c r="MD1010" s="871"/>
      <c r="ME1010" s="871"/>
      <c r="MF1010" s="871"/>
      <c r="MG1010" s="871"/>
      <c r="MH1010" s="871"/>
      <c r="MI1010" s="871"/>
      <c r="MJ1010" s="871"/>
      <c r="MK1010" s="871"/>
      <c r="ML1010" s="871"/>
      <c r="MM1010" s="871"/>
      <c r="MN1010" s="871"/>
      <c r="MO1010" s="871"/>
      <c r="MP1010" s="871"/>
      <c r="MQ1010" s="871"/>
      <c r="MR1010" s="871"/>
      <c r="MS1010" s="871"/>
      <c r="MT1010" s="871"/>
      <c r="MU1010" s="871"/>
      <c r="MV1010" s="871"/>
      <c r="MW1010" s="871"/>
      <c r="MX1010" s="871"/>
      <c r="MY1010" s="871"/>
      <c r="MZ1010" s="871"/>
      <c r="NA1010" s="871"/>
      <c r="NB1010" s="871"/>
      <c r="NC1010" s="871"/>
      <c r="ND1010" s="871"/>
      <c r="NE1010" s="871"/>
      <c r="NF1010" s="871"/>
      <c r="NG1010" s="871"/>
      <c r="NH1010" s="871"/>
      <c r="NI1010" s="871"/>
      <c r="NJ1010" s="871"/>
      <c r="NK1010" s="871"/>
      <c r="NL1010" s="871"/>
      <c r="NM1010" s="871"/>
      <c r="NN1010" s="871"/>
      <c r="NO1010" s="871"/>
      <c r="NP1010" s="871"/>
      <c r="NQ1010" s="871"/>
      <c r="NR1010" s="871"/>
      <c r="NS1010" s="871"/>
      <c r="NT1010" s="871"/>
      <c r="NU1010" s="871"/>
      <c r="NV1010" s="871"/>
      <c r="NW1010" s="871"/>
      <c r="NX1010" s="871"/>
      <c r="NY1010" s="871"/>
      <c r="NZ1010" s="871"/>
      <c r="OA1010" s="871"/>
      <c r="OB1010" s="871"/>
      <c r="OC1010" s="871"/>
      <c r="OD1010" s="871"/>
      <c r="OE1010" s="871"/>
      <c r="OF1010" s="871"/>
      <c r="OG1010" s="871"/>
      <c r="OH1010" s="871"/>
      <c r="OI1010" s="871"/>
      <c r="OJ1010" s="871"/>
      <c r="OK1010" s="871"/>
      <c r="OL1010" s="871"/>
      <c r="OM1010" s="871"/>
      <c r="ON1010" s="871"/>
      <c r="OO1010" s="871"/>
      <c r="OP1010" s="871"/>
      <c r="OQ1010" s="871"/>
      <c r="OR1010" s="871"/>
      <c r="OS1010" s="871"/>
      <c r="OT1010" s="871"/>
      <c r="OU1010" s="871"/>
      <c r="OV1010" s="871"/>
      <c r="OW1010" s="871"/>
      <c r="OX1010" s="871"/>
      <c r="OY1010" s="871"/>
      <c r="OZ1010" s="871"/>
      <c r="PA1010" s="871"/>
      <c r="PB1010" s="871"/>
      <c r="PC1010" s="871"/>
      <c r="PD1010" s="871"/>
      <c r="PE1010" s="871"/>
      <c r="PF1010" s="871"/>
      <c r="PG1010" s="871"/>
      <c r="PH1010" s="871"/>
      <c r="PI1010" s="871"/>
      <c r="PJ1010" s="871"/>
      <c r="PK1010" s="871"/>
      <c r="PL1010" s="871"/>
      <c r="PM1010" s="871"/>
      <c r="PN1010" s="871"/>
      <c r="PO1010" s="871"/>
      <c r="PP1010" s="871"/>
      <c r="PQ1010" s="871"/>
      <c r="PR1010" s="871"/>
      <c r="PS1010" s="871"/>
      <c r="PT1010" s="871"/>
      <c r="PU1010" s="871"/>
      <c r="PV1010" s="871"/>
      <c r="PW1010" s="871"/>
      <c r="PX1010" s="871"/>
      <c r="PY1010" s="871"/>
      <c r="PZ1010" s="871"/>
      <c r="QA1010" s="871"/>
      <c r="QB1010" s="871"/>
      <c r="QC1010" s="871"/>
      <c r="QD1010" s="871"/>
      <c r="QE1010" s="871"/>
      <c r="QF1010" s="871"/>
      <c r="QG1010" s="871"/>
      <c r="QH1010" s="871"/>
      <c r="QI1010" s="871"/>
      <c r="QJ1010" s="871"/>
      <c r="QK1010" s="871"/>
      <c r="QL1010" s="871"/>
      <c r="QM1010" s="871"/>
      <c r="QN1010" s="871"/>
      <c r="QO1010" s="871"/>
      <c r="QP1010" s="871"/>
      <c r="QQ1010" s="871"/>
      <c r="QR1010" s="871"/>
      <c r="QS1010" s="871"/>
      <c r="QT1010" s="871"/>
      <c r="QU1010" s="871"/>
      <c r="QV1010" s="871"/>
      <c r="QW1010" s="871"/>
      <c r="QX1010" s="871"/>
      <c r="QY1010" s="871"/>
      <c r="QZ1010" s="871"/>
      <c r="RA1010" s="871"/>
      <c r="RB1010" s="871"/>
      <c r="RC1010" s="871"/>
      <c r="RD1010" s="871"/>
      <c r="RE1010" s="871"/>
      <c r="RF1010" s="871"/>
      <c r="RG1010" s="871"/>
      <c r="RH1010" s="871"/>
      <c r="RI1010" s="871"/>
      <c r="RJ1010" s="871"/>
      <c r="RK1010" s="871"/>
      <c r="RL1010" s="871"/>
      <c r="RM1010" s="871"/>
      <c r="RN1010" s="871"/>
      <c r="RO1010" s="871"/>
      <c r="RP1010" s="871"/>
      <c r="RQ1010" s="871"/>
      <c r="RR1010" s="871"/>
      <c r="RS1010" s="871"/>
      <c r="RT1010" s="871"/>
      <c r="RU1010" s="871"/>
      <c r="RV1010" s="871"/>
      <c r="RW1010" s="871"/>
      <c r="RX1010" s="871"/>
      <c r="RY1010" s="871"/>
      <c r="RZ1010" s="871"/>
      <c r="SA1010" s="871"/>
      <c r="SB1010" s="871"/>
      <c r="SC1010" s="871"/>
      <c r="SD1010" s="871"/>
      <c r="SE1010" s="871"/>
      <c r="SF1010" s="871"/>
      <c r="SG1010" s="871"/>
      <c r="SH1010" s="871"/>
      <c r="SI1010" s="871"/>
      <c r="SJ1010" s="871"/>
      <c r="SK1010" s="871"/>
      <c r="SL1010" s="871"/>
      <c r="SM1010" s="871"/>
      <c r="SN1010" s="871"/>
      <c r="SO1010" s="871"/>
      <c r="SP1010" s="871"/>
      <c r="SQ1010" s="871"/>
      <c r="SR1010" s="871"/>
      <c r="SS1010" s="871"/>
      <c r="ST1010" s="871"/>
      <c r="SU1010" s="871"/>
      <c r="SV1010" s="871"/>
      <c r="SW1010" s="871"/>
      <c r="SX1010" s="871"/>
      <c r="SY1010" s="871"/>
      <c r="SZ1010" s="871"/>
      <c r="TA1010" s="871"/>
      <c r="TB1010" s="871"/>
      <c r="TC1010" s="871"/>
      <c r="TD1010" s="871"/>
      <c r="TE1010" s="871"/>
      <c r="TF1010" s="871"/>
      <c r="TG1010" s="871"/>
      <c r="TH1010" s="871"/>
      <c r="TI1010" s="871"/>
      <c r="TJ1010" s="871"/>
      <c r="TK1010" s="871"/>
      <c r="TL1010" s="871"/>
      <c r="TM1010" s="871"/>
      <c r="TN1010" s="871"/>
      <c r="TO1010" s="871"/>
      <c r="TP1010" s="871"/>
      <c r="TQ1010" s="871"/>
      <c r="TR1010" s="871"/>
      <c r="TS1010" s="871"/>
      <c r="TT1010" s="871"/>
      <c r="TU1010" s="871"/>
      <c r="TV1010" s="871"/>
      <c r="TW1010" s="871"/>
      <c r="TX1010" s="871"/>
      <c r="TY1010" s="871"/>
      <c r="TZ1010" s="871"/>
      <c r="UA1010" s="871"/>
      <c r="UB1010" s="871"/>
      <c r="UC1010" s="871"/>
      <c r="UD1010" s="871"/>
      <c r="UE1010" s="871"/>
      <c r="UF1010" s="871"/>
      <c r="UG1010" s="871"/>
      <c r="UH1010" s="871"/>
      <c r="UI1010" s="871"/>
      <c r="UJ1010" s="871"/>
      <c r="UK1010" s="871"/>
      <c r="UL1010" s="871"/>
      <c r="UM1010" s="871"/>
      <c r="UN1010" s="871"/>
      <c r="UO1010" s="871"/>
      <c r="UP1010" s="871"/>
      <c r="UQ1010" s="871"/>
      <c r="UR1010" s="871"/>
      <c r="US1010" s="871"/>
      <c r="UT1010" s="871"/>
      <c r="UU1010" s="871"/>
      <c r="UV1010" s="871"/>
      <c r="UW1010" s="871"/>
      <c r="UX1010" s="871"/>
      <c r="UY1010" s="871"/>
      <c r="UZ1010" s="871"/>
      <c r="VA1010" s="871"/>
      <c r="VB1010" s="871"/>
      <c r="VC1010" s="871"/>
      <c r="VD1010" s="871"/>
      <c r="VE1010" s="871"/>
      <c r="VF1010" s="871"/>
      <c r="VG1010" s="871"/>
      <c r="VH1010" s="871"/>
      <c r="VI1010" s="871"/>
      <c r="VJ1010" s="871"/>
      <c r="VK1010" s="871"/>
      <c r="VL1010" s="871"/>
      <c r="VM1010" s="871"/>
      <c r="VN1010" s="871"/>
      <c r="VO1010" s="871"/>
      <c r="VP1010" s="871"/>
      <c r="VQ1010" s="871"/>
      <c r="VR1010" s="871"/>
      <c r="VS1010" s="871"/>
      <c r="VT1010" s="871"/>
      <c r="VU1010" s="871"/>
      <c r="VV1010" s="871"/>
      <c r="VW1010" s="871"/>
      <c r="VX1010" s="871"/>
      <c r="VY1010" s="871"/>
      <c r="VZ1010" s="871"/>
      <c r="WA1010" s="871"/>
      <c r="WB1010" s="871"/>
      <c r="WC1010" s="871"/>
      <c r="WD1010" s="871"/>
      <c r="WE1010" s="871"/>
      <c r="WF1010" s="871"/>
      <c r="WG1010" s="871"/>
      <c r="WH1010" s="871"/>
      <c r="WI1010" s="871"/>
      <c r="WJ1010" s="871"/>
      <c r="WK1010" s="871"/>
      <c r="WL1010" s="871"/>
      <c r="WM1010" s="871"/>
      <c r="WN1010" s="871"/>
      <c r="WO1010" s="871"/>
      <c r="WP1010" s="871"/>
      <c r="WQ1010" s="871"/>
      <c r="WR1010" s="871"/>
      <c r="WS1010" s="871"/>
      <c r="WT1010" s="871"/>
      <c r="WU1010" s="871"/>
      <c r="WV1010" s="871"/>
      <c r="WW1010" s="871"/>
      <c r="WX1010" s="871"/>
      <c r="WY1010" s="871"/>
      <c r="WZ1010" s="871"/>
      <c r="XA1010" s="871"/>
      <c r="XB1010" s="871"/>
      <c r="XC1010" s="871"/>
      <c r="XD1010" s="871"/>
      <c r="XE1010" s="871"/>
      <c r="XF1010" s="871"/>
      <c r="XG1010" s="871"/>
      <c r="XH1010" s="871"/>
      <c r="XI1010" s="871"/>
      <c r="XJ1010" s="871"/>
      <c r="XK1010" s="871"/>
      <c r="XL1010" s="871"/>
      <c r="XM1010" s="871"/>
      <c r="XN1010" s="871"/>
      <c r="XO1010" s="871"/>
      <c r="XP1010" s="871"/>
      <c r="XQ1010" s="871"/>
      <c r="XR1010" s="871"/>
      <c r="XS1010" s="871"/>
      <c r="XT1010" s="871"/>
      <c r="XU1010" s="871"/>
      <c r="XV1010" s="871"/>
      <c r="XW1010" s="871"/>
      <c r="XX1010" s="871"/>
      <c r="XY1010" s="871"/>
      <c r="XZ1010" s="871"/>
      <c r="YA1010" s="871"/>
      <c r="YB1010" s="871"/>
      <c r="YC1010" s="871"/>
      <c r="YD1010" s="871"/>
      <c r="YE1010" s="871"/>
      <c r="YF1010" s="871"/>
      <c r="YG1010" s="871"/>
      <c r="YH1010" s="871"/>
      <c r="YI1010" s="871"/>
      <c r="YJ1010" s="871"/>
      <c r="YK1010" s="871"/>
      <c r="YL1010" s="871"/>
      <c r="YM1010" s="871"/>
      <c r="YN1010" s="871"/>
      <c r="YO1010" s="871"/>
      <c r="YP1010" s="871"/>
      <c r="YQ1010" s="871"/>
      <c r="YR1010" s="871"/>
      <c r="YS1010" s="871"/>
      <c r="YT1010" s="871"/>
      <c r="YU1010" s="871"/>
      <c r="YV1010" s="871"/>
      <c r="YW1010" s="871"/>
      <c r="YX1010" s="871"/>
      <c r="YY1010" s="871"/>
      <c r="YZ1010" s="871"/>
      <c r="ZA1010" s="871"/>
      <c r="ZB1010" s="871"/>
      <c r="ZC1010" s="871"/>
      <c r="ZD1010" s="871"/>
      <c r="ZE1010" s="871"/>
      <c r="ZF1010" s="871"/>
      <c r="ZG1010" s="871"/>
      <c r="ZH1010" s="871"/>
      <c r="ZI1010" s="871"/>
      <c r="ZJ1010" s="871"/>
      <c r="ZK1010" s="871"/>
      <c r="ZL1010" s="871"/>
      <c r="ZM1010" s="871"/>
      <c r="ZN1010" s="871"/>
      <c r="ZO1010" s="871"/>
      <c r="ZP1010" s="871"/>
      <c r="ZQ1010" s="871"/>
      <c r="ZR1010" s="871"/>
      <c r="ZS1010" s="871"/>
      <c r="ZT1010" s="871"/>
      <c r="ZU1010" s="871"/>
      <c r="ZV1010" s="871"/>
      <c r="ZW1010" s="871"/>
      <c r="ZX1010" s="871"/>
      <c r="ZY1010" s="871"/>
      <c r="ZZ1010" s="871"/>
      <c r="AAA1010" s="871"/>
      <c r="AAB1010" s="871"/>
      <c r="AAC1010" s="871"/>
      <c r="AAD1010" s="871"/>
      <c r="AAE1010" s="871"/>
      <c r="AAF1010" s="871"/>
      <c r="AAG1010" s="871"/>
      <c r="AAH1010" s="871"/>
      <c r="AAI1010" s="871"/>
      <c r="AAJ1010" s="871"/>
      <c r="AAK1010" s="871"/>
      <c r="AAL1010" s="871"/>
      <c r="AAM1010" s="871"/>
      <c r="AAN1010" s="871"/>
      <c r="AAO1010" s="871"/>
      <c r="AAP1010" s="871"/>
      <c r="AAQ1010" s="871"/>
      <c r="AAR1010" s="871"/>
      <c r="AAS1010" s="871"/>
      <c r="AAT1010" s="871"/>
      <c r="AAU1010" s="871"/>
      <c r="AAV1010" s="871"/>
      <c r="AAW1010" s="871"/>
      <c r="AAX1010" s="871"/>
      <c r="AAY1010" s="871"/>
      <c r="AAZ1010" s="871"/>
      <c r="ABA1010" s="871"/>
      <c r="ABB1010" s="871"/>
      <c r="ABC1010" s="871"/>
      <c r="ABD1010" s="871"/>
      <c r="ABE1010" s="871"/>
      <c r="ABF1010" s="871"/>
      <c r="ABG1010" s="871"/>
      <c r="ABH1010" s="871"/>
      <c r="ABI1010" s="871"/>
      <c r="ABJ1010" s="871"/>
      <c r="ABK1010" s="871"/>
      <c r="ABL1010" s="871"/>
      <c r="ABM1010" s="871"/>
      <c r="ABN1010" s="871"/>
      <c r="ABO1010" s="871"/>
      <c r="ABP1010" s="871"/>
      <c r="ABQ1010" s="871"/>
      <c r="ABR1010" s="871"/>
      <c r="ABS1010" s="871"/>
      <c r="ABT1010" s="871"/>
      <c r="ABU1010" s="871"/>
      <c r="ABV1010" s="871"/>
      <c r="ABW1010" s="871"/>
      <c r="ABX1010" s="871"/>
      <c r="ABY1010" s="871"/>
      <c r="ABZ1010" s="871"/>
      <c r="ACA1010" s="871"/>
      <c r="ACB1010" s="871"/>
      <c r="ACC1010" s="871"/>
      <c r="ACD1010" s="871"/>
      <c r="ACE1010" s="871"/>
      <c r="ACF1010" s="871"/>
      <c r="ACG1010" s="871"/>
      <c r="ACH1010" s="871"/>
      <c r="ACI1010" s="871"/>
      <c r="ACJ1010" s="871"/>
      <c r="ACK1010" s="871"/>
      <c r="ACL1010" s="871"/>
      <c r="ACM1010" s="871"/>
      <c r="ACN1010" s="871"/>
      <c r="ACO1010" s="871"/>
      <c r="ACP1010" s="871"/>
      <c r="ACQ1010" s="871"/>
      <c r="ACR1010" s="871"/>
      <c r="ACS1010" s="871"/>
      <c r="ACT1010" s="871"/>
      <c r="ACU1010" s="871"/>
      <c r="ACV1010" s="871"/>
      <c r="ACW1010" s="871"/>
      <c r="ACX1010" s="871"/>
      <c r="ACY1010" s="871"/>
      <c r="ACZ1010" s="871"/>
      <c r="ADA1010" s="871"/>
      <c r="ADB1010" s="871"/>
      <c r="ADC1010" s="871"/>
      <c r="ADD1010" s="871"/>
      <c r="ADE1010" s="871"/>
      <c r="ADF1010" s="871"/>
      <c r="ADG1010" s="871"/>
      <c r="ADH1010" s="871"/>
      <c r="ADI1010" s="871"/>
      <c r="ADJ1010" s="871"/>
      <c r="ADK1010" s="871"/>
      <c r="ADL1010" s="871"/>
      <c r="ADM1010" s="871"/>
      <c r="ADN1010" s="871"/>
      <c r="ADO1010" s="871"/>
      <c r="ADP1010" s="871"/>
      <c r="ADQ1010" s="871"/>
      <c r="ADR1010" s="871"/>
      <c r="ADS1010" s="871"/>
      <c r="ADT1010" s="871"/>
      <c r="ADU1010" s="871"/>
      <c r="ADV1010" s="871"/>
      <c r="ADW1010" s="871"/>
      <c r="ADX1010" s="871"/>
      <c r="ADY1010" s="871"/>
      <c r="ADZ1010" s="871"/>
      <c r="AEA1010" s="871"/>
      <c r="AEB1010" s="871"/>
      <c r="AEC1010" s="871"/>
      <c r="AED1010" s="871"/>
      <c r="AEE1010" s="871"/>
      <c r="AEF1010" s="871"/>
      <c r="AEG1010" s="871"/>
      <c r="AEH1010" s="871"/>
      <c r="AEI1010" s="871"/>
      <c r="AEJ1010" s="871"/>
      <c r="AEK1010" s="871"/>
      <c r="AEL1010" s="871"/>
      <c r="AEM1010" s="871"/>
      <c r="AEN1010" s="871"/>
      <c r="AEO1010" s="871"/>
      <c r="AEP1010" s="871"/>
      <c r="AEQ1010" s="871"/>
      <c r="AER1010" s="871"/>
      <c r="AES1010" s="871"/>
      <c r="AET1010" s="871"/>
      <c r="AEU1010" s="871"/>
      <c r="AEV1010" s="871"/>
      <c r="AEW1010" s="871"/>
      <c r="AEX1010" s="871"/>
      <c r="AEY1010" s="871"/>
      <c r="AEZ1010" s="871"/>
      <c r="AFA1010" s="871"/>
      <c r="AFB1010" s="871"/>
      <c r="AFC1010" s="871"/>
      <c r="AFD1010" s="871"/>
      <c r="AFE1010" s="871"/>
      <c r="AFF1010" s="871"/>
      <c r="AFG1010" s="871"/>
      <c r="AFH1010" s="871"/>
      <c r="AFI1010" s="871"/>
      <c r="AFJ1010" s="871"/>
      <c r="AFK1010" s="871"/>
      <c r="AFL1010" s="871"/>
      <c r="AFM1010" s="871"/>
      <c r="AFN1010" s="871"/>
      <c r="AFO1010" s="871"/>
      <c r="AFP1010" s="871"/>
      <c r="AFQ1010" s="871"/>
      <c r="AFR1010" s="871"/>
      <c r="AFS1010" s="871"/>
      <c r="AFT1010" s="871"/>
      <c r="AFU1010" s="871"/>
      <c r="AFV1010" s="871"/>
      <c r="AFW1010" s="871"/>
      <c r="AFX1010" s="871"/>
      <c r="AFY1010" s="871"/>
      <c r="AFZ1010" s="871"/>
      <c r="AGA1010" s="871"/>
      <c r="AGB1010" s="871"/>
      <c r="AGC1010" s="871"/>
      <c r="AGD1010" s="871"/>
      <c r="AGE1010" s="871"/>
      <c r="AGF1010" s="871"/>
      <c r="AGG1010" s="871"/>
      <c r="AGH1010" s="871"/>
      <c r="AGI1010" s="871"/>
      <c r="AGJ1010" s="871"/>
      <c r="AGK1010" s="871"/>
      <c r="AGL1010" s="871"/>
      <c r="AGM1010" s="871"/>
      <c r="AGN1010" s="871"/>
      <c r="AGO1010" s="871"/>
      <c r="AGP1010" s="871"/>
      <c r="AGQ1010" s="871"/>
      <c r="AGR1010" s="871"/>
      <c r="AGS1010" s="871"/>
      <c r="AGT1010" s="871"/>
      <c r="AGU1010" s="871"/>
      <c r="AGV1010" s="871"/>
      <c r="AGW1010" s="871"/>
      <c r="AGX1010" s="871"/>
      <c r="AGY1010" s="871"/>
      <c r="AGZ1010" s="871"/>
      <c r="AHA1010" s="871"/>
      <c r="AHB1010" s="871"/>
      <c r="AHC1010" s="871"/>
      <c r="AHD1010" s="871"/>
      <c r="AHE1010" s="871"/>
      <c r="AHF1010" s="871"/>
      <c r="AHG1010" s="871"/>
      <c r="AHH1010" s="871"/>
      <c r="AHI1010" s="871"/>
      <c r="AHJ1010" s="871"/>
      <c r="AHK1010" s="871"/>
      <c r="AHL1010" s="871"/>
      <c r="AHM1010" s="871"/>
      <c r="AHN1010" s="871"/>
      <c r="AHO1010" s="871"/>
      <c r="AHP1010" s="871"/>
      <c r="AHQ1010" s="871"/>
      <c r="AHR1010" s="871"/>
      <c r="AHS1010" s="871"/>
      <c r="AHT1010" s="871"/>
      <c r="AHU1010" s="871"/>
      <c r="AHV1010" s="871"/>
      <c r="AHW1010" s="871"/>
      <c r="AHX1010" s="871"/>
      <c r="AHY1010" s="871"/>
      <c r="AHZ1010" s="871"/>
      <c r="AIA1010" s="871"/>
      <c r="AIB1010" s="871"/>
      <c r="AIC1010" s="871"/>
      <c r="AID1010" s="871"/>
      <c r="AIE1010" s="871"/>
      <c r="AIF1010" s="871"/>
      <c r="AIG1010" s="871"/>
      <c r="AIH1010" s="871"/>
      <c r="AII1010" s="871"/>
      <c r="AIJ1010" s="871"/>
      <c r="AIK1010" s="871"/>
      <c r="AIL1010" s="871"/>
      <c r="AIM1010" s="871"/>
      <c r="AIN1010" s="871"/>
      <c r="AIO1010" s="871"/>
      <c r="AIP1010" s="871"/>
      <c r="AIQ1010" s="871"/>
      <c r="AIR1010" s="871"/>
      <c r="AIS1010" s="871"/>
      <c r="AIT1010" s="871"/>
      <c r="AIU1010" s="871"/>
      <c r="AIV1010" s="871"/>
      <c r="AIW1010" s="871"/>
      <c r="AIX1010" s="871"/>
      <c r="AIY1010" s="871"/>
      <c r="AIZ1010" s="871"/>
      <c r="AJA1010" s="871"/>
      <c r="AJB1010" s="871"/>
      <c r="AJC1010" s="871"/>
      <c r="AJD1010" s="871"/>
      <c r="AJE1010" s="871"/>
      <c r="AJF1010" s="871"/>
      <c r="AJG1010" s="871"/>
      <c r="AJH1010" s="871"/>
      <c r="AJI1010" s="871"/>
      <c r="AJJ1010" s="871"/>
      <c r="AJK1010" s="871"/>
      <c r="AJL1010" s="871"/>
      <c r="AJM1010" s="871"/>
      <c r="AJN1010" s="871"/>
      <c r="AJO1010" s="871"/>
      <c r="AJP1010" s="871"/>
      <c r="AJQ1010" s="871"/>
      <c r="AJR1010" s="871"/>
      <c r="AJS1010" s="871"/>
      <c r="AJT1010" s="871"/>
      <c r="AJU1010" s="871"/>
      <c r="AJV1010" s="871"/>
      <c r="AJW1010" s="871"/>
      <c r="AJX1010" s="871"/>
      <c r="AJY1010" s="871"/>
      <c r="AJZ1010" s="871"/>
      <c r="AKA1010" s="871"/>
      <c r="AKB1010" s="871"/>
      <c r="AKC1010" s="871"/>
      <c r="AKD1010" s="871"/>
      <c r="AKE1010" s="871"/>
      <c r="AKF1010" s="871"/>
      <c r="AKG1010" s="871"/>
      <c r="AKH1010" s="871"/>
      <c r="AKI1010" s="871"/>
      <c r="AKJ1010" s="871"/>
      <c r="AKK1010" s="871"/>
      <c r="AKL1010" s="871"/>
      <c r="AKM1010" s="871"/>
      <c r="AKN1010" s="871"/>
      <c r="AKO1010" s="871"/>
      <c r="AKP1010" s="871"/>
      <c r="AKQ1010" s="871"/>
      <c r="AKR1010" s="871"/>
      <c r="AKS1010" s="871"/>
      <c r="AKT1010" s="871"/>
      <c r="AKU1010" s="871"/>
      <c r="AKV1010" s="871"/>
      <c r="AKW1010" s="871"/>
      <c r="AKX1010" s="871"/>
      <c r="AKY1010" s="871"/>
      <c r="AKZ1010" s="871"/>
      <c r="ALA1010" s="871"/>
      <c r="ALB1010" s="871"/>
      <c r="ALC1010" s="871"/>
      <c r="ALD1010" s="871"/>
      <c r="ALE1010" s="871"/>
      <c r="ALF1010" s="871"/>
      <c r="ALG1010" s="871"/>
      <c r="ALH1010" s="871"/>
      <c r="ALI1010" s="871"/>
      <c r="ALJ1010" s="871"/>
      <c r="ALK1010" s="871"/>
      <c r="ALL1010" s="871"/>
      <c r="ALM1010" s="871"/>
      <c r="ALN1010" s="871"/>
      <c r="ALO1010" s="871"/>
      <c r="ALP1010" s="871"/>
      <c r="ALQ1010" s="871"/>
      <c r="ALR1010" s="871"/>
      <c r="ALS1010" s="871"/>
      <c r="ALT1010" s="871"/>
      <c r="ALU1010" s="871"/>
      <c r="ALV1010" s="871"/>
      <c r="ALW1010" s="871"/>
      <c r="ALX1010" s="871"/>
      <c r="ALY1010" s="871"/>
      <c r="ALZ1010" s="871"/>
      <c r="AMA1010" s="871"/>
      <c r="AMB1010" s="871"/>
      <c r="AMC1010" s="871"/>
      <c r="AMD1010" s="871"/>
      <c r="AME1010" s="871"/>
      <c r="AMF1010" s="871"/>
      <c r="AMG1010" s="871"/>
      <c r="AMH1010" s="871"/>
      <c r="AMI1010" s="871"/>
      <c r="AMJ1010" s="871"/>
    </row>
    <row r="1011" spans="1:1024" ht="14.4">
      <c r="A1011" s="970">
        <v>15657</v>
      </c>
      <c r="B1011" s="985">
        <v>0.1</v>
      </c>
      <c r="C1011" s="1042"/>
      <c r="D1011" s="954" t="s">
        <v>772</v>
      </c>
      <c r="E1011" s="955">
        <v>1500000</v>
      </c>
      <c r="F1011" s="1056">
        <v>2.5000000000000001E-2</v>
      </c>
      <c r="G1011" s="955">
        <f t="shared" si="40"/>
        <v>37500</v>
      </c>
      <c r="H1011" s="871"/>
      <c r="I1011" s="871"/>
      <c r="J1011" s="871"/>
      <c r="K1011" s="871"/>
      <c r="L1011" s="871"/>
      <c r="M1011" s="871"/>
      <c r="N1011" s="871"/>
      <c r="O1011" s="871"/>
      <c r="P1011" s="871"/>
      <c r="Q1011" s="871"/>
      <c r="R1011" s="871"/>
      <c r="S1011" s="871"/>
      <c r="T1011" s="871"/>
      <c r="U1011" s="871"/>
      <c r="V1011" s="871"/>
      <c r="W1011" s="871"/>
      <c r="X1011" s="871"/>
      <c r="Y1011" s="871"/>
      <c r="Z1011" s="871"/>
      <c r="AA1011" s="871"/>
      <c r="AB1011" s="871"/>
      <c r="AC1011" s="871"/>
      <c r="AD1011" s="871"/>
      <c r="AE1011" s="871"/>
      <c r="AF1011" s="871"/>
      <c r="AG1011" s="871"/>
      <c r="AH1011" s="871"/>
      <c r="AI1011" s="871"/>
      <c r="AJ1011" s="871"/>
      <c r="AK1011" s="871"/>
      <c r="AL1011" s="871"/>
      <c r="AM1011" s="871"/>
      <c r="AN1011" s="871"/>
      <c r="AO1011" s="871"/>
      <c r="AP1011" s="871"/>
      <c r="AQ1011" s="871"/>
      <c r="AR1011" s="871"/>
      <c r="AS1011" s="871"/>
      <c r="AT1011" s="871"/>
      <c r="AU1011" s="871"/>
      <c r="AV1011" s="871"/>
      <c r="AW1011" s="871"/>
      <c r="AX1011" s="871"/>
      <c r="AY1011" s="871"/>
      <c r="AZ1011" s="871"/>
      <c r="BA1011" s="871"/>
      <c r="BB1011" s="871"/>
      <c r="BC1011" s="871"/>
      <c r="BD1011" s="871"/>
      <c r="BE1011" s="871"/>
      <c r="BF1011" s="871"/>
      <c r="BG1011" s="871"/>
      <c r="BH1011" s="871"/>
      <c r="BI1011" s="871"/>
      <c r="BJ1011" s="871"/>
      <c r="BK1011" s="871"/>
      <c r="BL1011" s="871"/>
      <c r="BM1011" s="871"/>
      <c r="BN1011" s="871"/>
      <c r="BO1011" s="871"/>
      <c r="BP1011" s="871"/>
      <c r="BQ1011" s="871"/>
      <c r="BR1011" s="871"/>
      <c r="BS1011" s="871"/>
      <c r="BT1011" s="871"/>
      <c r="BU1011" s="871"/>
      <c r="BV1011" s="871"/>
      <c r="BW1011" s="871"/>
      <c r="BX1011" s="871"/>
      <c r="BY1011" s="871"/>
      <c r="BZ1011" s="871"/>
      <c r="CA1011" s="871"/>
      <c r="CB1011" s="871"/>
      <c r="CC1011" s="871"/>
      <c r="CD1011" s="871"/>
      <c r="CE1011" s="871"/>
      <c r="CF1011" s="871"/>
      <c r="CG1011" s="871"/>
      <c r="CH1011" s="871"/>
      <c r="CI1011" s="871"/>
      <c r="CJ1011" s="871"/>
      <c r="CK1011" s="871"/>
      <c r="CL1011" s="871"/>
      <c r="CM1011" s="871"/>
      <c r="CN1011" s="871"/>
      <c r="CO1011" s="871"/>
      <c r="CP1011" s="871"/>
      <c r="CQ1011" s="871"/>
      <c r="CR1011" s="871"/>
      <c r="CS1011" s="871"/>
      <c r="CT1011" s="871"/>
      <c r="CU1011" s="871"/>
      <c r="CV1011" s="871"/>
      <c r="CW1011" s="871"/>
      <c r="CX1011" s="871"/>
      <c r="CY1011" s="871"/>
      <c r="CZ1011" s="871"/>
      <c r="DA1011" s="871"/>
      <c r="DB1011" s="871"/>
      <c r="DC1011" s="871"/>
      <c r="DD1011" s="871"/>
      <c r="DE1011" s="871"/>
      <c r="DF1011" s="871"/>
      <c r="DG1011" s="871"/>
      <c r="DH1011" s="871"/>
      <c r="DI1011" s="871"/>
      <c r="DJ1011" s="871"/>
      <c r="DK1011" s="871"/>
      <c r="DL1011" s="871"/>
      <c r="DM1011" s="871"/>
      <c r="DN1011" s="871"/>
      <c r="DO1011" s="871"/>
      <c r="DP1011" s="871"/>
      <c r="DQ1011" s="871"/>
      <c r="DR1011" s="871"/>
      <c r="DS1011" s="871"/>
      <c r="DT1011" s="871"/>
      <c r="DU1011" s="871"/>
      <c r="DV1011" s="871"/>
      <c r="DW1011" s="871"/>
      <c r="DX1011" s="871"/>
      <c r="DY1011" s="871"/>
      <c r="DZ1011" s="871"/>
      <c r="EA1011" s="871"/>
      <c r="EB1011" s="871"/>
      <c r="EC1011" s="871"/>
      <c r="ED1011" s="871"/>
      <c r="EE1011" s="871"/>
      <c r="EF1011" s="871"/>
      <c r="EG1011" s="871"/>
      <c r="EH1011" s="871"/>
      <c r="EI1011" s="871"/>
      <c r="EJ1011" s="871"/>
      <c r="EK1011" s="871"/>
      <c r="EL1011" s="871"/>
      <c r="EM1011" s="871"/>
      <c r="EN1011" s="871"/>
      <c r="EO1011" s="871"/>
      <c r="EP1011" s="871"/>
      <c r="EQ1011" s="871"/>
      <c r="ER1011" s="871"/>
      <c r="ES1011" s="871"/>
      <c r="ET1011" s="871"/>
      <c r="EU1011" s="871"/>
      <c r="EV1011" s="871"/>
      <c r="EW1011" s="871"/>
      <c r="EX1011" s="871"/>
      <c r="EY1011" s="871"/>
      <c r="EZ1011" s="871"/>
      <c r="FA1011" s="871"/>
      <c r="FB1011" s="871"/>
      <c r="FC1011" s="871"/>
      <c r="FD1011" s="871"/>
      <c r="FE1011" s="871"/>
      <c r="FF1011" s="871"/>
      <c r="FG1011" s="871"/>
      <c r="FH1011" s="871"/>
      <c r="FI1011" s="871"/>
      <c r="FJ1011" s="871"/>
      <c r="FK1011" s="871"/>
      <c r="FL1011" s="871"/>
      <c r="FM1011" s="871"/>
      <c r="FN1011" s="871"/>
      <c r="FO1011" s="871"/>
      <c r="FP1011" s="871"/>
      <c r="FQ1011" s="871"/>
      <c r="FR1011" s="871"/>
      <c r="FS1011" s="871"/>
      <c r="FT1011" s="871"/>
      <c r="FU1011" s="871"/>
      <c r="FV1011" s="871"/>
      <c r="FW1011" s="871"/>
      <c r="FX1011" s="871"/>
      <c r="FY1011" s="871"/>
      <c r="FZ1011" s="871"/>
      <c r="GA1011" s="871"/>
      <c r="GB1011" s="871"/>
      <c r="GC1011" s="871"/>
      <c r="GD1011" s="871"/>
      <c r="GE1011" s="871"/>
      <c r="GF1011" s="871"/>
      <c r="GG1011" s="871"/>
      <c r="GH1011" s="871"/>
      <c r="GI1011" s="871"/>
      <c r="GJ1011" s="871"/>
      <c r="GK1011" s="871"/>
      <c r="GL1011" s="871"/>
      <c r="GM1011" s="871"/>
      <c r="GN1011" s="871"/>
      <c r="GO1011" s="871"/>
      <c r="GP1011" s="871"/>
      <c r="GQ1011" s="871"/>
      <c r="GR1011" s="871"/>
      <c r="GS1011" s="871"/>
      <c r="GT1011" s="871"/>
      <c r="GU1011" s="871"/>
      <c r="GV1011" s="871"/>
      <c r="GW1011" s="871"/>
      <c r="GX1011" s="871"/>
      <c r="GY1011" s="871"/>
      <c r="GZ1011" s="871"/>
      <c r="HA1011" s="871"/>
      <c r="HB1011" s="871"/>
      <c r="HC1011" s="871"/>
      <c r="HD1011" s="871"/>
      <c r="HE1011" s="871"/>
      <c r="HF1011" s="871"/>
      <c r="HG1011" s="871"/>
      <c r="HH1011" s="871"/>
      <c r="HI1011" s="871"/>
      <c r="HJ1011" s="871"/>
      <c r="HK1011" s="871"/>
      <c r="HL1011" s="871"/>
      <c r="HM1011" s="871"/>
      <c r="HN1011" s="871"/>
      <c r="HO1011" s="871"/>
      <c r="HP1011" s="871"/>
      <c r="HQ1011" s="871"/>
      <c r="HR1011" s="871"/>
      <c r="HS1011" s="871"/>
      <c r="HT1011" s="871"/>
      <c r="HU1011" s="871"/>
      <c r="HV1011" s="871"/>
      <c r="HW1011" s="871"/>
      <c r="HX1011" s="871"/>
      <c r="HY1011" s="871"/>
      <c r="HZ1011" s="871"/>
      <c r="IA1011" s="871"/>
      <c r="IB1011" s="871"/>
      <c r="IC1011" s="871"/>
      <c r="ID1011" s="871"/>
      <c r="IE1011" s="871"/>
      <c r="IF1011" s="871"/>
      <c r="IG1011" s="871"/>
      <c r="IH1011" s="871"/>
      <c r="II1011" s="871"/>
      <c r="IJ1011" s="871"/>
      <c r="IK1011" s="871"/>
      <c r="IL1011" s="871"/>
      <c r="IM1011" s="871"/>
      <c r="IN1011" s="871"/>
      <c r="IO1011" s="871"/>
      <c r="IP1011" s="871"/>
      <c r="IQ1011" s="871"/>
      <c r="IR1011" s="871"/>
      <c r="IS1011" s="871"/>
      <c r="IT1011" s="871"/>
      <c r="IU1011" s="871"/>
      <c r="IV1011" s="871"/>
      <c r="IW1011" s="871"/>
      <c r="IX1011" s="871"/>
      <c r="IY1011" s="871"/>
      <c r="IZ1011" s="871"/>
      <c r="JA1011" s="871"/>
      <c r="JB1011" s="871"/>
      <c r="JC1011" s="871"/>
      <c r="JD1011" s="871"/>
      <c r="JE1011" s="871"/>
      <c r="JF1011" s="871"/>
      <c r="JG1011" s="871"/>
      <c r="JH1011" s="871"/>
      <c r="JI1011" s="871"/>
      <c r="JJ1011" s="871"/>
      <c r="JK1011" s="871"/>
      <c r="JL1011" s="871"/>
      <c r="JM1011" s="871"/>
      <c r="JN1011" s="871"/>
      <c r="JO1011" s="871"/>
      <c r="JP1011" s="871"/>
      <c r="JQ1011" s="871"/>
      <c r="JR1011" s="871"/>
      <c r="JS1011" s="871"/>
      <c r="JT1011" s="871"/>
      <c r="JU1011" s="871"/>
      <c r="JV1011" s="871"/>
      <c r="JW1011" s="871"/>
      <c r="JX1011" s="871"/>
      <c r="JY1011" s="871"/>
      <c r="JZ1011" s="871"/>
      <c r="KA1011" s="871"/>
      <c r="KB1011" s="871"/>
      <c r="KC1011" s="871"/>
      <c r="KD1011" s="871"/>
      <c r="KE1011" s="871"/>
      <c r="KF1011" s="871"/>
      <c r="KG1011" s="871"/>
      <c r="KH1011" s="871"/>
      <c r="KI1011" s="871"/>
      <c r="KJ1011" s="871"/>
      <c r="KK1011" s="871"/>
      <c r="KL1011" s="871"/>
      <c r="KM1011" s="871"/>
      <c r="KN1011" s="871"/>
      <c r="KO1011" s="871"/>
      <c r="KP1011" s="871"/>
      <c r="KQ1011" s="871"/>
      <c r="KR1011" s="871"/>
      <c r="KS1011" s="871"/>
      <c r="KT1011" s="871"/>
      <c r="KU1011" s="871"/>
      <c r="KV1011" s="871"/>
      <c r="KW1011" s="871"/>
      <c r="KX1011" s="871"/>
      <c r="KY1011" s="871"/>
      <c r="KZ1011" s="871"/>
      <c r="LA1011" s="871"/>
      <c r="LB1011" s="871"/>
      <c r="LC1011" s="871"/>
      <c r="LD1011" s="871"/>
      <c r="LE1011" s="871"/>
      <c r="LF1011" s="871"/>
      <c r="LG1011" s="871"/>
      <c r="LH1011" s="871"/>
      <c r="LI1011" s="871"/>
      <c r="LJ1011" s="871"/>
      <c r="LK1011" s="871"/>
      <c r="LL1011" s="871"/>
      <c r="LM1011" s="871"/>
      <c r="LN1011" s="871"/>
      <c r="LO1011" s="871"/>
      <c r="LP1011" s="871"/>
      <c r="LQ1011" s="871"/>
      <c r="LR1011" s="871"/>
      <c r="LS1011" s="871"/>
      <c r="LT1011" s="871"/>
      <c r="LU1011" s="871"/>
      <c r="LV1011" s="871"/>
      <c r="LW1011" s="871"/>
      <c r="LX1011" s="871"/>
      <c r="LY1011" s="871"/>
      <c r="LZ1011" s="871"/>
      <c r="MA1011" s="871"/>
      <c r="MB1011" s="871"/>
      <c r="MC1011" s="871"/>
      <c r="MD1011" s="871"/>
      <c r="ME1011" s="871"/>
      <c r="MF1011" s="871"/>
      <c r="MG1011" s="871"/>
      <c r="MH1011" s="871"/>
      <c r="MI1011" s="871"/>
      <c r="MJ1011" s="871"/>
      <c r="MK1011" s="871"/>
      <c r="ML1011" s="871"/>
      <c r="MM1011" s="871"/>
      <c r="MN1011" s="871"/>
      <c r="MO1011" s="871"/>
      <c r="MP1011" s="871"/>
      <c r="MQ1011" s="871"/>
      <c r="MR1011" s="871"/>
      <c r="MS1011" s="871"/>
      <c r="MT1011" s="871"/>
      <c r="MU1011" s="871"/>
      <c r="MV1011" s="871"/>
      <c r="MW1011" s="871"/>
      <c r="MX1011" s="871"/>
      <c r="MY1011" s="871"/>
      <c r="MZ1011" s="871"/>
      <c r="NA1011" s="871"/>
      <c r="NB1011" s="871"/>
      <c r="NC1011" s="871"/>
      <c r="ND1011" s="871"/>
      <c r="NE1011" s="871"/>
      <c r="NF1011" s="871"/>
      <c r="NG1011" s="871"/>
      <c r="NH1011" s="871"/>
      <c r="NI1011" s="871"/>
      <c r="NJ1011" s="871"/>
      <c r="NK1011" s="871"/>
      <c r="NL1011" s="871"/>
      <c r="NM1011" s="871"/>
      <c r="NN1011" s="871"/>
      <c r="NO1011" s="871"/>
      <c r="NP1011" s="871"/>
      <c r="NQ1011" s="871"/>
      <c r="NR1011" s="871"/>
      <c r="NS1011" s="871"/>
      <c r="NT1011" s="871"/>
      <c r="NU1011" s="871"/>
      <c r="NV1011" s="871"/>
      <c r="NW1011" s="871"/>
      <c r="NX1011" s="871"/>
      <c r="NY1011" s="871"/>
      <c r="NZ1011" s="871"/>
      <c r="OA1011" s="871"/>
      <c r="OB1011" s="871"/>
      <c r="OC1011" s="871"/>
      <c r="OD1011" s="871"/>
      <c r="OE1011" s="871"/>
      <c r="OF1011" s="871"/>
      <c r="OG1011" s="871"/>
      <c r="OH1011" s="871"/>
      <c r="OI1011" s="871"/>
      <c r="OJ1011" s="871"/>
      <c r="OK1011" s="871"/>
      <c r="OL1011" s="871"/>
      <c r="OM1011" s="871"/>
      <c r="ON1011" s="871"/>
      <c r="OO1011" s="871"/>
      <c r="OP1011" s="871"/>
      <c r="OQ1011" s="871"/>
      <c r="OR1011" s="871"/>
      <c r="OS1011" s="871"/>
      <c r="OT1011" s="871"/>
      <c r="OU1011" s="871"/>
      <c r="OV1011" s="871"/>
      <c r="OW1011" s="871"/>
      <c r="OX1011" s="871"/>
      <c r="OY1011" s="871"/>
      <c r="OZ1011" s="871"/>
      <c r="PA1011" s="871"/>
      <c r="PB1011" s="871"/>
      <c r="PC1011" s="871"/>
      <c r="PD1011" s="871"/>
      <c r="PE1011" s="871"/>
      <c r="PF1011" s="871"/>
      <c r="PG1011" s="871"/>
      <c r="PH1011" s="871"/>
      <c r="PI1011" s="871"/>
      <c r="PJ1011" s="871"/>
      <c r="PK1011" s="871"/>
      <c r="PL1011" s="871"/>
      <c r="PM1011" s="871"/>
      <c r="PN1011" s="871"/>
      <c r="PO1011" s="871"/>
      <c r="PP1011" s="871"/>
      <c r="PQ1011" s="871"/>
      <c r="PR1011" s="871"/>
      <c r="PS1011" s="871"/>
      <c r="PT1011" s="871"/>
      <c r="PU1011" s="871"/>
      <c r="PV1011" s="871"/>
      <c r="PW1011" s="871"/>
      <c r="PX1011" s="871"/>
      <c r="PY1011" s="871"/>
      <c r="PZ1011" s="871"/>
      <c r="QA1011" s="871"/>
      <c r="QB1011" s="871"/>
      <c r="QC1011" s="871"/>
      <c r="QD1011" s="871"/>
      <c r="QE1011" s="871"/>
      <c r="QF1011" s="871"/>
      <c r="QG1011" s="871"/>
      <c r="QH1011" s="871"/>
      <c r="QI1011" s="871"/>
      <c r="QJ1011" s="871"/>
      <c r="QK1011" s="871"/>
      <c r="QL1011" s="871"/>
      <c r="QM1011" s="871"/>
      <c r="QN1011" s="871"/>
      <c r="QO1011" s="871"/>
      <c r="QP1011" s="871"/>
      <c r="QQ1011" s="871"/>
      <c r="QR1011" s="871"/>
      <c r="QS1011" s="871"/>
      <c r="QT1011" s="871"/>
      <c r="QU1011" s="871"/>
      <c r="QV1011" s="871"/>
      <c r="QW1011" s="871"/>
      <c r="QX1011" s="871"/>
      <c r="QY1011" s="871"/>
      <c r="QZ1011" s="871"/>
      <c r="RA1011" s="871"/>
      <c r="RB1011" s="871"/>
      <c r="RC1011" s="871"/>
      <c r="RD1011" s="871"/>
      <c r="RE1011" s="871"/>
      <c r="RF1011" s="871"/>
      <c r="RG1011" s="871"/>
      <c r="RH1011" s="871"/>
      <c r="RI1011" s="871"/>
      <c r="RJ1011" s="871"/>
      <c r="RK1011" s="871"/>
      <c r="RL1011" s="871"/>
      <c r="RM1011" s="871"/>
      <c r="RN1011" s="871"/>
      <c r="RO1011" s="871"/>
      <c r="RP1011" s="871"/>
      <c r="RQ1011" s="871"/>
      <c r="RR1011" s="871"/>
      <c r="RS1011" s="871"/>
      <c r="RT1011" s="871"/>
      <c r="RU1011" s="871"/>
      <c r="RV1011" s="871"/>
      <c r="RW1011" s="871"/>
      <c r="RX1011" s="871"/>
      <c r="RY1011" s="871"/>
      <c r="RZ1011" s="871"/>
      <c r="SA1011" s="871"/>
      <c r="SB1011" s="871"/>
      <c r="SC1011" s="871"/>
      <c r="SD1011" s="871"/>
      <c r="SE1011" s="871"/>
      <c r="SF1011" s="871"/>
      <c r="SG1011" s="871"/>
      <c r="SH1011" s="871"/>
      <c r="SI1011" s="871"/>
      <c r="SJ1011" s="871"/>
      <c r="SK1011" s="871"/>
      <c r="SL1011" s="871"/>
      <c r="SM1011" s="871"/>
      <c r="SN1011" s="871"/>
      <c r="SO1011" s="871"/>
      <c r="SP1011" s="871"/>
      <c r="SQ1011" s="871"/>
      <c r="SR1011" s="871"/>
      <c r="SS1011" s="871"/>
      <c r="ST1011" s="871"/>
      <c r="SU1011" s="871"/>
      <c r="SV1011" s="871"/>
      <c r="SW1011" s="871"/>
      <c r="SX1011" s="871"/>
      <c r="SY1011" s="871"/>
      <c r="SZ1011" s="871"/>
      <c r="TA1011" s="871"/>
      <c r="TB1011" s="871"/>
      <c r="TC1011" s="871"/>
      <c r="TD1011" s="871"/>
      <c r="TE1011" s="871"/>
      <c r="TF1011" s="871"/>
      <c r="TG1011" s="871"/>
      <c r="TH1011" s="871"/>
      <c r="TI1011" s="871"/>
      <c r="TJ1011" s="871"/>
      <c r="TK1011" s="871"/>
      <c r="TL1011" s="871"/>
      <c r="TM1011" s="871"/>
      <c r="TN1011" s="871"/>
      <c r="TO1011" s="871"/>
      <c r="TP1011" s="871"/>
      <c r="TQ1011" s="871"/>
      <c r="TR1011" s="871"/>
      <c r="TS1011" s="871"/>
      <c r="TT1011" s="871"/>
      <c r="TU1011" s="871"/>
      <c r="TV1011" s="871"/>
      <c r="TW1011" s="871"/>
      <c r="TX1011" s="871"/>
      <c r="TY1011" s="871"/>
      <c r="TZ1011" s="871"/>
      <c r="UA1011" s="871"/>
      <c r="UB1011" s="871"/>
      <c r="UC1011" s="871"/>
      <c r="UD1011" s="871"/>
      <c r="UE1011" s="871"/>
      <c r="UF1011" s="871"/>
      <c r="UG1011" s="871"/>
      <c r="UH1011" s="871"/>
      <c r="UI1011" s="871"/>
      <c r="UJ1011" s="871"/>
      <c r="UK1011" s="871"/>
      <c r="UL1011" s="871"/>
      <c r="UM1011" s="871"/>
      <c r="UN1011" s="871"/>
      <c r="UO1011" s="871"/>
      <c r="UP1011" s="871"/>
      <c r="UQ1011" s="871"/>
      <c r="UR1011" s="871"/>
      <c r="US1011" s="871"/>
      <c r="UT1011" s="871"/>
      <c r="UU1011" s="871"/>
      <c r="UV1011" s="871"/>
      <c r="UW1011" s="871"/>
      <c r="UX1011" s="871"/>
      <c r="UY1011" s="871"/>
      <c r="UZ1011" s="871"/>
      <c r="VA1011" s="871"/>
      <c r="VB1011" s="871"/>
      <c r="VC1011" s="871"/>
      <c r="VD1011" s="871"/>
      <c r="VE1011" s="871"/>
      <c r="VF1011" s="871"/>
      <c r="VG1011" s="871"/>
      <c r="VH1011" s="871"/>
      <c r="VI1011" s="871"/>
      <c r="VJ1011" s="871"/>
      <c r="VK1011" s="871"/>
      <c r="VL1011" s="871"/>
      <c r="VM1011" s="871"/>
      <c r="VN1011" s="871"/>
      <c r="VO1011" s="871"/>
      <c r="VP1011" s="871"/>
      <c r="VQ1011" s="871"/>
      <c r="VR1011" s="871"/>
      <c r="VS1011" s="871"/>
      <c r="VT1011" s="871"/>
      <c r="VU1011" s="871"/>
      <c r="VV1011" s="871"/>
      <c r="VW1011" s="871"/>
      <c r="VX1011" s="871"/>
      <c r="VY1011" s="871"/>
      <c r="VZ1011" s="871"/>
      <c r="WA1011" s="871"/>
      <c r="WB1011" s="871"/>
      <c r="WC1011" s="871"/>
      <c r="WD1011" s="871"/>
      <c r="WE1011" s="871"/>
      <c r="WF1011" s="871"/>
      <c r="WG1011" s="871"/>
      <c r="WH1011" s="871"/>
      <c r="WI1011" s="871"/>
      <c r="WJ1011" s="871"/>
      <c r="WK1011" s="871"/>
      <c r="WL1011" s="871"/>
      <c r="WM1011" s="871"/>
      <c r="WN1011" s="871"/>
      <c r="WO1011" s="871"/>
      <c r="WP1011" s="871"/>
      <c r="WQ1011" s="871"/>
      <c r="WR1011" s="871"/>
      <c r="WS1011" s="871"/>
      <c r="WT1011" s="871"/>
      <c r="WU1011" s="871"/>
      <c r="WV1011" s="871"/>
      <c r="WW1011" s="871"/>
      <c r="WX1011" s="871"/>
      <c r="WY1011" s="871"/>
      <c r="WZ1011" s="871"/>
      <c r="XA1011" s="871"/>
      <c r="XB1011" s="871"/>
      <c r="XC1011" s="871"/>
      <c r="XD1011" s="871"/>
      <c r="XE1011" s="871"/>
      <c r="XF1011" s="871"/>
      <c r="XG1011" s="871"/>
      <c r="XH1011" s="871"/>
      <c r="XI1011" s="871"/>
      <c r="XJ1011" s="871"/>
      <c r="XK1011" s="871"/>
      <c r="XL1011" s="871"/>
      <c r="XM1011" s="871"/>
      <c r="XN1011" s="871"/>
      <c r="XO1011" s="871"/>
      <c r="XP1011" s="871"/>
      <c r="XQ1011" s="871"/>
      <c r="XR1011" s="871"/>
      <c r="XS1011" s="871"/>
      <c r="XT1011" s="871"/>
      <c r="XU1011" s="871"/>
      <c r="XV1011" s="871"/>
      <c r="XW1011" s="871"/>
      <c r="XX1011" s="871"/>
      <c r="XY1011" s="871"/>
      <c r="XZ1011" s="871"/>
      <c r="YA1011" s="871"/>
      <c r="YB1011" s="871"/>
      <c r="YC1011" s="871"/>
      <c r="YD1011" s="871"/>
      <c r="YE1011" s="871"/>
      <c r="YF1011" s="871"/>
      <c r="YG1011" s="871"/>
      <c r="YH1011" s="871"/>
      <c r="YI1011" s="871"/>
      <c r="YJ1011" s="871"/>
      <c r="YK1011" s="871"/>
      <c r="YL1011" s="871"/>
      <c r="YM1011" s="871"/>
      <c r="YN1011" s="871"/>
      <c r="YO1011" s="871"/>
      <c r="YP1011" s="871"/>
      <c r="YQ1011" s="871"/>
      <c r="YR1011" s="871"/>
      <c r="YS1011" s="871"/>
      <c r="YT1011" s="871"/>
      <c r="YU1011" s="871"/>
      <c r="YV1011" s="871"/>
      <c r="YW1011" s="871"/>
      <c r="YX1011" s="871"/>
      <c r="YY1011" s="871"/>
      <c r="YZ1011" s="871"/>
      <c r="ZA1011" s="871"/>
      <c r="ZB1011" s="871"/>
      <c r="ZC1011" s="871"/>
      <c r="ZD1011" s="871"/>
      <c r="ZE1011" s="871"/>
      <c r="ZF1011" s="871"/>
      <c r="ZG1011" s="871"/>
      <c r="ZH1011" s="871"/>
      <c r="ZI1011" s="871"/>
      <c r="ZJ1011" s="871"/>
      <c r="ZK1011" s="871"/>
      <c r="ZL1011" s="871"/>
      <c r="ZM1011" s="871"/>
      <c r="ZN1011" s="871"/>
      <c r="ZO1011" s="871"/>
      <c r="ZP1011" s="871"/>
      <c r="ZQ1011" s="871"/>
      <c r="ZR1011" s="871"/>
      <c r="ZS1011" s="871"/>
      <c r="ZT1011" s="871"/>
      <c r="ZU1011" s="871"/>
      <c r="ZV1011" s="871"/>
      <c r="ZW1011" s="871"/>
      <c r="ZX1011" s="871"/>
      <c r="ZY1011" s="871"/>
      <c r="ZZ1011" s="871"/>
      <c r="AAA1011" s="871"/>
      <c r="AAB1011" s="871"/>
      <c r="AAC1011" s="871"/>
      <c r="AAD1011" s="871"/>
      <c r="AAE1011" s="871"/>
      <c r="AAF1011" s="871"/>
      <c r="AAG1011" s="871"/>
      <c r="AAH1011" s="871"/>
      <c r="AAI1011" s="871"/>
      <c r="AAJ1011" s="871"/>
      <c r="AAK1011" s="871"/>
      <c r="AAL1011" s="871"/>
      <c r="AAM1011" s="871"/>
      <c r="AAN1011" s="871"/>
      <c r="AAO1011" s="871"/>
      <c r="AAP1011" s="871"/>
      <c r="AAQ1011" s="871"/>
      <c r="AAR1011" s="871"/>
      <c r="AAS1011" s="871"/>
      <c r="AAT1011" s="871"/>
      <c r="AAU1011" s="871"/>
      <c r="AAV1011" s="871"/>
      <c r="AAW1011" s="871"/>
      <c r="AAX1011" s="871"/>
      <c r="AAY1011" s="871"/>
      <c r="AAZ1011" s="871"/>
      <c r="ABA1011" s="871"/>
      <c r="ABB1011" s="871"/>
      <c r="ABC1011" s="871"/>
      <c r="ABD1011" s="871"/>
      <c r="ABE1011" s="871"/>
      <c r="ABF1011" s="871"/>
      <c r="ABG1011" s="871"/>
      <c r="ABH1011" s="871"/>
      <c r="ABI1011" s="871"/>
      <c r="ABJ1011" s="871"/>
      <c r="ABK1011" s="871"/>
      <c r="ABL1011" s="871"/>
      <c r="ABM1011" s="871"/>
      <c r="ABN1011" s="871"/>
      <c r="ABO1011" s="871"/>
      <c r="ABP1011" s="871"/>
      <c r="ABQ1011" s="871"/>
      <c r="ABR1011" s="871"/>
      <c r="ABS1011" s="871"/>
      <c r="ABT1011" s="871"/>
      <c r="ABU1011" s="871"/>
      <c r="ABV1011" s="871"/>
      <c r="ABW1011" s="871"/>
      <c r="ABX1011" s="871"/>
      <c r="ABY1011" s="871"/>
      <c r="ABZ1011" s="871"/>
      <c r="ACA1011" s="871"/>
      <c r="ACB1011" s="871"/>
      <c r="ACC1011" s="871"/>
      <c r="ACD1011" s="871"/>
      <c r="ACE1011" s="871"/>
      <c r="ACF1011" s="871"/>
      <c r="ACG1011" s="871"/>
      <c r="ACH1011" s="871"/>
      <c r="ACI1011" s="871"/>
      <c r="ACJ1011" s="871"/>
      <c r="ACK1011" s="871"/>
      <c r="ACL1011" s="871"/>
      <c r="ACM1011" s="871"/>
      <c r="ACN1011" s="871"/>
      <c r="ACO1011" s="871"/>
      <c r="ACP1011" s="871"/>
      <c r="ACQ1011" s="871"/>
      <c r="ACR1011" s="871"/>
      <c r="ACS1011" s="871"/>
      <c r="ACT1011" s="871"/>
      <c r="ACU1011" s="871"/>
      <c r="ACV1011" s="871"/>
      <c r="ACW1011" s="871"/>
      <c r="ACX1011" s="871"/>
      <c r="ACY1011" s="871"/>
      <c r="ACZ1011" s="871"/>
      <c r="ADA1011" s="871"/>
      <c r="ADB1011" s="871"/>
      <c r="ADC1011" s="871"/>
      <c r="ADD1011" s="871"/>
      <c r="ADE1011" s="871"/>
      <c r="ADF1011" s="871"/>
      <c r="ADG1011" s="871"/>
      <c r="ADH1011" s="871"/>
      <c r="ADI1011" s="871"/>
      <c r="ADJ1011" s="871"/>
      <c r="ADK1011" s="871"/>
      <c r="ADL1011" s="871"/>
      <c r="ADM1011" s="871"/>
      <c r="ADN1011" s="871"/>
      <c r="ADO1011" s="871"/>
      <c r="ADP1011" s="871"/>
      <c r="ADQ1011" s="871"/>
      <c r="ADR1011" s="871"/>
      <c r="ADS1011" s="871"/>
      <c r="ADT1011" s="871"/>
      <c r="ADU1011" s="871"/>
      <c r="ADV1011" s="871"/>
      <c r="ADW1011" s="871"/>
      <c r="ADX1011" s="871"/>
      <c r="ADY1011" s="871"/>
      <c r="ADZ1011" s="871"/>
      <c r="AEA1011" s="871"/>
      <c r="AEB1011" s="871"/>
      <c r="AEC1011" s="871"/>
      <c r="AED1011" s="871"/>
      <c r="AEE1011" s="871"/>
      <c r="AEF1011" s="871"/>
      <c r="AEG1011" s="871"/>
      <c r="AEH1011" s="871"/>
      <c r="AEI1011" s="871"/>
      <c r="AEJ1011" s="871"/>
      <c r="AEK1011" s="871"/>
      <c r="AEL1011" s="871"/>
      <c r="AEM1011" s="871"/>
      <c r="AEN1011" s="871"/>
      <c r="AEO1011" s="871"/>
      <c r="AEP1011" s="871"/>
      <c r="AEQ1011" s="871"/>
      <c r="AER1011" s="871"/>
      <c r="AES1011" s="871"/>
      <c r="AET1011" s="871"/>
      <c r="AEU1011" s="871"/>
      <c r="AEV1011" s="871"/>
      <c r="AEW1011" s="871"/>
      <c r="AEX1011" s="871"/>
      <c r="AEY1011" s="871"/>
      <c r="AEZ1011" s="871"/>
      <c r="AFA1011" s="871"/>
      <c r="AFB1011" s="871"/>
      <c r="AFC1011" s="871"/>
      <c r="AFD1011" s="871"/>
      <c r="AFE1011" s="871"/>
      <c r="AFF1011" s="871"/>
      <c r="AFG1011" s="871"/>
      <c r="AFH1011" s="871"/>
      <c r="AFI1011" s="871"/>
      <c r="AFJ1011" s="871"/>
      <c r="AFK1011" s="871"/>
      <c r="AFL1011" s="871"/>
      <c r="AFM1011" s="871"/>
      <c r="AFN1011" s="871"/>
      <c r="AFO1011" s="871"/>
      <c r="AFP1011" s="871"/>
      <c r="AFQ1011" s="871"/>
      <c r="AFR1011" s="871"/>
      <c r="AFS1011" s="871"/>
      <c r="AFT1011" s="871"/>
      <c r="AFU1011" s="871"/>
      <c r="AFV1011" s="871"/>
      <c r="AFW1011" s="871"/>
      <c r="AFX1011" s="871"/>
      <c r="AFY1011" s="871"/>
      <c r="AFZ1011" s="871"/>
      <c r="AGA1011" s="871"/>
      <c r="AGB1011" s="871"/>
      <c r="AGC1011" s="871"/>
      <c r="AGD1011" s="871"/>
      <c r="AGE1011" s="871"/>
      <c r="AGF1011" s="871"/>
      <c r="AGG1011" s="871"/>
      <c r="AGH1011" s="871"/>
      <c r="AGI1011" s="871"/>
      <c r="AGJ1011" s="871"/>
      <c r="AGK1011" s="871"/>
      <c r="AGL1011" s="871"/>
      <c r="AGM1011" s="871"/>
      <c r="AGN1011" s="871"/>
      <c r="AGO1011" s="871"/>
      <c r="AGP1011" s="871"/>
      <c r="AGQ1011" s="871"/>
      <c r="AGR1011" s="871"/>
      <c r="AGS1011" s="871"/>
      <c r="AGT1011" s="871"/>
      <c r="AGU1011" s="871"/>
      <c r="AGV1011" s="871"/>
      <c r="AGW1011" s="871"/>
      <c r="AGX1011" s="871"/>
      <c r="AGY1011" s="871"/>
      <c r="AGZ1011" s="871"/>
      <c r="AHA1011" s="871"/>
      <c r="AHB1011" s="871"/>
      <c r="AHC1011" s="871"/>
      <c r="AHD1011" s="871"/>
      <c r="AHE1011" s="871"/>
      <c r="AHF1011" s="871"/>
      <c r="AHG1011" s="871"/>
      <c r="AHH1011" s="871"/>
      <c r="AHI1011" s="871"/>
      <c r="AHJ1011" s="871"/>
      <c r="AHK1011" s="871"/>
      <c r="AHL1011" s="871"/>
      <c r="AHM1011" s="871"/>
      <c r="AHN1011" s="871"/>
      <c r="AHO1011" s="871"/>
      <c r="AHP1011" s="871"/>
      <c r="AHQ1011" s="871"/>
      <c r="AHR1011" s="871"/>
      <c r="AHS1011" s="871"/>
      <c r="AHT1011" s="871"/>
      <c r="AHU1011" s="871"/>
      <c r="AHV1011" s="871"/>
      <c r="AHW1011" s="871"/>
      <c r="AHX1011" s="871"/>
      <c r="AHY1011" s="871"/>
      <c r="AHZ1011" s="871"/>
      <c r="AIA1011" s="871"/>
      <c r="AIB1011" s="871"/>
      <c r="AIC1011" s="871"/>
      <c r="AID1011" s="871"/>
      <c r="AIE1011" s="871"/>
      <c r="AIF1011" s="871"/>
      <c r="AIG1011" s="871"/>
      <c r="AIH1011" s="871"/>
      <c r="AII1011" s="871"/>
      <c r="AIJ1011" s="871"/>
      <c r="AIK1011" s="871"/>
      <c r="AIL1011" s="871"/>
      <c r="AIM1011" s="871"/>
      <c r="AIN1011" s="871"/>
      <c r="AIO1011" s="871"/>
      <c r="AIP1011" s="871"/>
      <c r="AIQ1011" s="871"/>
      <c r="AIR1011" s="871"/>
      <c r="AIS1011" s="871"/>
      <c r="AIT1011" s="871"/>
      <c r="AIU1011" s="871"/>
      <c r="AIV1011" s="871"/>
      <c r="AIW1011" s="871"/>
      <c r="AIX1011" s="871"/>
      <c r="AIY1011" s="871"/>
      <c r="AIZ1011" s="871"/>
      <c r="AJA1011" s="871"/>
      <c r="AJB1011" s="871"/>
      <c r="AJC1011" s="871"/>
      <c r="AJD1011" s="871"/>
      <c r="AJE1011" s="871"/>
      <c r="AJF1011" s="871"/>
      <c r="AJG1011" s="871"/>
      <c r="AJH1011" s="871"/>
      <c r="AJI1011" s="871"/>
      <c r="AJJ1011" s="871"/>
      <c r="AJK1011" s="871"/>
      <c r="AJL1011" s="871"/>
      <c r="AJM1011" s="871"/>
      <c r="AJN1011" s="871"/>
      <c r="AJO1011" s="871"/>
      <c r="AJP1011" s="871"/>
      <c r="AJQ1011" s="871"/>
      <c r="AJR1011" s="871"/>
      <c r="AJS1011" s="871"/>
      <c r="AJT1011" s="871"/>
      <c r="AJU1011" s="871"/>
      <c r="AJV1011" s="871"/>
      <c r="AJW1011" s="871"/>
      <c r="AJX1011" s="871"/>
      <c r="AJY1011" s="871"/>
      <c r="AJZ1011" s="871"/>
      <c r="AKA1011" s="871"/>
      <c r="AKB1011" s="871"/>
      <c r="AKC1011" s="871"/>
      <c r="AKD1011" s="871"/>
      <c r="AKE1011" s="871"/>
      <c r="AKF1011" s="871"/>
      <c r="AKG1011" s="871"/>
      <c r="AKH1011" s="871"/>
      <c r="AKI1011" s="871"/>
      <c r="AKJ1011" s="871"/>
      <c r="AKK1011" s="871"/>
      <c r="AKL1011" s="871"/>
      <c r="AKM1011" s="871"/>
      <c r="AKN1011" s="871"/>
      <c r="AKO1011" s="871"/>
      <c r="AKP1011" s="871"/>
      <c r="AKQ1011" s="871"/>
      <c r="AKR1011" s="871"/>
      <c r="AKS1011" s="871"/>
      <c r="AKT1011" s="871"/>
      <c r="AKU1011" s="871"/>
      <c r="AKV1011" s="871"/>
      <c r="AKW1011" s="871"/>
      <c r="AKX1011" s="871"/>
      <c r="AKY1011" s="871"/>
      <c r="AKZ1011" s="871"/>
      <c r="ALA1011" s="871"/>
      <c r="ALB1011" s="871"/>
      <c r="ALC1011" s="871"/>
      <c r="ALD1011" s="871"/>
      <c r="ALE1011" s="871"/>
      <c r="ALF1011" s="871"/>
      <c r="ALG1011" s="871"/>
      <c r="ALH1011" s="871"/>
      <c r="ALI1011" s="871"/>
      <c r="ALJ1011" s="871"/>
      <c r="ALK1011" s="871"/>
      <c r="ALL1011" s="871"/>
      <c r="ALM1011" s="871"/>
      <c r="ALN1011" s="871"/>
      <c r="ALO1011" s="871"/>
      <c r="ALP1011" s="871"/>
      <c r="ALQ1011" s="871"/>
      <c r="ALR1011" s="871"/>
      <c r="ALS1011" s="871"/>
      <c r="ALT1011" s="871"/>
      <c r="ALU1011" s="871"/>
      <c r="ALV1011" s="871"/>
      <c r="ALW1011" s="871"/>
      <c r="ALX1011" s="871"/>
      <c r="ALY1011" s="871"/>
      <c r="ALZ1011" s="871"/>
      <c r="AMA1011" s="871"/>
      <c r="AMB1011" s="871"/>
      <c r="AMC1011" s="871"/>
      <c r="AMD1011" s="871"/>
      <c r="AME1011" s="871"/>
      <c r="AMF1011" s="871"/>
      <c r="AMG1011" s="871"/>
      <c r="AMH1011" s="871"/>
      <c r="AMI1011" s="871"/>
      <c r="AMJ1011" s="871"/>
    </row>
    <row r="1012" spans="1:1024" ht="14.4">
      <c r="A1012" s="968">
        <v>15454</v>
      </c>
      <c r="B1012" s="985">
        <v>0.1</v>
      </c>
      <c r="C1012" s="1042"/>
      <c r="D1012" s="954" t="s">
        <v>773</v>
      </c>
      <c r="E1012" s="955">
        <v>1350000</v>
      </c>
      <c r="F1012" s="1056">
        <v>2.5000000000000001E-2</v>
      </c>
      <c r="G1012" s="955">
        <f t="shared" si="40"/>
        <v>33750</v>
      </c>
      <c r="H1012" s="871"/>
      <c r="I1012" s="871"/>
      <c r="J1012" s="871"/>
      <c r="K1012" s="871"/>
      <c r="L1012" s="871"/>
      <c r="M1012" s="871"/>
      <c r="N1012" s="871"/>
      <c r="O1012" s="871"/>
      <c r="P1012" s="871"/>
      <c r="Q1012" s="871"/>
      <c r="R1012" s="871"/>
      <c r="S1012" s="871"/>
      <c r="T1012" s="871"/>
      <c r="U1012" s="871"/>
      <c r="V1012" s="871"/>
      <c r="W1012" s="871"/>
      <c r="X1012" s="871"/>
      <c r="Y1012" s="871"/>
      <c r="Z1012" s="871"/>
      <c r="AA1012" s="871"/>
      <c r="AB1012" s="871"/>
      <c r="AC1012" s="871"/>
      <c r="AD1012" s="871"/>
      <c r="AE1012" s="871"/>
      <c r="AF1012" s="871"/>
      <c r="AG1012" s="871"/>
      <c r="AH1012" s="871"/>
      <c r="AI1012" s="871"/>
      <c r="AJ1012" s="871"/>
      <c r="AK1012" s="871"/>
      <c r="AL1012" s="871"/>
      <c r="AM1012" s="871"/>
      <c r="AN1012" s="871"/>
      <c r="AO1012" s="871"/>
      <c r="AP1012" s="871"/>
      <c r="AQ1012" s="871"/>
      <c r="AR1012" s="871"/>
      <c r="AS1012" s="871"/>
      <c r="AT1012" s="871"/>
      <c r="AU1012" s="871"/>
      <c r="AV1012" s="871"/>
      <c r="AW1012" s="871"/>
      <c r="AX1012" s="871"/>
      <c r="AY1012" s="871"/>
      <c r="AZ1012" s="871"/>
      <c r="BA1012" s="871"/>
      <c r="BB1012" s="871"/>
      <c r="BC1012" s="871"/>
      <c r="BD1012" s="871"/>
      <c r="BE1012" s="871"/>
      <c r="BF1012" s="871"/>
      <c r="BG1012" s="871"/>
      <c r="BH1012" s="871"/>
      <c r="BI1012" s="871"/>
      <c r="BJ1012" s="871"/>
      <c r="BK1012" s="871"/>
      <c r="BL1012" s="871"/>
      <c r="BM1012" s="871"/>
      <c r="BN1012" s="871"/>
      <c r="BO1012" s="871"/>
      <c r="BP1012" s="871"/>
      <c r="BQ1012" s="871"/>
      <c r="BR1012" s="871"/>
      <c r="BS1012" s="871"/>
      <c r="BT1012" s="871"/>
      <c r="BU1012" s="871"/>
      <c r="BV1012" s="871"/>
      <c r="BW1012" s="871"/>
      <c r="BX1012" s="871"/>
      <c r="BY1012" s="871"/>
      <c r="BZ1012" s="871"/>
      <c r="CA1012" s="871"/>
      <c r="CB1012" s="871"/>
      <c r="CC1012" s="871"/>
      <c r="CD1012" s="871"/>
      <c r="CE1012" s="871"/>
      <c r="CF1012" s="871"/>
      <c r="CG1012" s="871"/>
      <c r="CH1012" s="871"/>
      <c r="CI1012" s="871"/>
      <c r="CJ1012" s="871"/>
      <c r="CK1012" s="871"/>
      <c r="CL1012" s="871"/>
      <c r="CM1012" s="871"/>
      <c r="CN1012" s="871"/>
      <c r="CO1012" s="871"/>
      <c r="CP1012" s="871"/>
      <c r="CQ1012" s="871"/>
      <c r="CR1012" s="871"/>
      <c r="CS1012" s="871"/>
      <c r="CT1012" s="871"/>
      <c r="CU1012" s="871"/>
      <c r="CV1012" s="871"/>
      <c r="CW1012" s="871"/>
      <c r="CX1012" s="871"/>
      <c r="CY1012" s="871"/>
      <c r="CZ1012" s="871"/>
      <c r="DA1012" s="871"/>
      <c r="DB1012" s="871"/>
      <c r="DC1012" s="871"/>
      <c r="DD1012" s="871"/>
      <c r="DE1012" s="871"/>
      <c r="DF1012" s="871"/>
      <c r="DG1012" s="871"/>
      <c r="DH1012" s="871"/>
      <c r="DI1012" s="871"/>
      <c r="DJ1012" s="871"/>
      <c r="DK1012" s="871"/>
      <c r="DL1012" s="871"/>
      <c r="DM1012" s="871"/>
      <c r="DN1012" s="871"/>
      <c r="DO1012" s="871"/>
      <c r="DP1012" s="871"/>
      <c r="DQ1012" s="871"/>
      <c r="DR1012" s="871"/>
      <c r="DS1012" s="871"/>
      <c r="DT1012" s="871"/>
      <c r="DU1012" s="871"/>
      <c r="DV1012" s="871"/>
      <c r="DW1012" s="871"/>
      <c r="DX1012" s="871"/>
      <c r="DY1012" s="871"/>
      <c r="DZ1012" s="871"/>
      <c r="EA1012" s="871"/>
      <c r="EB1012" s="871"/>
      <c r="EC1012" s="871"/>
      <c r="ED1012" s="871"/>
      <c r="EE1012" s="871"/>
      <c r="EF1012" s="871"/>
      <c r="EG1012" s="871"/>
      <c r="EH1012" s="871"/>
      <c r="EI1012" s="871"/>
      <c r="EJ1012" s="871"/>
      <c r="EK1012" s="871"/>
      <c r="EL1012" s="871"/>
      <c r="EM1012" s="871"/>
      <c r="EN1012" s="871"/>
      <c r="EO1012" s="871"/>
      <c r="EP1012" s="871"/>
      <c r="EQ1012" s="871"/>
      <c r="ER1012" s="871"/>
      <c r="ES1012" s="871"/>
      <c r="ET1012" s="871"/>
      <c r="EU1012" s="871"/>
      <c r="EV1012" s="871"/>
      <c r="EW1012" s="871"/>
      <c r="EX1012" s="871"/>
      <c r="EY1012" s="871"/>
      <c r="EZ1012" s="871"/>
      <c r="FA1012" s="871"/>
      <c r="FB1012" s="871"/>
      <c r="FC1012" s="871"/>
      <c r="FD1012" s="871"/>
      <c r="FE1012" s="871"/>
      <c r="FF1012" s="871"/>
      <c r="FG1012" s="871"/>
      <c r="FH1012" s="871"/>
      <c r="FI1012" s="871"/>
      <c r="FJ1012" s="871"/>
      <c r="FK1012" s="871"/>
      <c r="FL1012" s="871"/>
      <c r="FM1012" s="871"/>
      <c r="FN1012" s="871"/>
      <c r="FO1012" s="871"/>
      <c r="FP1012" s="871"/>
      <c r="FQ1012" s="871"/>
      <c r="FR1012" s="871"/>
      <c r="FS1012" s="871"/>
      <c r="FT1012" s="871"/>
      <c r="FU1012" s="871"/>
      <c r="FV1012" s="871"/>
      <c r="FW1012" s="871"/>
      <c r="FX1012" s="871"/>
      <c r="FY1012" s="871"/>
      <c r="FZ1012" s="871"/>
      <c r="GA1012" s="871"/>
      <c r="GB1012" s="871"/>
      <c r="GC1012" s="871"/>
      <c r="GD1012" s="871"/>
      <c r="GE1012" s="871"/>
      <c r="GF1012" s="871"/>
      <c r="GG1012" s="871"/>
      <c r="GH1012" s="871"/>
      <c r="GI1012" s="871"/>
      <c r="GJ1012" s="871"/>
      <c r="GK1012" s="871"/>
      <c r="GL1012" s="871"/>
      <c r="GM1012" s="871"/>
      <c r="GN1012" s="871"/>
      <c r="GO1012" s="871"/>
      <c r="GP1012" s="871"/>
      <c r="GQ1012" s="871"/>
      <c r="GR1012" s="871"/>
      <c r="GS1012" s="871"/>
      <c r="GT1012" s="871"/>
      <c r="GU1012" s="871"/>
      <c r="GV1012" s="871"/>
      <c r="GW1012" s="871"/>
      <c r="GX1012" s="871"/>
      <c r="GY1012" s="871"/>
      <c r="GZ1012" s="871"/>
      <c r="HA1012" s="871"/>
      <c r="HB1012" s="871"/>
      <c r="HC1012" s="871"/>
      <c r="HD1012" s="871"/>
      <c r="HE1012" s="871"/>
      <c r="HF1012" s="871"/>
      <c r="HG1012" s="871"/>
      <c r="HH1012" s="871"/>
      <c r="HI1012" s="871"/>
      <c r="HJ1012" s="871"/>
      <c r="HK1012" s="871"/>
      <c r="HL1012" s="871"/>
      <c r="HM1012" s="871"/>
      <c r="HN1012" s="871"/>
      <c r="HO1012" s="871"/>
      <c r="HP1012" s="871"/>
      <c r="HQ1012" s="871"/>
      <c r="HR1012" s="871"/>
      <c r="HS1012" s="871"/>
      <c r="HT1012" s="871"/>
      <c r="HU1012" s="871"/>
      <c r="HV1012" s="871"/>
      <c r="HW1012" s="871"/>
      <c r="HX1012" s="871"/>
      <c r="HY1012" s="871"/>
      <c r="HZ1012" s="871"/>
      <c r="IA1012" s="871"/>
      <c r="IB1012" s="871"/>
      <c r="IC1012" s="871"/>
      <c r="ID1012" s="871"/>
      <c r="IE1012" s="871"/>
      <c r="IF1012" s="871"/>
      <c r="IG1012" s="871"/>
      <c r="IH1012" s="871"/>
      <c r="II1012" s="871"/>
      <c r="IJ1012" s="871"/>
      <c r="IK1012" s="871"/>
      <c r="IL1012" s="871"/>
      <c r="IM1012" s="871"/>
      <c r="IN1012" s="871"/>
      <c r="IO1012" s="871"/>
      <c r="IP1012" s="871"/>
      <c r="IQ1012" s="871"/>
      <c r="IR1012" s="871"/>
      <c r="IS1012" s="871"/>
      <c r="IT1012" s="871"/>
      <c r="IU1012" s="871"/>
      <c r="IV1012" s="871"/>
      <c r="IW1012" s="871"/>
      <c r="IX1012" s="871"/>
      <c r="IY1012" s="871"/>
      <c r="IZ1012" s="871"/>
      <c r="JA1012" s="871"/>
      <c r="JB1012" s="871"/>
      <c r="JC1012" s="871"/>
      <c r="JD1012" s="871"/>
      <c r="JE1012" s="871"/>
      <c r="JF1012" s="871"/>
      <c r="JG1012" s="871"/>
      <c r="JH1012" s="871"/>
      <c r="JI1012" s="871"/>
      <c r="JJ1012" s="871"/>
      <c r="JK1012" s="871"/>
      <c r="JL1012" s="871"/>
      <c r="JM1012" s="871"/>
      <c r="JN1012" s="871"/>
      <c r="JO1012" s="871"/>
      <c r="JP1012" s="871"/>
      <c r="JQ1012" s="871"/>
      <c r="JR1012" s="871"/>
      <c r="JS1012" s="871"/>
      <c r="JT1012" s="871"/>
      <c r="JU1012" s="871"/>
      <c r="JV1012" s="871"/>
      <c r="JW1012" s="871"/>
      <c r="JX1012" s="871"/>
      <c r="JY1012" s="871"/>
      <c r="JZ1012" s="871"/>
      <c r="KA1012" s="871"/>
      <c r="KB1012" s="871"/>
      <c r="KC1012" s="871"/>
      <c r="KD1012" s="871"/>
      <c r="KE1012" s="871"/>
      <c r="KF1012" s="871"/>
      <c r="KG1012" s="871"/>
      <c r="KH1012" s="871"/>
      <c r="KI1012" s="871"/>
      <c r="KJ1012" s="871"/>
      <c r="KK1012" s="871"/>
      <c r="KL1012" s="871"/>
      <c r="KM1012" s="871"/>
      <c r="KN1012" s="871"/>
      <c r="KO1012" s="871"/>
      <c r="KP1012" s="871"/>
      <c r="KQ1012" s="871"/>
      <c r="KR1012" s="871"/>
      <c r="KS1012" s="871"/>
      <c r="KT1012" s="871"/>
      <c r="KU1012" s="871"/>
      <c r="KV1012" s="871"/>
      <c r="KW1012" s="871"/>
      <c r="KX1012" s="871"/>
      <c r="KY1012" s="871"/>
      <c r="KZ1012" s="871"/>
      <c r="LA1012" s="871"/>
      <c r="LB1012" s="871"/>
      <c r="LC1012" s="871"/>
      <c r="LD1012" s="871"/>
      <c r="LE1012" s="871"/>
      <c r="LF1012" s="871"/>
      <c r="LG1012" s="871"/>
      <c r="LH1012" s="871"/>
      <c r="LI1012" s="871"/>
      <c r="LJ1012" s="871"/>
      <c r="LK1012" s="871"/>
      <c r="LL1012" s="871"/>
      <c r="LM1012" s="871"/>
      <c r="LN1012" s="871"/>
      <c r="LO1012" s="871"/>
      <c r="LP1012" s="871"/>
      <c r="LQ1012" s="871"/>
      <c r="LR1012" s="871"/>
      <c r="LS1012" s="871"/>
      <c r="LT1012" s="871"/>
      <c r="LU1012" s="871"/>
      <c r="LV1012" s="871"/>
      <c r="LW1012" s="871"/>
      <c r="LX1012" s="871"/>
      <c r="LY1012" s="871"/>
      <c r="LZ1012" s="871"/>
      <c r="MA1012" s="871"/>
      <c r="MB1012" s="871"/>
      <c r="MC1012" s="871"/>
      <c r="MD1012" s="871"/>
      <c r="ME1012" s="871"/>
      <c r="MF1012" s="871"/>
      <c r="MG1012" s="871"/>
      <c r="MH1012" s="871"/>
      <c r="MI1012" s="871"/>
      <c r="MJ1012" s="871"/>
      <c r="MK1012" s="871"/>
      <c r="ML1012" s="871"/>
      <c r="MM1012" s="871"/>
      <c r="MN1012" s="871"/>
      <c r="MO1012" s="871"/>
      <c r="MP1012" s="871"/>
      <c r="MQ1012" s="871"/>
      <c r="MR1012" s="871"/>
      <c r="MS1012" s="871"/>
      <c r="MT1012" s="871"/>
      <c r="MU1012" s="871"/>
      <c r="MV1012" s="871"/>
      <c r="MW1012" s="871"/>
      <c r="MX1012" s="871"/>
      <c r="MY1012" s="871"/>
      <c r="MZ1012" s="871"/>
      <c r="NA1012" s="871"/>
      <c r="NB1012" s="871"/>
      <c r="NC1012" s="871"/>
      <c r="ND1012" s="871"/>
      <c r="NE1012" s="871"/>
      <c r="NF1012" s="871"/>
      <c r="NG1012" s="871"/>
      <c r="NH1012" s="871"/>
      <c r="NI1012" s="871"/>
      <c r="NJ1012" s="871"/>
      <c r="NK1012" s="871"/>
      <c r="NL1012" s="871"/>
      <c r="NM1012" s="871"/>
      <c r="NN1012" s="871"/>
      <c r="NO1012" s="871"/>
      <c r="NP1012" s="871"/>
      <c r="NQ1012" s="871"/>
      <c r="NR1012" s="871"/>
      <c r="NS1012" s="871"/>
      <c r="NT1012" s="871"/>
      <c r="NU1012" s="871"/>
      <c r="NV1012" s="871"/>
      <c r="NW1012" s="871"/>
      <c r="NX1012" s="871"/>
      <c r="NY1012" s="871"/>
      <c r="NZ1012" s="871"/>
      <c r="OA1012" s="871"/>
      <c r="OB1012" s="871"/>
      <c r="OC1012" s="871"/>
      <c r="OD1012" s="871"/>
      <c r="OE1012" s="871"/>
      <c r="OF1012" s="871"/>
      <c r="OG1012" s="871"/>
      <c r="OH1012" s="871"/>
      <c r="OI1012" s="871"/>
      <c r="OJ1012" s="871"/>
      <c r="OK1012" s="871"/>
      <c r="OL1012" s="871"/>
      <c r="OM1012" s="871"/>
      <c r="ON1012" s="871"/>
      <c r="OO1012" s="871"/>
      <c r="OP1012" s="871"/>
      <c r="OQ1012" s="871"/>
      <c r="OR1012" s="871"/>
      <c r="OS1012" s="871"/>
      <c r="OT1012" s="871"/>
      <c r="OU1012" s="871"/>
      <c r="OV1012" s="871"/>
      <c r="OW1012" s="871"/>
      <c r="OX1012" s="871"/>
      <c r="OY1012" s="871"/>
      <c r="OZ1012" s="871"/>
      <c r="PA1012" s="871"/>
      <c r="PB1012" s="871"/>
      <c r="PC1012" s="871"/>
      <c r="PD1012" s="871"/>
      <c r="PE1012" s="871"/>
      <c r="PF1012" s="871"/>
      <c r="PG1012" s="871"/>
      <c r="PH1012" s="871"/>
      <c r="PI1012" s="871"/>
      <c r="PJ1012" s="871"/>
      <c r="PK1012" s="871"/>
      <c r="PL1012" s="871"/>
      <c r="PM1012" s="871"/>
      <c r="PN1012" s="871"/>
      <c r="PO1012" s="871"/>
      <c r="PP1012" s="871"/>
      <c r="PQ1012" s="871"/>
      <c r="PR1012" s="871"/>
      <c r="PS1012" s="871"/>
      <c r="PT1012" s="871"/>
      <c r="PU1012" s="871"/>
      <c r="PV1012" s="871"/>
      <c r="PW1012" s="871"/>
      <c r="PX1012" s="871"/>
      <c r="PY1012" s="871"/>
      <c r="PZ1012" s="871"/>
      <c r="QA1012" s="871"/>
      <c r="QB1012" s="871"/>
      <c r="QC1012" s="871"/>
      <c r="QD1012" s="871"/>
      <c r="QE1012" s="871"/>
      <c r="QF1012" s="871"/>
      <c r="QG1012" s="871"/>
      <c r="QH1012" s="871"/>
      <c r="QI1012" s="871"/>
      <c r="QJ1012" s="871"/>
      <c r="QK1012" s="871"/>
      <c r="QL1012" s="871"/>
      <c r="QM1012" s="871"/>
      <c r="QN1012" s="871"/>
      <c r="QO1012" s="871"/>
      <c r="QP1012" s="871"/>
      <c r="QQ1012" s="871"/>
      <c r="QR1012" s="871"/>
      <c r="QS1012" s="871"/>
      <c r="QT1012" s="871"/>
      <c r="QU1012" s="871"/>
      <c r="QV1012" s="871"/>
      <c r="QW1012" s="871"/>
      <c r="QX1012" s="871"/>
      <c r="QY1012" s="871"/>
      <c r="QZ1012" s="871"/>
      <c r="RA1012" s="871"/>
      <c r="RB1012" s="871"/>
      <c r="RC1012" s="871"/>
      <c r="RD1012" s="871"/>
      <c r="RE1012" s="871"/>
      <c r="RF1012" s="871"/>
      <c r="RG1012" s="871"/>
      <c r="RH1012" s="871"/>
      <c r="RI1012" s="871"/>
      <c r="RJ1012" s="871"/>
      <c r="RK1012" s="871"/>
      <c r="RL1012" s="871"/>
      <c r="RM1012" s="871"/>
      <c r="RN1012" s="871"/>
      <c r="RO1012" s="871"/>
      <c r="RP1012" s="871"/>
      <c r="RQ1012" s="871"/>
      <c r="RR1012" s="871"/>
      <c r="RS1012" s="871"/>
      <c r="RT1012" s="871"/>
      <c r="RU1012" s="871"/>
      <c r="RV1012" s="871"/>
      <c r="RW1012" s="871"/>
      <c r="RX1012" s="871"/>
      <c r="RY1012" s="871"/>
      <c r="RZ1012" s="871"/>
      <c r="SA1012" s="871"/>
      <c r="SB1012" s="871"/>
      <c r="SC1012" s="871"/>
      <c r="SD1012" s="871"/>
      <c r="SE1012" s="871"/>
      <c r="SF1012" s="871"/>
      <c r="SG1012" s="871"/>
      <c r="SH1012" s="871"/>
      <c r="SI1012" s="871"/>
      <c r="SJ1012" s="871"/>
      <c r="SK1012" s="871"/>
      <c r="SL1012" s="871"/>
      <c r="SM1012" s="871"/>
      <c r="SN1012" s="871"/>
      <c r="SO1012" s="871"/>
      <c r="SP1012" s="871"/>
      <c r="SQ1012" s="871"/>
      <c r="SR1012" s="871"/>
      <c r="SS1012" s="871"/>
      <c r="ST1012" s="871"/>
      <c r="SU1012" s="871"/>
      <c r="SV1012" s="871"/>
      <c r="SW1012" s="871"/>
      <c r="SX1012" s="871"/>
      <c r="SY1012" s="871"/>
      <c r="SZ1012" s="871"/>
      <c r="TA1012" s="871"/>
      <c r="TB1012" s="871"/>
      <c r="TC1012" s="871"/>
      <c r="TD1012" s="871"/>
      <c r="TE1012" s="871"/>
      <c r="TF1012" s="871"/>
      <c r="TG1012" s="871"/>
      <c r="TH1012" s="871"/>
      <c r="TI1012" s="871"/>
      <c r="TJ1012" s="871"/>
      <c r="TK1012" s="871"/>
      <c r="TL1012" s="871"/>
      <c r="TM1012" s="871"/>
      <c r="TN1012" s="871"/>
      <c r="TO1012" s="871"/>
      <c r="TP1012" s="871"/>
      <c r="TQ1012" s="871"/>
      <c r="TR1012" s="871"/>
      <c r="TS1012" s="871"/>
      <c r="TT1012" s="871"/>
      <c r="TU1012" s="871"/>
      <c r="TV1012" s="871"/>
      <c r="TW1012" s="871"/>
      <c r="TX1012" s="871"/>
      <c r="TY1012" s="871"/>
      <c r="TZ1012" s="871"/>
      <c r="UA1012" s="871"/>
      <c r="UB1012" s="871"/>
      <c r="UC1012" s="871"/>
      <c r="UD1012" s="871"/>
      <c r="UE1012" s="871"/>
      <c r="UF1012" s="871"/>
      <c r="UG1012" s="871"/>
      <c r="UH1012" s="871"/>
      <c r="UI1012" s="871"/>
      <c r="UJ1012" s="871"/>
      <c r="UK1012" s="871"/>
      <c r="UL1012" s="871"/>
      <c r="UM1012" s="871"/>
      <c r="UN1012" s="871"/>
      <c r="UO1012" s="871"/>
      <c r="UP1012" s="871"/>
      <c r="UQ1012" s="871"/>
      <c r="UR1012" s="871"/>
      <c r="US1012" s="871"/>
      <c r="UT1012" s="871"/>
      <c r="UU1012" s="871"/>
      <c r="UV1012" s="871"/>
      <c r="UW1012" s="871"/>
      <c r="UX1012" s="871"/>
      <c r="UY1012" s="871"/>
      <c r="UZ1012" s="871"/>
      <c r="VA1012" s="871"/>
      <c r="VB1012" s="871"/>
      <c r="VC1012" s="871"/>
      <c r="VD1012" s="871"/>
      <c r="VE1012" s="871"/>
      <c r="VF1012" s="871"/>
      <c r="VG1012" s="871"/>
      <c r="VH1012" s="871"/>
      <c r="VI1012" s="871"/>
      <c r="VJ1012" s="871"/>
      <c r="VK1012" s="871"/>
      <c r="VL1012" s="871"/>
      <c r="VM1012" s="871"/>
      <c r="VN1012" s="871"/>
      <c r="VO1012" s="871"/>
      <c r="VP1012" s="871"/>
      <c r="VQ1012" s="871"/>
      <c r="VR1012" s="871"/>
      <c r="VS1012" s="871"/>
      <c r="VT1012" s="871"/>
      <c r="VU1012" s="871"/>
      <c r="VV1012" s="871"/>
      <c r="VW1012" s="871"/>
      <c r="VX1012" s="871"/>
      <c r="VY1012" s="871"/>
      <c r="VZ1012" s="871"/>
      <c r="WA1012" s="871"/>
      <c r="WB1012" s="871"/>
      <c r="WC1012" s="871"/>
      <c r="WD1012" s="871"/>
      <c r="WE1012" s="871"/>
      <c r="WF1012" s="871"/>
      <c r="WG1012" s="871"/>
      <c r="WH1012" s="871"/>
      <c r="WI1012" s="871"/>
      <c r="WJ1012" s="871"/>
      <c r="WK1012" s="871"/>
      <c r="WL1012" s="871"/>
      <c r="WM1012" s="871"/>
      <c r="WN1012" s="871"/>
      <c r="WO1012" s="871"/>
      <c r="WP1012" s="871"/>
      <c r="WQ1012" s="871"/>
      <c r="WR1012" s="871"/>
      <c r="WS1012" s="871"/>
      <c r="WT1012" s="871"/>
      <c r="WU1012" s="871"/>
      <c r="WV1012" s="871"/>
      <c r="WW1012" s="871"/>
      <c r="WX1012" s="871"/>
      <c r="WY1012" s="871"/>
      <c r="WZ1012" s="871"/>
      <c r="XA1012" s="871"/>
      <c r="XB1012" s="871"/>
      <c r="XC1012" s="871"/>
      <c r="XD1012" s="871"/>
      <c r="XE1012" s="871"/>
      <c r="XF1012" s="871"/>
      <c r="XG1012" s="871"/>
      <c r="XH1012" s="871"/>
      <c r="XI1012" s="871"/>
      <c r="XJ1012" s="871"/>
      <c r="XK1012" s="871"/>
      <c r="XL1012" s="871"/>
      <c r="XM1012" s="871"/>
      <c r="XN1012" s="871"/>
      <c r="XO1012" s="871"/>
      <c r="XP1012" s="871"/>
      <c r="XQ1012" s="871"/>
      <c r="XR1012" s="871"/>
      <c r="XS1012" s="871"/>
      <c r="XT1012" s="871"/>
      <c r="XU1012" s="871"/>
      <c r="XV1012" s="871"/>
      <c r="XW1012" s="871"/>
      <c r="XX1012" s="871"/>
      <c r="XY1012" s="871"/>
      <c r="XZ1012" s="871"/>
      <c r="YA1012" s="871"/>
      <c r="YB1012" s="871"/>
      <c r="YC1012" s="871"/>
      <c r="YD1012" s="871"/>
      <c r="YE1012" s="871"/>
      <c r="YF1012" s="871"/>
      <c r="YG1012" s="871"/>
      <c r="YH1012" s="871"/>
      <c r="YI1012" s="871"/>
      <c r="YJ1012" s="871"/>
      <c r="YK1012" s="871"/>
      <c r="YL1012" s="871"/>
      <c r="YM1012" s="871"/>
      <c r="YN1012" s="871"/>
      <c r="YO1012" s="871"/>
      <c r="YP1012" s="871"/>
      <c r="YQ1012" s="871"/>
      <c r="YR1012" s="871"/>
      <c r="YS1012" s="871"/>
      <c r="YT1012" s="871"/>
      <c r="YU1012" s="871"/>
      <c r="YV1012" s="871"/>
      <c r="YW1012" s="871"/>
      <c r="YX1012" s="871"/>
      <c r="YY1012" s="871"/>
      <c r="YZ1012" s="871"/>
      <c r="ZA1012" s="871"/>
      <c r="ZB1012" s="871"/>
      <c r="ZC1012" s="871"/>
      <c r="ZD1012" s="871"/>
      <c r="ZE1012" s="871"/>
      <c r="ZF1012" s="871"/>
      <c r="ZG1012" s="871"/>
      <c r="ZH1012" s="871"/>
      <c r="ZI1012" s="871"/>
      <c r="ZJ1012" s="871"/>
      <c r="ZK1012" s="871"/>
      <c r="ZL1012" s="871"/>
      <c r="ZM1012" s="871"/>
      <c r="ZN1012" s="871"/>
      <c r="ZO1012" s="871"/>
      <c r="ZP1012" s="871"/>
      <c r="ZQ1012" s="871"/>
      <c r="ZR1012" s="871"/>
      <c r="ZS1012" s="871"/>
      <c r="ZT1012" s="871"/>
      <c r="ZU1012" s="871"/>
      <c r="ZV1012" s="871"/>
      <c r="ZW1012" s="871"/>
      <c r="ZX1012" s="871"/>
      <c r="ZY1012" s="871"/>
      <c r="ZZ1012" s="871"/>
      <c r="AAA1012" s="871"/>
      <c r="AAB1012" s="871"/>
      <c r="AAC1012" s="871"/>
      <c r="AAD1012" s="871"/>
      <c r="AAE1012" s="871"/>
      <c r="AAF1012" s="871"/>
      <c r="AAG1012" s="871"/>
      <c r="AAH1012" s="871"/>
      <c r="AAI1012" s="871"/>
      <c r="AAJ1012" s="871"/>
      <c r="AAK1012" s="871"/>
      <c r="AAL1012" s="871"/>
      <c r="AAM1012" s="871"/>
      <c r="AAN1012" s="871"/>
      <c r="AAO1012" s="871"/>
      <c r="AAP1012" s="871"/>
      <c r="AAQ1012" s="871"/>
      <c r="AAR1012" s="871"/>
      <c r="AAS1012" s="871"/>
      <c r="AAT1012" s="871"/>
      <c r="AAU1012" s="871"/>
      <c r="AAV1012" s="871"/>
      <c r="AAW1012" s="871"/>
      <c r="AAX1012" s="871"/>
      <c r="AAY1012" s="871"/>
      <c r="AAZ1012" s="871"/>
      <c r="ABA1012" s="871"/>
      <c r="ABB1012" s="871"/>
      <c r="ABC1012" s="871"/>
      <c r="ABD1012" s="871"/>
      <c r="ABE1012" s="871"/>
      <c r="ABF1012" s="871"/>
      <c r="ABG1012" s="871"/>
      <c r="ABH1012" s="871"/>
      <c r="ABI1012" s="871"/>
      <c r="ABJ1012" s="871"/>
      <c r="ABK1012" s="871"/>
      <c r="ABL1012" s="871"/>
      <c r="ABM1012" s="871"/>
      <c r="ABN1012" s="871"/>
      <c r="ABO1012" s="871"/>
      <c r="ABP1012" s="871"/>
      <c r="ABQ1012" s="871"/>
      <c r="ABR1012" s="871"/>
      <c r="ABS1012" s="871"/>
      <c r="ABT1012" s="871"/>
      <c r="ABU1012" s="871"/>
      <c r="ABV1012" s="871"/>
      <c r="ABW1012" s="871"/>
      <c r="ABX1012" s="871"/>
      <c r="ABY1012" s="871"/>
      <c r="ABZ1012" s="871"/>
      <c r="ACA1012" s="871"/>
      <c r="ACB1012" s="871"/>
      <c r="ACC1012" s="871"/>
      <c r="ACD1012" s="871"/>
      <c r="ACE1012" s="871"/>
      <c r="ACF1012" s="871"/>
      <c r="ACG1012" s="871"/>
      <c r="ACH1012" s="871"/>
      <c r="ACI1012" s="871"/>
      <c r="ACJ1012" s="871"/>
      <c r="ACK1012" s="871"/>
      <c r="ACL1012" s="871"/>
      <c r="ACM1012" s="871"/>
      <c r="ACN1012" s="871"/>
      <c r="ACO1012" s="871"/>
      <c r="ACP1012" s="871"/>
      <c r="ACQ1012" s="871"/>
      <c r="ACR1012" s="871"/>
      <c r="ACS1012" s="871"/>
      <c r="ACT1012" s="871"/>
      <c r="ACU1012" s="871"/>
      <c r="ACV1012" s="871"/>
      <c r="ACW1012" s="871"/>
      <c r="ACX1012" s="871"/>
      <c r="ACY1012" s="871"/>
      <c r="ACZ1012" s="871"/>
      <c r="ADA1012" s="871"/>
      <c r="ADB1012" s="871"/>
      <c r="ADC1012" s="871"/>
      <c r="ADD1012" s="871"/>
      <c r="ADE1012" s="871"/>
      <c r="ADF1012" s="871"/>
      <c r="ADG1012" s="871"/>
      <c r="ADH1012" s="871"/>
      <c r="ADI1012" s="871"/>
      <c r="ADJ1012" s="871"/>
      <c r="ADK1012" s="871"/>
      <c r="ADL1012" s="871"/>
      <c r="ADM1012" s="871"/>
      <c r="ADN1012" s="871"/>
      <c r="ADO1012" s="871"/>
      <c r="ADP1012" s="871"/>
      <c r="ADQ1012" s="871"/>
      <c r="ADR1012" s="871"/>
      <c r="ADS1012" s="871"/>
      <c r="ADT1012" s="871"/>
      <c r="ADU1012" s="871"/>
      <c r="ADV1012" s="871"/>
      <c r="ADW1012" s="871"/>
      <c r="ADX1012" s="871"/>
      <c r="ADY1012" s="871"/>
      <c r="ADZ1012" s="871"/>
      <c r="AEA1012" s="871"/>
      <c r="AEB1012" s="871"/>
      <c r="AEC1012" s="871"/>
      <c r="AED1012" s="871"/>
      <c r="AEE1012" s="871"/>
      <c r="AEF1012" s="871"/>
      <c r="AEG1012" s="871"/>
      <c r="AEH1012" s="871"/>
      <c r="AEI1012" s="871"/>
      <c r="AEJ1012" s="871"/>
      <c r="AEK1012" s="871"/>
      <c r="AEL1012" s="871"/>
      <c r="AEM1012" s="871"/>
      <c r="AEN1012" s="871"/>
      <c r="AEO1012" s="871"/>
      <c r="AEP1012" s="871"/>
      <c r="AEQ1012" s="871"/>
      <c r="AER1012" s="871"/>
      <c r="AES1012" s="871"/>
      <c r="AET1012" s="871"/>
      <c r="AEU1012" s="871"/>
      <c r="AEV1012" s="871"/>
      <c r="AEW1012" s="871"/>
      <c r="AEX1012" s="871"/>
      <c r="AEY1012" s="871"/>
      <c r="AEZ1012" s="871"/>
      <c r="AFA1012" s="871"/>
      <c r="AFB1012" s="871"/>
      <c r="AFC1012" s="871"/>
      <c r="AFD1012" s="871"/>
      <c r="AFE1012" s="871"/>
      <c r="AFF1012" s="871"/>
      <c r="AFG1012" s="871"/>
      <c r="AFH1012" s="871"/>
      <c r="AFI1012" s="871"/>
      <c r="AFJ1012" s="871"/>
      <c r="AFK1012" s="871"/>
      <c r="AFL1012" s="871"/>
      <c r="AFM1012" s="871"/>
      <c r="AFN1012" s="871"/>
      <c r="AFO1012" s="871"/>
      <c r="AFP1012" s="871"/>
      <c r="AFQ1012" s="871"/>
      <c r="AFR1012" s="871"/>
      <c r="AFS1012" s="871"/>
      <c r="AFT1012" s="871"/>
      <c r="AFU1012" s="871"/>
      <c r="AFV1012" s="871"/>
      <c r="AFW1012" s="871"/>
      <c r="AFX1012" s="871"/>
      <c r="AFY1012" s="871"/>
      <c r="AFZ1012" s="871"/>
      <c r="AGA1012" s="871"/>
      <c r="AGB1012" s="871"/>
      <c r="AGC1012" s="871"/>
      <c r="AGD1012" s="871"/>
      <c r="AGE1012" s="871"/>
      <c r="AGF1012" s="871"/>
      <c r="AGG1012" s="871"/>
      <c r="AGH1012" s="871"/>
      <c r="AGI1012" s="871"/>
      <c r="AGJ1012" s="871"/>
      <c r="AGK1012" s="871"/>
      <c r="AGL1012" s="871"/>
      <c r="AGM1012" s="871"/>
      <c r="AGN1012" s="871"/>
      <c r="AGO1012" s="871"/>
      <c r="AGP1012" s="871"/>
      <c r="AGQ1012" s="871"/>
      <c r="AGR1012" s="871"/>
      <c r="AGS1012" s="871"/>
      <c r="AGT1012" s="871"/>
      <c r="AGU1012" s="871"/>
      <c r="AGV1012" s="871"/>
      <c r="AGW1012" s="871"/>
      <c r="AGX1012" s="871"/>
      <c r="AGY1012" s="871"/>
      <c r="AGZ1012" s="871"/>
      <c r="AHA1012" s="871"/>
      <c r="AHB1012" s="871"/>
      <c r="AHC1012" s="871"/>
      <c r="AHD1012" s="871"/>
      <c r="AHE1012" s="871"/>
      <c r="AHF1012" s="871"/>
      <c r="AHG1012" s="871"/>
      <c r="AHH1012" s="871"/>
      <c r="AHI1012" s="871"/>
      <c r="AHJ1012" s="871"/>
      <c r="AHK1012" s="871"/>
      <c r="AHL1012" s="871"/>
      <c r="AHM1012" s="871"/>
      <c r="AHN1012" s="871"/>
      <c r="AHO1012" s="871"/>
      <c r="AHP1012" s="871"/>
      <c r="AHQ1012" s="871"/>
      <c r="AHR1012" s="871"/>
      <c r="AHS1012" s="871"/>
      <c r="AHT1012" s="871"/>
      <c r="AHU1012" s="871"/>
      <c r="AHV1012" s="871"/>
      <c r="AHW1012" s="871"/>
      <c r="AHX1012" s="871"/>
      <c r="AHY1012" s="871"/>
      <c r="AHZ1012" s="871"/>
      <c r="AIA1012" s="871"/>
      <c r="AIB1012" s="871"/>
      <c r="AIC1012" s="871"/>
      <c r="AID1012" s="871"/>
      <c r="AIE1012" s="871"/>
      <c r="AIF1012" s="871"/>
      <c r="AIG1012" s="871"/>
      <c r="AIH1012" s="871"/>
      <c r="AII1012" s="871"/>
      <c r="AIJ1012" s="871"/>
      <c r="AIK1012" s="871"/>
      <c r="AIL1012" s="871"/>
      <c r="AIM1012" s="871"/>
      <c r="AIN1012" s="871"/>
      <c r="AIO1012" s="871"/>
      <c r="AIP1012" s="871"/>
      <c r="AIQ1012" s="871"/>
      <c r="AIR1012" s="871"/>
      <c r="AIS1012" s="871"/>
      <c r="AIT1012" s="871"/>
      <c r="AIU1012" s="871"/>
      <c r="AIV1012" s="871"/>
      <c r="AIW1012" s="871"/>
      <c r="AIX1012" s="871"/>
      <c r="AIY1012" s="871"/>
      <c r="AIZ1012" s="871"/>
      <c r="AJA1012" s="871"/>
      <c r="AJB1012" s="871"/>
      <c r="AJC1012" s="871"/>
      <c r="AJD1012" s="871"/>
      <c r="AJE1012" s="871"/>
      <c r="AJF1012" s="871"/>
      <c r="AJG1012" s="871"/>
      <c r="AJH1012" s="871"/>
      <c r="AJI1012" s="871"/>
      <c r="AJJ1012" s="871"/>
      <c r="AJK1012" s="871"/>
      <c r="AJL1012" s="871"/>
      <c r="AJM1012" s="871"/>
      <c r="AJN1012" s="871"/>
      <c r="AJO1012" s="871"/>
      <c r="AJP1012" s="871"/>
      <c r="AJQ1012" s="871"/>
      <c r="AJR1012" s="871"/>
      <c r="AJS1012" s="871"/>
      <c r="AJT1012" s="871"/>
      <c r="AJU1012" s="871"/>
      <c r="AJV1012" s="871"/>
      <c r="AJW1012" s="871"/>
      <c r="AJX1012" s="871"/>
      <c r="AJY1012" s="871"/>
      <c r="AJZ1012" s="871"/>
      <c r="AKA1012" s="871"/>
      <c r="AKB1012" s="871"/>
      <c r="AKC1012" s="871"/>
      <c r="AKD1012" s="871"/>
      <c r="AKE1012" s="871"/>
      <c r="AKF1012" s="871"/>
      <c r="AKG1012" s="871"/>
      <c r="AKH1012" s="871"/>
      <c r="AKI1012" s="871"/>
      <c r="AKJ1012" s="871"/>
      <c r="AKK1012" s="871"/>
      <c r="AKL1012" s="871"/>
      <c r="AKM1012" s="871"/>
      <c r="AKN1012" s="871"/>
      <c r="AKO1012" s="871"/>
      <c r="AKP1012" s="871"/>
      <c r="AKQ1012" s="871"/>
      <c r="AKR1012" s="871"/>
      <c r="AKS1012" s="871"/>
      <c r="AKT1012" s="871"/>
      <c r="AKU1012" s="871"/>
      <c r="AKV1012" s="871"/>
      <c r="AKW1012" s="871"/>
      <c r="AKX1012" s="871"/>
      <c r="AKY1012" s="871"/>
      <c r="AKZ1012" s="871"/>
      <c r="ALA1012" s="871"/>
      <c r="ALB1012" s="871"/>
      <c r="ALC1012" s="871"/>
      <c r="ALD1012" s="871"/>
      <c r="ALE1012" s="871"/>
      <c r="ALF1012" s="871"/>
      <c r="ALG1012" s="871"/>
      <c r="ALH1012" s="871"/>
      <c r="ALI1012" s="871"/>
      <c r="ALJ1012" s="871"/>
      <c r="ALK1012" s="871"/>
      <c r="ALL1012" s="871"/>
      <c r="ALM1012" s="871"/>
      <c r="ALN1012" s="871"/>
      <c r="ALO1012" s="871"/>
      <c r="ALP1012" s="871"/>
      <c r="ALQ1012" s="871"/>
      <c r="ALR1012" s="871"/>
      <c r="ALS1012" s="871"/>
      <c r="ALT1012" s="871"/>
      <c r="ALU1012" s="871"/>
      <c r="ALV1012" s="871"/>
      <c r="ALW1012" s="871"/>
      <c r="ALX1012" s="871"/>
      <c r="ALY1012" s="871"/>
      <c r="ALZ1012" s="871"/>
      <c r="AMA1012" s="871"/>
      <c r="AMB1012" s="871"/>
      <c r="AMC1012" s="871"/>
      <c r="AMD1012" s="871"/>
      <c r="AME1012" s="871"/>
      <c r="AMF1012" s="871"/>
      <c r="AMG1012" s="871"/>
      <c r="AMH1012" s="871"/>
      <c r="AMI1012" s="871"/>
      <c r="AMJ1012" s="871"/>
    </row>
    <row r="1013" spans="1:1024" ht="14.4">
      <c r="A1013" s="970">
        <v>15644</v>
      </c>
      <c r="B1013" s="985">
        <v>0.1</v>
      </c>
      <c r="C1013" s="1042"/>
      <c r="D1013" s="954" t="s">
        <v>532</v>
      </c>
      <c r="E1013" s="955">
        <v>1600000</v>
      </c>
      <c r="F1013" s="1056">
        <v>2.5000000000000001E-2</v>
      </c>
      <c r="G1013" s="955">
        <f t="shared" si="40"/>
        <v>40000</v>
      </c>
      <c r="H1013" s="871"/>
      <c r="I1013" s="871"/>
      <c r="J1013" s="871"/>
      <c r="K1013" s="871"/>
      <c r="L1013" s="871"/>
      <c r="M1013" s="871"/>
      <c r="N1013" s="871"/>
      <c r="O1013" s="871"/>
      <c r="P1013" s="871"/>
      <c r="Q1013" s="871"/>
      <c r="R1013" s="871"/>
      <c r="S1013" s="871"/>
      <c r="T1013" s="871"/>
      <c r="U1013" s="871"/>
      <c r="V1013" s="871"/>
      <c r="W1013" s="871"/>
      <c r="X1013" s="871"/>
      <c r="Y1013" s="871"/>
      <c r="Z1013" s="871"/>
      <c r="AA1013" s="871"/>
      <c r="AB1013" s="871"/>
      <c r="AC1013" s="871"/>
      <c r="AD1013" s="871"/>
      <c r="AE1013" s="871"/>
      <c r="AF1013" s="871"/>
      <c r="AG1013" s="871"/>
      <c r="AH1013" s="871"/>
      <c r="AI1013" s="871"/>
      <c r="AJ1013" s="871"/>
      <c r="AK1013" s="871"/>
      <c r="AL1013" s="871"/>
      <c r="AM1013" s="871"/>
      <c r="AN1013" s="871"/>
      <c r="AO1013" s="871"/>
      <c r="AP1013" s="871"/>
      <c r="AQ1013" s="871"/>
      <c r="AR1013" s="871"/>
      <c r="AS1013" s="871"/>
      <c r="AT1013" s="871"/>
      <c r="AU1013" s="871"/>
      <c r="AV1013" s="871"/>
      <c r="AW1013" s="871"/>
      <c r="AX1013" s="871"/>
      <c r="AY1013" s="871"/>
      <c r="AZ1013" s="871"/>
      <c r="BA1013" s="871"/>
      <c r="BB1013" s="871"/>
      <c r="BC1013" s="871"/>
      <c r="BD1013" s="871"/>
      <c r="BE1013" s="871"/>
      <c r="BF1013" s="871"/>
      <c r="BG1013" s="871"/>
      <c r="BH1013" s="871"/>
      <c r="BI1013" s="871"/>
      <c r="BJ1013" s="871"/>
      <c r="BK1013" s="871"/>
      <c r="BL1013" s="871"/>
      <c r="BM1013" s="871"/>
      <c r="BN1013" s="871"/>
      <c r="BO1013" s="871"/>
      <c r="BP1013" s="871"/>
      <c r="BQ1013" s="871"/>
      <c r="BR1013" s="871"/>
      <c r="BS1013" s="871"/>
      <c r="BT1013" s="871"/>
      <c r="BU1013" s="871"/>
      <c r="BV1013" s="871"/>
      <c r="BW1013" s="871"/>
      <c r="BX1013" s="871"/>
      <c r="BY1013" s="871"/>
      <c r="BZ1013" s="871"/>
      <c r="CA1013" s="871"/>
      <c r="CB1013" s="871"/>
      <c r="CC1013" s="871"/>
      <c r="CD1013" s="871"/>
      <c r="CE1013" s="871"/>
      <c r="CF1013" s="871"/>
      <c r="CG1013" s="871"/>
      <c r="CH1013" s="871"/>
      <c r="CI1013" s="871"/>
      <c r="CJ1013" s="871"/>
      <c r="CK1013" s="871"/>
      <c r="CL1013" s="871"/>
      <c r="CM1013" s="871"/>
      <c r="CN1013" s="871"/>
      <c r="CO1013" s="871"/>
      <c r="CP1013" s="871"/>
      <c r="CQ1013" s="871"/>
      <c r="CR1013" s="871"/>
      <c r="CS1013" s="871"/>
      <c r="CT1013" s="871"/>
      <c r="CU1013" s="871"/>
      <c r="CV1013" s="871"/>
      <c r="CW1013" s="871"/>
      <c r="CX1013" s="871"/>
      <c r="CY1013" s="871"/>
      <c r="CZ1013" s="871"/>
      <c r="DA1013" s="871"/>
      <c r="DB1013" s="871"/>
      <c r="DC1013" s="871"/>
      <c r="DD1013" s="871"/>
      <c r="DE1013" s="871"/>
      <c r="DF1013" s="871"/>
      <c r="DG1013" s="871"/>
      <c r="DH1013" s="871"/>
      <c r="DI1013" s="871"/>
      <c r="DJ1013" s="871"/>
      <c r="DK1013" s="871"/>
      <c r="DL1013" s="871"/>
      <c r="DM1013" s="871"/>
      <c r="DN1013" s="871"/>
      <c r="DO1013" s="871"/>
      <c r="DP1013" s="871"/>
      <c r="DQ1013" s="871"/>
      <c r="DR1013" s="871"/>
      <c r="DS1013" s="871"/>
      <c r="DT1013" s="871"/>
      <c r="DU1013" s="871"/>
      <c r="DV1013" s="871"/>
      <c r="DW1013" s="871"/>
      <c r="DX1013" s="871"/>
      <c r="DY1013" s="871"/>
      <c r="DZ1013" s="871"/>
      <c r="EA1013" s="871"/>
      <c r="EB1013" s="871"/>
      <c r="EC1013" s="871"/>
      <c r="ED1013" s="871"/>
      <c r="EE1013" s="871"/>
      <c r="EF1013" s="871"/>
      <c r="EG1013" s="871"/>
      <c r="EH1013" s="871"/>
      <c r="EI1013" s="871"/>
      <c r="EJ1013" s="871"/>
      <c r="EK1013" s="871"/>
      <c r="EL1013" s="871"/>
      <c r="EM1013" s="871"/>
      <c r="EN1013" s="871"/>
      <c r="EO1013" s="871"/>
      <c r="EP1013" s="871"/>
      <c r="EQ1013" s="871"/>
      <c r="ER1013" s="871"/>
      <c r="ES1013" s="871"/>
      <c r="ET1013" s="871"/>
      <c r="EU1013" s="871"/>
      <c r="EV1013" s="871"/>
      <c r="EW1013" s="871"/>
      <c r="EX1013" s="871"/>
      <c r="EY1013" s="871"/>
      <c r="EZ1013" s="871"/>
      <c r="FA1013" s="871"/>
      <c r="FB1013" s="871"/>
      <c r="FC1013" s="871"/>
      <c r="FD1013" s="871"/>
      <c r="FE1013" s="871"/>
      <c r="FF1013" s="871"/>
      <c r="FG1013" s="871"/>
      <c r="FH1013" s="871"/>
      <c r="FI1013" s="871"/>
      <c r="FJ1013" s="871"/>
      <c r="FK1013" s="871"/>
      <c r="FL1013" s="871"/>
      <c r="FM1013" s="871"/>
      <c r="FN1013" s="871"/>
      <c r="FO1013" s="871"/>
      <c r="FP1013" s="871"/>
      <c r="FQ1013" s="871"/>
      <c r="FR1013" s="871"/>
      <c r="FS1013" s="871"/>
      <c r="FT1013" s="871"/>
      <c r="FU1013" s="871"/>
      <c r="FV1013" s="871"/>
      <c r="FW1013" s="871"/>
      <c r="FX1013" s="871"/>
      <c r="FY1013" s="871"/>
      <c r="FZ1013" s="871"/>
      <c r="GA1013" s="871"/>
      <c r="GB1013" s="871"/>
      <c r="GC1013" s="871"/>
      <c r="GD1013" s="871"/>
      <c r="GE1013" s="871"/>
      <c r="GF1013" s="871"/>
      <c r="GG1013" s="871"/>
      <c r="GH1013" s="871"/>
      <c r="GI1013" s="871"/>
      <c r="GJ1013" s="871"/>
      <c r="GK1013" s="871"/>
      <c r="GL1013" s="871"/>
      <c r="GM1013" s="871"/>
      <c r="GN1013" s="871"/>
      <c r="GO1013" s="871"/>
      <c r="GP1013" s="871"/>
      <c r="GQ1013" s="871"/>
      <c r="GR1013" s="871"/>
      <c r="GS1013" s="871"/>
      <c r="GT1013" s="871"/>
      <c r="GU1013" s="871"/>
      <c r="GV1013" s="871"/>
      <c r="GW1013" s="871"/>
      <c r="GX1013" s="871"/>
      <c r="GY1013" s="871"/>
      <c r="GZ1013" s="871"/>
      <c r="HA1013" s="871"/>
      <c r="HB1013" s="871"/>
      <c r="HC1013" s="871"/>
      <c r="HD1013" s="871"/>
      <c r="HE1013" s="871"/>
      <c r="HF1013" s="871"/>
      <c r="HG1013" s="871"/>
      <c r="HH1013" s="871"/>
      <c r="HI1013" s="871"/>
      <c r="HJ1013" s="871"/>
      <c r="HK1013" s="871"/>
      <c r="HL1013" s="871"/>
      <c r="HM1013" s="871"/>
      <c r="HN1013" s="871"/>
      <c r="HO1013" s="871"/>
      <c r="HP1013" s="871"/>
      <c r="HQ1013" s="871"/>
      <c r="HR1013" s="871"/>
      <c r="HS1013" s="871"/>
      <c r="HT1013" s="871"/>
      <c r="HU1013" s="871"/>
      <c r="HV1013" s="871"/>
      <c r="HW1013" s="871"/>
      <c r="HX1013" s="871"/>
      <c r="HY1013" s="871"/>
      <c r="HZ1013" s="871"/>
      <c r="IA1013" s="871"/>
      <c r="IB1013" s="871"/>
      <c r="IC1013" s="871"/>
      <c r="ID1013" s="871"/>
      <c r="IE1013" s="871"/>
      <c r="IF1013" s="871"/>
      <c r="IG1013" s="871"/>
      <c r="IH1013" s="871"/>
      <c r="II1013" s="871"/>
      <c r="IJ1013" s="871"/>
      <c r="IK1013" s="871"/>
      <c r="IL1013" s="871"/>
      <c r="IM1013" s="871"/>
      <c r="IN1013" s="871"/>
      <c r="IO1013" s="871"/>
      <c r="IP1013" s="871"/>
      <c r="IQ1013" s="871"/>
      <c r="IR1013" s="871"/>
      <c r="IS1013" s="871"/>
      <c r="IT1013" s="871"/>
      <c r="IU1013" s="871"/>
      <c r="IV1013" s="871"/>
      <c r="IW1013" s="871"/>
      <c r="IX1013" s="871"/>
      <c r="IY1013" s="871"/>
      <c r="IZ1013" s="871"/>
      <c r="JA1013" s="871"/>
      <c r="JB1013" s="871"/>
      <c r="JC1013" s="871"/>
      <c r="JD1013" s="871"/>
      <c r="JE1013" s="871"/>
      <c r="JF1013" s="871"/>
      <c r="JG1013" s="871"/>
      <c r="JH1013" s="871"/>
      <c r="JI1013" s="871"/>
      <c r="JJ1013" s="871"/>
      <c r="JK1013" s="871"/>
      <c r="JL1013" s="871"/>
      <c r="JM1013" s="871"/>
      <c r="JN1013" s="871"/>
      <c r="JO1013" s="871"/>
      <c r="JP1013" s="871"/>
      <c r="JQ1013" s="871"/>
      <c r="JR1013" s="871"/>
      <c r="JS1013" s="871"/>
      <c r="JT1013" s="871"/>
      <c r="JU1013" s="871"/>
      <c r="JV1013" s="871"/>
      <c r="JW1013" s="871"/>
      <c r="JX1013" s="871"/>
      <c r="JY1013" s="871"/>
      <c r="JZ1013" s="871"/>
      <c r="KA1013" s="871"/>
      <c r="KB1013" s="871"/>
      <c r="KC1013" s="871"/>
      <c r="KD1013" s="871"/>
      <c r="KE1013" s="871"/>
      <c r="KF1013" s="871"/>
      <c r="KG1013" s="871"/>
      <c r="KH1013" s="871"/>
      <c r="KI1013" s="871"/>
      <c r="KJ1013" s="871"/>
      <c r="KK1013" s="871"/>
      <c r="KL1013" s="871"/>
      <c r="KM1013" s="871"/>
      <c r="KN1013" s="871"/>
      <c r="KO1013" s="871"/>
      <c r="KP1013" s="871"/>
      <c r="KQ1013" s="871"/>
      <c r="KR1013" s="871"/>
      <c r="KS1013" s="871"/>
      <c r="KT1013" s="871"/>
      <c r="KU1013" s="871"/>
      <c r="KV1013" s="871"/>
      <c r="KW1013" s="871"/>
      <c r="KX1013" s="871"/>
      <c r="KY1013" s="871"/>
      <c r="KZ1013" s="871"/>
      <c r="LA1013" s="871"/>
      <c r="LB1013" s="871"/>
      <c r="LC1013" s="871"/>
      <c r="LD1013" s="871"/>
      <c r="LE1013" s="871"/>
      <c r="LF1013" s="871"/>
      <c r="LG1013" s="871"/>
      <c r="LH1013" s="871"/>
      <c r="LI1013" s="871"/>
      <c r="LJ1013" s="871"/>
      <c r="LK1013" s="871"/>
      <c r="LL1013" s="871"/>
      <c r="LM1013" s="871"/>
      <c r="LN1013" s="871"/>
      <c r="LO1013" s="871"/>
      <c r="LP1013" s="871"/>
      <c r="LQ1013" s="871"/>
      <c r="LR1013" s="871"/>
      <c r="LS1013" s="871"/>
      <c r="LT1013" s="871"/>
      <c r="LU1013" s="871"/>
      <c r="LV1013" s="871"/>
      <c r="LW1013" s="871"/>
      <c r="LX1013" s="871"/>
      <c r="LY1013" s="871"/>
      <c r="LZ1013" s="871"/>
      <c r="MA1013" s="871"/>
      <c r="MB1013" s="871"/>
      <c r="MC1013" s="871"/>
      <c r="MD1013" s="871"/>
      <c r="ME1013" s="871"/>
      <c r="MF1013" s="871"/>
      <c r="MG1013" s="871"/>
      <c r="MH1013" s="871"/>
      <c r="MI1013" s="871"/>
      <c r="MJ1013" s="871"/>
      <c r="MK1013" s="871"/>
      <c r="ML1013" s="871"/>
      <c r="MM1013" s="871"/>
      <c r="MN1013" s="871"/>
      <c r="MO1013" s="871"/>
      <c r="MP1013" s="871"/>
      <c r="MQ1013" s="871"/>
      <c r="MR1013" s="871"/>
      <c r="MS1013" s="871"/>
      <c r="MT1013" s="871"/>
      <c r="MU1013" s="871"/>
      <c r="MV1013" s="871"/>
      <c r="MW1013" s="871"/>
      <c r="MX1013" s="871"/>
      <c r="MY1013" s="871"/>
      <c r="MZ1013" s="871"/>
      <c r="NA1013" s="871"/>
      <c r="NB1013" s="871"/>
      <c r="NC1013" s="871"/>
      <c r="ND1013" s="871"/>
      <c r="NE1013" s="871"/>
      <c r="NF1013" s="871"/>
      <c r="NG1013" s="871"/>
      <c r="NH1013" s="871"/>
      <c r="NI1013" s="871"/>
      <c r="NJ1013" s="871"/>
      <c r="NK1013" s="871"/>
      <c r="NL1013" s="871"/>
      <c r="NM1013" s="871"/>
      <c r="NN1013" s="871"/>
      <c r="NO1013" s="871"/>
      <c r="NP1013" s="871"/>
      <c r="NQ1013" s="871"/>
      <c r="NR1013" s="871"/>
      <c r="NS1013" s="871"/>
      <c r="NT1013" s="871"/>
      <c r="NU1013" s="871"/>
      <c r="NV1013" s="871"/>
      <c r="NW1013" s="871"/>
      <c r="NX1013" s="871"/>
      <c r="NY1013" s="871"/>
      <c r="NZ1013" s="871"/>
      <c r="OA1013" s="871"/>
      <c r="OB1013" s="871"/>
      <c r="OC1013" s="871"/>
      <c r="OD1013" s="871"/>
      <c r="OE1013" s="871"/>
      <c r="OF1013" s="871"/>
      <c r="OG1013" s="871"/>
      <c r="OH1013" s="871"/>
      <c r="OI1013" s="871"/>
      <c r="OJ1013" s="871"/>
      <c r="OK1013" s="871"/>
      <c r="OL1013" s="871"/>
      <c r="OM1013" s="871"/>
      <c r="ON1013" s="871"/>
      <c r="OO1013" s="871"/>
      <c r="OP1013" s="871"/>
      <c r="OQ1013" s="871"/>
      <c r="OR1013" s="871"/>
      <c r="OS1013" s="871"/>
      <c r="OT1013" s="871"/>
      <c r="OU1013" s="871"/>
      <c r="OV1013" s="871"/>
      <c r="OW1013" s="871"/>
      <c r="OX1013" s="871"/>
      <c r="OY1013" s="871"/>
      <c r="OZ1013" s="871"/>
      <c r="PA1013" s="871"/>
      <c r="PB1013" s="871"/>
      <c r="PC1013" s="871"/>
      <c r="PD1013" s="871"/>
      <c r="PE1013" s="871"/>
      <c r="PF1013" s="871"/>
      <c r="PG1013" s="871"/>
      <c r="PH1013" s="871"/>
      <c r="PI1013" s="871"/>
      <c r="PJ1013" s="871"/>
      <c r="PK1013" s="871"/>
      <c r="PL1013" s="871"/>
      <c r="PM1013" s="871"/>
      <c r="PN1013" s="871"/>
      <c r="PO1013" s="871"/>
      <c r="PP1013" s="871"/>
      <c r="PQ1013" s="871"/>
      <c r="PR1013" s="871"/>
      <c r="PS1013" s="871"/>
      <c r="PT1013" s="871"/>
      <c r="PU1013" s="871"/>
      <c r="PV1013" s="871"/>
      <c r="PW1013" s="871"/>
      <c r="PX1013" s="871"/>
      <c r="PY1013" s="871"/>
      <c r="PZ1013" s="871"/>
      <c r="QA1013" s="871"/>
      <c r="QB1013" s="871"/>
      <c r="QC1013" s="871"/>
      <c r="QD1013" s="871"/>
      <c r="QE1013" s="871"/>
      <c r="QF1013" s="871"/>
      <c r="QG1013" s="871"/>
      <c r="QH1013" s="871"/>
      <c r="QI1013" s="871"/>
      <c r="QJ1013" s="871"/>
      <c r="QK1013" s="871"/>
      <c r="QL1013" s="871"/>
      <c r="QM1013" s="871"/>
      <c r="QN1013" s="871"/>
      <c r="QO1013" s="871"/>
      <c r="QP1013" s="871"/>
      <c r="QQ1013" s="871"/>
      <c r="QR1013" s="871"/>
      <c r="QS1013" s="871"/>
      <c r="QT1013" s="871"/>
      <c r="QU1013" s="871"/>
      <c r="QV1013" s="871"/>
      <c r="QW1013" s="871"/>
      <c r="QX1013" s="871"/>
      <c r="QY1013" s="871"/>
      <c r="QZ1013" s="871"/>
      <c r="RA1013" s="871"/>
      <c r="RB1013" s="871"/>
      <c r="RC1013" s="871"/>
      <c r="RD1013" s="871"/>
      <c r="RE1013" s="871"/>
      <c r="RF1013" s="871"/>
      <c r="RG1013" s="871"/>
      <c r="RH1013" s="871"/>
      <c r="RI1013" s="871"/>
      <c r="RJ1013" s="871"/>
      <c r="RK1013" s="871"/>
      <c r="RL1013" s="871"/>
      <c r="RM1013" s="871"/>
      <c r="RN1013" s="871"/>
      <c r="RO1013" s="871"/>
      <c r="RP1013" s="871"/>
      <c r="RQ1013" s="871"/>
      <c r="RR1013" s="871"/>
      <c r="RS1013" s="871"/>
      <c r="RT1013" s="871"/>
      <c r="RU1013" s="871"/>
      <c r="RV1013" s="871"/>
      <c r="RW1013" s="871"/>
      <c r="RX1013" s="871"/>
      <c r="RY1013" s="871"/>
      <c r="RZ1013" s="871"/>
      <c r="SA1013" s="871"/>
      <c r="SB1013" s="871"/>
      <c r="SC1013" s="871"/>
      <c r="SD1013" s="871"/>
      <c r="SE1013" s="871"/>
      <c r="SF1013" s="871"/>
      <c r="SG1013" s="871"/>
      <c r="SH1013" s="871"/>
      <c r="SI1013" s="871"/>
      <c r="SJ1013" s="871"/>
      <c r="SK1013" s="871"/>
      <c r="SL1013" s="871"/>
      <c r="SM1013" s="871"/>
      <c r="SN1013" s="871"/>
      <c r="SO1013" s="871"/>
      <c r="SP1013" s="871"/>
      <c r="SQ1013" s="871"/>
      <c r="SR1013" s="871"/>
      <c r="SS1013" s="871"/>
      <c r="ST1013" s="871"/>
      <c r="SU1013" s="871"/>
      <c r="SV1013" s="871"/>
      <c r="SW1013" s="871"/>
      <c r="SX1013" s="871"/>
      <c r="SY1013" s="871"/>
      <c r="SZ1013" s="871"/>
      <c r="TA1013" s="871"/>
      <c r="TB1013" s="871"/>
      <c r="TC1013" s="871"/>
      <c r="TD1013" s="871"/>
      <c r="TE1013" s="871"/>
      <c r="TF1013" s="871"/>
      <c r="TG1013" s="871"/>
      <c r="TH1013" s="871"/>
      <c r="TI1013" s="871"/>
      <c r="TJ1013" s="871"/>
      <c r="TK1013" s="871"/>
      <c r="TL1013" s="871"/>
      <c r="TM1013" s="871"/>
      <c r="TN1013" s="871"/>
      <c r="TO1013" s="871"/>
      <c r="TP1013" s="871"/>
      <c r="TQ1013" s="871"/>
      <c r="TR1013" s="871"/>
      <c r="TS1013" s="871"/>
      <c r="TT1013" s="871"/>
      <c r="TU1013" s="871"/>
      <c r="TV1013" s="871"/>
      <c r="TW1013" s="871"/>
      <c r="TX1013" s="871"/>
      <c r="TY1013" s="871"/>
      <c r="TZ1013" s="871"/>
      <c r="UA1013" s="871"/>
      <c r="UB1013" s="871"/>
      <c r="UC1013" s="871"/>
      <c r="UD1013" s="871"/>
      <c r="UE1013" s="871"/>
      <c r="UF1013" s="871"/>
      <c r="UG1013" s="871"/>
      <c r="UH1013" s="871"/>
      <c r="UI1013" s="871"/>
      <c r="UJ1013" s="871"/>
      <c r="UK1013" s="871"/>
      <c r="UL1013" s="871"/>
      <c r="UM1013" s="871"/>
      <c r="UN1013" s="871"/>
      <c r="UO1013" s="871"/>
      <c r="UP1013" s="871"/>
      <c r="UQ1013" s="871"/>
      <c r="UR1013" s="871"/>
      <c r="US1013" s="871"/>
      <c r="UT1013" s="871"/>
      <c r="UU1013" s="871"/>
      <c r="UV1013" s="871"/>
      <c r="UW1013" s="871"/>
      <c r="UX1013" s="871"/>
      <c r="UY1013" s="871"/>
      <c r="UZ1013" s="871"/>
      <c r="VA1013" s="871"/>
      <c r="VB1013" s="871"/>
      <c r="VC1013" s="871"/>
      <c r="VD1013" s="871"/>
      <c r="VE1013" s="871"/>
      <c r="VF1013" s="871"/>
      <c r="VG1013" s="871"/>
      <c r="VH1013" s="871"/>
      <c r="VI1013" s="871"/>
      <c r="VJ1013" s="871"/>
      <c r="VK1013" s="871"/>
      <c r="VL1013" s="871"/>
      <c r="VM1013" s="871"/>
      <c r="VN1013" s="871"/>
      <c r="VO1013" s="871"/>
      <c r="VP1013" s="871"/>
      <c r="VQ1013" s="871"/>
      <c r="VR1013" s="871"/>
      <c r="VS1013" s="871"/>
      <c r="VT1013" s="871"/>
      <c r="VU1013" s="871"/>
      <c r="VV1013" s="871"/>
      <c r="VW1013" s="871"/>
      <c r="VX1013" s="871"/>
      <c r="VY1013" s="871"/>
      <c r="VZ1013" s="871"/>
      <c r="WA1013" s="871"/>
      <c r="WB1013" s="871"/>
      <c r="WC1013" s="871"/>
      <c r="WD1013" s="871"/>
      <c r="WE1013" s="871"/>
      <c r="WF1013" s="871"/>
      <c r="WG1013" s="871"/>
      <c r="WH1013" s="871"/>
      <c r="WI1013" s="871"/>
      <c r="WJ1013" s="871"/>
      <c r="WK1013" s="871"/>
      <c r="WL1013" s="871"/>
      <c r="WM1013" s="871"/>
      <c r="WN1013" s="871"/>
      <c r="WO1013" s="871"/>
      <c r="WP1013" s="871"/>
      <c r="WQ1013" s="871"/>
      <c r="WR1013" s="871"/>
      <c r="WS1013" s="871"/>
      <c r="WT1013" s="871"/>
      <c r="WU1013" s="871"/>
      <c r="WV1013" s="871"/>
      <c r="WW1013" s="871"/>
      <c r="WX1013" s="871"/>
      <c r="WY1013" s="871"/>
      <c r="WZ1013" s="871"/>
      <c r="XA1013" s="871"/>
      <c r="XB1013" s="871"/>
      <c r="XC1013" s="871"/>
      <c r="XD1013" s="871"/>
      <c r="XE1013" s="871"/>
      <c r="XF1013" s="871"/>
      <c r="XG1013" s="871"/>
      <c r="XH1013" s="871"/>
      <c r="XI1013" s="871"/>
      <c r="XJ1013" s="871"/>
      <c r="XK1013" s="871"/>
      <c r="XL1013" s="871"/>
      <c r="XM1013" s="871"/>
      <c r="XN1013" s="871"/>
      <c r="XO1013" s="871"/>
      <c r="XP1013" s="871"/>
      <c r="XQ1013" s="871"/>
      <c r="XR1013" s="871"/>
      <c r="XS1013" s="871"/>
      <c r="XT1013" s="871"/>
      <c r="XU1013" s="871"/>
      <c r="XV1013" s="871"/>
      <c r="XW1013" s="871"/>
      <c r="XX1013" s="871"/>
      <c r="XY1013" s="871"/>
      <c r="XZ1013" s="871"/>
      <c r="YA1013" s="871"/>
      <c r="YB1013" s="871"/>
      <c r="YC1013" s="871"/>
      <c r="YD1013" s="871"/>
      <c r="YE1013" s="871"/>
      <c r="YF1013" s="871"/>
      <c r="YG1013" s="871"/>
      <c r="YH1013" s="871"/>
      <c r="YI1013" s="871"/>
      <c r="YJ1013" s="871"/>
      <c r="YK1013" s="871"/>
      <c r="YL1013" s="871"/>
      <c r="YM1013" s="871"/>
      <c r="YN1013" s="871"/>
      <c r="YO1013" s="871"/>
      <c r="YP1013" s="871"/>
      <c r="YQ1013" s="871"/>
      <c r="YR1013" s="871"/>
      <c r="YS1013" s="871"/>
      <c r="YT1013" s="871"/>
      <c r="YU1013" s="871"/>
      <c r="YV1013" s="871"/>
      <c r="YW1013" s="871"/>
      <c r="YX1013" s="871"/>
      <c r="YY1013" s="871"/>
      <c r="YZ1013" s="871"/>
      <c r="ZA1013" s="871"/>
      <c r="ZB1013" s="871"/>
      <c r="ZC1013" s="871"/>
      <c r="ZD1013" s="871"/>
      <c r="ZE1013" s="871"/>
      <c r="ZF1013" s="871"/>
      <c r="ZG1013" s="871"/>
      <c r="ZH1013" s="871"/>
      <c r="ZI1013" s="871"/>
      <c r="ZJ1013" s="871"/>
      <c r="ZK1013" s="871"/>
      <c r="ZL1013" s="871"/>
      <c r="ZM1013" s="871"/>
      <c r="ZN1013" s="871"/>
      <c r="ZO1013" s="871"/>
      <c r="ZP1013" s="871"/>
      <c r="ZQ1013" s="871"/>
      <c r="ZR1013" s="871"/>
      <c r="ZS1013" s="871"/>
      <c r="ZT1013" s="871"/>
      <c r="ZU1013" s="871"/>
      <c r="ZV1013" s="871"/>
      <c r="ZW1013" s="871"/>
      <c r="ZX1013" s="871"/>
      <c r="ZY1013" s="871"/>
      <c r="ZZ1013" s="871"/>
      <c r="AAA1013" s="871"/>
      <c r="AAB1013" s="871"/>
      <c r="AAC1013" s="871"/>
      <c r="AAD1013" s="871"/>
      <c r="AAE1013" s="871"/>
      <c r="AAF1013" s="871"/>
      <c r="AAG1013" s="871"/>
      <c r="AAH1013" s="871"/>
      <c r="AAI1013" s="871"/>
      <c r="AAJ1013" s="871"/>
      <c r="AAK1013" s="871"/>
      <c r="AAL1013" s="871"/>
      <c r="AAM1013" s="871"/>
      <c r="AAN1013" s="871"/>
      <c r="AAO1013" s="871"/>
      <c r="AAP1013" s="871"/>
      <c r="AAQ1013" s="871"/>
      <c r="AAR1013" s="871"/>
      <c r="AAS1013" s="871"/>
      <c r="AAT1013" s="871"/>
      <c r="AAU1013" s="871"/>
      <c r="AAV1013" s="871"/>
      <c r="AAW1013" s="871"/>
      <c r="AAX1013" s="871"/>
      <c r="AAY1013" s="871"/>
      <c r="AAZ1013" s="871"/>
      <c r="ABA1013" s="871"/>
      <c r="ABB1013" s="871"/>
      <c r="ABC1013" s="871"/>
      <c r="ABD1013" s="871"/>
      <c r="ABE1013" s="871"/>
      <c r="ABF1013" s="871"/>
      <c r="ABG1013" s="871"/>
      <c r="ABH1013" s="871"/>
      <c r="ABI1013" s="871"/>
      <c r="ABJ1013" s="871"/>
      <c r="ABK1013" s="871"/>
      <c r="ABL1013" s="871"/>
      <c r="ABM1013" s="871"/>
      <c r="ABN1013" s="871"/>
      <c r="ABO1013" s="871"/>
      <c r="ABP1013" s="871"/>
      <c r="ABQ1013" s="871"/>
      <c r="ABR1013" s="871"/>
      <c r="ABS1013" s="871"/>
      <c r="ABT1013" s="871"/>
      <c r="ABU1013" s="871"/>
      <c r="ABV1013" s="871"/>
      <c r="ABW1013" s="871"/>
      <c r="ABX1013" s="871"/>
      <c r="ABY1013" s="871"/>
      <c r="ABZ1013" s="871"/>
      <c r="ACA1013" s="871"/>
      <c r="ACB1013" s="871"/>
      <c r="ACC1013" s="871"/>
      <c r="ACD1013" s="871"/>
      <c r="ACE1013" s="871"/>
      <c r="ACF1013" s="871"/>
      <c r="ACG1013" s="871"/>
      <c r="ACH1013" s="871"/>
      <c r="ACI1013" s="871"/>
      <c r="ACJ1013" s="871"/>
      <c r="ACK1013" s="871"/>
      <c r="ACL1013" s="871"/>
      <c r="ACM1013" s="871"/>
      <c r="ACN1013" s="871"/>
      <c r="ACO1013" s="871"/>
      <c r="ACP1013" s="871"/>
      <c r="ACQ1013" s="871"/>
      <c r="ACR1013" s="871"/>
      <c r="ACS1013" s="871"/>
      <c r="ACT1013" s="871"/>
      <c r="ACU1013" s="871"/>
      <c r="ACV1013" s="871"/>
      <c r="ACW1013" s="871"/>
      <c r="ACX1013" s="871"/>
      <c r="ACY1013" s="871"/>
      <c r="ACZ1013" s="871"/>
      <c r="ADA1013" s="871"/>
      <c r="ADB1013" s="871"/>
      <c r="ADC1013" s="871"/>
      <c r="ADD1013" s="871"/>
      <c r="ADE1013" s="871"/>
      <c r="ADF1013" s="871"/>
      <c r="ADG1013" s="871"/>
      <c r="ADH1013" s="871"/>
      <c r="ADI1013" s="871"/>
      <c r="ADJ1013" s="871"/>
      <c r="ADK1013" s="871"/>
      <c r="ADL1013" s="871"/>
      <c r="ADM1013" s="871"/>
      <c r="ADN1013" s="871"/>
      <c r="ADO1013" s="871"/>
      <c r="ADP1013" s="871"/>
      <c r="ADQ1013" s="871"/>
      <c r="ADR1013" s="871"/>
      <c r="ADS1013" s="871"/>
      <c r="ADT1013" s="871"/>
      <c r="ADU1013" s="871"/>
      <c r="ADV1013" s="871"/>
      <c r="ADW1013" s="871"/>
      <c r="ADX1013" s="871"/>
      <c r="ADY1013" s="871"/>
      <c r="ADZ1013" s="871"/>
      <c r="AEA1013" s="871"/>
      <c r="AEB1013" s="871"/>
      <c r="AEC1013" s="871"/>
      <c r="AED1013" s="871"/>
      <c r="AEE1013" s="871"/>
      <c r="AEF1013" s="871"/>
      <c r="AEG1013" s="871"/>
      <c r="AEH1013" s="871"/>
      <c r="AEI1013" s="871"/>
      <c r="AEJ1013" s="871"/>
      <c r="AEK1013" s="871"/>
      <c r="AEL1013" s="871"/>
      <c r="AEM1013" s="871"/>
      <c r="AEN1013" s="871"/>
      <c r="AEO1013" s="871"/>
      <c r="AEP1013" s="871"/>
      <c r="AEQ1013" s="871"/>
      <c r="AER1013" s="871"/>
      <c r="AES1013" s="871"/>
      <c r="AET1013" s="871"/>
      <c r="AEU1013" s="871"/>
      <c r="AEV1013" s="871"/>
      <c r="AEW1013" s="871"/>
      <c r="AEX1013" s="871"/>
      <c r="AEY1013" s="871"/>
      <c r="AEZ1013" s="871"/>
      <c r="AFA1013" s="871"/>
      <c r="AFB1013" s="871"/>
      <c r="AFC1013" s="871"/>
      <c r="AFD1013" s="871"/>
      <c r="AFE1013" s="871"/>
      <c r="AFF1013" s="871"/>
      <c r="AFG1013" s="871"/>
      <c r="AFH1013" s="871"/>
      <c r="AFI1013" s="871"/>
      <c r="AFJ1013" s="871"/>
      <c r="AFK1013" s="871"/>
      <c r="AFL1013" s="871"/>
      <c r="AFM1013" s="871"/>
      <c r="AFN1013" s="871"/>
      <c r="AFO1013" s="871"/>
      <c r="AFP1013" s="871"/>
      <c r="AFQ1013" s="871"/>
      <c r="AFR1013" s="871"/>
      <c r="AFS1013" s="871"/>
      <c r="AFT1013" s="871"/>
      <c r="AFU1013" s="871"/>
      <c r="AFV1013" s="871"/>
      <c r="AFW1013" s="871"/>
      <c r="AFX1013" s="871"/>
      <c r="AFY1013" s="871"/>
      <c r="AFZ1013" s="871"/>
      <c r="AGA1013" s="871"/>
      <c r="AGB1013" s="871"/>
      <c r="AGC1013" s="871"/>
      <c r="AGD1013" s="871"/>
      <c r="AGE1013" s="871"/>
      <c r="AGF1013" s="871"/>
      <c r="AGG1013" s="871"/>
      <c r="AGH1013" s="871"/>
      <c r="AGI1013" s="871"/>
      <c r="AGJ1013" s="871"/>
      <c r="AGK1013" s="871"/>
      <c r="AGL1013" s="871"/>
      <c r="AGM1013" s="871"/>
      <c r="AGN1013" s="871"/>
      <c r="AGO1013" s="871"/>
      <c r="AGP1013" s="871"/>
      <c r="AGQ1013" s="871"/>
      <c r="AGR1013" s="871"/>
      <c r="AGS1013" s="871"/>
      <c r="AGT1013" s="871"/>
      <c r="AGU1013" s="871"/>
      <c r="AGV1013" s="871"/>
      <c r="AGW1013" s="871"/>
      <c r="AGX1013" s="871"/>
      <c r="AGY1013" s="871"/>
      <c r="AGZ1013" s="871"/>
      <c r="AHA1013" s="871"/>
      <c r="AHB1013" s="871"/>
      <c r="AHC1013" s="871"/>
      <c r="AHD1013" s="871"/>
      <c r="AHE1013" s="871"/>
      <c r="AHF1013" s="871"/>
      <c r="AHG1013" s="871"/>
      <c r="AHH1013" s="871"/>
      <c r="AHI1013" s="871"/>
      <c r="AHJ1013" s="871"/>
      <c r="AHK1013" s="871"/>
      <c r="AHL1013" s="871"/>
      <c r="AHM1013" s="871"/>
      <c r="AHN1013" s="871"/>
      <c r="AHO1013" s="871"/>
      <c r="AHP1013" s="871"/>
      <c r="AHQ1013" s="871"/>
      <c r="AHR1013" s="871"/>
      <c r="AHS1013" s="871"/>
      <c r="AHT1013" s="871"/>
      <c r="AHU1013" s="871"/>
      <c r="AHV1013" s="871"/>
      <c r="AHW1013" s="871"/>
      <c r="AHX1013" s="871"/>
      <c r="AHY1013" s="871"/>
      <c r="AHZ1013" s="871"/>
      <c r="AIA1013" s="871"/>
      <c r="AIB1013" s="871"/>
      <c r="AIC1013" s="871"/>
      <c r="AID1013" s="871"/>
      <c r="AIE1013" s="871"/>
      <c r="AIF1013" s="871"/>
      <c r="AIG1013" s="871"/>
      <c r="AIH1013" s="871"/>
      <c r="AII1013" s="871"/>
      <c r="AIJ1013" s="871"/>
      <c r="AIK1013" s="871"/>
      <c r="AIL1013" s="871"/>
      <c r="AIM1013" s="871"/>
      <c r="AIN1013" s="871"/>
      <c r="AIO1013" s="871"/>
      <c r="AIP1013" s="871"/>
      <c r="AIQ1013" s="871"/>
      <c r="AIR1013" s="871"/>
      <c r="AIS1013" s="871"/>
      <c r="AIT1013" s="871"/>
      <c r="AIU1013" s="871"/>
      <c r="AIV1013" s="871"/>
      <c r="AIW1013" s="871"/>
      <c r="AIX1013" s="871"/>
      <c r="AIY1013" s="871"/>
      <c r="AIZ1013" s="871"/>
      <c r="AJA1013" s="871"/>
      <c r="AJB1013" s="871"/>
      <c r="AJC1013" s="871"/>
      <c r="AJD1013" s="871"/>
      <c r="AJE1013" s="871"/>
      <c r="AJF1013" s="871"/>
      <c r="AJG1013" s="871"/>
      <c r="AJH1013" s="871"/>
      <c r="AJI1013" s="871"/>
      <c r="AJJ1013" s="871"/>
      <c r="AJK1013" s="871"/>
      <c r="AJL1013" s="871"/>
      <c r="AJM1013" s="871"/>
      <c r="AJN1013" s="871"/>
      <c r="AJO1013" s="871"/>
      <c r="AJP1013" s="871"/>
      <c r="AJQ1013" s="871"/>
      <c r="AJR1013" s="871"/>
      <c r="AJS1013" s="871"/>
      <c r="AJT1013" s="871"/>
      <c r="AJU1013" s="871"/>
      <c r="AJV1013" s="871"/>
      <c r="AJW1013" s="871"/>
      <c r="AJX1013" s="871"/>
      <c r="AJY1013" s="871"/>
      <c r="AJZ1013" s="871"/>
      <c r="AKA1013" s="871"/>
      <c r="AKB1013" s="871"/>
      <c r="AKC1013" s="871"/>
      <c r="AKD1013" s="871"/>
      <c r="AKE1013" s="871"/>
      <c r="AKF1013" s="871"/>
      <c r="AKG1013" s="871"/>
      <c r="AKH1013" s="871"/>
      <c r="AKI1013" s="871"/>
      <c r="AKJ1013" s="871"/>
      <c r="AKK1013" s="871"/>
      <c r="AKL1013" s="871"/>
      <c r="AKM1013" s="871"/>
      <c r="AKN1013" s="871"/>
      <c r="AKO1013" s="871"/>
      <c r="AKP1013" s="871"/>
      <c r="AKQ1013" s="871"/>
      <c r="AKR1013" s="871"/>
      <c r="AKS1013" s="871"/>
      <c r="AKT1013" s="871"/>
      <c r="AKU1013" s="871"/>
      <c r="AKV1013" s="871"/>
      <c r="AKW1013" s="871"/>
      <c r="AKX1013" s="871"/>
      <c r="AKY1013" s="871"/>
      <c r="AKZ1013" s="871"/>
      <c r="ALA1013" s="871"/>
      <c r="ALB1013" s="871"/>
      <c r="ALC1013" s="871"/>
      <c r="ALD1013" s="871"/>
      <c r="ALE1013" s="871"/>
      <c r="ALF1013" s="871"/>
      <c r="ALG1013" s="871"/>
      <c r="ALH1013" s="871"/>
      <c r="ALI1013" s="871"/>
      <c r="ALJ1013" s="871"/>
      <c r="ALK1013" s="871"/>
      <c r="ALL1013" s="871"/>
      <c r="ALM1013" s="871"/>
      <c r="ALN1013" s="871"/>
      <c r="ALO1013" s="871"/>
      <c r="ALP1013" s="871"/>
      <c r="ALQ1013" s="871"/>
      <c r="ALR1013" s="871"/>
      <c r="ALS1013" s="871"/>
      <c r="ALT1013" s="871"/>
      <c r="ALU1013" s="871"/>
      <c r="ALV1013" s="871"/>
      <c r="ALW1013" s="871"/>
      <c r="ALX1013" s="871"/>
      <c r="ALY1013" s="871"/>
      <c r="ALZ1013" s="871"/>
      <c r="AMA1013" s="871"/>
      <c r="AMB1013" s="871"/>
      <c r="AMC1013" s="871"/>
      <c r="AMD1013" s="871"/>
      <c r="AME1013" s="871"/>
      <c r="AMF1013" s="871"/>
      <c r="AMG1013" s="871"/>
      <c r="AMH1013" s="871"/>
      <c r="AMI1013" s="871"/>
      <c r="AMJ1013" s="871"/>
    </row>
    <row r="1014" spans="1:1024" ht="14.4">
      <c r="A1014" s="970">
        <v>15642</v>
      </c>
      <c r="B1014" s="985">
        <v>0.1</v>
      </c>
      <c r="C1014" s="1042"/>
      <c r="D1014" s="954" t="s">
        <v>540</v>
      </c>
      <c r="E1014" s="955">
        <v>1450000</v>
      </c>
      <c r="F1014" s="1056">
        <v>2.5000000000000001E-2</v>
      </c>
      <c r="G1014" s="955">
        <f t="shared" si="40"/>
        <v>36250</v>
      </c>
      <c r="H1014" s="871"/>
      <c r="I1014" s="871"/>
      <c r="J1014" s="871"/>
      <c r="K1014" s="871"/>
      <c r="L1014" s="871"/>
      <c r="M1014" s="871"/>
      <c r="N1014" s="871"/>
      <c r="O1014" s="871"/>
      <c r="P1014" s="871"/>
      <c r="Q1014" s="871"/>
      <c r="R1014" s="871"/>
      <c r="S1014" s="871"/>
      <c r="T1014" s="871"/>
      <c r="U1014" s="871"/>
      <c r="V1014" s="871"/>
      <c r="W1014" s="871"/>
      <c r="X1014" s="871"/>
      <c r="Y1014" s="871"/>
      <c r="Z1014" s="871"/>
      <c r="AA1014" s="871"/>
      <c r="AB1014" s="871"/>
      <c r="AC1014" s="871"/>
      <c r="AD1014" s="871"/>
      <c r="AE1014" s="871"/>
      <c r="AF1014" s="871"/>
      <c r="AG1014" s="871"/>
      <c r="AH1014" s="871"/>
      <c r="AI1014" s="871"/>
      <c r="AJ1014" s="871"/>
      <c r="AK1014" s="871"/>
      <c r="AL1014" s="871"/>
      <c r="AM1014" s="871"/>
      <c r="AN1014" s="871"/>
      <c r="AO1014" s="871"/>
      <c r="AP1014" s="871"/>
      <c r="AQ1014" s="871"/>
      <c r="AR1014" s="871"/>
      <c r="AS1014" s="871"/>
      <c r="AT1014" s="871"/>
      <c r="AU1014" s="871"/>
      <c r="AV1014" s="871"/>
      <c r="AW1014" s="871"/>
      <c r="AX1014" s="871"/>
      <c r="AY1014" s="871"/>
      <c r="AZ1014" s="871"/>
      <c r="BA1014" s="871"/>
      <c r="BB1014" s="871"/>
      <c r="BC1014" s="871"/>
      <c r="BD1014" s="871"/>
      <c r="BE1014" s="871"/>
      <c r="BF1014" s="871"/>
      <c r="BG1014" s="871"/>
      <c r="BH1014" s="871"/>
      <c r="BI1014" s="871"/>
      <c r="BJ1014" s="871"/>
      <c r="BK1014" s="871"/>
      <c r="BL1014" s="871"/>
      <c r="BM1014" s="871"/>
      <c r="BN1014" s="871"/>
      <c r="BO1014" s="871"/>
      <c r="BP1014" s="871"/>
      <c r="BQ1014" s="871"/>
      <c r="BR1014" s="871"/>
      <c r="BS1014" s="871"/>
      <c r="BT1014" s="871"/>
      <c r="BU1014" s="871"/>
      <c r="BV1014" s="871"/>
      <c r="BW1014" s="871"/>
      <c r="BX1014" s="871"/>
      <c r="BY1014" s="871"/>
      <c r="BZ1014" s="871"/>
      <c r="CA1014" s="871"/>
      <c r="CB1014" s="871"/>
      <c r="CC1014" s="871"/>
      <c r="CD1014" s="871"/>
      <c r="CE1014" s="871"/>
      <c r="CF1014" s="871"/>
      <c r="CG1014" s="871"/>
      <c r="CH1014" s="871"/>
      <c r="CI1014" s="871"/>
      <c r="CJ1014" s="871"/>
      <c r="CK1014" s="871"/>
      <c r="CL1014" s="871"/>
      <c r="CM1014" s="871"/>
      <c r="CN1014" s="871"/>
      <c r="CO1014" s="871"/>
      <c r="CP1014" s="871"/>
      <c r="CQ1014" s="871"/>
      <c r="CR1014" s="871"/>
      <c r="CS1014" s="871"/>
      <c r="CT1014" s="871"/>
      <c r="CU1014" s="871"/>
      <c r="CV1014" s="871"/>
      <c r="CW1014" s="871"/>
      <c r="CX1014" s="871"/>
      <c r="CY1014" s="871"/>
      <c r="CZ1014" s="871"/>
      <c r="DA1014" s="871"/>
      <c r="DB1014" s="871"/>
      <c r="DC1014" s="871"/>
      <c r="DD1014" s="871"/>
      <c r="DE1014" s="871"/>
      <c r="DF1014" s="871"/>
      <c r="DG1014" s="871"/>
      <c r="DH1014" s="871"/>
      <c r="DI1014" s="871"/>
      <c r="DJ1014" s="871"/>
      <c r="DK1014" s="871"/>
      <c r="DL1014" s="871"/>
      <c r="DM1014" s="871"/>
      <c r="DN1014" s="871"/>
      <c r="DO1014" s="871"/>
      <c r="DP1014" s="871"/>
      <c r="DQ1014" s="871"/>
      <c r="DR1014" s="871"/>
      <c r="DS1014" s="871"/>
      <c r="DT1014" s="871"/>
      <c r="DU1014" s="871"/>
      <c r="DV1014" s="871"/>
      <c r="DW1014" s="871"/>
      <c r="DX1014" s="871"/>
      <c r="DY1014" s="871"/>
      <c r="DZ1014" s="871"/>
      <c r="EA1014" s="871"/>
      <c r="EB1014" s="871"/>
      <c r="EC1014" s="871"/>
      <c r="ED1014" s="871"/>
      <c r="EE1014" s="871"/>
      <c r="EF1014" s="871"/>
      <c r="EG1014" s="871"/>
      <c r="EH1014" s="871"/>
      <c r="EI1014" s="871"/>
      <c r="EJ1014" s="871"/>
      <c r="EK1014" s="871"/>
      <c r="EL1014" s="871"/>
      <c r="EM1014" s="871"/>
      <c r="EN1014" s="871"/>
      <c r="EO1014" s="871"/>
      <c r="EP1014" s="871"/>
      <c r="EQ1014" s="871"/>
      <c r="ER1014" s="871"/>
      <c r="ES1014" s="871"/>
      <c r="ET1014" s="871"/>
      <c r="EU1014" s="871"/>
      <c r="EV1014" s="871"/>
      <c r="EW1014" s="871"/>
      <c r="EX1014" s="871"/>
      <c r="EY1014" s="871"/>
      <c r="EZ1014" s="871"/>
      <c r="FA1014" s="871"/>
      <c r="FB1014" s="871"/>
      <c r="FC1014" s="871"/>
      <c r="FD1014" s="871"/>
      <c r="FE1014" s="871"/>
      <c r="FF1014" s="871"/>
      <c r="FG1014" s="871"/>
      <c r="FH1014" s="871"/>
      <c r="FI1014" s="871"/>
      <c r="FJ1014" s="871"/>
      <c r="FK1014" s="871"/>
      <c r="FL1014" s="871"/>
      <c r="FM1014" s="871"/>
      <c r="FN1014" s="871"/>
      <c r="FO1014" s="871"/>
      <c r="FP1014" s="871"/>
      <c r="FQ1014" s="871"/>
      <c r="FR1014" s="871"/>
      <c r="FS1014" s="871"/>
      <c r="FT1014" s="871"/>
      <c r="FU1014" s="871"/>
      <c r="FV1014" s="871"/>
      <c r="FW1014" s="871"/>
      <c r="FX1014" s="871"/>
      <c r="FY1014" s="871"/>
      <c r="FZ1014" s="871"/>
      <c r="GA1014" s="871"/>
      <c r="GB1014" s="871"/>
      <c r="GC1014" s="871"/>
      <c r="GD1014" s="871"/>
      <c r="GE1014" s="871"/>
      <c r="GF1014" s="871"/>
      <c r="GG1014" s="871"/>
      <c r="GH1014" s="871"/>
      <c r="GI1014" s="871"/>
      <c r="GJ1014" s="871"/>
      <c r="GK1014" s="871"/>
      <c r="GL1014" s="871"/>
      <c r="GM1014" s="871"/>
      <c r="GN1014" s="871"/>
      <c r="GO1014" s="871"/>
      <c r="GP1014" s="871"/>
      <c r="GQ1014" s="871"/>
      <c r="GR1014" s="871"/>
      <c r="GS1014" s="871"/>
      <c r="GT1014" s="871"/>
      <c r="GU1014" s="871"/>
      <c r="GV1014" s="871"/>
      <c r="GW1014" s="871"/>
      <c r="GX1014" s="871"/>
      <c r="GY1014" s="871"/>
      <c r="GZ1014" s="871"/>
      <c r="HA1014" s="871"/>
      <c r="HB1014" s="871"/>
      <c r="HC1014" s="871"/>
      <c r="HD1014" s="871"/>
      <c r="HE1014" s="871"/>
      <c r="HF1014" s="871"/>
      <c r="HG1014" s="871"/>
      <c r="HH1014" s="871"/>
      <c r="HI1014" s="871"/>
      <c r="HJ1014" s="871"/>
      <c r="HK1014" s="871"/>
      <c r="HL1014" s="871"/>
      <c r="HM1014" s="871"/>
      <c r="HN1014" s="871"/>
      <c r="HO1014" s="871"/>
      <c r="HP1014" s="871"/>
      <c r="HQ1014" s="871"/>
      <c r="HR1014" s="871"/>
      <c r="HS1014" s="871"/>
      <c r="HT1014" s="871"/>
      <c r="HU1014" s="871"/>
      <c r="HV1014" s="871"/>
      <c r="HW1014" s="871"/>
      <c r="HX1014" s="871"/>
      <c r="HY1014" s="871"/>
      <c r="HZ1014" s="871"/>
      <c r="IA1014" s="871"/>
      <c r="IB1014" s="871"/>
      <c r="IC1014" s="871"/>
      <c r="ID1014" s="871"/>
      <c r="IE1014" s="871"/>
      <c r="IF1014" s="871"/>
      <c r="IG1014" s="871"/>
      <c r="IH1014" s="871"/>
      <c r="II1014" s="871"/>
      <c r="IJ1014" s="871"/>
      <c r="IK1014" s="871"/>
      <c r="IL1014" s="871"/>
      <c r="IM1014" s="871"/>
      <c r="IN1014" s="871"/>
      <c r="IO1014" s="871"/>
      <c r="IP1014" s="871"/>
      <c r="IQ1014" s="871"/>
      <c r="IR1014" s="871"/>
      <c r="IS1014" s="871"/>
      <c r="IT1014" s="871"/>
      <c r="IU1014" s="871"/>
      <c r="IV1014" s="871"/>
      <c r="IW1014" s="871"/>
      <c r="IX1014" s="871"/>
      <c r="IY1014" s="871"/>
      <c r="IZ1014" s="871"/>
      <c r="JA1014" s="871"/>
      <c r="JB1014" s="871"/>
      <c r="JC1014" s="871"/>
      <c r="JD1014" s="871"/>
      <c r="JE1014" s="871"/>
      <c r="JF1014" s="871"/>
      <c r="JG1014" s="871"/>
      <c r="JH1014" s="871"/>
      <c r="JI1014" s="871"/>
      <c r="JJ1014" s="871"/>
      <c r="JK1014" s="871"/>
      <c r="JL1014" s="871"/>
      <c r="JM1014" s="871"/>
      <c r="JN1014" s="871"/>
      <c r="JO1014" s="871"/>
      <c r="JP1014" s="871"/>
      <c r="JQ1014" s="871"/>
      <c r="JR1014" s="871"/>
      <c r="JS1014" s="871"/>
      <c r="JT1014" s="871"/>
      <c r="JU1014" s="871"/>
      <c r="JV1014" s="871"/>
      <c r="JW1014" s="871"/>
      <c r="JX1014" s="871"/>
      <c r="JY1014" s="871"/>
      <c r="JZ1014" s="871"/>
      <c r="KA1014" s="871"/>
      <c r="KB1014" s="871"/>
      <c r="KC1014" s="871"/>
      <c r="KD1014" s="871"/>
      <c r="KE1014" s="871"/>
      <c r="KF1014" s="871"/>
      <c r="KG1014" s="871"/>
      <c r="KH1014" s="871"/>
      <c r="KI1014" s="871"/>
      <c r="KJ1014" s="871"/>
      <c r="KK1014" s="871"/>
      <c r="KL1014" s="871"/>
      <c r="KM1014" s="871"/>
      <c r="KN1014" s="871"/>
      <c r="KO1014" s="871"/>
      <c r="KP1014" s="871"/>
      <c r="KQ1014" s="871"/>
      <c r="KR1014" s="871"/>
      <c r="KS1014" s="871"/>
      <c r="KT1014" s="871"/>
      <c r="KU1014" s="871"/>
      <c r="KV1014" s="871"/>
      <c r="KW1014" s="871"/>
      <c r="KX1014" s="871"/>
      <c r="KY1014" s="871"/>
      <c r="KZ1014" s="871"/>
      <c r="LA1014" s="871"/>
      <c r="LB1014" s="871"/>
      <c r="LC1014" s="871"/>
      <c r="LD1014" s="871"/>
      <c r="LE1014" s="871"/>
      <c r="LF1014" s="871"/>
      <c r="LG1014" s="871"/>
      <c r="LH1014" s="871"/>
      <c r="LI1014" s="871"/>
      <c r="LJ1014" s="871"/>
      <c r="LK1014" s="871"/>
      <c r="LL1014" s="871"/>
      <c r="LM1014" s="871"/>
      <c r="LN1014" s="871"/>
      <c r="LO1014" s="871"/>
      <c r="LP1014" s="871"/>
      <c r="LQ1014" s="871"/>
      <c r="LR1014" s="871"/>
      <c r="LS1014" s="871"/>
      <c r="LT1014" s="871"/>
      <c r="LU1014" s="871"/>
      <c r="LV1014" s="871"/>
      <c r="LW1014" s="871"/>
      <c r="LX1014" s="871"/>
      <c r="LY1014" s="871"/>
      <c r="LZ1014" s="871"/>
      <c r="MA1014" s="871"/>
      <c r="MB1014" s="871"/>
      <c r="MC1014" s="871"/>
      <c r="MD1014" s="871"/>
      <c r="ME1014" s="871"/>
      <c r="MF1014" s="871"/>
      <c r="MG1014" s="871"/>
      <c r="MH1014" s="871"/>
      <c r="MI1014" s="871"/>
      <c r="MJ1014" s="871"/>
      <c r="MK1014" s="871"/>
      <c r="ML1014" s="871"/>
      <c r="MM1014" s="871"/>
      <c r="MN1014" s="871"/>
      <c r="MO1014" s="871"/>
      <c r="MP1014" s="871"/>
      <c r="MQ1014" s="871"/>
      <c r="MR1014" s="871"/>
      <c r="MS1014" s="871"/>
      <c r="MT1014" s="871"/>
      <c r="MU1014" s="871"/>
      <c r="MV1014" s="871"/>
      <c r="MW1014" s="871"/>
      <c r="MX1014" s="871"/>
      <c r="MY1014" s="871"/>
      <c r="MZ1014" s="871"/>
      <c r="NA1014" s="871"/>
      <c r="NB1014" s="871"/>
      <c r="NC1014" s="871"/>
      <c r="ND1014" s="871"/>
      <c r="NE1014" s="871"/>
      <c r="NF1014" s="871"/>
      <c r="NG1014" s="871"/>
      <c r="NH1014" s="871"/>
      <c r="NI1014" s="871"/>
      <c r="NJ1014" s="871"/>
      <c r="NK1014" s="871"/>
      <c r="NL1014" s="871"/>
      <c r="NM1014" s="871"/>
      <c r="NN1014" s="871"/>
      <c r="NO1014" s="871"/>
      <c r="NP1014" s="871"/>
      <c r="NQ1014" s="871"/>
      <c r="NR1014" s="871"/>
      <c r="NS1014" s="871"/>
      <c r="NT1014" s="871"/>
      <c r="NU1014" s="871"/>
      <c r="NV1014" s="871"/>
      <c r="NW1014" s="871"/>
      <c r="NX1014" s="871"/>
      <c r="NY1014" s="871"/>
      <c r="NZ1014" s="871"/>
      <c r="OA1014" s="871"/>
      <c r="OB1014" s="871"/>
      <c r="OC1014" s="871"/>
      <c r="OD1014" s="871"/>
      <c r="OE1014" s="871"/>
      <c r="OF1014" s="871"/>
      <c r="OG1014" s="871"/>
      <c r="OH1014" s="871"/>
      <c r="OI1014" s="871"/>
      <c r="OJ1014" s="871"/>
      <c r="OK1014" s="871"/>
      <c r="OL1014" s="871"/>
      <c r="OM1014" s="871"/>
      <c r="ON1014" s="871"/>
      <c r="OO1014" s="871"/>
      <c r="OP1014" s="871"/>
      <c r="OQ1014" s="871"/>
      <c r="OR1014" s="871"/>
      <c r="OS1014" s="871"/>
      <c r="OT1014" s="871"/>
      <c r="OU1014" s="871"/>
      <c r="OV1014" s="871"/>
      <c r="OW1014" s="871"/>
      <c r="OX1014" s="871"/>
      <c r="OY1014" s="871"/>
      <c r="OZ1014" s="871"/>
      <c r="PA1014" s="871"/>
      <c r="PB1014" s="871"/>
      <c r="PC1014" s="871"/>
      <c r="PD1014" s="871"/>
      <c r="PE1014" s="871"/>
      <c r="PF1014" s="871"/>
      <c r="PG1014" s="871"/>
      <c r="PH1014" s="871"/>
      <c r="PI1014" s="871"/>
      <c r="PJ1014" s="871"/>
      <c r="PK1014" s="871"/>
      <c r="PL1014" s="871"/>
      <c r="PM1014" s="871"/>
      <c r="PN1014" s="871"/>
      <c r="PO1014" s="871"/>
      <c r="PP1014" s="871"/>
      <c r="PQ1014" s="871"/>
      <c r="PR1014" s="871"/>
      <c r="PS1014" s="871"/>
      <c r="PT1014" s="871"/>
      <c r="PU1014" s="871"/>
      <c r="PV1014" s="871"/>
      <c r="PW1014" s="871"/>
      <c r="PX1014" s="871"/>
      <c r="PY1014" s="871"/>
      <c r="PZ1014" s="871"/>
      <c r="QA1014" s="871"/>
      <c r="QB1014" s="871"/>
      <c r="QC1014" s="871"/>
      <c r="QD1014" s="871"/>
      <c r="QE1014" s="871"/>
      <c r="QF1014" s="871"/>
      <c r="QG1014" s="871"/>
      <c r="QH1014" s="871"/>
      <c r="QI1014" s="871"/>
      <c r="QJ1014" s="871"/>
      <c r="QK1014" s="871"/>
      <c r="QL1014" s="871"/>
      <c r="QM1014" s="871"/>
      <c r="QN1014" s="871"/>
      <c r="QO1014" s="871"/>
      <c r="QP1014" s="871"/>
      <c r="QQ1014" s="871"/>
      <c r="QR1014" s="871"/>
      <c r="QS1014" s="871"/>
      <c r="QT1014" s="871"/>
      <c r="QU1014" s="871"/>
      <c r="QV1014" s="871"/>
      <c r="QW1014" s="871"/>
      <c r="QX1014" s="871"/>
      <c r="QY1014" s="871"/>
      <c r="QZ1014" s="871"/>
      <c r="RA1014" s="871"/>
      <c r="RB1014" s="871"/>
      <c r="RC1014" s="871"/>
      <c r="RD1014" s="871"/>
      <c r="RE1014" s="871"/>
      <c r="RF1014" s="871"/>
      <c r="RG1014" s="871"/>
      <c r="RH1014" s="871"/>
      <c r="RI1014" s="871"/>
      <c r="RJ1014" s="871"/>
      <c r="RK1014" s="871"/>
      <c r="RL1014" s="871"/>
      <c r="RM1014" s="871"/>
      <c r="RN1014" s="871"/>
      <c r="RO1014" s="871"/>
      <c r="RP1014" s="871"/>
      <c r="RQ1014" s="871"/>
      <c r="RR1014" s="871"/>
      <c r="RS1014" s="871"/>
      <c r="RT1014" s="871"/>
      <c r="RU1014" s="871"/>
      <c r="RV1014" s="871"/>
      <c r="RW1014" s="871"/>
      <c r="RX1014" s="871"/>
      <c r="RY1014" s="871"/>
      <c r="RZ1014" s="871"/>
      <c r="SA1014" s="871"/>
      <c r="SB1014" s="871"/>
      <c r="SC1014" s="871"/>
      <c r="SD1014" s="871"/>
      <c r="SE1014" s="871"/>
      <c r="SF1014" s="871"/>
      <c r="SG1014" s="871"/>
      <c r="SH1014" s="871"/>
      <c r="SI1014" s="871"/>
      <c r="SJ1014" s="871"/>
      <c r="SK1014" s="871"/>
      <c r="SL1014" s="871"/>
      <c r="SM1014" s="871"/>
      <c r="SN1014" s="871"/>
      <c r="SO1014" s="871"/>
      <c r="SP1014" s="871"/>
      <c r="SQ1014" s="871"/>
      <c r="SR1014" s="871"/>
      <c r="SS1014" s="871"/>
      <c r="ST1014" s="871"/>
      <c r="SU1014" s="871"/>
      <c r="SV1014" s="871"/>
      <c r="SW1014" s="871"/>
      <c r="SX1014" s="871"/>
      <c r="SY1014" s="871"/>
      <c r="SZ1014" s="871"/>
      <c r="TA1014" s="871"/>
      <c r="TB1014" s="871"/>
      <c r="TC1014" s="871"/>
      <c r="TD1014" s="871"/>
      <c r="TE1014" s="871"/>
      <c r="TF1014" s="871"/>
      <c r="TG1014" s="871"/>
      <c r="TH1014" s="871"/>
      <c r="TI1014" s="871"/>
      <c r="TJ1014" s="871"/>
      <c r="TK1014" s="871"/>
      <c r="TL1014" s="871"/>
      <c r="TM1014" s="871"/>
      <c r="TN1014" s="871"/>
      <c r="TO1014" s="871"/>
      <c r="TP1014" s="871"/>
      <c r="TQ1014" s="871"/>
      <c r="TR1014" s="871"/>
      <c r="TS1014" s="871"/>
      <c r="TT1014" s="871"/>
      <c r="TU1014" s="871"/>
      <c r="TV1014" s="871"/>
      <c r="TW1014" s="871"/>
      <c r="TX1014" s="871"/>
      <c r="TY1014" s="871"/>
      <c r="TZ1014" s="871"/>
      <c r="UA1014" s="871"/>
      <c r="UB1014" s="871"/>
      <c r="UC1014" s="871"/>
      <c r="UD1014" s="871"/>
      <c r="UE1014" s="871"/>
      <c r="UF1014" s="871"/>
      <c r="UG1014" s="871"/>
      <c r="UH1014" s="871"/>
      <c r="UI1014" s="871"/>
      <c r="UJ1014" s="871"/>
      <c r="UK1014" s="871"/>
      <c r="UL1014" s="871"/>
      <c r="UM1014" s="871"/>
      <c r="UN1014" s="871"/>
      <c r="UO1014" s="871"/>
      <c r="UP1014" s="871"/>
      <c r="UQ1014" s="871"/>
      <c r="UR1014" s="871"/>
      <c r="US1014" s="871"/>
      <c r="UT1014" s="871"/>
      <c r="UU1014" s="871"/>
      <c r="UV1014" s="871"/>
      <c r="UW1014" s="871"/>
      <c r="UX1014" s="871"/>
      <c r="UY1014" s="871"/>
      <c r="UZ1014" s="871"/>
      <c r="VA1014" s="871"/>
      <c r="VB1014" s="871"/>
      <c r="VC1014" s="871"/>
      <c r="VD1014" s="871"/>
      <c r="VE1014" s="871"/>
      <c r="VF1014" s="871"/>
      <c r="VG1014" s="871"/>
      <c r="VH1014" s="871"/>
      <c r="VI1014" s="871"/>
      <c r="VJ1014" s="871"/>
      <c r="VK1014" s="871"/>
      <c r="VL1014" s="871"/>
      <c r="VM1014" s="871"/>
      <c r="VN1014" s="871"/>
      <c r="VO1014" s="871"/>
      <c r="VP1014" s="871"/>
      <c r="VQ1014" s="871"/>
      <c r="VR1014" s="871"/>
      <c r="VS1014" s="871"/>
      <c r="VT1014" s="871"/>
      <c r="VU1014" s="871"/>
      <c r="VV1014" s="871"/>
      <c r="VW1014" s="871"/>
      <c r="VX1014" s="871"/>
      <c r="VY1014" s="871"/>
      <c r="VZ1014" s="871"/>
      <c r="WA1014" s="871"/>
      <c r="WB1014" s="871"/>
      <c r="WC1014" s="871"/>
      <c r="WD1014" s="871"/>
      <c r="WE1014" s="871"/>
      <c r="WF1014" s="871"/>
      <c r="WG1014" s="871"/>
      <c r="WH1014" s="871"/>
      <c r="WI1014" s="871"/>
      <c r="WJ1014" s="871"/>
      <c r="WK1014" s="871"/>
      <c r="WL1014" s="871"/>
      <c r="WM1014" s="871"/>
      <c r="WN1014" s="871"/>
      <c r="WO1014" s="871"/>
      <c r="WP1014" s="871"/>
      <c r="WQ1014" s="871"/>
      <c r="WR1014" s="871"/>
      <c r="WS1014" s="871"/>
      <c r="WT1014" s="871"/>
      <c r="WU1014" s="871"/>
      <c r="WV1014" s="871"/>
      <c r="WW1014" s="871"/>
      <c r="WX1014" s="871"/>
      <c r="WY1014" s="871"/>
      <c r="WZ1014" s="871"/>
      <c r="XA1014" s="871"/>
      <c r="XB1014" s="871"/>
      <c r="XC1014" s="871"/>
      <c r="XD1014" s="871"/>
      <c r="XE1014" s="871"/>
      <c r="XF1014" s="871"/>
      <c r="XG1014" s="871"/>
      <c r="XH1014" s="871"/>
      <c r="XI1014" s="871"/>
      <c r="XJ1014" s="871"/>
      <c r="XK1014" s="871"/>
      <c r="XL1014" s="871"/>
      <c r="XM1014" s="871"/>
      <c r="XN1014" s="871"/>
      <c r="XO1014" s="871"/>
      <c r="XP1014" s="871"/>
      <c r="XQ1014" s="871"/>
      <c r="XR1014" s="871"/>
      <c r="XS1014" s="871"/>
      <c r="XT1014" s="871"/>
      <c r="XU1014" s="871"/>
      <c r="XV1014" s="871"/>
      <c r="XW1014" s="871"/>
      <c r="XX1014" s="871"/>
      <c r="XY1014" s="871"/>
      <c r="XZ1014" s="871"/>
      <c r="YA1014" s="871"/>
      <c r="YB1014" s="871"/>
      <c r="YC1014" s="871"/>
      <c r="YD1014" s="871"/>
      <c r="YE1014" s="871"/>
      <c r="YF1014" s="871"/>
      <c r="YG1014" s="871"/>
      <c r="YH1014" s="871"/>
      <c r="YI1014" s="871"/>
      <c r="YJ1014" s="871"/>
      <c r="YK1014" s="871"/>
      <c r="YL1014" s="871"/>
      <c r="YM1014" s="871"/>
      <c r="YN1014" s="871"/>
      <c r="YO1014" s="871"/>
      <c r="YP1014" s="871"/>
      <c r="YQ1014" s="871"/>
      <c r="YR1014" s="871"/>
      <c r="YS1014" s="871"/>
      <c r="YT1014" s="871"/>
      <c r="YU1014" s="871"/>
      <c r="YV1014" s="871"/>
      <c r="YW1014" s="871"/>
      <c r="YX1014" s="871"/>
      <c r="YY1014" s="871"/>
      <c r="YZ1014" s="871"/>
      <c r="ZA1014" s="871"/>
      <c r="ZB1014" s="871"/>
      <c r="ZC1014" s="871"/>
      <c r="ZD1014" s="871"/>
      <c r="ZE1014" s="871"/>
      <c r="ZF1014" s="871"/>
      <c r="ZG1014" s="871"/>
      <c r="ZH1014" s="871"/>
      <c r="ZI1014" s="871"/>
      <c r="ZJ1014" s="871"/>
      <c r="ZK1014" s="871"/>
      <c r="ZL1014" s="871"/>
      <c r="ZM1014" s="871"/>
      <c r="ZN1014" s="871"/>
      <c r="ZO1014" s="871"/>
      <c r="ZP1014" s="871"/>
      <c r="ZQ1014" s="871"/>
      <c r="ZR1014" s="871"/>
      <c r="ZS1014" s="871"/>
      <c r="ZT1014" s="871"/>
      <c r="ZU1014" s="871"/>
      <c r="ZV1014" s="871"/>
      <c r="ZW1014" s="871"/>
      <c r="ZX1014" s="871"/>
      <c r="ZY1014" s="871"/>
      <c r="ZZ1014" s="871"/>
      <c r="AAA1014" s="871"/>
      <c r="AAB1014" s="871"/>
      <c r="AAC1014" s="871"/>
      <c r="AAD1014" s="871"/>
      <c r="AAE1014" s="871"/>
      <c r="AAF1014" s="871"/>
      <c r="AAG1014" s="871"/>
      <c r="AAH1014" s="871"/>
      <c r="AAI1014" s="871"/>
      <c r="AAJ1014" s="871"/>
      <c r="AAK1014" s="871"/>
      <c r="AAL1014" s="871"/>
      <c r="AAM1014" s="871"/>
      <c r="AAN1014" s="871"/>
      <c r="AAO1014" s="871"/>
      <c r="AAP1014" s="871"/>
      <c r="AAQ1014" s="871"/>
      <c r="AAR1014" s="871"/>
      <c r="AAS1014" s="871"/>
      <c r="AAT1014" s="871"/>
      <c r="AAU1014" s="871"/>
      <c r="AAV1014" s="871"/>
      <c r="AAW1014" s="871"/>
      <c r="AAX1014" s="871"/>
      <c r="AAY1014" s="871"/>
      <c r="AAZ1014" s="871"/>
      <c r="ABA1014" s="871"/>
      <c r="ABB1014" s="871"/>
      <c r="ABC1014" s="871"/>
      <c r="ABD1014" s="871"/>
      <c r="ABE1014" s="871"/>
      <c r="ABF1014" s="871"/>
      <c r="ABG1014" s="871"/>
      <c r="ABH1014" s="871"/>
      <c r="ABI1014" s="871"/>
      <c r="ABJ1014" s="871"/>
      <c r="ABK1014" s="871"/>
      <c r="ABL1014" s="871"/>
      <c r="ABM1014" s="871"/>
      <c r="ABN1014" s="871"/>
      <c r="ABO1014" s="871"/>
      <c r="ABP1014" s="871"/>
      <c r="ABQ1014" s="871"/>
      <c r="ABR1014" s="871"/>
      <c r="ABS1014" s="871"/>
      <c r="ABT1014" s="871"/>
      <c r="ABU1014" s="871"/>
      <c r="ABV1014" s="871"/>
      <c r="ABW1014" s="871"/>
      <c r="ABX1014" s="871"/>
      <c r="ABY1014" s="871"/>
      <c r="ABZ1014" s="871"/>
      <c r="ACA1014" s="871"/>
      <c r="ACB1014" s="871"/>
      <c r="ACC1014" s="871"/>
      <c r="ACD1014" s="871"/>
      <c r="ACE1014" s="871"/>
      <c r="ACF1014" s="871"/>
      <c r="ACG1014" s="871"/>
      <c r="ACH1014" s="871"/>
      <c r="ACI1014" s="871"/>
      <c r="ACJ1014" s="871"/>
      <c r="ACK1014" s="871"/>
      <c r="ACL1014" s="871"/>
      <c r="ACM1014" s="871"/>
      <c r="ACN1014" s="871"/>
      <c r="ACO1014" s="871"/>
      <c r="ACP1014" s="871"/>
      <c r="ACQ1014" s="871"/>
      <c r="ACR1014" s="871"/>
      <c r="ACS1014" s="871"/>
      <c r="ACT1014" s="871"/>
      <c r="ACU1014" s="871"/>
      <c r="ACV1014" s="871"/>
      <c r="ACW1014" s="871"/>
      <c r="ACX1014" s="871"/>
      <c r="ACY1014" s="871"/>
      <c r="ACZ1014" s="871"/>
      <c r="ADA1014" s="871"/>
      <c r="ADB1014" s="871"/>
      <c r="ADC1014" s="871"/>
      <c r="ADD1014" s="871"/>
      <c r="ADE1014" s="871"/>
      <c r="ADF1014" s="871"/>
      <c r="ADG1014" s="871"/>
      <c r="ADH1014" s="871"/>
      <c r="ADI1014" s="871"/>
      <c r="ADJ1014" s="871"/>
      <c r="ADK1014" s="871"/>
      <c r="ADL1014" s="871"/>
      <c r="ADM1014" s="871"/>
      <c r="ADN1014" s="871"/>
      <c r="ADO1014" s="871"/>
      <c r="ADP1014" s="871"/>
      <c r="ADQ1014" s="871"/>
      <c r="ADR1014" s="871"/>
      <c r="ADS1014" s="871"/>
      <c r="ADT1014" s="871"/>
      <c r="ADU1014" s="871"/>
      <c r="ADV1014" s="871"/>
      <c r="ADW1014" s="871"/>
      <c r="ADX1014" s="871"/>
      <c r="ADY1014" s="871"/>
      <c r="ADZ1014" s="871"/>
      <c r="AEA1014" s="871"/>
      <c r="AEB1014" s="871"/>
      <c r="AEC1014" s="871"/>
      <c r="AED1014" s="871"/>
      <c r="AEE1014" s="871"/>
      <c r="AEF1014" s="871"/>
      <c r="AEG1014" s="871"/>
      <c r="AEH1014" s="871"/>
      <c r="AEI1014" s="871"/>
      <c r="AEJ1014" s="871"/>
      <c r="AEK1014" s="871"/>
      <c r="AEL1014" s="871"/>
      <c r="AEM1014" s="871"/>
      <c r="AEN1014" s="871"/>
      <c r="AEO1014" s="871"/>
      <c r="AEP1014" s="871"/>
      <c r="AEQ1014" s="871"/>
      <c r="AER1014" s="871"/>
      <c r="AES1014" s="871"/>
      <c r="AET1014" s="871"/>
      <c r="AEU1014" s="871"/>
      <c r="AEV1014" s="871"/>
      <c r="AEW1014" s="871"/>
      <c r="AEX1014" s="871"/>
      <c r="AEY1014" s="871"/>
      <c r="AEZ1014" s="871"/>
      <c r="AFA1014" s="871"/>
      <c r="AFB1014" s="871"/>
      <c r="AFC1014" s="871"/>
      <c r="AFD1014" s="871"/>
      <c r="AFE1014" s="871"/>
      <c r="AFF1014" s="871"/>
      <c r="AFG1014" s="871"/>
      <c r="AFH1014" s="871"/>
      <c r="AFI1014" s="871"/>
      <c r="AFJ1014" s="871"/>
      <c r="AFK1014" s="871"/>
      <c r="AFL1014" s="871"/>
      <c r="AFM1014" s="871"/>
      <c r="AFN1014" s="871"/>
      <c r="AFO1014" s="871"/>
      <c r="AFP1014" s="871"/>
      <c r="AFQ1014" s="871"/>
      <c r="AFR1014" s="871"/>
      <c r="AFS1014" s="871"/>
      <c r="AFT1014" s="871"/>
      <c r="AFU1014" s="871"/>
      <c r="AFV1014" s="871"/>
      <c r="AFW1014" s="871"/>
      <c r="AFX1014" s="871"/>
      <c r="AFY1014" s="871"/>
      <c r="AFZ1014" s="871"/>
      <c r="AGA1014" s="871"/>
      <c r="AGB1014" s="871"/>
      <c r="AGC1014" s="871"/>
      <c r="AGD1014" s="871"/>
      <c r="AGE1014" s="871"/>
      <c r="AGF1014" s="871"/>
      <c r="AGG1014" s="871"/>
      <c r="AGH1014" s="871"/>
      <c r="AGI1014" s="871"/>
      <c r="AGJ1014" s="871"/>
      <c r="AGK1014" s="871"/>
      <c r="AGL1014" s="871"/>
      <c r="AGM1014" s="871"/>
      <c r="AGN1014" s="871"/>
      <c r="AGO1014" s="871"/>
      <c r="AGP1014" s="871"/>
      <c r="AGQ1014" s="871"/>
      <c r="AGR1014" s="871"/>
      <c r="AGS1014" s="871"/>
      <c r="AGT1014" s="871"/>
      <c r="AGU1014" s="871"/>
      <c r="AGV1014" s="871"/>
      <c r="AGW1014" s="871"/>
      <c r="AGX1014" s="871"/>
      <c r="AGY1014" s="871"/>
      <c r="AGZ1014" s="871"/>
      <c r="AHA1014" s="871"/>
      <c r="AHB1014" s="871"/>
      <c r="AHC1014" s="871"/>
      <c r="AHD1014" s="871"/>
      <c r="AHE1014" s="871"/>
      <c r="AHF1014" s="871"/>
      <c r="AHG1014" s="871"/>
      <c r="AHH1014" s="871"/>
      <c r="AHI1014" s="871"/>
      <c r="AHJ1014" s="871"/>
      <c r="AHK1014" s="871"/>
      <c r="AHL1014" s="871"/>
      <c r="AHM1014" s="871"/>
      <c r="AHN1014" s="871"/>
      <c r="AHO1014" s="871"/>
      <c r="AHP1014" s="871"/>
      <c r="AHQ1014" s="871"/>
      <c r="AHR1014" s="871"/>
      <c r="AHS1014" s="871"/>
      <c r="AHT1014" s="871"/>
      <c r="AHU1014" s="871"/>
      <c r="AHV1014" s="871"/>
      <c r="AHW1014" s="871"/>
      <c r="AHX1014" s="871"/>
      <c r="AHY1014" s="871"/>
      <c r="AHZ1014" s="871"/>
      <c r="AIA1014" s="871"/>
      <c r="AIB1014" s="871"/>
      <c r="AIC1014" s="871"/>
      <c r="AID1014" s="871"/>
      <c r="AIE1014" s="871"/>
      <c r="AIF1014" s="871"/>
      <c r="AIG1014" s="871"/>
      <c r="AIH1014" s="871"/>
      <c r="AII1014" s="871"/>
      <c r="AIJ1014" s="871"/>
      <c r="AIK1014" s="871"/>
      <c r="AIL1014" s="871"/>
      <c r="AIM1014" s="871"/>
      <c r="AIN1014" s="871"/>
      <c r="AIO1014" s="871"/>
      <c r="AIP1014" s="871"/>
      <c r="AIQ1014" s="871"/>
      <c r="AIR1014" s="871"/>
      <c r="AIS1014" s="871"/>
      <c r="AIT1014" s="871"/>
      <c r="AIU1014" s="871"/>
      <c r="AIV1014" s="871"/>
      <c r="AIW1014" s="871"/>
      <c r="AIX1014" s="871"/>
      <c r="AIY1014" s="871"/>
      <c r="AIZ1014" s="871"/>
      <c r="AJA1014" s="871"/>
      <c r="AJB1014" s="871"/>
      <c r="AJC1014" s="871"/>
      <c r="AJD1014" s="871"/>
      <c r="AJE1014" s="871"/>
      <c r="AJF1014" s="871"/>
      <c r="AJG1014" s="871"/>
      <c r="AJH1014" s="871"/>
      <c r="AJI1014" s="871"/>
      <c r="AJJ1014" s="871"/>
      <c r="AJK1014" s="871"/>
      <c r="AJL1014" s="871"/>
      <c r="AJM1014" s="871"/>
      <c r="AJN1014" s="871"/>
      <c r="AJO1014" s="871"/>
      <c r="AJP1014" s="871"/>
      <c r="AJQ1014" s="871"/>
      <c r="AJR1014" s="871"/>
      <c r="AJS1014" s="871"/>
      <c r="AJT1014" s="871"/>
      <c r="AJU1014" s="871"/>
      <c r="AJV1014" s="871"/>
      <c r="AJW1014" s="871"/>
      <c r="AJX1014" s="871"/>
      <c r="AJY1014" s="871"/>
      <c r="AJZ1014" s="871"/>
      <c r="AKA1014" s="871"/>
      <c r="AKB1014" s="871"/>
      <c r="AKC1014" s="871"/>
      <c r="AKD1014" s="871"/>
      <c r="AKE1014" s="871"/>
      <c r="AKF1014" s="871"/>
      <c r="AKG1014" s="871"/>
      <c r="AKH1014" s="871"/>
      <c r="AKI1014" s="871"/>
      <c r="AKJ1014" s="871"/>
      <c r="AKK1014" s="871"/>
      <c r="AKL1014" s="871"/>
      <c r="AKM1014" s="871"/>
      <c r="AKN1014" s="871"/>
      <c r="AKO1014" s="871"/>
      <c r="AKP1014" s="871"/>
      <c r="AKQ1014" s="871"/>
      <c r="AKR1014" s="871"/>
      <c r="AKS1014" s="871"/>
      <c r="AKT1014" s="871"/>
      <c r="AKU1014" s="871"/>
      <c r="AKV1014" s="871"/>
      <c r="AKW1014" s="871"/>
      <c r="AKX1014" s="871"/>
      <c r="AKY1014" s="871"/>
      <c r="AKZ1014" s="871"/>
      <c r="ALA1014" s="871"/>
      <c r="ALB1014" s="871"/>
      <c r="ALC1014" s="871"/>
      <c r="ALD1014" s="871"/>
      <c r="ALE1014" s="871"/>
      <c r="ALF1014" s="871"/>
      <c r="ALG1014" s="871"/>
      <c r="ALH1014" s="871"/>
      <c r="ALI1014" s="871"/>
      <c r="ALJ1014" s="871"/>
      <c r="ALK1014" s="871"/>
      <c r="ALL1014" s="871"/>
      <c r="ALM1014" s="871"/>
      <c r="ALN1014" s="871"/>
      <c r="ALO1014" s="871"/>
      <c r="ALP1014" s="871"/>
      <c r="ALQ1014" s="871"/>
      <c r="ALR1014" s="871"/>
      <c r="ALS1014" s="871"/>
      <c r="ALT1014" s="871"/>
      <c r="ALU1014" s="871"/>
      <c r="ALV1014" s="871"/>
      <c r="ALW1014" s="871"/>
      <c r="ALX1014" s="871"/>
      <c r="ALY1014" s="871"/>
      <c r="ALZ1014" s="871"/>
      <c r="AMA1014" s="871"/>
      <c r="AMB1014" s="871"/>
      <c r="AMC1014" s="871"/>
      <c r="AMD1014" s="871"/>
      <c r="AME1014" s="871"/>
      <c r="AMF1014" s="871"/>
      <c r="AMG1014" s="871"/>
      <c r="AMH1014" s="871"/>
      <c r="AMI1014" s="871"/>
      <c r="AMJ1014" s="871"/>
    </row>
    <row r="1015" spans="1:1024" ht="14.4">
      <c r="A1015" s="964">
        <v>15419</v>
      </c>
      <c r="B1015" s="1003">
        <v>0.1</v>
      </c>
      <c r="C1015" s="1037"/>
      <c r="D1015" s="954" t="s">
        <v>733</v>
      </c>
      <c r="E1015" s="955">
        <v>2650000</v>
      </c>
      <c r="F1015" s="1056">
        <v>2.5000000000000001E-2</v>
      </c>
      <c r="G1015" s="955">
        <f t="shared" si="40"/>
        <v>66250</v>
      </c>
      <c r="H1015" s="1055"/>
      <c r="I1015" s="871"/>
      <c r="J1015" s="871"/>
      <c r="K1015" s="871"/>
      <c r="L1015" s="871"/>
      <c r="M1015" s="871"/>
      <c r="N1015" s="871"/>
      <c r="O1015" s="871"/>
      <c r="P1015" s="871"/>
      <c r="Q1015" s="871"/>
      <c r="R1015" s="871"/>
      <c r="S1015" s="871"/>
      <c r="T1015" s="871"/>
      <c r="U1015" s="871"/>
      <c r="V1015" s="871"/>
      <c r="W1015" s="871"/>
      <c r="X1015" s="871"/>
      <c r="Y1015" s="871"/>
      <c r="Z1015" s="871"/>
      <c r="AA1015" s="871"/>
      <c r="AB1015" s="871"/>
      <c r="AC1015" s="871"/>
      <c r="AD1015" s="871"/>
      <c r="AE1015" s="871"/>
      <c r="AF1015" s="871"/>
      <c r="AG1015" s="871"/>
      <c r="AH1015" s="871"/>
      <c r="AI1015" s="871"/>
      <c r="AJ1015" s="871"/>
      <c r="AK1015" s="871"/>
      <c r="AL1015" s="871"/>
      <c r="AM1015" s="871"/>
      <c r="AN1015" s="871"/>
      <c r="AO1015" s="871"/>
      <c r="AP1015" s="871"/>
      <c r="AQ1015" s="871"/>
      <c r="AR1015" s="871"/>
      <c r="AS1015" s="871"/>
      <c r="AT1015" s="871"/>
      <c r="AU1015" s="871"/>
      <c r="AV1015" s="871"/>
      <c r="AW1015" s="871"/>
      <c r="AX1015" s="871"/>
      <c r="AY1015" s="871"/>
      <c r="AZ1015" s="871"/>
      <c r="BA1015" s="871"/>
      <c r="BB1015" s="871"/>
      <c r="BC1015" s="871"/>
      <c r="BD1015" s="871"/>
      <c r="BE1015" s="871"/>
      <c r="BF1015" s="871"/>
      <c r="BG1015" s="871"/>
      <c r="BH1015" s="871"/>
      <c r="BI1015" s="871"/>
      <c r="BJ1015" s="871"/>
      <c r="BK1015" s="871"/>
      <c r="BL1015" s="871"/>
      <c r="BM1015" s="871"/>
      <c r="BN1015" s="871"/>
      <c r="BO1015" s="871"/>
      <c r="BP1015" s="871"/>
      <c r="BQ1015" s="871"/>
      <c r="BR1015" s="871"/>
      <c r="BS1015" s="871"/>
      <c r="BT1015" s="871"/>
      <c r="BU1015" s="871"/>
      <c r="BV1015" s="871"/>
      <c r="BW1015" s="871"/>
      <c r="BX1015" s="871"/>
      <c r="BY1015" s="871"/>
      <c r="BZ1015" s="871"/>
      <c r="CA1015" s="871"/>
      <c r="CB1015" s="871"/>
      <c r="CC1015" s="871"/>
      <c r="CD1015" s="871"/>
      <c r="CE1015" s="871"/>
      <c r="CF1015" s="871"/>
      <c r="CG1015" s="871"/>
      <c r="CH1015" s="871"/>
      <c r="CI1015" s="871"/>
      <c r="CJ1015" s="871"/>
      <c r="CK1015" s="871"/>
      <c r="CL1015" s="871"/>
      <c r="CM1015" s="871"/>
      <c r="CN1015" s="871"/>
      <c r="CO1015" s="871"/>
      <c r="CP1015" s="871"/>
      <c r="CQ1015" s="871"/>
      <c r="CR1015" s="871"/>
      <c r="CS1015" s="871"/>
      <c r="CT1015" s="871"/>
      <c r="CU1015" s="871"/>
      <c r="CV1015" s="871"/>
      <c r="CW1015" s="871"/>
      <c r="CX1015" s="871"/>
      <c r="CY1015" s="871"/>
      <c r="CZ1015" s="871"/>
      <c r="DA1015" s="871"/>
      <c r="DB1015" s="871"/>
      <c r="DC1015" s="871"/>
      <c r="DD1015" s="871"/>
      <c r="DE1015" s="871"/>
      <c r="DF1015" s="871"/>
      <c r="DG1015" s="871"/>
      <c r="DH1015" s="871"/>
      <c r="DI1015" s="871"/>
      <c r="DJ1015" s="871"/>
      <c r="DK1015" s="871"/>
      <c r="DL1015" s="871"/>
      <c r="DM1015" s="871"/>
      <c r="DN1015" s="871"/>
      <c r="DO1015" s="871"/>
      <c r="DP1015" s="871"/>
      <c r="DQ1015" s="871"/>
      <c r="DR1015" s="871"/>
      <c r="DS1015" s="871"/>
      <c r="DT1015" s="871"/>
      <c r="DU1015" s="871"/>
      <c r="DV1015" s="871"/>
      <c r="DW1015" s="871"/>
      <c r="DX1015" s="871"/>
      <c r="DY1015" s="871"/>
      <c r="DZ1015" s="871"/>
      <c r="EA1015" s="871"/>
      <c r="EB1015" s="871"/>
      <c r="EC1015" s="871"/>
      <c r="ED1015" s="871"/>
      <c r="EE1015" s="871"/>
      <c r="EF1015" s="871"/>
      <c r="EG1015" s="871"/>
      <c r="EH1015" s="871"/>
      <c r="EI1015" s="871"/>
      <c r="EJ1015" s="871"/>
      <c r="EK1015" s="871"/>
      <c r="EL1015" s="871"/>
      <c r="EM1015" s="871"/>
      <c r="EN1015" s="871"/>
      <c r="EO1015" s="871"/>
      <c r="EP1015" s="871"/>
      <c r="EQ1015" s="871"/>
      <c r="ER1015" s="871"/>
      <c r="ES1015" s="871"/>
      <c r="ET1015" s="871"/>
      <c r="EU1015" s="871"/>
      <c r="EV1015" s="871"/>
      <c r="EW1015" s="871"/>
      <c r="EX1015" s="871"/>
      <c r="EY1015" s="871"/>
      <c r="EZ1015" s="871"/>
      <c r="FA1015" s="871"/>
      <c r="FB1015" s="871"/>
      <c r="FC1015" s="871"/>
      <c r="FD1015" s="871"/>
      <c r="FE1015" s="871"/>
      <c r="FF1015" s="871"/>
      <c r="FG1015" s="871"/>
      <c r="FH1015" s="871"/>
      <c r="FI1015" s="871"/>
      <c r="FJ1015" s="871"/>
      <c r="FK1015" s="871"/>
      <c r="FL1015" s="871"/>
      <c r="FM1015" s="871"/>
      <c r="FN1015" s="871"/>
      <c r="FO1015" s="871"/>
      <c r="FP1015" s="871"/>
      <c r="FQ1015" s="871"/>
      <c r="FR1015" s="871"/>
      <c r="FS1015" s="871"/>
      <c r="FT1015" s="871"/>
      <c r="FU1015" s="871"/>
      <c r="FV1015" s="871"/>
      <c r="FW1015" s="871"/>
      <c r="FX1015" s="871"/>
      <c r="FY1015" s="871"/>
      <c r="FZ1015" s="871"/>
      <c r="GA1015" s="871"/>
      <c r="GB1015" s="871"/>
      <c r="GC1015" s="871"/>
      <c r="GD1015" s="871"/>
      <c r="GE1015" s="871"/>
      <c r="GF1015" s="871"/>
      <c r="GG1015" s="871"/>
      <c r="GH1015" s="871"/>
      <c r="GI1015" s="871"/>
      <c r="GJ1015" s="871"/>
      <c r="GK1015" s="871"/>
      <c r="GL1015" s="871"/>
      <c r="GM1015" s="871"/>
      <c r="GN1015" s="871"/>
      <c r="GO1015" s="871"/>
      <c r="GP1015" s="871"/>
      <c r="GQ1015" s="871"/>
      <c r="GR1015" s="871"/>
      <c r="GS1015" s="871"/>
      <c r="GT1015" s="871"/>
      <c r="GU1015" s="871"/>
      <c r="GV1015" s="871"/>
      <c r="GW1015" s="871"/>
      <c r="GX1015" s="871"/>
      <c r="GY1015" s="871"/>
      <c r="GZ1015" s="871"/>
      <c r="HA1015" s="871"/>
      <c r="HB1015" s="871"/>
      <c r="HC1015" s="871"/>
      <c r="HD1015" s="871"/>
      <c r="HE1015" s="871"/>
      <c r="HF1015" s="871"/>
      <c r="HG1015" s="871"/>
      <c r="HH1015" s="871"/>
      <c r="HI1015" s="871"/>
      <c r="HJ1015" s="871"/>
      <c r="HK1015" s="871"/>
      <c r="HL1015" s="871"/>
      <c r="HM1015" s="871"/>
      <c r="HN1015" s="871"/>
      <c r="HO1015" s="871"/>
      <c r="HP1015" s="871"/>
      <c r="HQ1015" s="871"/>
      <c r="HR1015" s="871"/>
      <c r="HS1015" s="871"/>
      <c r="HT1015" s="871"/>
      <c r="HU1015" s="871"/>
      <c r="HV1015" s="871"/>
      <c r="HW1015" s="871"/>
      <c r="HX1015" s="871"/>
      <c r="HY1015" s="871"/>
      <c r="HZ1015" s="871"/>
      <c r="IA1015" s="871"/>
      <c r="IB1015" s="871"/>
      <c r="IC1015" s="871"/>
      <c r="ID1015" s="871"/>
      <c r="IE1015" s="871"/>
      <c r="IF1015" s="871"/>
      <c r="IG1015" s="871"/>
      <c r="IH1015" s="871"/>
      <c r="II1015" s="871"/>
      <c r="IJ1015" s="871"/>
      <c r="IK1015" s="871"/>
      <c r="IL1015" s="871"/>
      <c r="IM1015" s="871"/>
      <c r="IN1015" s="871"/>
      <c r="IO1015" s="871"/>
      <c r="IP1015" s="871"/>
      <c r="IQ1015" s="871"/>
      <c r="IR1015" s="871"/>
      <c r="IS1015" s="871"/>
      <c r="IT1015" s="871"/>
      <c r="IU1015" s="871"/>
      <c r="IV1015" s="871"/>
      <c r="IW1015" s="871"/>
      <c r="IX1015" s="871"/>
      <c r="IY1015" s="871"/>
      <c r="IZ1015" s="871"/>
      <c r="JA1015" s="871"/>
      <c r="JB1015" s="871"/>
      <c r="JC1015" s="871"/>
      <c r="JD1015" s="871"/>
      <c r="JE1015" s="871"/>
      <c r="JF1015" s="871"/>
      <c r="JG1015" s="871"/>
      <c r="JH1015" s="871"/>
      <c r="JI1015" s="871"/>
      <c r="JJ1015" s="871"/>
      <c r="JK1015" s="871"/>
      <c r="JL1015" s="871"/>
      <c r="JM1015" s="871"/>
      <c r="JN1015" s="871"/>
      <c r="JO1015" s="871"/>
      <c r="JP1015" s="871"/>
      <c r="JQ1015" s="871"/>
      <c r="JR1015" s="871"/>
      <c r="JS1015" s="871"/>
      <c r="JT1015" s="871"/>
      <c r="JU1015" s="871"/>
      <c r="JV1015" s="871"/>
      <c r="JW1015" s="871"/>
      <c r="JX1015" s="871"/>
      <c r="JY1015" s="871"/>
      <c r="JZ1015" s="871"/>
      <c r="KA1015" s="871"/>
      <c r="KB1015" s="871"/>
      <c r="KC1015" s="871"/>
      <c r="KD1015" s="871"/>
      <c r="KE1015" s="871"/>
      <c r="KF1015" s="871"/>
      <c r="KG1015" s="871"/>
      <c r="KH1015" s="871"/>
      <c r="KI1015" s="871"/>
      <c r="KJ1015" s="871"/>
      <c r="KK1015" s="871"/>
      <c r="KL1015" s="871"/>
      <c r="KM1015" s="871"/>
      <c r="KN1015" s="871"/>
      <c r="KO1015" s="871"/>
      <c r="KP1015" s="871"/>
      <c r="KQ1015" s="871"/>
      <c r="KR1015" s="871"/>
      <c r="KS1015" s="871"/>
      <c r="KT1015" s="871"/>
      <c r="KU1015" s="871"/>
      <c r="KV1015" s="871"/>
      <c r="KW1015" s="871"/>
      <c r="KX1015" s="871"/>
      <c r="KY1015" s="871"/>
      <c r="KZ1015" s="871"/>
      <c r="LA1015" s="871"/>
      <c r="LB1015" s="871"/>
      <c r="LC1015" s="871"/>
      <c r="LD1015" s="871"/>
      <c r="LE1015" s="871"/>
      <c r="LF1015" s="871"/>
      <c r="LG1015" s="871"/>
      <c r="LH1015" s="871"/>
      <c r="LI1015" s="871"/>
      <c r="LJ1015" s="871"/>
      <c r="LK1015" s="871"/>
      <c r="LL1015" s="871"/>
      <c r="LM1015" s="871"/>
      <c r="LN1015" s="871"/>
      <c r="LO1015" s="871"/>
      <c r="LP1015" s="871"/>
      <c r="LQ1015" s="871"/>
      <c r="LR1015" s="871"/>
      <c r="LS1015" s="871"/>
      <c r="LT1015" s="871"/>
      <c r="LU1015" s="871"/>
      <c r="LV1015" s="871"/>
      <c r="LW1015" s="871"/>
      <c r="LX1015" s="871"/>
      <c r="LY1015" s="871"/>
      <c r="LZ1015" s="871"/>
      <c r="MA1015" s="871"/>
      <c r="MB1015" s="871"/>
      <c r="MC1015" s="871"/>
      <c r="MD1015" s="871"/>
      <c r="ME1015" s="871"/>
      <c r="MF1015" s="871"/>
      <c r="MG1015" s="871"/>
      <c r="MH1015" s="871"/>
      <c r="MI1015" s="871"/>
      <c r="MJ1015" s="871"/>
      <c r="MK1015" s="871"/>
      <c r="ML1015" s="871"/>
      <c r="MM1015" s="871"/>
      <c r="MN1015" s="871"/>
      <c r="MO1015" s="871"/>
      <c r="MP1015" s="871"/>
      <c r="MQ1015" s="871"/>
      <c r="MR1015" s="871"/>
      <c r="MS1015" s="871"/>
      <c r="MT1015" s="871"/>
      <c r="MU1015" s="871"/>
      <c r="MV1015" s="871"/>
      <c r="MW1015" s="871"/>
      <c r="MX1015" s="871"/>
      <c r="MY1015" s="871"/>
      <c r="MZ1015" s="871"/>
      <c r="NA1015" s="871"/>
      <c r="NB1015" s="871"/>
      <c r="NC1015" s="871"/>
      <c r="ND1015" s="871"/>
      <c r="NE1015" s="871"/>
      <c r="NF1015" s="871"/>
      <c r="NG1015" s="871"/>
      <c r="NH1015" s="871"/>
      <c r="NI1015" s="871"/>
      <c r="NJ1015" s="871"/>
      <c r="NK1015" s="871"/>
      <c r="NL1015" s="871"/>
      <c r="NM1015" s="871"/>
      <c r="NN1015" s="871"/>
      <c r="NO1015" s="871"/>
      <c r="NP1015" s="871"/>
      <c r="NQ1015" s="871"/>
      <c r="NR1015" s="871"/>
      <c r="NS1015" s="871"/>
      <c r="NT1015" s="871"/>
      <c r="NU1015" s="871"/>
      <c r="NV1015" s="871"/>
      <c r="NW1015" s="871"/>
      <c r="NX1015" s="871"/>
      <c r="NY1015" s="871"/>
      <c r="NZ1015" s="871"/>
      <c r="OA1015" s="871"/>
      <c r="OB1015" s="871"/>
      <c r="OC1015" s="871"/>
      <c r="OD1015" s="871"/>
      <c r="OE1015" s="871"/>
      <c r="OF1015" s="871"/>
      <c r="OG1015" s="871"/>
      <c r="OH1015" s="871"/>
      <c r="OI1015" s="871"/>
      <c r="OJ1015" s="871"/>
      <c r="OK1015" s="871"/>
      <c r="OL1015" s="871"/>
      <c r="OM1015" s="871"/>
      <c r="ON1015" s="871"/>
      <c r="OO1015" s="871"/>
      <c r="OP1015" s="871"/>
      <c r="OQ1015" s="871"/>
      <c r="OR1015" s="871"/>
      <c r="OS1015" s="871"/>
      <c r="OT1015" s="871"/>
      <c r="OU1015" s="871"/>
      <c r="OV1015" s="871"/>
      <c r="OW1015" s="871"/>
      <c r="OX1015" s="871"/>
      <c r="OY1015" s="871"/>
      <c r="OZ1015" s="871"/>
      <c r="PA1015" s="871"/>
      <c r="PB1015" s="871"/>
      <c r="PC1015" s="871"/>
      <c r="PD1015" s="871"/>
      <c r="PE1015" s="871"/>
      <c r="PF1015" s="871"/>
      <c r="PG1015" s="871"/>
      <c r="PH1015" s="871"/>
      <c r="PI1015" s="871"/>
      <c r="PJ1015" s="871"/>
      <c r="PK1015" s="871"/>
      <c r="PL1015" s="871"/>
      <c r="PM1015" s="871"/>
      <c r="PN1015" s="871"/>
      <c r="PO1015" s="871"/>
      <c r="PP1015" s="871"/>
      <c r="PQ1015" s="871"/>
      <c r="PR1015" s="871"/>
      <c r="PS1015" s="871"/>
      <c r="PT1015" s="871"/>
      <c r="PU1015" s="871"/>
      <c r="PV1015" s="871"/>
      <c r="PW1015" s="871"/>
      <c r="PX1015" s="871"/>
      <c r="PY1015" s="871"/>
      <c r="PZ1015" s="871"/>
      <c r="QA1015" s="871"/>
      <c r="QB1015" s="871"/>
      <c r="QC1015" s="871"/>
      <c r="QD1015" s="871"/>
      <c r="QE1015" s="871"/>
      <c r="QF1015" s="871"/>
      <c r="QG1015" s="871"/>
      <c r="QH1015" s="871"/>
      <c r="QI1015" s="871"/>
      <c r="QJ1015" s="871"/>
      <c r="QK1015" s="871"/>
      <c r="QL1015" s="871"/>
      <c r="QM1015" s="871"/>
      <c r="QN1015" s="871"/>
      <c r="QO1015" s="871"/>
      <c r="QP1015" s="871"/>
      <c r="QQ1015" s="871"/>
      <c r="QR1015" s="871"/>
      <c r="QS1015" s="871"/>
      <c r="QT1015" s="871"/>
      <c r="QU1015" s="871"/>
      <c r="QV1015" s="871"/>
      <c r="QW1015" s="871"/>
      <c r="QX1015" s="871"/>
      <c r="QY1015" s="871"/>
      <c r="QZ1015" s="871"/>
      <c r="RA1015" s="871"/>
      <c r="RB1015" s="871"/>
      <c r="RC1015" s="871"/>
      <c r="RD1015" s="871"/>
      <c r="RE1015" s="871"/>
      <c r="RF1015" s="871"/>
      <c r="RG1015" s="871"/>
      <c r="RH1015" s="871"/>
      <c r="RI1015" s="871"/>
      <c r="RJ1015" s="871"/>
      <c r="RK1015" s="871"/>
      <c r="RL1015" s="871"/>
      <c r="RM1015" s="871"/>
      <c r="RN1015" s="871"/>
      <c r="RO1015" s="871"/>
      <c r="RP1015" s="871"/>
      <c r="RQ1015" s="871"/>
      <c r="RR1015" s="871"/>
      <c r="RS1015" s="871"/>
      <c r="RT1015" s="871"/>
      <c r="RU1015" s="871"/>
      <c r="RV1015" s="871"/>
      <c r="RW1015" s="871"/>
      <c r="RX1015" s="871"/>
      <c r="RY1015" s="871"/>
      <c r="RZ1015" s="871"/>
      <c r="SA1015" s="871"/>
      <c r="SB1015" s="871"/>
      <c r="SC1015" s="871"/>
      <c r="SD1015" s="871"/>
      <c r="SE1015" s="871"/>
      <c r="SF1015" s="871"/>
      <c r="SG1015" s="871"/>
      <c r="SH1015" s="871"/>
      <c r="SI1015" s="871"/>
      <c r="SJ1015" s="871"/>
      <c r="SK1015" s="871"/>
      <c r="SL1015" s="871"/>
      <c r="SM1015" s="871"/>
      <c r="SN1015" s="871"/>
      <c r="SO1015" s="871"/>
      <c r="SP1015" s="871"/>
      <c r="SQ1015" s="871"/>
      <c r="SR1015" s="871"/>
      <c r="SS1015" s="871"/>
      <c r="ST1015" s="871"/>
      <c r="SU1015" s="871"/>
      <c r="SV1015" s="871"/>
      <c r="SW1015" s="871"/>
      <c r="SX1015" s="871"/>
      <c r="SY1015" s="871"/>
      <c r="SZ1015" s="871"/>
      <c r="TA1015" s="871"/>
      <c r="TB1015" s="871"/>
      <c r="TC1015" s="871"/>
      <c r="TD1015" s="871"/>
      <c r="TE1015" s="871"/>
      <c r="TF1015" s="871"/>
      <c r="TG1015" s="871"/>
      <c r="TH1015" s="871"/>
      <c r="TI1015" s="871"/>
      <c r="TJ1015" s="871"/>
      <c r="TK1015" s="871"/>
      <c r="TL1015" s="871"/>
      <c r="TM1015" s="871"/>
      <c r="TN1015" s="871"/>
      <c r="TO1015" s="871"/>
      <c r="TP1015" s="871"/>
      <c r="TQ1015" s="871"/>
      <c r="TR1015" s="871"/>
      <c r="TS1015" s="871"/>
      <c r="TT1015" s="871"/>
      <c r="TU1015" s="871"/>
      <c r="TV1015" s="871"/>
      <c r="TW1015" s="871"/>
      <c r="TX1015" s="871"/>
      <c r="TY1015" s="871"/>
      <c r="TZ1015" s="871"/>
      <c r="UA1015" s="871"/>
      <c r="UB1015" s="871"/>
      <c r="UC1015" s="871"/>
      <c r="UD1015" s="871"/>
      <c r="UE1015" s="871"/>
      <c r="UF1015" s="871"/>
      <c r="UG1015" s="871"/>
      <c r="UH1015" s="871"/>
      <c r="UI1015" s="871"/>
      <c r="UJ1015" s="871"/>
      <c r="UK1015" s="871"/>
      <c r="UL1015" s="871"/>
      <c r="UM1015" s="871"/>
      <c r="UN1015" s="871"/>
      <c r="UO1015" s="871"/>
      <c r="UP1015" s="871"/>
      <c r="UQ1015" s="871"/>
      <c r="UR1015" s="871"/>
      <c r="US1015" s="871"/>
      <c r="UT1015" s="871"/>
      <c r="UU1015" s="871"/>
      <c r="UV1015" s="871"/>
      <c r="UW1015" s="871"/>
      <c r="UX1015" s="871"/>
      <c r="UY1015" s="871"/>
      <c r="UZ1015" s="871"/>
      <c r="VA1015" s="871"/>
      <c r="VB1015" s="871"/>
      <c r="VC1015" s="871"/>
      <c r="VD1015" s="871"/>
      <c r="VE1015" s="871"/>
      <c r="VF1015" s="871"/>
      <c r="VG1015" s="871"/>
      <c r="VH1015" s="871"/>
      <c r="VI1015" s="871"/>
      <c r="VJ1015" s="871"/>
      <c r="VK1015" s="871"/>
      <c r="VL1015" s="871"/>
      <c r="VM1015" s="871"/>
      <c r="VN1015" s="871"/>
      <c r="VO1015" s="871"/>
      <c r="VP1015" s="871"/>
      <c r="VQ1015" s="871"/>
      <c r="VR1015" s="871"/>
      <c r="VS1015" s="871"/>
      <c r="VT1015" s="871"/>
      <c r="VU1015" s="871"/>
      <c r="VV1015" s="871"/>
      <c r="VW1015" s="871"/>
      <c r="VX1015" s="871"/>
      <c r="VY1015" s="871"/>
      <c r="VZ1015" s="871"/>
      <c r="WA1015" s="871"/>
      <c r="WB1015" s="871"/>
      <c r="WC1015" s="871"/>
      <c r="WD1015" s="871"/>
      <c r="WE1015" s="871"/>
      <c r="WF1015" s="871"/>
      <c r="WG1015" s="871"/>
      <c r="WH1015" s="871"/>
      <c r="WI1015" s="871"/>
      <c r="WJ1015" s="871"/>
      <c r="WK1015" s="871"/>
      <c r="WL1015" s="871"/>
      <c r="WM1015" s="871"/>
      <c r="WN1015" s="871"/>
      <c r="WO1015" s="871"/>
      <c r="WP1015" s="871"/>
      <c r="WQ1015" s="871"/>
      <c r="WR1015" s="871"/>
      <c r="WS1015" s="871"/>
      <c r="WT1015" s="871"/>
      <c r="WU1015" s="871"/>
      <c r="WV1015" s="871"/>
      <c r="WW1015" s="871"/>
      <c r="WX1015" s="871"/>
      <c r="WY1015" s="871"/>
      <c r="WZ1015" s="871"/>
      <c r="XA1015" s="871"/>
      <c r="XB1015" s="871"/>
      <c r="XC1015" s="871"/>
      <c r="XD1015" s="871"/>
      <c r="XE1015" s="871"/>
      <c r="XF1015" s="871"/>
      <c r="XG1015" s="871"/>
      <c r="XH1015" s="871"/>
      <c r="XI1015" s="871"/>
      <c r="XJ1015" s="871"/>
      <c r="XK1015" s="871"/>
      <c r="XL1015" s="871"/>
      <c r="XM1015" s="871"/>
      <c r="XN1015" s="871"/>
      <c r="XO1015" s="871"/>
      <c r="XP1015" s="871"/>
      <c r="XQ1015" s="871"/>
      <c r="XR1015" s="871"/>
      <c r="XS1015" s="871"/>
      <c r="XT1015" s="871"/>
      <c r="XU1015" s="871"/>
      <c r="XV1015" s="871"/>
      <c r="XW1015" s="871"/>
      <c r="XX1015" s="871"/>
      <c r="XY1015" s="871"/>
      <c r="XZ1015" s="871"/>
      <c r="YA1015" s="871"/>
      <c r="YB1015" s="871"/>
      <c r="YC1015" s="871"/>
      <c r="YD1015" s="871"/>
      <c r="YE1015" s="871"/>
      <c r="YF1015" s="871"/>
      <c r="YG1015" s="871"/>
      <c r="YH1015" s="871"/>
      <c r="YI1015" s="871"/>
      <c r="YJ1015" s="871"/>
      <c r="YK1015" s="871"/>
      <c r="YL1015" s="871"/>
      <c r="YM1015" s="871"/>
      <c r="YN1015" s="871"/>
      <c r="YO1015" s="871"/>
      <c r="YP1015" s="871"/>
      <c r="YQ1015" s="871"/>
      <c r="YR1015" s="871"/>
      <c r="YS1015" s="871"/>
      <c r="YT1015" s="871"/>
      <c r="YU1015" s="871"/>
      <c r="YV1015" s="871"/>
      <c r="YW1015" s="871"/>
      <c r="YX1015" s="871"/>
      <c r="YY1015" s="871"/>
      <c r="YZ1015" s="871"/>
      <c r="ZA1015" s="871"/>
      <c r="ZB1015" s="871"/>
      <c r="ZC1015" s="871"/>
      <c r="ZD1015" s="871"/>
      <c r="ZE1015" s="871"/>
      <c r="ZF1015" s="871"/>
      <c r="ZG1015" s="871"/>
      <c r="ZH1015" s="871"/>
      <c r="ZI1015" s="871"/>
      <c r="ZJ1015" s="871"/>
      <c r="ZK1015" s="871"/>
      <c r="ZL1015" s="871"/>
      <c r="ZM1015" s="871"/>
      <c r="ZN1015" s="871"/>
      <c r="ZO1015" s="871"/>
      <c r="ZP1015" s="871"/>
      <c r="ZQ1015" s="871"/>
      <c r="ZR1015" s="871"/>
      <c r="ZS1015" s="871"/>
      <c r="ZT1015" s="871"/>
      <c r="ZU1015" s="871"/>
      <c r="ZV1015" s="871"/>
      <c r="ZW1015" s="871"/>
      <c r="ZX1015" s="871"/>
      <c r="ZY1015" s="871"/>
      <c r="ZZ1015" s="871"/>
      <c r="AAA1015" s="871"/>
      <c r="AAB1015" s="871"/>
      <c r="AAC1015" s="871"/>
      <c r="AAD1015" s="871"/>
      <c r="AAE1015" s="871"/>
      <c r="AAF1015" s="871"/>
      <c r="AAG1015" s="871"/>
      <c r="AAH1015" s="871"/>
      <c r="AAI1015" s="871"/>
      <c r="AAJ1015" s="871"/>
      <c r="AAK1015" s="871"/>
      <c r="AAL1015" s="871"/>
      <c r="AAM1015" s="871"/>
      <c r="AAN1015" s="871"/>
      <c r="AAO1015" s="871"/>
      <c r="AAP1015" s="871"/>
      <c r="AAQ1015" s="871"/>
      <c r="AAR1015" s="871"/>
      <c r="AAS1015" s="871"/>
      <c r="AAT1015" s="871"/>
      <c r="AAU1015" s="871"/>
      <c r="AAV1015" s="871"/>
      <c r="AAW1015" s="871"/>
      <c r="AAX1015" s="871"/>
      <c r="AAY1015" s="871"/>
      <c r="AAZ1015" s="871"/>
      <c r="ABA1015" s="871"/>
      <c r="ABB1015" s="871"/>
      <c r="ABC1015" s="871"/>
      <c r="ABD1015" s="871"/>
      <c r="ABE1015" s="871"/>
      <c r="ABF1015" s="871"/>
      <c r="ABG1015" s="871"/>
      <c r="ABH1015" s="871"/>
      <c r="ABI1015" s="871"/>
      <c r="ABJ1015" s="871"/>
      <c r="ABK1015" s="871"/>
      <c r="ABL1015" s="871"/>
      <c r="ABM1015" s="871"/>
      <c r="ABN1015" s="871"/>
      <c r="ABO1015" s="871"/>
      <c r="ABP1015" s="871"/>
      <c r="ABQ1015" s="871"/>
      <c r="ABR1015" s="871"/>
      <c r="ABS1015" s="871"/>
      <c r="ABT1015" s="871"/>
      <c r="ABU1015" s="871"/>
      <c r="ABV1015" s="871"/>
      <c r="ABW1015" s="871"/>
      <c r="ABX1015" s="871"/>
      <c r="ABY1015" s="871"/>
      <c r="ABZ1015" s="871"/>
      <c r="ACA1015" s="871"/>
      <c r="ACB1015" s="871"/>
      <c r="ACC1015" s="871"/>
      <c r="ACD1015" s="871"/>
      <c r="ACE1015" s="871"/>
      <c r="ACF1015" s="871"/>
      <c r="ACG1015" s="871"/>
      <c r="ACH1015" s="871"/>
      <c r="ACI1015" s="871"/>
      <c r="ACJ1015" s="871"/>
      <c r="ACK1015" s="871"/>
      <c r="ACL1015" s="871"/>
      <c r="ACM1015" s="871"/>
      <c r="ACN1015" s="871"/>
      <c r="ACO1015" s="871"/>
      <c r="ACP1015" s="871"/>
      <c r="ACQ1015" s="871"/>
      <c r="ACR1015" s="871"/>
      <c r="ACS1015" s="871"/>
      <c r="ACT1015" s="871"/>
      <c r="ACU1015" s="871"/>
      <c r="ACV1015" s="871"/>
      <c r="ACW1015" s="871"/>
      <c r="ACX1015" s="871"/>
      <c r="ACY1015" s="871"/>
      <c r="ACZ1015" s="871"/>
      <c r="ADA1015" s="871"/>
      <c r="ADB1015" s="871"/>
      <c r="ADC1015" s="871"/>
      <c r="ADD1015" s="871"/>
      <c r="ADE1015" s="871"/>
      <c r="ADF1015" s="871"/>
      <c r="ADG1015" s="871"/>
      <c r="ADH1015" s="871"/>
      <c r="ADI1015" s="871"/>
      <c r="ADJ1015" s="871"/>
      <c r="ADK1015" s="871"/>
      <c r="ADL1015" s="871"/>
      <c r="ADM1015" s="871"/>
      <c r="ADN1015" s="871"/>
      <c r="ADO1015" s="871"/>
      <c r="ADP1015" s="871"/>
      <c r="ADQ1015" s="871"/>
      <c r="ADR1015" s="871"/>
      <c r="ADS1015" s="871"/>
      <c r="ADT1015" s="871"/>
      <c r="ADU1015" s="871"/>
      <c r="ADV1015" s="871"/>
      <c r="ADW1015" s="871"/>
      <c r="ADX1015" s="871"/>
      <c r="ADY1015" s="871"/>
      <c r="ADZ1015" s="871"/>
      <c r="AEA1015" s="871"/>
      <c r="AEB1015" s="871"/>
      <c r="AEC1015" s="871"/>
      <c r="AED1015" s="871"/>
      <c r="AEE1015" s="871"/>
      <c r="AEF1015" s="871"/>
      <c r="AEG1015" s="871"/>
      <c r="AEH1015" s="871"/>
      <c r="AEI1015" s="871"/>
      <c r="AEJ1015" s="871"/>
      <c r="AEK1015" s="871"/>
      <c r="AEL1015" s="871"/>
      <c r="AEM1015" s="871"/>
      <c r="AEN1015" s="871"/>
      <c r="AEO1015" s="871"/>
      <c r="AEP1015" s="871"/>
      <c r="AEQ1015" s="871"/>
      <c r="AER1015" s="871"/>
      <c r="AES1015" s="871"/>
      <c r="AET1015" s="871"/>
      <c r="AEU1015" s="871"/>
      <c r="AEV1015" s="871"/>
      <c r="AEW1015" s="871"/>
      <c r="AEX1015" s="871"/>
      <c r="AEY1015" s="871"/>
      <c r="AEZ1015" s="871"/>
      <c r="AFA1015" s="871"/>
      <c r="AFB1015" s="871"/>
      <c r="AFC1015" s="871"/>
      <c r="AFD1015" s="871"/>
      <c r="AFE1015" s="871"/>
      <c r="AFF1015" s="871"/>
      <c r="AFG1015" s="871"/>
      <c r="AFH1015" s="871"/>
      <c r="AFI1015" s="871"/>
      <c r="AFJ1015" s="871"/>
      <c r="AFK1015" s="871"/>
      <c r="AFL1015" s="871"/>
      <c r="AFM1015" s="871"/>
      <c r="AFN1015" s="871"/>
      <c r="AFO1015" s="871"/>
      <c r="AFP1015" s="871"/>
      <c r="AFQ1015" s="871"/>
      <c r="AFR1015" s="871"/>
      <c r="AFS1015" s="871"/>
      <c r="AFT1015" s="871"/>
      <c r="AFU1015" s="871"/>
      <c r="AFV1015" s="871"/>
      <c r="AFW1015" s="871"/>
      <c r="AFX1015" s="871"/>
      <c r="AFY1015" s="871"/>
      <c r="AFZ1015" s="871"/>
      <c r="AGA1015" s="871"/>
      <c r="AGB1015" s="871"/>
      <c r="AGC1015" s="871"/>
      <c r="AGD1015" s="871"/>
      <c r="AGE1015" s="871"/>
      <c r="AGF1015" s="871"/>
      <c r="AGG1015" s="871"/>
      <c r="AGH1015" s="871"/>
      <c r="AGI1015" s="871"/>
      <c r="AGJ1015" s="871"/>
      <c r="AGK1015" s="871"/>
      <c r="AGL1015" s="871"/>
      <c r="AGM1015" s="871"/>
      <c r="AGN1015" s="871"/>
      <c r="AGO1015" s="871"/>
      <c r="AGP1015" s="871"/>
      <c r="AGQ1015" s="871"/>
      <c r="AGR1015" s="871"/>
      <c r="AGS1015" s="871"/>
      <c r="AGT1015" s="871"/>
      <c r="AGU1015" s="871"/>
      <c r="AGV1015" s="871"/>
      <c r="AGW1015" s="871"/>
      <c r="AGX1015" s="871"/>
      <c r="AGY1015" s="871"/>
      <c r="AGZ1015" s="871"/>
      <c r="AHA1015" s="871"/>
      <c r="AHB1015" s="871"/>
      <c r="AHC1015" s="871"/>
      <c r="AHD1015" s="871"/>
      <c r="AHE1015" s="871"/>
      <c r="AHF1015" s="871"/>
      <c r="AHG1015" s="871"/>
      <c r="AHH1015" s="871"/>
      <c r="AHI1015" s="871"/>
      <c r="AHJ1015" s="871"/>
      <c r="AHK1015" s="871"/>
      <c r="AHL1015" s="871"/>
      <c r="AHM1015" s="871"/>
      <c r="AHN1015" s="871"/>
      <c r="AHO1015" s="871"/>
      <c r="AHP1015" s="871"/>
      <c r="AHQ1015" s="871"/>
      <c r="AHR1015" s="871"/>
      <c r="AHS1015" s="871"/>
      <c r="AHT1015" s="871"/>
      <c r="AHU1015" s="871"/>
      <c r="AHV1015" s="871"/>
      <c r="AHW1015" s="871"/>
      <c r="AHX1015" s="871"/>
      <c r="AHY1015" s="871"/>
      <c r="AHZ1015" s="871"/>
      <c r="AIA1015" s="871"/>
      <c r="AIB1015" s="871"/>
      <c r="AIC1015" s="871"/>
      <c r="AID1015" s="871"/>
      <c r="AIE1015" s="871"/>
      <c r="AIF1015" s="871"/>
      <c r="AIG1015" s="871"/>
      <c r="AIH1015" s="871"/>
      <c r="AII1015" s="871"/>
      <c r="AIJ1015" s="871"/>
      <c r="AIK1015" s="871"/>
      <c r="AIL1015" s="871"/>
      <c r="AIM1015" s="871"/>
      <c r="AIN1015" s="871"/>
      <c r="AIO1015" s="871"/>
      <c r="AIP1015" s="871"/>
      <c r="AIQ1015" s="871"/>
      <c r="AIR1015" s="871"/>
      <c r="AIS1015" s="871"/>
      <c r="AIT1015" s="871"/>
      <c r="AIU1015" s="871"/>
      <c r="AIV1015" s="871"/>
      <c r="AIW1015" s="871"/>
      <c r="AIX1015" s="871"/>
      <c r="AIY1015" s="871"/>
      <c r="AIZ1015" s="871"/>
      <c r="AJA1015" s="871"/>
      <c r="AJB1015" s="871"/>
      <c r="AJC1015" s="871"/>
      <c r="AJD1015" s="871"/>
      <c r="AJE1015" s="871"/>
      <c r="AJF1015" s="871"/>
      <c r="AJG1015" s="871"/>
      <c r="AJH1015" s="871"/>
      <c r="AJI1015" s="871"/>
      <c r="AJJ1015" s="871"/>
      <c r="AJK1015" s="871"/>
      <c r="AJL1015" s="871"/>
      <c r="AJM1015" s="871"/>
      <c r="AJN1015" s="871"/>
      <c r="AJO1015" s="871"/>
      <c r="AJP1015" s="871"/>
      <c r="AJQ1015" s="871"/>
      <c r="AJR1015" s="871"/>
      <c r="AJS1015" s="871"/>
      <c r="AJT1015" s="871"/>
      <c r="AJU1015" s="871"/>
      <c r="AJV1015" s="871"/>
      <c r="AJW1015" s="871"/>
      <c r="AJX1015" s="871"/>
      <c r="AJY1015" s="871"/>
      <c r="AJZ1015" s="871"/>
      <c r="AKA1015" s="871"/>
      <c r="AKB1015" s="871"/>
      <c r="AKC1015" s="871"/>
      <c r="AKD1015" s="871"/>
      <c r="AKE1015" s="871"/>
      <c r="AKF1015" s="871"/>
      <c r="AKG1015" s="871"/>
      <c r="AKH1015" s="871"/>
      <c r="AKI1015" s="871"/>
      <c r="AKJ1015" s="871"/>
      <c r="AKK1015" s="871"/>
      <c r="AKL1015" s="871"/>
      <c r="AKM1015" s="871"/>
      <c r="AKN1015" s="871"/>
      <c r="AKO1015" s="871"/>
      <c r="AKP1015" s="871"/>
      <c r="AKQ1015" s="871"/>
      <c r="AKR1015" s="871"/>
      <c r="AKS1015" s="871"/>
      <c r="AKT1015" s="871"/>
      <c r="AKU1015" s="871"/>
      <c r="AKV1015" s="871"/>
      <c r="AKW1015" s="871"/>
      <c r="AKX1015" s="871"/>
      <c r="AKY1015" s="871"/>
      <c r="AKZ1015" s="871"/>
      <c r="ALA1015" s="871"/>
      <c r="ALB1015" s="871"/>
      <c r="ALC1015" s="871"/>
      <c r="ALD1015" s="871"/>
      <c r="ALE1015" s="871"/>
      <c r="ALF1015" s="871"/>
      <c r="ALG1015" s="871"/>
      <c r="ALH1015" s="871"/>
      <c r="ALI1015" s="871"/>
      <c r="ALJ1015" s="871"/>
      <c r="ALK1015" s="871"/>
      <c r="ALL1015" s="871"/>
      <c r="ALM1015" s="871"/>
      <c r="ALN1015" s="871"/>
      <c r="ALO1015" s="871"/>
      <c r="ALP1015" s="871"/>
      <c r="ALQ1015" s="871"/>
      <c r="ALR1015" s="871"/>
      <c r="ALS1015" s="871"/>
      <c r="ALT1015" s="871"/>
      <c r="ALU1015" s="871"/>
      <c r="ALV1015" s="871"/>
      <c r="ALW1015" s="871"/>
      <c r="ALX1015" s="871"/>
      <c r="ALY1015" s="871"/>
      <c r="ALZ1015" s="871"/>
      <c r="AMA1015" s="871"/>
      <c r="AMB1015" s="871"/>
      <c r="AMC1015" s="871"/>
      <c r="AMD1015" s="871"/>
      <c r="AME1015" s="871"/>
      <c r="AMF1015" s="871"/>
      <c r="AMG1015" s="871"/>
      <c r="AMH1015" s="871"/>
      <c r="AMI1015" s="871"/>
      <c r="AMJ1015" s="871"/>
    </row>
    <row r="1016" spans="1:1024" ht="14.4">
      <c r="A1016" s="964">
        <v>15485</v>
      </c>
      <c r="B1016" s="1003">
        <v>0.1</v>
      </c>
      <c r="C1016" s="1037"/>
      <c r="D1016" s="954" t="s">
        <v>735</v>
      </c>
      <c r="E1016" s="955">
        <v>1650000</v>
      </c>
      <c r="F1016" s="1056">
        <v>2.5000000000000001E-2</v>
      </c>
      <c r="G1016" s="955">
        <f t="shared" si="40"/>
        <v>41250</v>
      </c>
      <c r="H1016" s="1055"/>
      <c r="I1016" s="871"/>
      <c r="J1016" s="871"/>
      <c r="K1016" s="871"/>
      <c r="L1016" s="871"/>
      <c r="M1016" s="871"/>
      <c r="N1016" s="871"/>
      <c r="O1016" s="871"/>
      <c r="P1016" s="871"/>
      <c r="Q1016" s="871"/>
      <c r="R1016" s="871"/>
      <c r="S1016" s="871"/>
      <c r="T1016" s="871"/>
      <c r="U1016" s="871"/>
      <c r="V1016" s="871"/>
      <c r="W1016" s="871"/>
      <c r="X1016" s="871"/>
      <c r="Y1016" s="871"/>
      <c r="Z1016" s="871"/>
      <c r="AA1016" s="871"/>
      <c r="AB1016" s="871"/>
      <c r="AC1016" s="871"/>
      <c r="AD1016" s="871"/>
      <c r="AE1016" s="871"/>
      <c r="AF1016" s="871"/>
      <c r="AG1016" s="871"/>
      <c r="AH1016" s="871"/>
      <c r="AI1016" s="871"/>
      <c r="AJ1016" s="871"/>
      <c r="AK1016" s="871"/>
      <c r="AL1016" s="871"/>
      <c r="AM1016" s="871"/>
      <c r="AN1016" s="871"/>
      <c r="AO1016" s="871"/>
      <c r="AP1016" s="871"/>
      <c r="AQ1016" s="871"/>
      <c r="AR1016" s="871"/>
      <c r="AS1016" s="871"/>
      <c r="AT1016" s="871"/>
      <c r="AU1016" s="871"/>
      <c r="AV1016" s="871"/>
      <c r="AW1016" s="871"/>
      <c r="AX1016" s="871"/>
      <c r="AY1016" s="871"/>
      <c r="AZ1016" s="871"/>
      <c r="BA1016" s="871"/>
      <c r="BB1016" s="871"/>
      <c r="BC1016" s="871"/>
      <c r="BD1016" s="871"/>
      <c r="BE1016" s="871"/>
      <c r="BF1016" s="871"/>
      <c r="BG1016" s="871"/>
      <c r="BH1016" s="871"/>
      <c r="BI1016" s="871"/>
      <c r="BJ1016" s="871"/>
      <c r="BK1016" s="871"/>
      <c r="BL1016" s="871"/>
      <c r="BM1016" s="871"/>
      <c r="BN1016" s="871"/>
      <c r="BO1016" s="871"/>
      <c r="BP1016" s="871"/>
      <c r="BQ1016" s="871"/>
      <c r="BR1016" s="871"/>
      <c r="BS1016" s="871"/>
      <c r="BT1016" s="871"/>
      <c r="BU1016" s="871"/>
      <c r="BV1016" s="871"/>
      <c r="BW1016" s="871"/>
      <c r="BX1016" s="871"/>
      <c r="BY1016" s="871"/>
      <c r="BZ1016" s="871"/>
      <c r="CA1016" s="871"/>
      <c r="CB1016" s="871"/>
      <c r="CC1016" s="871"/>
      <c r="CD1016" s="871"/>
      <c r="CE1016" s="871"/>
      <c r="CF1016" s="871"/>
      <c r="CG1016" s="871"/>
      <c r="CH1016" s="871"/>
      <c r="CI1016" s="871"/>
      <c r="CJ1016" s="871"/>
      <c r="CK1016" s="871"/>
      <c r="CL1016" s="871"/>
      <c r="CM1016" s="871"/>
      <c r="CN1016" s="871"/>
      <c r="CO1016" s="871"/>
      <c r="CP1016" s="871"/>
      <c r="CQ1016" s="871"/>
      <c r="CR1016" s="871"/>
      <c r="CS1016" s="871"/>
      <c r="CT1016" s="871"/>
      <c r="CU1016" s="871"/>
      <c r="CV1016" s="871"/>
      <c r="CW1016" s="871"/>
      <c r="CX1016" s="871"/>
      <c r="CY1016" s="871"/>
      <c r="CZ1016" s="871"/>
      <c r="DA1016" s="871"/>
      <c r="DB1016" s="871"/>
      <c r="DC1016" s="871"/>
      <c r="DD1016" s="871"/>
      <c r="DE1016" s="871"/>
      <c r="DF1016" s="871"/>
      <c r="DG1016" s="871"/>
      <c r="DH1016" s="871"/>
      <c r="DI1016" s="871"/>
      <c r="DJ1016" s="871"/>
      <c r="DK1016" s="871"/>
      <c r="DL1016" s="871"/>
      <c r="DM1016" s="871"/>
      <c r="DN1016" s="871"/>
      <c r="DO1016" s="871"/>
      <c r="DP1016" s="871"/>
      <c r="DQ1016" s="871"/>
      <c r="DR1016" s="871"/>
      <c r="DS1016" s="871"/>
      <c r="DT1016" s="871"/>
      <c r="DU1016" s="871"/>
      <c r="DV1016" s="871"/>
      <c r="DW1016" s="871"/>
      <c r="DX1016" s="871"/>
      <c r="DY1016" s="871"/>
      <c r="DZ1016" s="871"/>
      <c r="EA1016" s="871"/>
      <c r="EB1016" s="871"/>
      <c r="EC1016" s="871"/>
      <c r="ED1016" s="871"/>
      <c r="EE1016" s="871"/>
      <c r="EF1016" s="871"/>
      <c r="EG1016" s="871"/>
      <c r="EH1016" s="871"/>
      <c r="EI1016" s="871"/>
      <c r="EJ1016" s="871"/>
      <c r="EK1016" s="871"/>
      <c r="EL1016" s="871"/>
      <c r="EM1016" s="871"/>
      <c r="EN1016" s="871"/>
      <c r="EO1016" s="871"/>
      <c r="EP1016" s="871"/>
      <c r="EQ1016" s="871"/>
      <c r="ER1016" s="871"/>
      <c r="ES1016" s="871"/>
      <c r="ET1016" s="871"/>
      <c r="EU1016" s="871"/>
      <c r="EV1016" s="871"/>
      <c r="EW1016" s="871"/>
      <c r="EX1016" s="871"/>
      <c r="EY1016" s="871"/>
      <c r="EZ1016" s="871"/>
      <c r="FA1016" s="871"/>
      <c r="FB1016" s="871"/>
      <c r="FC1016" s="871"/>
      <c r="FD1016" s="871"/>
      <c r="FE1016" s="871"/>
      <c r="FF1016" s="871"/>
      <c r="FG1016" s="871"/>
      <c r="FH1016" s="871"/>
      <c r="FI1016" s="871"/>
      <c r="FJ1016" s="871"/>
      <c r="FK1016" s="871"/>
      <c r="FL1016" s="871"/>
      <c r="FM1016" s="871"/>
      <c r="FN1016" s="871"/>
      <c r="FO1016" s="871"/>
      <c r="FP1016" s="871"/>
      <c r="FQ1016" s="871"/>
      <c r="FR1016" s="871"/>
      <c r="FS1016" s="871"/>
      <c r="FT1016" s="871"/>
      <c r="FU1016" s="871"/>
      <c r="FV1016" s="871"/>
      <c r="FW1016" s="871"/>
      <c r="FX1016" s="871"/>
      <c r="FY1016" s="871"/>
      <c r="FZ1016" s="871"/>
      <c r="GA1016" s="871"/>
      <c r="GB1016" s="871"/>
      <c r="GC1016" s="871"/>
      <c r="GD1016" s="871"/>
      <c r="GE1016" s="871"/>
      <c r="GF1016" s="871"/>
      <c r="GG1016" s="871"/>
      <c r="GH1016" s="871"/>
      <c r="GI1016" s="871"/>
      <c r="GJ1016" s="871"/>
      <c r="GK1016" s="871"/>
      <c r="GL1016" s="871"/>
      <c r="GM1016" s="871"/>
      <c r="GN1016" s="871"/>
      <c r="GO1016" s="871"/>
      <c r="GP1016" s="871"/>
      <c r="GQ1016" s="871"/>
      <c r="GR1016" s="871"/>
      <c r="GS1016" s="871"/>
      <c r="GT1016" s="871"/>
      <c r="GU1016" s="871"/>
      <c r="GV1016" s="871"/>
      <c r="GW1016" s="871"/>
      <c r="GX1016" s="871"/>
      <c r="GY1016" s="871"/>
      <c r="GZ1016" s="871"/>
      <c r="HA1016" s="871"/>
      <c r="HB1016" s="871"/>
      <c r="HC1016" s="871"/>
      <c r="HD1016" s="871"/>
      <c r="HE1016" s="871"/>
      <c r="HF1016" s="871"/>
      <c r="HG1016" s="871"/>
      <c r="HH1016" s="871"/>
      <c r="HI1016" s="871"/>
      <c r="HJ1016" s="871"/>
      <c r="HK1016" s="871"/>
      <c r="HL1016" s="871"/>
      <c r="HM1016" s="871"/>
      <c r="HN1016" s="871"/>
      <c r="HO1016" s="871"/>
      <c r="HP1016" s="871"/>
      <c r="HQ1016" s="871"/>
      <c r="HR1016" s="871"/>
      <c r="HS1016" s="871"/>
      <c r="HT1016" s="871"/>
      <c r="HU1016" s="871"/>
      <c r="HV1016" s="871"/>
      <c r="HW1016" s="871"/>
      <c r="HX1016" s="871"/>
      <c r="HY1016" s="871"/>
      <c r="HZ1016" s="871"/>
      <c r="IA1016" s="871"/>
      <c r="IB1016" s="871"/>
      <c r="IC1016" s="871"/>
      <c r="ID1016" s="871"/>
      <c r="IE1016" s="871"/>
      <c r="IF1016" s="871"/>
      <c r="IG1016" s="871"/>
      <c r="IH1016" s="871"/>
      <c r="II1016" s="871"/>
      <c r="IJ1016" s="871"/>
      <c r="IK1016" s="871"/>
      <c r="IL1016" s="871"/>
      <c r="IM1016" s="871"/>
      <c r="IN1016" s="871"/>
      <c r="IO1016" s="871"/>
      <c r="IP1016" s="871"/>
      <c r="IQ1016" s="871"/>
      <c r="IR1016" s="871"/>
      <c r="IS1016" s="871"/>
      <c r="IT1016" s="871"/>
      <c r="IU1016" s="871"/>
      <c r="IV1016" s="871"/>
      <c r="IW1016" s="871"/>
      <c r="IX1016" s="871"/>
      <c r="IY1016" s="871"/>
      <c r="IZ1016" s="871"/>
      <c r="JA1016" s="871"/>
      <c r="JB1016" s="871"/>
      <c r="JC1016" s="871"/>
      <c r="JD1016" s="871"/>
      <c r="JE1016" s="871"/>
      <c r="JF1016" s="871"/>
      <c r="JG1016" s="871"/>
      <c r="JH1016" s="871"/>
      <c r="JI1016" s="871"/>
      <c r="JJ1016" s="871"/>
      <c r="JK1016" s="871"/>
      <c r="JL1016" s="871"/>
      <c r="JM1016" s="871"/>
      <c r="JN1016" s="871"/>
      <c r="JO1016" s="871"/>
      <c r="JP1016" s="871"/>
      <c r="JQ1016" s="871"/>
      <c r="JR1016" s="871"/>
      <c r="JS1016" s="871"/>
      <c r="JT1016" s="871"/>
      <c r="JU1016" s="871"/>
      <c r="JV1016" s="871"/>
      <c r="JW1016" s="871"/>
      <c r="JX1016" s="871"/>
      <c r="JY1016" s="871"/>
      <c r="JZ1016" s="871"/>
      <c r="KA1016" s="871"/>
      <c r="KB1016" s="871"/>
      <c r="KC1016" s="871"/>
      <c r="KD1016" s="871"/>
      <c r="KE1016" s="871"/>
      <c r="KF1016" s="871"/>
      <c r="KG1016" s="871"/>
      <c r="KH1016" s="871"/>
      <c r="KI1016" s="871"/>
      <c r="KJ1016" s="871"/>
      <c r="KK1016" s="871"/>
      <c r="KL1016" s="871"/>
      <c r="KM1016" s="871"/>
      <c r="KN1016" s="871"/>
      <c r="KO1016" s="871"/>
      <c r="KP1016" s="871"/>
      <c r="KQ1016" s="871"/>
      <c r="KR1016" s="871"/>
      <c r="KS1016" s="871"/>
      <c r="KT1016" s="871"/>
      <c r="KU1016" s="871"/>
      <c r="KV1016" s="871"/>
      <c r="KW1016" s="871"/>
      <c r="KX1016" s="871"/>
      <c r="KY1016" s="871"/>
      <c r="KZ1016" s="871"/>
      <c r="LA1016" s="871"/>
      <c r="LB1016" s="871"/>
      <c r="LC1016" s="871"/>
      <c r="LD1016" s="871"/>
      <c r="LE1016" s="871"/>
      <c r="LF1016" s="871"/>
      <c r="LG1016" s="871"/>
      <c r="LH1016" s="871"/>
      <c r="LI1016" s="871"/>
      <c r="LJ1016" s="871"/>
      <c r="LK1016" s="871"/>
      <c r="LL1016" s="871"/>
      <c r="LM1016" s="871"/>
      <c r="LN1016" s="871"/>
      <c r="LO1016" s="871"/>
      <c r="LP1016" s="871"/>
      <c r="LQ1016" s="871"/>
      <c r="LR1016" s="871"/>
      <c r="LS1016" s="871"/>
      <c r="LT1016" s="871"/>
      <c r="LU1016" s="871"/>
      <c r="LV1016" s="871"/>
      <c r="LW1016" s="871"/>
      <c r="LX1016" s="871"/>
      <c r="LY1016" s="871"/>
      <c r="LZ1016" s="871"/>
      <c r="MA1016" s="871"/>
      <c r="MB1016" s="871"/>
      <c r="MC1016" s="871"/>
      <c r="MD1016" s="871"/>
      <c r="ME1016" s="871"/>
      <c r="MF1016" s="871"/>
      <c r="MG1016" s="871"/>
      <c r="MH1016" s="871"/>
      <c r="MI1016" s="871"/>
      <c r="MJ1016" s="871"/>
      <c r="MK1016" s="871"/>
      <c r="ML1016" s="871"/>
      <c r="MM1016" s="871"/>
      <c r="MN1016" s="871"/>
      <c r="MO1016" s="871"/>
      <c r="MP1016" s="871"/>
      <c r="MQ1016" s="871"/>
      <c r="MR1016" s="871"/>
      <c r="MS1016" s="871"/>
      <c r="MT1016" s="871"/>
      <c r="MU1016" s="871"/>
      <c r="MV1016" s="871"/>
      <c r="MW1016" s="871"/>
      <c r="MX1016" s="871"/>
      <c r="MY1016" s="871"/>
      <c r="MZ1016" s="871"/>
      <c r="NA1016" s="871"/>
      <c r="NB1016" s="871"/>
      <c r="NC1016" s="871"/>
      <c r="ND1016" s="871"/>
      <c r="NE1016" s="871"/>
      <c r="NF1016" s="871"/>
      <c r="NG1016" s="871"/>
      <c r="NH1016" s="871"/>
      <c r="NI1016" s="871"/>
      <c r="NJ1016" s="871"/>
      <c r="NK1016" s="871"/>
      <c r="NL1016" s="871"/>
      <c r="NM1016" s="871"/>
      <c r="NN1016" s="871"/>
      <c r="NO1016" s="871"/>
      <c r="NP1016" s="871"/>
      <c r="NQ1016" s="871"/>
      <c r="NR1016" s="871"/>
      <c r="NS1016" s="871"/>
      <c r="NT1016" s="871"/>
      <c r="NU1016" s="871"/>
      <c r="NV1016" s="871"/>
      <c r="NW1016" s="871"/>
      <c r="NX1016" s="871"/>
      <c r="NY1016" s="871"/>
      <c r="NZ1016" s="871"/>
      <c r="OA1016" s="871"/>
      <c r="OB1016" s="871"/>
      <c r="OC1016" s="871"/>
      <c r="OD1016" s="871"/>
      <c r="OE1016" s="871"/>
      <c r="OF1016" s="871"/>
      <c r="OG1016" s="871"/>
      <c r="OH1016" s="871"/>
      <c r="OI1016" s="871"/>
      <c r="OJ1016" s="871"/>
      <c r="OK1016" s="871"/>
      <c r="OL1016" s="871"/>
      <c r="OM1016" s="871"/>
      <c r="ON1016" s="871"/>
      <c r="OO1016" s="871"/>
      <c r="OP1016" s="871"/>
      <c r="OQ1016" s="871"/>
      <c r="OR1016" s="871"/>
      <c r="OS1016" s="871"/>
      <c r="OT1016" s="871"/>
      <c r="OU1016" s="871"/>
      <c r="OV1016" s="871"/>
      <c r="OW1016" s="871"/>
      <c r="OX1016" s="871"/>
      <c r="OY1016" s="871"/>
      <c r="OZ1016" s="871"/>
      <c r="PA1016" s="871"/>
      <c r="PB1016" s="871"/>
      <c r="PC1016" s="871"/>
      <c r="PD1016" s="871"/>
      <c r="PE1016" s="871"/>
      <c r="PF1016" s="871"/>
      <c r="PG1016" s="871"/>
      <c r="PH1016" s="871"/>
      <c r="PI1016" s="871"/>
      <c r="PJ1016" s="871"/>
      <c r="PK1016" s="871"/>
      <c r="PL1016" s="871"/>
      <c r="PM1016" s="871"/>
      <c r="PN1016" s="871"/>
      <c r="PO1016" s="871"/>
      <c r="PP1016" s="871"/>
      <c r="PQ1016" s="871"/>
      <c r="PR1016" s="871"/>
      <c r="PS1016" s="871"/>
      <c r="PT1016" s="871"/>
      <c r="PU1016" s="871"/>
      <c r="PV1016" s="871"/>
      <c r="PW1016" s="871"/>
      <c r="PX1016" s="871"/>
      <c r="PY1016" s="871"/>
      <c r="PZ1016" s="871"/>
      <c r="QA1016" s="871"/>
      <c r="QB1016" s="871"/>
      <c r="QC1016" s="871"/>
      <c r="QD1016" s="871"/>
      <c r="QE1016" s="871"/>
      <c r="QF1016" s="871"/>
      <c r="QG1016" s="871"/>
      <c r="QH1016" s="871"/>
      <c r="QI1016" s="871"/>
      <c r="QJ1016" s="871"/>
      <c r="QK1016" s="871"/>
      <c r="QL1016" s="871"/>
      <c r="QM1016" s="871"/>
      <c r="QN1016" s="871"/>
      <c r="QO1016" s="871"/>
      <c r="QP1016" s="871"/>
      <c r="QQ1016" s="871"/>
      <c r="QR1016" s="871"/>
      <c r="QS1016" s="871"/>
      <c r="QT1016" s="871"/>
      <c r="QU1016" s="871"/>
      <c r="QV1016" s="871"/>
      <c r="QW1016" s="871"/>
      <c r="QX1016" s="871"/>
      <c r="QY1016" s="871"/>
      <c r="QZ1016" s="871"/>
      <c r="RA1016" s="871"/>
      <c r="RB1016" s="871"/>
      <c r="RC1016" s="871"/>
      <c r="RD1016" s="871"/>
      <c r="RE1016" s="871"/>
      <c r="RF1016" s="871"/>
      <c r="RG1016" s="871"/>
      <c r="RH1016" s="871"/>
      <c r="RI1016" s="871"/>
      <c r="RJ1016" s="871"/>
      <c r="RK1016" s="871"/>
      <c r="RL1016" s="871"/>
      <c r="RM1016" s="871"/>
      <c r="RN1016" s="871"/>
      <c r="RO1016" s="871"/>
      <c r="RP1016" s="871"/>
      <c r="RQ1016" s="871"/>
      <c r="RR1016" s="871"/>
      <c r="RS1016" s="871"/>
      <c r="RT1016" s="871"/>
      <c r="RU1016" s="871"/>
      <c r="RV1016" s="871"/>
      <c r="RW1016" s="871"/>
      <c r="RX1016" s="871"/>
      <c r="RY1016" s="871"/>
      <c r="RZ1016" s="871"/>
      <c r="SA1016" s="871"/>
      <c r="SB1016" s="871"/>
      <c r="SC1016" s="871"/>
      <c r="SD1016" s="871"/>
      <c r="SE1016" s="871"/>
      <c r="SF1016" s="871"/>
      <c r="SG1016" s="871"/>
      <c r="SH1016" s="871"/>
      <c r="SI1016" s="871"/>
      <c r="SJ1016" s="871"/>
      <c r="SK1016" s="871"/>
      <c r="SL1016" s="871"/>
      <c r="SM1016" s="871"/>
      <c r="SN1016" s="871"/>
      <c r="SO1016" s="871"/>
      <c r="SP1016" s="871"/>
      <c r="SQ1016" s="871"/>
      <c r="SR1016" s="871"/>
      <c r="SS1016" s="871"/>
      <c r="ST1016" s="871"/>
      <c r="SU1016" s="871"/>
      <c r="SV1016" s="871"/>
      <c r="SW1016" s="871"/>
      <c r="SX1016" s="871"/>
      <c r="SY1016" s="871"/>
      <c r="SZ1016" s="871"/>
      <c r="TA1016" s="871"/>
      <c r="TB1016" s="871"/>
      <c r="TC1016" s="871"/>
      <c r="TD1016" s="871"/>
      <c r="TE1016" s="871"/>
      <c r="TF1016" s="871"/>
      <c r="TG1016" s="871"/>
      <c r="TH1016" s="871"/>
      <c r="TI1016" s="871"/>
      <c r="TJ1016" s="871"/>
      <c r="TK1016" s="871"/>
      <c r="TL1016" s="871"/>
      <c r="TM1016" s="871"/>
      <c r="TN1016" s="871"/>
      <c r="TO1016" s="871"/>
      <c r="TP1016" s="871"/>
      <c r="TQ1016" s="871"/>
      <c r="TR1016" s="871"/>
      <c r="TS1016" s="871"/>
      <c r="TT1016" s="871"/>
      <c r="TU1016" s="871"/>
      <c r="TV1016" s="871"/>
      <c r="TW1016" s="871"/>
      <c r="TX1016" s="871"/>
      <c r="TY1016" s="871"/>
      <c r="TZ1016" s="871"/>
      <c r="UA1016" s="871"/>
      <c r="UB1016" s="871"/>
      <c r="UC1016" s="871"/>
      <c r="UD1016" s="871"/>
      <c r="UE1016" s="871"/>
      <c r="UF1016" s="871"/>
      <c r="UG1016" s="871"/>
      <c r="UH1016" s="871"/>
      <c r="UI1016" s="871"/>
      <c r="UJ1016" s="871"/>
      <c r="UK1016" s="871"/>
      <c r="UL1016" s="871"/>
      <c r="UM1016" s="871"/>
      <c r="UN1016" s="871"/>
      <c r="UO1016" s="871"/>
      <c r="UP1016" s="871"/>
      <c r="UQ1016" s="871"/>
      <c r="UR1016" s="871"/>
      <c r="US1016" s="871"/>
      <c r="UT1016" s="871"/>
      <c r="UU1016" s="871"/>
      <c r="UV1016" s="871"/>
      <c r="UW1016" s="871"/>
      <c r="UX1016" s="871"/>
      <c r="UY1016" s="871"/>
      <c r="UZ1016" s="871"/>
      <c r="VA1016" s="871"/>
      <c r="VB1016" s="871"/>
      <c r="VC1016" s="871"/>
      <c r="VD1016" s="871"/>
      <c r="VE1016" s="871"/>
      <c r="VF1016" s="871"/>
      <c r="VG1016" s="871"/>
      <c r="VH1016" s="871"/>
      <c r="VI1016" s="871"/>
      <c r="VJ1016" s="871"/>
      <c r="VK1016" s="871"/>
      <c r="VL1016" s="871"/>
      <c r="VM1016" s="871"/>
      <c r="VN1016" s="871"/>
      <c r="VO1016" s="871"/>
      <c r="VP1016" s="871"/>
      <c r="VQ1016" s="871"/>
      <c r="VR1016" s="871"/>
      <c r="VS1016" s="871"/>
      <c r="VT1016" s="871"/>
      <c r="VU1016" s="871"/>
      <c r="VV1016" s="871"/>
      <c r="VW1016" s="871"/>
      <c r="VX1016" s="871"/>
      <c r="VY1016" s="871"/>
      <c r="VZ1016" s="871"/>
      <c r="WA1016" s="871"/>
      <c r="WB1016" s="871"/>
      <c r="WC1016" s="871"/>
      <c r="WD1016" s="871"/>
      <c r="WE1016" s="871"/>
      <c r="WF1016" s="871"/>
      <c r="WG1016" s="871"/>
      <c r="WH1016" s="871"/>
      <c r="WI1016" s="871"/>
      <c r="WJ1016" s="871"/>
      <c r="WK1016" s="871"/>
      <c r="WL1016" s="871"/>
      <c r="WM1016" s="871"/>
      <c r="WN1016" s="871"/>
      <c r="WO1016" s="871"/>
      <c r="WP1016" s="871"/>
      <c r="WQ1016" s="871"/>
      <c r="WR1016" s="871"/>
      <c r="WS1016" s="871"/>
      <c r="WT1016" s="871"/>
      <c r="WU1016" s="871"/>
      <c r="WV1016" s="871"/>
      <c r="WW1016" s="871"/>
      <c r="WX1016" s="871"/>
      <c r="WY1016" s="871"/>
      <c r="WZ1016" s="871"/>
      <c r="XA1016" s="871"/>
      <c r="XB1016" s="871"/>
      <c r="XC1016" s="871"/>
      <c r="XD1016" s="871"/>
      <c r="XE1016" s="871"/>
      <c r="XF1016" s="871"/>
      <c r="XG1016" s="871"/>
      <c r="XH1016" s="871"/>
      <c r="XI1016" s="871"/>
      <c r="XJ1016" s="871"/>
      <c r="XK1016" s="871"/>
      <c r="XL1016" s="871"/>
      <c r="XM1016" s="871"/>
      <c r="XN1016" s="871"/>
      <c r="XO1016" s="871"/>
      <c r="XP1016" s="871"/>
      <c r="XQ1016" s="871"/>
      <c r="XR1016" s="871"/>
      <c r="XS1016" s="871"/>
      <c r="XT1016" s="871"/>
      <c r="XU1016" s="871"/>
      <c r="XV1016" s="871"/>
      <c r="XW1016" s="871"/>
      <c r="XX1016" s="871"/>
      <c r="XY1016" s="871"/>
      <c r="XZ1016" s="871"/>
      <c r="YA1016" s="871"/>
      <c r="YB1016" s="871"/>
      <c r="YC1016" s="871"/>
      <c r="YD1016" s="871"/>
      <c r="YE1016" s="871"/>
      <c r="YF1016" s="871"/>
      <c r="YG1016" s="871"/>
      <c r="YH1016" s="871"/>
      <c r="YI1016" s="871"/>
      <c r="YJ1016" s="871"/>
      <c r="YK1016" s="871"/>
      <c r="YL1016" s="871"/>
      <c r="YM1016" s="871"/>
      <c r="YN1016" s="871"/>
      <c r="YO1016" s="871"/>
      <c r="YP1016" s="871"/>
      <c r="YQ1016" s="871"/>
      <c r="YR1016" s="871"/>
      <c r="YS1016" s="871"/>
      <c r="YT1016" s="871"/>
      <c r="YU1016" s="871"/>
      <c r="YV1016" s="871"/>
      <c r="YW1016" s="871"/>
      <c r="YX1016" s="871"/>
      <c r="YY1016" s="871"/>
      <c r="YZ1016" s="871"/>
      <c r="ZA1016" s="871"/>
      <c r="ZB1016" s="871"/>
      <c r="ZC1016" s="871"/>
      <c r="ZD1016" s="871"/>
      <c r="ZE1016" s="871"/>
      <c r="ZF1016" s="871"/>
      <c r="ZG1016" s="871"/>
      <c r="ZH1016" s="871"/>
      <c r="ZI1016" s="871"/>
      <c r="ZJ1016" s="871"/>
      <c r="ZK1016" s="871"/>
      <c r="ZL1016" s="871"/>
      <c r="ZM1016" s="871"/>
      <c r="ZN1016" s="871"/>
      <c r="ZO1016" s="871"/>
      <c r="ZP1016" s="871"/>
      <c r="ZQ1016" s="871"/>
      <c r="ZR1016" s="871"/>
      <c r="ZS1016" s="871"/>
      <c r="ZT1016" s="871"/>
      <c r="ZU1016" s="871"/>
      <c r="ZV1016" s="871"/>
      <c r="ZW1016" s="871"/>
      <c r="ZX1016" s="871"/>
      <c r="ZY1016" s="871"/>
      <c r="ZZ1016" s="871"/>
      <c r="AAA1016" s="871"/>
      <c r="AAB1016" s="871"/>
      <c r="AAC1016" s="871"/>
      <c r="AAD1016" s="871"/>
      <c r="AAE1016" s="871"/>
      <c r="AAF1016" s="871"/>
      <c r="AAG1016" s="871"/>
      <c r="AAH1016" s="871"/>
      <c r="AAI1016" s="871"/>
      <c r="AAJ1016" s="871"/>
      <c r="AAK1016" s="871"/>
      <c r="AAL1016" s="871"/>
      <c r="AAM1016" s="871"/>
      <c r="AAN1016" s="871"/>
      <c r="AAO1016" s="871"/>
      <c r="AAP1016" s="871"/>
      <c r="AAQ1016" s="871"/>
      <c r="AAR1016" s="871"/>
      <c r="AAS1016" s="871"/>
      <c r="AAT1016" s="871"/>
      <c r="AAU1016" s="871"/>
      <c r="AAV1016" s="871"/>
      <c r="AAW1016" s="871"/>
      <c r="AAX1016" s="871"/>
      <c r="AAY1016" s="871"/>
      <c r="AAZ1016" s="871"/>
      <c r="ABA1016" s="871"/>
      <c r="ABB1016" s="871"/>
      <c r="ABC1016" s="871"/>
      <c r="ABD1016" s="871"/>
      <c r="ABE1016" s="871"/>
      <c r="ABF1016" s="871"/>
      <c r="ABG1016" s="871"/>
      <c r="ABH1016" s="871"/>
      <c r="ABI1016" s="871"/>
      <c r="ABJ1016" s="871"/>
      <c r="ABK1016" s="871"/>
      <c r="ABL1016" s="871"/>
      <c r="ABM1016" s="871"/>
      <c r="ABN1016" s="871"/>
      <c r="ABO1016" s="871"/>
      <c r="ABP1016" s="871"/>
      <c r="ABQ1016" s="871"/>
      <c r="ABR1016" s="871"/>
      <c r="ABS1016" s="871"/>
      <c r="ABT1016" s="871"/>
      <c r="ABU1016" s="871"/>
      <c r="ABV1016" s="871"/>
      <c r="ABW1016" s="871"/>
      <c r="ABX1016" s="871"/>
      <c r="ABY1016" s="871"/>
      <c r="ABZ1016" s="871"/>
      <c r="ACA1016" s="871"/>
      <c r="ACB1016" s="871"/>
      <c r="ACC1016" s="871"/>
      <c r="ACD1016" s="871"/>
      <c r="ACE1016" s="871"/>
      <c r="ACF1016" s="871"/>
      <c r="ACG1016" s="871"/>
      <c r="ACH1016" s="871"/>
      <c r="ACI1016" s="871"/>
      <c r="ACJ1016" s="871"/>
      <c r="ACK1016" s="871"/>
      <c r="ACL1016" s="871"/>
      <c r="ACM1016" s="871"/>
      <c r="ACN1016" s="871"/>
      <c r="ACO1016" s="871"/>
      <c r="ACP1016" s="871"/>
      <c r="ACQ1016" s="871"/>
      <c r="ACR1016" s="871"/>
      <c r="ACS1016" s="871"/>
      <c r="ACT1016" s="871"/>
      <c r="ACU1016" s="871"/>
      <c r="ACV1016" s="871"/>
      <c r="ACW1016" s="871"/>
      <c r="ACX1016" s="871"/>
      <c r="ACY1016" s="871"/>
      <c r="ACZ1016" s="871"/>
      <c r="ADA1016" s="871"/>
      <c r="ADB1016" s="871"/>
      <c r="ADC1016" s="871"/>
      <c r="ADD1016" s="871"/>
      <c r="ADE1016" s="871"/>
      <c r="ADF1016" s="871"/>
      <c r="ADG1016" s="871"/>
      <c r="ADH1016" s="871"/>
      <c r="ADI1016" s="871"/>
      <c r="ADJ1016" s="871"/>
      <c r="ADK1016" s="871"/>
      <c r="ADL1016" s="871"/>
      <c r="ADM1016" s="871"/>
      <c r="ADN1016" s="871"/>
      <c r="ADO1016" s="871"/>
      <c r="ADP1016" s="871"/>
      <c r="ADQ1016" s="871"/>
      <c r="ADR1016" s="871"/>
      <c r="ADS1016" s="871"/>
      <c r="ADT1016" s="871"/>
      <c r="ADU1016" s="871"/>
      <c r="ADV1016" s="871"/>
      <c r="ADW1016" s="871"/>
      <c r="ADX1016" s="871"/>
      <c r="ADY1016" s="871"/>
      <c r="ADZ1016" s="871"/>
      <c r="AEA1016" s="871"/>
      <c r="AEB1016" s="871"/>
      <c r="AEC1016" s="871"/>
      <c r="AED1016" s="871"/>
      <c r="AEE1016" s="871"/>
      <c r="AEF1016" s="871"/>
      <c r="AEG1016" s="871"/>
      <c r="AEH1016" s="871"/>
      <c r="AEI1016" s="871"/>
      <c r="AEJ1016" s="871"/>
      <c r="AEK1016" s="871"/>
      <c r="AEL1016" s="871"/>
      <c r="AEM1016" s="871"/>
      <c r="AEN1016" s="871"/>
      <c r="AEO1016" s="871"/>
      <c r="AEP1016" s="871"/>
      <c r="AEQ1016" s="871"/>
      <c r="AER1016" s="871"/>
      <c r="AES1016" s="871"/>
      <c r="AET1016" s="871"/>
      <c r="AEU1016" s="871"/>
      <c r="AEV1016" s="871"/>
      <c r="AEW1016" s="871"/>
      <c r="AEX1016" s="871"/>
      <c r="AEY1016" s="871"/>
      <c r="AEZ1016" s="871"/>
      <c r="AFA1016" s="871"/>
      <c r="AFB1016" s="871"/>
      <c r="AFC1016" s="871"/>
      <c r="AFD1016" s="871"/>
      <c r="AFE1016" s="871"/>
      <c r="AFF1016" s="871"/>
      <c r="AFG1016" s="871"/>
      <c r="AFH1016" s="871"/>
      <c r="AFI1016" s="871"/>
      <c r="AFJ1016" s="871"/>
      <c r="AFK1016" s="871"/>
      <c r="AFL1016" s="871"/>
      <c r="AFM1016" s="871"/>
      <c r="AFN1016" s="871"/>
      <c r="AFO1016" s="871"/>
      <c r="AFP1016" s="871"/>
      <c r="AFQ1016" s="871"/>
      <c r="AFR1016" s="871"/>
      <c r="AFS1016" s="871"/>
      <c r="AFT1016" s="871"/>
      <c r="AFU1016" s="871"/>
      <c r="AFV1016" s="871"/>
      <c r="AFW1016" s="871"/>
      <c r="AFX1016" s="871"/>
      <c r="AFY1016" s="871"/>
      <c r="AFZ1016" s="871"/>
      <c r="AGA1016" s="871"/>
      <c r="AGB1016" s="871"/>
      <c r="AGC1016" s="871"/>
      <c r="AGD1016" s="871"/>
      <c r="AGE1016" s="871"/>
      <c r="AGF1016" s="871"/>
      <c r="AGG1016" s="871"/>
      <c r="AGH1016" s="871"/>
      <c r="AGI1016" s="871"/>
      <c r="AGJ1016" s="871"/>
      <c r="AGK1016" s="871"/>
      <c r="AGL1016" s="871"/>
      <c r="AGM1016" s="871"/>
      <c r="AGN1016" s="871"/>
      <c r="AGO1016" s="871"/>
      <c r="AGP1016" s="871"/>
      <c r="AGQ1016" s="871"/>
      <c r="AGR1016" s="871"/>
      <c r="AGS1016" s="871"/>
      <c r="AGT1016" s="871"/>
      <c r="AGU1016" s="871"/>
      <c r="AGV1016" s="871"/>
      <c r="AGW1016" s="871"/>
      <c r="AGX1016" s="871"/>
      <c r="AGY1016" s="871"/>
      <c r="AGZ1016" s="871"/>
      <c r="AHA1016" s="871"/>
      <c r="AHB1016" s="871"/>
      <c r="AHC1016" s="871"/>
      <c r="AHD1016" s="871"/>
      <c r="AHE1016" s="871"/>
      <c r="AHF1016" s="871"/>
      <c r="AHG1016" s="871"/>
      <c r="AHH1016" s="871"/>
      <c r="AHI1016" s="871"/>
      <c r="AHJ1016" s="871"/>
      <c r="AHK1016" s="871"/>
      <c r="AHL1016" s="871"/>
      <c r="AHM1016" s="871"/>
      <c r="AHN1016" s="871"/>
      <c r="AHO1016" s="871"/>
      <c r="AHP1016" s="871"/>
      <c r="AHQ1016" s="871"/>
      <c r="AHR1016" s="871"/>
      <c r="AHS1016" s="871"/>
      <c r="AHT1016" s="871"/>
      <c r="AHU1016" s="871"/>
      <c r="AHV1016" s="871"/>
      <c r="AHW1016" s="871"/>
      <c r="AHX1016" s="871"/>
      <c r="AHY1016" s="871"/>
      <c r="AHZ1016" s="871"/>
      <c r="AIA1016" s="871"/>
      <c r="AIB1016" s="871"/>
      <c r="AIC1016" s="871"/>
      <c r="AID1016" s="871"/>
      <c r="AIE1016" s="871"/>
      <c r="AIF1016" s="871"/>
      <c r="AIG1016" s="871"/>
      <c r="AIH1016" s="871"/>
      <c r="AII1016" s="871"/>
      <c r="AIJ1016" s="871"/>
      <c r="AIK1016" s="871"/>
      <c r="AIL1016" s="871"/>
      <c r="AIM1016" s="871"/>
      <c r="AIN1016" s="871"/>
      <c r="AIO1016" s="871"/>
      <c r="AIP1016" s="871"/>
      <c r="AIQ1016" s="871"/>
      <c r="AIR1016" s="871"/>
      <c r="AIS1016" s="871"/>
      <c r="AIT1016" s="871"/>
      <c r="AIU1016" s="871"/>
      <c r="AIV1016" s="871"/>
      <c r="AIW1016" s="871"/>
      <c r="AIX1016" s="871"/>
      <c r="AIY1016" s="871"/>
      <c r="AIZ1016" s="871"/>
      <c r="AJA1016" s="871"/>
      <c r="AJB1016" s="871"/>
      <c r="AJC1016" s="871"/>
      <c r="AJD1016" s="871"/>
      <c r="AJE1016" s="871"/>
      <c r="AJF1016" s="871"/>
      <c r="AJG1016" s="871"/>
      <c r="AJH1016" s="871"/>
      <c r="AJI1016" s="871"/>
      <c r="AJJ1016" s="871"/>
      <c r="AJK1016" s="871"/>
      <c r="AJL1016" s="871"/>
      <c r="AJM1016" s="871"/>
      <c r="AJN1016" s="871"/>
      <c r="AJO1016" s="871"/>
      <c r="AJP1016" s="871"/>
      <c r="AJQ1016" s="871"/>
      <c r="AJR1016" s="871"/>
      <c r="AJS1016" s="871"/>
      <c r="AJT1016" s="871"/>
      <c r="AJU1016" s="871"/>
      <c r="AJV1016" s="871"/>
      <c r="AJW1016" s="871"/>
      <c r="AJX1016" s="871"/>
      <c r="AJY1016" s="871"/>
      <c r="AJZ1016" s="871"/>
      <c r="AKA1016" s="871"/>
      <c r="AKB1016" s="871"/>
      <c r="AKC1016" s="871"/>
      <c r="AKD1016" s="871"/>
      <c r="AKE1016" s="871"/>
      <c r="AKF1016" s="871"/>
      <c r="AKG1016" s="871"/>
      <c r="AKH1016" s="871"/>
      <c r="AKI1016" s="871"/>
      <c r="AKJ1016" s="871"/>
      <c r="AKK1016" s="871"/>
      <c r="AKL1016" s="871"/>
      <c r="AKM1016" s="871"/>
      <c r="AKN1016" s="871"/>
      <c r="AKO1016" s="871"/>
      <c r="AKP1016" s="871"/>
      <c r="AKQ1016" s="871"/>
      <c r="AKR1016" s="871"/>
      <c r="AKS1016" s="871"/>
      <c r="AKT1016" s="871"/>
      <c r="AKU1016" s="871"/>
      <c r="AKV1016" s="871"/>
      <c r="AKW1016" s="871"/>
      <c r="AKX1016" s="871"/>
      <c r="AKY1016" s="871"/>
      <c r="AKZ1016" s="871"/>
      <c r="ALA1016" s="871"/>
      <c r="ALB1016" s="871"/>
      <c r="ALC1016" s="871"/>
      <c r="ALD1016" s="871"/>
      <c r="ALE1016" s="871"/>
      <c r="ALF1016" s="871"/>
      <c r="ALG1016" s="871"/>
      <c r="ALH1016" s="871"/>
      <c r="ALI1016" s="871"/>
      <c r="ALJ1016" s="871"/>
      <c r="ALK1016" s="871"/>
      <c r="ALL1016" s="871"/>
      <c r="ALM1016" s="871"/>
      <c r="ALN1016" s="871"/>
      <c r="ALO1016" s="871"/>
      <c r="ALP1016" s="871"/>
      <c r="ALQ1016" s="871"/>
      <c r="ALR1016" s="871"/>
      <c r="ALS1016" s="871"/>
      <c r="ALT1016" s="871"/>
      <c r="ALU1016" s="871"/>
      <c r="ALV1016" s="871"/>
      <c r="ALW1016" s="871"/>
      <c r="ALX1016" s="871"/>
      <c r="ALY1016" s="871"/>
      <c r="ALZ1016" s="871"/>
      <c r="AMA1016" s="871"/>
      <c r="AMB1016" s="871"/>
      <c r="AMC1016" s="871"/>
      <c r="AMD1016" s="871"/>
      <c r="AME1016" s="871"/>
      <c r="AMF1016" s="871"/>
      <c r="AMG1016" s="871"/>
      <c r="AMH1016" s="871"/>
      <c r="AMI1016" s="871"/>
      <c r="AMJ1016" s="871"/>
    </row>
    <row r="1017" spans="1:1024" ht="14.4">
      <c r="A1017" s="968">
        <v>15422</v>
      </c>
      <c r="B1017" s="402">
        <v>0.08</v>
      </c>
      <c r="C1017" s="1037"/>
      <c r="D1017" s="954" t="s">
        <v>741</v>
      </c>
      <c r="E1017" s="955">
        <v>1350000</v>
      </c>
      <c r="F1017" s="1056">
        <v>0.02</v>
      </c>
      <c r="G1017" s="955">
        <f t="shared" si="40"/>
        <v>27000</v>
      </c>
      <c r="H1017" s="1055"/>
      <c r="I1017" s="871"/>
      <c r="J1017" s="871"/>
      <c r="K1017" s="871"/>
      <c r="L1017" s="871"/>
      <c r="M1017" s="871"/>
      <c r="N1017" s="871"/>
      <c r="O1017" s="871"/>
      <c r="P1017" s="871"/>
      <c r="Q1017" s="871"/>
      <c r="R1017" s="871"/>
      <c r="S1017" s="871"/>
      <c r="T1017" s="871"/>
      <c r="U1017" s="871"/>
      <c r="V1017" s="871"/>
      <c r="W1017" s="871"/>
      <c r="X1017" s="871"/>
      <c r="Y1017" s="871"/>
      <c r="Z1017" s="871"/>
      <c r="AA1017" s="871"/>
      <c r="AB1017" s="871"/>
      <c r="AC1017" s="871"/>
      <c r="AD1017" s="871"/>
      <c r="AE1017" s="871"/>
      <c r="AF1017" s="871"/>
      <c r="AG1017" s="871"/>
      <c r="AH1017" s="871"/>
      <c r="AI1017" s="871"/>
      <c r="AJ1017" s="871"/>
      <c r="AK1017" s="871"/>
      <c r="AL1017" s="871"/>
      <c r="AM1017" s="871"/>
      <c r="AN1017" s="871"/>
      <c r="AO1017" s="871"/>
      <c r="AP1017" s="871"/>
      <c r="AQ1017" s="871"/>
      <c r="AR1017" s="871"/>
      <c r="AS1017" s="871"/>
      <c r="AT1017" s="871"/>
      <c r="AU1017" s="871"/>
      <c r="AV1017" s="871"/>
      <c r="AW1017" s="871"/>
      <c r="AX1017" s="871"/>
      <c r="AY1017" s="871"/>
      <c r="AZ1017" s="871"/>
      <c r="BA1017" s="871"/>
      <c r="BB1017" s="871"/>
      <c r="BC1017" s="871"/>
      <c r="BD1017" s="871"/>
      <c r="BE1017" s="871"/>
      <c r="BF1017" s="871"/>
      <c r="BG1017" s="871"/>
      <c r="BH1017" s="871"/>
      <c r="BI1017" s="871"/>
      <c r="BJ1017" s="871"/>
      <c r="BK1017" s="871"/>
      <c r="BL1017" s="871"/>
      <c r="BM1017" s="871"/>
      <c r="BN1017" s="871"/>
      <c r="BO1017" s="871"/>
      <c r="BP1017" s="871"/>
      <c r="BQ1017" s="871"/>
      <c r="BR1017" s="871"/>
      <c r="BS1017" s="871"/>
      <c r="BT1017" s="871"/>
      <c r="BU1017" s="871"/>
      <c r="BV1017" s="871"/>
      <c r="BW1017" s="871"/>
      <c r="BX1017" s="871"/>
      <c r="BY1017" s="871"/>
      <c r="BZ1017" s="871"/>
      <c r="CA1017" s="871"/>
      <c r="CB1017" s="871"/>
      <c r="CC1017" s="871"/>
      <c r="CD1017" s="871"/>
      <c r="CE1017" s="871"/>
      <c r="CF1017" s="871"/>
      <c r="CG1017" s="871"/>
      <c r="CH1017" s="871"/>
      <c r="CI1017" s="871"/>
      <c r="CJ1017" s="871"/>
      <c r="CK1017" s="871"/>
      <c r="CL1017" s="871"/>
      <c r="CM1017" s="871"/>
      <c r="CN1017" s="871"/>
      <c r="CO1017" s="871"/>
      <c r="CP1017" s="871"/>
      <c r="CQ1017" s="871"/>
      <c r="CR1017" s="871"/>
      <c r="CS1017" s="871"/>
      <c r="CT1017" s="871"/>
      <c r="CU1017" s="871"/>
      <c r="CV1017" s="871"/>
      <c r="CW1017" s="871"/>
      <c r="CX1017" s="871"/>
      <c r="CY1017" s="871"/>
      <c r="CZ1017" s="871"/>
      <c r="DA1017" s="871"/>
      <c r="DB1017" s="871"/>
      <c r="DC1017" s="871"/>
      <c r="DD1017" s="871"/>
      <c r="DE1017" s="871"/>
      <c r="DF1017" s="871"/>
      <c r="DG1017" s="871"/>
      <c r="DH1017" s="871"/>
      <c r="DI1017" s="871"/>
      <c r="DJ1017" s="871"/>
      <c r="DK1017" s="871"/>
      <c r="DL1017" s="871"/>
      <c r="DM1017" s="871"/>
      <c r="DN1017" s="871"/>
      <c r="DO1017" s="871"/>
      <c r="DP1017" s="871"/>
      <c r="DQ1017" s="871"/>
      <c r="DR1017" s="871"/>
      <c r="DS1017" s="871"/>
      <c r="DT1017" s="871"/>
      <c r="DU1017" s="871"/>
      <c r="DV1017" s="871"/>
      <c r="DW1017" s="871"/>
      <c r="DX1017" s="871"/>
      <c r="DY1017" s="871"/>
      <c r="DZ1017" s="871"/>
      <c r="EA1017" s="871"/>
      <c r="EB1017" s="871"/>
      <c r="EC1017" s="871"/>
      <c r="ED1017" s="871"/>
      <c r="EE1017" s="871"/>
      <c r="EF1017" s="871"/>
      <c r="EG1017" s="871"/>
      <c r="EH1017" s="871"/>
      <c r="EI1017" s="871"/>
      <c r="EJ1017" s="871"/>
      <c r="EK1017" s="871"/>
      <c r="EL1017" s="871"/>
      <c r="EM1017" s="871"/>
      <c r="EN1017" s="871"/>
      <c r="EO1017" s="871"/>
      <c r="EP1017" s="871"/>
      <c r="EQ1017" s="871"/>
      <c r="ER1017" s="871"/>
      <c r="ES1017" s="871"/>
      <c r="ET1017" s="871"/>
      <c r="EU1017" s="871"/>
      <c r="EV1017" s="871"/>
      <c r="EW1017" s="871"/>
      <c r="EX1017" s="871"/>
      <c r="EY1017" s="871"/>
      <c r="EZ1017" s="871"/>
      <c r="FA1017" s="871"/>
      <c r="FB1017" s="871"/>
      <c r="FC1017" s="871"/>
      <c r="FD1017" s="871"/>
      <c r="FE1017" s="871"/>
      <c r="FF1017" s="871"/>
      <c r="FG1017" s="871"/>
      <c r="FH1017" s="871"/>
      <c r="FI1017" s="871"/>
      <c r="FJ1017" s="871"/>
      <c r="FK1017" s="871"/>
      <c r="FL1017" s="871"/>
      <c r="FM1017" s="871"/>
      <c r="FN1017" s="871"/>
      <c r="FO1017" s="871"/>
      <c r="FP1017" s="871"/>
      <c r="FQ1017" s="871"/>
      <c r="FR1017" s="871"/>
      <c r="FS1017" s="871"/>
      <c r="FT1017" s="871"/>
      <c r="FU1017" s="871"/>
      <c r="FV1017" s="871"/>
      <c r="FW1017" s="871"/>
      <c r="FX1017" s="871"/>
      <c r="FY1017" s="871"/>
      <c r="FZ1017" s="871"/>
      <c r="GA1017" s="871"/>
      <c r="GB1017" s="871"/>
      <c r="GC1017" s="871"/>
      <c r="GD1017" s="871"/>
      <c r="GE1017" s="871"/>
      <c r="GF1017" s="871"/>
      <c r="GG1017" s="871"/>
      <c r="GH1017" s="871"/>
      <c r="GI1017" s="871"/>
      <c r="GJ1017" s="871"/>
      <c r="GK1017" s="871"/>
      <c r="GL1017" s="871"/>
      <c r="GM1017" s="871"/>
      <c r="GN1017" s="871"/>
      <c r="GO1017" s="871"/>
      <c r="GP1017" s="871"/>
      <c r="GQ1017" s="871"/>
      <c r="GR1017" s="871"/>
      <c r="GS1017" s="871"/>
      <c r="GT1017" s="871"/>
      <c r="GU1017" s="871"/>
      <c r="GV1017" s="871"/>
      <c r="GW1017" s="871"/>
      <c r="GX1017" s="871"/>
      <c r="GY1017" s="871"/>
      <c r="GZ1017" s="871"/>
      <c r="HA1017" s="871"/>
      <c r="HB1017" s="871"/>
      <c r="HC1017" s="871"/>
      <c r="HD1017" s="871"/>
      <c r="HE1017" s="871"/>
      <c r="HF1017" s="871"/>
      <c r="HG1017" s="871"/>
      <c r="HH1017" s="871"/>
      <c r="HI1017" s="871"/>
      <c r="HJ1017" s="871"/>
      <c r="HK1017" s="871"/>
      <c r="HL1017" s="871"/>
      <c r="HM1017" s="871"/>
      <c r="HN1017" s="871"/>
      <c r="HO1017" s="871"/>
      <c r="HP1017" s="871"/>
      <c r="HQ1017" s="871"/>
      <c r="HR1017" s="871"/>
      <c r="HS1017" s="871"/>
      <c r="HT1017" s="871"/>
      <c r="HU1017" s="871"/>
      <c r="HV1017" s="871"/>
      <c r="HW1017" s="871"/>
      <c r="HX1017" s="871"/>
      <c r="HY1017" s="871"/>
      <c r="HZ1017" s="871"/>
      <c r="IA1017" s="871"/>
      <c r="IB1017" s="871"/>
      <c r="IC1017" s="871"/>
      <c r="ID1017" s="871"/>
      <c r="IE1017" s="871"/>
      <c r="IF1017" s="871"/>
      <c r="IG1017" s="871"/>
      <c r="IH1017" s="871"/>
      <c r="II1017" s="871"/>
      <c r="IJ1017" s="871"/>
      <c r="IK1017" s="871"/>
      <c r="IL1017" s="871"/>
      <c r="IM1017" s="871"/>
      <c r="IN1017" s="871"/>
      <c r="IO1017" s="871"/>
      <c r="IP1017" s="871"/>
      <c r="IQ1017" s="871"/>
      <c r="IR1017" s="871"/>
      <c r="IS1017" s="871"/>
      <c r="IT1017" s="871"/>
      <c r="IU1017" s="871"/>
      <c r="IV1017" s="871"/>
      <c r="IW1017" s="871"/>
      <c r="IX1017" s="871"/>
      <c r="IY1017" s="871"/>
      <c r="IZ1017" s="871"/>
      <c r="JA1017" s="871"/>
      <c r="JB1017" s="871"/>
      <c r="JC1017" s="871"/>
      <c r="JD1017" s="871"/>
      <c r="JE1017" s="871"/>
      <c r="JF1017" s="871"/>
      <c r="JG1017" s="871"/>
      <c r="JH1017" s="871"/>
      <c r="JI1017" s="871"/>
      <c r="JJ1017" s="871"/>
      <c r="JK1017" s="871"/>
      <c r="JL1017" s="871"/>
      <c r="JM1017" s="871"/>
      <c r="JN1017" s="871"/>
      <c r="JO1017" s="871"/>
      <c r="JP1017" s="871"/>
      <c r="JQ1017" s="871"/>
      <c r="JR1017" s="871"/>
      <c r="JS1017" s="871"/>
      <c r="JT1017" s="871"/>
      <c r="JU1017" s="871"/>
      <c r="JV1017" s="871"/>
      <c r="JW1017" s="871"/>
      <c r="JX1017" s="871"/>
      <c r="JY1017" s="871"/>
      <c r="JZ1017" s="871"/>
      <c r="KA1017" s="871"/>
      <c r="KB1017" s="871"/>
      <c r="KC1017" s="871"/>
      <c r="KD1017" s="871"/>
      <c r="KE1017" s="871"/>
      <c r="KF1017" s="871"/>
      <c r="KG1017" s="871"/>
      <c r="KH1017" s="871"/>
      <c r="KI1017" s="871"/>
      <c r="KJ1017" s="871"/>
      <c r="KK1017" s="871"/>
      <c r="KL1017" s="871"/>
      <c r="KM1017" s="871"/>
      <c r="KN1017" s="871"/>
      <c r="KO1017" s="871"/>
      <c r="KP1017" s="871"/>
      <c r="KQ1017" s="871"/>
      <c r="KR1017" s="871"/>
      <c r="KS1017" s="871"/>
      <c r="KT1017" s="871"/>
      <c r="KU1017" s="871"/>
      <c r="KV1017" s="871"/>
      <c r="KW1017" s="871"/>
      <c r="KX1017" s="871"/>
      <c r="KY1017" s="871"/>
      <c r="KZ1017" s="871"/>
      <c r="LA1017" s="871"/>
      <c r="LB1017" s="871"/>
      <c r="LC1017" s="871"/>
      <c r="LD1017" s="871"/>
      <c r="LE1017" s="871"/>
      <c r="LF1017" s="871"/>
      <c r="LG1017" s="871"/>
      <c r="LH1017" s="871"/>
      <c r="LI1017" s="871"/>
      <c r="LJ1017" s="871"/>
      <c r="LK1017" s="871"/>
      <c r="LL1017" s="871"/>
      <c r="LM1017" s="871"/>
      <c r="LN1017" s="871"/>
      <c r="LO1017" s="871"/>
      <c r="LP1017" s="871"/>
      <c r="LQ1017" s="871"/>
      <c r="LR1017" s="871"/>
      <c r="LS1017" s="871"/>
      <c r="LT1017" s="871"/>
      <c r="LU1017" s="871"/>
      <c r="LV1017" s="871"/>
      <c r="LW1017" s="871"/>
      <c r="LX1017" s="871"/>
      <c r="LY1017" s="871"/>
      <c r="LZ1017" s="871"/>
      <c r="MA1017" s="871"/>
      <c r="MB1017" s="871"/>
      <c r="MC1017" s="871"/>
      <c r="MD1017" s="871"/>
      <c r="ME1017" s="871"/>
      <c r="MF1017" s="871"/>
      <c r="MG1017" s="871"/>
      <c r="MH1017" s="871"/>
      <c r="MI1017" s="871"/>
      <c r="MJ1017" s="871"/>
      <c r="MK1017" s="871"/>
      <c r="ML1017" s="871"/>
      <c r="MM1017" s="871"/>
      <c r="MN1017" s="871"/>
      <c r="MO1017" s="871"/>
      <c r="MP1017" s="871"/>
      <c r="MQ1017" s="871"/>
      <c r="MR1017" s="871"/>
      <c r="MS1017" s="871"/>
      <c r="MT1017" s="871"/>
      <c r="MU1017" s="871"/>
      <c r="MV1017" s="871"/>
      <c r="MW1017" s="871"/>
      <c r="MX1017" s="871"/>
      <c r="MY1017" s="871"/>
      <c r="MZ1017" s="871"/>
      <c r="NA1017" s="871"/>
      <c r="NB1017" s="871"/>
      <c r="NC1017" s="871"/>
      <c r="ND1017" s="871"/>
      <c r="NE1017" s="871"/>
      <c r="NF1017" s="871"/>
      <c r="NG1017" s="871"/>
      <c r="NH1017" s="871"/>
      <c r="NI1017" s="871"/>
      <c r="NJ1017" s="871"/>
      <c r="NK1017" s="871"/>
      <c r="NL1017" s="871"/>
      <c r="NM1017" s="871"/>
      <c r="NN1017" s="871"/>
      <c r="NO1017" s="871"/>
      <c r="NP1017" s="871"/>
      <c r="NQ1017" s="871"/>
      <c r="NR1017" s="871"/>
      <c r="NS1017" s="871"/>
      <c r="NT1017" s="871"/>
      <c r="NU1017" s="871"/>
      <c r="NV1017" s="871"/>
      <c r="NW1017" s="871"/>
      <c r="NX1017" s="871"/>
      <c r="NY1017" s="871"/>
      <c r="NZ1017" s="871"/>
      <c r="OA1017" s="871"/>
      <c r="OB1017" s="871"/>
      <c r="OC1017" s="871"/>
      <c r="OD1017" s="871"/>
      <c r="OE1017" s="871"/>
      <c r="OF1017" s="871"/>
      <c r="OG1017" s="871"/>
      <c r="OH1017" s="871"/>
      <c r="OI1017" s="871"/>
      <c r="OJ1017" s="871"/>
      <c r="OK1017" s="871"/>
      <c r="OL1017" s="871"/>
      <c r="OM1017" s="871"/>
      <c r="ON1017" s="871"/>
      <c r="OO1017" s="871"/>
      <c r="OP1017" s="871"/>
      <c r="OQ1017" s="871"/>
      <c r="OR1017" s="871"/>
      <c r="OS1017" s="871"/>
      <c r="OT1017" s="871"/>
      <c r="OU1017" s="871"/>
      <c r="OV1017" s="871"/>
      <c r="OW1017" s="871"/>
      <c r="OX1017" s="871"/>
      <c r="OY1017" s="871"/>
      <c r="OZ1017" s="871"/>
      <c r="PA1017" s="871"/>
      <c r="PB1017" s="871"/>
      <c r="PC1017" s="871"/>
      <c r="PD1017" s="871"/>
      <c r="PE1017" s="871"/>
      <c r="PF1017" s="871"/>
      <c r="PG1017" s="871"/>
      <c r="PH1017" s="871"/>
      <c r="PI1017" s="871"/>
      <c r="PJ1017" s="871"/>
      <c r="PK1017" s="871"/>
      <c r="PL1017" s="871"/>
      <c r="PM1017" s="871"/>
      <c r="PN1017" s="871"/>
      <c r="PO1017" s="871"/>
      <c r="PP1017" s="871"/>
      <c r="PQ1017" s="871"/>
      <c r="PR1017" s="871"/>
      <c r="PS1017" s="871"/>
      <c r="PT1017" s="871"/>
      <c r="PU1017" s="871"/>
      <c r="PV1017" s="871"/>
      <c r="PW1017" s="871"/>
      <c r="PX1017" s="871"/>
      <c r="PY1017" s="871"/>
      <c r="PZ1017" s="871"/>
      <c r="QA1017" s="871"/>
      <c r="QB1017" s="871"/>
      <c r="QC1017" s="871"/>
      <c r="QD1017" s="871"/>
      <c r="QE1017" s="871"/>
      <c r="QF1017" s="871"/>
      <c r="QG1017" s="871"/>
      <c r="QH1017" s="871"/>
      <c r="QI1017" s="871"/>
      <c r="QJ1017" s="871"/>
      <c r="QK1017" s="871"/>
      <c r="QL1017" s="871"/>
      <c r="QM1017" s="871"/>
      <c r="QN1017" s="871"/>
      <c r="QO1017" s="871"/>
      <c r="QP1017" s="871"/>
      <c r="QQ1017" s="871"/>
      <c r="QR1017" s="871"/>
      <c r="QS1017" s="871"/>
      <c r="QT1017" s="871"/>
      <c r="QU1017" s="871"/>
      <c r="QV1017" s="871"/>
      <c r="QW1017" s="871"/>
      <c r="QX1017" s="871"/>
      <c r="QY1017" s="871"/>
      <c r="QZ1017" s="871"/>
      <c r="RA1017" s="871"/>
      <c r="RB1017" s="871"/>
      <c r="RC1017" s="871"/>
      <c r="RD1017" s="871"/>
      <c r="RE1017" s="871"/>
      <c r="RF1017" s="871"/>
      <c r="RG1017" s="871"/>
      <c r="RH1017" s="871"/>
      <c r="RI1017" s="871"/>
      <c r="RJ1017" s="871"/>
      <c r="RK1017" s="871"/>
      <c r="RL1017" s="871"/>
      <c r="RM1017" s="871"/>
      <c r="RN1017" s="871"/>
      <c r="RO1017" s="871"/>
      <c r="RP1017" s="871"/>
      <c r="RQ1017" s="871"/>
      <c r="RR1017" s="871"/>
      <c r="RS1017" s="871"/>
      <c r="RT1017" s="871"/>
      <c r="RU1017" s="871"/>
      <c r="RV1017" s="871"/>
      <c r="RW1017" s="871"/>
      <c r="RX1017" s="871"/>
      <c r="RY1017" s="871"/>
      <c r="RZ1017" s="871"/>
      <c r="SA1017" s="871"/>
      <c r="SB1017" s="871"/>
      <c r="SC1017" s="871"/>
      <c r="SD1017" s="871"/>
      <c r="SE1017" s="871"/>
      <c r="SF1017" s="871"/>
      <c r="SG1017" s="871"/>
      <c r="SH1017" s="871"/>
      <c r="SI1017" s="871"/>
      <c r="SJ1017" s="871"/>
      <c r="SK1017" s="871"/>
      <c r="SL1017" s="871"/>
      <c r="SM1017" s="871"/>
      <c r="SN1017" s="871"/>
      <c r="SO1017" s="871"/>
      <c r="SP1017" s="871"/>
      <c r="SQ1017" s="871"/>
      <c r="SR1017" s="871"/>
      <c r="SS1017" s="871"/>
      <c r="ST1017" s="871"/>
      <c r="SU1017" s="871"/>
      <c r="SV1017" s="871"/>
      <c r="SW1017" s="871"/>
      <c r="SX1017" s="871"/>
      <c r="SY1017" s="871"/>
      <c r="SZ1017" s="871"/>
      <c r="TA1017" s="871"/>
      <c r="TB1017" s="871"/>
      <c r="TC1017" s="871"/>
      <c r="TD1017" s="871"/>
      <c r="TE1017" s="871"/>
      <c r="TF1017" s="871"/>
      <c r="TG1017" s="871"/>
      <c r="TH1017" s="871"/>
      <c r="TI1017" s="871"/>
      <c r="TJ1017" s="871"/>
      <c r="TK1017" s="871"/>
      <c r="TL1017" s="871"/>
      <c r="TM1017" s="871"/>
      <c r="TN1017" s="871"/>
      <c r="TO1017" s="871"/>
      <c r="TP1017" s="871"/>
      <c r="TQ1017" s="871"/>
      <c r="TR1017" s="871"/>
      <c r="TS1017" s="871"/>
      <c r="TT1017" s="871"/>
      <c r="TU1017" s="871"/>
      <c r="TV1017" s="871"/>
      <c r="TW1017" s="871"/>
      <c r="TX1017" s="871"/>
      <c r="TY1017" s="871"/>
      <c r="TZ1017" s="871"/>
      <c r="UA1017" s="871"/>
      <c r="UB1017" s="871"/>
      <c r="UC1017" s="871"/>
      <c r="UD1017" s="871"/>
      <c r="UE1017" s="871"/>
      <c r="UF1017" s="871"/>
      <c r="UG1017" s="871"/>
      <c r="UH1017" s="871"/>
      <c r="UI1017" s="871"/>
      <c r="UJ1017" s="871"/>
      <c r="UK1017" s="871"/>
      <c r="UL1017" s="871"/>
      <c r="UM1017" s="871"/>
      <c r="UN1017" s="871"/>
      <c r="UO1017" s="871"/>
      <c r="UP1017" s="871"/>
      <c r="UQ1017" s="871"/>
      <c r="UR1017" s="871"/>
      <c r="US1017" s="871"/>
      <c r="UT1017" s="871"/>
      <c r="UU1017" s="871"/>
      <c r="UV1017" s="871"/>
      <c r="UW1017" s="871"/>
      <c r="UX1017" s="871"/>
      <c r="UY1017" s="871"/>
      <c r="UZ1017" s="871"/>
      <c r="VA1017" s="871"/>
      <c r="VB1017" s="871"/>
      <c r="VC1017" s="871"/>
      <c r="VD1017" s="871"/>
      <c r="VE1017" s="871"/>
      <c r="VF1017" s="871"/>
      <c r="VG1017" s="871"/>
      <c r="VH1017" s="871"/>
      <c r="VI1017" s="871"/>
      <c r="VJ1017" s="871"/>
      <c r="VK1017" s="871"/>
      <c r="VL1017" s="871"/>
      <c r="VM1017" s="871"/>
      <c r="VN1017" s="871"/>
      <c r="VO1017" s="871"/>
      <c r="VP1017" s="871"/>
      <c r="VQ1017" s="871"/>
      <c r="VR1017" s="871"/>
      <c r="VS1017" s="871"/>
      <c r="VT1017" s="871"/>
      <c r="VU1017" s="871"/>
      <c r="VV1017" s="871"/>
      <c r="VW1017" s="871"/>
      <c r="VX1017" s="871"/>
      <c r="VY1017" s="871"/>
      <c r="VZ1017" s="871"/>
      <c r="WA1017" s="871"/>
      <c r="WB1017" s="871"/>
      <c r="WC1017" s="871"/>
      <c r="WD1017" s="871"/>
      <c r="WE1017" s="871"/>
      <c r="WF1017" s="871"/>
      <c r="WG1017" s="871"/>
      <c r="WH1017" s="871"/>
      <c r="WI1017" s="871"/>
      <c r="WJ1017" s="871"/>
      <c r="WK1017" s="871"/>
      <c r="WL1017" s="871"/>
      <c r="WM1017" s="871"/>
      <c r="WN1017" s="871"/>
      <c r="WO1017" s="871"/>
      <c r="WP1017" s="871"/>
      <c r="WQ1017" s="871"/>
      <c r="WR1017" s="871"/>
      <c r="WS1017" s="871"/>
      <c r="WT1017" s="871"/>
      <c r="WU1017" s="871"/>
      <c r="WV1017" s="871"/>
      <c r="WW1017" s="871"/>
      <c r="WX1017" s="871"/>
      <c r="WY1017" s="871"/>
      <c r="WZ1017" s="871"/>
      <c r="XA1017" s="871"/>
      <c r="XB1017" s="871"/>
      <c r="XC1017" s="871"/>
      <c r="XD1017" s="871"/>
      <c r="XE1017" s="871"/>
      <c r="XF1017" s="871"/>
      <c r="XG1017" s="871"/>
      <c r="XH1017" s="871"/>
      <c r="XI1017" s="871"/>
      <c r="XJ1017" s="871"/>
      <c r="XK1017" s="871"/>
      <c r="XL1017" s="871"/>
      <c r="XM1017" s="871"/>
      <c r="XN1017" s="871"/>
      <c r="XO1017" s="871"/>
      <c r="XP1017" s="871"/>
      <c r="XQ1017" s="871"/>
      <c r="XR1017" s="871"/>
      <c r="XS1017" s="871"/>
      <c r="XT1017" s="871"/>
      <c r="XU1017" s="871"/>
      <c r="XV1017" s="871"/>
      <c r="XW1017" s="871"/>
      <c r="XX1017" s="871"/>
      <c r="XY1017" s="871"/>
      <c r="XZ1017" s="871"/>
      <c r="YA1017" s="871"/>
      <c r="YB1017" s="871"/>
      <c r="YC1017" s="871"/>
      <c r="YD1017" s="871"/>
      <c r="YE1017" s="871"/>
      <c r="YF1017" s="871"/>
      <c r="YG1017" s="871"/>
      <c r="YH1017" s="871"/>
      <c r="YI1017" s="871"/>
      <c r="YJ1017" s="871"/>
      <c r="YK1017" s="871"/>
      <c r="YL1017" s="871"/>
      <c r="YM1017" s="871"/>
      <c r="YN1017" s="871"/>
      <c r="YO1017" s="871"/>
      <c r="YP1017" s="871"/>
      <c r="YQ1017" s="871"/>
      <c r="YR1017" s="871"/>
      <c r="YS1017" s="871"/>
      <c r="YT1017" s="871"/>
      <c r="YU1017" s="871"/>
      <c r="YV1017" s="871"/>
      <c r="YW1017" s="871"/>
      <c r="YX1017" s="871"/>
      <c r="YY1017" s="871"/>
      <c r="YZ1017" s="871"/>
      <c r="ZA1017" s="871"/>
      <c r="ZB1017" s="871"/>
      <c r="ZC1017" s="871"/>
      <c r="ZD1017" s="871"/>
      <c r="ZE1017" s="871"/>
      <c r="ZF1017" s="871"/>
      <c r="ZG1017" s="871"/>
      <c r="ZH1017" s="871"/>
      <c r="ZI1017" s="871"/>
      <c r="ZJ1017" s="871"/>
      <c r="ZK1017" s="871"/>
      <c r="ZL1017" s="871"/>
      <c r="ZM1017" s="871"/>
      <c r="ZN1017" s="871"/>
      <c r="ZO1017" s="871"/>
      <c r="ZP1017" s="871"/>
      <c r="ZQ1017" s="871"/>
      <c r="ZR1017" s="871"/>
      <c r="ZS1017" s="871"/>
      <c r="ZT1017" s="871"/>
      <c r="ZU1017" s="871"/>
      <c r="ZV1017" s="871"/>
      <c r="ZW1017" s="871"/>
      <c r="ZX1017" s="871"/>
      <c r="ZY1017" s="871"/>
      <c r="ZZ1017" s="871"/>
      <c r="AAA1017" s="871"/>
      <c r="AAB1017" s="871"/>
      <c r="AAC1017" s="871"/>
      <c r="AAD1017" s="871"/>
      <c r="AAE1017" s="871"/>
      <c r="AAF1017" s="871"/>
      <c r="AAG1017" s="871"/>
      <c r="AAH1017" s="871"/>
      <c r="AAI1017" s="871"/>
      <c r="AAJ1017" s="871"/>
      <c r="AAK1017" s="871"/>
      <c r="AAL1017" s="871"/>
      <c r="AAM1017" s="871"/>
      <c r="AAN1017" s="871"/>
      <c r="AAO1017" s="871"/>
      <c r="AAP1017" s="871"/>
      <c r="AAQ1017" s="871"/>
      <c r="AAR1017" s="871"/>
      <c r="AAS1017" s="871"/>
      <c r="AAT1017" s="871"/>
      <c r="AAU1017" s="871"/>
      <c r="AAV1017" s="871"/>
      <c r="AAW1017" s="871"/>
      <c r="AAX1017" s="871"/>
      <c r="AAY1017" s="871"/>
      <c r="AAZ1017" s="871"/>
      <c r="ABA1017" s="871"/>
      <c r="ABB1017" s="871"/>
      <c r="ABC1017" s="871"/>
      <c r="ABD1017" s="871"/>
      <c r="ABE1017" s="871"/>
      <c r="ABF1017" s="871"/>
      <c r="ABG1017" s="871"/>
      <c r="ABH1017" s="871"/>
      <c r="ABI1017" s="871"/>
      <c r="ABJ1017" s="871"/>
      <c r="ABK1017" s="871"/>
      <c r="ABL1017" s="871"/>
      <c r="ABM1017" s="871"/>
      <c r="ABN1017" s="871"/>
      <c r="ABO1017" s="871"/>
      <c r="ABP1017" s="871"/>
      <c r="ABQ1017" s="871"/>
      <c r="ABR1017" s="871"/>
      <c r="ABS1017" s="871"/>
      <c r="ABT1017" s="871"/>
      <c r="ABU1017" s="871"/>
      <c r="ABV1017" s="871"/>
      <c r="ABW1017" s="871"/>
      <c r="ABX1017" s="871"/>
      <c r="ABY1017" s="871"/>
      <c r="ABZ1017" s="871"/>
      <c r="ACA1017" s="871"/>
      <c r="ACB1017" s="871"/>
      <c r="ACC1017" s="871"/>
      <c r="ACD1017" s="871"/>
      <c r="ACE1017" s="871"/>
      <c r="ACF1017" s="871"/>
      <c r="ACG1017" s="871"/>
      <c r="ACH1017" s="871"/>
      <c r="ACI1017" s="871"/>
      <c r="ACJ1017" s="871"/>
      <c r="ACK1017" s="871"/>
      <c r="ACL1017" s="871"/>
      <c r="ACM1017" s="871"/>
      <c r="ACN1017" s="871"/>
      <c r="ACO1017" s="871"/>
      <c r="ACP1017" s="871"/>
      <c r="ACQ1017" s="871"/>
      <c r="ACR1017" s="871"/>
      <c r="ACS1017" s="871"/>
      <c r="ACT1017" s="871"/>
      <c r="ACU1017" s="871"/>
      <c r="ACV1017" s="871"/>
      <c r="ACW1017" s="871"/>
      <c r="ACX1017" s="871"/>
      <c r="ACY1017" s="871"/>
      <c r="ACZ1017" s="871"/>
      <c r="ADA1017" s="871"/>
      <c r="ADB1017" s="871"/>
      <c r="ADC1017" s="871"/>
      <c r="ADD1017" s="871"/>
      <c r="ADE1017" s="871"/>
      <c r="ADF1017" s="871"/>
      <c r="ADG1017" s="871"/>
      <c r="ADH1017" s="871"/>
      <c r="ADI1017" s="871"/>
      <c r="ADJ1017" s="871"/>
      <c r="ADK1017" s="871"/>
      <c r="ADL1017" s="871"/>
      <c r="ADM1017" s="871"/>
      <c r="ADN1017" s="871"/>
      <c r="ADO1017" s="871"/>
      <c r="ADP1017" s="871"/>
      <c r="ADQ1017" s="871"/>
      <c r="ADR1017" s="871"/>
      <c r="ADS1017" s="871"/>
      <c r="ADT1017" s="871"/>
      <c r="ADU1017" s="871"/>
      <c r="ADV1017" s="871"/>
      <c r="ADW1017" s="871"/>
      <c r="ADX1017" s="871"/>
      <c r="ADY1017" s="871"/>
      <c r="ADZ1017" s="871"/>
      <c r="AEA1017" s="871"/>
      <c r="AEB1017" s="871"/>
      <c r="AEC1017" s="871"/>
      <c r="AED1017" s="871"/>
      <c r="AEE1017" s="871"/>
      <c r="AEF1017" s="871"/>
      <c r="AEG1017" s="871"/>
      <c r="AEH1017" s="871"/>
      <c r="AEI1017" s="871"/>
      <c r="AEJ1017" s="871"/>
      <c r="AEK1017" s="871"/>
      <c r="AEL1017" s="871"/>
      <c r="AEM1017" s="871"/>
      <c r="AEN1017" s="871"/>
      <c r="AEO1017" s="871"/>
      <c r="AEP1017" s="871"/>
      <c r="AEQ1017" s="871"/>
      <c r="AER1017" s="871"/>
      <c r="AES1017" s="871"/>
      <c r="AET1017" s="871"/>
      <c r="AEU1017" s="871"/>
      <c r="AEV1017" s="871"/>
      <c r="AEW1017" s="871"/>
      <c r="AEX1017" s="871"/>
      <c r="AEY1017" s="871"/>
      <c r="AEZ1017" s="871"/>
      <c r="AFA1017" s="871"/>
      <c r="AFB1017" s="871"/>
      <c r="AFC1017" s="871"/>
      <c r="AFD1017" s="871"/>
      <c r="AFE1017" s="871"/>
      <c r="AFF1017" s="871"/>
      <c r="AFG1017" s="871"/>
      <c r="AFH1017" s="871"/>
      <c r="AFI1017" s="871"/>
      <c r="AFJ1017" s="871"/>
      <c r="AFK1017" s="871"/>
      <c r="AFL1017" s="871"/>
      <c r="AFM1017" s="871"/>
      <c r="AFN1017" s="871"/>
      <c r="AFO1017" s="871"/>
      <c r="AFP1017" s="871"/>
      <c r="AFQ1017" s="871"/>
      <c r="AFR1017" s="871"/>
      <c r="AFS1017" s="871"/>
      <c r="AFT1017" s="871"/>
      <c r="AFU1017" s="871"/>
      <c r="AFV1017" s="871"/>
      <c r="AFW1017" s="871"/>
      <c r="AFX1017" s="871"/>
      <c r="AFY1017" s="871"/>
      <c r="AFZ1017" s="871"/>
      <c r="AGA1017" s="871"/>
      <c r="AGB1017" s="871"/>
      <c r="AGC1017" s="871"/>
      <c r="AGD1017" s="871"/>
      <c r="AGE1017" s="871"/>
      <c r="AGF1017" s="871"/>
      <c r="AGG1017" s="871"/>
      <c r="AGH1017" s="871"/>
      <c r="AGI1017" s="871"/>
      <c r="AGJ1017" s="871"/>
      <c r="AGK1017" s="871"/>
      <c r="AGL1017" s="871"/>
      <c r="AGM1017" s="871"/>
      <c r="AGN1017" s="871"/>
      <c r="AGO1017" s="871"/>
      <c r="AGP1017" s="871"/>
      <c r="AGQ1017" s="871"/>
      <c r="AGR1017" s="871"/>
      <c r="AGS1017" s="871"/>
      <c r="AGT1017" s="871"/>
      <c r="AGU1017" s="871"/>
      <c r="AGV1017" s="871"/>
      <c r="AGW1017" s="871"/>
      <c r="AGX1017" s="871"/>
      <c r="AGY1017" s="871"/>
      <c r="AGZ1017" s="871"/>
      <c r="AHA1017" s="871"/>
      <c r="AHB1017" s="871"/>
      <c r="AHC1017" s="871"/>
      <c r="AHD1017" s="871"/>
      <c r="AHE1017" s="871"/>
      <c r="AHF1017" s="871"/>
      <c r="AHG1017" s="871"/>
      <c r="AHH1017" s="871"/>
      <c r="AHI1017" s="871"/>
      <c r="AHJ1017" s="871"/>
      <c r="AHK1017" s="871"/>
      <c r="AHL1017" s="871"/>
      <c r="AHM1017" s="871"/>
      <c r="AHN1017" s="871"/>
      <c r="AHO1017" s="871"/>
      <c r="AHP1017" s="871"/>
      <c r="AHQ1017" s="871"/>
      <c r="AHR1017" s="871"/>
      <c r="AHS1017" s="871"/>
      <c r="AHT1017" s="871"/>
      <c r="AHU1017" s="871"/>
      <c r="AHV1017" s="871"/>
      <c r="AHW1017" s="871"/>
      <c r="AHX1017" s="871"/>
      <c r="AHY1017" s="871"/>
      <c r="AHZ1017" s="871"/>
      <c r="AIA1017" s="871"/>
      <c r="AIB1017" s="871"/>
      <c r="AIC1017" s="871"/>
      <c r="AID1017" s="871"/>
      <c r="AIE1017" s="871"/>
      <c r="AIF1017" s="871"/>
      <c r="AIG1017" s="871"/>
      <c r="AIH1017" s="871"/>
      <c r="AII1017" s="871"/>
      <c r="AIJ1017" s="871"/>
      <c r="AIK1017" s="871"/>
      <c r="AIL1017" s="871"/>
      <c r="AIM1017" s="871"/>
      <c r="AIN1017" s="871"/>
      <c r="AIO1017" s="871"/>
      <c r="AIP1017" s="871"/>
      <c r="AIQ1017" s="871"/>
      <c r="AIR1017" s="871"/>
      <c r="AIS1017" s="871"/>
      <c r="AIT1017" s="871"/>
      <c r="AIU1017" s="871"/>
      <c r="AIV1017" s="871"/>
      <c r="AIW1017" s="871"/>
      <c r="AIX1017" s="871"/>
      <c r="AIY1017" s="871"/>
      <c r="AIZ1017" s="871"/>
      <c r="AJA1017" s="871"/>
      <c r="AJB1017" s="871"/>
      <c r="AJC1017" s="871"/>
      <c r="AJD1017" s="871"/>
      <c r="AJE1017" s="871"/>
      <c r="AJF1017" s="871"/>
      <c r="AJG1017" s="871"/>
      <c r="AJH1017" s="871"/>
      <c r="AJI1017" s="871"/>
      <c r="AJJ1017" s="871"/>
      <c r="AJK1017" s="871"/>
      <c r="AJL1017" s="871"/>
      <c r="AJM1017" s="871"/>
      <c r="AJN1017" s="871"/>
      <c r="AJO1017" s="871"/>
      <c r="AJP1017" s="871"/>
      <c r="AJQ1017" s="871"/>
      <c r="AJR1017" s="871"/>
      <c r="AJS1017" s="871"/>
      <c r="AJT1017" s="871"/>
      <c r="AJU1017" s="871"/>
      <c r="AJV1017" s="871"/>
      <c r="AJW1017" s="871"/>
      <c r="AJX1017" s="871"/>
      <c r="AJY1017" s="871"/>
      <c r="AJZ1017" s="871"/>
      <c r="AKA1017" s="871"/>
      <c r="AKB1017" s="871"/>
      <c r="AKC1017" s="871"/>
      <c r="AKD1017" s="871"/>
      <c r="AKE1017" s="871"/>
      <c r="AKF1017" s="871"/>
      <c r="AKG1017" s="871"/>
      <c r="AKH1017" s="871"/>
      <c r="AKI1017" s="871"/>
      <c r="AKJ1017" s="871"/>
      <c r="AKK1017" s="871"/>
      <c r="AKL1017" s="871"/>
      <c r="AKM1017" s="871"/>
      <c r="AKN1017" s="871"/>
      <c r="AKO1017" s="871"/>
      <c r="AKP1017" s="871"/>
      <c r="AKQ1017" s="871"/>
      <c r="AKR1017" s="871"/>
      <c r="AKS1017" s="871"/>
      <c r="AKT1017" s="871"/>
      <c r="AKU1017" s="871"/>
      <c r="AKV1017" s="871"/>
      <c r="AKW1017" s="871"/>
      <c r="AKX1017" s="871"/>
      <c r="AKY1017" s="871"/>
      <c r="AKZ1017" s="871"/>
      <c r="ALA1017" s="871"/>
      <c r="ALB1017" s="871"/>
      <c r="ALC1017" s="871"/>
      <c r="ALD1017" s="871"/>
      <c r="ALE1017" s="871"/>
      <c r="ALF1017" s="871"/>
      <c r="ALG1017" s="871"/>
      <c r="ALH1017" s="871"/>
      <c r="ALI1017" s="871"/>
      <c r="ALJ1017" s="871"/>
      <c r="ALK1017" s="871"/>
      <c r="ALL1017" s="871"/>
      <c r="ALM1017" s="871"/>
      <c r="ALN1017" s="871"/>
      <c r="ALO1017" s="871"/>
      <c r="ALP1017" s="871"/>
      <c r="ALQ1017" s="871"/>
      <c r="ALR1017" s="871"/>
      <c r="ALS1017" s="871"/>
      <c r="ALT1017" s="871"/>
      <c r="ALU1017" s="871"/>
      <c r="ALV1017" s="871"/>
      <c r="ALW1017" s="871"/>
      <c r="ALX1017" s="871"/>
      <c r="ALY1017" s="871"/>
      <c r="ALZ1017" s="871"/>
      <c r="AMA1017" s="871"/>
      <c r="AMB1017" s="871"/>
      <c r="AMC1017" s="871"/>
      <c r="AMD1017" s="871"/>
      <c r="AME1017" s="871"/>
      <c r="AMF1017" s="871"/>
      <c r="AMG1017" s="871"/>
      <c r="AMH1017" s="871"/>
      <c r="AMI1017" s="871"/>
      <c r="AMJ1017" s="871"/>
    </row>
    <row r="1018" spans="1:1024" ht="14.4">
      <c r="A1018" s="970">
        <v>15410</v>
      </c>
      <c r="B1018" s="985">
        <v>0.1</v>
      </c>
      <c r="C1018" s="1037"/>
      <c r="D1018" s="972" t="s">
        <v>742</v>
      </c>
      <c r="E1018" s="955">
        <v>1300000</v>
      </c>
      <c r="F1018" s="1056">
        <v>2.5000000000000001E-2</v>
      </c>
      <c r="G1018" s="955">
        <f t="shared" si="40"/>
        <v>32500</v>
      </c>
      <c r="H1018" s="1055"/>
      <c r="I1018" s="871"/>
      <c r="J1018" s="871"/>
      <c r="K1018" s="871"/>
      <c r="L1018" s="871"/>
      <c r="M1018" s="871"/>
      <c r="N1018" s="871"/>
      <c r="O1018" s="871"/>
      <c r="P1018" s="871"/>
      <c r="Q1018" s="871"/>
      <c r="R1018" s="871"/>
      <c r="S1018" s="871"/>
      <c r="T1018" s="871"/>
      <c r="U1018" s="871"/>
      <c r="V1018" s="871"/>
      <c r="W1018" s="871"/>
      <c r="X1018" s="871"/>
      <c r="Y1018" s="871"/>
      <c r="Z1018" s="871"/>
      <c r="AA1018" s="871"/>
      <c r="AB1018" s="871"/>
      <c r="AC1018" s="871"/>
      <c r="AD1018" s="871"/>
      <c r="AE1018" s="871"/>
      <c r="AF1018" s="871"/>
      <c r="AG1018" s="871"/>
      <c r="AH1018" s="871"/>
      <c r="AI1018" s="871"/>
      <c r="AJ1018" s="871"/>
      <c r="AK1018" s="871"/>
      <c r="AL1018" s="871"/>
      <c r="AM1018" s="871"/>
      <c r="AN1018" s="871"/>
      <c r="AO1018" s="871"/>
      <c r="AP1018" s="871"/>
      <c r="AQ1018" s="871"/>
      <c r="AR1018" s="871"/>
      <c r="AS1018" s="871"/>
      <c r="AT1018" s="871"/>
      <c r="AU1018" s="871"/>
      <c r="AV1018" s="871"/>
      <c r="AW1018" s="871"/>
      <c r="AX1018" s="871"/>
      <c r="AY1018" s="871"/>
      <c r="AZ1018" s="871"/>
      <c r="BA1018" s="871"/>
      <c r="BB1018" s="871"/>
      <c r="BC1018" s="871"/>
      <c r="BD1018" s="871"/>
      <c r="BE1018" s="871"/>
      <c r="BF1018" s="871"/>
      <c r="BG1018" s="871"/>
      <c r="BH1018" s="871"/>
      <c r="BI1018" s="871"/>
      <c r="BJ1018" s="871"/>
      <c r="BK1018" s="871"/>
      <c r="BL1018" s="871"/>
      <c r="BM1018" s="871"/>
      <c r="BN1018" s="871"/>
      <c r="BO1018" s="871"/>
      <c r="BP1018" s="871"/>
      <c r="BQ1018" s="871"/>
      <c r="BR1018" s="871"/>
      <c r="BS1018" s="871"/>
      <c r="BT1018" s="871"/>
      <c r="BU1018" s="871"/>
      <c r="BV1018" s="871"/>
      <c r="BW1018" s="871"/>
      <c r="BX1018" s="871"/>
      <c r="BY1018" s="871"/>
      <c r="BZ1018" s="871"/>
      <c r="CA1018" s="871"/>
      <c r="CB1018" s="871"/>
      <c r="CC1018" s="871"/>
      <c r="CD1018" s="871"/>
      <c r="CE1018" s="871"/>
      <c r="CF1018" s="871"/>
      <c r="CG1018" s="871"/>
      <c r="CH1018" s="871"/>
      <c r="CI1018" s="871"/>
      <c r="CJ1018" s="871"/>
      <c r="CK1018" s="871"/>
      <c r="CL1018" s="871"/>
      <c r="CM1018" s="871"/>
      <c r="CN1018" s="871"/>
      <c r="CO1018" s="871"/>
      <c r="CP1018" s="871"/>
      <c r="CQ1018" s="871"/>
      <c r="CR1018" s="871"/>
      <c r="CS1018" s="871"/>
      <c r="CT1018" s="871"/>
      <c r="CU1018" s="871"/>
      <c r="CV1018" s="871"/>
      <c r="CW1018" s="871"/>
      <c r="CX1018" s="871"/>
      <c r="CY1018" s="871"/>
      <c r="CZ1018" s="871"/>
      <c r="DA1018" s="871"/>
      <c r="DB1018" s="871"/>
      <c r="DC1018" s="871"/>
      <c r="DD1018" s="871"/>
      <c r="DE1018" s="871"/>
      <c r="DF1018" s="871"/>
      <c r="DG1018" s="871"/>
      <c r="DH1018" s="871"/>
      <c r="DI1018" s="871"/>
      <c r="DJ1018" s="871"/>
      <c r="DK1018" s="871"/>
      <c r="DL1018" s="871"/>
      <c r="DM1018" s="871"/>
      <c r="DN1018" s="871"/>
      <c r="DO1018" s="871"/>
      <c r="DP1018" s="871"/>
      <c r="DQ1018" s="871"/>
      <c r="DR1018" s="871"/>
      <c r="DS1018" s="871"/>
      <c r="DT1018" s="871"/>
      <c r="DU1018" s="871"/>
      <c r="DV1018" s="871"/>
      <c r="DW1018" s="871"/>
      <c r="DX1018" s="871"/>
      <c r="DY1018" s="871"/>
      <c r="DZ1018" s="871"/>
      <c r="EA1018" s="871"/>
      <c r="EB1018" s="871"/>
      <c r="EC1018" s="871"/>
      <c r="ED1018" s="871"/>
      <c r="EE1018" s="871"/>
      <c r="EF1018" s="871"/>
      <c r="EG1018" s="871"/>
      <c r="EH1018" s="871"/>
      <c r="EI1018" s="871"/>
      <c r="EJ1018" s="871"/>
      <c r="EK1018" s="871"/>
      <c r="EL1018" s="871"/>
      <c r="EM1018" s="871"/>
      <c r="EN1018" s="871"/>
      <c r="EO1018" s="871"/>
      <c r="EP1018" s="871"/>
      <c r="EQ1018" s="871"/>
      <c r="ER1018" s="871"/>
      <c r="ES1018" s="871"/>
      <c r="ET1018" s="871"/>
      <c r="EU1018" s="871"/>
      <c r="EV1018" s="871"/>
      <c r="EW1018" s="871"/>
      <c r="EX1018" s="871"/>
      <c r="EY1018" s="871"/>
      <c r="EZ1018" s="871"/>
      <c r="FA1018" s="871"/>
      <c r="FB1018" s="871"/>
      <c r="FC1018" s="871"/>
      <c r="FD1018" s="871"/>
      <c r="FE1018" s="871"/>
      <c r="FF1018" s="871"/>
      <c r="FG1018" s="871"/>
      <c r="FH1018" s="871"/>
      <c r="FI1018" s="871"/>
      <c r="FJ1018" s="871"/>
      <c r="FK1018" s="871"/>
      <c r="FL1018" s="871"/>
      <c r="FM1018" s="871"/>
      <c r="FN1018" s="871"/>
      <c r="FO1018" s="871"/>
      <c r="FP1018" s="871"/>
      <c r="FQ1018" s="871"/>
      <c r="FR1018" s="871"/>
      <c r="FS1018" s="871"/>
      <c r="FT1018" s="871"/>
      <c r="FU1018" s="871"/>
      <c r="FV1018" s="871"/>
      <c r="FW1018" s="871"/>
      <c r="FX1018" s="871"/>
      <c r="FY1018" s="871"/>
      <c r="FZ1018" s="871"/>
      <c r="GA1018" s="871"/>
      <c r="GB1018" s="871"/>
      <c r="GC1018" s="871"/>
      <c r="GD1018" s="871"/>
      <c r="GE1018" s="871"/>
      <c r="GF1018" s="871"/>
      <c r="GG1018" s="871"/>
      <c r="GH1018" s="871"/>
      <c r="GI1018" s="871"/>
      <c r="GJ1018" s="871"/>
      <c r="GK1018" s="871"/>
      <c r="GL1018" s="871"/>
      <c r="GM1018" s="871"/>
      <c r="GN1018" s="871"/>
      <c r="GO1018" s="871"/>
      <c r="GP1018" s="871"/>
      <c r="GQ1018" s="871"/>
      <c r="GR1018" s="871"/>
      <c r="GS1018" s="871"/>
      <c r="GT1018" s="871"/>
      <c r="GU1018" s="871"/>
      <c r="GV1018" s="871"/>
      <c r="GW1018" s="871"/>
      <c r="GX1018" s="871"/>
      <c r="GY1018" s="871"/>
      <c r="GZ1018" s="871"/>
      <c r="HA1018" s="871"/>
      <c r="HB1018" s="871"/>
      <c r="HC1018" s="871"/>
      <c r="HD1018" s="871"/>
      <c r="HE1018" s="871"/>
      <c r="HF1018" s="871"/>
      <c r="HG1018" s="871"/>
      <c r="HH1018" s="871"/>
      <c r="HI1018" s="871"/>
      <c r="HJ1018" s="871"/>
      <c r="HK1018" s="871"/>
      <c r="HL1018" s="871"/>
      <c r="HM1018" s="871"/>
      <c r="HN1018" s="871"/>
      <c r="HO1018" s="871"/>
      <c r="HP1018" s="871"/>
      <c r="HQ1018" s="871"/>
      <c r="HR1018" s="871"/>
      <c r="HS1018" s="871"/>
      <c r="HT1018" s="871"/>
      <c r="HU1018" s="871"/>
      <c r="HV1018" s="871"/>
      <c r="HW1018" s="871"/>
      <c r="HX1018" s="871"/>
      <c r="HY1018" s="871"/>
      <c r="HZ1018" s="871"/>
      <c r="IA1018" s="871"/>
      <c r="IB1018" s="871"/>
      <c r="IC1018" s="871"/>
      <c r="ID1018" s="871"/>
      <c r="IE1018" s="871"/>
      <c r="IF1018" s="871"/>
      <c r="IG1018" s="871"/>
      <c r="IH1018" s="871"/>
      <c r="II1018" s="871"/>
      <c r="IJ1018" s="871"/>
      <c r="IK1018" s="871"/>
      <c r="IL1018" s="871"/>
      <c r="IM1018" s="871"/>
      <c r="IN1018" s="871"/>
      <c r="IO1018" s="871"/>
      <c r="IP1018" s="871"/>
      <c r="IQ1018" s="871"/>
      <c r="IR1018" s="871"/>
      <c r="IS1018" s="871"/>
      <c r="IT1018" s="871"/>
      <c r="IU1018" s="871"/>
      <c r="IV1018" s="871"/>
      <c r="IW1018" s="871"/>
      <c r="IX1018" s="871"/>
      <c r="IY1018" s="871"/>
      <c r="IZ1018" s="871"/>
      <c r="JA1018" s="871"/>
      <c r="JB1018" s="871"/>
      <c r="JC1018" s="871"/>
      <c r="JD1018" s="871"/>
      <c r="JE1018" s="871"/>
      <c r="JF1018" s="871"/>
      <c r="JG1018" s="871"/>
      <c r="JH1018" s="871"/>
      <c r="JI1018" s="871"/>
      <c r="JJ1018" s="871"/>
      <c r="JK1018" s="871"/>
      <c r="JL1018" s="871"/>
      <c r="JM1018" s="871"/>
      <c r="JN1018" s="871"/>
      <c r="JO1018" s="871"/>
      <c r="JP1018" s="871"/>
      <c r="JQ1018" s="871"/>
      <c r="JR1018" s="871"/>
      <c r="JS1018" s="871"/>
      <c r="JT1018" s="871"/>
      <c r="JU1018" s="871"/>
      <c r="JV1018" s="871"/>
      <c r="JW1018" s="871"/>
      <c r="JX1018" s="871"/>
      <c r="JY1018" s="871"/>
      <c r="JZ1018" s="871"/>
      <c r="KA1018" s="871"/>
      <c r="KB1018" s="871"/>
      <c r="KC1018" s="871"/>
      <c r="KD1018" s="871"/>
      <c r="KE1018" s="871"/>
      <c r="KF1018" s="871"/>
      <c r="KG1018" s="871"/>
      <c r="KH1018" s="871"/>
      <c r="KI1018" s="871"/>
      <c r="KJ1018" s="871"/>
      <c r="KK1018" s="871"/>
      <c r="KL1018" s="871"/>
      <c r="KM1018" s="871"/>
      <c r="KN1018" s="871"/>
      <c r="KO1018" s="871"/>
      <c r="KP1018" s="871"/>
      <c r="KQ1018" s="871"/>
      <c r="KR1018" s="871"/>
      <c r="KS1018" s="871"/>
      <c r="KT1018" s="871"/>
      <c r="KU1018" s="871"/>
      <c r="KV1018" s="871"/>
      <c r="KW1018" s="871"/>
      <c r="KX1018" s="871"/>
      <c r="KY1018" s="871"/>
      <c r="KZ1018" s="871"/>
      <c r="LA1018" s="871"/>
      <c r="LB1018" s="871"/>
      <c r="LC1018" s="871"/>
      <c r="LD1018" s="871"/>
      <c r="LE1018" s="871"/>
      <c r="LF1018" s="871"/>
      <c r="LG1018" s="871"/>
      <c r="LH1018" s="871"/>
      <c r="LI1018" s="871"/>
      <c r="LJ1018" s="871"/>
      <c r="LK1018" s="871"/>
      <c r="LL1018" s="871"/>
      <c r="LM1018" s="871"/>
      <c r="LN1018" s="871"/>
      <c r="LO1018" s="871"/>
      <c r="LP1018" s="871"/>
      <c r="LQ1018" s="871"/>
      <c r="LR1018" s="871"/>
      <c r="LS1018" s="871"/>
      <c r="LT1018" s="871"/>
      <c r="LU1018" s="871"/>
      <c r="LV1018" s="871"/>
      <c r="LW1018" s="871"/>
      <c r="LX1018" s="871"/>
      <c r="LY1018" s="871"/>
      <c r="LZ1018" s="871"/>
      <c r="MA1018" s="871"/>
      <c r="MB1018" s="871"/>
      <c r="MC1018" s="871"/>
      <c r="MD1018" s="871"/>
      <c r="ME1018" s="871"/>
      <c r="MF1018" s="871"/>
      <c r="MG1018" s="871"/>
      <c r="MH1018" s="871"/>
      <c r="MI1018" s="871"/>
      <c r="MJ1018" s="871"/>
      <c r="MK1018" s="871"/>
      <c r="ML1018" s="871"/>
      <c r="MM1018" s="871"/>
      <c r="MN1018" s="871"/>
      <c r="MO1018" s="871"/>
      <c r="MP1018" s="871"/>
      <c r="MQ1018" s="871"/>
      <c r="MR1018" s="871"/>
      <c r="MS1018" s="871"/>
      <c r="MT1018" s="871"/>
      <c r="MU1018" s="871"/>
      <c r="MV1018" s="871"/>
      <c r="MW1018" s="871"/>
      <c r="MX1018" s="871"/>
      <c r="MY1018" s="871"/>
      <c r="MZ1018" s="871"/>
      <c r="NA1018" s="871"/>
      <c r="NB1018" s="871"/>
      <c r="NC1018" s="871"/>
      <c r="ND1018" s="871"/>
      <c r="NE1018" s="871"/>
      <c r="NF1018" s="871"/>
      <c r="NG1018" s="871"/>
      <c r="NH1018" s="871"/>
      <c r="NI1018" s="871"/>
      <c r="NJ1018" s="871"/>
      <c r="NK1018" s="871"/>
      <c r="NL1018" s="871"/>
      <c r="NM1018" s="871"/>
      <c r="NN1018" s="871"/>
      <c r="NO1018" s="871"/>
      <c r="NP1018" s="871"/>
      <c r="NQ1018" s="871"/>
      <c r="NR1018" s="871"/>
      <c r="NS1018" s="871"/>
      <c r="NT1018" s="871"/>
      <c r="NU1018" s="871"/>
      <c r="NV1018" s="871"/>
      <c r="NW1018" s="871"/>
      <c r="NX1018" s="871"/>
      <c r="NY1018" s="871"/>
      <c r="NZ1018" s="871"/>
      <c r="OA1018" s="871"/>
      <c r="OB1018" s="871"/>
      <c r="OC1018" s="871"/>
      <c r="OD1018" s="871"/>
      <c r="OE1018" s="871"/>
      <c r="OF1018" s="871"/>
      <c r="OG1018" s="871"/>
      <c r="OH1018" s="871"/>
      <c r="OI1018" s="871"/>
      <c r="OJ1018" s="871"/>
      <c r="OK1018" s="871"/>
      <c r="OL1018" s="871"/>
      <c r="OM1018" s="871"/>
      <c r="ON1018" s="871"/>
      <c r="OO1018" s="871"/>
      <c r="OP1018" s="871"/>
      <c r="OQ1018" s="871"/>
      <c r="OR1018" s="871"/>
      <c r="OS1018" s="871"/>
      <c r="OT1018" s="871"/>
      <c r="OU1018" s="871"/>
      <c r="OV1018" s="871"/>
      <c r="OW1018" s="871"/>
      <c r="OX1018" s="871"/>
      <c r="OY1018" s="871"/>
      <c r="OZ1018" s="871"/>
      <c r="PA1018" s="871"/>
      <c r="PB1018" s="871"/>
      <c r="PC1018" s="871"/>
      <c r="PD1018" s="871"/>
      <c r="PE1018" s="871"/>
      <c r="PF1018" s="871"/>
      <c r="PG1018" s="871"/>
      <c r="PH1018" s="871"/>
      <c r="PI1018" s="871"/>
      <c r="PJ1018" s="871"/>
      <c r="PK1018" s="871"/>
      <c r="PL1018" s="871"/>
      <c r="PM1018" s="871"/>
      <c r="PN1018" s="871"/>
      <c r="PO1018" s="871"/>
      <c r="PP1018" s="871"/>
      <c r="PQ1018" s="871"/>
      <c r="PR1018" s="871"/>
      <c r="PS1018" s="871"/>
      <c r="PT1018" s="871"/>
      <c r="PU1018" s="871"/>
      <c r="PV1018" s="871"/>
      <c r="PW1018" s="871"/>
      <c r="PX1018" s="871"/>
      <c r="PY1018" s="871"/>
      <c r="PZ1018" s="871"/>
      <c r="QA1018" s="871"/>
      <c r="QB1018" s="871"/>
      <c r="QC1018" s="871"/>
      <c r="QD1018" s="871"/>
      <c r="QE1018" s="871"/>
      <c r="QF1018" s="871"/>
      <c r="QG1018" s="871"/>
      <c r="QH1018" s="871"/>
      <c r="QI1018" s="871"/>
      <c r="QJ1018" s="871"/>
      <c r="QK1018" s="871"/>
      <c r="QL1018" s="871"/>
      <c r="QM1018" s="871"/>
      <c r="QN1018" s="871"/>
      <c r="QO1018" s="871"/>
      <c r="QP1018" s="871"/>
      <c r="QQ1018" s="871"/>
      <c r="QR1018" s="871"/>
      <c r="QS1018" s="871"/>
      <c r="QT1018" s="871"/>
      <c r="QU1018" s="871"/>
      <c r="QV1018" s="871"/>
      <c r="QW1018" s="871"/>
      <c r="QX1018" s="871"/>
      <c r="QY1018" s="871"/>
      <c r="QZ1018" s="871"/>
      <c r="RA1018" s="871"/>
      <c r="RB1018" s="871"/>
      <c r="RC1018" s="871"/>
      <c r="RD1018" s="871"/>
      <c r="RE1018" s="871"/>
      <c r="RF1018" s="871"/>
      <c r="RG1018" s="871"/>
      <c r="RH1018" s="871"/>
      <c r="RI1018" s="871"/>
      <c r="RJ1018" s="871"/>
      <c r="RK1018" s="871"/>
      <c r="RL1018" s="871"/>
      <c r="RM1018" s="871"/>
      <c r="RN1018" s="871"/>
      <c r="RO1018" s="871"/>
      <c r="RP1018" s="871"/>
      <c r="RQ1018" s="871"/>
      <c r="RR1018" s="871"/>
      <c r="RS1018" s="871"/>
      <c r="RT1018" s="871"/>
      <c r="RU1018" s="871"/>
      <c r="RV1018" s="871"/>
      <c r="RW1018" s="871"/>
      <c r="RX1018" s="871"/>
      <c r="RY1018" s="871"/>
      <c r="RZ1018" s="871"/>
      <c r="SA1018" s="871"/>
      <c r="SB1018" s="871"/>
      <c r="SC1018" s="871"/>
      <c r="SD1018" s="871"/>
      <c r="SE1018" s="871"/>
      <c r="SF1018" s="871"/>
      <c r="SG1018" s="871"/>
      <c r="SH1018" s="871"/>
      <c r="SI1018" s="871"/>
      <c r="SJ1018" s="871"/>
      <c r="SK1018" s="871"/>
      <c r="SL1018" s="871"/>
      <c r="SM1018" s="871"/>
      <c r="SN1018" s="871"/>
      <c r="SO1018" s="871"/>
      <c r="SP1018" s="871"/>
      <c r="SQ1018" s="871"/>
      <c r="SR1018" s="871"/>
      <c r="SS1018" s="871"/>
      <c r="ST1018" s="871"/>
      <c r="SU1018" s="871"/>
      <c r="SV1018" s="871"/>
      <c r="SW1018" s="871"/>
      <c r="SX1018" s="871"/>
      <c r="SY1018" s="871"/>
      <c r="SZ1018" s="871"/>
      <c r="TA1018" s="871"/>
      <c r="TB1018" s="871"/>
      <c r="TC1018" s="871"/>
      <c r="TD1018" s="871"/>
      <c r="TE1018" s="871"/>
      <c r="TF1018" s="871"/>
      <c r="TG1018" s="871"/>
      <c r="TH1018" s="871"/>
      <c r="TI1018" s="871"/>
      <c r="TJ1018" s="871"/>
      <c r="TK1018" s="871"/>
      <c r="TL1018" s="871"/>
      <c r="TM1018" s="871"/>
      <c r="TN1018" s="871"/>
      <c r="TO1018" s="871"/>
      <c r="TP1018" s="871"/>
      <c r="TQ1018" s="871"/>
      <c r="TR1018" s="871"/>
      <c r="TS1018" s="871"/>
      <c r="TT1018" s="871"/>
      <c r="TU1018" s="871"/>
      <c r="TV1018" s="871"/>
      <c r="TW1018" s="871"/>
      <c r="TX1018" s="871"/>
      <c r="TY1018" s="871"/>
      <c r="TZ1018" s="871"/>
      <c r="UA1018" s="871"/>
      <c r="UB1018" s="871"/>
      <c r="UC1018" s="871"/>
      <c r="UD1018" s="871"/>
      <c r="UE1018" s="871"/>
      <c r="UF1018" s="871"/>
      <c r="UG1018" s="871"/>
      <c r="UH1018" s="871"/>
      <c r="UI1018" s="871"/>
      <c r="UJ1018" s="871"/>
      <c r="UK1018" s="871"/>
      <c r="UL1018" s="871"/>
      <c r="UM1018" s="871"/>
      <c r="UN1018" s="871"/>
      <c r="UO1018" s="871"/>
      <c r="UP1018" s="871"/>
      <c r="UQ1018" s="871"/>
      <c r="UR1018" s="871"/>
      <c r="US1018" s="871"/>
      <c r="UT1018" s="871"/>
      <c r="UU1018" s="871"/>
      <c r="UV1018" s="871"/>
      <c r="UW1018" s="871"/>
      <c r="UX1018" s="871"/>
      <c r="UY1018" s="871"/>
      <c r="UZ1018" s="871"/>
      <c r="VA1018" s="871"/>
      <c r="VB1018" s="871"/>
      <c r="VC1018" s="871"/>
      <c r="VD1018" s="871"/>
      <c r="VE1018" s="871"/>
      <c r="VF1018" s="871"/>
      <c r="VG1018" s="871"/>
      <c r="VH1018" s="871"/>
      <c r="VI1018" s="871"/>
      <c r="VJ1018" s="871"/>
      <c r="VK1018" s="871"/>
      <c r="VL1018" s="871"/>
      <c r="VM1018" s="871"/>
      <c r="VN1018" s="871"/>
      <c r="VO1018" s="871"/>
      <c r="VP1018" s="871"/>
      <c r="VQ1018" s="871"/>
      <c r="VR1018" s="871"/>
      <c r="VS1018" s="871"/>
      <c r="VT1018" s="871"/>
      <c r="VU1018" s="871"/>
      <c r="VV1018" s="871"/>
      <c r="VW1018" s="871"/>
      <c r="VX1018" s="871"/>
      <c r="VY1018" s="871"/>
      <c r="VZ1018" s="871"/>
      <c r="WA1018" s="871"/>
      <c r="WB1018" s="871"/>
      <c r="WC1018" s="871"/>
      <c r="WD1018" s="871"/>
      <c r="WE1018" s="871"/>
      <c r="WF1018" s="871"/>
      <c r="WG1018" s="871"/>
      <c r="WH1018" s="871"/>
      <c r="WI1018" s="871"/>
      <c r="WJ1018" s="871"/>
      <c r="WK1018" s="871"/>
      <c r="WL1018" s="871"/>
      <c r="WM1018" s="871"/>
      <c r="WN1018" s="871"/>
      <c r="WO1018" s="871"/>
      <c r="WP1018" s="871"/>
      <c r="WQ1018" s="871"/>
      <c r="WR1018" s="871"/>
      <c r="WS1018" s="871"/>
      <c r="WT1018" s="871"/>
      <c r="WU1018" s="871"/>
      <c r="WV1018" s="871"/>
      <c r="WW1018" s="871"/>
      <c r="WX1018" s="871"/>
      <c r="WY1018" s="871"/>
      <c r="WZ1018" s="871"/>
      <c r="XA1018" s="871"/>
      <c r="XB1018" s="871"/>
      <c r="XC1018" s="871"/>
      <c r="XD1018" s="871"/>
      <c r="XE1018" s="871"/>
      <c r="XF1018" s="871"/>
      <c r="XG1018" s="871"/>
      <c r="XH1018" s="871"/>
      <c r="XI1018" s="871"/>
      <c r="XJ1018" s="871"/>
      <c r="XK1018" s="871"/>
      <c r="XL1018" s="871"/>
      <c r="XM1018" s="871"/>
      <c r="XN1018" s="871"/>
      <c r="XO1018" s="871"/>
      <c r="XP1018" s="871"/>
      <c r="XQ1018" s="871"/>
      <c r="XR1018" s="871"/>
      <c r="XS1018" s="871"/>
      <c r="XT1018" s="871"/>
      <c r="XU1018" s="871"/>
      <c r="XV1018" s="871"/>
      <c r="XW1018" s="871"/>
      <c r="XX1018" s="871"/>
      <c r="XY1018" s="871"/>
      <c r="XZ1018" s="871"/>
      <c r="YA1018" s="871"/>
      <c r="YB1018" s="871"/>
      <c r="YC1018" s="871"/>
      <c r="YD1018" s="871"/>
      <c r="YE1018" s="871"/>
      <c r="YF1018" s="871"/>
      <c r="YG1018" s="871"/>
      <c r="YH1018" s="871"/>
      <c r="YI1018" s="871"/>
      <c r="YJ1018" s="871"/>
      <c r="YK1018" s="871"/>
      <c r="YL1018" s="871"/>
      <c r="YM1018" s="871"/>
      <c r="YN1018" s="871"/>
      <c r="YO1018" s="871"/>
      <c r="YP1018" s="871"/>
      <c r="YQ1018" s="871"/>
      <c r="YR1018" s="871"/>
      <c r="YS1018" s="871"/>
      <c r="YT1018" s="871"/>
      <c r="YU1018" s="871"/>
      <c r="YV1018" s="871"/>
      <c r="YW1018" s="871"/>
      <c r="YX1018" s="871"/>
      <c r="YY1018" s="871"/>
      <c r="YZ1018" s="871"/>
      <c r="ZA1018" s="871"/>
      <c r="ZB1018" s="871"/>
      <c r="ZC1018" s="871"/>
      <c r="ZD1018" s="871"/>
      <c r="ZE1018" s="871"/>
      <c r="ZF1018" s="871"/>
      <c r="ZG1018" s="871"/>
      <c r="ZH1018" s="871"/>
      <c r="ZI1018" s="871"/>
      <c r="ZJ1018" s="871"/>
      <c r="ZK1018" s="871"/>
      <c r="ZL1018" s="871"/>
      <c r="ZM1018" s="871"/>
      <c r="ZN1018" s="871"/>
      <c r="ZO1018" s="871"/>
      <c r="ZP1018" s="871"/>
      <c r="ZQ1018" s="871"/>
      <c r="ZR1018" s="871"/>
      <c r="ZS1018" s="871"/>
      <c r="ZT1018" s="871"/>
      <c r="ZU1018" s="871"/>
      <c r="ZV1018" s="871"/>
      <c r="ZW1018" s="871"/>
      <c r="ZX1018" s="871"/>
      <c r="ZY1018" s="871"/>
      <c r="ZZ1018" s="871"/>
      <c r="AAA1018" s="871"/>
      <c r="AAB1018" s="871"/>
      <c r="AAC1018" s="871"/>
      <c r="AAD1018" s="871"/>
      <c r="AAE1018" s="871"/>
      <c r="AAF1018" s="871"/>
      <c r="AAG1018" s="871"/>
      <c r="AAH1018" s="871"/>
      <c r="AAI1018" s="871"/>
      <c r="AAJ1018" s="871"/>
      <c r="AAK1018" s="871"/>
      <c r="AAL1018" s="871"/>
      <c r="AAM1018" s="871"/>
      <c r="AAN1018" s="871"/>
      <c r="AAO1018" s="871"/>
      <c r="AAP1018" s="871"/>
      <c r="AAQ1018" s="871"/>
      <c r="AAR1018" s="871"/>
      <c r="AAS1018" s="871"/>
      <c r="AAT1018" s="871"/>
      <c r="AAU1018" s="871"/>
      <c r="AAV1018" s="871"/>
      <c r="AAW1018" s="871"/>
      <c r="AAX1018" s="871"/>
      <c r="AAY1018" s="871"/>
      <c r="AAZ1018" s="871"/>
      <c r="ABA1018" s="871"/>
      <c r="ABB1018" s="871"/>
      <c r="ABC1018" s="871"/>
      <c r="ABD1018" s="871"/>
      <c r="ABE1018" s="871"/>
      <c r="ABF1018" s="871"/>
      <c r="ABG1018" s="871"/>
      <c r="ABH1018" s="871"/>
      <c r="ABI1018" s="871"/>
      <c r="ABJ1018" s="871"/>
      <c r="ABK1018" s="871"/>
      <c r="ABL1018" s="871"/>
      <c r="ABM1018" s="871"/>
      <c r="ABN1018" s="871"/>
      <c r="ABO1018" s="871"/>
      <c r="ABP1018" s="871"/>
      <c r="ABQ1018" s="871"/>
      <c r="ABR1018" s="871"/>
      <c r="ABS1018" s="871"/>
      <c r="ABT1018" s="871"/>
      <c r="ABU1018" s="871"/>
      <c r="ABV1018" s="871"/>
      <c r="ABW1018" s="871"/>
      <c r="ABX1018" s="871"/>
      <c r="ABY1018" s="871"/>
      <c r="ABZ1018" s="871"/>
      <c r="ACA1018" s="871"/>
      <c r="ACB1018" s="871"/>
      <c r="ACC1018" s="871"/>
      <c r="ACD1018" s="871"/>
      <c r="ACE1018" s="871"/>
      <c r="ACF1018" s="871"/>
      <c r="ACG1018" s="871"/>
      <c r="ACH1018" s="871"/>
      <c r="ACI1018" s="871"/>
      <c r="ACJ1018" s="871"/>
      <c r="ACK1018" s="871"/>
      <c r="ACL1018" s="871"/>
      <c r="ACM1018" s="871"/>
      <c r="ACN1018" s="871"/>
      <c r="ACO1018" s="871"/>
      <c r="ACP1018" s="871"/>
      <c r="ACQ1018" s="871"/>
      <c r="ACR1018" s="871"/>
      <c r="ACS1018" s="871"/>
      <c r="ACT1018" s="871"/>
      <c r="ACU1018" s="871"/>
      <c r="ACV1018" s="871"/>
      <c r="ACW1018" s="871"/>
      <c r="ACX1018" s="871"/>
      <c r="ACY1018" s="871"/>
      <c r="ACZ1018" s="871"/>
      <c r="ADA1018" s="871"/>
      <c r="ADB1018" s="871"/>
      <c r="ADC1018" s="871"/>
      <c r="ADD1018" s="871"/>
      <c r="ADE1018" s="871"/>
      <c r="ADF1018" s="871"/>
      <c r="ADG1018" s="871"/>
      <c r="ADH1018" s="871"/>
      <c r="ADI1018" s="871"/>
      <c r="ADJ1018" s="871"/>
      <c r="ADK1018" s="871"/>
      <c r="ADL1018" s="871"/>
      <c r="ADM1018" s="871"/>
      <c r="ADN1018" s="871"/>
      <c r="ADO1018" s="871"/>
      <c r="ADP1018" s="871"/>
      <c r="ADQ1018" s="871"/>
      <c r="ADR1018" s="871"/>
      <c r="ADS1018" s="871"/>
      <c r="ADT1018" s="871"/>
      <c r="ADU1018" s="871"/>
      <c r="ADV1018" s="871"/>
      <c r="ADW1018" s="871"/>
      <c r="ADX1018" s="871"/>
      <c r="ADY1018" s="871"/>
      <c r="ADZ1018" s="871"/>
      <c r="AEA1018" s="871"/>
      <c r="AEB1018" s="871"/>
      <c r="AEC1018" s="871"/>
      <c r="AED1018" s="871"/>
      <c r="AEE1018" s="871"/>
      <c r="AEF1018" s="871"/>
      <c r="AEG1018" s="871"/>
      <c r="AEH1018" s="871"/>
      <c r="AEI1018" s="871"/>
      <c r="AEJ1018" s="871"/>
      <c r="AEK1018" s="871"/>
      <c r="AEL1018" s="871"/>
      <c r="AEM1018" s="871"/>
      <c r="AEN1018" s="871"/>
      <c r="AEO1018" s="871"/>
      <c r="AEP1018" s="871"/>
      <c r="AEQ1018" s="871"/>
      <c r="AER1018" s="871"/>
      <c r="AES1018" s="871"/>
      <c r="AET1018" s="871"/>
      <c r="AEU1018" s="871"/>
      <c r="AEV1018" s="871"/>
      <c r="AEW1018" s="871"/>
      <c r="AEX1018" s="871"/>
      <c r="AEY1018" s="871"/>
      <c r="AEZ1018" s="871"/>
      <c r="AFA1018" s="871"/>
      <c r="AFB1018" s="871"/>
      <c r="AFC1018" s="871"/>
      <c r="AFD1018" s="871"/>
      <c r="AFE1018" s="871"/>
      <c r="AFF1018" s="871"/>
      <c r="AFG1018" s="871"/>
      <c r="AFH1018" s="871"/>
      <c r="AFI1018" s="871"/>
      <c r="AFJ1018" s="871"/>
      <c r="AFK1018" s="871"/>
      <c r="AFL1018" s="871"/>
      <c r="AFM1018" s="871"/>
      <c r="AFN1018" s="871"/>
      <c r="AFO1018" s="871"/>
      <c r="AFP1018" s="871"/>
      <c r="AFQ1018" s="871"/>
      <c r="AFR1018" s="871"/>
      <c r="AFS1018" s="871"/>
      <c r="AFT1018" s="871"/>
      <c r="AFU1018" s="871"/>
      <c r="AFV1018" s="871"/>
      <c r="AFW1018" s="871"/>
      <c r="AFX1018" s="871"/>
      <c r="AFY1018" s="871"/>
      <c r="AFZ1018" s="871"/>
      <c r="AGA1018" s="871"/>
      <c r="AGB1018" s="871"/>
      <c r="AGC1018" s="871"/>
      <c r="AGD1018" s="871"/>
      <c r="AGE1018" s="871"/>
      <c r="AGF1018" s="871"/>
      <c r="AGG1018" s="871"/>
      <c r="AGH1018" s="871"/>
      <c r="AGI1018" s="871"/>
      <c r="AGJ1018" s="871"/>
      <c r="AGK1018" s="871"/>
      <c r="AGL1018" s="871"/>
      <c r="AGM1018" s="871"/>
      <c r="AGN1018" s="871"/>
      <c r="AGO1018" s="871"/>
      <c r="AGP1018" s="871"/>
      <c r="AGQ1018" s="871"/>
      <c r="AGR1018" s="871"/>
      <c r="AGS1018" s="871"/>
      <c r="AGT1018" s="871"/>
      <c r="AGU1018" s="871"/>
      <c r="AGV1018" s="871"/>
      <c r="AGW1018" s="871"/>
      <c r="AGX1018" s="871"/>
      <c r="AGY1018" s="871"/>
      <c r="AGZ1018" s="871"/>
      <c r="AHA1018" s="871"/>
      <c r="AHB1018" s="871"/>
      <c r="AHC1018" s="871"/>
      <c r="AHD1018" s="871"/>
      <c r="AHE1018" s="871"/>
      <c r="AHF1018" s="871"/>
      <c r="AHG1018" s="871"/>
      <c r="AHH1018" s="871"/>
      <c r="AHI1018" s="871"/>
      <c r="AHJ1018" s="871"/>
      <c r="AHK1018" s="871"/>
      <c r="AHL1018" s="871"/>
      <c r="AHM1018" s="871"/>
      <c r="AHN1018" s="871"/>
      <c r="AHO1018" s="871"/>
      <c r="AHP1018" s="871"/>
      <c r="AHQ1018" s="871"/>
      <c r="AHR1018" s="871"/>
      <c r="AHS1018" s="871"/>
      <c r="AHT1018" s="871"/>
      <c r="AHU1018" s="871"/>
      <c r="AHV1018" s="871"/>
      <c r="AHW1018" s="871"/>
      <c r="AHX1018" s="871"/>
      <c r="AHY1018" s="871"/>
      <c r="AHZ1018" s="871"/>
      <c r="AIA1018" s="871"/>
      <c r="AIB1018" s="871"/>
      <c r="AIC1018" s="871"/>
      <c r="AID1018" s="871"/>
      <c r="AIE1018" s="871"/>
      <c r="AIF1018" s="871"/>
      <c r="AIG1018" s="871"/>
      <c r="AIH1018" s="871"/>
      <c r="AII1018" s="871"/>
      <c r="AIJ1018" s="871"/>
      <c r="AIK1018" s="871"/>
      <c r="AIL1018" s="871"/>
      <c r="AIM1018" s="871"/>
      <c r="AIN1018" s="871"/>
      <c r="AIO1018" s="871"/>
      <c r="AIP1018" s="871"/>
      <c r="AIQ1018" s="871"/>
      <c r="AIR1018" s="871"/>
      <c r="AIS1018" s="871"/>
      <c r="AIT1018" s="871"/>
      <c r="AIU1018" s="871"/>
      <c r="AIV1018" s="871"/>
      <c r="AIW1018" s="871"/>
      <c r="AIX1018" s="871"/>
      <c r="AIY1018" s="871"/>
      <c r="AIZ1018" s="871"/>
      <c r="AJA1018" s="871"/>
      <c r="AJB1018" s="871"/>
      <c r="AJC1018" s="871"/>
      <c r="AJD1018" s="871"/>
      <c r="AJE1018" s="871"/>
      <c r="AJF1018" s="871"/>
      <c r="AJG1018" s="871"/>
      <c r="AJH1018" s="871"/>
      <c r="AJI1018" s="871"/>
      <c r="AJJ1018" s="871"/>
      <c r="AJK1018" s="871"/>
      <c r="AJL1018" s="871"/>
      <c r="AJM1018" s="871"/>
      <c r="AJN1018" s="871"/>
      <c r="AJO1018" s="871"/>
      <c r="AJP1018" s="871"/>
      <c r="AJQ1018" s="871"/>
      <c r="AJR1018" s="871"/>
      <c r="AJS1018" s="871"/>
      <c r="AJT1018" s="871"/>
      <c r="AJU1018" s="871"/>
      <c r="AJV1018" s="871"/>
      <c r="AJW1018" s="871"/>
      <c r="AJX1018" s="871"/>
      <c r="AJY1018" s="871"/>
      <c r="AJZ1018" s="871"/>
      <c r="AKA1018" s="871"/>
      <c r="AKB1018" s="871"/>
      <c r="AKC1018" s="871"/>
      <c r="AKD1018" s="871"/>
      <c r="AKE1018" s="871"/>
      <c r="AKF1018" s="871"/>
      <c r="AKG1018" s="871"/>
      <c r="AKH1018" s="871"/>
      <c r="AKI1018" s="871"/>
      <c r="AKJ1018" s="871"/>
      <c r="AKK1018" s="871"/>
      <c r="AKL1018" s="871"/>
      <c r="AKM1018" s="871"/>
      <c r="AKN1018" s="871"/>
      <c r="AKO1018" s="871"/>
      <c r="AKP1018" s="871"/>
      <c r="AKQ1018" s="871"/>
      <c r="AKR1018" s="871"/>
      <c r="AKS1018" s="871"/>
      <c r="AKT1018" s="871"/>
      <c r="AKU1018" s="871"/>
      <c r="AKV1018" s="871"/>
      <c r="AKW1018" s="871"/>
      <c r="AKX1018" s="871"/>
      <c r="AKY1018" s="871"/>
      <c r="AKZ1018" s="871"/>
      <c r="ALA1018" s="871"/>
      <c r="ALB1018" s="871"/>
      <c r="ALC1018" s="871"/>
      <c r="ALD1018" s="871"/>
      <c r="ALE1018" s="871"/>
      <c r="ALF1018" s="871"/>
      <c r="ALG1018" s="871"/>
      <c r="ALH1018" s="871"/>
      <c r="ALI1018" s="871"/>
      <c r="ALJ1018" s="871"/>
      <c r="ALK1018" s="871"/>
      <c r="ALL1018" s="871"/>
      <c r="ALM1018" s="871"/>
      <c r="ALN1018" s="871"/>
      <c r="ALO1018" s="871"/>
      <c r="ALP1018" s="871"/>
      <c r="ALQ1018" s="871"/>
      <c r="ALR1018" s="871"/>
      <c r="ALS1018" s="871"/>
      <c r="ALT1018" s="871"/>
      <c r="ALU1018" s="871"/>
      <c r="ALV1018" s="871"/>
      <c r="ALW1018" s="871"/>
      <c r="ALX1018" s="871"/>
      <c r="ALY1018" s="871"/>
      <c r="ALZ1018" s="871"/>
      <c r="AMA1018" s="871"/>
      <c r="AMB1018" s="871"/>
      <c r="AMC1018" s="871"/>
      <c r="AMD1018" s="871"/>
      <c r="AME1018" s="871"/>
      <c r="AMF1018" s="871"/>
      <c r="AMG1018" s="871"/>
      <c r="AMH1018" s="871"/>
      <c r="AMI1018" s="871"/>
      <c r="AMJ1018" s="871"/>
    </row>
    <row r="1019" spans="1:1024" ht="14.4">
      <c r="A1019" s="967">
        <v>15424</v>
      </c>
      <c r="B1019" s="1051">
        <v>0.1</v>
      </c>
      <c r="C1019" s="1047"/>
      <c r="D1019" s="954" t="s">
        <v>755</v>
      </c>
      <c r="E1019" s="1031">
        <v>1500000</v>
      </c>
      <c r="F1019" s="1056">
        <v>2.5000000000000001E-2</v>
      </c>
      <c r="G1019" s="955">
        <f t="shared" si="40"/>
        <v>37500</v>
      </c>
      <c r="H1019" s="1055"/>
      <c r="I1019" s="871"/>
      <c r="J1019" s="871"/>
      <c r="K1019" s="871"/>
      <c r="L1019" s="871"/>
      <c r="M1019" s="871"/>
      <c r="N1019" s="871"/>
      <c r="O1019" s="871"/>
      <c r="P1019" s="871"/>
      <c r="Q1019" s="871"/>
      <c r="R1019" s="871"/>
      <c r="S1019" s="871"/>
      <c r="T1019" s="871"/>
      <c r="U1019" s="871"/>
      <c r="V1019" s="871"/>
      <c r="W1019" s="871"/>
      <c r="X1019" s="871"/>
      <c r="Y1019" s="871"/>
      <c r="Z1019" s="871"/>
      <c r="AA1019" s="871"/>
      <c r="AB1019" s="871"/>
      <c r="AC1019" s="871"/>
      <c r="AD1019" s="871"/>
      <c r="AE1019" s="871"/>
      <c r="AF1019" s="871"/>
      <c r="AG1019" s="871"/>
      <c r="AH1019" s="871"/>
      <c r="AI1019" s="871"/>
      <c r="AJ1019" s="871"/>
      <c r="AK1019" s="871"/>
      <c r="AL1019" s="871"/>
      <c r="AM1019" s="871"/>
      <c r="AN1019" s="871"/>
      <c r="AO1019" s="871"/>
      <c r="AP1019" s="871"/>
      <c r="AQ1019" s="871"/>
      <c r="AR1019" s="871"/>
      <c r="AS1019" s="871"/>
      <c r="AT1019" s="871"/>
      <c r="AU1019" s="871"/>
      <c r="AV1019" s="871"/>
      <c r="AW1019" s="871"/>
      <c r="AX1019" s="871"/>
      <c r="AY1019" s="871"/>
      <c r="AZ1019" s="871"/>
      <c r="BA1019" s="871"/>
      <c r="BB1019" s="871"/>
      <c r="BC1019" s="871"/>
      <c r="BD1019" s="871"/>
      <c r="BE1019" s="871"/>
      <c r="BF1019" s="871"/>
      <c r="BG1019" s="871"/>
      <c r="BH1019" s="871"/>
      <c r="BI1019" s="871"/>
      <c r="BJ1019" s="871"/>
      <c r="BK1019" s="871"/>
      <c r="BL1019" s="871"/>
      <c r="BM1019" s="871"/>
      <c r="BN1019" s="871"/>
      <c r="BO1019" s="871"/>
      <c r="BP1019" s="871"/>
      <c r="BQ1019" s="871"/>
      <c r="BR1019" s="871"/>
      <c r="BS1019" s="871"/>
      <c r="BT1019" s="871"/>
      <c r="BU1019" s="871"/>
      <c r="BV1019" s="871"/>
      <c r="BW1019" s="871"/>
      <c r="BX1019" s="871"/>
      <c r="BY1019" s="871"/>
      <c r="BZ1019" s="871"/>
      <c r="CA1019" s="871"/>
      <c r="CB1019" s="871"/>
      <c r="CC1019" s="871"/>
      <c r="CD1019" s="871"/>
      <c r="CE1019" s="871"/>
      <c r="CF1019" s="871"/>
      <c r="CG1019" s="871"/>
      <c r="CH1019" s="871"/>
      <c r="CI1019" s="871"/>
      <c r="CJ1019" s="871"/>
      <c r="CK1019" s="871"/>
      <c r="CL1019" s="871"/>
      <c r="CM1019" s="871"/>
      <c r="CN1019" s="871"/>
      <c r="CO1019" s="871"/>
      <c r="CP1019" s="871"/>
      <c r="CQ1019" s="871"/>
      <c r="CR1019" s="871"/>
      <c r="CS1019" s="871"/>
      <c r="CT1019" s="871"/>
      <c r="CU1019" s="871"/>
      <c r="CV1019" s="871"/>
      <c r="CW1019" s="871"/>
      <c r="CX1019" s="871"/>
      <c r="CY1019" s="871"/>
      <c r="CZ1019" s="871"/>
      <c r="DA1019" s="871"/>
      <c r="DB1019" s="871"/>
      <c r="DC1019" s="871"/>
      <c r="DD1019" s="871"/>
      <c r="DE1019" s="871"/>
      <c r="DF1019" s="871"/>
      <c r="DG1019" s="871"/>
      <c r="DH1019" s="871"/>
      <c r="DI1019" s="871"/>
      <c r="DJ1019" s="871"/>
      <c r="DK1019" s="871"/>
      <c r="DL1019" s="871"/>
      <c r="DM1019" s="871"/>
      <c r="DN1019" s="871"/>
      <c r="DO1019" s="871"/>
      <c r="DP1019" s="871"/>
      <c r="DQ1019" s="871"/>
      <c r="DR1019" s="871"/>
      <c r="DS1019" s="871"/>
      <c r="DT1019" s="871"/>
      <c r="DU1019" s="871"/>
      <c r="DV1019" s="871"/>
      <c r="DW1019" s="871"/>
      <c r="DX1019" s="871"/>
      <c r="DY1019" s="871"/>
      <c r="DZ1019" s="871"/>
      <c r="EA1019" s="871"/>
      <c r="EB1019" s="871"/>
      <c r="EC1019" s="871"/>
      <c r="ED1019" s="871"/>
      <c r="EE1019" s="871"/>
      <c r="EF1019" s="871"/>
      <c r="EG1019" s="871"/>
      <c r="EH1019" s="871"/>
      <c r="EI1019" s="871"/>
      <c r="EJ1019" s="871"/>
      <c r="EK1019" s="871"/>
      <c r="EL1019" s="871"/>
      <c r="EM1019" s="871"/>
      <c r="EN1019" s="871"/>
      <c r="EO1019" s="871"/>
      <c r="EP1019" s="871"/>
      <c r="EQ1019" s="871"/>
      <c r="ER1019" s="871"/>
      <c r="ES1019" s="871"/>
      <c r="ET1019" s="871"/>
      <c r="EU1019" s="871"/>
      <c r="EV1019" s="871"/>
      <c r="EW1019" s="871"/>
      <c r="EX1019" s="871"/>
      <c r="EY1019" s="871"/>
      <c r="EZ1019" s="871"/>
      <c r="FA1019" s="871"/>
      <c r="FB1019" s="871"/>
      <c r="FC1019" s="871"/>
      <c r="FD1019" s="871"/>
      <c r="FE1019" s="871"/>
      <c r="FF1019" s="871"/>
      <c r="FG1019" s="871"/>
      <c r="FH1019" s="871"/>
      <c r="FI1019" s="871"/>
      <c r="FJ1019" s="871"/>
      <c r="FK1019" s="871"/>
      <c r="FL1019" s="871"/>
      <c r="FM1019" s="871"/>
      <c r="FN1019" s="871"/>
      <c r="FO1019" s="871"/>
      <c r="FP1019" s="871"/>
      <c r="FQ1019" s="871"/>
      <c r="FR1019" s="871"/>
      <c r="FS1019" s="871"/>
      <c r="FT1019" s="871"/>
      <c r="FU1019" s="871"/>
      <c r="FV1019" s="871"/>
      <c r="FW1019" s="871"/>
      <c r="FX1019" s="871"/>
      <c r="FY1019" s="871"/>
      <c r="FZ1019" s="871"/>
      <c r="GA1019" s="871"/>
      <c r="GB1019" s="871"/>
      <c r="GC1019" s="871"/>
      <c r="GD1019" s="871"/>
      <c r="GE1019" s="871"/>
      <c r="GF1019" s="871"/>
      <c r="GG1019" s="871"/>
      <c r="GH1019" s="871"/>
      <c r="GI1019" s="871"/>
      <c r="GJ1019" s="871"/>
      <c r="GK1019" s="871"/>
      <c r="GL1019" s="871"/>
      <c r="GM1019" s="871"/>
      <c r="GN1019" s="871"/>
      <c r="GO1019" s="871"/>
      <c r="GP1019" s="871"/>
      <c r="GQ1019" s="871"/>
      <c r="GR1019" s="871"/>
      <c r="GS1019" s="871"/>
      <c r="GT1019" s="871"/>
      <c r="GU1019" s="871"/>
      <c r="GV1019" s="871"/>
      <c r="GW1019" s="871"/>
      <c r="GX1019" s="871"/>
      <c r="GY1019" s="871"/>
      <c r="GZ1019" s="871"/>
      <c r="HA1019" s="871"/>
      <c r="HB1019" s="871"/>
      <c r="HC1019" s="871"/>
      <c r="HD1019" s="871"/>
      <c r="HE1019" s="871"/>
      <c r="HF1019" s="871"/>
      <c r="HG1019" s="871"/>
      <c r="HH1019" s="871"/>
      <c r="HI1019" s="871"/>
      <c r="HJ1019" s="871"/>
      <c r="HK1019" s="871"/>
      <c r="HL1019" s="871"/>
      <c r="HM1019" s="871"/>
      <c r="HN1019" s="871"/>
      <c r="HO1019" s="871"/>
      <c r="HP1019" s="871"/>
      <c r="HQ1019" s="871"/>
      <c r="HR1019" s="871"/>
      <c r="HS1019" s="871"/>
      <c r="HT1019" s="871"/>
      <c r="HU1019" s="871"/>
      <c r="HV1019" s="871"/>
      <c r="HW1019" s="871"/>
      <c r="HX1019" s="871"/>
      <c r="HY1019" s="871"/>
      <c r="HZ1019" s="871"/>
      <c r="IA1019" s="871"/>
      <c r="IB1019" s="871"/>
      <c r="IC1019" s="871"/>
      <c r="ID1019" s="871"/>
      <c r="IE1019" s="871"/>
      <c r="IF1019" s="871"/>
      <c r="IG1019" s="871"/>
      <c r="IH1019" s="871"/>
      <c r="II1019" s="871"/>
      <c r="IJ1019" s="871"/>
      <c r="IK1019" s="871"/>
      <c r="IL1019" s="871"/>
      <c r="IM1019" s="871"/>
      <c r="IN1019" s="871"/>
      <c r="IO1019" s="871"/>
      <c r="IP1019" s="871"/>
      <c r="IQ1019" s="871"/>
      <c r="IR1019" s="871"/>
      <c r="IS1019" s="871"/>
      <c r="IT1019" s="871"/>
      <c r="IU1019" s="871"/>
      <c r="IV1019" s="871"/>
      <c r="IW1019" s="871"/>
      <c r="IX1019" s="871"/>
      <c r="IY1019" s="871"/>
      <c r="IZ1019" s="871"/>
      <c r="JA1019" s="871"/>
      <c r="JB1019" s="871"/>
      <c r="JC1019" s="871"/>
      <c r="JD1019" s="871"/>
      <c r="JE1019" s="871"/>
      <c r="JF1019" s="871"/>
      <c r="JG1019" s="871"/>
      <c r="JH1019" s="871"/>
      <c r="JI1019" s="871"/>
      <c r="JJ1019" s="871"/>
      <c r="JK1019" s="871"/>
      <c r="JL1019" s="871"/>
      <c r="JM1019" s="871"/>
      <c r="JN1019" s="871"/>
      <c r="JO1019" s="871"/>
      <c r="JP1019" s="871"/>
      <c r="JQ1019" s="871"/>
      <c r="JR1019" s="871"/>
      <c r="JS1019" s="871"/>
      <c r="JT1019" s="871"/>
      <c r="JU1019" s="871"/>
      <c r="JV1019" s="871"/>
      <c r="JW1019" s="871"/>
      <c r="JX1019" s="871"/>
      <c r="JY1019" s="871"/>
      <c r="JZ1019" s="871"/>
      <c r="KA1019" s="871"/>
      <c r="KB1019" s="871"/>
      <c r="KC1019" s="871"/>
      <c r="KD1019" s="871"/>
      <c r="KE1019" s="871"/>
      <c r="KF1019" s="871"/>
      <c r="KG1019" s="871"/>
      <c r="KH1019" s="871"/>
      <c r="KI1019" s="871"/>
      <c r="KJ1019" s="871"/>
      <c r="KK1019" s="871"/>
      <c r="KL1019" s="871"/>
      <c r="KM1019" s="871"/>
      <c r="KN1019" s="871"/>
      <c r="KO1019" s="871"/>
      <c r="KP1019" s="871"/>
      <c r="KQ1019" s="871"/>
      <c r="KR1019" s="871"/>
      <c r="KS1019" s="871"/>
      <c r="KT1019" s="871"/>
      <c r="KU1019" s="871"/>
      <c r="KV1019" s="871"/>
      <c r="KW1019" s="871"/>
      <c r="KX1019" s="871"/>
      <c r="KY1019" s="871"/>
      <c r="KZ1019" s="871"/>
      <c r="LA1019" s="871"/>
      <c r="LB1019" s="871"/>
      <c r="LC1019" s="871"/>
      <c r="LD1019" s="871"/>
      <c r="LE1019" s="871"/>
      <c r="LF1019" s="871"/>
      <c r="LG1019" s="871"/>
      <c r="LH1019" s="871"/>
      <c r="LI1019" s="871"/>
      <c r="LJ1019" s="871"/>
      <c r="LK1019" s="871"/>
      <c r="LL1019" s="871"/>
      <c r="LM1019" s="871"/>
      <c r="LN1019" s="871"/>
      <c r="LO1019" s="871"/>
      <c r="LP1019" s="871"/>
      <c r="LQ1019" s="871"/>
      <c r="LR1019" s="871"/>
      <c r="LS1019" s="871"/>
      <c r="LT1019" s="871"/>
      <c r="LU1019" s="871"/>
      <c r="LV1019" s="871"/>
      <c r="LW1019" s="871"/>
      <c r="LX1019" s="871"/>
      <c r="LY1019" s="871"/>
      <c r="LZ1019" s="871"/>
      <c r="MA1019" s="871"/>
      <c r="MB1019" s="871"/>
      <c r="MC1019" s="871"/>
      <c r="MD1019" s="871"/>
      <c r="ME1019" s="871"/>
      <c r="MF1019" s="871"/>
      <c r="MG1019" s="871"/>
      <c r="MH1019" s="871"/>
      <c r="MI1019" s="871"/>
      <c r="MJ1019" s="871"/>
      <c r="MK1019" s="871"/>
      <c r="ML1019" s="871"/>
      <c r="MM1019" s="871"/>
      <c r="MN1019" s="871"/>
      <c r="MO1019" s="871"/>
      <c r="MP1019" s="871"/>
      <c r="MQ1019" s="871"/>
      <c r="MR1019" s="871"/>
      <c r="MS1019" s="871"/>
      <c r="MT1019" s="871"/>
      <c r="MU1019" s="871"/>
      <c r="MV1019" s="871"/>
      <c r="MW1019" s="871"/>
      <c r="MX1019" s="871"/>
      <c r="MY1019" s="871"/>
      <c r="MZ1019" s="871"/>
      <c r="NA1019" s="871"/>
      <c r="NB1019" s="871"/>
      <c r="NC1019" s="871"/>
      <c r="ND1019" s="871"/>
      <c r="NE1019" s="871"/>
      <c r="NF1019" s="871"/>
      <c r="NG1019" s="871"/>
      <c r="NH1019" s="871"/>
      <c r="NI1019" s="871"/>
      <c r="NJ1019" s="871"/>
      <c r="NK1019" s="871"/>
      <c r="NL1019" s="871"/>
      <c r="NM1019" s="871"/>
      <c r="NN1019" s="871"/>
      <c r="NO1019" s="871"/>
      <c r="NP1019" s="871"/>
      <c r="NQ1019" s="871"/>
      <c r="NR1019" s="871"/>
      <c r="NS1019" s="871"/>
      <c r="NT1019" s="871"/>
      <c r="NU1019" s="871"/>
      <c r="NV1019" s="871"/>
      <c r="NW1019" s="871"/>
      <c r="NX1019" s="871"/>
      <c r="NY1019" s="871"/>
      <c r="NZ1019" s="871"/>
      <c r="OA1019" s="871"/>
      <c r="OB1019" s="871"/>
      <c r="OC1019" s="871"/>
      <c r="OD1019" s="871"/>
      <c r="OE1019" s="871"/>
      <c r="OF1019" s="871"/>
      <c r="OG1019" s="871"/>
      <c r="OH1019" s="871"/>
      <c r="OI1019" s="871"/>
      <c r="OJ1019" s="871"/>
      <c r="OK1019" s="871"/>
      <c r="OL1019" s="871"/>
      <c r="OM1019" s="871"/>
      <c r="ON1019" s="871"/>
      <c r="OO1019" s="871"/>
      <c r="OP1019" s="871"/>
      <c r="OQ1019" s="871"/>
      <c r="OR1019" s="871"/>
      <c r="OS1019" s="871"/>
      <c r="OT1019" s="871"/>
      <c r="OU1019" s="871"/>
      <c r="OV1019" s="871"/>
      <c r="OW1019" s="871"/>
      <c r="OX1019" s="871"/>
      <c r="OY1019" s="871"/>
      <c r="OZ1019" s="871"/>
      <c r="PA1019" s="871"/>
      <c r="PB1019" s="871"/>
      <c r="PC1019" s="871"/>
      <c r="PD1019" s="871"/>
      <c r="PE1019" s="871"/>
      <c r="PF1019" s="871"/>
      <c r="PG1019" s="871"/>
      <c r="PH1019" s="871"/>
      <c r="PI1019" s="871"/>
      <c r="PJ1019" s="871"/>
      <c r="PK1019" s="871"/>
      <c r="PL1019" s="871"/>
      <c r="PM1019" s="871"/>
      <c r="PN1019" s="871"/>
      <c r="PO1019" s="871"/>
      <c r="PP1019" s="871"/>
      <c r="PQ1019" s="871"/>
      <c r="PR1019" s="871"/>
      <c r="PS1019" s="871"/>
      <c r="PT1019" s="871"/>
      <c r="PU1019" s="871"/>
      <c r="PV1019" s="871"/>
      <c r="PW1019" s="871"/>
      <c r="PX1019" s="871"/>
      <c r="PY1019" s="871"/>
      <c r="PZ1019" s="871"/>
      <c r="QA1019" s="871"/>
      <c r="QB1019" s="871"/>
      <c r="QC1019" s="871"/>
      <c r="QD1019" s="871"/>
      <c r="QE1019" s="871"/>
      <c r="QF1019" s="871"/>
      <c r="QG1019" s="871"/>
      <c r="QH1019" s="871"/>
      <c r="QI1019" s="871"/>
      <c r="QJ1019" s="871"/>
      <c r="QK1019" s="871"/>
      <c r="QL1019" s="871"/>
      <c r="QM1019" s="871"/>
      <c r="QN1019" s="871"/>
      <c r="QO1019" s="871"/>
      <c r="QP1019" s="871"/>
      <c r="QQ1019" s="871"/>
      <c r="QR1019" s="871"/>
      <c r="QS1019" s="871"/>
      <c r="QT1019" s="871"/>
      <c r="QU1019" s="871"/>
      <c r="QV1019" s="871"/>
      <c r="QW1019" s="871"/>
      <c r="QX1019" s="871"/>
      <c r="QY1019" s="871"/>
      <c r="QZ1019" s="871"/>
      <c r="RA1019" s="871"/>
      <c r="RB1019" s="871"/>
      <c r="RC1019" s="871"/>
      <c r="RD1019" s="871"/>
      <c r="RE1019" s="871"/>
      <c r="RF1019" s="871"/>
      <c r="RG1019" s="871"/>
      <c r="RH1019" s="871"/>
      <c r="RI1019" s="871"/>
      <c r="RJ1019" s="871"/>
      <c r="RK1019" s="871"/>
      <c r="RL1019" s="871"/>
      <c r="RM1019" s="871"/>
      <c r="RN1019" s="871"/>
      <c r="RO1019" s="871"/>
      <c r="RP1019" s="871"/>
      <c r="RQ1019" s="871"/>
      <c r="RR1019" s="871"/>
      <c r="RS1019" s="871"/>
      <c r="RT1019" s="871"/>
      <c r="RU1019" s="871"/>
      <c r="RV1019" s="871"/>
      <c r="RW1019" s="871"/>
      <c r="RX1019" s="871"/>
      <c r="RY1019" s="871"/>
      <c r="RZ1019" s="871"/>
      <c r="SA1019" s="871"/>
      <c r="SB1019" s="871"/>
      <c r="SC1019" s="871"/>
      <c r="SD1019" s="871"/>
      <c r="SE1019" s="871"/>
      <c r="SF1019" s="871"/>
      <c r="SG1019" s="871"/>
      <c r="SH1019" s="871"/>
      <c r="SI1019" s="871"/>
      <c r="SJ1019" s="871"/>
      <c r="SK1019" s="871"/>
      <c r="SL1019" s="871"/>
      <c r="SM1019" s="871"/>
      <c r="SN1019" s="871"/>
      <c r="SO1019" s="871"/>
      <c r="SP1019" s="871"/>
      <c r="SQ1019" s="871"/>
      <c r="SR1019" s="871"/>
      <c r="SS1019" s="871"/>
      <c r="ST1019" s="871"/>
      <c r="SU1019" s="871"/>
      <c r="SV1019" s="871"/>
      <c r="SW1019" s="871"/>
      <c r="SX1019" s="871"/>
      <c r="SY1019" s="871"/>
      <c r="SZ1019" s="871"/>
      <c r="TA1019" s="871"/>
      <c r="TB1019" s="871"/>
      <c r="TC1019" s="871"/>
      <c r="TD1019" s="871"/>
      <c r="TE1019" s="871"/>
      <c r="TF1019" s="871"/>
      <c r="TG1019" s="871"/>
      <c r="TH1019" s="871"/>
      <c r="TI1019" s="871"/>
      <c r="TJ1019" s="871"/>
      <c r="TK1019" s="871"/>
      <c r="TL1019" s="871"/>
      <c r="TM1019" s="871"/>
      <c r="TN1019" s="871"/>
      <c r="TO1019" s="871"/>
      <c r="TP1019" s="871"/>
      <c r="TQ1019" s="871"/>
      <c r="TR1019" s="871"/>
      <c r="TS1019" s="871"/>
      <c r="TT1019" s="871"/>
      <c r="TU1019" s="871"/>
      <c r="TV1019" s="871"/>
      <c r="TW1019" s="871"/>
      <c r="TX1019" s="871"/>
      <c r="TY1019" s="871"/>
      <c r="TZ1019" s="871"/>
      <c r="UA1019" s="871"/>
      <c r="UB1019" s="871"/>
      <c r="UC1019" s="871"/>
      <c r="UD1019" s="871"/>
      <c r="UE1019" s="871"/>
      <c r="UF1019" s="871"/>
      <c r="UG1019" s="871"/>
      <c r="UH1019" s="871"/>
      <c r="UI1019" s="871"/>
      <c r="UJ1019" s="871"/>
      <c r="UK1019" s="871"/>
      <c r="UL1019" s="871"/>
      <c r="UM1019" s="871"/>
      <c r="UN1019" s="871"/>
      <c r="UO1019" s="871"/>
      <c r="UP1019" s="871"/>
      <c r="UQ1019" s="871"/>
      <c r="UR1019" s="871"/>
      <c r="US1019" s="871"/>
      <c r="UT1019" s="871"/>
      <c r="UU1019" s="871"/>
      <c r="UV1019" s="871"/>
      <c r="UW1019" s="871"/>
      <c r="UX1019" s="871"/>
      <c r="UY1019" s="871"/>
      <c r="UZ1019" s="871"/>
      <c r="VA1019" s="871"/>
      <c r="VB1019" s="871"/>
      <c r="VC1019" s="871"/>
      <c r="VD1019" s="871"/>
      <c r="VE1019" s="871"/>
      <c r="VF1019" s="871"/>
      <c r="VG1019" s="871"/>
      <c r="VH1019" s="871"/>
      <c r="VI1019" s="871"/>
      <c r="VJ1019" s="871"/>
      <c r="VK1019" s="871"/>
      <c r="VL1019" s="871"/>
      <c r="VM1019" s="871"/>
      <c r="VN1019" s="871"/>
      <c r="VO1019" s="871"/>
      <c r="VP1019" s="871"/>
      <c r="VQ1019" s="871"/>
      <c r="VR1019" s="871"/>
      <c r="VS1019" s="871"/>
      <c r="VT1019" s="871"/>
      <c r="VU1019" s="871"/>
      <c r="VV1019" s="871"/>
      <c r="VW1019" s="871"/>
      <c r="VX1019" s="871"/>
      <c r="VY1019" s="871"/>
      <c r="VZ1019" s="871"/>
      <c r="WA1019" s="871"/>
      <c r="WB1019" s="871"/>
      <c r="WC1019" s="871"/>
      <c r="WD1019" s="871"/>
      <c r="WE1019" s="871"/>
      <c r="WF1019" s="871"/>
      <c r="WG1019" s="871"/>
      <c r="WH1019" s="871"/>
      <c r="WI1019" s="871"/>
      <c r="WJ1019" s="871"/>
      <c r="WK1019" s="871"/>
      <c r="WL1019" s="871"/>
      <c r="WM1019" s="871"/>
      <c r="WN1019" s="871"/>
      <c r="WO1019" s="871"/>
      <c r="WP1019" s="871"/>
      <c r="WQ1019" s="871"/>
      <c r="WR1019" s="871"/>
      <c r="WS1019" s="871"/>
      <c r="WT1019" s="871"/>
      <c r="WU1019" s="871"/>
      <c r="WV1019" s="871"/>
      <c r="WW1019" s="871"/>
      <c r="WX1019" s="871"/>
      <c r="WY1019" s="871"/>
      <c r="WZ1019" s="871"/>
      <c r="XA1019" s="871"/>
      <c r="XB1019" s="871"/>
      <c r="XC1019" s="871"/>
      <c r="XD1019" s="871"/>
      <c r="XE1019" s="871"/>
      <c r="XF1019" s="871"/>
      <c r="XG1019" s="871"/>
      <c r="XH1019" s="871"/>
      <c r="XI1019" s="871"/>
      <c r="XJ1019" s="871"/>
      <c r="XK1019" s="871"/>
      <c r="XL1019" s="871"/>
      <c r="XM1019" s="871"/>
      <c r="XN1019" s="871"/>
      <c r="XO1019" s="871"/>
      <c r="XP1019" s="871"/>
      <c r="XQ1019" s="871"/>
      <c r="XR1019" s="871"/>
      <c r="XS1019" s="871"/>
      <c r="XT1019" s="871"/>
      <c r="XU1019" s="871"/>
      <c r="XV1019" s="871"/>
      <c r="XW1019" s="871"/>
      <c r="XX1019" s="871"/>
      <c r="XY1019" s="871"/>
      <c r="XZ1019" s="871"/>
      <c r="YA1019" s="871"/>
      <c r="YB1019" s="871"/>
      <c r="YC1019" s="871"/>
      <c r="YD1019" s="871"/>
      <c r="YE1019" s="871"/>
      <c r="YF1019" s="871"/>
      <c r="YG1019" s="871"/>
      <c r="YH1019" s="871"/>
      <c r="YI1019" s="871"/>
      <c r="YJ1019" s="871"/>
      <c r="YK1019" s="871"/>
      <c r="YL1019" s="871"/>
      <c r="YM1019" s="871"/>
      <c r="YN1019" s="871"/>
      <c r="YO1019" s="871"/>
      <c r="YP1019" s="871"/>
      <c r="YQ1019" s="871"/>
      <c r="YR1019" s="871"/>
      <c r="YS1019" s="871"/>
      <c r="YT1019" s="871"/>
      <c r="YU1019" s="871"/>
      <c r="YV1019" s="871"/>
      <c r="YW1019" s="871"/>
      <c r="YX1019" s="871"/>
      <c r="YY1019" s="871"/>
      <c r="YZ1019" s="871"/>
      <c r="ZA1019" s="871"/>
      <c r="ZB1019" s="871"/>
      <c r="ZC1019" s="871"/>
      <c r="ZD1019" s="871"/>
      <c r="ZE1019" s="871"/>
      <c r="ZF1019" s="871"/>
      <c r="ZG1019" s="871"/>
      <c r="ZH1019" s="871"/>
      <c r="ZI1019" s="871"/>
      <c r="ZJ1019" s="871"/>
      <c r="ZK1019" s="871"/>
      <c r="ZL1019" s="871"/>
      <c r="ZM1019" s="871"/>
      <c r="ZN1019" s="871"/>
      <c r="ZO1019" s="871"/>
      <c r="ZP1019" s="871"/>
      <c r="ZQ1019" s="871"/>
      <c r="ZR1019" s="871"/>
      <c r="ZS1019" s="871"/>
      <c r="ZT1019" s="871"/>
      <c r="ZU1019" s="871"/>
      <c r="ZV1019" s="871"/>
      <c r="ZW1019" s="871"/>
      <c r="ZX1019" s="871"/>
      <c r="ZY1019" s="871"/>
      <c r="ZZ1019" s="871"/>
      <c r="AAA1019" s="871"/>
      <c r="AAB1019" s="871"/>
      <c r="AAC1019" s="871"/>
      <c r="AAD1019" s="871"/>
      <c r="AAE1019" s="871"/>
      <c r="AAF1019" s="871"/>
      <c r="AAG1019" s="871"/>
      <c r="AAH1019" s="871"/>
      <c r="AAI1019" s="871"/>
      <c r="AAJ1019" s="871"/>
      <c r="AAK1019" s="871"/>
      <c r="AAL1019" s="871"/>
      <c r="AAM1019" s="871"/>
      <c r="AAN1019" s="871"/>
      <c r="AAO1019" s="871"/>
      <c r="AAP1019" s="871"/>
      <c r="AAQ1019" s="871"/>
      <c r="AAR1019" s="871"/>
      <c r="AAS1019" s="871"/>
      <c r="AAT1019" s="871"/>
      <c r="AAU1019" s="871"/>
      <c r="AAV1019" s="871"/>
      <c r="AAW1019" s="871"/>
      <c r="AAX1019" s="871"/>
      <c r="AAY1019" s="871"/>
      <c r="AAZ1019" s="871"/>
      <c r="ABA1019" s="871"/>
      <c r="ABB1019" s="871"/>
      <c r="ABC1019" s="871"/>
      <c r="ABD1019" s="871"/>
      <c r="ABE1019" s="871"/>
      <c r="ABF1019" s="871"/>
      <c r="ABG1019" s="871"/>
      <c r="ABH1019" s="871"/>
      <c r="ABI1019" s="871"/>
      <c r="ABJ1019" s="871"/>
      <c r="ABK1019" s="871"/>
      <c r="ABL1019" s="871"/>
      <c r="ABM1019" s="871"/>
      <c r="ABN1019" s="871"/>
      <c r="ABO1019" s="871"/>
      <c r="ABP1019" s="871"/>
      <c r="ABQ1019" s="871"/>
      <c r="ABR1019" s="871"/>
      <c r="ABS1019" s="871"/>
      <c r="ABT1019" s="871"/>
      <c r="ABU1019" s="871"/>
      <c r="ABV1019" s="871"/>
      <c r="ABW1019" s="871"/>
      <c r="ABX1019" s="871"/>
      <c r="ABY1019" s="871"/>
      <c r="ABZ1019" s="871"/>
      <c r="ACA1019" s="871"/>
      <c r="ACB1019" s="871"/>
      <c r="ACC1019" s="871"/>
      <c r="ACD1019" s="871"/>
      <c r="ACE1019" s="871"/>
      <c r="ACF1019" s="871"/>
      <c r="ACG1019" s="871"/>
      <c r="ACH1019" s="871"/>
      <c r="ACI1019" s="871"/>
      <c r="ACJ1019" s="871"/>
      <c r="ACK1019" s="871"/>
      <c r="ACL1019" s="871"/>
      <c r="ACM1019" s="871"/>
      <c r="ACN1019" s="871"/>
      <c r="ACO1019" s="871"/>
      <c r="ACP1019" s="871"/>
      <c r="ACQ1019" s="871"/>
      <c r="ACR1019" s="871"/>
      <c r="ACS1019" s="871"/>
      <c r="ACT1019" s="871"/>
      <c r="ACU1019" s="871"/>
      <c r="ACV1019" s="871"/>
      <c r="ACW1019" s="871"/>
      <c r="ACX1019" s="871"/>
      <c r="ACY1019" s="871"/>
      <c r="ACZ1019" s="871"/>
      <c r="ADA1019" s="871"/>
      <c r="ADB1019" s="871"/>
      <c r="ADC1019" s="871"/>
      <c r="ADD1019" s="871"/>
      <c r="ADE1019" s="871"/>
      <c r="ADF1019" s="871"/>
      <c r="ADG1019" s="871"/>
      <c r="ADH1019" s="871"/>
      <c r="ADI1019" s="871"/>
      <c r="ADJ1019" s="871"/>
      <c r="ADK1019" s="871"/>
      <c r="ADL1019" s="871"/>
      <c r="ADM1019" s="871"/>
      <c r="ADN1019" s="871"/>
      <c r="ADO1019" s="871"/>
      <c r="ADP1019" s="871"/>
      <c r="ADQ1019" s="871"/>
      <c r="ADR1019" s="871"/>
      <c r="ADS1019" s="871"/>
      <c r="ADT1019" s="871"/>
      <c r="ADU1019" s="871"/>
      <c r="ADV1019" s="871"/>
      <c r="ADW1019" s="871"/>
      <c r="ADX1019" s="871"/>
      <c r="ADY1019" s="871"/>
      <c r="ADZ1019" s="871"/>
      <c r="AEA1019" s="871"/>
      <c r="AEB1019" s="871"/>
      <c r="AEC1019" s="871"/>
      <c r="AED1019" s="871"/>
      <c r="AEE1019" s="871"/>
      <c r="AEF1019" s="871"/>
      <c r="AEG1019" s="871"/>
      <c r="AEH1019" s="871"/>
      <c r="AEI1019" s="871"/>
      <c r="AEJ1019" s="871"/>
      <c r="AEK1019" s="871"/>
      <c r="AEL1019" s="871"/>
      <c r="AEM1019" s="871"/>
      <c r="AEN1019" s="871"/>
      <c r="AEO1019" s="871"/>
      <c r="AEP1019" s="871"/>
      <c r="AEQ1019" s="871"/>
      <c r="AER1019" s="871"/>
      <c r="AES1019" s="871"/>
      <c r="AET1019" s="871"/>
      <c r="AEU1019" s="871"/>
      <c r="AEV1019" s="871"/>
      <c r="AEW1019" s="871"/>
      <c r="AEX1019" s="871"/>
      <c r="AEY1019" s="871"/>
      <c r="AEZ1019" s="871"/>
      <c r="AFA1019" s="871"/>
      <c r="AFB1019" s="871"/>
      <c r="AFC1019" s="871"/>
      <c r="AFD1019" s="871"/>
      <c r="AFE1019" s="871"/>
      <c r="AFF1019" s="871"/>
      <c r="AFG1019" s="871"/>
      <c r="AFH1019" s="871"/>
      <c r="AFI1019" s="871"/>
      <c r="AFJ1019" s="871"/>
      <c r="AFK1019" s="871"/>
      <c r="AFL1019" s="871"/>
      <c r="AFM1019" s="871"/>
      <c r="AFN1019" s="871"/>
      <c r="AFO1019" s="871"/>
      <c r="AFP1019" s="871"/>
      <c r="AFQ1019" s="871"/>
      <c r="AFR1019" s="871"/>
      <c r="AFS1019" s="871"/>
      <c r="AFT1019" s="871"/>
      <c r="AFU1019" s="871"/>
      <c r="AFV1019" s="871"/>
      <c r="AFW1019" s="871"/>
      <c r="AFX1019" s="871"/>
      <c r="AFY1019" s="871"/>
      <c r="AFZ1019" s="871"/>
      <c r="AGA1019" s="871"/>
      <c r="AGB1019" s="871"/>
      <c r="AGC1019" s="871"/>
      <c r="AGD1019" s="871"/>
      <c r="AGE1019" s="871"/>
      <c r="AGF1019" s="871"/>
      <c r="AGG1019" s="871"/>
      <c r="AGH1019" s="871"/>
      <c r="AGI1019" s="871"/>
      <c r="AGJ1019" s="871"/>
      <c r="AGK1019" s="871"/>
      <c r="AGL1019" s="871"/>
      <c r="AGM1019" s="871"/>
      <c r="AGN1019" s="871"/>
      <c r="AGO1019" s="871"/>
      <c r="AGP1019" s="871"/>
      <c r="AGQ1019" s="871"/>
      <c r="AGR1019" s="871"/>
      <c r="AGS1019" s="871"/>
      <c r="AGT1019" s="871"/>
      <c r="AGU1019" s="871"/>
      <c r="AGV1019" s="871"/>
      <c r="AGW1019" s="871"/>
      <c r="AGX1019" s="871"/>
      <c r="AGY1019" s="871"/>
      <c r="AGZ1019" s="871"/>
      <c r="AHA1019" s="871"/>
      <c r="AHB1019" s="871"/>
      <c r="AHC1019" s="871"/>
      <c r="AHD1019" s="871"/>
      <c r="AHE1019" s="871"/>
      <c r="AHF1019" s="871"/>
      <c r="AHG1019" s="871"/>
      <c r="AHH1019" s="871"/>
      <c r="AHI1019" s="871"/>
      <c r="AHJ1019" s="871"/>
      <c r="AHK1019" s="871"/>
      <c r="AHL1019" s="871"/>
      <c r="AHM1019" s="871"/>
      <c r="AHN1019" s="871"/>
      <c r="AHO1019" s="871"/>
      <c r="AHP1019" s="871"/>
      <c r="AHQ1019" s="871"/>
      <c r="AHR1019" s="871"/>
      <c r="AHS1019" s="871"/>
      <c r="AHT1019" s="871"/>
      <c r="AHU1019" s="871"/>
      <c r="AHV1019" s="871"/>
      <c r="AHW1019" s="871"/>
      <c r="AHX1019" s="871"/>
      <c r="AHY1019" s="871"/>
      <c r="AHZ1019" s="871"/>
      <c r="AIA1019" s="871"/>
      <c r="AIB1019" s="871"/>
      <c r="AIC1019" s="871"/>
      <c r="AID1019" s="871"/>
      <c r="AIE1019" s="871"/>
      <c r="AIF1019" s="871"/>
      <c r="AIG1019" s="871"/>
      <c r="AIH1019" s="871"/>
      <c r="AII1019" s="871"/>
      <c r="AIJ1019" s="871"/>
      <c r="AIK1019" s="871"/>
      <c r="AIL1019" s="871"/>
      <c r="AIM1019" s="871"/>
      <c r="AIN1019" s="871"/>
      <c r="AIO1019" s="871"/>
      <c r="AIP1019" s="871"/>
      <c r="AIQ1019" s="871"/>
      <c r="AIR1019" s="871"/>
      <c r="AIS1019" s="871"/>
      <c r="AIT1019" s="871"/>
      <c r="AIU1019" s="871"/>
      <c r="AIV1019" s="871"/>
      <c r="AIW1019" s="871"/>
      <c r="AIX1019" s="871"/>
      <c r="AIY1019" s="871"/>
      <c r="AIZ1019" s="871"/>
      <c r="AJA1019" s="871"/>
      <c r="AJB1019" s="871"/>
      <c r="AJC1019" s="871"/>
      <c r="AJD1019" s="871"/>
      <c r="AJE1019" s="871"/>
      <c r="AJF1019" s="871"/>
      <c r="AJG1019" s="871"/>
      <c r="AJH1019" s="871"/>
      <c r="AJI1019" s="871"/>
      <c r="AJJ1019" s="871"/>
      <c r="AJK1019" s="871"/>
      <c r="AJL1019" s="871"/>
      <c r="AJM1019" s="871"/>
      <c r="AJN1019" s="871"/>
      <c r="AJO1019" s="871"/>
      <c r="AJP1019" s="871"/>
      <c r="AJQ1019" s="871"/>
      <c r="AJR1019" s="871"/>
      <c r="AJS1019" s="871"/>
      <c r="AJT1019" s="871"/>
      <c r="AJU1019" s="871"/>
      <c r="AJV1019" s="871"/>
      <c r="AJW1019" s="871"/>
      <c r="AJX1019" s="871"/>
      <c r="AJY1019" s="871"/>
      <c r="AJZ1019" s="871"/>
      <c r="AKA1019" s="871"/>
      <c r="AKB1019" s="871"/>
      <c r="AKC1019" s="871"/>
      <c r="AKD1019" s="871"/>
      <c r="AKE1019" s="871"/>
      <c r="AKF1019" s="871"/>
      <c r="AKG1019" s="871"/>
      <c r="AKH1019" s="871"/>
      <c r="AKI1019" s="871"/>
      <c r="AKJ1019" s="871"/>
      <c r="AKK1019" s="871"/>
      <c r="AKL1019" s="871"/>
      <c r="AKM1019" s="871"/>
      <c r="AKN1019" s="871"/>
      <c r="AKO1019" s="871"/>
      <c r="AKP1019" s="871"/>
      <c r="AKQ1019" s="871"/>
      <c r="AKR1019" s="871"/>
      <c r="AKS1019" s="871"/>
      <c r="AKT1019" s="871"/>
      <c r="AKU1019" s="871"/>
      <c r="AKV1019" s="871"/>
      <c r="AKW1019" s="871"/>
      <c r="AKX1019" s="871"/>
      <c r="AKY1019" s="871"/>
      <c r="AKZ1019" s="871"/>
      <c r="ALA1019" s="871"/>
      <c r="ALB1019" s="871"/>
      <c r="ALC1019" s="871"/>
      <c r="ALD1019" s="871"/>
      <c r="ALE1019" s="871"/>
      <c r="ALF1019" s="871"/>
      <c r="ALG1019" s="871"/>
      <c r="ALH1019" s="871"/>
      <c r="ALI1019" s="871"/>
      <c r="ALJ1019" s="871"/>
      <c r="ALK1019" s="871"/>
      <c r="ALL1019" s="871"/>
      <c r="ALM1019" s="871"/>
      <c r="ALN1019" s="871"/>
      <c r="ALO1019" s="871"/>
      <c r="ALP1019" s="871"/>
      <c r="ALQ1019" s="871"/>
      <c r="ALR1019" s="871"/>
      <c r="ALS1019" s="871"/>
      <c r="ALT1019" s="871"/>
      <c r="ALU1019" s="871"/>
      <c r="ALV1019" s="871"/>
      <c r="ALW1019" s="871"/>
      <c r="ALX1019" s="871"/>
      <c r="ALY1019" s="871"/>
      <c r="ALZ1019" s="871"/>
      <c r="AMA1019" s="871"/>
      <c r="AMB1019" s="871"/>
      <c r="AMC1019" s="871"/>
      <c r="AMD1019" s="871"/>
      <c r="AME1019" s="871"/>
      <c r="AMF1019" s="871"/>
      <c r="AMG1019" s="871"/>
      <c r="AMH1019" s="871"/>
      <c r="AMI1019" s="871"/>
      <c r="AMJ1019" s="871"/>
    </row>
    <row r="1020" spans="1:1024" ht="14.4">
      <c r="A1020" s="964">
        <v>15455</v>
      </c>
      <c r="B1020" s="1003">
        <v>0.1</v>
      </c>
      <c r="C1020" s="1042"/>
      <c r="D1020" s="954" t="s">
        <v>765</v>
      </c>
      <c r="E1020" s="955">
        <v>2500000</v>
      </c>
      <c r="F1020" s="1056">
        <v>2.5000000000000001E-2</v>
      </c>
      <c r="G1020" s="955">
        <f t="shared" si="40"/>
        <v>62500</v>
      </c>
      <c r="H1020" s="1055"/>
      <c r="I1020" s="871"/>
      <c r="J1020" s="871"/>
      <c r="K1020" s="871"/>
      <c r="L1020" s="871"/>
      <c r="M1020" s="871"/>
      <c r="N1020" s="871"/>
      <c r="O1020" s="871"/>
      <c r="P1020" s="871"/>
      <c r="Q1020" s="871"/>
      <c r="R1020" s="871"/>
      <c r="S1020" s="871"/>
      <c r="T1020" s="871"/>
      <c r="U1020" s="871"/>
      <c r="V1020" s="871"/>
      <c r="W1020" s="871"/>
      <c r="X1020" s="871"/>
      <c r="Y1020" s="871"/>
      <c r="Z1020" s="871"/>
      <c r="AA1020" s="871"/>
      <c r="AB1020" s="871"/>
      <c r="AC1020" s="871"/>
      <c r="AD1020" s="871"/>
      <c r="AE1020" s="871"/>
      <c r="AF1020" s="871"/>
      <c r="AG1020" s="871"/>
      <c r="AH1020" s="871"/>
      <c r="AI1020" s="871"/>
      <c r="AJ1020" s="871"/>
      <c r="AK1020" s="871"/>
      <c r="AL1020" s="871"/>
      <c r="AM1020" s="871"/>
      <c r="AN1020" s="871"/>
      <c r="AO1020" s="871"/>
      <c r="AP1020" s="871"/>
      <c r="AQ1020" s="871"/>
      <c r="AR1020" s="871"/>
      <c r="AS1020" s="871"/>
      <c r="AT1020" s="871"/>
      <c r="AU1020" s="871"/>
      <c r="AV1020" s="871"/>
      <c r="AW1020" s="871"/>
      <c r="AX1020" s="871"/>
      <c r="AY1020" s="871"/>
      <c r="AZ1020" s="871"/>
      <c r="BA1020" s="871"/>
      <c r="BB1020" s="871"/>
      <c r="BC1020" s="871"/>
      <c r="BD1020" s="871"/>
      <c r="BE1020" s="871"/>
      <c r="BF1020" s="871"/>
      <c r="BG1020" s="871"/>
      <c r="BH1020" s="871"/>
      <c r="BI1020" s="871"/>
      <c r="BJ1020" s="871"/>
      <c r="BK1020" s="871"/>
      <c r="BL1020" s="871"/>
      <c r="BM1020" s="871"/>
      <c r="BN1020" s="871"/>
      <c r="BO1020" s="871"/>
      <c r="BP1020" s="871"/>
      <c r="BQ1020" s="871"/>
      <c r="BR1020" s="871"/>
      <c r="BS1020" s="871"/>
      <c r="BT1020" s="871"/>
      <c r="BU1020" s="871"/>
      <c r="BV1020" s="871"/>
      <c r="BW1020" s="871"/>
      <c r="BX1020" s="871"/>
      <c r="BY1020" s="871"/>
      <c r="BZ1020" s="871"/>
      <c r="CA1020" s="871"/>
      <c r="CB1020" s="871"/>
      <c r="CC1020" s="871"/>
      <c r="CD1020" s="871"/>
      <c r="CE1020" s="871"/>
      <c r="CF1020" s="871"/>
      <c r="CG1020" s="871"/>
      <c r="CH1020" s="871"/>
      <c r="CI1020" s="871"/>
      <c r="CJ1020" s="871"/>
      <c r="CK1020" s="871"/>
      <c r="CL1020" s="871"/>
      <c r="CM1020" s="871"/>
      <c r="CN1020" s="871"/>
      <c r="CO1020" s="871"/>
      <c r="CP1020" s="871"/>
      <c r="CQ1020" s="871"/>
      <c r="CR1020" s="871"/>
      <c r="CS1020" s="871"/>
      <c r="CT1020" s="871"/>
      <c r="CU1020" s="871"/>
      <c r="CV1020" s="871"/>
      <c r="CW1020" s="871"/>
      <c r="CX1020" s="871"/>
      <c r="CY1020" s="871"/>
      <c r="CZ1020" s="871"/>
      <c r="DA1020" s="871"/>
      <c r="DB1020" s="871"/>
      <c r="DC1020" s="871"/>
      <c r="DD1020" s="871"/>
      <c r="DE1020" s="871"/>
      <c r="DF1020" s="871"/>
      <c r="DG1020" s="871"/>
      <c r="DH1020" s="871"/>
      <c r="DI1020" s="871"/>
      <c r="DJ1020" s="871"/>
      <c r="DK1020" s="871"/>
      <c r="DL1020" s="871"/>
      <c r="DM1020" s="871"/>
      <c r="DN1020" s="871"/>
      <c r="DO1020" s="871"/>
      <c r="DP1020" s="871"/>
      <c r="DQ1020" s="871"/>
      <c r="DR1020" s="871"/>
      <c r="DS1020" s="871"/>
      <c r="DT1020" s="871"/>
      <c r="DU1020" s="871"/>
      <c r="DV1020" s="871"/>
      <c r="DW1020" s="871"/>
      <c r="DX1020" s="871"/>
      <c r="DY1020" s="871"/>
      <c r="DZ1020" s="871"/>
      <c r="EA1020" s="871"/>
      <c r="EB1020" s="871"/>
      <c r="EC1020" s="871"/>
      <c r="ED1020" s="871"/>
      <c r="EE1020" s="871"/>
      <c r="EF1020" s="871"/>
      <c r="EG1020" s="871"/>
      <c r="EH1020" s="871"/>
      <c r="EI1020" s="871"/>
      <c r="EJ1020" s="871"/>
      <c r="EK1020" s="871"/>
      <c r="EL1020" s="871"/>
      <c r="EM1020" s="871"/>
      <c r="EN1020" s="871"/>
      <c r="EO1020" s="871"/>
      <c r="EP1020" s="871"/>
      <c r="EQ1020" s="871"/>
      <c r="ER1020" s="871"/>
      <c r="ES1020" s="871"/>
      <c r="ET1020" s="871"/>
      <c r="EU1020" s="871"/>
      <c r="EV1020" s="871"/>
      <c r="EW1020" s="871"/>
      <c r="EX1020" s="871"/>
      <c r="EY1020" s="871"/>
      <c r="EZ1020" s="871"/>
      <c r="FA1020" s="871"/>
      <c r="FB1020" s="871"/>
      <c r="FC1020" s="871"/>
      <c r="FD1020" s="871"/>
      <c r="FE1020" s="871"/>
      <c r="FF1020" s="871"/>
      <c r="FG1020" s="871"/>
      <c r="FH1020" s="871"/>
      <c r="FI1020" s="871"/>
      <c r="FJ1020" s="871"/>
      <c r="FK1020" s="871"/>
      <c r="FL1020" s="871"/>
      <c r="FM1020" s="871"/>
      <c r="FN1020" s="871"/>
      <c r="FO1020" s="871"/>
      <c r="FP1020" s="871"/>
      <c r="FQ1020" s="871"/>
      <c r="FR1020" s="871"/>
      <c r="FS1020" s="871"/>
      <c r="FT1020" s="871"/>
      <c r="FU1020" s="871"/>
      <c r="FV1020" s="871"/>
      <c r="FW1020" s="871"/>
      <c r="FX1020" s="871"/>
      <c r="FY1020" s="871"/>
      <c r="FZ1020" s="871"/>
      <c r="GA1020" s="871"/>
      <c r="GB1020" s="871"/>
      <c r="GC1020" s="871"/>
      <c r="GD1020" s="871"/>
      <c r="GE1020" s="871"/>
      <c r="GF1020" s="871"/>
      <c r="GG1020" s="871"/>
      <c r="GH1020" s="871"/>
      <c r="GI1020" s="871"/>
      <c r="GJ1020" s="871"/>
      <c r="GK1020" s="871"/>
      <c r="GL1020" s="871"/>
      <c r="GM1020" s="871"/>
      <c r="GN1020" s="871"/>
      <c r="GO1020" s="871"/>
      <c r="GP1020" s="871"/>
      <c r="GQ1020" s="871"/>
      <c r="GR1020" s="871"/>
      <c r="GS1020" s="871"/>
      <c r="GT1020" s="871"/>
      <c r="GU1020" s="871"/>
      <c r="GV1020" s="871"/>
      <c r="GW1020" s="871"/>
      <c r="GX1020" s="871"/>
      <c r="GY1020" s="871"/>
      <c r="GZ1020" s="871"/>
      <c r="HA1020" s="871"/>
      <c r="HB1020" s="871"/>
      <c r="HC1020" s="871"/>
      <c r="HD1020" s="871"/>
      <c r="HE1020" s="871"/>
      <c r="HF1020" s="871"/>
      <c r="HG1020" s="871"/>
      <c r="HH1020" s="871"/>
      <c r="HI1020" s="871"/>
      <c r="HJ1020" s="871"/>
      <c r="HK1020" s="871"/>
      <c r="HL1020" s="871"/>
      <c r="HM1020" s="871"/>
      <c r="HN1020" s="871"/>
      <c r="HO1020" s="871"/>
      <c r="HP1020" s="871"/>
      <c r="HQ1020" s="871"/>
      <c r="HR1020" s="871"/>
      <c r="HS1020" s="871"/>
      <c r="HT1020" s="871"/>
      <c r="HU1020" s="871"/>
      <c r="HV1020" s="871"/>
      <c r="HW1020" s="871"/>
      <c r="HX1020" s="871"/>
      <c r="HY1020" s="871"/>
      <c r="HZ1020" s="871"/>
      <c r="IA1020" s="871"/>
      <c r="IB1020" s="871"/>
      <c r="IC1020" s="871"/>
      <c r="ID1020" s="871"/>
      <c r="IE1020" s="871"/>
      <c r="IF1020" s="871"/>
      <c r="IG1020" s="871"/>
      <c r="IH1020" s="871"/>
      <c r="II1020" s="871"/>
      <c r="IJ1020" s="871"/>
      <c r="IK1020" s="871"/>
      <c r="IL1020" s="871"/>
      <c r="IM1020" s="871"/>
      <c r="IN1020" s="871"/>
      <c r="IO1020" s="871"/>
      <c r="IP1020" s="871"/>
      <c r="IQ1020" s="871"/>
      <c r="IR1020" s="871"/>
      <c r="IS1020" s="871"/>
      <c r="IT1020" s="871"/>
      <c r="IU1020" s="871"/>
      <c r="IV1020" s="871"/>
      <c r="IW1020" s="871"/>
      <c r="IX1020" s="871"/>
      <c r="IY1020" s="871"/>
      <c r="IZ1020" s="871"/>
      <c r="JA1020" s="871"/>
      <c r="JB1020" s="871"/>
      <c r="JC1020" s="871"/>
      <c r="JD1020" s="871"/>
      <c r="JE1020" s="871"/>
      <c r="JF1020" s="871"/>
      <c r="JG1020" s="871"/>
      <c r="JH1020" s="871"/>
      <c r="JI1020" s="871"/>
      <c r="JJ1020" s="871"/>
      <c r="JK1020" s="871"/>
      <c r="JL1020" s="871"/>
      <c r="JM1020" s="871"/>
      <c r="JN1020" s="871"/>
      <c r="JO1020" s="871"/>
      <c r="JP1020" s="871"/>
      <c r="JQ1020" s="871"/>
      <c r="JR1020" s="871"/>
      <c r="JS1020" s="871"/>
      <c r="JT1020" s="871"/>
      <c r="JU1020" s="871"/>
      <c r="JV1020" s="871"/>
      <c r="JW1020" s="871"/>
      <c r="JX1020" s="871"/>
      <c r="JY1020" s="871"/>
      <c r="JZ1020" s="871"/>
      <c r="KA1020" s="871"/>
      <c r="KB1020" s="871"/>
      <c r="KC1020" s="871"/>
      <c r="KD1020" s="871"/>
      <c r="KE1020" s="871"/>
      <c r="KF1020" s="871"/>
      <c r="KG1020" s="871"/>
      <c r="KH1020" s="871"/>
      <c r="KI1020" s="871"/>
      <c r="KJ1020" s="871"/>
      <c r="KK1020" s="871"/>
      <c r="KL1020" s="871"/>
      <c r="KM1020" s="871"/>
      <c r="KN1020" s="871"/>
      <c r="KO1020" s="871"/>
      <c r="KP1020" s="871"/>
      <c r="KQ1020" s="871"/>
      <c r="KR1020" s="871"/>
      <c r="KS1020" s="871"/>
      <c r="KT1020" s="871"/>
      <c r="KU1020" s="871"/>
      <c r="KV1020" s="871"/>
      <c r="KW1020" s="871"/>
      <c r="KX1020" s="871"/>
      <c r="KY1020" s="871"/>
      <c r="KZ1020" s="871"/>
      <c r="LA1020" s="871"/>
      <c r="LB1020" s="871"/>
      <c r="LC1020" s="871"/>
      <c r="LD1020" s="871"/>
      <c r="LE1020" s="871"/>
      <c r="LF1020" s="871"/>
      <c r="LG1020" s="871"/>
      <c r="LH1020" s="871"/>
      <c r="LI1020" s="871"/>
      <c r="LJ1020" s="871"/>
      <c r="LK1020" s="871"/>
      <c r="LL1020" s="871"/>
      <c r="LM1020" s="871"/>
      <c r="LN1020" s="871"/>
      <c r="LO1020" s="871"/>
      <c r="LP1020" s="871"/>
      <c r="LQ1020" s="871"/>
      <c r="LR1020" s="871"/>
      <c r="LS1020" s="871"/>
      <c r="LT1020" s="871"/>
      <c r="LU1020" s="871"/>
      <c r="LV1020" s="871"/>
      <c r="LW1020" s="871"/>
      <c r="LX1020" s="871"/>
      <c r="LY1020" s="871"/>
      <c r="LZ1020" s="871"/>
      <c r="MA1020" s="871"/>
      <c r="MB1020" s="871"/>
      <c r="MC1020" s="871"/>
      <c r="MD1020" s="871"/>
      <c r="ME1020" s="871"/>
      <c r="MF1020" s="871"/>
      <c r="MG1020" s="871"/>
      <c r="MH1020" s="871"/>
      <c r="MI1020" s="871"/>
      <c r="MJ1020" s="871"/>
      <c r="MK1020" s="871"/>
      <c r="ML1020" s="871"/>
      <c r="MM1020" s="871"/>
      <c r="MN1020" s="871"/>
      <c r="MO1020" s="871"/>
      <c r="MP1020" s="871"/>
      <c r="MQ1020" s="871"/>
      <c r="MR1020" s="871"/>
      <c r="MS1020" s="871"/>
      <c r="MT1020" s="871"/>
      <c r="MU1020" s="871"/>
      <c r="MV1020" s="871"/>
      <c r="MW1020" s="871"/>
      <c r="MX1020" s="871"/>
      <c r="MY1020" s="871"/>
      <c r="MZ1020" s="871"/>
      <c r="NA1020" s="871"/>
      <c r="NB1020" s="871"/>
      <c r="NC1020" s="871"/>
      <c r="ND1020" s="871"/>
      <c r="NE1020" s="871"/>
      <c r="NF1020" s="871"/>
      <c r="NG1020" s="871"/>
      <c r="NH1020" s="871"/>
      <c r="NI1020" s="871"/>
      <c r="NJ1020" s="871"/>
      <c r="NK1020" s="871"/>
      <c r="NL1020" s="871"/>
      <c r="NM1020" s="871"/>
      <c r="NN1020" s="871"/>
      <c r="NO1020" s="871"/>
      <c r="NP1020" s="871"/>
      <c r="NQ1020" s="871"/>
      <c r="NR1020" s="871"/>
      <c r="NS1020" s="871"/>
      <c r="NT1020" s="871"/>
      <c r="NU1020" s="871"/>
      <c r="NV1020" s="871"/>
      <c r="NW1020" s="871"/>
      <c r="NX1020" s="871"/>
      <c r="NY1020" s="871"/>
      <c r="NZ1020" s="871"/>
      <c r="OA1020" s="871"/>
      <c r="OB1020" s="871"/>
      <c r="OC1020" s="871"/>
      <c r="OD1020" s="871"/>
      <c r="OE1020" s="871"/>
      <c r="OF1020" s="871"/>
      <c r="OG1020" s="871"/>
      <c r="OH1020" s="871"/>
      <c r="OI1020" s="871"/>
      <c r="OJ1020" s="871"/>
      <c r="OK1020" s="871"/>
      <c r="OL1020" s="871"/>
      <c r="OM1020" s="871"/>
      <c r="ON1020" s="871"/>
      <c r="OO1020" s="871"/>
      <c r="OP1020" s="871"/>
      <c r="OQ1020" s="871"/>
      <c r="OR1020" s="871"/>
      <c r="OS1020" s="871"/>
      <c r="OT1020" s="871"/>
      <c r="OU1020" s="871"/>
      <c r="OV1020" s="871"/>
      <c r="OW1020" s="871"/>
      <c r="OX1020" s="871"/>
      <c r="OY1020" s="871"/>
      <c r="OZ1020" s="871"/>
      <c r="PA1020" s="871"/>
      <c r="PB1020" s="871"/>
      <c r="PC1020" s="871"/>
      <c r="PD1020" s="871"/>
      <c r="PE1020" s="871"/>
      <c r="PF1020" s="871"/>
      <c r="PG1020" s="871"/>
      <c r="PH1020" s="871"/>
      <c r="PI1020" s="871"/>
      <c r="PJ1020" s="871"/>
      <c r="PK1020" s="871"/>
      <c r="PL1020" s="871"/>
      <c r="PM1020" s="871"/>
      <c r="PN1020" s="871"/>
      <c r="PO1020" s="871"/>
      <c r="PP1020" s="871"/>
      <c r="PQ1020" s="871"/>
      <c r="PR1020" s="871"/>
      <c r="PS1020" s="871"/>
      <c r="PT1020" s="871"/>
      <c r="PU1020" s="871"/>
      <c r="PV1020" s="871"/>
      <c r="PW1020" s="871"/>
      <c r="PX1020" s="871"/>
      <c r="PY1020" s="871"/>
      <c r="PZ1020" s="871"/>
      <c r="QA1020" s="871"/>
      <c r="QB1020" s="871"/>
      <c r="QC1020" s="871"/>
      <c r="QD1020" s="871"/>
      <c r="QE1020" s="871"/>
      <c r="QF1020" s="871"/>
      <c r="QG1020" s="871"/>
      <c r="QH1020" s="871"/>
      <c r="QI1020" s="871"/>
      <c r="QJ1020" s="871"/>
      <c r="QK1020" s="871"/>
      <c r="QL1020" s="871"/>
      <c r="QM1020" s="871"/>
      <c r="QN1020" s="871"/>
      <c r="QO1020" s="871"/>
      <c r="QP1020" s="871"/>
      <c r="QQ1020" s="871"/>
      <c r="QR1020" s="871"/>
      <c r="QS1020" s="871"/>
      <c r="QT1020" s="871"/>
      <c r="QU1020" s="871"/>
      <c r="QV1020" s="871"/>
      <c r="QW1020" s="871"/>
      <c r="QX1020" s="871"/>
      <c r="QY1020" s="871"/>
      <c r="QZ1020" s="871"/>
      <c r="RA1020" s="871"/>
      <c r="RB1020" s="871"/>
      <c r="RC1020" s="871"/>
      <c r="RD1020" s="871"/>
      <c r="RE1020" s="871"/>
      <c r="RF1020" s="871"/>
      <c r="RG1020" s="871"/>
      <c r="RH1020" s="871"/>
      <c r="RI1020" s="871"/>
      <c r="RJ1020" s="871"/>
      <c r="RK1020" s="871"/>
      <c r="RL1020" s="871"/>
      <c r="RM1020" s="871"/>
      <c r="RN1020" s="871"/>
      <c r="RO1020" s="871"/>
      <c r="RP1020" s="871"/>
      <c r="RQ1020" s="871"/>
      <c r="RR1020" s="871"/>
      <c r="RS1020" s="871"/>
      <c r="RT1020" s="871"/>
      <c r="RU1020" s="871"/>
      <c r="RV1020" s="871"/>
      <c r="RW1020" s="871"/>
      <c r="RX1020" s="871"/>
      <c r="RY1020" s="871"/>
      <c r="RZ1020" s="871"/>
      <c r="SA1020" s="871"/>
      <c r="SB1020" s="871"/>
      <c r="SC1020" s="871"/>
      <c r="SD1020" s="871"/>
      <c r="SE1020" s="871"/>
      <c r="SF1020" s="871"/>
      <c r="SG1020" s="871"/>
      <c r="SH1020" s="871"/>
      <c r="SI1020" s="871"/>
      <c r="SJ1020" s="871"/>
      <c r="SK1020" s="871"/>
      <c r="SL1020" s="871"/>
      <c r="SM1020" s="871"/>
      <c r="SN1020" s="871"/>
      <c r="SO1020" s="871"/>
      <c r="SP1020" s="871"/>
      <c r="SQ1020" s="871"/>
      <c r="SR1020" s="871"/>
      <c r="SS1020" s="871"/>
      <c r="ST1020" s="871"/>
      <c r="SU1020" s="871"/>
      <c r="SV1020" s="871"/>
      <c r="SW1020" s="871"/>
      <c r="SX1020" s="871"/>
      <c r="SY1020" s="871"/>
      <c r="SZ1020" s="871"/>
      <c r="TA1020" s="871"/>
      <c r="TB1020" s="871"/>
      <c r="TC1020" s="871"/>
      <c r="TD1020" s="871"/>
      <c r="TE1020" s="871"/>
      <c r="TF1020" s="871"/>
      <c r="TG1020" s="871"/>
      <c r="TH1020" s="871"/>
      <c r="TI1020" s="871"/>
      <c r="TJ1020" s="871"/>
      <c r="TK1020" s="871"/>
      <c r="TL1020" s="871"/>
      <c r="TM1020" s="871"/>
      <c r="TN1020" s="871"/>
      <c r="TO1020" s="871"/>
      <c r="TP1020" s="871"/>
      <c r="TQ1020" s="871"/>
      <c r="TR1020" s="871"/>
      <c r="TS1020" s="871"/>
      <c r="TT1020" s="871"/>
      <c r="TU1020" s="871"/>
      <c r="TV1020" s="871"/>
      <c r="TW1020" s="871"/>
      <c r="TX1020" s="871"/>
      <c r="TY1020" s="871"/>
      <c r="TZ1020" s="871"/>
      <c r="UA1020" s="871"/>
      <c r="UB1020" s="871"/>
      <c r="UC1020" s="871"/>
      <c r="UD1020" s="871"/>
      <c r="UE1020" s="871"/>
      <c r="UF1020" s="871"/>
      <c r="UG1020" s="871"/>
      <c r="UH1020" s="871"/>
      <c r="UI1020" s="871"/>
      <c r="UJ1020" s="871"/>
      <c r="UK1020" s="871"/>
      <c r="UL1020" s="871"/>
      <c r="UM1020" s="871"/>
      <c r="UN1020" s="871"/>
      <c r="UO1020" s="871"/>
      <c r="UP1020" s="871"/>
      <c r="UQ1020" s="871"/>
      <c r="UR1020" s="871"/>
      <c r="US1020" s="871"/>
      <c r="UT1020" s="871"/>
      <c r="UU1020" s="871"/>
      <c r="UV1020" s="871"/>
      <c r="UW1020" s="871"/>
      <c r="UX1020" s="871"/>
      <c r="UY1020" s="871"/>
      <c r="UZ1020" s="871"/>
      <c r="VA1020" s="871"/>
      <c r="VB1020" s="871"/>
      <c r="VC1020" s="871"/>
      <c r="VD1020" s="871"/>
      <c r="VE1020" s="871"/>
      <c r="VF1020" s="871"/>
      <c r="VG1020" s="871"/>
      <c r="VH1020" s="871"/>
      <c r="VI1020" s="871"/>
      <c r="VJ1020" s="871"/>
      <c r="VK1020" s="871"/>
      <c r="VL1020" s="871"/>
      <c r="VM1020" s="871"/>
      <c r="VN1020" s="871"/>
      <c r="VO1020" s="871"/>
      <c r="VP1020" s="871"/>
      <c r="VQ1020" s="871"/>
      <c r="VR1020" s="871"/>
      <c r="VS1020" s="871"/>
      <c r="VT1020" s="871"/>
      <c r="VU1020" s="871"/>
      <c r="VV1020" s="871"/>
      <c r="VW1020" s="871"/>
      <c r="VX1020" s="871"/>
      <c r="VY1020" s="871"/>
      <c r="VZ1020" s="871"/>
      <c r="WA1020" s="871"/>
      <c r="WB1020" s="871"/>
      <c r="WC1020" s="871"/>
      <c r="WD1020" s="871"/>
      <c r="WE1020" s="871"/>
      <c r="WF1020" s="871"/>
      <c r="WG1020" s="871"/>
      <c r="WH1020" s="871"/>
      <c r="WI1020" s="871"/>
      <c r="WJ1020" s="871"/>
      <c r="WK1020" s="871"/>
      <c r="WL1020" s="871"/>
      <c r="WM1020" s="871"/>
      <c r="WN1020" s="871"/>
      <c r="WO1020" s="871"/>
      <c r="WP1020" s="871"/>
      <c r="WQ1020" s="871"/>
      <c r="WR1020" s="871"/>
      <c r="WS1020" s="871"/>
      <c r="WT1020" s="871"/>
      <c r="WU1020" s="871"/>
      <c r="WV1020" s="871"/>
      <c r="WW1020" s="871"/>
      <c r="WX1020" s="871"/>
      <c r="WY1020" s="871"/>
      <c r="WZ1020" s="871"/>
      <c r="XA1020" s="871"/>
      <c r="XB1020" s="871"/>
      <c r="XC1020" s="871"/>
      <c r="XD1020" s="871"/>
      <c r="XE1020" s="871"/>
      <c r="XF1020" s="871"/>
      <c r="XG1020" s="871"/>
      <c r="XH1020" s="871"/>
      <c r="XI1020" s="871"/>
      <c r="XJ1020" s="871"/>
      <c r="XK1020" s="871"/>
      <c r="XL1020" s="871"/>
      <c r="XM1020" s="871"/>
      <c r="XN1020" s="871"/>
      <c r="XO1020" s="871"/>
      <c r="XP1020" s="871"/>
      <c r="XQ1020" s="871"/>
      <c r="XR1020" s="871"/>
      <c r="XS1020" s="871"/>
      <c r="XT1020" s="871"/>
      <c r="XU1020" s="871"/>
      <c r="XV1020" s="871"/>
      <c r="XW1020" s="871"/>
      <c r="XX1020" s="871"/>
      <c r="XY1020" s="871"/>
      <c r="XZ1020" s="871"/>
      <c r="YA1020" s="871"/>
      <c r="YB1020" s="871"/>
      <c r="YC1020" s="871"/>
      <c r="YD1020" s="871"/>
      <c r="YE1020" s="871"/>
      <c r="YF1020" s="871"/>
      <c r="YG1020" s="871"/>
      <c r="YH1020" s="871"/>
      <c r="YI1020" s="871"/>
      <c r="YJ1020" s="871"/>
      <c r="YK1020" s="871"/>
      <c r="YL1020" s="871"/>
      <c r="YM1020" s="871"/>
      <c r="YN1020" s="871"/>
      <c r="YO1020" s="871"/>
      <c r="YP1020" s="871"/>
      <c r="YQ1020" s="871"/>
      <c r="YR1020" s="871"/>
      <c r="YS1020" s="871"/>
      <c r="YT1020" s="871"/>
      <c r="YU1020" s="871"/>
      <c r="YV1020" s="871"/>
      <c r="YW1020" s="871"/>
      <c r="YX1020" s="871"/>
      <c r="YY1020" s="871"/>
      <c r="YZ1020" s="871"/>
      <c r="ZA1020" s="871"/>
      <c r="ZB1020" s="871"/>
      <c r="ZC1020" s="871"/>
      <c r="ZD1020" s="871"/>
      <c r="ZE1020" s="871"/>
      <c r="ZF1020" s="871"/>
      <c r="ZG1020" s="871"/>
      <c r="ZH1020" s="871"/>
      <c r="ZI1020" s="871"/>
      <c r="ZJ1020" s="871"/>
      <c r="ZK1020" s="871"/>
      <c r="ZL1020" s="871"/>
      <c r="ZM1020" s="871"/>
      <c r="ZN1020" s="871"/>
      <c r="ZO1020" s="871"/>
      <c r="ZP1020" s="871"/>
      <c r="ZQ1020" s="871"/>
      <c r="ZR1020" s="871"/>
      <c r="ZS1020" s="871"/>
      <c r="ZT1020" s="871"/>
      <c r="ZU1020" s="871"/>
      <c r="ZV1020" s="871"/>
      <c r="ZW1020" s="871"/>
      <c r="ZX1020" s="871"/>
      <c r="ZY1020" s="871"/>
      <c r="ZZ1020" s="871"/>
      <c r="AAA1020" s="871"/>
      <c r="AAB1020" s="871"/>
      <c r="AAC1020" s="871"/>
      <c r="AAD1020" s="871"/>
      <c r="AAE1020" s="871"/>
      <c r="AAF1020" s="871"/>
      <c r="AAG1020" s="871"/>
      <c r="AAH1020" s="871"/>
      <c r="AAI1020" s="871"/>
      <c r="AAJ1020" s="871"/>
      <c r="AAK1020" s="871"/>
      <c r="AAL1020" s="871"/>
      <c r="AAM1020" s="871"/>
      <c r="AAN1020" s="871"/>
      <c r="AAO1020" s="871"/>
      <c r="AAP1020" s="871"/>
      <c r="AAQ1020" s="871"/>
      <c r="AAR1020" s="871"/>
      <c r="AAS1020" s="871"/>
      <c r="AAT1020" s="871"/>
      <c r="AAU1020" s="871"/>
      <c r="AAV1020" s="871"/>
      <c r="AAW1020" s="871"/>
      <c r="AAX1020" s="871"/>
      <c r="AAY1020" s="871"/>
      <c r="AAZ1020" s="871"/>
      <c r="ABA1020" s="871"/>
      <c r="ABB1020" s="871"/>
      <c r="ABC1020" s="871"/>
      <c r="ABD1020" s="871"/>
      <c r="ABE1020" s="871"/>
      <c r="ABF1020" s="871"/>
      <c r="ABG1020" s="871"/>
      <c r="ABH1020" s="871"/>
      <c r="ABI1020" s="871"/>
      <c r="ABJ1020" s="871"/>
      <c r="ABK1020" s="871"/>
      <c r="ABL1020" s="871"/>
      <c r="ABM1020" s="871"/>
      <c r="ABN1020" s="871"/>
      <c r="ABO1020" s="871"/>
      <c r="ABP1020" s="871"/>
      <c r="ABQ1020" s="871"/>
      <c r="ABR1020" s="871"/>
      <c r="ABS1020" s="871"/>
      <c r="ABT1020" s="871"/>
      <c r="ABU1020" s="871"/>
      <c r="ABV1020" s="871"/>
      <c r="ABW1020" s="871"/>
      <c r="ABX1020" s="871"/>
      <c r="ABY1020" s="871"/>
      <c r="ABZ1020" s="871"/>
      <c r="ACA1020" s="871"/>
      <c r="ACB1020" s="871"/>
      <c r="ACC1020" s="871"/>
      <c r="ACD1020" s="871"/>
      <c r="ACE1020" s="871"/>
      <c r="ACF1020" s="871"/>
      <c r="ACG1020" s="871"/>
      <c r="ACH1020" s="871"/>
      <c r="ACI1020" s="871"/>
      <c r="ACJ1020" s="871"/>
      <c r="ACK1020" s="871"/>
      <c r="ACL1020" s="871"/>
      <c r="ACM1020" s="871"/>
      <c r="ACN1020" s="871"/>
      <c r="ACO1020" s="871"/>
      <c r="ACP1020" s="871"/>
      <c r="ACQ1020" s="871"/>
      <c r="ACR1020" s="871"/>
      <c r="ACS1020" s="871"/>
      <c r="ACT1020" s="871"/>
      <c r="ACU1020" s="871"/>
      <c r="ACV1020" s="871"/>
      <c r="ACW1020" s="871"/>
      <c r="ACX1020" s="871"/>
      <c r="ACY1020" s="871"/>
      <c r="ACZ1020" s="871"/>
      <c r="ADA1020" s="871"/>
      <c r="ADB1020" s="871"/>
      <c r="ADC1020" s="871"/>
      <c r="ADD1020" s="871"/>
      <c r="ADE1020" s="871"/>
      <c r="ADF1020" s="871"/>
      <c r="ADG1020" s="871"/>
      <c r="ADH1020" s="871"/>
      <c r="ADI1020" s="871"/>
      <c r="ADJ1020" s="871"/>
      <c r="ADK1020" s="871"/>
      <c r="ADL1020" s="871"/>
      <c r="ADM1020" s="871"/>
      <c r="ADN1020" s="871"/>
      <c r="ADO1020" s="871"/>
      <c r="ADP1020" s="871"/>
      <c r="ADQ1020" s="871"/>
      <c r="ADR1020" s="871"/>
      <c r="ADS1020" s="871"/>
      <c r="ADT1020" s="871"/>
      <c r="ADU1020" s="871"/>
      <c r="ADV1020" s="871"/>
      <c r="ADW1020" s="871"/>
      <c r="ADX1020" s="871"/>
      <c r="ADY1020" s="871"/>
      <c r="ADZ1020" s="871"/>
      <c r="AEA1020" s="871"/>
      <c r="AEB1020" s="871"/>
      <c r="AEC1020" s="871"/>
      <c r="AED1020" s="871"/>
      <c r="AEE1020" s="871"/>
      <c r="AEF1020" s="871"/>
      <c r="AEG1020" s="871"/>
      <c r="AEH1020" s="871"/>
      <c r="AEI1020" s="871"/>
      <c r="AEJ1020" s="871"/>
      <c r="AEK1020" s="871"/>
      <c r="AEL1020" s="871"/>
      <c r="AEM1020" s="871"/>
      <c r="AEN1020" s="871"/>
      <c r="AEO1020" s="871"/>
      <c r="AEP1020" s="871"/>
      <c r="AEQ1020" s="871"/>
      <c r="AER1020" s="871"/>
      <c r="AES1020" s="871"/>
      <c r="AET1020" s="871"/>
      <c r="AEU1020" s="871"/>
      <c r="AEV1020" s="871"/>
      <c r="AEW1020" s="871"/>
      <c r="AEX1020" s="871"/>
      <c r="AEY1020" s="871"/>
      <c r="AEZ1020" s="871"/>
      <c r="AFA1020" s="871"/>
      <c r="AFB1020" s="871"/>
      <c r="AFC1020" s="871"/>
      <c r="AFD1020" s="871"/>
      <c r="AFE1020" s="871"/>
      <c r="AFF1020" s="871"/>
      <c r="AFG1020" s="871"/>
      <c r="AFH1020" s="871"/>
      <c r="AFI1020" s="871"/>
      <c r="AFJ1020" s="871"/>
      <c r="AFK1020" s="871"/>
      <c r="AFL1020" s="871"/>
      <c r="AFM1020" s="871"/>
      <c r="AFN1020" s="871"/>
      <c r="AFO1020" s="871"/>
      <c r="AFP1020" s="871"/>
      <c r="AFQ1020" s="871"/>
      <c r="AFR1020" s="871"/>
      <c r="AFS1020" s="871"/>
      <c r="AFT1020" s="871"/>
      <c r="AFU1020" s="871"/>
      <c r="AFV1020" s="871"/>
      <c r="AFW1020" s="871"/>
      <c r="AFX1020" s="871"/>
      <c r="AFY1020" s="871"/>
      <c r="AFZ1020" s="871"/>
      <c r="AGA1020" s="871"/>
      <c r="AGB1020" s="871"/>
      <c r="AGC1020" s="871"/>
      <c r="AGD1020" s="871"/>
      <c r="AGE1020" s="871"/>
      <c r="AGF1020" s="871"/>
      <c r="AGG1020" s="871"/>
      <c r="AGH1020" s="871"/>
      <c r="AGI1020" s="871"/>
      <c r="AGJ1020" s="871"/>
      <c r="AGK1020" s="871"/>
      <c r="AGL1020" s="871"/>
      <c r="AGM1020" s="871"/>
      <c r="AGN1020" s="871"/>
      <c r="AGO1020" s="871"/>
      <c r="AGP1020" s="871"/>
      <c r="AGQ1020" s="871"/>
      <c r="AGR1020" s="871"/>
      <c r="AGS1020" s="871"/>
      <c r="AGT1020" s="871"/>
      <c r="AGU1020" s="871"/>
      <c r="AGV1020" s="871"/>
      <c r="AGW1020" s="871"/>
      <c r="AGX1020" s="871"/>
      <c r="AGY1020" s="871"/>
      <c r="AGZ1020" s="871"/>
      <c r="AHA1020" s="871"/>
      <c r="AHB1020" s="871"/>
      <c r="AHC1020" s="871"/>
      <c r="AHD1020" s="871"/>
      <c r="AHE1020" s="871"/>
      <c r="AHF1020" s="871"/>
      <c r="AHG1020" s="871"/>
      <c r="AHH1020" s="871"/>
      <c r="AHI1020" s="871"/>
      <c r="AHJ1020" s="871"/>
      <c r="AHK1020" s="871"/>
      <c r="AHL1020" s="871"/>
      <c r="AHM1020" s="871"/>
      <c r="AHN1020" s="871"/>
      <c r="AHO1020" s="871"/>
      <c r="AHP1020" s="871"/>
      <c r="AHQ1020" s="871"/>
      <c r="AHR1020" s="871"/>
      <c r="AHS1020" s="871"/>
      <c r="AHT1020" s="871"/>
      <c r="AHU1020" s="871"/>
      <c r="AHV1020" s="871"/>
      <c r="AHW1020" s="871"/>
      <c r="AHX1020" s="871"/>
      <c r="AHY1020" s="871"/>
      <c r="AHZ1020" s="871"/>
      <c r="AIA1020" s="871"/>
      <c r="AIB1020" s="871"/>
      <c r="AIC1020" s="871"/>
      <c r="AID1020" s="871"/>
      <c r="AIE1020" s="871"/>
      <c r="AIF1020" s="871"/>
      <c r="AIG1020" s="871"/>
      <c r="AIH1020" s="871"/>
      <c r="AII1020" s="871"/>
      <c r="AIJ1020" s="871"/>
      <c r="AIK1020" s="871"/>
      <c r="AIL1020" s="871"/>
      <c r="AIM1020" s="871"/>
      <c r="AIN1020" s="871"/>
      <c r="AIO1020" s="871"/>
      <c r="AIP1020" s="871"/>
      <c r="AIQ1020" s="871"/>
      <c r="AIR1020" s="871"/>
      <c r="AIS1020" s="871"/>
      <c r="AIT1020" s="871"/>
      <c r="AIU1020" s="871"/>
      <c r="AIV1020" s="871"/>
      <c r="AIW1020" s="871"/>
      <c r="AIX1020" s="871"/>
      <c r="AIY1020" s="871"/>
      <c r="AIZ1020" s="871"/>
      <c r="AJA1020" s="871"/>
      <c r="AJB1020" s="871"/>
      <c r="AJC1020" s="871"/>
      <c r="AJD1020" s="871"/>
      <c r="AJE1020" s="871"/>
      <c r="AJF1020" s="871"/>
      <c r="AJG1020" s="871"/>
      <c r="AJH1020" s="871"/>
      <c r="AJI1020" s="871"/>
      <c r="AJJ1020" s="871"/>
      <c r="AJK1020" s="871"/>
      <c r="AJL1020" s="871"/>
      <c r="AJM1020" s="871"/>
      <c r="AJN1020" s="871"/>
      <c r="AJO1020" s="871"/>
      <c r="AJP1020" s="871"/>
      <c r="AJQ1020" s="871"/>
      <c r="AJR1020" s="871"/>
      <c r="AJS1020" s="871"/>
      <c r="AJT1020" s="871"/>
      <c r="AJU1020" s="871"/>
      <c r="AJV1020" s="871"/>
      <c r="AJW1020" s="871"/>
      <c r="AJX1020" s="871"/>
      <c r="AJY1020" s="871"/>
      <c r="AJZ1020" s="871"/>
      <c r="AKA1020" s="871"/>
      <c r="AKB1020" s="871"/>
      <c r="AKC1020" s="871"/>
      <c r="AKD1020" s="871"/>
      <c r="AKE1020" s="871"/>
      <c r="AKF1020" s="871"/>
      <c r="AKG1020" s="871"/>
      <c r="AKH1020" s="871"/>
      <c r="AKI1020" s="871"/>
      <c r="AKJ1020" s="871"/>
      <c r="AKK1020" s="871"/>
      <c r="AKL1020" s="871"/>
      <c r="AKM1020" s="871"/>
      <c r="AKN1020" s="871"/>
      <c r="AKO1020" s="871"/>
      <c r="AKP1020" s="871"/>
      <c r="AKQ1020" s="871"/>
      <c r="AKR1020" s="871"/>
      <c r="AKS1020" s="871"/>
      <c r="AKT1020" s="871"/>
      <c r="AKU1020" s="871"/>
      <c r="AKV1020" s="871"/>
      <c r="AKW1020" s="871"/>
      <c r="AKX1020" s="871"/>
      <c r="AKY1020" s="871"/>
      <c r="AKZ1020" s="871"/>
      <c r="ALA1020" s="871"/>
      <c r="ALB1020" s="871"/>
      <c r="ALC1020" s="871"/>
      <c r="ALD1020" s="871"/>
      <c r="ALE1020" s="871"/>
      <c r="ALF1020" s="871"/>
      <c r="ALG1020" s="871"/>
      <c r="ALH1020" s="871"/>
      <c r="ALI1020" s="871"/>
      <c r="ALJ1020" s="871"/>
      <c r="ALK1020" s="871"/>
      <c r="ALL1020" s="871"/>
      <c r="ALM1020" s="871"/>
      <c r="ALN1020" s="871"/>
      <c r="ALO1020" s="871"/>
      <c r="ALP1020" s="871"/>
      <c r="ALQ1020" s="871"/>
      <c r="ALR1020" s="871"/>
      <c r="ALS1020" s="871"/>
      <c r="ALT1020" s="871"/>
      <c r="ALU1020" s="871"/>
      <c r="ALV1020" s="871"/>
      <c r="ALW1020" s="871"/>
      <c r="ALX1020" s="871"/>
      <c r="ALY1020" s="871"/>
      <c r="ALZ1020" s="871"/>
      <c r="AMA1020" s="871"/>
      <c r="AMB1020" s="871"/>
      <c r="AMC1020" s="871"/>
      <c r="AMD1020" s="871"/>
      <c r="AME1020" s="871"/>
      <c r="AMF1020" s="871"/>
      <c r="AMG1020" s="871"/>
      <c r="AMH1020" s="871"/>
      <c r="AMI1020" s="871"/>
      <c r="AMJ1020" s="871"/>
    </row>
    <row r="1021" spans="1:1024" ht="14.4">
      <c r="A1021" s="964">
        <v>15504</v>
      </c>
      <c r="B1021" s="1003">
        <v>0.1</v>
      </c>
      <c r="C1021" s="1042"/>
      <c r="D1021" s="954" t="s">
        <v>766</v>
      </c>
      <c r="E1021" s="955">
        <v>1400000</v>
      </c>
      <c r="F1021" s="1056">
        <v>2.5000000000000001E-2</v>
      </c>
      <c r="G1021" s="955">
        <f t="shared" si="40"/>
        <v>35000</v>
      </c>
      <c r="H1021" s="1055"/>
      <c r="I1021" s="871"/>
      <c r="J1021" s="871"/>
      <c r="K1021" s="871"/>
      <c r="L1021" s="871"/>
      <c r="M1021" s="871"/>
      <c r="N1021" s="871"/>
      <c r="O1021" s="871"/>
      <c r="P1021" s="871"/>
      <c r="Q1021" s="871"/>
      <c r="R1021" s="871"/>
      <c r="S1021" s="871"/>
      <c r="T1021" s="871"/>
      <c r="U1021" s="871"/>
      <c r="V1021" s="871"/>
      <c r="W1021" s="871"/>
      <c r="X1021" s="871"/>
      <c r="Y1021" s="871"/>
      <c r="Z1021" s="871"/>
      <c r="AA1021" s="871"/>
      <c r="AB1021" s="871"/>
      <c r="AC1021" s="871"/>
      <c r="AD1021" s="871"/>
      <c r="AE1021" s="871"/>
      <c r="AF1021" s="871"/>
      <c r="AG1021" s="871"/>
      <c r="AH1021" s="871"/>
      <c r="AI1021" s="871"/>
      <c r="AJ1021" s="871"/>
      <c r="AK1021" s="871"/>
      <c r="AL1021" s="871"/>
      <c r="AM1021" s="871"/>
      <c r="AN1021" s="871"/>
      <c r="AO1021" s="871"/>
      <c r="AP1021" s="871"/>
      <c r="AQ1021" s="871"/>
      <c r="AR1021" s="871"/>
      <c r="AS1021" s="871"/>
      <c r="AT1021" s="871"/>
      <c r="AU1021" s="871"/>
      <c r="AV1021" s="871"/>
      <c r="AW1021" s="871"/>
      <c r="AX1021" s="871"/>
      <c r="AY1021" s="871"/>
      <c r="AZ1021" s="871"/>
      <c r="BA1021" s="871"/>
      <c r="BB1021" s="871"/>
      <c r="BC1021" s="871"/>
      <c r="BD1021" s="871"/>
      <c r="BE1021" s="871"/>
      <c r="BF1021" s="871"/>
      <c r="BG1021" s="871"/>
      <c r="BH1021" s="871"/>
      <c r="BI1021" s="871"/>
      <c r="BJ1021" s="871"/>
      <c r="BK1021" s="871"/>
      <c r="BL1021" s="871"/>
      <c r="BM1021" s="871"/>
      <c r="BN1021" s="871"/>
      <c r="BO1021" s="871"/>
      <c r="BP1021" s="871"/>
      <c r="BQ1021" s="871"/>
      <c r="BR1021" s="871"/>
      <c r="BS1021" s="871"/>
      <c r="BT1021" s="871"/>
      <c r="BU1021" s="871"/>
      <c r="BV1021" s="871"/>
      <c r="BW1021" s="871"/>
      <c r="BX1021" s="871"/>
      <c r="BY1021" s="871"/>
      <c r="BZ1021" s="871"/>
      <c r="CA1021" s="871"/>
      <c r="CB1021" s="871"/>
      <c r="CC1021" s="871"/>
      <c r="CD1021" s="871"/>
      <c r="CE1021" s="871"/>
      <c r="CF1021" s="871"/>
      <c r="CG1021" s="871"/>
      <c r="CH1021" s="871"/>
      <c r="CI1021" s="871"/>
      <c r="CJ1021" s="871"/>
      <c r="CK1021" s="871"/>
      <c r="CL1021" s="871"/>
      <c r="CM1021" s="871"/>
      <c r="CN1021" s="871"/>
      <c r="CO1021" s="871"/>
      <c r="CP1021" s="871"/>
      <c r="CQ1021" s="871"/>
      <c r="CR1021" s="871"/>
      <c r="CS1021" s="871"/>
      <c r="CT1021" s="871"/>
      <c r="CU1021" s="871"/>
      <c r="CV1021" s="871"/>
      <c r="CW1021" s="871"/>
      <c r="CX1021" s="871"/>
      <c r="CY1021" s="871"/>
      <c r="CZ1021" s="871"/>
      <c r="DA1021" s="871"/>
      <c r="DB1021" s="871"/>
      <c r="DC1021" s="871"/>
      <c r="DD1021" s="871"/>
      <c r="DE1021" s="871"/>
      <c r="DF1021" s="871"/>
      <c r="DG1021" s="871"/>
      <c r="DH1021" s="871"/>
      <c r="DI1021" s="871"/>
      <c r="DJ1021" s="871"/>
      <c r="DK1021" s="871"/>
      <c r="DL1021" s="871"/>
      <c r="DM1021" s="871"/>
      <c r="DN1021" s="871"/>
      <c r="DO1021" s="871"/>
      <c r="DP1021" s="871"/>
      <c r="DQ1021" s="871"/>
      <c r="DR1021" s="871"/>
      <c r="DS1021" s="871"/>
      <c r="DT1021" s="871"/>
      <c r="DU1021" s="871"/>
      <c r="DV1021" s="871"/>
      <c r="DW1021" s="871"/>
      <c r="DX1021" s="871"/>
      <c r="DY1021" s="871"/>
      <c r="DZ1021" s="871"/>
      <c r="EA1021" s="871"/>
      <c r="EB1021" s="871"/>
      <c r="EC1021" s="871"/>
      <c r="ED1021" s="871"/>
      <c r="EE1021" s="871"/>
      <c r="EF1021" s="871"/>
      <c r="EG1021" s="871"/>
      <c r="EH1021" s="871"/>
      <c r="EI1021" s="871"/>
      <c r="EJ1021" s="871"/>
      <c r="EK1021" s="871"/>
      <c r="EL1021" s="871"/>
      <c r="EM1021" s="871"/>
      <c r="EN1021" s="871"/>
      <c r="EO1021" s="871"/>
      <c r="EP1021" s="871"/>
      <c r="EQ1021" s="871"/>
      <c r="ER1021" s="871"/>
      <c r="ES1021" s="871"/>
      <c r="ET1021" s="871"/>
      <c r="EU1021" s="871"/>
      <c r="EV1021" s="871"/>
      <c r="EW1021" s="871"/>
      <c r="EX1021" s="871"/>
      <c r="EY1021" s="871"/>
      <c r="EZ1021" s="871"/>
      <c r="FA1021" s="871"/>
      <c r="FB1021" s="871"/>
      <c r="FC1021" s="871"/>
      <c r="FD1021" s="871"/>
      <c r="FE1021" s="871"/>
      <c r="FF1021" s="871"/>
      <c r="FG1021" s="871"/>
      <c r="FH1021" s="871"/>
      <c r="FI1021" s="871"/>
      <c r="FJ1021" s="871"/>
      <c r="FK1021" s="871"/>
      <c r="FL1021" s="871"/>
      <c r="FM1021" s="871"/>
      <c r="FN1021" s="871"/>
      <c r="FO1021" s="871"/>
      <c r="FP1021" s="871"/>
      <c r="FQ1021" s="871"/>
      <c r="FR1021" s="871"/>
      <c r="FS1021" s="871"/>
      <c r="FT1021" s="871"/>
      <c r="FU1021" s="871"/>
      <c r="FV1021" s="871"/>
      <c r="FW1021" s="871"/>
      <c r="FX1021" s="871"/>
      <c r="FY1021" s="871"/>
      <c r="FZ1021" s="871"/>
      <c r="GA1021" s="871"/>
      <c r="GB1021" s="871"/>
      <c r="GC1021" s="871"/>
      <c r="GD1021" s="871"/>
      <c r="GE1021" s="871"/>
      <c r="GF1021" s="871"/>
      <c r="GG1021" s="871"/>
      <c r="GH1021" s="871"/>
      <c r="GI1021" s="871"/>
      <c r="GJ1021" s="871"/>
      <c r="GK1021" s="871"/>
      <c r="GL1021" s="871"/>
      <c r="GM1021" s="871"/>
      <c r="GN1021" s="871"/>
      <c r="GO1021" s="871"/>
      <c r="GP1021" s="871"/>
      <c r="GQ1021" s="871"/>
      <c r="GR1021" s="871"/>
      <c r="GS1021" s="871"/>
      <c r="GT1021" s="871"/>
      <c r="GU1021" s="871"/>
      <c r="GV1021" s="871"/>
      <c r="GW1021" s="871"/>
      <c r="GX1021" s="871"/>
      <c r="GY1021" s="871"/>
      <c r="GZ1021" s="871"/>
      <c r="HA1021" s="871"/>
      <c r="HB1021" s="871"/>
      <c r="HC1021" s="871"/>
      <c r="HD1021" s="871"/>
      <c r="HE1021" s="871"/>
      <c r="HF1021" s="871"/>
      <c r="HG1021" s="871"/>
      <c r="HH1021" s="871"/>
      <c r="HI1021" s="871"/>
      <c r="HJ1021" s="871"/>
      <c r="HK1021" s="871"/>
      <c r="HL1021" s="871"/>
      <c r="HM1021" s="871"/>
      <c r="HN1021" s="871"/>
      <c r="HO1021" s="871"/>
      <c r="HP1021" s="871"/>
      <c r="HQ1021" s="871"/>
      <c r="HR1021" s="871"/>
      <c r="HS1021" s="871"/>
      <c r="HT1021" s="871"/>
      <c r="HU1021" s="871"/>
      <c r="HV1021" s="871"/>
      <c r="HW1021" s="871"/>
      <c r="HX1021" s="871"/>
      <c r="HY1021" s="871"/>
      <c r="HZ1021" s="871"/>
      <c r="IA1021" s="871"/>
      <c r="IB1021" s="871"/>
      <c r="IC1021" s="871"/>
      <c r="ID1021" s="871"/>
      <c r="IE1021" s="871"/>
      <c r="IF1021" s="871"/>
      <c r="IG1021" s="871"/>
      <c r="IH1021" s="871"/>
      <c r="II1021" s="871"/>
      <c r="IJ1021" s="871"/>
      <c r="IK1021" s="871"/>
      <c r="IL1021" s="871"/>
      <c r="IM1021" s="871"/>
      <c r="IN1021" s="871"/>
      <c r="IO1021" s="871"/>
      <c r="IP1021" s="871"/>
      <c r="IQ1021" s="871"/>
      <c r="IR1021" s="871"/>
      <c r="IS1021" s="871"/>
      <c r="IT1021" s="871"/>
      <c r="IU1021" s="871"/>
      <c r="IV1021" s="871"/>
      <c r="IW1021" s="871"/>
      <c r="IX1021" s="871"/>
      <c r="IY1021" s="871"/>
      <c r="IZ1021" s="871"/>
      <c r="JA1021" s="871"/>
      <c r="JB1021" s="871"/>
      <c r="JC1021" s="871"/>
      <c r="JD1021" s="871"/>
      <c r="JE1021" s="871"/>
      <c r="JF1021" s="871"/>
      <c r="JG1021" s="871"/>
      <c r="JH1021" s="871"/>
      <c r="JI1021" s="871"/>
      <c r="JJ1021" s="871"/>
      <c r="JK1021" s="871"/>
      <c r="JL1021" s="871"/>
      <c r="JM1021" s="871"/>
      <c r="JN1021" s="871"/>
      <c r="JO1021" s="871"/>
      <c r="JP1021" s="871"/>
      <c r="JQ1021" s="871"/>
      <c r="JR1021" s="871"/>
      <c r="JS1021" s="871"/>
      <c r="JT1021" s="871"/>
      <c r="JU1021" s="871"/>
      <c r="JV1021" s="871"/>
      <c r="JW1021" s="871"/>
      <c r="JX1021" s="871"/>
      <c r="JY1021" s="871"/>
      <c r="JZ1021" s="871"/>
      <c r="KA1021" s="871"/>
      <c r="KB1021" s="871"/>
      <c r="KC1021" s="871"/>
      <c r="KD1021" s="871"/>
      <c r="KE1021" s="871"/>
      <c r="KF1021" s="871"/>
      <c r="KG1021" s="871"/>
      <c r="KH1021" s="871"/>
      <c r="KI1021" s="871"/>
      <c r="KJ1021" s="871"/>
      <c r="KK1021" s="871"/>
      <c r="KL1021" s="871"/>
      <c r="KM1021" s="871"/>
      <c r="KN1021" s="871"/>
      <c r="KO1021" s="871"/>
      <c r="KP1021" s="871"/>
      <c r="KQ1021" s="871"/>
      <c r="KR1021" s="871"/>
      <c r="KS1021" s="871"/>
      <c r="KT1021" s="871"/>
      <c r="KU1021" s="871"/>
      <c r="KV1021" s="871"/>
      <c r="KW1021" s="871"/>
      <c r="KX1021" s="871"/>
      <c r="KY1021" s="871"/>
      <c r="KZ1021" s="871"/>
      <c r="LA1021" s="871"/>
      <c r="LB1021" s="871"/>
      <c r="LC1021" s="871"/>
      <c r="LD1021" s="871"/>
      <c r="LE1021" s="871"/>
      <c r="LF1021" s="871"/>
      <c r="LG1021" s="871"/>
      <c r="LH1021" s="871"/>
      <c r="LI1021" s="871"/>
      <c r="LJ1021" s="871"/>
      <c r="LK1021" s="871"/>
      <c r="LL1021" s="871"/>
      <c r="LM1021" s="871"/>
      <c r="LN1021" s="871"/>
      <c r="LO1021" s="871"/>
      <c r="LP1021" s="871"/>
      <c r="LQ1021" s="871"/>
      <c r="LR1021" s="871"/>
      <c r="LS1021" s="871"/>
      <c r="LT1021" s="871"/>
      <c r="LU1021" s="871"/>
      <c r="LV1021" s="871"/>
      <c r="LW1021" s="871"/>
      <c r="LX1021" s="871"/>
      <c r="LY1021" s="871"/>
      <c r="LZ1021" s="871"/>
      <c r="MA1021" s="871"/>
      <c r="MB1021" s="871"/>
      <c r="MC1021" s="871"/>
      <c r="MD1021" s="871"/>
      <c r="ME1021" s="871"/>
      <c r="MF1021" s="871"/>
      <c r="MG1021" s="871"/>
      <c r="MH1021" s="871"/>
      <c r="MI1021" s="871"/>
      <c r="MJ1021" s="871"/>
      <c r="MK1021" s="871"/>
      <c r="ML1021" s="871"/>
      <c r="MM1021" s="871"/>
      <c r="MN1021" s="871"/>
      <c r="MO1021" s="871"/>
      <c r="MP1021" s="871"/>
      <c r="MQ1021" s="871"/>
      <c r="MR1021" s="871"/>
      <c r="MS1021" s="871"/>
      <c r="MT1021" s="871"/>
      <c r="MU1021" s="871"/>
      <c r="MV1021" s="871"/>
      <c r="MW1021" s="871"/>
      <c r="MX1021" s="871"/>
      <c r="MY1021" s="871"/>
      <c r="MZ1021" s="871"/>
      <c r="NA1021" s="871"/>
      <c r="NB1021" s="871"/>
      <c r="NC1021" s="871"/>
      <c r="ND1021" s="871"/>
      <c r="NE1021" s="871"/>
      <c r="NF1021" s="871"/>
      <c r="NG1021" s="871"/>
      <c r="NH1021" s="871"/>
      <c r="NI1021" s="871"/>
      <c r="NJ1021" s="871"/>
      <c r="NK1021" s="871"/>
      <c r="NL1021" s="871"/>
      <c r="NM1021" s="871"/>
      <c r="NN1021" s="871"/>
      <c r="NO1021" s="871"/>
      <c r="NP1021" s="871"/>
      <c r="NQ1021" s="871"/>
      <c r="NR1021" s="871"/>
      <c r="NS1021" s="871"/>
      <c r="NT1021" s="871"/>
      <c r="NU1021" s="871"/>
      <c r="NV1021" s="871"/>
      <c r="NW1021" s="871"/>
      <c r="NX1021" s="871"/>
      <c r="NY1021" s="871"/>
      <c r="NZ1021" s="871"/>
      <c r="OA1021" s="871"/>
      <c r="OB1021" s="871"/>
      <c r="OC1021" s="871"/>
      <c r="OD1021" s="871"/>
      <c r="OE1021" s="871"/>
      <c r="OF1021" s="871"/>
      <c r="OG1021" s="871"/>
      <c r="OH1021" s="871"/>
      <c r="OI1021" s="871"/>
      <c r="OJ1021" s="871"/>
      <c r="OK1021" s="871"/>
      <c r="OL1021" s="871"/>
      <c r="OM1021" s="871"/>
      <c r="ON1021" s="871"/>
      <c r="OO1021" s="871"/>
      <c r="OP1021" s="871"/>
      <c r="OQ1021" s="871"/>
      <c r="OR1021" s="871"/>
      <c r="OS1021" s="871"/>
      <c r="OT1021" s="871"/>
      <c r="OU1021" s="871"/>
      <c r="OV1021" s="871"/>
      <c r="OW1021" s="871"/>
      <c r="OX1021" s="871"/>
      <c r="OY1021" s="871"/>
      <c r="OZ1021" s="871"/>
      <c r="PA1021" s="871"/>
      <c r="PB1021" s="871"/>
      <c r="PC1021" s="871"/>
      <c r="PD1021" s="871"/>
      <c r="PE1021" s="871"/>
      <c r="PF1021" s="871"/>
      <c r="PG1021" s="871"/>
      <c r="PH1021" s="871"/>
      <c r="PI1021" s="871"/>
      <c r="PJ1021" s="871"/>
      <c r="PK1021" s="871"/>
      <c r="PL1021" s="871"/>
      <c r="PM1021" s="871"/>
      <c r="PN1021" s="871"/>
      <c r="PO1021" s="871"/>
      <c r="PP1021" s="871"/>
      <c r="PQ1021" s="871"/>
      <c r="PR1021" s="871"/>
      <c r="PS1021" s="871"/>
      <c r="PT1021" s="871"/>
      <c r="PU1021" s="871"/>
      <c r="PV1021" s="871"/>
      <c r="PW1021" s="871"/>
      <c r="PX1021" s="871"/>
      <c r="PY1021" s="871"/>
      <c r="PZ1021" s="871"/>
      <c r="QA1021" s="871"/>
      <c r="QB1021" s="871"/>
      <c r="QC1021" s="871"/>
      <c r="QD1021" s="871"/>
      <c r="QE1021" s="871"/>
      <c r="QF1021" s="871"/>
      <c r="QG1021" s="871"/>
      <c r="QH1021" s="871"/>
      <c r="QI1021" s="871"/>
      <c r="QJ1021" s="871"/>
      <c r="QK1021" s="871"/>
      <c r="QL1021" s="871"/>
      <c r="QM1021" s="871"/>
      <c r="QN1021" s="871"/>
      <c r="QO1021" s="871"/>
      <c r="QP1021" s="871"/>
      <c r="QQ1021" s="871"/>
      <c r="QR1021" s="871"/>
      <c r="QS1021" s="871"/>
      <c r="QT1021" s="871"/>
      <c r="QU1021" s="871"/>
      <c r="QV1021" s="871"/>
      <c r="QW1021" s="871"/>
      <c r="QX1021" s="871"/>
      <c r="QY1021" s="871"/>
      <c r="QZ1021" s="871"/>
      <c r="RA1021" s="871"/>
      <c r="RB1021" s="871"/>
      <c r="RC1021" s="871"/>
      <c r="RD1021" s="871"/>
      <c r="RE1021" s="871"/>
      <c r="RF1021" s="871"/>
      <c r="RG1021" s="871"/>
      <c r="RH1021" s="871"/>
      <c r="RI1021" s="871"/>
      <c r="RJ1021" s="871"/>
      <c r="RK1021" s="871"/>
      <c r="RL1021" s="871"/>
      <c r="RM1021" s="871"/>
      <c r="RN1021" s="871"/>
      <c r="RO1021" s="871"/>
      <c r="RP1021" s="871"/>
      <c r="RQ1021" s="871"/>
      <c r="RR1021" s="871"/>
      <c r="RS1021" s="871"/>
      <c r="RT1021" s="871"/>
      <c r="RU1021" s="871"/>
      <c r="RV1021" s="871"/>
      <c r="RW1021" s="871"/>
      <c r="RX1021" s="871"/>
      <c r="RY1021" s="871"/>
      <c r="RZ1021" s="871"/>
      <c r="SA1021" s="871"/>
      <c r="SB1021" s="871"/>
      <c r="SC1021" s="871"/>
      <c r="SD1021" s="871"/>
      <c r="SE1021" s="871"/>
      <c r="SF1021" s="871"/>
      <c r="SG1021" s="871"/>
      <c r="SH1021" s="871"/>
      <c r="SI1021" s="871"/>
      <c r="SJ1021" s="871"/>
      <c r="SK1021" s="871"/>
      <c r="SL1021" s="871"/>
      <c r="SM1021" s="871"/>
      <c r="SN1021" s="871"/>
      <c r="SO1021" s="871"/>
      <c r="SP1021" s="871"/>
      <c r="SQ1021" s="871"/>
      <c r="SR1021" s="871"/>
      <c r="SS1021" s="871"/>
      <c r="ST1021" s="871"/>
      <c r="SU1021" s="871"/>
      <c r="SV1021" s="871"/>
      <c r="SW1021" s="871"/>
      <c r="SX1021" s="871"/>
      <c r="SY1021" s="871"/>
      <c r="SZ1021" s="871"/>
      <c r="TA1021" s="871"/>
      <c r="TB1021" s="871"/>
      <c r="TC1021" s="871"/>
      <c r="TD1021" s="871"/>
      <c r="TE1021" s="871"/>
      <c r="TF1021" s="871"/>
      <c r="TG1021" s="871"/>
      <c r="TH1021" s="871"/>
      <c r="TI1021" s="871"/>
      <c r="TJ1021" s="871"/>
      <c r="TK1021" s="871"/>
      <c r="TL1021" s="871"/>
      <c r="TM1021" s="871"/>
      <c r="TN1021" s="871"/>
      <c r="TO1021" s="871"/>
      <c r="TP1021" s="871"/>
      <c r="TQ1021" s="871"/>
      <c r="TR1021" s="871"/>
      <c r="TS1021" s="871"/>
      <c r="TT1021" s="871"/>
      <c r="TU1021" s="871"/>
      <c r="TV1021" s="871"/>
      <c r="TW1021" s="871"/>
      <c r="TX1021" s="871"/>
      <c r="TY1021" s="871"/>
      <c r="TZ1021" s="871"/>
      <c r="UA1021" s="871"/>
      <c r="UB1021" s="871"/>
      <c r="UC1021" s="871"/>
      <c r="UD1021" s="871"/>
      <c r="UE1021" s="871"/>
      <c r="UF1021" s="871"/>
      <c r="UG1021" s="871"/>
      <c r="UH1021" s="871"/>
      <c r="UI1021" s="871"/>
      <c r="UJ1021" s="871"/>
      <c r="UK1021" s="871"/>
      <c r="UL1021" s="871"/>
      <c r="UM1021" s="871"/>
      <c r="UN1021" s="871"/>
      <c r="UO1021" s="871"/>
      <c r="UP1021" s="871"/>
      <c r="UQ1021" s="871"/>
      <c r="UR1021" s="871"/>
      <c r="US1021" s="871"/>
      <c r="UT1021" s="871"/>
      <c r="UU1021" s="871"/>
      <c r="UV1021" s="871"/>
      <c r="UW1021" s="871"/>
      <c r="UX1021" s="871"/>
      <c r="UY1021" s="871"/>
      <c r="UZ1021" s="871"/>
      <c r="VA1021" s="871"/>
      <c r="VB1021" s="871"/>
      <c r="VC1021" s="871"/>
      <c r="VD1021" s="871"/>
      <c r="VE1021" s="871"/>
      <c r="VF1021" s="871"/>
      <c r="VG1021" s="871"/>
      <c r="VH1021" s="871"/>
      <c r="VI1021" s="871"/>
      <c r="VJ1021" s="871"/>
      <c r="VK1021" s="871"/>
      <c r="VL1021" s="871"/>
      <c r="VM1021" s="871"/>
      <c r="VN1021" s="871"/>
      <c r="VO1021" s="871"/>
      <c r="VP1021" s="871"/>
      <c r="VQ1021" s="871"/>
      <c r="VR1021" s="871"/>
      <c r="VS1021" s="871"/>
      <c r="VT1021" s="871"/>
      <c r="VU1021" s="871"/>
      <c r="VV1021" s="871"/>
      <c r="VW1021" s="871"/>
      <c r="VX1021" s="871"/>
      <c r="VY1021" s="871"/>
      <c r="VZ1021" s="871"/>
      <c r="WA1021" s="871"/>
      <c r="WB1021" s="871"/>
      <c r="WC1021" s="871"/>
      <c r="WD1021" s="871"/>
      <c r="WE1021" s="871"/>
      <c r="WF1021" s="871"/>
      <c r="WG1021" s="871"/>
      <c r="WH1021" s="871"/>
      <c r="WI1021" s="871"/>
      <c r="WJ1021" s="871"/>
      <c r="WK1021" s="871"/>
      <c r="WL1021" s="871"/>
      <c r="WM1021" s="871"/>
      <c r="WN1021" s="871"/>
      <c r="WO1021" s="871"/>
      <c r="WP1021" s="871"/>
      <c r="WQ1021" s="871"/>
      <c r="WR1021" s="871"/>
      <c r="WS1021" s="871"/>
      <c r="WT1021" s="871"/>
      <c r="WU1021" s="871"/>
      <c r="WV1021" s="871"/>
      <c r="WW1021" s="871"/>
      <c r="WX1021" s="871"/>
      <c r="WY1021" s="871"/>
      <c r="WZ1021" s="871"/>
      <c r="XA1021" s="871"/>
      <c r="XB1021" s="871"/>
      <c r="XC1021" s="871"/>
      <c r="XD1021" s="871"/>
      <c r="XE1021" s="871"/>
      <c r="XF1021" s="871"/>
      <c r="XG1021" s="871"/>
      <c r="XH1021" s="871"/>
      <c r="XI1021" s="871"/>
      <c r="XJ1021" s="871"/>
      <c r="XK1021" s="871"/>
      <c r="XL1021" s="871"/>
      <c r="XM1021" s="871"/>
      <c r="XN1021" s="871"/>
      <c r="XO1021" s="871"/>
      <c r="XP1021" s="871"/>
      <c r="XQ1021" s="871"/>
      <c r="XR1021" s="871"/>
      <c r="XS1021" s="871"/>
      <c r="XT1021" s="871"/>
      <c r="XU1021" s="871"/>
      <c r="XV1021" s="871"/>
      <c r="XW1021" s="871"/>
      <c r="XX1021" s="871"/>
      <c r="XY1021" s="871"/>
      <c r="XZ1021" s="871"/>
      <c r="YA1021" s="871"/>
      <c r="YB1021" s="871"/>
      <c r="YC1021" s="871"/>
      <c r="YD1021" s="871"/>
      <c r="YE1021" s="871"/>
      <c r="YF1021" s="871"/>
      <c r="YG1021" s="871"/>
      <c r="YH1021" s="871"/>
      <c r="YI1021" s="871"/>
      <c r="YJ1021" s="871"/>
      <c r="YK1021" s="871"/>
      <c r="YL1021" s="871"/>
      <c r="YM1021" s="871"/>
      <c r="YN1021" s="871"/>
      <c r="YO1021" s="871"/>
      <c r="YP1021" s="871"/>
      <c r="YQ1021" s="871"/>
      <c r="YR1021" s="871"/>
      <c r="YS1021" s="871"/>
      <c r="YT1021" s="871"/>
      <c r="YU1021" s="871"/>
      <c r="YV1021" s="871"/>
      <c r="YW1021" s="871"/>
      <c r="YX1021" s="871"/>
      <c r="YY1021" s="871"/>
      <c r="YZ1021" s="871"/>
      <c r="ZA1021" s="871"/>
      <c r="ZB1021" s="871"/>
      <c r="ZC1021" s="871"/>
      <c r="ZD1021" s="871"/>
      <c r="ZE1021" s="871"/>
      <c r="ZF1021" s="871"/>
      <c r="ZG1021" s="871"/>
      <c r="ZH1021" s="871"/>
      <c r="ZI1021" s="871"/>
      <c r="ZJ1021" s="871"/>
      <c r="ZK1021" s="871"/>
      <c r="ZL1021" s="871"/>
      <c r="ZM1021" s="871"/>
      <c r="ZN1021" s="871"/>
      <c r="ZO1021" s="871"/>
      <c r="ZP1021" s="871"/>
      <c r="ZQ1021" s="871"/>
      <c r="ZR1021" s="871"/>
      <c r="ZS1021" s="871"/>
      <c r="ZT1021" s="871"/>
      <c r="ZU1021" s="871"/>
      <c r="ZV1021" s="871"/>
      <c r="ZW1021" s="871"/>
      <c r="ZX1021" s="871"/>
      <c r="ZY1021" s="871"/>
      <c r="ZZ1021" s="871"/>
      <c r="AAA1021" s="871"/>
      <c r="AAB1021" s="871"/>
      <c r="AAC1021" s="871"/>
      <c r="AAD1021" s="871"/>
      <c r="AAE1021" s="871"/>
      <c r="AAF1021" s="871"/>
      <c r="AAG1021" s="871"/>
      <c r="AAH1021" s="871"/>
      <c r="AAI1021" s="871"/>
      <c r="AAJ1021" s="871"/>
      <c r="AAK1021" s="871"/>
      <c r="AAL1021" s="871"/>
      <c r="AAM1021" s="871"/>
      <c r="AAN1021" s="871"/>
      <c r="AAO1021" s="871"/>
      <c r="AAP1021" s="871"/>
      <c r="AAQ1021" s="871"/>
      <c r="AAR1021" s="871"/>
      <c r="AAS1021" s="871"/>
      <c r="AAT1021" s="871"/>
      <c r="AAU1021" s="871"/>
      <c r="AAV1021" s="871"/>
      <c r="AAW1021" s="871"/>
      <c r="AAX1021" s="871"/>
      <c r="AAY1021" s="871"/>
      <c r="AAZ1021" s="871"/>
      <c r="ABA1021" s="871"/>
      <c r="ABB1021" s="871"/>
      <c r="ABC1021" s="871"/>
      <c r="ABD1021" s="871"/>
      <c r="ABE1021" s="871"/>
      <c r="ABF1021" s="871"/>
      <c r="ABG1021" s="871"/>
      <c r="ABH1021" s="871"/>
      <c r="ABI1021" s="871"/>
      <c r="ABJ1021" s="871"/>
      <c r="ABK1021" s="871"/>
      <c r="ABL1021" s="871"/>
      <c r="ABM1021" s="871"/>
      <c r="ABN1021" s="871"/>
      <c r="ABO1021" s="871"/>
      <c r="ABP1021" s="871"/>
      <c r="ABQ1021" s="871"/>
      <c r="ABR1021" s="871"/>
      <c r="ABS1021" s="871"/>
      <c r="ABT1021" s="871"/>
      <c r="ABU1021" s="871"/>
      <c r="ABV1021" s="871"/>
      <c r="ABW1021" s="871"/>
      <c r="ABX1021" s="871"/>
      <c r="ABY1021" s="871"/>
      <c r="ABZ1021" s="871"/>
      <c r="ACA1021" s="871"/>
      <c r="ACB1021" s="871"/>
      <c r="ACC1021" s="871"/>
      <c r="ACD1021" s="871"/>
      <c r="ACE1021" s="871"/>
      <c r="ACF1021" s="871"/>
      <c r="ACG1021" s="871"/>
      <c r="ACH1021" s="871"/>
      <c r="ACI1021" s="871"/>
      <c r="ACJ1021" s="871"/>
      <c r="ACK1021" s="871"/>
      <c r="ACL1021" s="871"/>
      <c r="ACM1021" s="871"/>
      <c r="ACN1021" s="871"/>
      <c r="ACO1021" s="871"/>
      <c r="ACP1021" s="871"/>
      <c r="ACQ1021" s="871"/>
      <c r="ACR1021" s="871"/>
      <c r="ACS1021" s="871"/>
      <c r="ACT1021" s="871"/>
      <c r="ACU1021" s="871"/>
      <c r="ACV1021" s="871"/>
      <c r="ACW1021" s="871"/>
      <c r="ACX1021" s="871"/>
      <c r="ACY1021" s="871"/>
      <c r="ACZ1021" s="871"/>
      <c r="ADA1021" s="871"/>
      <c r="ADB1021" s="871"/>
      <c r="ADC1021" s="871"/>
      <c r="ADD1021" s="871"/>
      <c r="ADE1021" s="871"/>
      <c r="ADF1021" s="871"/>
      <c r="ADG1021" s="871"/>
      <c r="ADH1021" s="871"/>
      <c r="ADI1021" s="871"/>
      <c r="ADJ1021" s="871"/>
      <c r="ADK1021" s="871"/>
      <c r="ADL1021" s="871"/>
      <c r="ADM1021" s="871"/>
      <c r="ADN1021" s="871"/>
      <c r="ADO1021" s="871"/>
      <c r="ADP1021" s="871"/>
      <c r="ADQ1021" s="871"/>
      <c r="ADR1021" s="871"/>
      <c r="ADS1021" s="871"/>
      <c r="ADT1021" s="871"/>
      <c r="ADU1021" s="871"/>
      <c r="ADV1021" s="871"/>
      <c r="ADW1021" s="871"/>
      <c r="ADX1021" s="871"/>
      <c r="ADY1021" s="871"/>
      <c r="ADZ1021" s="871"/>
      <c r="AEA1021" s="871"/>
      <c r="AEB1021" s="871"/>
      <c r="AEC1021" s="871"/>
      <c r="AED1021" s="871"/>
      <c r="AEE1021" s="871"/>
      <c r="AEF1021" s="871"/>
      <c r="AEG1021" s="871"/>
      <c r="AEH1021" s="871"/>
      <c r="AEI1021" s="871"/>
      <c r="AEJ1021" s="871"/>
      <c r="AEK1021" s="871"/>
      <c r="AEL1021" s="871"/>
      <c r="AEM1021" s="871"/>
      <c r="AEN1021" s="871"/>
      <c r="AEO1021" s="871"/>
      <c r="AEP1021" s="871"/>
      <c r="AEQ1021" s="871"/>
      <c r="AER1021" s="871"/>
      <c r="AES1021" s="871"/>
      <c r="AET1021" s="871"/>
      <c r="AEU1021" s="871"/>
      <c r="AEV1021" s="871"/>
      <c r="AEW1021" s="871"/>
      <c r="AEX1021" s="871"/>
      <c r="AEY1021" s="871"/>
      <c r="AEZ1021" s="871"/>
      <c r="AFA1021" s="871"/>
      <c r="AFB1021" s="871"/>
      <c r="AFC1021" s="871"/>
      <c r="AFD1021" s="871"/>
      <c r="AFE1021" s="871"/>
      <c r="AFF1021" s="871"/>
      <c r="AFG1021" s="871"/>
      <c r="AFH1021" s="871"/>
      <c r="AFI1021" s="871"/>
      <c r="AFJ1021" s="871"/>
      <c r="AFK1021" s="871"/>
      <c r="AFL1021" s="871"/>
      <c r="AFM1021" s="871"/>
      <c r="AFN1021" s="871"/>
      <c r="AFO1021" s="871"/>
      <c r="AFP1021" s="871"/>
      <c r="AFQ1021" s="871"/>
      <c r="AFR1021" s="871"/>
      <c r="AFS1021" s="871"/>
      <c r="AFT1021" s="871"/>
      <c r="AFU1021" s="871"/>
      <c r="AFV1021" s="871"/>
      <c r="AFW1021" s="871"/>
      <c r="AFX1021" s="871"/>
      <c r="AFY1021" s="871"/>
      <c r="AFZ1021" s="871"/>
      <c r="AGA1021" s="871"/>
      <c r="AGB1021" s="871"/>
      <c r="AGC1021" s="871"/>
      <c r="AGD1021" s="871"/>
      <c r="AGE1021" s="871"/>
      <c r="AGF1021" s="871"/>
      <c r="AGG1021" s="871"/>
      <c r="AGH1021" s="871"/>
      <c r="AGI1021" s="871"/>
      <c r="AGJ1021" s="871"/>
      <c r="AGK1021" s="871"/>
      <c r="AGL1021" s="871"/>
      <c r="AGM1021" s="871"/>
      <c r="AGN1021" s="871"/>
      <c r="AGO1021" s="871"/>
      <c r="AGP1021" s="871"/>
      <c r="AGQ1021" s="871"/>
      <c r="AGR1021" s="871"/>
      <c r="AGS1021" s="871"/>
      <c r="AGT1021" s="871"/>
      <c r="AGU1021" s="871"/>
      <c r="AGV1021" s="871"/>
      <c r="AGW1021" s="871"/>
      <c r="AGX1021" s="871"/>
      <c r="AGY1021" s="871"/>
      <c r="AGZ1021" s="871"/>
      <c r="AHA1021" s="871"/>
      <c r="AHB1021" s="871"/>
      <c r="AHC1021" s="871"/>
      <c r="AHD1021" s="871"/>
      <c r="AHE1021" s="871"/>
      <c r="AHF1021" s="871"/>
      <c r="AHG1021" s="871"/>
      <c r="AHH1021" s="871"/>
      <c r="AHI1021" s="871"/>
      <c r="AHJ1021" s="871"/>
      <c r="AHK1021" s="871"/>
      <c r="AHL1021" s="871"/>
      <c r="AHM1021" s="871"/>
      <c r="AHN1021" s="871"/>
      <c r="AHO1021" s="871"/>
      <c r="AHP1021" s="871"/>
      <c r="AHQ1021" s="871"/>
      <c r="AHR1021" s="871"/>
      <c r="AHS1021" s="871"/>
      <c r="AHT1021" s="871"/>
      <c r="AHU1021" s="871"/>
      <c r="AHV1021" s="871"/>
      <c r="AHW1021" s="871"/>
      <c r="AHX1021" s="871"/>
      <c r="AHY1021" s="871"/>
      <c r="AHZ1021" s="871"/>
      <c r="AIA1021" s="871"/>
      <c r="AIB1021" s="871"/>
      <c r="AIC1021" s="871"/>
      <c r="AID1021" s="871"/>
      <c r="AIE1021" s="871"/>
      <c r="AIF1021" s="871"/>
      <c r="AIG1021" s="871"/>
      <c r="AIH1021" s="871"/>
      <c r="AII1021" s="871"/>
      <c r="AIJ1021" s="871"/>
      <c r="AIK1021" s="871"/>
      <c r="AIL1021" s="871"/>
      <c r="AIM1021" s="871"/>
      <c r="AIN1021" s="871"/>
      <c r="AIO1021" s="871"/>
      <c r="AIP1021" s="871"/>
      <c r="AIQ1021" s="871"/>
      <c r="AIR1021" s="871"/>
      <c r="AIS1021" s="871"/>
      <c r="AIT1021" s="871"/>
      <c r="AIU1021" s="871"/>
      <c r="AIV1021" s="871"/>
      <c r="AIW1021" s="871"/>
      <c r="AIX1021" s="871"/>
      <c r="AIY1021" s="871"/>
      <c r="AIZ1021" s="871"/>
      <c r="AJA1021" s="871"/>
      <c r="AJB1021" s="871"/>
      <c r="AJC1021" s="871"/>
      <c r="AJD1021" s="871"/>
      <c r="AJE1021" s="871"/>
      <c r="AJF1021" s="871"/>
      <c r="AJG1021" s="871"/>
      <c r="AJH1021" s="871"/>
      <c r="AJI1021" s="871"/>
      <c r="AJJ1021" s="871"/>
      <c r="AJK1021" s="871"/>
      <c r="AJL1021" s="871"/>
      <c r="AJM1021" s="871"/>
      <c r="AJN1021" s="871"/>
      <c r="AJO1021" s="871"/>
      <c r="AJP1021" s="871"/>
      <c r="AJQ1021" s="871"/>
      <c r="AJR1021" s="871"/>
      <c r="AJS1021" s="871"/>
      <c r="AJT1021" s="871"/>
      <c r="AJU1021" s="871"/>
      <c r="AJV1021" s="871"/>
      <c r="AJW1021" s="871"/>
      <c r="AJX1021" s="871"/>
      <c r="AJY1021" s="871"/>
      <c r="AJZ1021" s="871"/>
      <c r="AKA1021" s="871"/>
      <c r="AKB1021" s="871"/>
      <c r="AKC1021" s="871"/>
      <c r="AKD1021" s="871"/>
      <c r="AKE1021" s="871"/>
      <c r="AKF1021" s="871"/>
      <c r="AKG1021" s="871"/>
      <c r="AKH1021" s="871"/>
      <c r="AKI1021" s="871"/>
      <c r="AKJ1021" s="871"/>
      <c r="AKK1021" s="871"/>
      <c r="AKL1021" s="871"/>
      <c r="AKM1021" s="871"/>
      <c r="AKN1021" s="871"/>
      <c r="AKO1021" s="871"/>
      <c r="AKP1021" s="871"/>
      <c r="AKQ1021" s="871"/>
      <c r="AKR1021" s="871"/>
      <c r="AKS1021" s="871"/>
      <c r="AKT1021" s="871"/>
      <c r="AKU1021" s="871"/>
      <c r="AKV1021" s="871"/>
      <c r="AKW1021" s="871"/>
      <c r="AKX1021" s="871"/>
      <c r="AKY1021" s="871"/>
      <c r="AKZ1021" s="871"/>
      <c r="ALA1021" s="871"/>
      <c r="ALB1021" s="871"/>
      <c r="ALC1021" s="871"/>
      <c r="ALD1021" s="871"/>
      <c r="ALE1021" s="871"/>
      <c r="ALF1021" s="871"/>
      <c r="ALG1021" s="871"/>
      <c r="ALH1021" s="871"/>
      <c r="ALI1021" s="871"/>
      <c r="ALJ1021" s="871"/>
      <c r="ALK1021" s="871"/>
      <c r="ALL1021" s="871"/>
      <c r="ALM1021" s="871"/>
      <c r="ALN1021" s="871"/>
      <c r="ALO1021" s="871"/>
      <c r="ALP1021" s="871"/>
      <c r="ALQ1021" s="871"/>
      <c r="ALR1021" s="871"/>
      <c r="ALS1021" s="871"/>
      <c r="ALT1021" s="871"/>
      <c r="ALU1021" s="871"/>
      <c r="ALV1021" s="871"/>
      <c r="ALW1021" s="871"/>
      <c r="ALX1021" s="871"/>
      <c r="ALY1021" s="871"/>
      <c r="ALZ1021" s="871"/>
      <c r="AMA1021" s="871"/>
      <c r="AMB1021" s="871"/>
      <c r="AMC1021" s="871"/>
      <c r="AMD1021" s="871"/>
      <c r="AME1021" s="871"/>
      <c r="AMF1021" s="871"/>
      <c r="AMG1021" s="871"/>
      <c r="AMH1021" s="871"/>
      <c r="AMI1021" s="871"/>
      <c r="AMJ1021" s="871"/>
    </row>
    <row r="1022" spans="1:1024" ht="14.4">
      <c r="A1022" s="968">
        <v>15521</v>
      </c>
      <c r="B1022" s="402">
        <v>0.08</v>
      </c>
      <c r="C1022" s="1042"/>
      <c r="D1022" s="954" t="s">
        <v>769</v>
      </c>
      <c r="E1022" s="955">
        <v>950000</v>
      </c>
      <c r="F1022" s="1056">
        <v>0.02</v>
      </c>
      <c r="G1022" s="955">
        <f t="shared" si="40"/>
        <v>19000</v>
      </c>
      <c r="H1022" s="1055"/>
      <c r="I1022" s="871"/>
      <c r="J1022" s="871"/>
      <c r="K1022" s="871"/>
      <c r="L1022" s="871"/>
      <c r="M1022" s="871"/>
      <c r="N1022" s="871"/>
      <c r="O1022" s="871"/>
      <c r="P1022" s="871"/>
      <c r="Q1022" s="871"/>
      <c r="R1022" s="871"/>
      <c r="S1022" s="871"/>
      <c r="T1022" s="871"/>
      <c r="U1022" s="871"/>
      <c r="V1022" s="871"/>
      <c r="W1022" s="871"/>
      <c r="X1022" s="871"/>
      <c r="Y1022" s="871"/>
      <c r="Z1022" s="871"/>
      <c r="AA1022" s="871"/>
      <c r="AB1022" s="871"/>
      <c r="AC1022" s="871"/>
      <c r="AD1022" s="871"/>
      <c r="AE1022" s="871"/>
      <c r="AF1022" s="871"/>
      <c r="AG1022" s="871"/>
      <c r="AH1022" s="871"/>
      <c r="AI1022" s="871"/>
      <c r="AJ1022" s="871"/>
      <c r="AK1022" s="871"/>
      <c r="AL1022" s="871"/>
      <c r="AM1022" s="871"/>
      <c r="AN1022" s="871"/>
      <c r="AO1022" s="871"/>
      <c r="AP1022" s="871"/>
      <c r="AQ1022" s="871"/>
      <c r="AR1022" s="871"/>
      <c r="AS1022" s="871"/>
      <c r="AT1022" s="871"/>
      <c r="AU1022" s="871"/>
      <c r="AV1022" s="871"/>
      <c r="AW1022" s="871"/>
      <c r="AX1022" s="871"/>
      <c r="AY1022" s="871"/>
      <c r="AZ1022" s="871"/>
      <c r="BA1022" s="871"/>
      <c r="BB1022" s="871"/>
      <c r="BC1022" s="871"/>
      <c r="BD1022" s="871"/>
      <c r="BE1022" s="871"/>
      <c r="BF1022" s="871"/>
      <c r="BG1022" s="871"/>
      <c r="BH1022" s="871"/>
      <c r="BI1022" s="871"/>
      <c r="BJ1022" s="871"/>
      <c r="BK1022" s="871"/>
      <c r="BL1022" s="871"/>
      <c r="BM1022" s="871"/>
      <c r="BN1022" s="871"/>
      <c r="BO1022" s="871"/>
      <c r="BP1022" s="871"/>
      <c r="BQ1022" s="871"/>
      <c r="BR1022" s="871"/>
      <c r="BS1022" s="871"/>
      <c r="BT1022" s="871"/>
      <c r="BU1022" s="871"/>
      <c r="BV1022" s="871"/>
      <c r="BW1022" s="871"/>
      <c r="BX1022" s="871"/>
      <c r="BY1022" s="871"/>
      <c r="BZ1022" s="871"/>
      <c r="CA1022" s="871"/>
      <c r="CB1022" s="871"/>
      <c r="CC1022" s="871"/>
      <c r="CD1022" s="871"/>
      <c r="CE1022" s="871"/>
      <c r="CF1022" s="871"/>
      <c r="CG1022" s="871"/>
      <c r="CH1022" s="871"/>
      <c r="CI1022" s="871"/>
      <c r="CJ1022" s="871"/>
      <c r="CK1022" s="871"/>
      <c r="CL1022" s="871"/>
      <c r="CM1022" s="871"/>
      <c r="CN1022" s="871"/>
      <c r="CO1022" s="871"/>
      <c r="CP1022" s="871"/>
      <c r="CQ1022" s="871"/>
      <c r="CR1022" s="871"/>
      <c r="CS1022" s="871"/>
      <c r="CT1022" s="871"/>
      <c r="CU1022" s="871"/>
      <c r="CV1022" s="871"/>
      <c r="CW1022" s="871"/>
      <c r="CX1022" s="871"/>
      <c r="CY1022" s="871"/>
      <c r="CZ1022" s="871"/>
      <c r="DA1022" s="871"/>
      <c r="DB1022" s="871"/>
      <c r="DC1022" s="871"/>
      <c r="DD1022" s="871"/>
      <c r="DE1022" s="871"/>
      <c r="DF1022" s="871"/>
      <c r="DG1022" s="871"/>
      <c r="DH1022" s="871"/>
      <c r="DI1022" s="871"/>
      <c r="DJ1022" s="871"/>
      <c r="DK1022" s="871"/>
      <c r="DL1022" s="871"/>
      <c r="DM1022" s="871"/>
      <c r="DN1022" s="871"/>
      <c r="DO1022" s="871"/>
      <c r="DP1022" s="871"/>
      <c r="DQ1022" s="871"/>
      <c r="DR1022" s="871"/>
      <c r="DS1022" s="871"/>
      <c r="DT1022" s="871"/>
      <c r="DU1022" s="871"/>
      <c r="DV1022" s="871"/>
      <c r="DW1022" s="871"/>
      <c r="DX1022" s="871"/>
      <c r="DY1022" s="871"/>
      <c r="DZ1022" s="871"/>
      <c r="EA1022" s="871"/>
      <c r="EB1022" s="871"/>
      <c r="EC1022" s="871"/>
      <c r="ED1022" s="871"/>
      <c r="EE1022" s="871"/>
      <c r="EF1022" s="871"/>
      <c r="EG1022" s="871"/>
      <c r="EH1022" s="871"/>
      <c r="EI1022" s="871"/>
      <c r="EJ1022" s="871"/>
      <c r="EK1022" s="871"/>
      <c r="EL1022" s="871"/>
      <c r="EM1022" s="871"/>
      <c r="EN1022" s="871"/>
      <c r="EO1022" s="871"/>
      <c r="EP1022" s="871"/>
      <c r="EQ1022" s="871"/>
      <c r="ER1022" s="871"/>
      <c r="ES1022" s="871"/>
      <c r="ET1022" s="871"/>
      <c r="EU1022" s="871"/>
      <c r="EV1022" s="871"/>
      <c r="EW1022" s="871"/>
      <c r="EX1022" s="871"/>
      <c r="EY1022" s="871"/>
      <c r="EZ1022" s="871"/>
      <c r="FA1022" s="871"/>
      <c r="FB1022" s="871"/>
      <c r="FC1022" s="871"/>
      <c r="FD1022" s="871"/>
      <c r="FE1022" s="871"/>
      <c r="FF1022" s="871"/>
      <c r="FG1022" s="871"/>
      <c r="FH1022" s="871"/>
      <c r="FI1022" s="871"/>
      <c r="FJ1022" s="871"/>
      <c r="FK1022" s="871"/>
      <c r="FL1022" s="871"/>
      <c r="FM1022" s="871"/>
      <c r="FN1022" s="871"/>
      <c r="FO1022" s="871"/>
      <c r="FP1022" s="871"/>
      <c r="FQ1022" s="871"/>
      <c r="FR1022" s="871"/>
      <c r="FS1022" s="871"/>
      <c r="FT1022" s="871"/>
      <c r="FU1022" s="871"/>
      <c r="FV1022" s="871"/>
      <c r="FW1022" s="871"/>
      <c r="FX1022" s="871"/>
      <c r="FY1022" s="871"/>
      <c r="FZ1022" s="871"/>
      <c r="GA1022" s="871"/>
      <c r="GB1022" s="871"/>
      <c r="GC1022" s="871"/>
      <c r="GD1022" s="871"/>
      <c r="GE1022" s="871"/>
      <c r="GF1022" s="871"/>
      <c r="GG1022" s="871"/>
      <c r="GH1022" s="871"/>
      <c r="GI1022" s="871"/>
      <c r="GJ1022" s="871"/>
      <c r="GK1022" s="871"/>
      <c r="GL1022" s="871"/>
      <c r="GM1022" s="871"/>
      <c r="GN1022" s="871"/>
      <c r="GO1022" s="871"/>
      <c r="GP1022" s="871"/>
      <c r="GQ1022" s="871"/>
      <c r="GR1022" s="871"/>
      <c r="GS1022" s="871"/>
      <c r="GT1022" s="871"/>
      <c r="GU1022" s="871"/>
      <c r="GV1022" s="871"/>
      <c r="GW1022" s="871"/>
      <c r="GX1022" s="871"/>
      <c r="GY1022" s="871"/>
      <c r="GZ1022" s="871"/>
      <c r="HA1022" s="871"/>
      <c r="HB1022" s="871"/>
      <c r="HC1022" s="871"/>
      <c r="HD1022" s="871"/>
      <c r="HE1022" s="871"/>
      <c r="HF1022" s="871"/>
      <c r="HG1022" s="871"/>
      <c r="HH1022" s="871"/>
      <c r="HI1022" s="871"/>
      <c r="HJ1022" s="871"/>
      <c r="HK1022" s="871"/>
      <c r="HL1022" s="871"/>
      <c r="HM1022" s="871"/>
      <c r="HN1022" s="871"/>
      <c r="HO1022" s="871"/>
      <c r="HP1022" s="871"/>
      <c r="HQ1022" s="871"/>
      <c r="HR1022" s="871"/>
      <c r="HS1022" s="871"/>
      <c r="HT1022" s="871"/>
      <c r="HU1022" s="871"/>
      <c r="HV1022" s="871"/>
      <c r="HW1022" s="871"/>
      <c r="HX1022" s="871"/>
      <c r="HY1022" s="871"/>
      <c r="HZ1022" s="871"/>
      <c r="IA1022" s="871"/>
      <c r="IB1022" s="871"/>
      <c r="IC1022" s="871"/>
      <c r="ID1022" s="871"/>
      <c r="IE1022" s="871"/>
      <c r="IF1022" s="871"/>
      <c r="IG1022" s="871"/>
      <c r="IH1022" s="871"/>
      <c r="II1022" s="871"/>
      <c r="IJ1022" s="871"/>
      <c r="IK1022" s="871"/>
      <c r="IL1022" s="871"/>
      <c r="IM1022" s="871"/>
      <c r="IN1022" s="871"/>
      <c r="IO1022" s="871"/>
      <c r="IP1022" s="871"/>
      <c r="IQ1022" s="871"/>
      <c r="IR1022" s="871"/>
      <c r="IS1022" s="871"/>
      <c r="IT1022" s="871"/>
      <c r="IU1022" s="871"/>
      <c r="IV1022" s="871"/>
      <c r="IW1022" s="871"/>
      <c r="IX1022" s="871"/>
      <c r="IY1022" s="871"/>
      <c r="IZ1022" s="871"/>
      <c r="JA1022" s="871"/>
      <c r="JB1022" s="871"/>
      <c r="JC1022" s="871"/>
      <c r="JD1022" s="871"/>
      <c r="JE1022" s="871"/>
      <c r="JF1022" s="871"/>
      <c r="JG1022" s="871"/>
      <c r="JH1022" s="871"/>
      <c r="JI1022" s="871"/>
      <c r="JJ1022" s="871"/>
      <c r="JK1022" s="871"/>
      <c r="JL1022" s="871"/>
      <c r="JM1022" s="871"/>
      <c r="JN1022" s="871"/>
      <c r="JO1022" s="871"/>
      <c r="JP1022" s="871"/>
      <c r="JQ1022" s="871"/>
      <c r="JR1022" s="871"/>
      <c r="JS1022" s="871"/>
      <c r="JT1022" s="871"/>
      <c r="JU1022" s="871"/>
      <c r="JV1022" s="871"/>
      <c r="JW1022" s="871"/>
      <c r="JX1022" s="871"/>
      <c r="JY1022" s="871"/>
      <c r="JZ1022" s="871"/>
      <c r="KA1022" s="871"/>
      <c r="KB1022" s="871"/>
      <c r="KC1022" s="871"/>
      <c r="KD1022" s="871"/>
      <c r="KE1022" s="871"/>
      <c r="KF1022" s="871"/>
      <c r="KG1022" s="871"/>
      <c r="KH1022" s="871"/>
      <c r="KI1022" s="871"/>
      <c r="KJ1022" s="871"/>
      <c r="KK1022" s="871"/>
      <c r="KL1022" s="871"/>
      <c r="KM1022" s="871"/>
      <c r="KN1022" s="871"/>
      <c r="KO1022" s="871"/>
      <c r="KP1022" s="871"/>
      <c r="KQ1022" s="871"/>
      <c r="KR1022" s="871"/>
      <c r="KS1022" s="871"/>
      <c r="KT1022" s="871"/>
      <c r="KU1022" s="871"/>
      <c r="KV1022" s="871"/>
      <c r="KW1022" s="871"/>
      <c r="KX1022" s="871"/>
      <c r="KY1022" s="871"/>
      <c r="KZ1022" s="871"/>
      <c r="LA1022" s="871"/>
      <c r="LB1022" s="871"/>
      <c r="LC1022" s="871"/>
      <c r="LD1022" s="871"/>
      <c r="LE1022" s="871"/>
      <c r="LF1022" s="871"/>
      <c r="LG1022" s="871"/>
      <c r="LH1022" s="871"/>
      <c r="LI1022" s="871"/>
      <c r="LJ1022" s="871"/>
      <c r="LK1022" s="871"/>
      <c r="LL1022" s="871"/>
      <c r="LM1022" s="871"/>
      <c r="LN1022" s="871"/>
      <c r="LO1022" s="871"/>
      <c r="LP1022" s="871"/>
      <c r="LQ1022" s="871"/>
      <c r="LR1022" s="871"/>
      <c r="LS1022" s="871"/>
      <c r="LT1022" s="871"/>
      <c r="LU1022" s="871"/>
      <c r="LV1022" s="871"/>
      <c r="LW1022" s="871"/>
      <c r="LX1022" s="871"/>
      <c r="LY1022" s="871"/>
      <c r="LZ1022" s="871"/>
      <c r="MA1022" s="871"/>
      <c r="MB1022" s="871"/>
      <c r="MC1022" s="871"/>
      <c r="MD1022" s="871"/>
      <c r="ME1022" s="871"/>
      <c r="MF1022" s="871"/>
      <c r="MG1022" s="871"/>
      <c r="MH1022" s="871"/>
      <c r="MI1022" s="871"/>
      <c r="MJ1022" s="871"/>
      <c r="MK1022" s="871"/>
      <c r="ML1022" s="871"/>
      <c r="MM1022" s="871"/>
      <c r="MN1022" s="871"/>
      <c r="MO1022" s="871"/>
      <c r="MP1022" s="871"/>
      <c r="MQ1022" s="871"/>
      <c r="MR1022" s="871"/>
      <c r="MS1022" s="871"/>
      <c r="MT1022" s="871"/>
      <c r="MU1022" s="871"/>
      <c r="MV1022" s="871"/>
      <c r="MW1022" s="871"/>
      <c r="MX1022" s="871"/>
      <c r="MY1022" s="871"/>
      <c r="MZ1022" s="871"/>
      <c r="NA1022" s="871"/>
      <c r="NB1022" s="871"/>
      <c r="NC1022" s="871"/>
      <c r="ND1022" s="871"/>
      <c r="NE1022" s="871"/>
      <c r="NF1022" s="871"/>
      <c r="NG1022" s="871"/>
      <c r="NH1022" s="871"/>
      <c r="NI1022" s="871"/>
      <c r="NJ1022" s="871"/>
      <c r="NK1022" s="871"/>
      <c r="NL1022" s="871"/>
      <c r="NM1022" s="871"/>
      <c r="NN1022" s="871"/>
      <c r="NO1022" s="871"/>
      <c r="NP1022" s="871"/>
      <c r="NQ1022" s="871"/>
      <c r="NR1022" s="871"/>
      <c r="NS1022" s="871"/>
      <c r="NT1022" s="871"/>
      <c r="NU1022" s="871"/>
      <c r="NV1022" s="871"/>
      <c r="NW1022" s="871"/>
      <c r="NX1022" s="871"/>
      <c r="NY1022" s="871"/>
      <c r="NZ1022" s="871"/>
      <c r="OA1022" s="871"/>
      <c r="OB1022" s="871"/>
      <c r="OC1022" s="871"/>
      <c r="OD1022" s="871"/>
      <c r="OE1022" s="871"/>
      <c r="OF1022" s="871"/>
      <c r="OG1022" s="871"/>
      <c r="OH1022" s="871"/>
      <c r="OI1022" s="871"/>
      <c r="OJ1022" s="871"/>
      <c r="OK1022" s="871"/>
      <c r="OL1022" s="871"/>
      <c r="OM1022" s="871"/>
      <c r="ON1022" s="871"/>
      <c r="OO1022" s="871"/>
      <c r="OP1022" s="871"/>
      <c r="OQ1022" s="871"/>
      <c r="OR1022" s="871"/>
      <c r="OS1022" s="871"/>
      <c r="OT1022" s="871"/>
      <c r="OU1022" s="871"/>
      <c r="OV1022" s="871"/>
      <c r="OW1022" s="871"/>
      <c r="OX1022" s="871"/>
      <c r="OY1022" s="871"/>
      <c r="OZ1022" s="871"/>
      <c r="PA1022" s="871"/>
      <c r="PB1022" s="871"/>
      <c r="PC1022" s="871"/>
      <c r="PD1022" s="871"/>
      <c r="PE1022" s="871"/>
      <c r="PF1022" s="871"/>
      <c r="PG1022" s="871"/>
      <c r="PH1022" s="871"/>
      <c r="PI1022" s="871"/>
      <c r="PJ1022" s="871"/>
      <c r="PK1022" s="871"/>
      <c r="PL1022" s="871"/>
      <c r="PM1022" s="871"/>
      <c r="PN1022" s="871"/>
      <c r="PO1022" s="871"/>
      <c r="PP1022" s="871"/>
      <c r="PQ1022" s="871"/>
      <c r="PR1022" s="871"/>
      <c r="PS1022" s="871"/>
      <c r="PT1022" s="871"/>
      <c r="PU1022" s="871"/>
      <c r="PV1022" s="871"/>
      <c r="PW1022" s="871"/>
      <c r="PX1022" s="871"/>
      <c r="PY1022" s="871"/>
      <c r="PZ1022" s="871"/>
      <c r="QA1022" s="871"/>
      <c r="QB1022" s="871"/>
      <c r="QC1022" s="871"/>
      <c r="QD1022" s="871"/>
      <c r="QE1022" s="871"/>
      <c r="QF1022" s="871"/>
      <c r="QG1022" s="871"/>
      <c r="QH1022" s="871"/>
      <c r="QI1022" s="871"/>
      <c r="QJ1022" s="871"/>
      <c r="QK1022" s="871"/>
      <c r="QL1022" s="871"/>
      <c r="QM1022" s="871"/>
      <c r="QN1022" s="871"/>
      <c r="QO1022" s="871"/>
      <c r="QP1022" s="871"/>
      <c r="QQ1022" s="871"/>
      <c r="QR1022" s="871"/>
      <c r="QS1022" s="871"/>
      <c r="QT1022" s="871"/>
      <c r="QU1022" s="871"/>
      <c r="QV1022" s="871"/>
      <c r="QW1022" s="871"/>
      <c r="QX1022" s="871"/>
      <c r="QY1022" s="871"/>
      <c r="QZ1022" s="871"/>
      <c r="RA1022" s="871"/>
      <c r="RB1022" s="871"/>
      <c r="RC1022" s="871"/>
      <c r="RD1022" s="871"/>
      <c r="RE1022" s="871"/>
      <c r="RF1022" s="871"/>
      <c r="RG1022" s="871"/>
      <c r="RH1022" s="871"/>
      <c r="RI1022" s="871"/>
      <c r="RJ1022" s="871"/>
      <c r="RK1022" s="871"/>
      <c r="RL1022" s="871"/>
      <c r="RM1022" s="871"/>
      <c r="RN1022" s="871"/>
      <c r="RO1022" s="871"/>
      <c r="RP1022" s="871"/>
      <c r="RQ1022" s="871"/>
      <c r="RR1022" s="871"/>
      <c r="RS1022" s="871"/>
      <c r="RT1022" s="871"/>
      <c r="RU1022" s="871"/>
      <c r="RV1022" s="871"/>
      <c r="RW1022" s="871"/>
      <c r="RX1022" s="871"/>
      <c r="RY1022" s="871"/>
      <c r="RZ1022" s="871"/>
      <c r="SA1022" s="871"/>
      <c r="SB1022" s="871"/>
      <c r="SC1022" s="871"/>
      <c r="SD1022" s="871"/>
      <c r="SE1022" s="871"/>
      <c r="SF1022" s="871"/>
      <c r="SG1022" s="871"/>
      <c r="SH1022" s="871"/>
      <c r="SI1022" s="871"/>
      <c r="SJ1022" s="871"/>
      <c r="SK1022" s="871"/>
      <c r="SL1022" s="871"/>
      <c r="SM1022" s="871"/>
      <c r="SN1022" s="871"/>
      <c r="SO1022" s="871"/>
      <c r="SP1022" s="871"/>
      <c r="SQ1022" s="871"/>
      <c r="SR1022" s="871"/>
      <c r="SS1022" s="871"/>
      <c r="ST1022" s="871"/>
      <c r="SU1022" s="871"/>
      <c r="SV1022" s="871"/>
      <c r="SW1022" s="871"/>
      <c r="SX1022" s="871"/>
      <c r="SY1022" s="871"/>
      <c r="SZ1022" s="871"/>
      <c r="TA1022" s="871"/>
      <c r="TB1022" s="871"/>
      <c r="TC1022" s="871"/>
      <c r="TD1022" s="871"/>
      <c r="TE1022" s="871"/>
      <c r="TF1022" s="871"/>
      <c r="TG1022" s="871"/>
      <c r="TH1022" s="871"/>
      <c r="TI1022" s="871"/>
      <c r="TJ1022" s="871"/>
      <c r="TK1022" s="871"/>
      <c r="TL1022" s="871"/>
      <c r="TM1022" s="871"/>
      <c r="TN1022" s="871"/>
      <c r="TO1022" s="871"/>
      <c r="TP1022" s="871"/>
      <c r="TQ1022" s="871"/>
      <c r="TR1022" s="871"/>
      <c r="TS1022" s="871"/>
      <c r="TT1022" s="871"/>
      <c r="TU1022" s="871"/>
      <c r="TV1022" s="871"/>
      <c r="TW1022" s="871"/>
      <c r="TX1022" s="871"/>
      <c r="TY1022" s="871"/>
      <c r="TZ1022" s="871"/>
      <c r="UA1022" s="871"/>
      <c r="UB1022" s="871"/>
      <c r="UC1022" s="871"/>
      <c r="UD1022" s="871"/>
      <c r="UE1022" s="871"/>
      <c r="UF1022" s="871"/>
      <c r="UG1022" s="871"/>
      <c r="UH1022" s="871"/>
      <c r="UI1022" s="871"/>
      <c r="UJ1022" s="871"/>
      <c r="UK1022" s="871"/>
      <c r="UL1022" s="871"/>
      <c r="UM1022" s="871"/>
      <c r="UN1022" s="871"/>
      <c r="UO1022" s="871"/>
      <c r="UP1022" s="871"/>
      <c r="UQ1022" s="871"/>
      <c r="UR1022" s="871"/>
      <c r="US1022" s="871"/>
      <c r="UT1022" s="871"/>
      <c r="UU1022" s="871"/>
      <c r="UV1022" s="871"/>
      <c r="UW1022" s="871"/>
      <c r="UX1022" s="871"/>
      <c r="UY1022" s="871"/>
      <c r="UZ1022" s="871"/>
      <c r="VA1022" s="871"/>
      <c r="VB1022" s="871"/>
      <c r="VC1022" s="871"/>
      <c r="VD1022" s="871"/>
      <c r="VE1022" s="871"/>
      <c r="VF1022" s="871"/>
      <c r="VG1022" s="871"/>
      <c r="VH1022" s="871"/>
      <c r="VI1022" s="871"/>
      <c r="VJ1022" s="871"/>
      <c r="VK1022" s="871"/>
      <c r="VL1022" s="871"/>
      <c r="VM1022" s="871"/>
      <c r="VN1022" s="871"/>
      <c r="VO1022" s="871"/>
      <c r="VP1022" s="871"/>
      <c r="VQ1022" s="871"/>
      <c r="VR1022" s="871"/>
      <c r="VS1022" s="871"/>
      <c r="VT1022" s="871"/>
      <c r="VU1022" s="871"/>
      <c r="VV1022" s="871"/>
      <c r="VW1022" s="871"/>
      <c r="VX1022" s="871"/>
      <c r="VY1022" s="871"/>
      <c r="VZ1022" s="871"/>
      <c r="WA1022" s="871"/>
      <c r="WB1022" s="871"/>
      <c r="WC1022" s="871"/>
      <c r="WD1022" s="871"/>
      <c r="WE1022" s="871"/>
      <c r="WF1022" s="871"/>
      <c r="WG1022" s="871"/>
      <c r="WH1022" s="871"/>
      <c r="WI1022" s="871"/>
      <c r="WJ1022" s="871"/>
      <c r="WK1022" s="871"/>
      <c r="WL1022" s="871"/>
      <c r="WM1022" s="871"/>
      <c r="WN1022" s="871"/>
      <c r="WO1022" s="871"/>
      <c r="WP1022" s="871"/>
      <c r="WQ1022" s="871"/>
      <c r="WR1022" s="871"/>
      <c r="WS1022" s="871"/>
      <c r="WT1022" s="871"/>
      <c r="WU1022" s="871"/>
      <c r="WV1022" s="871"/>
      <c r="WW1022" s="871"/>
      <c r="WX1022" s="871"/>
      <c r="WY1022" s="871"/>
      <c r="WZ1022" s="871"/>
      <c r="XA1022" s="871"/>
      <c r="XB1022" s="871"/>
      <c r="XC1022" s="871"/>
      <c r="XD1022" s="871"/>
      <c r="XE1022" s="871"/>
      <c r="XF1022" s="871"/>
      <c r="XG1022" s="871"/>
      <c r="XH1022" s="871"/>
      <c r="XI1022" s="871"/>
      <c r="XJ1022" s="871"/>
      <c r="XK1022" s="871"/>
      <c r="XL1022" s="871"/>
      <c r="XM1022" s="871"/>
      <c r="XN1022" s="871"/>
      <c r="XO1022" s="871"/>
      <c r="XP1022" s="871"/>
      <c r="XQ1022" s="871"/>
      <c r="XR1022" s="871"/>
      <c r="XS1022" s="871"/>
      <c r="XT1022" s="871"/>
      <c r="XU1022" s="871"/>
      <c r="XV1022" s="871"/>
      <c r="XW1022" s="871"/>
      <c r="XX1022" s="871"/>
      <c r="XY1022" s="871"/>
      <c r="XZ1022" s="871"/>
      <c r="YA1022" s="871"/>
      <c r="YB1022" s="871"/>
      <c r="YC1022" s="871"/>
      <c r="YD1022" s="871"/>
      <c r="YE1022" s="871"/>
      <c r="YF1022" s="871"/>
      <c r="YG1022" s="871"/>
      <c r="YH1022" s="871"/>
      <c r="YI1022" s="871"/>
      <c r="YJ1022" s="871"/>
      <c r="YK1022" s="871"/>
      <c r="YL1022" s="871"/>
      <c r="YM1022" s="871"/>
      <c r="YN1022" s="871"/>
      <c r="YO1022" s="871"/>
      <c r="YP1022" s="871"/>
      <c r="YQ1022" s="871"/>
      <c r="YR1022" s="871"/>
      <c r="YS1022" s="871"/>
      <c r="YT1022" s="871"/>
      <c r="YU1022" s="871"/>
      <c r="YV1022" s="871"/>
      <c r="YW1022" s="871"/>
      <c r="YX1022" s="871"/>
      <c r="YY1022" s="871"/>
      <c r="YZ1022" s="871"/>
      <c r="ZA1022" s="871"/>
      <c r="ZB1022" s="871"/>
      <c r="ZC1022" s="871"/>
      <c r="ZD1022" s="871"/>
      <c r="ZE1022" s="871"/>
      <c r="ZF1022" s="871"/>
      <c r="ZG1022" s="871"/>
      <c r="ZH1022" s="871"/>
      <c r="ZI1022" s="871"/>
      <c r="ZJ1022" s="871"/>
      <c r="ZK1022" s="871"/>
      <c r="ZL1022" s="871"/>
      <c r="ZM1022" s="871"/>
      <c r="ZN1022" s="871"/>
      <c r="ZO1022" s="871"/>
      <c r="ZP1022" s="871"/>
      <c r="ZQ1022" s="871"/>
      <c r="ZR1022" s="871"/>
      <c r="ZS1022" s="871"/>
      <c r="ZT1022" s="871"/>
      <c r="ZU1022" s="871"/>
      <c r="ZV1022" s="871"/>
      <c r="ZW1022" s="871"/>
      <c r="ZX1022" s="871"/>
      <c r="ZY1022" s="871"/>
      <c r="ZZ1022" s="871"/>
      <c r="AAA1022" s="871"/>
      <c r="AAB1022" s="871"/>
      <c r="AAC1022" s="871"/>
      <c r="AAD1022" s="871"/>
      <c r="AAE1022" s="871"/>
      <c r="AAF1022" s="871"/>
      <c r="AAG1022" s="871"/>
      <c r="AAH1022" s="871"/>
      <c r="AAI1022" s="871"/>
      <c r="AAJ1022" s="871"/>
      <c r="AAK1022" s="871"/>
      <c r="AAL1022" s="871"/>
      <c r="AAM1022" s="871"/>
      <c r="AAN1022" s="871"/>
      <c r="AAO1022" s="871"/>
      <c r="AAP1022" s="871"/>
      <c r="AAQ1022" s="871"/>
      <c r="AAR1022" s="871"/>
      <c r="AAS1022" s="871"/>
      <c r="AAT1022" s="871"/>
      <c r="AAU1022" s="871"/>
      <c r="AAV1022" s="871"/>
      <c r="AAW1022" s="871"/>
      <c r="AAX1022" s="871"/>
      <c r="AAY1022" s="871"/>
      <c r="AAZ1022" s="871"/>
      <c r="ABA1022" s="871"/>
      <c r="ABB1022" s="871"/>
      <c r="ABC1022" s="871"/>
      <c r="ABD1022" s="871"/>
      <c r="ABE1022" s="871"/>
      <c r="ABF1022" s="871"/>
      <c r="ABG1022" s="871"/>
      <c r="ABH1022" s="871"/>
      <c r="ABI1022" s="871"/>
      <c r="ABJ1022" s="871"/>
      <c r="ABK1022" s="871"/>
      <c r="ABL1022" s="871"/>
      <c r="ABM1022" s="871"/>
      <c r="ABN1022" s="871"/>
      <c r="ABO1022" s="871"/>
      <c r="ABP1022" s="871"/>
      <c r="ABQ1022" s="871"/>
      <c r="ABR1022" s="871"/>
      <c r="ABS1022" s="871"/>
      <c r="ABT1022" s="871"/>
      <c r="ABU1022" s="871"/>
      <c r="ABV1022" s="871"/>
      <c r="ABW1022" s="871"/>
      <c r="ABX1022" s="871"/>
      <c r="ABY1022" s="871"/>
      <c r="ABZ1022" s="871"/>
      <c r="ACA1022" s="871"/>
      <c r="ACB1022" s="871"/>
      <c r="ACC1022" s="871"/>
      <c r="ACD1022" s="871"/>
      <c r="ACE1022" s="871"/>
      <c r="ACF1022" s="871"/>
      <c r="ACG1022" s="871"/>
      <c r="ACH1022" s="871"/>
      <c r="ACI1022" s="871"/>
      <c r="ACJ1022" s="871"/>
      <c r="ACK1022" s="871"/>
      <c r="ACL1022" s="871"/>
      <c r="ACM1022" s="871"/>
      <c r="ACN1022" s="871"/>
      <c r="ACO1022" s="871"/>
      <c r="ACP1022" s="871"/>
      <c r="ACQ1022" s="871"/>
      <c r="ACR1022" s="871"/>
      <c r="ACS1022" s="871"/>
      <c r="ACT1022" s="871"/>
      <c r="ACU1022" s="871"/>
      <c r="ACV1022" s="871"/>
      <c r="ACW1022" s="871"/>
      <c r="ACX1022" s="871"/>
      <c r="ACY1022" s="871"/>
      <c r="ACZ1022" s="871"/>
      <c r="ADA1022" s="871"/>
      <c r="ADB1022" s="871"/>
      <c r="ADC1022" s="871"/>
      <c r="ADD1022" s="871"/>
      <c r="ADE1022" s="871"/>
      <c r="ADF1022" s="871"/>
      <c r="ADG1022" s="871"/>
      <c r="ADH1022" s="871"/>
      <c r="ADI1022" s="871"/>
      <c r="ADJ1022" s="871"/>
      <c r="ADK1022" s="871"/>
      <c r="ADL1022" s="871"/>
      <c r="ADM1022" s="871"/>
      <c r="ADN1022" s="871"/>
      <c r="ADO1022" s="871"/>
      <c r="ADP1022" s="871"/>
      <c r="ADQ1022" s="871"/>
      <c r="ADR1022" s="871"/>
      <c r="ADS1022" s="871"/>
      <c r="ADT1022" s="871"/>
      <c r="ADU1022" s="871"/>
      <c r="ADV1022" s="871"/>
      <c r="ADW1022" s="871"/>
      <c r="ADX1022" s="871"/>
      <c r="ADY1022" s="871"/>
      <c r="ADZ1022" s="871"/>
      <c r="AEA1022" s="871"/>
      <c r="AEB1022" s="871"/>
      <c r="AEC1022" s="871"/>
      <c r="AED1022" s="871"/>
      <c r="AEE1022" s="871"/>
      <c r="AEF1022" s="871"/>
      <c r="AEG1022" s="871"/>
      <c r="AEH1022" s="871"/>
      <c r="AEI1022" s="871"/>
      <c r="AEJ1022" s="871"/>
      <c r="AEK1022" s="871"/>
      <c r="AEL1022" s="871"/>
      <c r="AEM1022" s="871"/>
      <c r="AEN1022" s="871"/>
      <c r="AEO1022" s="871"/>
      <c r="AEP1022" s="871"/>
      <c r="AEQ1022" s="871"/>
      <c r="AER1022" s="871"/>
      <c r="AES1022" s="871"/>
      <c r="AET1022" s="871"/>
      <c r="AEU1022" s="871"/>
      <c r="AEV1022" s="871"/>
      <c r="AEW1022" s="871"/>
      <c r="AEX1022" s="871"/>
      <c r="AEY1022" s="871"/>
      <c r="AEZ1022" s="871"/>
      <c r="AFA1022" s="871"/>
      <c r="AFB1022" s="871"/>
      <c r="AFC1022" s="871"/>
      <c r="AFD1022" s="871"/>
      <c r="AFE1022" s="871"/>
      <c r="AFF1022" s="871"/>
      <c r="AFG1022" s="871"/>
      <c r="AFH1022" s="871"/>
      <c r="AFI1022" s="871"/>
      <c r="AFJ1022" s="871"/>
      <c r="AFK1022" s="871"/>
      <c r="AFL1022" s="871"/>
      <c r="AFM1022" s="871"/>
      <c r="AFN1022" s="871"/>
      <c r="AFO1022" s="871"/>
      <c r="AFP1022" s="871"/>
      <c r="AFQ1022" s="871"/>
      <c r="AFR1022" s="871"/>
      <c r="AFS1022" s="871"/>
      <c r="AFT1022" s="871"/>
      <c r="AFU1022" s="871"/>
      <c r="AFV1022" s="871"/>
      <c r="AFW1022" s="871"/>
      <c r="AFX1022" s="871"/>
      <c r="AFY1022" s="871"/>
      <c r="AFZ1022" s="871"/>
      <c r="AGA1022" s="871"/>
      <c r="AGB1022" s="871"/>
      <c r="AGC1022" s="871"/>
      <c r="AGD1022" s="871"/>
      <c r="AGE1022" s="871"/>
      <c r="AGF1022" s="871"/>
      <c r="AGG1022" s="871"/>
      <c r="AGH1022" s="871"/>
      <c r="AGI1022" s="871"/>
      <c r="AGJ1022" s="871"/>
      <c r="AGK1022" s="871"/>
      <c r="AGL1022" s="871"/>
      <c r="AGM1022" s="871"/>
      <c r="AGN1022" s="871"/>
      <c r="AGO1022" s="871"/>
      <c r="AGP1022" s="871"/>
      <c r="AGQ1022" s="871"/>
      <c r="AGR1022" s="871"/>
      <c r="AGS1022" s="871"/>
      <c r="AGT1022" s="871"/>
      <c r="AGU1022" s="871"/>
      <c r="AGV1022" s="871"/>
      <c r="AGW1022" s="871"/>
      <c r="AGX1022" s="871"/>
      <c r="AGY1022" s="871"/>
      <c r="AGZ1022" s="871"/>
      <c r="AHA1022" s="871"/>
      <c r="AHB1022" s="871"/>
      <c r="AHC1022" s="871"/>
      <c r="AHD1022" s="871"/>
      <c r="AHE1022" s="871"/>
      <c r="AHF1022" s="871"/>
      <c r="AHG1022" s="871"/>
      <c r="AHH1022" s="871"/>
      <c r="AHI1022" s="871"/>
      <c r="AHJ1022" s="871"/>
      <c r="AHK1022" s="871"/>
      <c r="AHL1022" s="871"/>
      <c r="AHM1022" s="871"/>
      <c r="AHN1022" s="871"/>
      <c r="AHO1022" s="871"/>
      <c r="AHP1022" s="871"/>
      <c r="AHQ1022" s="871"/>
      <c r="AHR1022" s="871"/>
      <c r="AHS1022" s="871"/>
      <c r="AHT1022" s="871"/>
      <c r="AHU1022" s="871"/>
      <c r="AHV1022" s="871"/>
      <c r="AHW1022" s="871"/>
      <c r="AHX1022" s="871"/>
      <c r="AHY1022" s="871"/>
      <c r="AHZ1022" s="871"/>
      <c r="AIA1022" s="871"/>
      <c r="AIB1022" s="871"/>
      <c r="AIC1022" s="871"/>
      <c r="AID1022" s="871"/>
      <c r="AIE1022" s="871"/>
      <c r="AIF1022" s="871"/>
      <c r="AIG1022" s="871"/>
      <c r="AIH1022" s="871"/>
      <c r="AII1022" s="871"/>
      <c r="AIJ1022" s="871"/>
      <c r="AIK1022" s="871"/>
      <c r="AIL1022" s="871"/>
      <c r="AIM1022" s="871"/>
      <c r="AIN1022" s="871"/>
      <c r="AIO1022" s="871"/>
      <c r="AIP1022" s="871"/>
      <c r="AIQ1022" s="871"/>
      <c r="AIR1022" s="871"/>
      <c r="AIS1022" s="871"/>
      <c r="AIT1022" s="871"/>
      <c r="AIU1022" s="871"/>
      <c r="AIV1022" s="871"/>
      <c r="AIW1022" s="871"/>
      <c r="AIX1022" s="871"/>
      <c r="AIY1022" s="871"/>
      <c r="AIZ1022" s="871"/>
      <c r="AJA1022" s="871"/>
      <c r="AJB1022" s="871"/>
      <c r="AJC1022" s="871"/>
      <c r="AJD1022" s="871"/>
      <c r="AJE1022" s="871"/>
      <c r="AJF1022" s="871"/>
      <c r="AJG1022" s="871"/>
      <c r="AJH1022" s="871"/>
      <c r="AJI1022" s="871"/>
      <c r="AJJ1022" s="871"/>
      <c r="AJK1022" s="871"/>
      <c r="AJL1022" s="871"/>
      <c r="AJM1022" s="871"/>
      <c r="AJN1022" s="871"/>
      <c r="AJO1022" s="871"/>
      <c r="AJP1022" s="871"/>
      <c r="AJQ1022" s="871"/>
      <c r="AJR1022" s="871"/>
      <c r="AJS1022" s="871"/>
      <c r="AJT1022" s="871"/>
      <c r="AJU1022" s="871"/>
      <c r="AJV1022" s="871"/>
      <c r="AJW1022" s="871"/>
      <c r="AJX1022" s="871"/>
      <c r="AJY1022" s="871"/>
      <c r="AJZ1022" s="871"/>
      <c r="AKA1022" s="871"/>
      <c r="AKB1022" s="871"/>
      <c r="AKC1022" s="871"/>
      <c r="AKD1022" s="871"/>
      <c r="AKE1022" s="871"/>
      <c r="AKF1022" s="871"/>
      <c r="AKG1022" s="871"/>
      <c r="AKH1022" s="871"/>
      <c r="AKI1022" s="871"/>
      <c r="AKJ1022" s="871"/>
      <c r="AKK1022" s="871"/>
      <c r="AKL1022" s="871"/>
      <c r="AKM1022" s="871"/>
      <c r="AKN1022" s="871"/>
      <c r="AKO1022" s="871"/>
      <c r="AKP1022" s="871"/>
      <c r="AKQ1022" s="871"/>
      <c r="AKR1022" s="871"/>
      <c r="AKS1022" s="871"/>
      <c r="AKT1022" s="871"/>
      <c r="AKU1022" s="871"/>
      <c r="AKV1022" s="871"/>
      <c r="AKW1022" s="871"/>
      <c r="AKX1022" s="871"/>
      <c r="AKY1022" s="871"/>
      <c r="AKZ1022" s="871"/>
      <c r="ALA1022" s="871"/>
      <c r="ALB1022" s="871"/>
      <c r="ALC1022" s="871"/>
      <c r="ALD1022" s="871"/>
      <c r="ALE1022" s="871"/>
      <c r="ALF1022" s="871"/>
      <c r="ALG1022" s="871"/>
      <c r="ALH1022" s="871"/>
      <c r="ALI1022" s="871"/>
      <c r="ALJ1022" s="871"/>
      <c r="ALK1022" s="871"/>
      <c r="ALL1022" s="871"/>
      <c r="ALM1022" s="871"/>
      <c r="ALN1022" s="871"/>
      <c r="ALO1022" s="871"/>
      <c r="ALP1022" s="871"/>
      <c r="ALQ1022" s="871"/>
      <c r="ALR1022" s="871"/>
      <c r="ALS1022" s="871"/>
      <c r="ALT1022" s="871"/>
      <c r="ALU1022" s="871"/>
      <c r="ALV1022" s="871"/>
      <c r="ALW1022" s="871"/>
      <c r="ALX1022" s="871"/>
      <c r="ALY1022" s="871"/>
      <c r="ALZ1022" s="871"/>
      <c r="AMA1022" s="871"/>
      <c r="AMB1022" s="871"/>
      <c r="AMC1022" s="871"/>
      <c r="AMD1022" s="871"/>
      <c r="AME1022" s="871"/>
      <c r="AMF1022" s="871"/>
      <c r="AMG1022" s="871"/>
      <c r="AMH1022" s="871"/>
      <c r="AMI1022" s="871"/>
      <c r="AMJ1022" s="871"/>
    </row>
    <row r="1023" spans="1:1024" ht="14.4">
      <c r="A1023" s="960">
        <v>15447</v>
      </c>
      <c r="B1023" s="1011">
        <v>0.1</v>
      </c>
      <c r="C1023" s="1041"/>
      <c r="D1023" s="966" t="s">
        <v>761</v>
      </c>
      <c r="E1023" s="955">
        <v>1850000</v>
      </c>
      <c r="F1023" s="1056">
        <v>2.5000000000000001E-2</v>
      </c>
      <c r="G1023" s="955"/>
      <c r="H1023" s="1055"/>
      <c r="I1023" s="871"/>
      <c r="J1023" s="871"/>
      <c r="K1023" s="871"/>
      <c r="L1023" s="871"/>
      <c r="M1023" s="871"/>
      <c r="N1023" s="871"/>
      <c r="O1023" s="871"/>
      <c r="P1023" s="871"/>
      <c r="Q1023" s="871"/>
      <c r="R1023" s="871"/>
      <c r="S1023" s="871"/>
      <c r="T1023" s="871"/>
      <c r="U1023" s="871"/>
      <c r="V1023" s="871"/>
      <c r="W1023" s="871"/>
      <c r="X1023" s="871"/>
      <c r="Y1023" s="871"/>
      <c r="Z1023" s="871"/>
      <c r="AA1023" s="871"/>
      <c r="AB1023" s="871"/>
      <c r="AC1023" s="871"/>
      <c r="AD1023" s="871"/>
      <c r="AE1023" s="871"/>
      <c r="AF1023" s="871"/>
      <c r="AG1023" s="871"/>
      <c r="AH1023" s="871"/>
      <c r="AI1023" s="871"/>
      <c r="AJ1023" s="871"/>
      <c r="AK1023" s="871"/>
      <c r="AL1023" s="871"/>
      <c r="AM1023" s="871"/>
      <c r="AN1023" s="871"/>
      <c r="AO1023" s="871"/>
      <c r="AP1023" s="871"/>
      <c r="AQ1023" s="871"/>
      <c r="AR1023" s="871"/>
      <c r="AS1023" s="871"/>
      <c r="AT1023" s="871"/>
      <c r="AU1023" s="871"/>
      <c r="AV1023" s="871"/>
      <c r="AW1023" s="871"/>
      <c r="AX1023" s="871"/>
      <c r="AY1023" s="871"/>
      <c r="AZ1023" s="871"/>
      <c r="BA1023" s="871"/>
      <c r="BB1023" s="871"/>
      <c r="BC1023" s="871"/>
      <c r="BD1023" s="871"/>
      <c r="BE1023" s="871"/>
      <c r="BF1023" s="871"/>
      <c r="BG1023" s="871"/>
      <c r="BH1023" s="871"/>
      <c r="BI1023" s="871"/>
      <c r="BJ1023" s="871"/>
      <c r="BK1023" s="871"/>
      <c r="BL1023" s="871"/>
      <c r="BM1023" s="871"/>
      <c r="BN1023" s="871"/>
      <c r="BO1023" s="871"/>
      <c r="BP1023" s="871"/>
      <c r="BQ1023" s="871"/>
      <c r="BR1023" s="871"/>
      <c r="BS1023" s="871"/>
      <c r="BT1023" s="871"/>
      <c r="BU1023" s="871"/>
      <c r="BV1023" s="871"/>
      <c r="BW1023" s="871"/>
      <c r="BX1023" s="871"/>
      <c r="BY1023" s="871"/>
      <c r="BZ1023" s="871"/>
      <c r="CA1023" s="871"/>
      <c r="CB1023" s="871"/>
      <c r="CC1023" s="871"/>
      <c r="CD1023" s="871"/>
      <c r="CE1023" s="871"/>
      <c r="CF1023" s="871"/>
      <c r="CG1023" s="871"/>
      <c r="CH1023" s="871"/>
      <c r="CI1023" s="871"/>
      <c r="CJ1023" s="871"/>
      <c r="CK1023" s="871"/>
      <c r="CL1023" s="871"/>
      <c r="CM1023" s="871"/>
      <c r="CN1023" s="871"/>
      <c r="CO1023" s="871"/>
      <c r="CP1023" s="871"/>
      <c r="CQ1023" s="871"/>
      <c r="CR1023" s="871"/>
      <c r="CS1023" s="871"/>
      <c r="CT1023" s="871"/>
      <c r="CU1023" s="871"/>
      <c r="CV1023" s="871"/>
      <c r="CW1023" s="871"/>
      <c r="CX1023" s="871"/>
      <c r="CY1023" s="871"/>
      <c r="CZ1023" s="871"/>
      <c r="DA1023" s="871"/>
      <c r="DB1023" s="871"/>
      <c r="DC1023" s="871"/>
      <c r="DD1023" s="871"/>
      <c r="DE1023" s="871"/>
      <c r="DF1023" s="871"/>
      <c r="DG1023" s="871"/>
      <c r="DH1023" s="871"/>
      <c r="DI1023" s="871"/>
      <c r="DJ1023" s="871"/>
      <c r="DK1023" s="871"/>
      <c r="DL1023" s="871"/>
      <c r="DM1023" s="871"/>
      <c r="DN1023" s="871"/>
      <c r="DO1023" s="871"/>
      <c r="DP1023" s="871"/>
      <c r="DQ1023" s="871"/>
      <c r="DR1023" s="871"/>
      <c r="DS1023" s="871"/>
      <c r="DT1023" s="871"/>
      <c r="DU1023" s="871"/>
      <c r="DV1023" s="871"/>
      <c r="DW1023" s="871"/>
      <c r="DX1023" s="871"/>
      <c r="DY1023" s="871"/>
      <c r="DZ1023" s="871"/>
      <c r="EA1023" s="871"/>
      <c r="EB1023" s="871"/>
      <c r="EC1023" s="871"/>
      <c r="ED1023" s="871"/>
      <c r="EE1023" s="871"/>
      <c r="EF1023" s="871"/>
      <c r="EG1023" s="871"/>
      <c r="EH1023" s="871"/>
      <c r="EI1023" s="871"/>
      <c r="EJ1023" s="871"/>
      <c r="EK1023" s="871"/>
      <c r="EL1023" s="871"/>
      <c r="EM1023" s="871"/>
      <c r="EN1023" s="871"/>
      <c r="EO1023" s="871"/>
      <c r="EP1023" s="871"/>
      <c r="EQ1023" s="871"/>
      <c r="ER1023" s="871"/>
      <c r="ES1023" s="871"/>
      <c r="ET1023" s="871"/>
      <c r="EU1023" s="871"/>
      <c r="EV1023" s="871"/>
      <c r="EW1023" s="871"/>
      <c r="EX1023" s="871"/>
      <c r="EY1023" s="871"/>
      <c r="EZ1023" s="871"/>
      <c r="FA1023" s="871"/>
      <c r="FB1023" s="871"/>
      <c r="FC1023" s="871"/>
      <c r="FD1023" s="871"/>
      <c r="FE1023" s="871"/>
      <c r="FF1023" s="871"/>
      <c r="FG1023" s="871"/>
      <c r="FH1023" s="871"/>
      <c r="FI1023" s="871"/>
      <c r="FJ1023" s="871"/>
      <c r="FK1023" s="871"/>
      <c r="FL1023" s="871"/>
      <c r="FM1023" s="871"/>
      <c r="FN1023" s="871"/>
      <c r="FO1023" s="871"/>
      <c r="FP1023" s="871"/>
      <c r="FQ1023" s="871"/>
      <c r="FR1023" s="871"/>
      <c r="FS1023" s="871"/>
      <c r="FT1023" s="871"/>
      <c r="FU1023" s="871"/>
      <c r="FV1023" s="871"/>
      <c r="FW1023" s="871"/>
      <c r="FX1023" s="871"/>
      <c r="FY1023" s="871"/>
      <c r="FZ1023" s="871"/>
      <c r="GA1023" s="871"/>
      <c r="GB1023" s="871"/>
      <c r="GC1023" s="871"/>
      <c r="GD1023" s="871"/>
      <c r="GE1023" s="871"/>
      <c r="GF1023" s="871"/>
      <c r="GG1023" s="871"/>
      <c r="GH1023" s="871"/>
      <c r="GI1023" s="871"/>
      <c r="GJ1023" s="871"/>
      <c r="GK1023" s="871"/>
      <c r="GL1023" s="871"/>
      <c r="GM1023" s="871"/>
      <c r="GN1023" s="871"/>
      <c r="GO1023" s="871"/>
      <c r="GP1023" s="871"/>
      <c r="GQ1023" s="871"/>
      <c r="GR1023" s="871"/>
      <c r="GS1023" s="871"/>
      <c r="GT1023" s="871"/>
      <c r="GU1023" s="871"/>
      <c r="GV1023" s="871"/>
      <c r="GW1023" s="871"/>
      <c r="GX1023" s="871"/>
      <c r="GY1023" s="871"/>
      <c r="GZ1023" s="871"/>
      <c r="HA1023" s="871"/>
      <c r="HB1023" s="871"/>
      <c r="HC1023" s="871"/>
      <c r="HD1023" s="871"/>
      <c r="HE1023" s="871"/>
      <c r="HF1023" s="871"/>
      <c r="HG1023" s="871"/>
      <c r="HH1023" s="871"/>
      <c r="HI1023" s="871"/>
      <c r="HJ1023" s="871"/>
      <c r="HK1023" s="871"/>
      <c r="HL1023" s="871"/>
      <c r="HM1023" s="871"/>
      <c r="HN1023" s="871"/>
      <c r="HO1023" s="871"/>
      <c r="HP1023" s="871"/>
      <c r="HQ1023" s="871"/>
      <c r="HR1023" s="871"/>
      <c r="HS1023" s="871"/>
      <c r="HT1023" s="871"/>
      <c r="HU1023" s="871"/>
      <c r="HV1023" s="871"/>
      <c r="HW1023" s="871"/>
      <c r="HX1023" s="871"/>
      <c r="HY1023" s="871"/>
      <c r="HZ1023" s="871"/>
      <c r="IA1023" s="871"/>
      <c r="IB1023" s="871"/>
      <c r="IC1023" s="871"/>
      <c r="ID1023" s="871"/>
      <c r="IE1023" s="871"/>
      <c r="IF1023" s="871"/>
      <c r="IG1023" s="871"/>
      <c r="IH1023" s="871"/>
      <c r="II1023" s="871"/>
      <c r="IJ1023" s="871"/>
      <c r="IK1023" s="871"/>
      <c r="IL1023" s="871"/>
      <c r="IM1023" s="871"/>
      <c r="IN1023" s="871"/>
      <c r="IO1023" s="871"/>
      <c r="IP1023" s="871"/>
      <c r="IQ1023" s="871"/>
      <c r="IR1023" s="871"/>
      <c r="IS1023" s="871"/>
      <c r="IT1023" s="871"/>
      <c r="IU1023" s="871"/>
      <c r="IV1023" s="871"/>
      <c r="IW1023" s="871"/>
      <c r="IX1023" s="871"/>
      <c r="IY1023" s="871"/>
      <c r="IZ1023" s="871"/>
      <c r="JA1023" s="871"/>
      <c r="JB1023" s="871"/>
      <c r="JC1023" s="871"/>
      <c r="JD1023" s="871"/>
      <c r="JE1023" s="871"/>
      <c r="JF1023" s="871"/>
      <c r="JG1023" s="871"/>
      <c r="JH1023" s="871"/>
      <c r="JI1023" s="871"/>
      <c r="JJ1023" s="871"/>
      <c r="JK1023" s="871"/>
      <c r="JL1023" s="871"/>
      <c r="JM1023" s="871"/>
      <c r="JN1023" s="871"/>
      <c r="JO1023" s="871"/>
      <c r="JP1023" s="871"/>
      <c r="JQ1023" s="871"/>
      <c r="JR1023" s="871"/>
      <c r="JS1023" s="871"/>
      <c r="JT1023" s="871"/>
      <c r="JU1023" s="871"/>
      <c r="JV1023" s="871"/>
      <c r="JW1023" s="871"/>
      <c r="JX1023" s="871"/>
      <c r="JY1023" s="871"/>
      <c r="JZ1023" s="871"/>
      <c r="KA1023" s="871"/>
      <c r="KB1023" s="871"/>
      <c r="KC1023" s="871"/>
      <c r="KD1023" s="871"/>
      <c r="KE1023" s="871"/>
      <c r="KF1023" s="871"/>
      <c r="KG1023" s="871"/>
      <c r="KH1023" s="871"/>
      <c r="KI1023" s="871"/>
      <c r="KJ1023" s="871"/>
      <c r="KK1023" s="871"/>
      <c r="KL1023" s="871"/>
      <c r="KM1023" s="871"/>
      <c r="KN1023" s="871"/>
      <c r="KO1023" s="871"/>
      <c r="KP1023" s="871"/>
      <c r="KQ1023" s="871"/>
      <c r="KR1023" s="871"/>
      <c r="KS1023" s="871"/>
      <c r="KT1023" s="871"/>
      <c r="KU1023" s="871"/>
      <c r="KV1023" s="871"/>
      <c r="KW1023" s="871"/>
      <c r="KX1023" s="871"/>
      <c r="KY1023" s="871"/>
      <c r="KZ1023" s="871"/>
      <c r="LA1023" s="871"/>
      <c r="LB1023" s="871"/>
      <c r="LC1023" s="871"/>
      <c r="LD1023" s="871"/>
      <c r="LE1023" s="871"/>
      <c r="LF1023" s="871"/>
      <c r="LG1023" s="871"/>
      <c r="LH1023" s="871"/>
      <c r="LI1023" s="871"/>
      <c r="LJ1023" s="871"/>
      <c r="LK1023" s="871"/>
      <c r="LL1023" s="871"/>
      <c r="LM1023" s="871"/>
      <c r="LN1023" s="871"/>
      <c r="LO1023" s="871"/>
      <c r="LP1023" s="871"/>
      <c r="LQ1023" s="871"/>
      <c r="LR1023" s="871"/>
      <c r="LS1023" s="871"/>
      <c r="LT1023" s="871"/>
      <c r="LU1023" s="871"/>
      <c r="LV1023" s="871"/>
      <c r="LW1023" s="871"/>
      <c r="LX1023" s="871"/>
      <c r="LY1023" s="871"/>
      <c r="LZ1023" s="871"/>
      <c r="MA1023" s="871"/>
      <c r="MB1023" s="871"/>
      <c r="MC1023" s="871"/>
      <c r="MD1023" s="871"/>
      <c r="ME1023" s="871"/>
      <c r="MF1023" s="871"/>
      <c r="MG1023" s="871"/>
      <c r="MH1023" s="871"/>
      <c r="MI1023" s="871"/>
      <c r="MJ1023" s="871"/>
      <c r="MK1023" s="871"/>
      <c r="ML1023" s="871"/>
      <c r="MM1023" s="871"/>
      <c r="MN1023" s="871"/>
      <c r="MO1023" s="871"/>
      <c r="MP1023" s="871"/>
      <c r="MQ1023" s="871"/>
      <c r="MR1023" s="871"/>
      <c r="MS1023" s="871"/>
      <c r="MT1023" s="871"/>
      <c r="MU1023" s="871"/>
      <c r="MV1023" s="871"/>
      <c r="MW1023" s="871"/>
      <c r="MX1023" s="871"/>
      <c r="MY1023" s="871"/>
      <c r="MZ1023" s="871"/>
      <c r="NA1023" s="871"/>
      <c r="NB1023" s="871"/>
      <c r="NC1023" s="871"/>
      <c r="ND1023" s="871"/>
      <c r="NE1023" s="871"/>
      <c r="NF1023" s="871"/>
      <c r="NG1023" s="871"/>
      <c r="NH1023" s="871"/>
      <c r="NI1023" s="871"/>
      <c r="NJ1023" s="871"/>
      <c r="NK1023" s="871"/>
      <c r="NL1023" s="871"/>
      <c r="NM1023" s="871"/>
      <c r="NN1023" s="871"/>
      <c r="NO1023" s="871"/>
      <c r="NP1023" s="871"/>
      <c r="NQ1023" s="871"/>
      <c r="NR1023" s="871"/>
      <c r="NS1023" s="871"/>
      <c r="NT1023" s="871"/>
      <c r="NU1023" s="871"/>
      <c r="NV1023" s="871"/>
      <c r="NW1023" s="871"/>
      <c r="NX1023" s="871"/>
      <c r="NY1023" s="871"/>
      <c r="NZ1023" s="871"/>
      <c r="OA1023" s="871"/>
      <c r="OB1023" s="871"/>
      <c r="OC1023" s="871"/>
      <c r="OD1023" s="871"/>
      <c r="OE1023" s="871"/>
      <c r="OF1023" s="871"/>
      <c r="OG1023" s="871"/>
      <c r="OH1023" s="871"/>
      <c r="OI1023" s="871"/>
      <c r="OJ1023" s="871"/>
      <c r="OK1023" s="871"/>
      <c r="OL1023" s="871"/>
      <c r="OM1023" s="871"/>
      <c r="ON1023" s="871"/>
      <c r="OO1023" s="871"/>
      <c r="OP1023" s="871"/>
      <c r="OQ1023" s="871"/>
      <c r="OR1023" s="871"/>
      <c r="OS1023" s="871"/>
      <c r="OT1023" s="871"/>
      <c r="OU1023" s="871"/>
      <c r="OV1023" s="871"/>
      <c r="OW1023" s="871"/>
      <c r="OX1023" s="871"/>
      <c r="OY1023" s="871"/>
      <c r="OZ1023" s="871"/>
      <c r="PA1023" s="871"/>
      <c r="PB1023" s="871"/>
      <c r="PC1023" s="871"/>
      <c r="PD1023" s="871"/>
      <c r="PE1023" s="871"/>
      <c r="PF1023" s="871"/>
      <c r="PG1023" s="871"/>
      <c r="PH1023" s="871"/>
      <c r="PI1023" s="871"/>
      <c r="PJ1023" s="871"/>
      <c r="PK1023" s="871"/>
      <c r="PL1023" s="871"/>
      <c r="PM1023" s="871"/>
      <c r="PN1023" s="871"/>
      <c r="PO1023" s="871"/>
      <c r="PP1023" s="871"/>
      <c r="PQ1023" s="871"/>
      <c r="PR1023" s="871"/>
      <c r="PS1023" s="871"/>
      <c r="PT1023" s="871"/>
      <c r="PU1023" s="871"/>
      <c r="PV1023" s="871"/>
      <c r="PW1023" s="871"/>
      <c r="PX1023" s="871"/>
      <c r="PY1023" s="871"/>
      <c r="PZ1023" s="871"/>
      <c r="QA1023" s="871"/>
      <c r="QB1023" s="871"/>
      <c r="QC1023" s="871"/>
      <c r="QD1023" s="871"/>
      <c r="QE1023" s="871"/>
      <c r="QF1023" s="871"/>
      <c r="QG1023" s="871"/>
      <c r="QH1023" s="871"/>
      <c r="QI1023" s="871"/>
      <c r="QJ1023" s="871"/>
      <c r="QK1023" s="871"/>
      <c r="QL1023" s="871"/>
      <c r="QM1023" s="871"/>
      <c r="QN1023" s="871"/>
      <c r="QO1023" s="871"/>
      <c r="QP1023" s="871"/>
      <c r="QQ1023" s="871"/>
      <c r="QR1023" s="871"/>
      <c r="QS1023" s="871"/>
      <c r="QT1023" s="871"/>
      <c r="QU1023" s="871"/>
      <c r="QV1023" s="871"/>
      <c r="QW1023" s="871"/>
      <c r="QX1023" s="871"/>
      <c r="QY1023" s="871"/>
      <c r="QZ1023" s="871"/>
      <c r="RA1023" s="871"/>
      <c r="RB1023" s="871"/>
      <c r="RC1023" s="871"/>
      <c r="RD1023" s="871"/>
      <c r="RE1023" s="871"/>
      <c r="RF1023" s="871"/>
      <c r="RG1023" s="871"/>
      <c r="RH1023" s="871"/>
      <c r="RI1023" s="871"/>
      <c r="RJ1023" s="871"/>
      <c r="RK1023" s="871"/>
      <c r="RL1023" s="871"/>
      <c r="RM1023" s="871"/>
      <c r="RN1023" s="871"/>
      <c r="RO1023" s="871"/>
      <c r="RP1023" s="871"/>
      <c r="RQ1023" s="871"/>
      <c r="RR1023" s="871"/>
      <c r="RS1023" s="871"/>
      <c r="RT1023" s="871"/>
      <c r="RU1023" s="871"/>
      <c r="RV1023" s="871"/>
      <c r="RW1023" s="871"/>
      <c r="RX1023" s="871"/>
      <c r="RY1023" s="871"/>
      <c r="RZ1023" s="871"/>
      <c r="SA1023" s="871"/>
      <c r="SB1023" s="871"/>
      <c r="SC1023" s="871"/>
      <c r="SD1023" s="871"/>
      <c r="SE1023" s="871"/>
      <c r="SF1023" s="871"/>
      <c r="SG1023" s="871"/>
      <c r="SH1023" s="871"/>
      <c r="SI1023" s="871"/>
      <c r="SJ1023" s="871"/>
      <c r="SK1023" s="871"/>
      <c r="SL1023" s="871"/>
      <c r="SM1023" s="871"/>
      <c r="SN1023" s="871"/>
      <c r="SO1023" s="871"/>
      <c r="SP1023" s="871"/>
      <c r="SQ1023" s="871"/>
      <c r="SR1023" s="871"/>
      <c r="SS1023" s="871"/>
      <c r="ST1023" s="871"/>
      <c r="SU1023" s="871"/>
      <c r="SV1023" s="871"/>
      <c r="SW1023" s="871"/>
      <c r="SX1023" s="871"/>
      <c r="SY1023" s="871"/>
      <c r="SZ1023" s="871"/>
      <c r="TA1023" s="871"/>
      <c r="TB1023" s="871"/>
      <c r="TC1023" s="871"/>
      <c r="TD1023" s="871"/>
      <c r="TE1023" s="871"/>
      <c r="TF1023" s="871"/>
      <c r="TG1023" s="871"/>
      <c r="TH1023" s="871"/>
      <c r="TI1023" s="871"/>
      <c r="TJ1023" s="871"/>
      <c r="TK1023" s="871"/>
      <c r="TL1023" s="871"/>
      <c r="TM1023" s="871"/>
      <c r="TN1023" s="871"/>
      <c r="TO1023" s="871"/>
      <c r="TP1023" s="871"/>
      <c r="TQ1023" s="871"/>
      <c r="TR1023" s="871"/>
      <c r="TS1023" s="871"/>
      <c r="TT1023" s="871"/>
      <c r="TU1023" s="871"/>
      <c r="TV1023" s="871"/>
      <c r="TW1023" s="871"/>
      <c r="TX1023" s="871"/>
      <c r="TY1023" s="871"/>
      <c r="TZ1023" s="871"/>
      <c r="UA1023" s="871"/>
      <c r="UB1023" s="871"/>
      <c r="UC1023" s="871"/>
      <c r="UD1023" s="871"/>
      <c r="UE1023" s="871"/>
      <c r="UF1023" s="871"/>
      <c r="UG1023" s="871"/>
      <c r="UH1023" s="871"/>
      <c r="UI1023" s="871"/>
      <c r="UJ1023" s="871"/>
      <c r="UK1023" s="871"/>
      <c r="UL1023" s="871"/>
      <c r="UM1023" s="871"/>
      <c r="UN1023" s="871"/>
      <c r="UO1023" s="871"/>
      <c r="UP1023" s="871"/>
      <c r="UQ1023" s="871"/>
      <c r="UR1023" s="871"/>
      <c r="US1023" s="871"/>
      <c r="UT1023" s="871"/>
      <c r="UU1023" s="871"/>
      <c r="UV1023" s="871"/>
      <c r="UW1023" s="871"/>
      <c r="UX1023" s="871"/>
      <c r="UY1023" s="871"/>
      <c r="UZ1023" s="871"/>
      <c r="VA1023" s="871"/>
      <c r="VB1023" s="871"/>
      <c r="VC1023" s="871"/>
      <c r="VD1023" s="871"/>
      <c r="VE1023" s="871"/>
      <c r="VF1023" s="871"/>
      <c r="VG1023" s="871"/>
      <c r="VH1023" s="871"/>
      <c r="VI1023" s="871"/>
      <c r="VJ1023" s="871"/>
      <c r="VK1023" s="871"/>
      <c r="VL1023" s="871"/>
      <c r="VM1023" s="871"/>
      <c r="VN1023" s="871"/>
      <c r="VO1023" s="871"/>
      <c r="VP1023" s="871"/>
      <c r="VQ1023" s="871"/>
      <c r="VR1023" s="871"/>
      <c r="VS1023" s="871"/>
      <c r="VT1023" s="871"/>
      <c r="VU1023" s="871"/>
      <c r="VV1023" s="871"/>
      <c r="VW1023" s="871"/>
      <c r="VX1023" s="871"/>
      <c r="VY1023" s="871"/>
      <c r="VZ1023" s="871"/>
      <c r="WA1023" s="871"/>
      <c r="WB1023" s="871"/>
      <c r="WC1023" s="871"/>
      <c r="WD1023" s="871"/>
      <c r="WE1023" s="871"/>
      <c r="WF1023" s="871"/>
      <c r="WG1023" s="871"/>
      <c r="WH1023" s="871"/>
      <c r="WI1023" s="871"/>
      <c r="WJ1023" s="871"/>
      <c r="WK1023" s="871"/>
      <c r="WL1023" s="871"/>
      <c r="WM1023" s="871"/>
      <c r="WN1023" s="871"/>
      <c r="WO1023" s="871"/>
      <c r="WP1023" s="871"/>
      <c r="WQ1023" s="871"/>
      <c r="WR1023" s="871"/>
      <c r="WS1023" s="871"/>
      <c r="WT1023" s="871"/>
      <c r="WU1023" s="871"/>
      <c r="WV1023" s="871"/>
      <c r="WW1023" s="871"/>
      <c r="WX1023" s="871"/>
      <c r="WY1023" s="871"/>
      <c r="WZ1023" s="871"/>
      <c r="XA1023" s="871"/>
      <c r="XB1023" s="871"/>
      <c r="XC1023" s="871"/>
      <c r="XD1023" s="871"/>
      <c r="XE1023" s="871"/>
      <c r="XF1023" s="871"/>
      <c r="XG1023" s="871"/>
      <c r="XH1023" s="871"/>
      <c r="XI1023" s="871"/>
      <c r="XJ1023" s="871"/>
      <c r="XK1023" s="871"/>
      <c r="XL1023" s="871"/>
      <c r="XM1023" s="871"/>
      <c r="XN1023" s="871"/>
      <c r="XO1023" s="871"/>
      <c r="XP1023" s="871"/>
      <c r="XQ1023" s="871"/>
      <c r="XR1023" s="871"/>
      <c r="XS1023" s="871"/>
      <c r="XT1023" s="871"/>
      <c r="XU1023" s="871"/>
      <c r="XV1023" s="871"/>
      <c r="XW1023" s="871"/>
      <c r="XX1023" s="871"/>
      <c r="XY1023" s="871"/>
      <c r="XZ1023" s="871"/>
      <c r="YA1023" s="871"/>
      <c r="YB1023" s="871"/>
      <c r="YC1023" s="871"/>
      <c r="YD1023" s="871"/>
      <c r="YE1023" s="871"/>
      <c r="YF1023" s="871"/>
      <c r="YG1023" s="871"/>
      <c r="YH1023" s="871"/>
      <c r="YI1023" s="871"/>
      <c r="YJ1023" s="871"/>
      <c r="YK1023" s="871"/>
      <c r="YL1023" s="871"/>
      <c r="YM1023" s="871"/>
      <c r="YN1023" s="871"/>
      <c r="YO1023" s="871"/>
      <c r="YP1023" s="871"/>
      <c r="YQ1023" s="871"/>
      <c r="YR1023" s="871"/>
      <c r="YS1023" s="871"/>
      <c r="YT1023" s="871"/>
      <c r="YU1023" s="871"/>
      <c r="YV1023" s="871"/>
      <c r="YW1023" s="871"/>
      <c r="YX1023" s="871"/>
      <c r="YY1023" s="871"/>
      <c r="YZ1023" s="871"/>
      <c r="ZA1023" s="871"/>
      <c r="ZB1023" s="871"/>
      <c r="ZC1023" s="871"/>
      <c r="ZD1023" s="871"/>
      <c r="ZE1023" s="871"/>
      <c r="ZF1023" s="871"/>
      <c r="ZG1023" s="871"/>
      <c r="ZH1023" s="871"/>
      <c r="ZI1023" s="871"/>
      <c r="ZJ1023" s="871"/>
      <c r="ZK1023" s="871"/>
      <c r="ZL1023" s="871"/>
      <c r="ZM1023" s="871"/>
      <c r="ZN1023" s="871"/>
      <c r="ZO1023" s="871"/>
      <c r="ZP1023" s="871"/>
      <c r="ZQ1023" s="871"/>
      <c r="ZR1023" s="871"/>
      <c r="ZS1023" s="871"/>
      <c r="ZT1023" s="871"/>
      <c r="ZU1023" s="871"/>
      <c r="ZV1023" s="871"/>
      <c r="ZW1023" s="871"/>
      <c r="ZX1023" s="871"/>
      <c r="ZY1023" s="871"/>
      <c r="ZZ1023" s="871"/>
      <c r="AAA1023" s="871"/>
      <c r="AAB1023" s="871"/>
      <c r="AAC1023" s="871"/>
      <c r="AAD1023" s="871"/>
      <c r="AAE1023" s="871"/>
      <c r="AAF1023" s="871"/>
      <c r="AAG1023" s="871"/>
      <c r="AAH1023" s="871"/>
      <c r="AAI1023" s="871"/>
      <c r="AAJ1023" s="871"/>
      <c r="AAK1023" s="871"/>
      <c r="AAL1023" s="871"/>
      <c r="AAM1023" s="871"/>
      <c r="AAN1023" s="871"/>
      <c r="AAO1023" s="871"/>
      <c r="AAP1023" s="871"/>
      <c r="AAQ1023" s="871"/>
      <c r="AAR1023" s="871"/>
      <c r="AAS1023" s="871"/>
      <c r="AAT1023" s="871"/>
      <c r="AAU1023" s="871"/>
      <c r="AAV1023" s="871"/>
      <c r="AAW1023" s="871"/>
      <c r="AAX1023" s="871"/>
      <c r="AAY1023" s="871"/>
      <c r="AAZ1023" s="871"/>
      <c r="ABA1023" s="871"/>
      <c r="ABB1023" s="871"/>
      <c r="ABC1023" s="871"/>
      <c r="ABD1023" s="871"/>
      <c r="ABE1023" s="871"/>
      <c r="ABF1023" s="871"/>
      <c r="ABG1023" s="871"/>
      <c r="ABH1023" s="871"/>
      <c r="ABI1023" s="871"/>
      <c r="ABJ1023" s="871"/>
      <c r="ABK1023" s="871"/>
      <c r="ABL1023" s="871"/>
      <c r="ABM1023" s="871"/>
      <c r="ABN1023" s="871"/>
      <c r="ABO1023" s="871"/>
      <c r="ABP1023" s="871"/>
      <c r="ABQ1023" s="871"/>
      <c r="ABR1023" s="871"/>
      <c r="ABS1023" s="871"/>
      <c r="ABT1023" s="871"/>
      <c r="ABU1023" s="871"/>
      <c r="ABV1023" s="871"/>
      <c r="ABW1023" s="871"/>
      <c r="ABX1023" s="871"/>
      <c r="ABY1023" s="871"/>
      <c r="ABZ1023" s="871"/>
      <c r="ACA1023" s="871"/>
      <c r="ACB1023" s="871"/>
      <c r="ACC1023" s="871"/>
      <c r="ACD1023" s="871"/>
      <c r="ACE1023" s="871"/>
      <c r="ACF1023" s="871"/>
      <c r="ACG1023" s="871"/>
      <c r="ACH1023" s="871"/>
      <c r="ACI1023" s="871"/>
      <c r="ACJ1023" s="871"/>
      <c r="ACK1023" s="871"/>
      <c r="ACL1023" s="871"/>
      <c r="ACM1023" s="871"/>
      <c r="ACN1023" s="871"/>
      <c r="ACO1023" s="871"/>
      <c r="ACP1023" s="871"/>
      <c r="ACQ1023" s="871"/>
      <c r="ACR1023" s="871"/>
      <c r="ACS1023" s="871"/>
      <c r="ACT1023" s="871"/>
      <c r="ACU1023" s="871"/>
      <c r="ACV1023" s="871"/>
      <c r="ACW1023" s="871"/>
      <c r="ACX1023" s="871"/>
      <c r="ACY1023" s="871"/>
      <c r="ACZ1023" s="871"/>
      <c r="ADA1023" s="871"/>
      <c r="ADB1023" s="871"/>
      <c r="ADC1023" s="871"/>
      <c r="ADD1023" s="871"/>
      <c r="ADE1023" s="871"/>
      <c r="ADF1023" s="871"/>
      <c r="ADG1023" s="871"/>
      <c r="ADH1023" s="871"/>
      <c r="ADI1023" s="871"/>
      <c r="ADJ1023" s="871"/>
      <c r="ADK1023" s="871"/>
      <c r="ADL1023" s="871"/>
      <c r="ADM1023" s="871"/>
      <c r="ADN1023" s="871"/>
      <c r="ADO1023" s="871"/>
      <c r="ADP1023" s="871"/>
      <c r="ADQ1023" s="871"/>
      <c r="ADR1023" s="871"/>
      <c r="ADS1023" s="871"/>
      <c r="ADT1023" s="871"/>
      <c r="ADU1023" s="871"/>
      <c r="ADV1023" s="871"/>
      <c r="ADW1023" s="871"/>
      <c r="ADX1023" s="871"/>
      <c r="ADY1023" s="871"/>
      <c r="ADZ1023" s="871"/>
      <c r="AEA1023" s="871"/>
      <c r="AEB1023" s="871"/>
      <c r="AEC1023" s="871"/>
      <c r="AED1023" s="871"/>
      <c r="AEE1023" s="871"/>
      <c r="AEF1023" s="871"/>
      <c r="AEG1023" s="871"/>
      <c r="AEH1023" s="871"/>
      <c r="AEI1023" s="871"/>
      <c r="AEJ1023" s="871"/>
      <c r="AEK1023" s="871"/>
      <c r="AEL1023" s="871"/>
      <c r="AEM1023" s="871"/>
      <c r="AEN1023" s="871"/>
      <c r="AEO1023" s="871"/>
      <c r="AEP1023" s="871"/>
      <c r="AEQ1023" s="871"/>
      <c r="AER1023" s="871"/>
      <c r="AES1023" s="871"/>
      <c r="AET1023" s="871"/>
      <c r="AEU1023" s="871"/>
      <c r="AEV1023" s="871"/>
      <c r="AEW1023" s="871"/>
      <c r="AEX1023" s="871"/>
      <c r="AEY1023" s="871"/>
      <c r="AEZ1023" s="871"/>
      <c r="AFA1023" s="871"/>
      <c r="AFB1023" s="871"/>
      <c r="AFC1023" s="871"/>
      <c r="AFD1023" s="871"/>
      <c r="AFE1023" s="871"/>
      <c r="AFF1023" s="871"/>
      <c r="AFG1023" s="871"/>
      <c r="AFH1023" s="871"/>
      <c r="AFI1023" s="871"/>
      <c r="AFJ1023" s="871"/>
      <c r="AFK1023" s="871"/>
      <c r="AFL1023" s="871"/>
      <c r="AFM1023" s="871"/>
      <c r="AFN1023" s="871"/>
      <c r="AFO1023" s="871"/>
      <c r="AFP1023" s="871"/>
      <c r="AFQ1023" s="871"/>
      <c r="AFR1023" s="871"/>
      <c r="AFS1023" s="871"/>
      <c r="AFT1023" s="871"/>
      <c r="AFU1023" s="871"/>
      <c r="AFV1023" s="871"/>
      <c r="AFW1023" s="871"/>
      <c r="AFX1023" s="871"/>
      <c r="AFY1023" s="871"/>
      <c r="AFZ1023" s="871"/>
      <c r="AGA1023" s="871"/>
      <c r="AGB1023" s="871"/>
      <c r="AGC1023" s="871"/>
      <c r="AGD1023" s="871"/>
      <c r="AGE1023" s="871"/>
      <c r="AGF1023" s="871"/>
      <c r="AGG1023" s="871"/>
      <c r="AGH1023" s="871"/>
      <c r="AGI1023" s="871"/>
      <c r="AGJ1023" s="871"/>
      <c r="AGK1023" s="871"/>
      <c r="AGL1023" s="871"/>
      <c r="AGM1023" s="871"/>
      <c r="AGN1023" s="871"/>
      <c r="AGO1023" s="871"/>
      <c r="AGP1023" s="871"/>
      <c r="AGQ1023" s="871"/>
      <c r="AGR1023" s="871"/>
      <c r="AGS1023" s="871"/>
      <c r="AGT1023" s="871"/>
      <c r="AGU1023" s="871"/>
      <c r="AGV1023" s="871"/>
      <c r="AGW1023" s="871"/>
      <c r="AGX1023" s="871"/>
      <c r="AGY1023" s="871"/>
      <c r="AGZ1023" s="871"/>
      <c r="AHA1023" s="871"/>
      <c r="AHB1023" s="871"/>
      <c r="AHC1023" s="871"/>
      <c r="AHD1023" s="871"/>
      <c r="AHE1023" s="871"/>
      <c r="AHF1023" s="871"/>
      <c r="AHG1023" s="871"/>
      <c r="AHH1023" s="871"/>
      <c r="AHI1023" s="871"/>
      <c r="AHJ1023" s="871"/>
      <c r="AHK1023" s="871"/>
      <c r="AHL1023" s="871"/>
      <c r="AHM1023" s="871"/>
      <c r="AHN1023" s="871"/>
      <c r="AHO1023" s="871"/>
      <c r="AHP1023" s="871"/>
      <c r="AHQ1023" s="871"/>
      <c r="AHR1023" s="871"/>
      <c r="AHS1023" s="871"/>
      <c r="AHT1023" s="871"/>
      <c r="AHU1023" s="871"/>
      <c r="AHV1023" s="871"/>
      <c r="AHW1023" s="871"/>
      <c r="AHX1023" s="871"/>
      <c r="AHY1023" s="871"/>
      <c r="AHZ1023" s="871"/>
      <c r="AIA1023" s="871"/>
      <c r="AIB1023" s="871"/>
      <c r="AIC1023" s="871"/>
      <c r="AID1023" s="871"/>
      <c r="AIE1023" s="871"/>
      <c r="AIF1023" s="871"/>
      <c r="AIG1023" s="871"/>
      <c r="AIH1023" s="871"/>
      <c r="AII1023" s="871"/>
      <c r="AIJ1023" s="871"/>
      <c r="AIK1023" s="871"/>
      <c r="AIL1023" s="871"/>
      <c r="AIM1023" s="871"/>
      <c r="AIN1023" s="871"/>
      <c r="AIO1023" s="871"/>
      <c r="AIP1023" s="871"/>
      <c r="AIQ1023" s="871"/>
      <c r="AIR1023" s="871"/>
      <c r="AIS1023" s="871"/>
      <c r="AIT1023" s="871"/>
      <c r="AIU1023" s="871"/>
      <c r="AIV1023" s="871"/>
      <c r="AIW1023" s="871"/>
      <c r="AIX1023" s="871"/>
      <c r="AIY1023" s="871"/>
      <c r="AIZ1023" s="871"/>
      <c r="AJA1023" s="871"/>
      <c r="AJB1023" s="871"/>
      <c r="AJC1023" s="871"/>
      <c r="AJD1023" s="871"/>
      <c r="AJE1023" s="871"/>
      <c r="AJF1023" s="871"/>
      <c r="AJG1023" s="871"/>
      <c r="AJH1023" s="871"/>
      <c r="AJI1023" s="871"/>
      <c r="AJJ1023" s="871"/>
      <c r="AJK1023" s="871"/>
      <c r="AJL1023" s="871"/>
      <c r="AJM1023" s="871"/>
      <c r="AJN1023" s="871"/>
      <c r="AJO1023" s="871"/>
      <c r="AJP1023" s="871"/>
      <c r="AJQ1023" s="871"/>
      <c r="AJR1023" s="871"/>
      <c r="AJS1023" s="871"/>
      <c r="AJT1023" s="871"/>
      <c r="AJU1023" s="871"/>
      <c r="AJV1023" s="871"/>
      <c r="AJW1023" s="871"/>
      <c r="AJX1023" s="871"/>
      <c r="AJY1023" s="871"/>
      <c r="AJZ1023" s="871"/>
      <c r="AKA1023" s="871"/>
      <c r="AKB1023" s="871"/>
      <c r="AKC1023" s="871"/>
      <c r="AKD1023" s="871"/>
      <c r="AKE1023" s="871"/>
      <c r="AKF1023" s="871"/>
      <c r="AKG1023" s="871"/>
      <c r="AKH1023" s="871"/>
      <c r="AKI1023" s="871"/>
      <c r="AKJ1023" s="871"/>
      <c r="AKK1023" s="871"/>
      <c r="AKL1023" s="871"/>
      <c r="AKM1023" s="871"/>
      <c r="AKN1023" s="871"/>
      <c r="AKO1023" s="871"/>
      <c r="AKP1023" s="871"/>
      <c r="AKQ1023" s="871"/>
      <c r="AKR1023" s="871"/>
      <c r="AKS1023" s="871"/>
      <c r="AKT1023" s="871"/>
      <c r="AKU1023" s="871"/>
      <c r="AKV1023" s="871"/>
      <c r="AKW1023" s="871"/>
      <c r="AKX1023" s="871"/>
      <c r="AKY1023" s="871"/>
      <c r="AKZ1023" s="871"/>
      <c r="ALA1023" s="871"/>
      <c r="ALB1023" s="871"/>
      <c r="ALC1023" s="871"/>
      <c r="ALD1023" s="871"/>
      <c r="ALE1023" s="871"/>
      <c r="ALF1023" s="871"/>
      <c r="ALG1023" s="871"/>
      <c r="ALH1023" s="871"/>
      <c r="ALI1023" s="871"/>
      <c r="ALJ1023" s="871"/>
      <c r="ALK1023" s="871"/>
      <c r="ALL1023" s="871"/>
      <c r="ALM1023" s="871"/>
      <c r="ALN1023" s="871"/>
      <c r="ALO1023" s="871"/>
      <c r="ALP1023" s="871"/>
      <c r="ALQ1023" s="871"/>
      <c r="ALR1023" s="871"/>
      <c r="ALS1023" s="871"/>
      <c r="ALT1023" s="871"/>
      <c r="ALU1023" s="871"/>
      <c r="ALV1023" s="871"/>
      <c r="ALW1023" s="871"/>
      <c r="ALX1023" s="871"/>
      <c r="ALY1023" s="871"/>
      <c r="ALZ1023" s="871"/>
      <c r="AMA1023" s="871"/>
      <c r="AMB1023" s="871"/>
      <c r="AMC1023" s="871"/>
      <c r="AMD1023" s="871"/>
      <c r="AME1023" s="871"/>
      <c r="AMF1023" s="871"/>
      <c r="AMG1023" s="871"/>
      <c r="AMH1023" s="871"/>
      <c r="AMI1023" s="871"/>
      <c r="AMJ1023" s="871"/>
    </row>
    <row r="1024" spans="1:1024" ht="14.4">
      <c r="A1024" s="927"/>
      <c r="B1024" s="927"/>
      <c r="C1024" s="923"/>
      <c r="D1024" s="927"/>
      <c r="E1024" s="927"/>
      <c r="F1024" s="1057"/>
      <c r="G1024" s="872"/>
      <c r="H1024" s="871"/>
      <c r="I1024" s="871"/>
      <c r="J1024" s="871"/>
      <c r="K1024" s="871"/>
      <c r="L1024" s="871"/>
      <c r="M1024" s="871"/>
      <c r="N1024" s="871"/>
      <c r="O1024" s="871"/>
      <c r="P1024" s="871"/>
      <c r="Q1024" s="871"/>
      <c r="R1024" s="871"/>
      <c r="S1024" s="871"/>
      <c r="T1024" s="871"/>
      <c r="U1024" s="871"/>
      <c r="V1024" s="871"/>
      <c r="W1024" s="871"/>
      <c r="X1024" s="871"/>
      <c r="Y1024" s="871"/>
      <c r="Z1024" s="871"/>
      <c r="AA1024" s="871"/>
      <c r="AB1024" s="871"/>
      <c r="AC1024" s="871"/>
      <c r="AD1024" s="871"/>
      <c r="AE1024" s="871"/>
      <c r="AF1024" s="871"/>
      <c r="AG1024" s="871"/>
      <c r="AH1024" s="871"/>
      <c r="AI1024" s="871"/>
      <c r="AJ1024" s="871"/>
      <c r="AK1024" s="871"/>
      <c r="AL1024" s="871"/>
      <c r="AM1024" s="871"/>
      <c r="AN1024" s="871"/>
      <c r="AO1024" s="871"/>
      <c r="AP1024" s="871"/>
      <c r="AQ1024" s="871"/>
      <c r="AR1024" s="871"/>
      <c r="AS1024" s="871"/>
      <c r="AT1024" s="871"/>
      <c r="AU1024" s="871"/>
      <c r="AV1024" s="871"/>
      <c r="AW1024" s="871"/>
      <c r="AX1024" s="871"/>
      <c r="AY1024" s="871"/>
      <c r="AZ1024" s="871"/>
      <c r="BA1024" s="871"/>
      <c r="BB1024" s="871"/>
      <c r="BC1024" s="871"/>
      <c r="BD1024" s="871"/>
      <c r="BE1024" s="871"/>
      <c r="BF1024" s="871"/>
      <c r="BG1024" s="871"/>
      <c r="BH1024" s="871"/>
      <c r="BI1024" s="871"/>
      <c r="BJ1024" s="871"/>
      <c r="BK1024" s="871"/>
      <c r="BL1024" s="871"/>
      <c r="BM1024" s="871"/>
      <c r="BN1024" s="871"/>
      <c r="BO1024" s="871"/>
      <c r="BP1024" s="871"/>
      <c r="BQ1024" s="871"/>
      <c r="BR1024" s="871"/>
      <c r="BS1024" s="871"/>
      <c r="BT1024" s="871"/>
      <c r="BU1024" s="871"/>
      <c r="BV1024" s="871"/>
      <c r="BW1024" s="871"/>
      <c r="BX1024" s="871"/>
      <c r="BY1024" s="871"/>
      <c r="BZ1024" s="871"/>
      <c r="CA1024" s="871"/>
      <c r="CB1024" s="871"/>
      <c r="CC1024" s="871"/>
      <c r="CD1024" s="871"/>
      <c r="CE1024" s="871"/>
      <c r="CF1024" s="871"/>
      <c r="CG1024" s="871"/>
      <c r="CH1024" s="871"/>
      <c r="CI1024" s="871"/>
      <c r="CJ1024" s="871"/>
      <c r="CK1024" s="871"/>
      <c r="CL1024" s="871"/>
      <c r="CM1024" s="871"/>
      <c r="CN1024" s="871"/>
      <c r="CO1024" s="871"/>
      <c r="CP1024" s="871"/>
      <c r="CQ1024" s="871"/>
      <c r="CR1024" s="871"/>
      <c r="CS1024" s="871"/>
      <c r="CT1024" s="871"/>
      <c r="CU1024" s="871"/>
      <c r="CV1024" s="871"/>
      <c r="CW1024" s="871"/>
      <c r="CX1024" s="871"/>
      <c r="CY1024" s="871"/>
      <c r="CZ1024" s="871"/>
      <c r="DA1024" s="871"/>
      <c r="DB1024" s="871"/>
      <c r="DC1024" s="871"/>
      <c r="DD1024" s="871"/>
      <c r="DE1024" s="871"/>
      <c r="DF1024" s="871"/>
      <c r="DG1024" s="871"/>
      <c r="DH1024" s="871"/>
      <c r="DI1024" s="871"/>
      <c r="DJ1024" s="871"/>
      <c r="DK1024" s="871"/>
      <c r="DL1024" s="871"/>
      <c r="DM1024" s="871"/>
      <c r="DN1024" s="871"/>
      <c r="DO1024" s="871"/>
      <c r="DP1024" s="871"/>
      <c r="DQ1024" s="871"/>
      <c r="DR1024" s="871"/>
      <c r="DS1024" s="871"/>
      <c r="DT1024" s="871"/>
      <c r="DU1024" s="871"/>
      <c r="DV1024" s="871"/>
      <c r="DW1024" s="871"/>
      <c r="DX1024" s="871"/>
      <c r="DY1024" s="871"/>
      <c r="DZ1024" s="871"/>
      <c r="EA1024" s="871"/>
      <c r="EB1024" s="871"/>
      <c r="EC1024" s="871"/>
      <c r="ED1024" s="871"/>
      <c r="EE1024" s="871"/>
      <c r="EF1024" s="871"/>
      <c r="EG1024" s="871"/>
      <c r="EH1024" s="871"/>
      <c r="EI1024" s="871"/>
      <c r="EJ1024" s="871"/>
      <c r="EK1024" s="871"/>
      <c r="EL1024" s="871"/>
      <c r="EM1024" s="871"/>
      <c r="EN1024" s="871"/>
      <c r="EO1024" s="871"/>
      <c r="EP1024" s="871"/>
      <c r="EQ1024" s="871"/>
      <c r="ER1024" s="871"/>
      <c r="ES1024" s="871"/>
      <c r="ET1024" s="871"/>
      <c r="EU1024" s="871"/>
      <c r="EV1024" s="871"/>
      <c r="EW1024" s="871"/>
      <c r="EX1024" s="871"/>
      <c r="EY1024" s="871"/>
      <c r="EZ1024" s="871"/>
      <c r="FA1024" s="871"/>
      <c r="FB1024" s="871"/>
      <c r="FC1024" s="871"/>
      <c r="FD1024" s="871"/>
      <c r="FE1024" s="871"/>
      <c r="FF1024" s="871"/>
      <c r="FG1024" s="871"/>
      <c r="FH1024" s="871"/>
      <c r="FI1024" s="871"/>
      <c r="FJ1024" s="871"/>
      <c r="FK1024" s="871"/>
      <c r="FL1024" s="871"/>
      <c r="FM1024" s="871"/>
      <c r="FN1024" s="871"/>
      <c r="FO1024" s="871"/>
      <c r="FP1024" s="871"/>
      <c r="FQ1024" s="871"/>
      <c r="FR1024" s="871"/>
      <c r="FS1024" s="871"/>
      <c r="FT1024" s="871"/>
      <c r="FU1024" s="871"/>
      <c r="FV1024" s="871"/>
      <c r="FW1024" s="871"/>
      <c r="FX1024" s="871"/>
      <c r="FY1024" s="871"/>
      <c r="FZ1024" s="871"/>
      <c r="GA1024" s="871"/>
      <c r="GB1024" s="871"/>
      <c r="GC1024" s="871"/>
      <c r="GD1024" s="871"/>
      <c r="GE1024" s="871"/>
      <c r="GF1024" s="871"/>
      <c r="GG1024" s="871"/>
      <c r="GH1024" s="871"/>
      <c r="GI1024" s="871"/>
      <c r="GJ1024" s="871"/>
      <c r="GK1024" s="871"/>
      <c r="GL1024" s="871"/>
      <c r="GM1024" s="871"/>
      <c r="GN1024" s="871"/>
      <c r="GO1024" s="871"/>
      <c r="GP1024" s="871"/>
      <c r="GQ1024" s="871"/>
      <c r="GR1024" s="871"/>
      <c r="GS1024" s="871"/>
      <c r="GT1024" s="871"/>
      <c r="GU1024" s="871"/>
      <c r="GV1024" s="871"/>
      <c r="GW1024" s="871"/>
      <c r="GX1024" s="871"/>
      <c r="GY1024" s="871"/>
      <c r="GZ1024" s="871"/>
      <c r="HA1024" s="871"/>
      <c r="HB1024" s="871"/>
      <c r="HC1024" s="871"/>
      <c r="HD1024" s="871"/>
      <c r="HE1024" s="871"/>
      <c r="HF1024" s="871"/>
      <c r="HG1024" s="871"/>
      <c r="HH1024" s="871"/>
      <c r="HI1024" s="871"/>
      <c r="HJ1024" s="871"/>
      <c r="HK1024" s="871"/>
      <c r="HL1024" s="871"/>
      <c r="HM1024" s="871"/>
      <c r="HN1024" s="871"/>
      <c r="HO1024" s="871"/>
      <c r="HP1024" s="871"/>
      <c r="HQ1024" s="871"/>
      <c r="HR1024" s="871"/>
      <c r="HS1024" s="871"/>
      <c r="HT1024" s="871"/>
      <c r="HU1024" s="871"/>
      <c r="HV1024" s="871"/>
      <c r="HW1024" s="871"/>
      <c r="HX1024" s="871"/>
      <c r="HY1024" s="871"/>
      <c r="HZ1024" s="871"/>
      <c r="IA1024" s="871"/>
      <c r="IB1024" s="871"/>
      <c r="IC1024" s="871"/>
      <c r="ID1024" s="871"/>
      <c r="IE1024" s="871"/>
      <c r="IF1024" s="871"/>
      <c r="IG1024" s="871"/>
      <c r="IH1024" s="871"/>
      <c r="II1024" s="871"/>
      <c r="IJ1024" s="871"/>
      <c r="IK1024" s="871"/>
      <c r="IL1024" s="871"/>
      <c r="IM1024" s="871"/>
      <c r="IN1024" s="871"/>
      <c r="IO1024" s="871"/>
      <c r="IP1024" s="871"/>
      <c r="IQ1024" s="871"/>
      <c r="IR1024" s="871"/>
      <c r="IS1024" s="871"/>
      <c r="IT1024" s="871"/>
      <c r="IU1024" s="871"/>
      <c r="IV1024" s="871"/>
      <c r="IW1024" s="871"/>
      <c r="IX1024" s="871"/>
      <c r="IY1024" s="871"/>
      <c r="IZ1024" s="871"/>
      <c r="JA1024" s="871"/>
      <c r="JB1024" s="871"/>
      <c r="JC1024" s="871"/>
      <c r="JD1024" s="871"/>
      <c r="JE1024" s="871"/>
      <c r="JF1024" s="871"/>
      <c r="JG1024" s="871"/>
      <c r="JH1024" s="871"/>
      <c r="JI1024" s="871"/>
      <c r="JJ1024" s="871"/>
      <c r="JK1024" s="871"/>
      <c r="JL1024" s="871"/>
      <c r="JM1024" s="871"/>
      <c r="JN1024" s="871"/>
      <c r="JO1024" s="871"/>
      <c r="JP1024" s="871"/>
      <c r="JQ1024" s="871"/>
      <c r="JR1024" s="871"/>
      <c r="JS1024" s="871"/>
      <c r="JT1024" s="871"/>
      <c r="JU1024" s="871"/>
      <c r="JV1024" s="871"/>
      <c r="JW1024" s="871"/>
      <c r="JX1024" s="871"/>
      <c r="JY1024" s="871"/>
      <c r="JZ1024" s="871"/>
      <c r="KA1024" s="871"/>
      <c r="KB1024" s="871"/>
      <c r="KC1024" s="871"/>
      <c r="KD1024" s="871"/>
      <c r="KE1024" s="871"/>
      <c r="KF1024" s="871"/>
      <c r="KG1024" s="871"/>
      <c r="KH1024" s="871"/>
      <c r="KI1024" s="871"/>
      <c r="KJ1024" s="871"/>
      <c r="KK1024" s="871"/>
      <c r="KL1024" s="871"/>
      <c r="KM1024" s="871"/>
      <c r="KN1024" s="871"/>
      <c r="KO1024" s="871"/>
      <c r="KP1024" s="871"/>
      <c r="KQ1024" s="871"/>
      <c r="KR1024" s="871"/>
      <c r="KS1024" s="871"/>
      <c r="KT1024" s="871"/>
      <c r="KU1024" s="871"/>
      <c r="KV1024" s="871"/>
      <c r="KW1024" s="871"/>
      <c r="KX1024" s="871"/>
      <c r="KY1024" s="871"/>
      <c r="KZ1024" s="871"/>
      <c r="LA1024" s="871"/>
      <c r="LB1024" s="871"/>
      <c r="LC1024" s="871"/>
      <c r="LD1024" s="871"/>
      <c r="LE1024" s="871"/>
      <c r="LF1024" s="871"/>
      <c r="LG1024" s="871"/>
      <c r="LH1024" s="871"/>
      <c r="LI1024" s="871"/>
      <c r="LJ1024" s="871"/>
      <c r="LK1024" s="871"/>
      <c r="LL1024" s="871"/>
      <c r="LM1024" s="871"/>
      <c r="LN1024" s="871"/>
      <c r="LO1024" s="871"/>
      <c r="LP1024" s="871"/>
      <c r="LQ1024" s="871"/>
      <c r="LR1024" s="871"/>
      <c r="LS1024" s="871"/>
      <c r="LT1024" s="871"/>
      <c r="LU1024" s="871"/>
      <c r="LV1024" s="871"/>
      <c r="LW1024" s="871"/>
      <c r="LX1024" s="871"/>
      <c r="LY1024" s="871"/>
      <c r="LZ1024" s="871"/>
      <c r="MA1024" s="871"/>
      <c r="MB1024" s="871"/>
      <c r="MC1024" s="871"/>
      <c r="MD1024" s="871"/>
      <c r="ME1024" s="871"/>
      <c r="MF1024" s="871"/>
      <c r="MG1024" s="871"/>
      <c r="MH1024" s="871"/>
      <c r="MI1024" s="871"/>
      <c r="MJ1024" s="871"/>
      <c r="MK1024" s="871"/>
      <c r="ML1024" s="871"/>
      <c r="MM1024" s="871"/>
      <c r="MN1024" s="871"/>
      <c r="MO1024" s="871"/>
      <c r="MP1024" s="871"/>
      <c r="MQ1024" s="871"/>
      <c r="MR1024" s="871"/>
      <c r="MS1024" s="871"/>
      <c r="MT1024" s="871"/>
      <c r="MU1024" s="871"/>
      <c r="MV1024" s="871"/>
      <c r="MW1024" s="871"/>
      <c r="MX1024" s="871"/>
      <c r="MY1024" s="871"/>
      <c r="MZ1024" s="871"/>
      <c r="NA1024" s="871"/>
      <c r="NB1024" s="871"/>
      <c r="NC1024" s="871"/>
      <c r="ND1024" s="871"/>
      <c r="NE1024" s="871"/>
      <c r="NF1024" s="871"/>
      <c r="NG1024" s="871"/>
      <c r="NH1024" s="871"/>
      <c r="NI1024" s="871"/>
      <c r="NJ1024" s="871"/>
      <c r="NK1024" s="871"/>
      <c r="NL1024" s="871"/>
      <c r="NM1024" s="871"/>
      <c r="NN1024" s="871"/>
      <c r="NO1024" s="871"/>
      <c r="NP1024" s="871"/>
      <c r="NQ1024" s="871"/>
      <c r="NR1024" s="871"/>
      <c r="NS1024" s="871"/>
      <c r="NT1024" s="871"/>
      <c r="NU1024" s="871"/>
      <c r="NV1024" s="871"/>
      <c r="NW1024" s="871"/>
      <c r="NX1024" s="871"/>
      <c r="NY1024" s="871"/>
      <c r="NZ1024" s="871"/>
      <c r="OA1024" s="871"/>
      <c r="OB1024" s="871"/>
      <c r="OC1024" s="871"/>
      <c r="OD1024" s="871"/>
      <c r="OE1024" s="871"/>
      <c r="OF1024" s="871"/>
      <c r="OG1024" s="871"/>
      <c r="OH1024" s="871"/>
      <c r="OI1024" s="871"/>
      <c r="OJ1024" s="871"/>
      <c r="OK1024" s="871"/>
      <c r="OL1024" s="871"/>
      <c r="OM1024" s="871"/>
      <c r="ON1024" s="871"/>
      <c r="OO1024" s="871"/>
      <c r="OP1024" s="871"/>
      <c r="OQ1024" s="871"/>
      <c r="OR1024" s="871"/>
      <c r="OS1024" s="871"/>
      <c r="OT1024" s="871"/>
      <c r="OU1024" s="871"/>
      <c r="OV1024" s="871"/>
      <c r="OW1024" s="871"/>
      <c r="OX1024" s="871"/>
      <c r="OY1024" s="871"/>
      <c r="OZ1024" s="871"/>
      <c r="PA1024" s="871"/>
      <c r="PB1024" s="871"/>
      <c r="PC1024" s="871"/>
      <c r="PD1024" s="871"/>
      <c r="PE1024" s="871"/>
      <c r="PF1024" s="871"/>
      <c r="PG1024" s="871"/>
      <c r="PH1024" s="871"/>
      <c r="PI1024" s="871"/>
      <c r="PJ1024" s="871"/>
      <c r="PK1024" s="871"/>
      <c r="PL1024" s="871"/>
      <c r="PM1024" s="871"/>
      <c r="PN1024" s="871"/>
      <c r="PO1024" s="871"/>
      <c r="PP1024" s="871"/>
      <c r="PQ1024" s="871"/>
      <c r="PR1024" s="871"/>
      <c r="PS1024" s="871"/>
      <c r="PT1024" s="871"/>
      <c r="PU1024" s="871"/>
      <c r="PV1024" s="871"/>
      <c r="PW1024" s="871"/>
      <c r="PX1024" s="871"/>
      <c r="PY1024" s="871"/>
      <c r="PZ1024" s="871"/>
      <c r="QA1024" s="871"/>
      <c r="QB1024" s="871"/>
      <c r="QC1024" s="871"/>
      <c r="QD1024" s="871"/>
      <c r="QE1024" s="871"/>
      <c r="QF1024" s="871"/>
      <c r="QG1024" s="871"/>
      <c r="QH1024" s="871"/>
      <c r="QI1024" s="871"/>
      <c r="QJ1024" s="871"/>
      <c r="QK1024" s="871"/>
      <c r="QL1024" s="871"/>
      <c r="QM1024" s="871"/>
      <c r="QN1024" s="871"/>
      <c r="QO1024" s="871"/>
      <c r="QP1024" s="871"/>
      <c r="QQ1024" s="871"/>
      <c r="QR1024" s="871"/>
      <c r="QS1024" s="871"/>
      <c r="QT1024" s="871"/>
      <c r="QU1024" s="871"/>
      <c r="QV1024" s="871"/>
      <c r="QW1024" s="871"/>
      <c r="QX1024" s="871"/>
      <c r="QY1024" s="871"/>
      <c r="QZ1024" s="871"/>
      <c r="RA1024" s="871"/>
      <c r="RB1024" s="871"/>
      <c r="RC1024" s="871"/>
      <c r="RD1024" s="871"/>
      <c r="RE1024" s="871"/>
      <c r="RF1024" s="871"/>
      <c r="RG1024" s="871"/>
      <c r="RH1024" s="871"/>
      <c r="RI1024" s="871"/>
      <c r="RJ1024" s="871"/>
      <c r="RK1024" s="871"/>
      <c r="RL1024" s="871"/>
      <c r="RM1024" s="871"/>
      <c r="RN1024" s="871"/>
      <c r="RO1024" s="871"/>
      <c r="RP1024" s="871"/>
      <c r="RQ1024" s="871"/>
      <c r="RR1024" s="871"/>
      <c r="RS1024" s="871"/>
      <c r="RT1024" s="871"/>
      <c r="RU1024" s="871"/>
      <c r="RV1024" s="871"/>
      <c r="RW1024" s="871"/>
      <c r="RX1024" s="871"/>
      <c r="RY1024" s="871"/>
      <c r="RZ1024" s="871"/>
      <c r="SA1024" s="871"/>
      <c r="SB1024" s="871"/>
      <c r="SC1024" s="871"/>
      <c r="SD1024" s="871"/>
      <c r="SE1024" s="871"/>
      <c r="SF1024" s="871"/>
      <c r="SG1024" s="871"/>
      <c r="SH1024" s="871"/>
      <c r="SI1024" s="871"/>
      <c r="SJ1024" s="871"/>
      <c r="SK1024" s="871"/>
      <c r="SL1024" s="871"/>
      <c r="SM1024" s="871"/>
      <c r="SN1024" s="871"/>
      <c r="SO1024" s="871"/>
      <c r="SP1024" s="871"/>
      <c r="SQ1024" s="871"/>
      <c r="SR1024" s="871"/>
      <c r="SS1024" s="871"/>
      <c r="ST1024" s="871"/>
      <c r="SU1024" s="871"/>
      <c r="SV1024" s="871"/>
      <c r="SW1024" s="871"/>
      <c r="SX1024" s="871"/>
      <c r="SY1024" s="871"/>
      <c r="SZ1024" s="871"/>
      <c r="TA1024" s="871"/>
      <c r="TB1024" s="871"/>
      <c r="TC1024" s="871"/>
      <c r="TD1024" s="871"/>
      <c r="TE1024" s="871"/>
      <c r="TF1024" s="871"/>
      <c r="TG1024" s="871"/>
      <c r="TH1024" s="871"/>
      <c r="TI1024" s="871"/>
      <c r="TJ1024" s="871"/>
      <c r="TK1024" s="871"/>
      <c r="TL1024" s="871"/>
      <c r="TM1024" s="871"/>
      <c r="TN1024" s="871"/>
      <c r="TO1024" s="871"/>
      <c r="TP1024" s="871"/>
      <c r="TQ1024" s="871"/>
      <c r="TR1024" s="871"/>
      <c r="TS1024" s="871"/>
      <c r="TT1024" s="871"/>
      <c r="TU1024" s="871"/>
      <c r="TV1024" s="871"/>
      <c r="TW1024" s="871"/>
      <c r="TX1024" s="871"/>
      <c r="TY1024" s="871"/>
      <c r="TZ1024" s="871"/>
      <c r="UA1024" s="871"/>
      <c r="UB1024" s="871"/>
      <c r="UC1024" s="871"/>
      <c r="UD1024" s="871"/>
      <c r="UE1024" s="871"/>
      <c r="UF1024" s="871"/>
      <c r="UG1024" s="871"/>
      <c r="UH1024" s="871"/>
      <c r="UI1024" s="871"/>
      <c r="UJ1024" s="871"/>
      <c r="UK1024" s="871"/>
      <c r="UL1024" s="871"/>
      <c r="UM1024" s="871"/>
      <c r="UN1024" s="871"/>
      <c r="UO1024" s="871"/>
      <c r="UP1024" s="871"/>
      <c r="UQ1024" s="871"/>
      <c r="UR1024" s="871"/>
      <c r="US1024" s="871"/>
      <c r="UT1024" s="871"/>
      <c r="UU1024" s="871"/>
      <c r="UV1024" s="871"/>
      <c r="UW1024" s="871"/>
      <c r="UX1024" s="871"/>
      <c r="UY1024" s="871"/>
      <c r="UZ1024" s="871"/>
      <c r="VA1024" s="871"/>
      <c r="VB1024" s="871"/>
      <c r="VC1024" s="871"/>
      <c r="VD1024" s="871"/>
      <c r="VE1024" s="871"/>
      <c r="VF1024" s="871"/>
      <c r="VG1024" s="871"/>
      <c r="VH1024" s="871"/>
      <c r="VI1024" s="871"/>
      <c r="VJ1024" s="871"/>
      <c r="VK1024" s="871"/>
      <c r="VL1024" s="871"/>
      <c r="VM1024" s="871"/>
      <c r="VN1024" s="871"/>
      <c r="VO1024" s="871"/>
      <c r="VP1024" s="871"/>
      <c r="VQ1024" s="871"/>
      <c r="VR1024" s="871"/>
      <c r="VS1024" s="871"/>
      <c r="VT1024" s="871"/>
      <c r="VU1024" s="871"/>
      <c r="VV1024" s="871"/>
      <c r="VW1024" s="871"/>
      <c r="VX1024" s="871"/>
      <c r="VY1024" s="871"/>
      <c r="VZ1024" s="871"/>
      <c r="WA1024" s="871"/>
      <c r="WB1024" s="871"/>
      <c r="WC1024" s="871"/>
      <c r="WD1024" s="871"/>
      <c r="WE1024" s="871"/>
      <c r="WF1024" s="871"/>
      <c r="WG1024" s="871"/>
      <c r="WH1024" s="871"/>
      <c r="WI1024" s="871"/>
      <c r="WJ1024" s="871"/>
      <c r="WK1024" s="871"/>
      <c r="WL1024" s="871"/>
      <c r="WM1024" s="871"/>
      <c r="WN1024" s="871"/>
      <c r="WO1024" s="871"/>
      <c r="WP1024" s="871"/>
      <c r="WQ1024" s="871"/>
      <c r="WR1024" s="871"/>
      <c r="WS1024" s="871"/>
      <c r="WT1024" s="871"/>
      <c r="WU1024" s="871"/>
      <c r="WV1024" s="871"/>
      <c r="WW1024" s="871"/>
      <c r="WX1024" s="871"/>
      <c r="WY1024" s="871"/>
      <c r="WZ1024" s="871"/>
      <c r="XA1024" s="871"/>
      <c r="XB1024" s="871"/>
      <c r="XC1024" s="871"/>
      <c r="XD1024" s="871"/>
      <c r="XE1024" s="871"/>
      <c r="XF1024" s="871"/>
      <c r="XG1024" s="871"/>
      <c r="XH1024" s="871"/>
      <c r="XI1024" s="871"/>
      <c r="XJ1024" s="871"/>
      <c r="XK1024" s="871"/>
      <c r="XL1024" s="871"/>
      <c r="XM1024" s="871"/>
      <c r="XN1024" s="871"/>
      <c r="XO1024" s="871"/>
      <c r="XP1024" s="871"/>
      <c r="XQ1024" s="871"/>
      <c r="XR1024" s="871"/>
      <c r="XS1024" s="871"/>
      <c r="XT1024" s="871"/>
      <c r="XU1024" s="871"/>
      <c r="XV1024" s="871"/>
      <c r="XW1024" s="871"/>
      <c r="XX1024" s="871"/>
      <c r="XY1024" s="871"/>
      <c r="XZ1024" s="871"/>
      <c r="YA1024" s="871"/>
      <c r="YB1024" s="871"/>
      <c r="YC1024" s="871"/>
      <c r="YD1024" s="871"/>
      <c r="YE1024" s="871"/>
      <c r="YF1024" s="871"/>
      <c r="YG1024" s="871"/>
      <c r="YH1024" s="871"/>
      <c r="YI1024" s="871"/>
      <c r="YJ1024" s="871"/>
      <c r="YK1024" s="871"/>
      <c r="YL1024" s="871"/>
      <c r="YM1024" s="871"/>
      <c r="YN1024" s="871"/>
      <c r="YO1024" s="871"/>
      <c r="YP1024" s="871"/>
      <c r="YQ1024" s="871"/>
      <c r="YR1024" s="871"/>
      <c r="YS1024" s="871"/>
      <c r="YT1024" s="871"/>
      <c r="YU1024" s="871"/>
      <c r="YV1024" s="871"/>
      <c r="YW1024" s="871"/>
      <c r="YX1024" s="871"/>
      <c r="YY1024" s="871"/>
      <c r="YZ1024" s="871"/>
      <c r="ZA1024" s="871"/>
      <c r="ZB1024" s="871"/>
      <c r="ZC1024" s="871"/>
      <c r="ZD1024" s="871"/>
      <c r="ZE1024" s="871"/>
      <c r="ZF1024" s="871"/>
      <c r="ZG1024" s="871"/>
      <c r="ZH1024" s="871"/>
      <c r="ZI1024" s="871"/>
      <c r="ZJ1024" s="871"/>
      <c r="ZK1024" s="871"/>
      <c r="ZL1024" s="871"/>
      <c r="ZM1024" s="871"/>
      <c r="ZN1024" s="871"/>
      <c r="ZO1024" s="871"/>
      <c r="ZP1024" s="871"/>
      <c r="ZQ1024" s="871"/>
      <c r="ZR1024" s="871"/>
      <c r="ZS1024" s="871"/>
      <c r="ZT1024" s="871"/>
      <c r="ZU1024" s="871"/>
      <c r="ZV1024" s="871"/>
      <c r="ZW1024" s="871"/>
      <c r="ZX1024" s="871"/>
      <c r="ZY1024" s="871"/>
      <c r="ZZ1024" s="871"/>
      <c r="AAA1024" s="871"/>
      <c r="AAB1024" s="871"/>
      <c r="AAC1024" s="871"/>
      <c r="AAD1024" s="871"/>
      <c r="AAE1024" s="871"/>
      <c r="AAF1024" s="871"/>
      <c r="AAG1024" s="871"/>
      <c r="AAH1024" s="871"/>
      <c r="AAI1024" s="871"/>
      <c r="AAJ1024" s="871"/>
      <c r="AAK1024" s="871"/>
      <c r="AAL1024" s="871"/>
      <c r="AAM1024" s="871"/>
      <c r="AAN1024" s="871"/>
      <c r="AAO1024" s="871"/>
      <c r="AAP1024" s="871"/>
      <c r="AAQ1024" s="871"/>
      <c r="AAR1024" s="871"/>
      <c r="AAS1024" s="871"/>
      <c r="AAT1024" s="871"/>
      <c r="AAU1024" s="871"/>
      <c r="AAV1024" s="871"/>
      <c r="AAW1024" s="871"/>
      <c r="AAX1024" s="871"/>
      <c r="AAY1024" s="871"/>
      <c r="AAZ1024" s="871"/>
      <c r="ABA1024" s="871"/>
      <c r="ABB1024" s="871"/>
      <c r="ABC1024" s="871"/>
      <c r="ABD1024" s="871"/>
      <c r="ABE1024" s="871"/>
      <c r="ABF1024" s="871"/>
      <c r="ABG1024" s="871"/>
      <c r="ABH1024" s="871"/>
      <c r="ABI1024" s="871"/>
      <c r="ABJ1024" s="871"/>
      <c r="ABK1024" s="871"/>
      <c r="ABL1024" s="871"/>
      <c r="ABM1024" s="871"/>
      <c r="ABN1024" s="871"/>
      <c r="ABO1024" s="871"/>
      <c r="ABP1024" s="871"/>
      <c r="ABQ1024" s="871"/>
      <c r="ABR1024" s="871"/>
      <c r="ABS1024" s="871"/>
      <c r="ABT1024" s="871"/>
      <c r="ABU1024" s="871"/>
      <c r="ABV1024" s="871"/>
      <c r="ABW1024" s="871"/>
      <c r="ABX1024" s="871"/>
      <c r="ABY1024" s="871"/>
      <c r="ABZ1024" s="871"/>
      <c r="ACA1024" s="871"/>
      <c r="ACB1024" s="871"/>
      <c r="ACC1024" s="871"/>
      <c r="ACD1024" s="871"/>
      <c r="ACE1024" s="871"/>
      <c r="ACF1024" s="871"/>
      <c r="ACG1024" s="871"/>
      <c r="ACH1024" s="871"/>
      <c r="ACI1024" s="871"/>
      <c r="ACJ1024" s="871"/>
      <c r="ACK1024" s="871"/>
      <c r="ACL1024" s="871"/>
      <c r="ACM1024" s="871"/>
      <c r="ACN1024" s="871"/>
      <c r="ACO1024" s="871"/>
      <c r="ACP1024" s="871"/>
      <c r="ACQ1024" s="871"/>
      <c r="ACR1024" s="871"/>
      <c r="ACS1024" s="871"/>
      <c r="ACT1024" s="871"/>
      <c r="ACU1024" s="871"/>
      <c r="ACV1024" s="871"/>
      <c r="ACW1024" s="871"/>
      <c r="ACX1024" s="871"/>
      <c r="ACY1024" s="871"/>
      <c r="ACZ1024" s="871"/>
      <c r="ADA1024" s="871"/>
      <c r="ADB1024" s="871"/>
      <c r="ADC1024" s="871"/>
      <c r="ADD1024" s="871"/>
      <c r="ADE1024" s="871"/>
      <c r="ADF1024" s="871"/>
      <c r="ADG1024" s="871"/>
      <c r="ADH1024" s="871"/>
      <c r="ADI1024" s="871"/>
      <c r="ADJ1024" s="871"/>
      <c r="ADK1024" s="871"/>
      <c r="ADL1024" s="871"/>
      <c r="ADM1024" s="871"/>
      <c r="ADN1024" s="871"/>
      <c r="ADO1024" s="871"/>
      <c r="ADP1024" s="871"/>
      <c r="ADQ1024" s="871"/>
      <c r="ADR1024" s="871"/>
      <c r="ADS1024" s="871"/>
      <c r="ADT1024" s="871"/>
      <c r="ADU1024" s="871"/>
      <c r="ADV1024" s="871"/>
      <c r="ADW1024" s="871"/>
      <c r="ADX1024" s="871"/>
      <c r="ADY1024" s="871"/>
      <c r="ADZ1024" s="871"/>
      <c r="AEA1024" s="871"/>
      <c r="AEB1024" s="871"/>
      <c r="AEC1024" s="871"/>
      <c r="AED1024" s="871"/>
      <c r="AEE1024" s="871"/>
      <c r="AEF1024" s="871"/>
      <c r="AEG1024" s="871"/>
      <c r="AEH1024" s="871"/>
      <c r="AEI1024" s="871"/>
      <c r="AEJ1024" s="871"/>
      <c r="AEK1024" s="871"/>
      <c r="AEL1024" s="871"/>
      <c r="AEM1024" s="871"/>
      <c r="AEN1024" s="871"/>
      <c r="AEO1024" s="871"/>
      <c r="AEP1024" s="871"/>
      <c r="AEQ1024" s="871"/>
      <c r="AER1024" s="871"/>
      <c r="AES1024" s="871"/>
      <c r="AET1024" s="871"/>
      <c r="AEU1024" s="871"/>
      <c r="AEV1024" s="871"/>
      <c r="AEW1024" s="871"/>
      <c r="AEX1024" s="871"/>
      <c r="AEY1024" s="871"/>
      <c r="AEZ1024" s="871"/>
      <c r="AFA1024" s="871"/>
      <c r="AFB1024" s="871"/>
      <c r="AFC1024" s="871"/>
      <c r="AFD1024" s="871"/>
      <c r="AFE1024" s="871"/>
      <c r="AFF1024" s="871"/>
      <c r="AFG1024" s="871"/>
      <c r="AFH1024" s="871"/>
      <c r="AFI1024" s="871"/>
      <c r="AFJ1024" s="871"/>
      <c r="AFK1024" s="871"/>
      <c r="AFL1024" s="871"/>
      <c r="AFM1024" s="871"/>
      <c r="AFN1024" s="871"/>
      <c r="AFO1024" s="871"/>
      <c r="AFP1024" s="871"/>
      <c r="AFQ1024" s="871"/>
      <c r="AFR1024" s="871"/>
      <c r="AFS1024" s="871"/>
      <c r="AFT1024" s="871"/>
      <c r="AFU1024" s="871"/>
      <c r="AFV1024" s="871"/>
      <c r="AFW1024" s="871"/>
      <c r="AFX1024" s="871"/>
      <c r="AFY1024" s="871"/>
      <c r="AFZ1024" s="871"/>
      <c r="AGA1024" s="871"/>
      <c r="AGB1024" s="871"/>
      <c r="AGC1024" s="871"/>
      <c r="AGD1024" s="871"/>
      <c r="AGE1024" s="871"/>
      <c r="AGF1024" s="871"/>
      <c r="AGG1024" s="871"/>
      <c r="AGH1024" s="871"/>
      <c r="AGI1024" s="871"/>
      <c r="AGJ1024" s="871"/>
      <c r="AGK1024" s="871"/>
      <c r="AGL1024" s="871"/>
      <c r="AGM1024" s="871"/>
      <c r="AGN1024" s="871"/>
      <c r="AGO1024" s="871"/>
      <c r="AGP1024" s="871"/>
      <c r="AGQ1024" s="871"/>
      <c r="AGR1024" s="871"/>
      <c r="AGS1024" s="871"/>
      <c r="AGT1024" s="871"/>
      <c r="AGU1024" s="871"/>
      <c r="AGV1024" s="871"/>
      <c r="AGW1024" s="871"/>
      <c r="AGX1024" s="871"/>
      <c r="AGY1024" s="871"/>
      <c r="AGZ1024" s="871"/>
      <c r="AHA1024" s="871"/>
      <c r="AHB1024" s="871"/>
      <c r="AHC1024" s="871"/>
      <c r="AHD1024" s="871"/>
      <c r="AHE1024" s="871"/>
      <c r="AHF1024" s="871"/>
      <c r="AHG1024" s="871"/>
      <c r="AHH1024" s="871"/>
      <c r="AHI1024" s="871"/>
      <c r="AHJ1024" s="871"/>
      <c r="AHK1024" s="871"/>
      <c r="AHL1024" s="871"/>
      <c r="AHM1024" s="871"/>
      <c r="AHN1024" s="871"/>
      <c r="AHO1024" s="871"/>
      <c r="AHP1024" s="871"/>
      <c r="AHQ1024" s="871"/>
      <c r="AHR1024" s="871"/>
      <c r="AHS1024" s="871"/>
      <c r="AHT1024" s="871"/>
      <c r="AHU1024" s="871"/>
      <c r="AHV1024" s="871"/>
      <c r="AHW1024" s="871"/>
      <c r="AHX1024" s="871"/>
      <c r="AHY1024" s="871"/>
      <c r="AHZ1024" s="871"/>
      <c r="AIA1024" s="871"/>
      <c r="AIB1024" s="871"/>
      <c r="AIC1024" s="871"/>
      <c r="AID1024" s="871"/>
      <c r="AIE1024" s="871"/>
      <c r="AIF1024" s="871"/>
      <c r="AIG1024" s="871"/>
      <c r="AIH1024" s="871"/>
      <c r="AII1024" s="871"/>
      <c r="AIJ1024" s="871"/>
      <c r="AIK1024" s="871"/>
      <c r="AIL1024" s="871"/>
      <c r="AIM1024" s="871"/>
      <c r="AIN1024" s="871"/>
      <c r="AIO1024" s="871"/>
      <c r="AIP1024" s="871"/>
      <c r="AIQ1024" s="871"/>
      <c r="AIR1024" s="871"/>
      <c r="AIS1024" s="871"/>
      <c r="AIT1024" s="871"/>
      <c r="AIU1024" s="871"/>
      <c r="AIV1024" s="871"/>
      <c r="AIW1024" s="871"/>
      <c r="AIX1024" s="871"/>
      <c r="AIY1024" s="871"/>
      <c r="AIZ1024" s="871"/>
      <c r="AJA1024" s="871"/>
      <c r="AJB1024" s="871"/>
      <c r="AJC1024" s="871"/>
      <c r="AJD1024" s="871"/>
      <c r="AJE1024" s="871"/>
      <c r="AJF1024" s="871"/>
      <c r="AJG1024" s="871"/>
      <c r="AJH1024" s="871"/>
      <c r="AJI1024" s="871"/>
      <c r="AJJ1024" s="871"/>
      <c r="AJK1024" s="871"/>
      <c r="AJL1024" s="871"/>
      <c r="AJM1024" s="871"/>
      <c r="AJN1024" s="871"/>
      <c r="AJO1024" s="871"/>
      <c r="AJP1024" s="871"/>
      <c r="AJQ1024" s="871"/>
      <c r="AJR1024" s="871"/>
      <c r="AJS1024" s="871"/>
      <c r="AJT1024" s="871"/>
      <c r="AJU1024" s="871"/>
      <c r="AJV1024" s="871"/>
      <c r="AJW1024" s="871"/>
      <c r="AJX1024" s="871"/>
      <c r="AJY1024" s="871"/>
      <c r="AJZ1024" s="871"/>
      <c r="AKA1024" s="871"/>
      <c r="AKB1024" s="871"/>
      <c r="AKC1024" s="871"/>
      <c r="AKD1024" s="871"/>
      <c r="AKE1024" s="871"/>
      <c r="AKF1024" s="871"/>
      <c r="AKG1024" s="871"/>
      <c r="AKH1024" s="871"/>
      <c r="AKI1024" s="871"/>
      <c r="AKJ1024" s="871"/>
      <c r="AKK1024" s="871"/>
      <c r="AKL1024" s="871"/>
      <c r="AKM1024" s="871"/>
      <c r="AKN1024" s="871"/>
      <c r="AKO1024" s="871"/>
      <c r="AKP1024" s="871"/>
      <c r="AKQ1024" s="871"/>
      <c r="AKR1024" s="871"/>
      <c r="AKS1024" s="871"/>
      <c r="AKT1024" s="871"/>
      <c r="AKU1024" s="871"/>
      <c r="AKV1024" s="871"/>
      <c r="AKW1024" s="871"/>
      <c r="AKX1024" s="871"/>
      <c r="AKY1024" s="871"/>
      <c r="AKZ1024" s="871"/>
      <c r="ALA1024" s="871"/>
      <c r="ALB1024" s="871"/>
      <c r="ALC1024" s="871"/>
      <c r="ALD1024" s="871"/>
      <c r="ALE1024" s="871"/>
      <c r="ALF1024" s="871"/>
      <c r="ALG1024" s="871"/>
      <c r="ALH1024" s="871"/>
      <c r="ALI1024" s="871"/>
      <c r="ALJ1024" s="871"/>
      <c r="ALK1024" s="871"/>
      <c r="ALL1024" s="871"/>
      <c r="ALM1024" s="871"/>
      <c r="ALN1024" s="871"/>
      <c r="ALO1024" s="871"/>
      <c r="ALP1024" s="871"/>
      <c r="ALQ1024" s="871"/>
      <c r="ALR1024" s="871"/>
      <c r="ALS1024" s="871"/>
      <c r="ALT1024" s="871"/>
      <c r="ALU1024" s="871"/>
      <c r="ALV1024" s="871"/>
      <c r="ALW1024" s="871"/>
      <c r="ALX1024" s="871"/>
      <c r="ALY1024" s="871"/>
      <c r="ALZ1024" s="871"/>
      <c r="AMA1024" s="871"/>
      <c r="AMB1024" s="871"/>
      <c r="AMC1024" s="871"/>
      <c r="AMD1024" s="871"/>
      <c r="AME1024" s="871"/>
      <c r="AMF1024" s="871"/>
      <c r="AMG1024" s="871"/>
      <c r="AMH1024" s="871"/>
      <c r="AMI1024" s="871"/>
      <c r="AMJ1024" s="871"/>
    </row>
    <row r="1025" spans="1:1024" ht="14.4">
      <c r="A1025" s="1059"/>
      <c r="B1025" s="1060"/>
      <c r="C1025" s="1060"/>
      <c r="D1025" s="1061" t="s">
        <v>571</v>
      </c>
      <c r="E1025" s="1062">
        <f>SUM(E981:E1023)</f>
        <v>81973106</v>
      </c>
      <c r="F1025" s="1063" t="s">
        <v>744</v>
      </c>
      <c r="G1025" s="929">
        <f>SUM(G981:G1022)</f>
        <v>1879877.65</v>
      </c>
      <c r="H1025" s="871"/>
      <c r="I1025" s="871"/>
      <c r="J1025" s="1104"/>
      <c r="K1025" s="871"/>
      <c r="L1025" s="871"/>
      <c r="M1025" s="871"/>
      <c r="N1025" s="871"/>
      <c r="O1025" s="871"/>
      <c r="P1025" s="871"/>
      <c r="Q1025" s="871"/>
      <c r="R1025" s="871"/>
      <c r="S1025" s="871"/>
      <c r="T1025" s="871"/>
      <c r="U1025" s="871"/>
      <c r="V1025" s="871"/>
      <c r="W1025" s="871"/>
      <c r="X1025" s="871"/>
      <c r="Y1025" s="871"/>
      <c r="Z1025" s="871"/>
      <c r="AA1025" s="871"/>
      <c r="AB1025" s="871"/>
      <c r="AC1025" s="871"/>
      <c r="AD1025" s="871"/>
      <c r="AE1025" s="871"/>
      <c r="AF1025" s="871"/>
      <c r="AG1025" s="871"/>
      <c r="AH1025" s="871"/>
      <c r="AI1025" s="871"/>
      <c r="AJ1025" s="871"/>
      <c r="AK1025" s="871"/>
      <c r="AL1025" s="871"/>
      <c r="AM1025" s="871"/>
      <c r="AN1025" s="871"/>
      <c r="AO1025" s="871"/>
      <c r="AP1025" s="871"/>
      <c r="AQ1025" s="871"/>
      <c r="AR1025" s="871"/>
      <c r="AS1025" s="871"/>
      <c r="AT1025" s="871"/>
      <c r="AU1025" s="871"/>
      <c r="AV1025" s="871"/>
      <c r="AW1025" s="871"/>
      <c r="AX1025" s="871"/>
      <c r="AY1025" s="871"/>
      <c r="AZ1025" s="871"/>
      <c r="BA1025" s="871"/>
      <c r="BB1025" s="871"/>
      <c r="BC1025" s="871"/>
      <c r="BD1025" s="871"/>
      <c r="BE1025" s="871"/>
      <c r="BF1025" s="871"/>
      <c r="BG1025" s="871"/>
      <c r="BH1025" s="871"/>
      <c r="BI1025" s="871"/>
      <c r="BJ1025" s="871"/>
      <c r="BK1025" s="871"/>
      <c r="BL1025" s="871"/>
      <c r="BM1025" s="871"/>
      <c r="BN1025" s="871"/>
      <c r="BO1025" s="871"/>
      <c r="BP1025" s="871"/>
      <c r="BQ1025" s="871"/>
      <c r="BR1025" s="871"/>
      <c r="BS1025" s="871"/>
      <c r="BT1025" s="871"/>
      <c r="BU1025" s="871"/>
      <c r="BV1025" s="871"/>
      <c r="BW1025" s="871"/>
      <c r="BX1025" s="871"/>
      <c r="BY1025" s="871"/>
      <c r="BZ1025" s="871"/>
      <c r="CA1025" s="871"/>
      <c r="CB1025" s="871"/>
      <c r="CC1025" s="871"/>
      <c r="CD1025" s="871"/>
      <c r="CE1025" s="871"/>
      <c r="CF1025" s="871"/>
      <c r="CG1025" s="871"/>
      <c r="CH1025" s="871"/>
      <c r="CI1025" s="871"/>
      <c r="CJ1025" s="871"/>
      <c r="CK1025" s="871"/>
      <c r="CL1025" s="871"/>
      <c r="CM1025" s="871"/>
      <c r="CN1025" s="871"/>
      <c r="CO1025" s="871"/>
      <c r="CP1025" s="871"/>
      <c r="CQ1025" s="871"/>
      <c r="CR1025" s="871"/>
      <c r="CS1025" s="871"/>
      <c r="CT1025" s="871"/>
      <c r="CU1025" s="871"/>
      <c r="CV1025" s="871"/>
      <c r="CW1025" s="871"/>
      <c r="CX1025" s="871"/>
      <c r="CY1025" s="871"/>
      <c r="CZ1025" s="871"/>
      <c r="DA1025" s="871"/>
      <c r="DB1025" s="871"/>
      <c r="DC1025" s="871"/>
      <c r="DD1025" s="871"/>
      <c r="DE1025" s="871"/>
      <c r="DF1025" s="871"/>
      <c r="DG1025" s="871"/>
      <c r="DH1025" s="871"/>
      <c r="DI1025" s="871"/>
      <c r="DJ1025" s="871"/>
      <c r="DK1025" s="871"/>
      <c r="DL1025" s="871"/>
      <c r="DM1025" s="871"/>
      <c r="DN1025" s="871"/>
      <c r="DO1025" s="871"/>
      <c r="DP1025" s="871"/>
      <c r="DQ1025" s="871"/>
      <c r="DR1025" s="871"/>
      <c r="DS1025" s="871"/>
      <c r="DT1025" s="871"/>
      <c r="DU1025" s="871"/>
      <c r="DV1025" s="871"/>
      <c r="DW1025" s="871"/>
      <c r="DX1025" s="871"/>
      <c r="DY1025" s="871"/>
      <c r="DZ1025" s="871"/>
      <c r="EA1025" s="871"/>
      <c r="EB1025" s="871"/>
      <c r="EC1025" s="871"/>
      <c r="ED1025" s="871"/>
      <c r="EE1025" s="871"/>
      <c r="EF1025" s="871"/>
      <c r="EG1025" s="871"/>
      <c r="EH1025" s="871"/>
      <c r="EI1025" s="871"/>
      <c r="EJ1025" s="871"/>
      <c r="EK1025" s="871"/>
      <c r="EL1025" s="871"/>
      <c r="EM1025" s="871"/>
      <c r="EN1025" s="871"/>
      <c r="EO1025" s="871"/>
      <c r="EP1025" s="871"/>
      <c r="EQ1025" s="871"/>
      <c r="ER1025" s="871"/>
      <c r="ES1025" s="871"/>
      <c r="ET1025" s="871"/>
      <c r="EU1025" s="871"/>
      <c r="EV1025" s="871"/>
      <c r="EW1025" s="871"/>
      <c r="EX1025" s="871"/>
      <c r="EY1025" s="871"/>
      <c r="EZ1025" s="871"/>
      <c r="FA1025" s="871"/>
      <c r="FB1025" s="871"/>
      <c r="FC1025" s="871"/>
      <c r="FD1025" s="871"/>
      <c r="FE1025" s="871"/>
      <c r="FF1025" s="871"/>
      <c r="FG1025" s="871"/>
      <c r="FH1025" s="871"/>
      <c r="FI1025" s="871"/>
      <c r="FJ1025" s="871"/>
      <c r="FK1025" s="871"/>
      <c r="FL1025" s="871"/>
      <c r="FM1025" s="871"/>
      <c r="FN1025" s="871"/>
      <c r="FO1025" s="871"/>
      <c r="FP1025" s="871"/>
      <c r="FQ1025" s="871"/>
      <c r="FR1025" s="871"/>
      <c r="FS1025" s="871"/>
      <c r="FT1025" s="871"/>
      <c r="FU1025" s="871"/>
      <c r="FV1025" s="871"/>
      <c r="FW1025" s="871"/>
      <c r="FX1025" s="871"/>
      <c r="FY1025" s="871"/>
      <c r="FZ1025" s="871"/>
      <c r="GA1025" s="871"/>
      <c r="GB1025" s="871"/>
      <c r="GC1025" s="871"/>
      <c r="GD1025" s="871"/>
      <c r="GE1025" s="871"/>
      <c r="GF1025" s="871"/>
      <c r="GG1025" s="871"/>
      <c r="GH1025" s="871"/>
      <c r="GI1025" s="871"/>
      <c r="GJ1025" s="871"/>
      <c r="GK1025" s="871"/>
      <c r="GL1025" s="871"/>
      <c r="GM1025" s="871"/>
      <c r="GN1025" s="871"/>
      <c r="GO1025" s="871"/>
      <c r="GP1025" s="871"/>
      <c r="GQ1025" s="871"/>
      <c r="GR1025" s="871"/>
      <c r="GS1025" s="871"/>
      <c r="GT1025" s="871"/>
      <c r="GU1025" s="871"/>
      <c r="GV1025" s="871"/>
      <c r="GW1025" s="871"/>
      <c r="GX1025" s="871"/>
      <c r="GY1025" s="871"/>
      <c r="GZ1025" s="871"/>
      <c r="HA1025" s="871"/>
      <c r="HB1025" s="871"/>
      <c r="HC1025" s="871"/>
      <c r="HD1025" s="871"/>
      <c r="HE1025" s="871"/>
      <c r="HF1025" s="871"/>
      <c r="HG1025" s="871"/>
      <c r="HH1025" s="871"/>
      <c r="HI1025" s="871"/>
      <c r="HJ1025" s="871"/>
      <c r="HK1025" s="871"/>
      <c r="HL1025" s="871"/>
      <c r="HM1025" s="871"/>
      <c r="HN1025" s="871"/>
      <c r="HO1025" s="871"/>
      <c r="HP1025" s="871"/>
      <c r="HQ1025" s="871"/>
      <c r="HR1025" s="871"/>
      <c r="HS1025" s="871"/>
      <c r="HT1025" s="871"/>
      <c r="HU1025" s="871"/>
      <c r="HV1025" s="871"/>
      <c r="HW1025" s="871"/>
      <c r="HX1025" s="871"/>
      <c r="HY1025" s="871"/>
      <c r="HZ1025" s="871"/>
      <c r="IA1025" s="871"/>
      <c r="IB1025" s="871"/>
      <c r="IC1025" s="871"/>
      <c r="ID1025" s="871"/>
      <c r="IE1025" s="871"/>
      <c r="IF1025" s="871"/>
      <c r="IG1025" s="871"/>
      <c r="IH1025" s="871"/>
      <c r="II1025" s="871"/>
      <c r="IJ1025" s="871"/>
      <c r="IK1025" s="871"/>
      <c r="IL1025" s="871"/>
      <c r="IM1025" s="871"/>
      <c r="IN1025" s="871"/>
      <c r="IO1025" s="871"/>
      <c r="IP1025" s="871"/>
      <c r="IQ1025" s="871"/>
      <c r="IR1025" s="871"/>
      <c r="IS1025" s="871"/>
      <c r="IT1025" s="871"/>
      <c r="IU1025" s="871"/>
      <c r="IV1025" s="871"/>
      <c r="IW1025" s="871"/>
      <c r="IX1025" s="871"/>
      <c r="IY1025" s="871"/>
      <c r="IZ1025" s="871"/>
      <c r="JA1025" s="871"/>
      <c r="JB1025" s="871"/>
      <c r="JC1025" s="871"/>
      <c r="JD1025" s="871"/>
      <c r="JE1025" s="871"/>
      <c r="JF1025" s="871"/>
      <c r="JG1025" s="871"/>
      <c r="JH1025" s="871"/>
      <c r="JI1025" s="871"/>
      <c r="JJ1025" s="871"/>
      <c r="JK1025" s="871"/>
      <c r="JL1025" s="871"/>
      <c r="JM1025" s="871"/>
      <c r="JN1025" s="871"/>
      <c r="JO1025" s="871"/>
      <c r="JP1025" s="871"/>
      <c r="JQ1025" s="871"/>
      <c r="JR1025" s="871"/>
      <c r="JS1025" s="871"/>
      <c r="JT1025" s="871"/>
      <c r="JU1025" s="871"/>
      <c r="JV1025" s="871"/>
      <c r="JW1025" s="871"/>
      <c r="JX1025" s="871"/>
      <c r="JY1025" s="871"/>
      <c r="JZ1025" s="871"/>
      <c r="KA1025" s="871"/>
      <c r="KB1025" s="871"/>
      <c r="KC1025" s="871"/>
      <c r="KD1025" s="871"/>
      <c r="KE1025" s="871"/>
      <c r="KF1025" s="871"/>
      <c r="KG1025" s="871"/>
      <c r="KH1025" s="871"/>
      <c r="KI1025" s="871"/>
      <c r="KJ1025" s="871"/>
      <c r="KK1025" s="871"/>
      <c r="KL1025" s="871"/>
      <c r="KM1025" s="871"/>
      <c r="KN1025" s="871"/>
      <c r="KO1025" s="871"/>
      <c r="KP1025" s="871"/>
      <c r="KQ1025" s="871"/>
      <c r="KR1025" s="871"/>
      <c r="KS1025" s="871"/>
      <c r="KT1025" s="871"/>
      <c r="KU1025" s="871"/>
      <c r="KV1025" s="871"/>
      <c r="KW1025" s="871"/>
      <c r="KX1025" s="871"/>
      <c r="KY1025" s="871"/>
      <c r="KZ1025" s="871"/>
      <c r="LA1025" s="871"/>
      <c r="LB1025" s="871"/>
      <c r="LC1025" s="871"/>
      <c r="LD1025" s="871"/>
      <c r="LE1025" s="871"/>
      <c r="LF1025" s="871"/>
      <c r="LG1025" s="871"/>
      <c r="LH1025" s="871"/>
      <c r="LI1025" s="871"/>
      <c r="LJ1025" s="871"/>
      <c r="LK1025" s="871"/>
      <c r="LL1025" s="871"/>
      <c r="LM1025" s="871"/>
      <c r="LN1025" s="871"/>
      <c r="LO1025" s="871"/>
      <c r="LP1025" s="871"/>
      <c r="LQ1025" s="871"/>
      <c r="LR1025" s="871"/>
      <c r="LS1025" s="871"/>
      <c r="LT1025" s="871"/>
      <c r="LU1025" s="871"/>
      <c r="LV1025" s="871"/>
      <c r="LW1025" s="871"/>
      <c r="LX1025" s="871"/>
      <c r="LY1025" s="871"/>
      <c r="LZ1025" s="871"/>
      <c r="MA1025" s="871"/>
      <c r="MB1025" s="871"/>
      <c r="MC1025" s="871"/>
      <c r="MD1025" s="871"/>
      <c r="ME1025" s="871"/>
      <c r="MF1025" s="871"/>
      <c r="MG1025" s="871"/>
      <c r="MH1025" s="871"/>
      <c r="MI1025" s="871"/>
      <c r="MJ1025" s="871"/>
      <c r="MK1025" s="871"/>
      <c r="ML1025" s="871"/>
      <c r="MM1025" s="871"/>
      <c r="MN1025" s="871"/>
      <c r="MO1025" s="871"/>
      <c r="MP1025" s="871"/>
      <c r="MQ1025" s="871"/>
      <c r="MR1025" s="871"/>
      <c r="MS1025" s="871"/>
      <c r="MT1025" s="871"/>
      <c r="MU1025" s="871"/>
      <c r="MV1025" s="871"/>
      <c r="MW1025" s="871"/>
      <c r="MX1025" s="871"/>
      <c r="MY1025" s="871"/>
      <c r="MZ1025" s="871"/>
      <c r="NA1025" s="871"/>
      <c r="NB1025" s="871"/>
      <c r="NC1025" s="871"/>
      <c r="ND1025" s="871"/>
      <c r="NE1025" s="871"/>
      <c r="NF1025" s="871"/>
      <c r="NG1025" s="871"/>
      <c r="NH1025" s="871"/>
      <c r="NI1025" s="871"/>
      <c r="NJ1025" s="871"/>
      <c r="NK1025" s="871"/>
      <c r="NL1025" s="871"/>
      <c r="NM1025" s="871"/>
      <c r="NN1025" s="871"/>
      <c r="NO1025" s="871"/>
      <c r="NP1025" s="871"/>
      <c r="NQ1025" s="871"/>
      <c r="NR1025" s="871"/>
      <c r="NS1025" s="871"/>
      <c r="NT1025" s="871"/>
      <c r="NU1025" s="871"/>
      <c r="NV1025" s="871"/>
      <c r="NW1025" s="871"/>
      <c r="NX1025" s="871"/>
      <c r="NY1025" s="871"/>
      <c r="NZ1025" s="871"/>
      <c r="OA1025" s="871"/>
      <c r="OB1025" s="871"/>
      <c r="OC1025" s="871"/>
      <c r="OD1025" s="871"/>
      <c r="OE1025" s="871"/>
      <c r="OF1025" s="871"/>
      <c r="OG1025" s="871"/>
      <c r="OH1025" s="871"/>
      <c r="OI1025" s="871"/>
      <c r="OJ1025" s="871"/>
      <c r="OK1025" s="871"/>
      <c r="OL1025" s="871"/>
      <c r="OM1025" s="871"/>
      <c r="ON1025" s="871"/>
      <c r="OO1025" s="871"/>
      <c r="OP1025" s="871"/>
      <c r="OQ1025" s="871"/>
      <c r="OR1025" s="871"/>
      <c r="OS1025" s="871"/>
      <c r="OT1025" s="871"/>
      <c r="OU1025" s="871"/>
      <c r="OV1025" s="871"/>
      <c r="OW1025" s="871"/>
      <c r="OX1025" s="871"/>
      <c r="OY1025" s="871"/>
      <c r="OZ1025" s="871"/>
      <c r="PA1025" s="871"/>
      <c r="PB1025" s="871"/>
      <c r="PC1025" s="871"/>
      <c r="PD1025" s="871"/>
      <c r="PE1025" s="871"/>
      <c r="PF1025" s="871"/>
      <c r="PG1025" s="871"/>
      <c r="PH1025" s="871"/>
      <c r="PI1025" s="871"/>
      <c r="PJ1025" s="871"/>
      <c r="PK1025" s="871"/>
      <c r="PL1025" s="871"/>
      <c r="PM1025" s="871"/>
      <c r="PN1025" s="871"/>
      <c r="PO1025" s="871"/>
      <c r="PP1025" s="871"/>
      <c r="PQ1025" s="871"/>
      <c r="PR1025" s="871"/>
      <c r="PS1025" s="871"/>
      <c r="PT1025" s="871"/>
      <c r="PU1025" s="871"/>
      <c r="PV1025" s="871"/>
      <c r="PW1025" s="871"/>
      <c r="PX1025" s="871"/>
      <c r="PY1025" s="871"/>
      <c r="PZ1025" s="871"/>
      <c r="QA1025" s="871"/>
      <c r="QB1025" s="871"/>
      <c r="QC1025" s="871"/>
      <c r="QD1025" s="871"/>
      <c r="QE1025" s="871"/>
      <c r="QF1025" s="871"/>
      <c r="QG1025" s="871"/>
      <c r="QH1025" s="871"/>
      <c r="QI1025" s="871"/>
      <c r="QJ1025" s="871"/>
      <c r="QK1025" s="871"/>
      <c r="QL1025" s="871"/>
      <c r="QM1025" s="871"/>
      <c r="QN1025" s="871"/>
      <c r="QO1025" s="871"/>
      <c r="QP1025" s="871"/>
      <c r="QQ1025" s="871"/>
      <c r="QR1025" s="871"/>
      <c r="QS1025" s="871"/>
      <c r="QT1025" s="871"/>
      <c r="QU1025" s="871"/>
      <c r="QV1025" s="871"/>
      <c r="QW1025" s="871"/>
      <c r="QX1025" s="871"/>
      <c r="QY1025" s="871"/>
      <c r="QZ1025" s="871"/>
      <c r="RA1025" s="871"/>
      <c r="RB1025" s="871"/>
      <c r="RC1025" s="871"/>
      <c r="RD1025" s="871"/>
      <c r="RE1025" s="871"/>
      <c r="RF1025" s="871"/>
      <c r="RG1025" s="871"/>
      <c r="RH1025" s="871"/>
      <c r="RI1025" s="871"/>
      <c r="RJ1025" s="871"/>
      <c r="RK1025" s="871"/>
      <c r="RL1025" s="871"/>
      <c r="RM1025" s="871"/>
      <c r="RN1025" s="871"/>
      <c r="RO1025" s="871"/>
      <c r="RP1025" s="871"/>
      <c r="RQ1025" s="871"/>
      <c r="RR1025" s="871"/>
      <c r="RS1025" s="871"/>
      <c r="RT1025" s="871"/>
      <c r="RU1025" s="871"/>
      <c r="RV1025" s="871"/>
      <c r="RW1025" s="871"/>
      <c r="RX1025" s="871"/>
      <c r="RY1025" s="871"/>
      <c r="RZ1025" s="871"/>
      <c r="SA1025" s="871"/>
      <c r="SB1025" s="871"/>
      <c r="SC1025" s="871"/>
      <c r="SD1025" s="871"/>
      <c r="SE1025" s="871"/>
      <c r="SF1025" s="871"/>
      <c r="SG1025" s="871"/>
      <c r="SH1025" s="871"/>
      <c r="SI1025" s="871"/>
      <c r="SJ1025" s="871"/>
      <c r="SK1025" s="871"/>
      <c r="SL1025" s="871"/>
      <c r="SM1025" s="871"/>
      <c r="SN1025" s="871"/>
      <c r="SO1025" s="871"/>
      <c r="SP1025" s="871"/>
      <c r="SQ1025" s="871"/>
      <c r="SR1025" s="871"/>
      <c r="SS1025" s="871"/>
      <c r="ST1025" s="871"/>
      <c r="SU1025" s="871"/>
      <c r="SV1025" s="871"/>
      <c r="SW1025" s="871"/>
      <c r="SX1025" s="871"/>
      <c r="SY1025" s="871"/>
      <c r="SZ1025" s="871"/>
      <c r="TA1025" s="871"/>
      <c r="TB1025" s="871"/>
      <c r="TC1025" s="871"/>
      <c r="TD1025" s="871"/>
      <c r="TE1025" s="871"/>
      <c r="TF1025" s="871"/>
      <c r="TG1025" s="871"/>
      <c r="TH1025" s="871"/>
      <c r="TI1025" s="871"/>
      <c r="TJ1025" s="871"/>
      <c r="TK1025" s="871"/>
      <c r="TL1025" s="871"/>
      <c r="TM1025" s="871"/>
      <c r="TN1025" s="871"/>
      <c r="TO1025" s="871"/>
      <c r="TP1025" s="871"/>
      <c r="TQ1025" s="871"/>
      <c r="TR1025" s="871"/>
      <c r="TS1025" s="871"/>
      <c r="TT1025" s="871"/>
      <c r="TU1025" s="871"/>
      <c r="TV1025" s="871"/>
      <c r="TW1025" s="871"/>
      <c r="TX1025" s="871"/>
      <c r="TY1025" s="871"/>
      <c r="TZ1025" s="871"/>
      <c r="UA1025" s="871"/>
      <c r="UB1025" s="871"/>
      <c r="UC1025" s="871"/>
      <c r="UD1025" s="871"/>
      <c r="UE1025" s="871"/>
      <c r="UF1025" s="871"/>
      <c r="UG1025" s="871"/>
      <c r="UH1025" s="871"/>
      <c r="UI1025" s="871"/>
      <c r="UJ1025" s="871"/>
      <c r="UK1025" s="871"/>
      <c r="UL1025" s="871"/>
      <c r="UM1025" s="871"/>
      <c r="UN1025" s="871"/>
      <c r="UO1025" s="871"/>
      <c r="UP1025" s="871"/>
      <c r="UQ1025" s="871"/>
      <c r="UR1025" s="871"/>
      <c r="US1025" s="871"/>
      <c r="UT1025" s="871"/>
      <c r="UU1025" s="871"/>
      <c r="UV1025" s="871"/>
      <c r="UW1025" s="871"/>
      <c r="UX1025" s="871"/>
      <c r="UY1025" s="871"/>
      <c r="UZ1025" s="871"/>
      <c r="VA1025" s="871"/>
      <c r="VB1025" s="871"/>
      <c r="VC1025" s="871"/>
      <c r="VD1025" s="871"/>
      <c r="VE1025" s="871"/>
      <c r="VF1025" s="871"/>
      <c r="VG1025" s="871"/>
      <c r="VH1025" s="871"/>
      <c r="VI1025" s="871"/>
      <c r="VJ1025" s="871"/>
      <c r="VK1025" s="871"/>
      <c r="VL1025" s="871"/>
      <c r="VM1025" s="871"/>
      <c r="VN1025" s="871"/>
      <c r="VO1025" s="871"/>
      <c r="VP1025" s="871"/>
      <c r="VQ1025" s="871"/>
      <c r="VR1025" s="871"/>
      <c r="VS1025" s="871"/>
      <c r="VT1025" s="871"/>
      <c r="VU1025" s="871"/>
      <c r="VV1025" s="871"/>
      <c r="VW1025" s="871"/>
      <c r="VX1025" s="871"/>
      <c r="VY1025" s="871"/>
      <c r="VZ1025" s="871"/>
      <c r="WA1025" s="871"/>
      <c r="WB1025" s="871"/>
      <c r="WC1025" s="871"/>
      <c r="WD1025" s="871"/>
      <c r="WE1025" s="871"/>
      <c r="WF1025" s="871"/>
      <c r="WG1025" s="871"/>
      <c r="WH1025" s="871"/>
      <c r="WI1025" s="871"/>
      <c r="WJ1025" s="871"/>
      <c r="WK1025" s="871"/>
      <c r="WL1025" s="871"/>
      <c r="WM1025" s="871"/>
      <c r="WN1025" s="871"/>
      <c r="WO1025" s="871"/>
      <c r="WP1025" s="871"/>
      <c r="WQ1025" s="871"/>
      <c r="WR1025" s="871"/>
      <c r="WS1025" s="871"/>
      <c r="WT1025" s="871"/>
      <c r="WU1025" s="871"/>
      <c r="WV1025" s="871"/>
      <c r="WW1025" s="871"/>
      <c r="WX1025" s="871"/>
      <c r="WY1025" s="871"/>
      <c r="WZ1025" s="871"/>
      <c r="XA1025" s="871"/>
      <c r="XB1025" s="871"/>
      <c r="XC1025" s="871"/>
      <c r="XD1025" s="871"/>
      <c r="XE1025" s="871"/>
      <c r="XF1025" s="871"/>
      <c r="XG1025" s="871"/>
      <c r="XH1025" s="871"/>
      <c r="XI1025" s="871"/>
      <c r="XJ1025" s="871"/>
      <c r="XK1025" s="871"/>
      <c r="XL1025" s="871"/>
      <c r="XM1025" s="871"/>
      <c r="XN1025" s="871"/>
      <c r="XO1025" s="871"/>
      <c r="XP1025" s="871"/>
      <c r="XQ1025" s="871"/>
      <c r="XR1025" s="871"/>
      <c r="XS1025" s="871"/>
      <c r="XT1025" s="871"/>
      <c r="XU1025" s="871"/>
      <c r="XV1025" s="871"/>
      <c r="XW1025" s="871"/>
      <c r="XX1025" s="871"/>
      <c r="XY1025" s="871"/>
      <c r="XZ1025" s="871"/>
      <c r="YA1025" s="871"/>
      <c r="YB1025" s="871"/>
      <c r="YC1025" s="871"/>
      <c r="YD1025" s="871"/>
      <c r="YE1025" s="871"/>
      <c r="YF1025" s="871"/>
      <c r="YG1025" s="871"/>
      <c r="YH1025" s="871"/>
      <c r="YI1025" s="871"/>
      <c r="YJ1025" s="871"/>
      <c r="YK1025" s="871"/>
      <c r="YL1025" s="871"/>
      <c r="YM1025" s="871"/>
      <c r="YN1025" s="871"/>
      <c r="YO1025" s="871"/>
      <c r="YP1025" s="871"/>
      <c r="YQ1025" s="871"/>
      <c r="YR1025" s="871"/>
      <c r="YS1025" s="871"/>
      <c r="YT1025" s="871"/>
      <c r="YU1025" s="871"/>
      <c r="YV1025" s="871"/>
      <c r="YW1025" s="871"/>
      <c r="YX1025" s="871"/>
      <c r="YY1025" s="871"/>
      <c r="YZ1025" s="871"/>
      <c r="ZA1025" s="871"/>
      <c r="ZB1025" s="871"/>
      <c r="ZC1025" s="871"/>
      <c r="ZD1025" s="871"/>
      <c r="ZE1025" s="871"/>
      <c r="ZF1025" s="871"/>
      <c r="ZG1025" s="871"/>
      <c r="ZH1025" s="871"/>
      <c r="ZI1025" s="871"/>
      <c r="ZJ1025" s="871"/>
      <c r="ZK1025" s="871"/>
      <c r="ZL1025" s="871"/>
      <c r="ZM1025" s="871"/>
      <c r="ZN1025" s="871"/>
      <c r="ZO1025" s="871"/>
      <c r="ZP1025" s="871"/>
      <c r="ZQ1025" s="871"/>
      <c r="ZR1025" s="871"/>
      <c r="ZS1025" s="871"/>
      <c r="ZT1025" s="871"/>
      <c r="ZU1025" s="871"/>
      <c r="ZV1025" s="871"/>
      <c r="ZW1025" s="871"/>
      <c r="ZX1025" s="871"/>
      <c r="ZY1025" s="871"/>
      <c r="ZZ1025" s="871"/>
      <c r="AAA1025" s="871"/>
      <c r="AAB1025" s="871"/>
      <c r="AAC1025" s="871"/>
      <c r="AAD1025" s="871"/>
      <c r="AAE1025" s="871"/>
      <c r="AAF1025" s="871"/>
      <c r="AAG1025" s="871"/>
      <c r="AAH1025" s="871"/>
      <c r="AAI1025" s="871"/>
      <c r="AAJ1025" s="871"/>
      <c r="AAK1025" s="871"/>
      <c r="AAL1025" s="871"/>
      <c r="AAM1025" s="871"/>
      <c r="AAN1025" s="871"/>
      <c r="AAO1025" s="871"/>
      <c r="AAP1025" s="871"/>
      <c r="AAQ1025" s="871"/>
      <c r="AAR1025" s="871"/>
      <c r="AAS1025" s="871"/>
      <c r="AAT1025" s="871"/>
      <c r="AAU1025" s="871"/>
      <c r="AAV1025" s="871"/>
      <c r="AAW1025" s="871"/>
      <c r="AAX1025" s="871"/>
      <c r="AAY1025" s="871"/>
      <c r="AAZ1025" s="871"/>
      <c r="ABA1025" s="871"/>
      <c r="ABB1025" s="871"/>
      <c r="ABC1025" s="871"/>
      <c r="ABD1025" s="871"/>
      <c r="ABE1025" s="871"/>
      <c r="ABF1025" s="871"/>
      <c r="ABG1025" s="871"/>
      <c r="ABH1025" s="871"/>
      <c r="ABI1025" s="871"/>
      <c r="ABJ1025" s="871"/>
      <c r="ABK1025" s="871"/>
      <c r="ABL1025" s="871"/>
      <c r="ABM1025" s="871"/>
      <c r="ABN1025" s="871"/>
      <c r="ABO1025" s="871"/>
      <c r="ABP1025" s="871"/>
      <c r="ABQ1025" s="871"/>
      <c r="ABR1025" s="871"/>
      <c r="ABS1025" s="871"/>
      <c r="ABT1025" s="871"/>
      <c r="ABU1025" s="871"/>
      <c r="ABV1025" s="871"/>
      <c r="ABW1025" s="871"/>
      <c r="ABX1025" s="871"/>
      <c r="ABY1025" s="871"/>
      <c r="ABZ1025" s="871"/>
      <c r="ACA1025" s="871"/>
      <c r="ACB1025" s="871"/>
      <c r="ACC1025" s="871"/>
      <c r="ACD1025" s="871"/>
      <c r="ACE1025" s="871"/>
      <c r="ACF1025" s="871"/>
      <c r="ACG1025" s="871"/>
      <c r="ACH1025" s="871"/>
      <c r="ACI1025" s="871"/>
      <c r="ACJ1025" s="871"/>
      <c r="ACK1025" s="871"/>
      <c r="ACL1025" s="871"/>
      <c r="ACM1025" s="871"/>
      <c r="ACN1025" s="871"/>
      <c r="ACO1025" s="871"/>
      <c r="ACP1025" s="871"/>
      <c r="ACQ1025" s="871"/>
      <c r="ACR1025" s="871"/>
      <c r="ACS1025" s="871"/>
      <c r="ACT1025" s="871"/>
      <c r="ACU1025" s="871"/>
      <c r="ACV1025" s="871"/>
      <c r="ACW1025" s="871"/>
      <c r="ACX1025" s="871"/>
      <c r="ACY1025" s="871"/>
      <c r="ACZ1025" s="871"/>
      <c r="ADA1025" s="871"/>
      <c r="ADB1025" s="871"/>
      <c r="ADC1025" s="871"/>
      <c r="ADD1025" s="871"/>
      <c r="ADE1025" s="871"/>
      <c r="ADF1025" s="871"/>
      <c r="ADG1025" s="871"/>
      <c r="ADH1025" s="871"/>
      <c r="ADI1025" s="871"/>
      <c r="ADJ1025" s="871"/>
      <c r="ADK1025" s="871"/>
      <c r="ADL1025" s="871"/>
      <c r="ADM1025" s="871"/>
      <c r="ADN1025" s="871"/>
      <c r="ADO1025" s="871"/>
      <c r="ADP1025" s="871"/>
      <c r="ADQ1025" s="871"/>
      <c r="ADR1025" s="871"/>
      <c r="ADS1025" s="871"/>
      <c r="ADT1025" s="871"/>
      <c r="ADU1025" s="871"/>
      <c r="ADV1025" s="871"/>
      <c r="ADW1025" s="871"/>
      <c r="ADX1025" s="871"/>
      <c r="ADY1025" s="871"/>
      <c r="ADZ1025" s="871"/>
      <c r="AEA1025" s="871"/>
      <c r="AEB1025" s="871"/>
      <c r="AEC1025" s="871"/>
      <c r="AED1025" s="871"/>
      <c r="AEE1025" s="871"/>
      <c r="AEF1025" s="871"/>
      <c r="AEG1025" s="871"/>
      <c r="AEH1025" s="871"/>
      <c r="AEI1025" s="871"/>
      <c r="AEJ1025" s="871"/>
      <c r="AEK1025" s="871"/>
      <c r="AEL1025" s="871"/>
      <c r="AEM1025" s="871"/>
      <c r="AEN1025" s="871"/>
      <c r="AEO1025" s="871"/>
      <c r="AEP1025" s="871"/>
      <c r="AEQ1025" s="871"/>
      <c r="AER1025" s="871"/>
      <c r="AES1025" s="871"/>
      <c r="AET1025" s="871"/>
      <c r="AEU1025" s="871"/>
      <c r="AEV1025" s="871"/>
      <c r="AEW1025" s="871"/>
      <c r="AEX1025" s="871"/>
      <c r="AEY1025" s="871"/>
      <c r="AEZ1025" s="871"/>
      <c r="AFA1025" s="871"/>
      <c r="AFB1025" s="871"/>
      <c r="AFC1025" s="871"/>
      <c r="AFD1025" s="871"/>
      <c r="AFE1025" s="871"/>
      <c r="AFF1025" s="871"/>
      <c r="AFG1025" s="871"/>
      <c r="AFH1025" s="871"/>
      <c r="AFI1025" s="871"/>
      <c r="AFJ1025" s="871"/>
      <c r="AFK1025" s="871"/>
      <c r="AFL1025" s="871"/>
      <c r="AFM1025" s="871"/>
      <c r="AFN1025" s="871"/>
      <c r="AFO1025" s="871"/>
      <c r="AFP1025" s="871"/>
      <c r="AFQ1025" s="871"/>
      <c r="AFR1025" s="871"/>
      <c r="AFS1025" s="871"/>
      <c r="AFT1025" s="871"/>
      <c r="AFU1025" s="871"/>
      <c r="AFV1025" s="871"/>
      <c r="AFW1025" s="871"/>
      <c r="AFX1025" s="871"/>
      <c r="AFY1025" s="871"/>
      <c r="AFZ1025" s="871"/>
      <c r="AGA1025" s="871"/>
      <c r="AGB1025" s="871"/>
      <c r="AGC1025" s="871"/>
      <c r="AGD1025" s="871"/>
      <c r="AGE1025" s="871"/>
      <c r="AGF1025" s="871"/>
      <c r="AGG1025" s="871"/>
      <c r="AGH1025" s="871"/>
      <c r="AGI1025" s="871"/>
      <c r="AGJ1025" s="871"/>
      <c r="AGK1025" s="871"/>
      <c r="AGL1025" s="871"/>
      <c r="AGM1025" s="871"/>
      <c r="AGN1025" s="871"/>
      <c r="AGO1025" s="871"/>
      <c r="AGP1025" s="871"/>
      <c r="AGQ1025" s="871"/>
      <c r="AGR1025" s="871"/>
      <c r="AGS1025" s="871"/>
      <c r="AGT1025" s="871"/>
      <c r="AGU1025" s="871"/>
      <c r="AGV1025" s="871"/>
      <c r="AGW1025" s="871"/>
      <c r="AGX1025" s="871"/>
      <c r="AGY1025" s="871"/>
      <c r="AGZ1025" s="871"/>
      <c r="AHA1025" s="871"/>
      <c r="AHB1025" s="871"/>
      <c r="AHC1025" s="871"/>
      <c r="AHD1025" s="871"/>
      <c r="AHE1025" s="871"/>
      <c r="AHF1025" s="871"/>
      <c r="AHG1025" s="871"/>
      <c r="AHH1025" s="871"/>
      <c r="AHI1025" s="871"/>
      <c r="AHJ1025" s="871"/>
      <c r="AHK1025" s="871"/>
      <c r="AHL1025" s="871"/>
      <c r="AHM1025" s="871"/>
      <c r="AHN1025" s="871"/>
      <c r="AHO1025" s="871"/>
      <c r="AHP1025" s="871"/>
      <c r="AHQ1025" s="871"/>
      <c r="AHR1025" s="871"/>
      <c r="AHS1025" s="871"/>
      <c r="AHT1025" s="871"/>
      <c r="AHU1025" s="871"/>
      <c r="AHV1025" s="871"/>
      <c r="AHW1025" s="871"/>
      <c r="AHX1025" s="871"/>
      <c r="AHY1025" s="871"/>
      <c r="AHZ1025" s="871"/>
      <c r="AIA1025" s="871"/>
      <c r="AIB1025" s="871"/>
      <c r="AIC1025" s="871"/>
      <c r="AID1025" s="871"/>
      <c r="AIE1025" s="871"/>
      <c r="AIF1025" s="871"/>
      <c r="AIG1025" s="871"/>
      <c r="AIH1025" s="871"/>
      <c r="AII1025" s="871"/>
      <c r="AIJ1025" s="871"/>
      <c r="AIK1025" s="871"/>
      <c r="AIL1025" s="871"/>
      <c r="AIM1025" s="871"/>
      <c r="AIN1025" s="871"/>
      <c r="AIO1025" s="871"/>
      <c r="AIP1025" s="871"/>
      <c r="AIQ1025" s="871"/>
      <c r="AIR1025" s="871"/>
      <c r="AIS1025" s="871"/>
      <c r="AIT1025" s="871"/>
      <c r="AIU1025" s="871"/>
      <c r="AIV1025" s="871"/>
      <c r="AIW1025" s="871"/>
      <c r="AIX1025" s="871"/>
      <c r="AIY1025" s="871"/>
      <c r="AIZ1025" s="871"/>
      <c r="AJA1025" s="871"/>
      <c r="AJB1025" s="871"/>
      <c r="AJC1025" s="871"/>
      <c r="AJD1025" s="871"/>
      <c r="AJE1025" s="871"/>
      <c r="AJF1025" s="871"/>
      <c r="AJG1025" s="871"/>
      <c r="AJH1025" s="871"/>
      <c r="AJI1025" s="871"/>
      <c r="AJJ1025" s="871"/>
      <c r="AJK1025" s="871"/>
      <c r="AJL1025" s="871"/>
      <c r="AJM1025" s="871"/>
      <c r="AJN1025" s="871"/>
      <c r="AJO1025" s="871"/>
      <c r="AJP1025" s="871"/>
      <c r="AJQ1025" s="871"/>
      <c r="AJR1025" s="871"/>
      <c r="AJS1025" s="871"/>
      <c r="AJT1025" s="871"/>
      <c r="AJU1025" s="871"/>
      <c r="AJV1025" s="871"/>
      <c r="AJW1025" s="871"/>
      <c r="AJX1025" s="871"/>
      <c r="AJY1025" s="871"/>
      <c r="AJZ1025" s="871"/>
      <c r="AKA1025" s="871"/>
      <c r="AKB1025" s="871"/>
      <c r="AKC1025" s="871"/>
      <c r="AKD1025" s="871"/>
      <c r="AKE1025" s="871"/>
      <c r="AKF1025" s="871"/>
      <c r="AKG1025" s="871"/>
      <c r="AKH1025" s="871"/>
      <c r="AKI1025" s="871"/>
      <c r="AKJ1025" s="871"/>
      <c r="AKK1025" s="871"/>
      <c r="AKL1025" s="871"/>
      <c r="AKM1025" s="871"/>
      <c r="AKN1025" s="871"/>
      <c r="AKO1025" s="871"/>
      <c r="AKP1025" s="871"/>
      <c r="AKQ1025" s="871"/>
      <c r="AKR1025" s="871"/>
      <c r="AKS1025" s="871"/>
      <c r="AKT1025" s="871"/>
      <c r="AKU1025" s="871"/>
      <c r="AKV1025" s="871"/>
      <c r="AKW1025" s="871"/>
      <c r="AKX1025" s="871"/>
      <c r="AKY1025" s="871"/>
      <c r="AKZ1025" s="871"/>
      <c r="ALA1025" s="871"/>
      <c r="ALB1025" s="871"/>
      <c r="ALC1025" s="871"/>
      <c r="ALD1025" s="871"/>
      <c r="ALE1025" s="871"/>
      <c r="ALF1025" s="871"/>
      <c r="ALG1025" s="871"/>
      <c r="ALH1025" s="871"/>
      <c r="ALI1025" s="871"/>
      <c r="ALJ1025" s="871"/>
      <c r="ALK1025" s="871"/>
      <c r="ALL1025" s="871"/>
      <c r="ALM1025" s="871"/>
      <c r="ALN1025" s="871"/>
      <c r="ALO1025" s="871"/>
      <c r="ALP1025" s="871"/>
      <c r="ALQ1025" s="871"/>
      <c r="ALR1025" s="871"/>
      <c r="ALS1025" s="871"/>
      <c r="ALT1025" s="871"/>
      <c r="ALU1025" s="871"/>
      <c r="ALV1025" s="871"/>
      <c r="ALW1025" s="871"/>
      <c r="ALX1025" s="871"/>
      <c r="ALY1025" s="871"/>
      <c r="ALZ1025" s="871"/>
      <c r="AMA1025" s="871"/>
      <c r="AMB1025" s="871"/>
      <c r="AMC1025" s="871"/>
      <c r="AMD1025" s="871"/>
      <c r="AME1025" s="871"/>
      <c r="AMF1025" s="871"/>
      <c r="AMG1025" s="871"/>
      <c r="AMH1025" s="871"/>
      <c r="AMI1025" s="871"/>
      <c r="AMJ1025" s="871"/>
    </row>
    <row r="1026" spans="1:1024">
      <c r="A1026" s="1240" t="s">
        <v>776</v>
      </c>
      <c r="B1026" s="1240"/>
      <c r="C1026" s="1240"/>
      <c r="D1026" s="1240"/>
      <c r="E1026" s="1240"/>
      <c r="F1026" s="1240"/>
    </row>
    <row r="1027" spans="1:1024" ht="14.4">
      <c r="A1027" s="874" t="s">
        <v>732</v>
      </c>
      <c r="B1027" s="874" t="s">
        <v>560</v>
      </c>
      <c r="C1027" s="874" t="s">
        <v>232</v>
      </c>
      <c r="D1027" s="874" t="s">
        <v>6</v>
      </c>
      <c r="E1027" s="874" t="s">
        <v>7</v>
      </c>
      <c r="F1027" s="874" t="s">
        <v>8</v>
      </c>
      <c r="G1027" s="874" t="s">
        <v>775</v>
      </c>
      <c r="H1027" s="871"/>
      <c r="I1027" s="871"/>
      <c r="J1027" s="871"/>
      <c r="K1027" s="871"/>
      <c r="L1027" s="871"/>
      <c r="M1027" s="871"/>
      <c r="N1027" s="871"/>
      <c r="O1027" s="871"/>
      <c r="P1027" s="871"/>
      <c r="Q1027" s="871"/>
      <c r="R1027" s="871"/>
      <c r="S1027" s="871"/>
      <c r="T1027" s="871"/>
      <c r="U1027" s="871"/>
      <c r="V1027" s="871"/>
      <c r="W1027" s="871"/>
      <c r="X1027" s="871"/>
      <c r="Y1027" s="871"/>
      <c r="Z1027" s="871"/>
      <c r="AA1027" s="871"/>
      <c r="AB1027" s="871"/>
      <c r="AC1027" s="871"/>
      <c r="AD1027" s="871"/>
      <c r="AE1027" s="871"/>
      <c r="AF1027" s="871"/>
      <c r="AG1027" s="871"/>
      <c r="AH1027" s="871"/>
      <c r="AI1027" s="871"/>
      <c r="AJ1027" s="871"/>
      <c r="AK1027" s="871"/>
      <c r="AL1027" s="871"/>
      <c r="AM1027" s="871"/>
      <c r="AN1027" s="871"/>
      <c r="AO1027" s="871"/>
      <c r="AP1027" s="871"/>
      <c r="AQ1027" s="871"/>
      <c r="AR1027" s="871"/>
      <c r="AS1027" s="871"/>
      <c r="AT1027" s="871"/>
      <c r="AU1027" s="871"/>
      <c r="AV1027" s="871"/>
      <c r="AW1027" s="871"/>
      <c r="AX1027" s="871"/>
      <c r="AY1027" s="871"/>
      <c r="AZ1027" s="871"/>
      <c r="BA1027" s="871"/>
      <c r="BB1027" s="871"/>
      <c r="BC1027" s="871"/>
      <c r="BD1027" s="871"/>
      <c r="BE1027" s="871"/>
      <c r="BF1027" s="871"/>
      <c r="BG1027" s="871"/>
      <c r="BH1027" s="871"/>
      <c r="BI1027" s="871"/>
      <c r="BJ1027" s="871"/>
      <c r="BK1027" s="871"/>
      <c r="BL1027" s="871"/>
      <c r="BM1027" s="871"/>
      <c r="BN1027" s="871"/>
      <c r="BO1027" s="871"/>
      <c r="BP1027" s="871"/>
      <c r="BQ1027" s="871"/>
      <c r="BR1027" s="871"/>
      <c r="BS1027" s="871"/>
      <c r="BT1027" s="871"/>
      <c r="BU1027" s="871"/>
      <c r="BV1027" s="871"/>
      <c r="BW1027" s="871"/>
      <c r="BX1027" s="871"/>
      <c r="BY1027" s="871"/>
      <c r="BZ1027" s="871"/>
      <c r="CA1027" s="871"/>
      <c r="CB1027" s="871"/>
      <c r="CC1027" s="871"/>
      <c r="CD1027" s="871"/>
      <c r="CE1027" s="871"/>
      <c r="CF1027" s="871"/>
      <c r="CG1027" s="871"/>
      <c r="CH1027" s="871"/>
      <c r="CI1027" s="871"/>
      <c r="CJ1027" s="871"/>
      <c r="CK1027" s="871"/>
      <c r="CL1027" s="871"/>
      <c r="CM1027" s="871"/>
      <c r="CN1027" s="871"/>
      <c r="CO1027" s="871"/>
      <c r="CP1027" s="871"/>
      <c r="CQ1027" s="871"/>
      <c r="CR1027" s="871"/>
      <c r="CS1027" s="871"/>
      <c r="CT1027" s="871"/>
      <c r="CU1027" s="871"/>
      <c r="CV1027" s="871"/>
      <c r="CW1027" s="871"/>
      <c r="CX1027" s="871"/>
      <c r="CY1027" s="871"/>
      <c r="CZ1027" s="871"/>
      <c r="DA1027" s="871"/>
      <c r="DB1027" s="871"/>
      <c r="DC1027" s="871"/>
      <c r="DD1027" s="871"/>
      <c r="DE1027" s="871"/>
      <c r="DF1027" s="871"/>
      <c r="DG1027" s="871"/>
      <c r="DH1027" s="871"/>
      <c r="DI1027" s="871"/>
      <c r="DJ1027" s="871"/>
      <c r="DK1027" s="871"/>
      <c r="DL1027" s="871"/>
      <c r="DM1027" s="871"/>
      <c r="DN1027" s="871"/>
      <c r="DO1027" s="871"/>
      <c r="DP1027" s="871"/>
      <c r="DQ1027" s="871"/>
      <c r="DR1027" s="871"/>
      <c r="DS1027" s="871"/>
      <c r="DT1027" s="871"/>
      <c r="DU1027" s="871"/>
      <c r="DV1027" s="871"/>
      <c r="DW1027" s="871"/>
      <c r="DX1027" s="871"/>
      <c r="DY1027" s="871"/>
      <c r="DZ1027" s="871"/>
      <c r="EA1027" s="871"/>
      <c r="EB1027" s="871"/>
      <c r="EC1027" s="871"/>
      <c r="ED1027" s="871"/>
      <c r="EE1027" s="871"/>
      <c r="EF1027" s="871"/>
      <c r="EG1027" s="871"/>
      <c r="EH1027" s="871"/>
      <c r="EI1027" s="871"/>
      <c r="EJ1027" s="871"/>
      <c r="EK1027" s="871"/>
      <c r="EL1027" s="871"/>
      <c r="EM1027" s="871"/>
      <c r="EN1027" s="871"/>
      <c r="EO1027" s="871"/>
      <c r="EP1027" s="871"/>
      <c r="EQ1027" s="871"/>
      <c r="ER1027" s="871"/>
      <c r="ES1027" s="871"/>
      <c r="ET1027" s="871"/>
      <c r="EU1027" s="871"/>
      <c r="EV1027" s="871"/>
      <c r="EW1027" s="871"/>
      <c r="EX1027" s="871"/>
      <c r="EY1027" s="871"/>
      <c r="EZ1027" s="871"/>
      <c r="FA1027" s="871"/>
      <c r="FB1027" s="871"/>
      <c r="FC1027" s="871"/>
      <c r="FD1027" s="871"/>
      <c r="FE1027" s="871"/>
      <c r="FF1027" s="871"/>
      <c r="FG1027" s="871"/>
      <c r="FH1027" s="871"/>
      <c r="FI1027" s="871"/>
      <c r="FJ1027" s="871"/>
      <c r="FK1027" s="871"/>
      <c r="FL1027" s="871"/>
      <c r="FM1027" s="871"/>
      <c r="FN1027" s="871"/>
      <c r="FO1027" s="871"/>
      <c r="FP1027" s="871"/>
      <c r="FQ1027" s="871"/>
      <c r="FR1027" s="871"/>
      <c r="FS1027" s="871"/>
      <c r="FT1027" s="871"/>
      <c r="FU1027" s="871"/>
      <c r="FV1027" s="871"/>
      <c r="FW1027" s="871"/>
      <c r="FX1027" s="871"/>
      <c r="FY1027" s="871"/>
      <c r="FZ1027" s="871"/>
      <c r="GA1027" s="871"/>
      <c r="GB1027" s="871"/>
      <c r="GC1027" s="871"/>
      <c r="GD1027" s="871"/>
      <c r="GE1027" s="871"/>
      <c r="GF1027" s="871"/>
      <c r="GG1027" s="871"/>
      <c r="GH1027" s="871"/>
      <c r="GI1027" s="871"/>
      <c r="GJ1027" s="871"/>
      <c r="GK1027" s="871"/>
      <c r="GL1027" s="871"/>
      <c r="GM1027" s="871"/>
      <c r="GN1027" s="871"/>
      <c r="GO1027" s="871"/>
      <c r="GP1027" s="871"/>
      <c r="GQ1027" s="871"/>
      <c r="GR1027" s="871"/>
      <c r="GS1027" s="871"/>
      <c r="GT1027" s="871"/>
      <c r="GU1027" s="871"/>
      <c r="GV1027" s="871"/>
      <c r="GW1027" s="871"/>
      <c r="GX1027" s="871"/>
      <c r="GY1027" s="871"/>
      <c r="GZ1027" s="871"/>
      <c r="HA1027" s="871"/>
      <c r="HB1027" s="871"/>
      <c r="HC1027" s="871"/>
      <c r="HD1027" s="871"/>
      <c r="HE1027" s="871"/>
      <c r="HF1027" s="871"/>
      <c r="HG1027" s="871"/>
      <c r="HH1027" s="871"/>
      <c r="HI1027" s="871"/>
      <c r="HJ1027" s="871"/>
      <c r="HK1027" s="871"/>
      <c r="HL1027" s="871"/>
      <c r="HM1027" s="871"/>
      <c r="HN1027" s="871"/>
      <c r="HO1027" s="871"/>
      <c r="HP1027" s="871"/>
      <c r="HQ1027" s="871"/>
      <c r="HR1027" s="871"/>
      <c r="HS1027" s="871"/>
      <c r="HT1027" s="871"/>
      <c r="HU1027" s="871"/>
      <c r="HV1027" s="871"/>
      <c r="HW1027" s="871"/>
      <c r="HX1027" s="871"/>
      <c r="HY1027" s="871"/>
      <c r="HZ1027" s="871"/>
      <c r="IA1027" s="871"/>
      <c r="IB1027" s="871"/>
      <c r="IC1027" s="871"/>
      <c r="ID1027" s="871"/>
      <c r="IE1027" s="871"/>
      <c r="IF1027" s="871"/>
      <c r="IG1027" s="871"/>
      <c r="IH1027" s="871"/>
      <c r="II1027" s="871"/>
      <c r="IJ1027" s="871"/>
      <c r="IK1027" s="871"/>
      <c r="IL1027" s="871"/>
      <c r="IM1027" s="871"/>
      <c r="IN1027" s="871"/>
      <c r="IO1027" s="871"/>
      <c r="IP1027" s="871"/>
      <c r="IQ1027" s="871"/>
      <c r="IR1027" s="871"/>
      <c r="IS1027" s="871"/>
      <c r="IT1027" s="871"/>
      <c r="IU1027" s="871"/>
      <c r="IV1027" s="871"/>
      <c r="IW1027" s="871"/>
      <c r="IX1027" s="871"/>
      <c r="IY1027" s="871"/>
      <c r="IZ1027" s="871"/>
      <c r="JA1027" s="871"/>
      <c r="JB1027" s="871"/>
      <c r="JC1027" s="871"/>
      <c r="JD1027" s="871"/>
      <c r="JE1027" s="871"/>
      <c r="JF1027" s="871"/>
      <c r="JG1027" s="871"/>
      <c r="JH1027" s="871"/>
      <c r="JI1027" s="871"/>
      <c r="JJ1027" s="871"/>
      <c r="JK1027" s="871"/>
      <c r="JL1027" s="871"/>
      <c r="JM1027" s="871"/>
      <c r="JN1027" s="871"/>
      <c r="JO1027" s="871"/>
      <c r="JP1027" s="871"/>
      <c r="JQ1027" s="871"/>
      <c r="JR1027" s="871"/>
      <c r="JS1027" s="871"/>
      <c r="JT1027" s="871"/>
      <c r="JU1027" s="871"/>
      <c r="JV1027" s="871"/>
      <c r="JW1027" s="871"/>
      <c r="JX1027" s="871"/>
      <c r="JY1027" s="871"/>
      <c r="JZ1027" s="871"/>
      <c r="KA1027" s="871"/>
      <c r="KB1027" s="871"/>
      <c r="KC1027" s="871"/>
      <c r="KD1027" s="871"/>
      <c r="KE1027" s="871"/>
      <c r="KF1027" s="871"/>
      <c r="KG1027" s="871"/>
      <c r="KH1027" s="871"/>
      <c r="KI1027" s="871"/>
      <c r="KJ1027" s="871"/>
      <c r="KK1027" s="871"/>
      <c r="KL1027" s="871"/>
      <c r="KM1027" s="871"/>
      <c r="KN1027" s="871"/>
      <c r="KO1027" s="871"/>
      <c r="KP1027" s="871"/>
      <c r="KQ1027" s="871"/>
      <c r="KR1027" s="871"/>
      <c r="KS1027" s="871"/>
      <c r="KT1027" s="871"/>
      <c r="KU1027" s="871"/>
      <c r="KV1027" s="871"/>
      <c r="KW1027" s="871"/>
      <c r="KX1027" s="871"/>
      <c r="KY1027" s="871"/>
      <c r="KZ1027" s="871"/>
      <c r="LA1027" s="871"/>
      <c r="LB1027" s="871"/>
      <c r="LC1027" s="871"/>
      <c r="LD1027" s="871"/>
      <c r="LE1027" s="871"/>
      <c r="LF1027" s="871"/>
      <c r="LG1027" s="871"/>
      <c r="LH1027" s="871"/>
      <c r="LI1027" s="871"/>
      <c r="LJ1027" s="871"/>
      <c r="LK1027" s="871"/>
      <c r="LL1027" s="871"/>
      <c r="LM1027" s="871"/>
      <c r="LN1027" s="871"/>
      <c r="LO1027" s="871"/>
      <c r="LP1027" s="871"/>
      <c r="LQ1027" s="871"/>
      <c r="LR1027" s="871"/>
      <c r="LS1027" s="871"/>
      <c r="LT1027" s="871"/>
      <c r="LU1027" s="871"/>
      <c r="LV1027" s="871"/>
      <c r="LW1027" s="871"/>
      <c r="LX1027" s="871"/>
      <c r="LY1027" s="871"/>
      <c r="LZ1027" s="871"/>
      <c r="MA1027" s="871"/>
      <c r="MB1027" s="871"/>
      <c r="MC1027" s="871"/>
      <c r="MD1027" s="871"/>
      <c r="ME1027" s="871"/>
      <c r="MF1027" s="871"/>
      <c r="MG1027" s="871"/>
      <c r="MH1027" s="871"/>
      <c r="MI1027" s="871"/>
      <c r="MJ1027" s="871"/>
      <c r="MK1027" s="871"/>
      <c r="ML1027" s="871"/>
      <c r="MM1027" s="871"/>
      <c r="MN1027" s="871"/>
      <c r="MO1027" s="871"/>
      <c r="MP1027" s="871"/>
      <c r="MQ1027" s="871"/>
      <c r="MR1027" s="871"/>
      <c r="MS1027" s="871"/>
      <c r="MT1027" s="871"/>
      <c r="MU1027" s="871"/>
      <c r="MV1027" s="871"/>
      <c r="MW1027" s="871"/>
      <c r="MX1027" s="871"/>
      <c r="MY1027" s="871"/>
      <c r="MZ1027" s="871"/>
      <c r="NA1027" s="871"/>
      <c r="NB1027" s="871"/>
      <c r="NC1027" s="871"/>
      <c r="ND1027" s="871"/>
      <c r="NE1027" s="871"/>
      <c r="NF1027" s="871"/>
      <c r="NG1027" s="871"/>
      <c r="NH1027" s="871"/>
      <c r="NI1027" s="871"/>
      <c r="NJ1027" s="871"/>
      <c r="NK1027" s="871"/>
      <c r="NL1027" s="871"/>
      <c r="NM1027" s="871"/>
      <c r="NN1027" s="871"/>
      <c r="NO1027" s="871"/>
      <c r="NP1027" s="871"/>
      <c r="NQ1027" s="871"/>
      <c r="NR1027" s="871"/>
      <c r="NS1027" s="871"/>
      <c r="NT1027" s="871"/>
      <c r="NU1027" s="871"/>
      <c r="NV1027" s="871"/>
      <c r="NW1027" s="871"/>
      <c r="NX1027" s="871"/>
      <c r="NY1027" s="871"/>
      <c r="NZ1027" s="871"/>
      <c r="OA1027" s="871"/>
      <c r="OB1027" s="871"/>
      <c r="OC1027" s="871"/>
      <c r="OD1027" s="871"/>
      <c r="OE1027" s="871"/>
      <c r="OF1027" s="871"/>
      <c r="OG1027" s="871"/>
      <c r="OH1027" s="871"/>
      <c r="OI1027" s="871"/>
      <c r="OJ1027" s="871"/>
      <c r="OK1027" s="871"/>
      <c r="OL1027" s="871"/>
      <c r="OM1027" s="871"/>
      <c r="ON1027" s="871"/>
      <c r="OO1027" s="871"/>
      <c r="OP1027" s="871"/>
      <c r="OQ1027" s="871"/>
      <c r="OR1027" s="871"/>
      <c r="OS1027" s="871"/>
      <c r="OT1027" s="871"/>
      <c r="OU1027" s="871"/>
      <c r="OV1027" s="871"/>
      <c r="OW1027" s="871"/>
      <c r="OX1027" s="871"/>
      <c r="OY1027" s="871"/>
      <c r="OZ1027" s="871"/>
      <c r="PA1027" s="871"/>
      <c r="PB1027" s="871"/>
      <c r="PC1027" s="871"/>
      <c r="PD1027" s="871"/>
      <c r="PE1027" s="871"/>
      <c r="PF1027" s="871"/>
      <c r="PG1027" s="871"/>
      <c r="PH1027" s="871"/>
      <c r="PI1027" s="871"/>
      <c r="PJ1027" s="871"/>
      <c r="PK1027" s="871"/>
      <c r="PL1027" s="871"/>
      <c r="PM1027" s="871"/>
      <c r="PN1027" s="871"/>
      <c r="PO1027" s="871"/>
      <c r="PP1027" s="871"/>
      <c r="PQ1027" s="871"/>
      <c r="PR1027" s="871"/>
      <c r="PS1027" s="871"/>
      <c r="PT1027" s="871"/>
      <c r="PU1027" s="871"/>
      <c r="PV1027" s="871"/>
      <c r="PW1027" s="871"/>
      <c r="PX1027" s="871"/>
      <c r="PY1027" s="871"/>
      <c r="PZ1027" s="871"/>
      <c r="QA1027" s="871"/>
      <c r="QB1027" s="871"/>
      <c r="QC1027" s="871"/>
      <c r="QD1027" s="871"/>
      <c r="QE1027" s="871"/>
      <c r="QF1027" s="871"/>
      <c r="QG1027" s="871"/>
      <c r="QH1027" s="871"/>
      <c r="QI1027" s="871"/>
      <c r="QJ1027" s="871"/>
      <c r="QK1027" s="871"/>
      <c r="QL1027" s="871"/>
      <c r="QM1027" s="871"/>
      <c r="QN1027" s="871"/>
      <c r="QO1027" s="871"/>
      <c r="QP1027" s="871"/>
      <c r="QQ1027" s="871"/>
      <c r="QR1027" s="871"/>
      <c r="QS1027" s="871"/>
      <c r="QT1027" s="871"/>
      <c r="QU1027" s="871"/>
      <c r="QV1027" s="871"/>
      <c r="QW1027" s="871"/>
      <c r="QX1027" s="871"/>
      <c r="QY1027" s="871"/>
      <c r="QZ1027" s="871"/>
      <c r="RA1027" s="871"/>
      <c r="RB1027" s="871"/>
      <c r="RC1027" s="871"/>
      <c r="RD1027" s="871"/>
      <c r="RE1027" s="871"/>
      <c r="RF1027" s="871"/>
      <c r="RG1027" s="871"/>
      <c r="RH1027" s="871"/>
      <c r="RI1027" s="871"/>
      <c r="RJ1027" s="871"/>
      <c r="RK1027" s="871"/>
      <c r="RL1027" s="871"/>
      <c r="RM1027" s="871"/>
      <c r="RN1027" s="871"/>
      <c r="RO1027" s="871"/>
      <c r="RP1027" s="871"/>
      <c r="RQ1027" s="871"/>
      <c r="RR1027" s="871"/>
      <c r="RS1027" s="871"/>
      <c r="RT1027" s="871"/>
      <c r="RU1027" s="871"/>
      <c r="RV1027" s="871"/>
      <c r="RW1027" s="871"/>
      <c r="RX1027" s="871"/>
      <c r="RY1027" s="871"/>
      <c r="RZ1027" s="871"/>
      <c r="SA1027" s="871"/>
      <c r="SB1027" s="871"/>
      <c r="SC1027" s="871"/>
      <c r="SD1027" s="871"/>
      <c r="SE1027" s="871"/>
      <c r="SF1027" s="871"/>
      <c r="SG1027" s="871"/>
      <c r="SH1027" s="871"/>
      <c r="SI1027" s="871"/>
      <c r="SJ1027" s="871"/>
      <c r="SK1027" s="871"/>
      <c r="SL1027" s="871"/>
      <c r="SM1027" s="871"/>
      <c r="SN1027" s="871"/>
      <c r="SO1027" s="871"/>
      <c r="SP1027" s="871"/>
      <c r="SQ1027" s="871"/>
      <c r="SR1027" s="871"/>
      <c r="SS1027" s="871"/>
      <c r="ST1027" s="871"/>
      <c r="SU1027" s="871"/>
      <c r="SV1027" s="871"/>
      <c r="SW1027" s="871"/>
      <c r="SX1027" s="871"/>
      <c r="SY1027" s="871"/>
      <c r="SZ1027" s="871"/>
      <c r="TA1027" s="871"/>
      <c r="TB1027" s="871"/>
      <c r="TC1027" s="871"/>
      <c r="TD1027" s="871"/>
      <c r="TE1027" s="871"/>
      <c r="TF1027" s="871"/>
      <c r="TG1027" s="871"/>
      <c r="TH1027" s="871"/>
      <c r="TI1027" s="871"/>
      <c r="TJ1027" s="871"/>
      <c r="TK1027" s="871"/>
      <c r="TL1027" s="871"/>
      <c r="TM1027" s="871"/>
      <c r="TN1027" s="871"/>
      <c r="TO1027" s="871"/>
      <c r="TP1027" s="871"/>
      <c r="TQ1027" s="871"/>
      <c r="TR1027" s="871"/>
      <c r="TS1027" s="871"/>
      <c r="TT1027" s="871"/>
      <c r="TU1027" s="871"/>
      <c r="TV1027" s="871"/>
      <c r="TW1027" s="871"/>
      <c r="TX1027" s="871"/>
      <c r="TY1027" s="871"/>
      <c r="TZ1027" s="871"/>
      <c r="UA1027" s="871"/>
      <c r="UB1027" s="871"/>
      <c r="UC1027" s="871"/>
      <c r="UD1027" s="871"/>
      <c r="UE1027" s="871"/>
      <c r="UF1027" s="871"/>
      <c r="UG1027" s="871"/>
      <c r="UH1027" s="871"/>
      <c r="UI1027" s="871"/>
      <c r="UJ1027" s="871"/>
      <c r="UK1027" s="871"/>
      <c r="UL1027" s="871"/>
      <c r="UM1027" s="871"/>
      <c r="UN1027" s="871"/>
      <c r="UO1027" s="871"/>
      <c r="UP1027" s="871"/>
      <c r="UQ1027" s="871"/>
      <c r="UR1027" s="871"/>
      <c r="US1027" s="871"/>
      <c r="UT1027" s="871"/>
      <c r="UU1027" s="871"/>
      <c r="UV1027" s="871"/>
      <c r="UW1027" s="871"/>
      <c r="UX1027" s="871"/>
      <c r="UY1027" s="871"/>
      <c r="UZ1027" s="871"/>
      <c r="VA1027" s="871"/>
      <c r="VB1027" s="871"/>
      <c r="VC1027" s="871"/>
      <c r="VD1027" s="871"/>
      <c r="VE1027" s="871"/>
      <c r="VF1027" s="871"/>
      <c r="VG1027" s="871"/>
      <c r="VH1027" s="871"/>
      <c r="VI1027" s="871"/>
      <c r="VJ1027" s="871"/>
      <c r="VK1027" s="871"/>
      <c r="VL1027" s="871"/>
      <c r="VM1027" s="871"/>
      <c r="VN1027" s="871"/>
      <c r="VO1027" s="871"/>
      <c r="VP1027" s="871"/>
      <c r="VQ1027" s="871"/>
      <c r="VR1027" s="871"/>
      <c r="VS1027" s="871"/>
      <c r="VT1027" s="871"/>
      <c r="VU1027" s="871"/>
      <c r="VV1027" s="871"/>
      <c r="VW1027" s="871"/>
      <c r="VX1027" s="871"/>
      <c r="VY1027" s="871"/>
      <c r="VZ1027" s="871"/>
      <c r="WA1027" s="871"/>
      <c r="WB1027" s="871"/>
      <c r="WC1027" s="871"/>
      <c r="WD1027" s="871"/>
      <c r="WE1027" s="871"/>
      <c r="WF1027" s="871"/>
      <c r="WG1027" s="871"/>
      <c r="WH1027" s="871"/>
      <c r="WI1027" s="871"/>
      <c r="WJ1027" s="871"/>
      <c r="WK1027" s="871"/>
      <c r="WL1027" s="871"/>
      <c r="WM1027" s="871"/>
      <c r="WN1027" s="871"/>
      <c r="WO1027" s="871"/>
      <c r="WP1027" s="871"/>
      <c r="WQ1027" s="871"/>
      <c r="WR1027" s="871"/>
      <c r="WS1027" s="871"/>
      <c r="WT1027" s="871"/>
      <c r="WU1027" s="871"/>
      <c r="WV1027" s="871"/>
      <c r="WW1027" s="871"/>
      <c r="WX1027" s="871"/>
      <c r="WY1027" s="871"/>
      <c r="WZ1027" s="871"/>
      <c r="XA1027" s="871"/>
      <c r="XB1027" s="871"/>
      <c r="XC1027" s="871"/>
      <c r="XD1027" s="871"/>
      <c r="XE1027" s="871"/>
      <c r="XF1027" s="871"/>
      <c r="XG1027" s="871"/>
      <c r="XH1027" s="871"/>
      <c r="XI1027" s="871"/>
      <c r="XJ1027" s="871"/>
      <c r="XK1027" s="871"/>
      <c r="XL1027" s="871"/>
      <c r="XM1027" s="871"/>
      <c r="XN1027" s="871"/>
      <c r="XO1027" s="871"/>
      <c r="XP1027" s="871"/>
      <c r="XQ1027" s="871"/>
      <c r="XR1027" s="871"/>
      <c r="XS1027" s="871"/>
      <c r="XT1027" s="871"/>
      <c r="XU1027" s="871"/>
      <c r="XV1027" s="871"/>
      <c r="XW1027" s="871"/>
      <c r="XX1027" s="871"/>
      <c r="XY1027" s="871"/>
      <c r="XZ1027" s="871"/>
      <c r="YA1027" s="871"/>
      <c r="YB1027" s="871"/>
      <c r="YC1027" s="871"/>
      <c r="YD1027" s="871"/>
      <c r="YE1027" s="871"/>
      <c r="YF1027" s="871"/>
      <c r="YG1027" s="871"/>
      <c r="YH1027" s="871"/>
      <c r="YI1027" s="871"/>
      <c r="YJ1027" s="871"/>
      <c r="YK1027" s="871"/>
      <c r="YL1027" s="871"/>
      <c r="YM1027" s="871"/>
      <c r="YN1027" s="871"/>
      <c r="YO1027" s="871"/>
      <c r="YP1027" s="871"/>
      <c r="YQ1027" s="871"/>
      <c r="YR1027" s="871"/>
      <c r="YS1027" s="871"/>
      <c r="YT1027" s="871"/>
      <c r="YU1027" s="871"/>
      <c r="YV1027" s="871"/>
      <c r="YW1027" s="871"/>
      <c r="YX1027" s="871"/>
      <c r="YY1027" s="871"/>
      <c r="YZ1027" s="871"/>
      <c r="ZA1027" s="871"/>
      <c r="ZB1027" s="871"/>
      <c r="ZC1027" s="871"/>
      <c r="ZD1027" s="871"/>
      <c r="ZE1027" s="871"/>
      <c r="ZF1027" s="871"/>
      <c r="ZG1027" s="871"/>
      <c r="ZH1027" s="871"/>
      <c r="ZI1027" s="871"/>
      <c r="ZJ1027" s="871"/>
      <c r="ZK1027" s="871"/>
      <c r="ZL1027" s="871"/>
      <c r="ZM1027" s="871"/>
      <c r="ZN1027" s="871"/>
      <c r="ZO1027" s="871"/>
      <c r="ZP1027" s="871"/>
      <c r="ZQ1027" s="871"/>
      <c r="ZR1027" s="871"/>
      <c r="ZS1027" s="871"/>
      <c r="ZT1027" s="871"/>
      <c r="ZU1027" s="871"/>
      <c r="ZV1027" s="871"/>
      <c r="ZW1027" s="871"/>
      <c r="ZX1027" s="871"/>
      <c r="ZY1027" s="871"/>
      <c r="ZZ1027" s="871"/>
      <c r="AAA1027" s="871"/>
      <c r="AAB1027" s="871"/>
      <c r="AAC1027" s="871"/>
      <c r="AAD1027" s="871"/>
      <c r="AAE1027" s="871"/>
      <c r="AAF1027" s="871"/>
      <c r="AAG1027" s="871"/>
      <c r="AAH1027" s="871"/>
      <c r="AAI1027" s="871"/>
      <c r="AAJ1027" s="871"/>
      <c r="AAK1027" s="871"/>
      <c r="AAL1027" s="871"/>
      <c r="AAM1027" s="871"/>
      <c r="AAN1027" s="871"/>
      <c r="AAO1027" s="871"/>
      <c r="AAP1027" s="871"/>
      <c r="AAQ1027" s="871"/>
      <c r="AAR1027" s="871"/>
      <c r="AAS1027" s="871"/>
      <c r="AAT1027" s="871"/>
      <c r="AAU1027" s="871"/>
      <c r="AAV1027" s="871"/>
      <c r="AAW1027" s="871"/>
      <c r="AAX1027" s="871"/>
      <c r="AAY1027" s="871"/>
      <c r="AAZ1027" s="871"/>
      <c r="ABA1027" s="871"/>
      <c r="ABB1027" s="871"/>
      <c r="ABC1027" s="871"/>
      <c r="ABD1027" s="871"/>
      <c r="ABE1027" s="871"/>
      <c r="ABF1027" s="871"/>
      <c r="ABG1027" s="871"/>
      <c r="ABH1027" s="871"/>
      <c r="ABI1027" s="871"/>
      <c r="ABJ1027" s="871"/>
      <c r="ABK1027" s="871"/>
      <c r="ABL1027" s="871"/>
      <c r="ABM1027" s="871"/>
      <c r="ABN1027" s="871"/>
      <c r="ABO1027" s="871"/>
      <c r="ABP1027" s="871"/>
      <c r="ABQ1027" s="871"/>
      <c r="ABR1027" s="871"/>
      <c r="ABS1027" s="871"/>
      <c r="ABT1027" s="871"/>
      <c r="ABU1027" s="871"/>
      <c r="ABV1027" s="871"/>
      <c r="ABW1027" s="871"/>
      <c r="ABX1027" s="871"/>
      <c r="ABY1027" s="871"/>
      <c r="ABZ1027" s="871"/>
      <c r="ACA1027" s="871"/>
      <c r="ACB1027" s="871"/>
      <c r="ACC1027" s="871"/>
      <c r="ACD1027" s="871"/>
      <c r="ACE1027" s="871"/>
      <c r="ACF1027" s="871"/>
      <c r="ACG1027" s="871"/>
      <c r="ACH1027" s="871"/>
      <c r="ACI1027" s="871"/>
      <c r="ACJ1027" s="871"/>
      <c r="ACK1027" s="871"/>
      <c r="ACL1027" s="871"/>
      <c r="ACM1027" s="871"/>
      <c r="ACN1027" s="871"/>
      <c r="ACO1027" s="871"/>
      <c r="ACP1027" s="871"/>
      <c r="ACQ1027" s="871"/>
      <c r="ACR1027" s="871"/>
      <c r="ACS1027" s="871"/>
      <c r="ACT1027" s="871"/>
      <c r="ACU1027" s="871"/>
      <c r="ACV1027" s="871"/>
      <c r="ACW1027" s="871"/>
      <c r="ACX1027" s="871"/>
      <c r="ACY1027" s="871"/>
      <c r="ACZ1027" s="871"/>
      <c r="ADA1027" s="871"/>
      <c r="ADB1027" s="871"/>
      <c r="ADC1027" s="871"/>
      <c r="ADD1027" s="871"/>
      <c r="ADE1027" s="871"/>
      <c r="ADF1027" s="871"/>
      <c r="ADG1027" s="871"/>
      <c r="ADH1027" s="871"/>
      <c r="ADI1027" s="871"/>
      <c r="ADJ1027" s="871"/>
      <c r="ADK1027" s="871"/>
      <c r="ADL1027" s="871"/>
      <c r="ADM1027" s="871"/>
      <c r="ADN1027" s="871"/>
      <c r="ADO1027" s="871"/>
      <c r="ADP1027" s="871"/>
      <c r="ADQ1027" s="871"/>
      <c r="ADR1027" s="871"/>
      <c r="ADS1027" s="871"/>
      <c r="ADT1027" s="871"/>
      <c r="ADU1027" s="871"/>
      <c r="ADV1027" s="871"/>
      <c r="ADW1027" s="871"/>
      <c r="ADX1027" s="871"/>
      <c r="ADY1027" s="871"/>
      <c r="ADZ1027" s="871"/>
      <c r="AEA1027" s="871"/>
      <c r="AEB1027" s="871"/>
      <c r="AEC1027" s="871"/>
      <c r="AED1027" s="871"/>
      <c r="AEE1027" s="871"/>
      <c r="AEF1027" s="871"/>
      <c r="AEG1027" s="871"/>
      <c r="AEH1027" s="871"/>
      <c r="AEI1027" s="871"/>
      <c r="AEJ1027" s="871"/>
      <c r="AEK1027" s="871"/>
      <c r="AEL1027" s="871"/>
      <c r="AEM1027" s="871"/>
      <c r="AEN1027" s="871"/>
      <c r="AEO1027" s="871"/>
      <c r="AEP1027" s="871"/>
      <c r="AEQ1027" s="871"/>
      <c r="AER1027" s="871"/>
      <c r="AES1027" s="871"/>
      <c r="AET1027" s="871"/>
      <c r="AEU1027" s="871"/>
      <c r="AEV1027" s="871"/>
      <c r="AEW1027" s="871"/>
      <c r="AEX1027" s="871"/>
      <c r="AEY1027" s="871"/>
      <c r="AEZ1027" s="871"/>
      <c r="AFA1027" s="871"/>
      <c r="AFB1027" s="871"/>
      <c r="AFC1027" s="871"/>
      <c r="AFD1027" s="871"/>
      <c r="AFE1027" s="871"/>
      <c r="AFF1027" s="871"/>
      <c r="AFG1027" s="871"/>
      <c r="AFH1027" s="871"/>
      <c r="AFI1027" s="871"/>
      <c r="AFJ1027" s="871"/>
      <c r="AFK1027" s="871"/>
      <c r="AFL1027" s="871"/>
      <c r="AFM1027" s="871"/>
      <c r="AFN1027" s="871"/>
      <c r="AFO1027" s="871"/>
      <c r="AFP1027" s="871"/>
      <c r="AFQ1027" s="871"/>
      <c r="AFR1027" s="871"/>
      <c r="AFS1027" s="871"/>
      <c r="AFT1027" s="871"/>
      <c r="AFU1027" s="871"/>
      <c r="AFV1027" s="871"/>
      <c r="AFW1027" s="871"/>
      <c r="AFX1027" s="871"/>
      <c r="AFY1027" s="871"/>
      <c r="AFZ1027" s="871"/>
      <c r="AGA1027" s="871"/>
      <c r="AGB1027" s="871"/>
      <c r="AGC1027" s="871"/>
      <c r="AGD1027" s="871"/>
      <c r="AGE1027" s="871"/>
      <c r="AGF1027" s="871"/>
      <c r="AGG1027" s="871"/>
      <c r="AGH1027" s="871"/>
      <c r="AGI1027" s="871"/>
      <c r="AGJ1027" s="871"/>
      <c r="AGK1027" s="871"/>
      <c r="AGL1027" s="871"/>
      <c r="AGM1027" s="871"/>
      <c r="AGN1027" s="871"/>
      <c r="AGO1027" s="871"/>
      <c r="AGP1027" s="871"/>
      <c r="AGQ1027" s="871"/>
      <c r="AGR1027" s="871"/>
      <c r="AGS1027" s="871"/>
      <c r="AGT1027" s="871"/>
      <c r="AGU1027" s="871"/>
      <c r="AGV1027" s="871"/>
      <c r="AGW1027" s="871"/>
      <c r="AGX1027" s="871"/>
      <c r="AGY1027" s="871"/>
      <c r="AGZ1027" s="871"/>
      <c r="AHA1027" s="871"/>
      <c r="AHB1027" s="871"/>
      <c r="AHC1027" s="871"/>
      <c r="AHD1027" s="871"/>
      <c r="AHE1027" s="871"/>
      <c r="AHF1027" s="871"/>
      <c r="AHG1027" s="871"/>
      <c r="AHH1027" s="871"/>
      <c r="AHI1027" s="871"/>
      <c r="AHJ1027" s="871"/>
      <c r="AHK1027" s="871"/>
      <c r="AHL1027" s="871"/>
      <c r="AHM1027" s="871"/>
      <c r="AHN1027" s="871"/>
      <c r="AHO1027" s="871"/>
      <c r="AHP1027" s="871"/>
      <c r="AHQ1027" s="871"/>
      <c r="AHR1027" s="871"/>
      <c r="AHS1027" s="871"/>
      <c r="AHT1027" s="871"/>
      <c r="AHU1027" s="871"/>
      <c r="AHV1027" s="871"/>
      <c r="AHW1027" s="871"/>
      <c r="AHX1027" s="871"/>
      <c r="AHY1027" s="871"/>
      <c r="AHZ1027" s="871"/>
      <c r="AIA1027" s="871"/>
      <c r="AIB1027" s="871"/>
      <c r="AIC1027" s="871"/>
      <c r="AID1027" s="871"/>
      <c r="AIE1027" s="871"/>
      <c r="AIF1027" s="871"/>
      <c r="AIG1027" s="871"/>
      <c r="AIH1027" s="871"/>
      <c r="AII1027" s="871"/>
      <c r="AIJ1027" s="871"/>
      <c r="AIK1027" s="871"/>
      <c r="AIL1027" s="871"/>
      <c r="AIM1027" s="871"/>
      <c r="AIN1027" s="871"/>
      <c r="AIO1027" s="871"/>
      <c r="AIP1027" s="871"/>
      <c r="AIQ1027" s="871"/>
      <c r="AIR1027" s="871"/>
      <c r="AIS1027" s="871"/>
      <c r="AIT1027" s="871"/>
      <c r="AIU1027" s="871"/>
      <c r="AIV1027" s="871"/>
      <c r="AIW1027" s="871"/>
      <c r="AIX1027" s="871"/>
      <c r="AIY1027" s="871"/>
      <c r="AIZ1027" s="871"/>
      <c r="AJA1027" s="871"/>
      <c r="AJB1027" s="871"/>
      <c r="AJC1027" s="871"/>
      <c r="AJD1027" s="871"/>
      <c r="AJE1027" s="871"/>
      <c r="AJF1027" s="871"/>
      <c r="AJG1027" s="871"/>
      <c r="AJH1027" s="871"/>
      <c r="AJI1027" s="871"/>
      <c r="AJJ1027" s="871"/>
      <c r="AJK1027" s="871"/>
      <c r="AJL1027" s="871"/>
      <c r="AJM1027" s="871"/>
      <c r="AJN1027" s="871"/>
      <c r="AJO1027" s="871"/>
      <c r="AJP1027" s="871"/>
      <c r="AJQ1027" s="871"/>
      <c r="AJR1027" s="871"/>
      <c r="AJS1027" s="871"/>
      <c r="AJT1027" s="871"/>
      <c r="AJU1027" s="871"/>
      <c r="AJV1027" s="871"/>
      <c r="AJW1027" s="871"/>
      <c r="AJX1027" s="871"/>
      <c r="AJY1027" s="871"/>
      <c r="AJZ1027" s="871"/>
      <c r="AKA1027" s="871"/>
      <c r="AKB1027" s="871"/>
      <c r="AKC1027" s="871"/>
      <c r="AKD1027" s="871"/>
      <c r="AKE1027" s="871"/>
      <c r="AKF1027" s="871"/>
      <c r="AKG1027" s="871"/>
      <c r="AKH1027" s="871"/>
      <c r="AKI1027" s="871"/>
      <c r="AKJ1027" s="871"/>
      <c r="AKK1027" s="871"/>
      <c r="AKL1027" s="871"/>
      <c r="AKM1027" s="871"/>
      <c r="AKN1027" s="871"/>
      <c r="AKO1027" s="871"/>
      <c r="AKP1027" s="871"/>
      <c r="AKQ1027" s="871"/>
      <c r="AKR1027" s="871"/>
      <c r="AKS1027" s="871"/>
      <c r="AKT1027" s="871"/>
      <c r="AKU1027" s="871"/>
      <c r="AKV1027" s="871"/>
      <c r="AKW1027" s="871"/>
      <c r="AKX1027" s="871"/>
      <c r="AKY1027" s="871"/>
      <c r="AKZ1027" s="871"/>
      <c r="ALA1027" s="871"/>
      <c r="ALB1027" s="871"/>
      <c r="ALC1027" s="871"/>
      <c r="ALD1027" s="871"/>
      <c r="ALE1027" s="871"/>
      <c r="ALF1027" s="871"/>
      <c r="ALG1027" s="871"/>
      <c r="ALH1027" s="871"/>
      <c r="ALI1027" s="871"/>
      <c r="ALJ1027" s="871"/>
      <c r="ALK1027" s="871"/>
      <c r="ALL1027" s="871"/>
      <c r="ALM1027" s="871"/>
      <c r="ALN1027" s="871"/>
      <c r="ALO1027" s="871"/>
      <c r="ALP1027" s="871"/>
      <c r="ALQ1027" s="871"/>
      <c r="ALR1027" s="871"/>
      <c r="ALS1027" s="871"/>
      <c r="ALT1027" s="871"/>
      <c r="ALU1027" s="871"/>
      <c r="ALV1027" s="871"/>
      <c r="ALW1027" s="871"/>
      <c r="ALX1027" s="871"/>
      <c r="ALY1027" s="871"/>
      <c r="ALZ1027" s="871"/>
      <c r="AMA1027" s="871"/>
      <c r="AMB1027" s="871"/>
      <c r="AMC1027" s="871"/>
      <c r="AMD1027" s="871"/>
      <c r="AME1027" s="871"/>
      <c r="AMF1027" s="871"/>
      <c r="AMG1027" s="871"/>
      <c r="AMH1027" s="871"/>
      <c r="AMI1027" s="871"/>
      <c r="AMJ1027" s="871"/>
    </row>
    <row r="1028" spans="1:1024">
      <c r="A1028" s="304">
        <v>15522</v>
      </c>
      <c r="B1028" s="601">
        <v>0.1</v>
      </c>
      <c r="C1028" s="672"/>
      <c r="D1028" s="672" t="s">
        <v>777</v>
      </c>
      <c r="E1028" s="1069">
        <v>3600000</v>
      </c>
      <c r="F1028" s="1074">
        <v>2.5000000000000001E-2</v>
      </c>
      <c r="G1028" s="1072"/>
    </row>
    <row r="1029" spans="1:1024">
      <c r="A1029" s="304">
        <v>15647</v>
      </c>
      <c r="B1029" s="605">
        <v>0.08</v>
      </c>
      <c r="C1029" s="672"/>
      <c r="D1029" s="672" t="s">
        <v>778</v>
      </c>
      <c r="E1029" s="1069">
        <v>1900000</v>
      </c>
      <c r="F1029" s="1075">
        <v>1.4999999999999999E-2</v>
      </c>
      <c r="G1029" s="1072"/>
    </row>
    <row r="1030" spans="1:1024">
      <c r="A1030" s="461">
        <v>15426</v>
      </c>
      <c r="B1030" s="592">
        <v>0.08</v>
      </c>
      <c r="C1030" s="1066"/>
      <c r="D1030" s="1066" t="s">
        <v>779</v>
      </c>
      <c r="E1030" s="1070">
        <v>2600000</v>
      </c>
      <c r="F1030" s="1076">
        <v>1.4999999999999999E-2</v>
      </c>
      <c r="G1030" s="1072"/>
    </row>
    <row r="1031" spans="1:1024">
      <c r="A1031" s="1067"/>
      <c r="B1031" s="564"/>
      <c r="C1031" s="1067"/>
      <c r="D1031" s="1067"/>
      <c r="E1031" s="1071"/>
      <c r="F1031" s="1068"/>
      <c r="G1031" s="1073"/>
    </row>
    <row r="1032" spans="1:1024" ht="14.4">
      <c r="A1032" s="890"/>
      <c r="B1032" s="924"/>
      <c r="C1032" s="924"/>
      <c r="D1032" s="890" t="s">
        <v>571</v>
      </c>
      <c r="E1032" s="990">
        <f>SUM(E1028:E1031)</f>
        <v>8100000</v>
      </c>
      <c r="F1032" s="1063"/>
      <c r="G1032" s="1034"/>
      <c r="H1032" s="871"/>
      <c r="I1032" s="871"/>
      <c r="J1032" s="871"/>
      <c r="K1032" s="871"/>
      <c r="L1032" s="871"/>
      <c r="M1032" s="871"/>
      <c r="N1032" s="871"/>
      <c r="O1032" s="871"/>
      <c r="P1032" s="871"/>
      <c r="Q1032" s="871"/>
      <c r="R1032" s="871"/>
      <c r="S1032" s="871"/>
      <c r="T1032" s="871"/>
      <c r="U1032" s="871"/>
      <c r="V1032" s="871"/>
      <c r="W1032" s="871"/>
      <c r="X1032" s="871"/>
      <c r="Y1032" s="871"/>
      <c r="Z1032" s="871"/>
      <c r="AA1032" s="871"/>
      <c r="AB1032" s="871"/>
      <c r="AC1032" s="871"/>
      <c r="AD1032" s="871"/>
      <c r="AE1032" s="871"/>
      <c r="AF1032" s="871"/>
      <c r="AG1032" s="871"/>
      <c r="AH1032" s="871"/>
      <c r="AI1032" s="871"/>
      <c r="AJ1032" s="871"/>
      <c r="AK1032" s="871"/>
      <c r="AL1032" s="871"/>
      <c r="AM1032" s="871"/>
      <c r="AN1032" s="871"/>
      <c r="AO1032" s="871"/>
      <c r="AP1032" s="871"/>
      <c r="AQ1032" s="871"/>
      <c r="AR1032" s="871"/>
      <c r="AS1032" s="871"/>
      <c r="AT1032" s="871"/>
      <c r="AU1032" s="871"/>
      <c r="AV1032" s="871"/>
      <c r="AW1032" s="871"/>
      <c r="AX1032" s="871"/>
      <c r="AY1032" s="871"/>
      <c r="AZ1032" s="871"/>
      <c r="BA1032" s="871"/>
      <c r="BB1032" s="871"/>
      <c r="BC1032" s="871"/>
      <c r="BD1032" s="871"/>
      <c r="BE1032" s="871"/>
      <c r="BF1032" s="871"/>
      <c r="BG1032" s="871"/>
      <c r="BH1032" s="871"/>
      <c r="BI1032" s="871"/>
      <c r="BJ1032" s="871"/>
      <c r="BK1032" s="871"/>
      <c r="BL1032" s="871"/>
      <c r="BM1032" s="871"/>
      <c r="BN1032" s="871"/>
      <c r="BO1032" s="871"/>
      <c r="BP1032" s="871"/>
      <c r="BQ1032" s="871"/>
      <c r="BR1032" s="871"/>
      <c r="BS1032" s="871"/>
      <c r="BT1032" s="871"/>
      <c r="BU1032" s="871"/>
      <c r="BV1032" s="871"/>
      <c r="BW1032" s="871"/>
      <c r="BX1032" s="871"/>
      <c r="BY1032" s="871"/>
      <c r="BZ1032" s="871"/>
      <c r="CA1032" s="871"/>
      <c r="CB1032" s="871"/>
      <c r="CC1032" s="871"/>
      <c r="CD1032" s="871"/>
      <c r="CE1032" s="871"/>
      <c r="CF1032" s="871"/>
      <c r="CG1032" s="871"/>
      <c r="CH1032" s="871"/>
      <c r="CI1032" s="871"/>
      <c r="CJ1032" s="871"/>
      <c r="CK1032" s="871"/>
      <c r="CL1032" s="871"/>
      <c r="CM1032" s="871"/>
      <c r="CN1032" s="871"/>
      <c r="CO1032" s="871"/>
      <c r="CP1032" s="871"/>
      <c r="CQ1032" s="871"/>
      <c r="CR1032" s="871"/>
      <c r="CS1032" s="871"/>
      <c r="CT1032" s="871"/>
      <c r="CU1032" s="871"/>
      <c r="CV1032" s="871"/>
      <c r="CW1032" s="871"/>
      <c r="CX1032" s="871"/>
      <c r="CY1032" s="871"/>
      <c r="CZ1032" s="871"/>
      <c r="DA1032" s="871"/>
      <c r="DB1032" s="871"/>
      <c r="DC1032" s="871"/>
      <c r="DD1032" s="871"/>
      <c r="DE1032" s="871"/>
      <c r="DF1032" s="871"/>
      <c r="DG1032" s="871"/>
      <c r="DH1032" s="871"/>
      <c r="DI1032" s="871"/>
      <c r="DJ1032" s="871"/>
      <c r="DK1032" s="871"/>
      <c r="DL1032" s="871"/>
      <c r="DM1032" s="871"/>
      <c r="DN1032" s="871"/>
      <c r="DO1032" s="871"/>
      <c r="DP1032" s="871"/>
      <c r="DQ1032" s="871"/>
      <c r="DR1032" s="871"/>
      <c r="DS1032" s="871"/>
      <c r="DT1032" s="871"/>
      <c r="DU1032" s="871"/>
      <c r="DV1032" s="871"/>
      <c r="DW1032" s="871"/>
      <c r="DX1032" s="871"/>
      <c r="DY1032" s="871"/>
      <c r="DZ1032" s="871"/>
      <c r="EA1032" s="871"/>
      <c r="EB1032" s="871"/>
      <c r="EC1032" s="871"/>
      <c r="ED1032" s="871"/>
      <c r="EE1032" s="871"/>
      <c r="EF1032" s="871"/>
      <c r="EG1032" s="871"/>
      <c r="EH1032" s="871"/>
      <c r="EI1032" s="871"/>
      <c r="EJ1032" s="871"/>
      <c r="EK1032" s="871"/>
      <c r="EL1032" s="871"/>
      <c r="EM1032" s="871"/>
      <c r="EN1032" s="871"/>
      <c r="EO1032" s="871"/>
      <c r="EP1032" s="871"/>
      <c r="EQ1032" s="871"/>
      <c r="ER1032" s="871"/>
      <c r="ES1032" s="871"/>
      <c r="ET1032" s="871"/>
      <c r="EU1032" s="871"/>
      <c r="EV1032" s="871"/>
      <c r="EW1032" s="871"/>
      <c r="EX1032" s="871"/>
      <c r="EY1032" s="871"/>
      <c r="EZ1032" s="871"/>
      <c r="FA1032" s="871"/>
      <c r="FB1032" s="871"/>
      <c r="FC1032" s="871"/>
      <c r="FD1032" s="871"/>
      <c r="FE1032" s="871"/>
      <c r="FF1032" s="871"/>
      <c r="FG1032" s="871"/>
      <c r="FH1032" s="871"/>
      <c r="FI1032" s="871"/>
      <c r="FJ1032" s="871"/>
      <c r="FK1032" s="871"/>
      <c r="FL1032" s="871"/>
      <c r="FM1032" s="871"/>
      <c r="FN1032" s="871"/>
      <c r="FO1032" s="871"/>
      <c r="FP1032" s="871"/>
      <c r="FQ1032" s="871"/>
      <c r="FR1032" s="871"/>
      <c r="FS1032" s="871"/>
      <c r="FT1032" s="871"/>
      <c r="FU1032" s="871"/>
      <c r="FV1032" s="871"/>
      <c r="FW1032" s="871"/>
      <c r="FX1032" s="871"/>
      <c r="FY1032" s="871"/>
      <c r="FZ1032" s="871"/>
      <c r="GA1032" s="871"/>
      <c r="GB1032" s="871"/>
      <c r="GC1032" s="871"/>
      <c r="GD1032" s="871"/>
      <c r="GE1032" s="871"/>
      <c r="GF1032" s="871"/>
      <c r="GG1032" s="871"/>
      <c r="GH1032" s="871"/>
      <c r="GI1032" s="871"/>
      <c r="GJ1032" s="871"/>
      <c r="GK1032" s="871"/>
      <c r="GL1032" s="871"/>
      <c r="GM1032" s="871"/>
      <c r="GN1032" s="871"/>
      <c r="GO1032" s="871"/>
      <c r="GP1032" s="871"/>
      <c r="GQ1032" s="871"/>
      <c r="GR1032" s="871"/>
      <c r="GS1032" s="871"/>
      <c r="GT1032" s="871"/>
      <c r="GU1032" s="871"/>
      <c r="GV1032" s="871"/>
      <c r="GW1032" s="871"/>
      <c r="GX1032" s="871"/>
      <c r="GY1032" s="871"/>
      <c r="GZ1032" s="871"/>
      <c r="HA1032" s="871"/>
      <c r="HB1032" s="871"/>
      <c r="HC1032" s="871"/>
      <c r="HD1032" s="871"/>
      <c r="HE1032" s="871"/>
      <c r="HF1032" s="871"/>
      <c r="HG1032" s="871"/>
      <c r="HH1032" s="871"/>
      <c r="HI1032" s="871"/>
      <c r="HJ1032" s="871"/>
      <c r="HK1032" s="871"/>
      <c r="HL1032" s="871"/>
      <c r="HM1032" s="871"/>
      <c r="HN1032" s="871"/>
      <c r="HO1032" s="871"/>
      <c r="HP1032" s="871"/>
      <c r="HQ1032" s="871"/>
      <c r="HR1032" s="871"/>
      <c r="HS1032" s="871"/>
      <c r="HT1032" s="871"/>
      <c r="HU1032" s="871"/>
      <c r="HV1032" s="871"/>
      <c r="HW1032" s="871"/>
      <c r="HX1032" s="871"/>
      <c r="HY1032" s="871"/>
      <c r="HZ1032" s="871"/>
      <c r="IA1032" s="871"/>
      <c r="IB1032" s="871"/>
      <c r="IC1032" s="871"/>
      <c r="ID1032" s="871"/>
      <c r="IE1032" s="871"/>
      <c r="IF1032" s="871"/>
      <c r="IG1032" s="871"/>
      <c r="IH1032" s="871"/>
      <c r="II1032" s="871"/>
      <c r="IJ1032" s="871"/>
      <c r="IK1032" s="871"/>
      <c r="IL1032" s="871"/>
      <c r="IM1032" s="871"/>
      <c r="IN1032" s="871"/>
      <c r="IO1032" s="871"/>
      <c r="IP1032" s="871"/>
      <c r="IQ1032" s="871"/>
      <c r="IR1032" s="871"/>
      <c r="IS1032" s="871"/>
      <c r="IT1032" s="871"/>
      <c r="IU1032" s="871"/>
      <c r="IV1032" s="871"/>
      <c r="IW1032" s="871"/>
      <c r="IX1032" s="871"/>
      <c r="IY1032" s="871"/>
      <c r="IZ1032" s="871"/>
      <c r="JA1032" s="871"/>
      <c r="JB1032" s="871"/>
      <c r="JC1032" s="871"/>
      <c r="JD1032" s="871"/>
      <c r="JE1032" s="871"/>
      <c r="JF1032" s="871"/>
      <c r="JG1032" s="871"/>
      <c r="JH1032" s="871"/>
      <c r="JI1032" s="871"/>
      <c r="JJ1032" s="871"/>
      <c r="JK1032" s="871"/>
      <c r="JL1032" s="871"/>
      <c r="JM1032" s="871"/>
      <c r="JN1032" s="871"/>
      <c r="JO1032" s="871"/>
      <c r="JP1032" s="871"/>
      <c r="JQ1032" s="871"/>
      <c r="JR1032" s="871"/>
      <c r="JS1032" s="871"/>
      <c r="JT1032" s="871"/>
      <c r="JU1032" s="871"/>
      <c r="JV1032" s="871"/>
      <c r="JW1032" s="871"/>
      <c r="JX1032" s="871"/>
      <c r="JY1032" s="871"/>
      <c r="JZ1032" s="871"/>
      <c r="KA1032" s="871"/>
      <c r="KB1032" s="871"/>
      <c r="KC1032" s="871"/>
      <c r="KD1032" s="871"/>
      <c r="KE1032" s="871"/>
      <c r="KF1032" s="871"/>
      <c r="KG1032" s="871"/>
      <c r="KH1032" s="871"/>
      <c r="KI1032" s="871"/>
      <c r="KJ1032" s="871"/>
      <c r="KK1032" s="871"/>
      <c r="KL1032" s="871"/>
      <c r="KM1032" s="871"/>
      <c r="KN1032" s="871"/>
      <c r="KO1032" s="871"/>
      <c r="KP1032" s="871"/>
      <c r="KQ1032" s="871"/>
      <c r="KR1032" s="871"/>
      <c r="KS1032" s="871"/>
      <c r="KT1032" s="871"/>
      <c r="KU1032" s="871"/>
      <c r="KV1032" s="871"/>
      <c r="KW1032" s="871"/>
      <c r="KX1032" s="871"/>
      <c r="KY1032" s="871"/>
      <c r="KZ1032" s="871"/>
      <c r="LA1032" s="871"/>
      <c r="LB1032" s="871"/>
      <c r="LC1032" s="871"/>
      <c r="LD1032" s="871"/>
      <c r="LE1032" s="871"/>
      <c r="LF1032" s="871"/>
      <c r="LG1032" s="871"/>
      <c r="LH1032" s="871"/>
      <c r="LI1032" s="871"/>
      <c r="LJ1032" s="871"/>
      <c r="LK1032" s="871"/>
      <c r="LL1032" s="871"/>
      <c r="LM1032" s="871"/>
      <c r="LN1032" s="871"/>
      <c r="LO1032" s="871"/>
      <c r="LP1032" s="871"/>
      <c r="LQ1032" s="871"/>
      <c r="LR1032" s="871"/>
      <c r="LS1032" s="871"/>
      <c r="LT1032" s="871"/>
      <c r="LU1032" s="871"/>
      <c r="LV1032" s="871"/>
      <c r="LW1032" s="871"/>
      <c r="LX1032" s="871"/>
      <c r="LY1032" s="871"/>
      <c r="LZ1032" s="871"/>
      <c r="MA1032" s="871"/>
      <c r="MB1032" s="871"/>
      <c r="MC1032" s="871"/>
      <c r="MD1032" s="871"/>
      <c r="ME1032" s="871"/>
      <c r="MF1032" s="871"/>
      <c r="MG1032" s="871"/>
      <c r="MH1032" s="871"/>
      <c r="MI1032" s="871"/>
      <c r="MJ1032" s="871"/>
      <c r="MK1032" s="871"/>
      <c r="ML1032" s="871"/>
      <c r="MM1032" s="871"/>
      <c r="MN1032" s="871"/>
      <c r="MO1032" s="871"/>
      <c r="MP1032" s="871"/>
      <c r="MQ1032" s="871"/>
      <c r="MR1032" s="871"/>
      <c r="MS1032" s="871"/>
      <c r="MT1032" s="871"/>
      <c r="MU1032" s="871"/>
      <c r="MV1032" s="871"/>
      <c r="MW1032" s="871"/>
      <c r="MX1032" s="871"/>
      <c r="MY1032" s="871"/>
      <c r="MZ1032" s="871"/>
      <c r="NA1032" s="871"/>
      <c r="NB1032" s="871"/>
      <c r="NC1032" s="871"/>
      <c r="ND1032" s="871"/>
      <c r="NE1032" s="871"/>
      <c r="NF1032" s="871"/>
      <c r="NG1032" s="871"/>
      <c r="NH1032" s="871"/>
      <c r="NI1032" s="871"/>
      <c r="NJ1032" s="871"/>
      <c r="NK1032" s="871"/>
      <c r="NL1032" s="871"/>
      <c r="NM1032" s="871"/>
      <c r="NN1032" s="871"/>
      <c r="NO1032" s="871"/>
      <c r="NP1032" s="871"/>
      <c r="NQ1032" s="871"/>
      <c r="NR1032" s="871"/>
      <c r="NS1032" s="871"/>
      <c r="NT1032" s="871"/>
      <c r="NU1032" s="871"/>
      <c r="NV1032" s="871"/>
      <c r="NW1032" s="871"/>
      <c r="NX1032" s="871"/>
      <c r="NY1032" s="871"/>
      <c r="NZ1032" s="871"/>
      <c r="OA1032" s="871"/>
      <c r="OB1032" s="871"/>
      <c r="OC1032" s="871"/>
      <c r="OD1032" s="871"/>
      <c r="OE1032" s="871"/>
      <c r="OF1032" s="871"/>
      <c r="OG1032" s="871"/>
      <c r="OH1032" s="871"/>
      <c r="OI1032" s="871"/>
      <c r="OJ1032" s="871"/>
      <c r="OK1032" s="871"/>
      <c r="OL1032" s="871"/>
      <c r="OM1032" s="871"/>
      <c r="ON1032" s="871"/>
      <c r="OO1032" s="871"/>
      <c r="OP1032" s="871"/>
      <c r="OQ1032" s="871"/>
      <c r="OR1032" s="871"/>
      <c r="OS1032" s="871"/>
      <c r="OT1032" s="871"/>
      <c r="OU1032" s="871"/>
      <c r="OV1032" s="871"/>
      <c r="OW1032" s="871"/>
      <c r="OX1032" s="871"/>
      <c r="OY1032" s="871"/>
      <c r="OZ1032" s="871"/>
      <c r="PA1032" s="871"/>
      <c r="PB1032" s="871"/>
      <c r="PC1032" s="871"/>
      <c r="PD1032" s="871"/>
      <c r="PE1032" s="871"/>
      <c r="PF1032" s="871"/>
      <c r="PG1032" s="871"/>
      <c r="PH1032" s="871"/>
      <c r="PI1032" s="871"/>
      <c r="PJ1032" s="871"/>
      <c r="PK1032" s="871"/>
      <c r="PL1032" s="871"/>
      <c r="PM1032" s="871"/>
      <c r="PN1032" s="871"/>
      <c r="PO1032" s="871"/>
      <c r="PP1032" s="871"/>
      <c r="PQ1032" s="871"/>
      <c r="PR1032" s="871"/>
      <c r="PS1032" s="871"/>
      <c r="PT1032" s="871"/>
      <c r="PU1032" s="871"/>
      <c r="PV1032" s="871"/>
      <c r="PW1032" s="871"/>
      <c r="PX1032" s="871"/>
      <c r="PY1032" s="871"/>
      <c r="PZ1032" s="871"/>
      <c r="QA1032" s="871"/>
      <c r="QB1032" s="871"/>
      <c r="QC1032" s="871"/>
      <c r="QD1032" s="871"/>
      <c r="QE1032" s="871"/>
      <c r="QF1032" s="871"/>
      <c r="QG1032" s="871"/>
      <c r="QH1032" s="871"/>
      <c r="QI1032" s="871"/>
      <c r="QJ1032" s="871"/>
      <c r="QK1032" s="871"/>
      <c r="QL1032" s="871"/>
      <c r="QM1032" s="871"/>
      <c r="QN1032" s="871"/>
      <c r="QO1032" s="871"/>
      <c r="QP1032" s="871"/>
      <c r="QQ1032" s="871"/>
      <c r="QR1032" s="871"/>
      <c r="QS1032" s="871"/>
      <c r="QT1032" s="871"/>
      <c r="QU1032" s="871"/>
      <c r="QV1032" s="871"/>
      <c r="QW1032" s="871"/>
      <c r="QX1032" s="871"/>
      <c r="QY1032" s="871"/>
      <c r="QZ1032" s="871"/>
      <c r="RA1032" s="871"/>
      <c r="RB1032" s="871"/>
      <c r="RC1032" s="871"/>
      <c r="RD1032" s="871"/>
      <c r="RE1032" s="871"/>
      <c r="RF1032" s="871"/>
      <c r="RG1032" s="871"/>
      <c r="RH1032" s="871"/>
      <c r="RI1032" s="871"/>
      <c r="RJ1032" s="871"/>
      <c r="RK1032" s="871"/>
      <c r="RL1032" s="871"/>
      <c r="RM1032" s="871"/>
      <c r="RN1032" s="871"/>
      <c r="RO1032" s="871"/>
      <c r="RP1032" s="871"/>
      <c r="RQ1032" s="871"/>
      <c r="RR1032" s="871"/>
      <c r="RS1032" s="871"/>
      <c r="RT1032" s="871"/>
      <c r="RU1032" s="871"/>
      <c r="RV1032" s="871"/>
      <c r="RW1032" s="871"/>
      <c r="RX1032" s="871"/>
      <c r="RY1032" s="871"/>
      <c r="RZ1032" s="871"/>
      <c r="SA1032" s="871"/>
      <c r="SB1032" s="871"/>
      <c r="SC1032" s="871"/>
      <c r="SD1032" s="871"/>
      <c r="SE1032" s="871"/>
      <c r="SF1032" s="871"/>
      <c r="SG1032" s="871"/>
      <c r="SH1032" s="871"/>
      <c r="SI1032" s="871"/>
      <c r="SJ1032" s="871"/>
      <c r="SK1032" s="871"/>
      <c r="SL1032" s="871"/>
      <c r="SM1032" s="871"/>
      <c r="SN1032" s="871"/>
      <c r="SO1032" s="871"/>
      <c r="SP1032" s="871"/>
      <c r="SQ1032" s="871"/>
      <c r="SR1032" s="871"/>
      <c r="SS1032" s="871"/>
      <c r="ST1032" s="871"/>
      <c r="SU1032" s="871"/>
      <c r="SV1032" s="871"/>
      <c r="SW1032" s="871"/>
      <c r="SX1032" s="871"/>
      <c r="SY1032" s="871"/>
      <c r="SZ1032" s="871"/>
      <c r="TA1032" s="871"/>
      <c r="TB1032" s="871"/>
      <c r="TC1032" s="871"/>
      <c r="TD1032" s="871"/>
      <c r="TE1032" s="871"/>
      <c r="TF1032" s="871"/>
      <c r="TG1032" s="871"/>
      <c r="TH1032" s="871"/>
      <c r="TI1032" s="871"/>
      <c r="TJ1032" s="871"/>
      <c r="TK1032" s="871"/>
      <c r="TL1032" s="871"/>
      <c r="TM1032" s="871"/>
      <c r="TN1032" s="871"/>
      <c r="TO1032" s="871"/>
      <c r="TP1032" s="871"/>
      <c r="TQ1032" s="871"/>
      <c r="TR1032" s="871"/>
      <c r="TS1032" s="871"/>
      <c r="TT1032" s="871"/>
      <c r="TU1032" s="871"/>
      <c r="TV1032" s="871"/>
      <c r="TW1032" s="871"/>
      <c r="TX1032" s="871"/>
      <c r="TY1032" s="871"/>
      <c r="TZ1032" s="871"/>
      <c r="UA1032" s="871"/>
      <c r="UB1032" s="871"/>
      <c r="UC1032" s="871"/>
      <c r="UD1032" s="871"/>
      <c r="UE1032" s="871"/>
      <c r="UF1032" s="871"/>
      <c r="UG1032" s="871"/>
      <c r="UH1032" s="871"/>
      <c r="UI1032" s="871"/>
      <c r="UJ1032" s="871"/>
      <c r="UK1032" s="871"/>
      <c r="UL1032" s="871"/>
      <c r="UM1032" s="871"/>
      <c r="UN1032" s="871"/>
      <c r="UO1032" s="871"/>
      <c r="UP1032" s="871"/>
      <c r="UQ1032" s="871"/>
      <c r="UR1032" s="871"/>
      <c r="US1032" s="871"/>
      <c r="UT1032" s="871"/>
      <c r="UU1032" s="871"/>
      <c r="UV1032" s="871"/>
      <c r="UW1032" s="871"/>
      <c r="UX1032" s="871"/>
      <c r="UY1032" s="871"/>
      <c r="UZ1032" s="871"/>
      <c r="VA1032" s="871"/>
      <c r="VB1032" s="871"/>
      <c r="VC1032" s="871"/>
      <c r="VD1032" s="871"/>
      <c r="VE1032" s="871"/>
      <c r="VF1032" s="871"/>
      <c r="VG1032" s="871"/>
      <c r="VH1032" s="871"/>
      <c r="VI1032" s="871"/>
      <c r="VJ1032" s="871"/>
      <c r="VK1032" s="871"/>
      <c r="VL1032" s="871"/>
      <c r="VM1032" s="871"/>
      <c r="VN1032" s="871"/>
      <c r="VO1032" s="871"/>
      <c r="VP1032" s="871"/>
      <c r="VQ1032" s="871"/>
      <c r="VR1032" s="871"/>
      <c r="VS1032" s="871"/>
      <c r="VT1032" s="871"/>
      <c r="VU1032" s="871"/>
      <c r="VV1032" s="871"/>
      <c r="VW1032" s="871"/>
      <c r="VX1032" s="871"/>
      <c r="VY1032" s="871"/>
      <c r="VZ1032" s="871"/>
      <c r="WA1032" s="871"/>
      <c r="WB1032" s="871"/>
      <c r="WC1032" s="871"/>
      <c r="WD1032" s="871"/>
      <c r="WE1032" s="871"/>
      <c r="WF1032" s="871"/>
      <c r="WG1032" s="871"/>
      <c r="WH1032" s="871"/>
      <c r="WI1032" s="871"/>
      <c r="WJ1032" s="871"/>
      <c r="WK1032" s="871"/>
      <c r="WL1032" s="871"/>
      <c r="WM1032" s="871"/>
      <c r="WN1032" s="871"/>
      <c r="WO1032" s="871"/>
      <c r="WP1032" s="871"/>
      <c r="WQ1032" s="871"/>
      <c r="WR1032" s="871"/>
      <c r="WS1032" s="871"/>
      <c r="WT1032" s="871"/>
      <c r="WU1032" s="871"/>
      <c r="WV1032" s="871"/>
      <c r="WW1032" s="871"/>
      <c r="WX1032" s="871"/>
      <c r="WY1032" s="871"/>
      <c r="WZ1032" s="871"/>
      <c r="XA1032" s="871"/>
      <c r="XB1032" s="871"/>
      <c r="XC1032" s="871"/>
      <c r="XD1032" s="871"/>
      <c r="XE1032" s="871"/>
      <c r="XF1032" s="871"/>
      <c r="XG1032" s="871"/>
      <c r="XH1032" s="871"/>
      <c r="XI1032" s="871"/>
      <c r="XJ1032" s="871"/>
      <c r="XK1032" s="871"/>
      <c r="XL1032" s="871"/>
      <c r="XM1032" s="871"/>
      <c r="XN1032" s="871"/>
      <c r="XO1032" s="871"/>
      <c r="XP1032" s="871"/>
      <c r="XQ1032" s="871"/>
      <c r="XR1032" s="871"/>
      <c r="XS1032" s="871"/>
      <c r="XT1032" s="871"/>
      <c r="XU1032" s="871"/>
      <c r="XV1032" s="871"/>
      <c r="XW1032" s="871"/>
      <c r="XX1032" s="871"/>
      <c r="XY1032" s="871"/>
      <c r="XZ1032" s="871"/>
      <c r="YA1032" s="871"/>
      <c r="YB1032" s="871"/>
      <c r="YC1032" s="871"/>
      <c r="YD1032" s="871"/>
      <c r="YE1032" s="871"/>
      <c r="YF1032" s="871"/>
      <c r="YG1032" s="871"/>
      <c r="YH1032" s="871"/>
      <c r="YI1032" s="871"/>
      <c r="YJ1032" s="871"/>
      <c r="YK1032" s="871"/>
      <c r="YL1032" s="871"/>
      <c r="YM1032" s="871"/>
      <c r="YN1032" s="871"/>
      <c r="YO1032" s="871"/>
      <c r="YP1032" s="871"/>
      <c r="YQ1032" s="871"/>
      <c r="YR1032" s="871"/>
      <c r="YS1032" s="871"/>
      <c r="YT1032" s="871"/>
      <c r="YU1032" s="871"/>
      <c r="YV1032" s="871"/>
      <c r="YW1032" s="871"/>
      <c r="YX1032" s="871"/>
      <c r="YY1032" s="871"/>
      <c r="YZ1032" s="871"/>
      <c r="ZA1032" s="871"/>
      <c r="ZB1032" s="871"/>
      <c r="ZC1032" s="871"/>
      <c r="ZD1032" s="871"/>
      <c r="ZE1032" s="871"/>
      <c r="ZF1032" s="871"/>
      <c r="ZG1032" s="871"/>
      <c r="ZH1032" s="871"/>
      <c r="ZI1032" s="871"/>
      <c r="ZJ1032" s="871"/>
      <c r="ZK1032" s="871"/>
      <c r="ZL1032" s="871"/>
      <c r="ZM1032" s="871"/>
      <c r="ZN1032" s="871"/>
      <c r="ZO1032" s="871"/>
      <c r="ZP1032" s="871"/>
      <c r="ZQ1032" s="871"/>
      <c r="ZR1032" s="871"/>
      <c r="ZS1032" s="871"/>
      <c r="ZT1032" s="871"/>
      <c r="ZU1032" s="871"/>
      <c r="ZV1032" s="871"/>
      <c r="ZW1032" s="871"/>
      <c r="ZX1032" s="871"/>
      <c r="ZY1032" s="871"/>
      <c r="ZZ1032" s="871"/>
      <c r="AAA1032" s="871"/>
      <c r="AAB1032" s="871"/>
      <c r="AAC1032" s="871"/>
      <c r="AAD1032" s="871"/>
      <c r="AAE1032" s="871"/>
      <c r="AAF1032" s="871"/>
      <c r="AAG1032" s="871"/>
      <c r="AAH1032" s="871"/>
      <c r="AAI1032" s="871"/>
      <c r="AAJ1032" s="871"/>
      <c r="AAK1032" s="871"/>
      <c r="AAL1032" s="871"/>
      <c r="AAM1032" s="871"/>
      <c r="AAN1032" s="871"/>
      <c r="AAO1032" s="871"/>
      <c r="AAP1032" s="871"/>
      <c r="AAQ1032" s="871"/>
      <c r="AAR1032" s="871"/>
      <c r="AAS1032" s="871"/>
      <c r="AAT1032" s="871"/>
      <c r="AAU1032" s="871"/>
      <c r="AAV1032" s="871"/>
      <c r="AAW1032" s="871"/>
      <c r="AAX1032" s="871"/>
      <c r="AAY1032" s="871"/>
      <c r="AAZ1032" s="871"/>
      <c r="ABA1032" s="871"/>
      <c r="ABB1032" s="871"/>
      <c r="ABC1032" s="871"/>
      <c r="ABD1032" s="871"/>
      <c r="ABE1032" s="871"/>
      <c r="ABF1032" s="871"/>
      <c r="ABG1032" s="871"/>
      <c r="ABH1032" s="871"/>
      <c r="ABI1032" s="871"/>
      <c r="ABJ1032" s="871"/>
      <c r="ABK1032" s="871"/>
      <c r="ABL1032" s="871"/>
      <c r="ABM1032" s="871"/>
      <c r="ABN1032" s="871"/>
      <c r="ABO1032" s="871"/>
      <c r="ABP1032" s="871"/>
      <c r="ABQ1032" s="871"/>
      <c r="ABR1032" s="871"/>
      <c r="ABS1032" s="871"/>
      <c r="ABT1032" s="871"/>
      <c r="ABU1032" s="871"/>
      <c r="ABV1032" s="871"/>
      <c r="ABW1032" s="871"/>
      <c r="ABX1032" s="871"/>
      <c r="ABY1032" s="871"/>
      <c r="ABZ1032" s="871"/>
      <c r="ACA1032" s="871"/>
      <c r="ACB1032" s="871"/>
      <c r="ACC1032" s="871"/>
      <c r="ACD1032" s="871"/>
      <c r="ACE1032" s="871"/>
      <c r="ACF1032" s="871"/>
      <c r="ACG1032" s="871"/>
      <c r="ACH1032" s="871"/>
      <c r="ACI1032" s="871"/>
      <c r="ACJ1032" s="871"/>
      <c r="ACK1032" s="871"/>
      <c r="ACL1032" s="871"/>
      <c r="ACM1032" s="871"/>
      <c r="ACN1032" s="871"/>
      <c r="ACO1032" s="871"/>
      <c r="ACP1032" s="871"/>
      <c r="ACQ1032" s="871"/>
      <c r="ACR1032" s="871"/>
      <c r="ACS1032" s="871"/>
      <c r="ACT1032" s="871"/>
      <c r="ACU1032" s="871"/>
      <c r="ACV1032" s="871"/>
      <c r="ACW1032" s="871"/>
      <c r="ACX1032" s="871"/>
      <c r="ACY1032" s="871"/>
      <c r="ACZ1032" s="871"/>
      <c r="ADA1032" s="871"/>
      <c r="ADB1032" s="871"/>
      <c r="ADC1032" s="871"/>
      <c r="ADD1032" s="871"/>
      <c r="ADE1032" s="871"/>
      <c r="ADF1032" s="871"/>
      <c r="ADG1032" s="871"/>
      <c r="ADH1032" s="871"/>
      <c r="ADI1032" s="871"/>
      <c r="ADJ1032" s="871"/>
      <c r="ADK1032" s="871"/>
      <c r="ADL1032" s="871"/>
      <c r="ADM1032" s="871"/>
      <c r="ADN1032" s="871"/>
      <c r="ADO1032" s="871"/>
      <c r="ADP1032" s="871"/>
      <c r="ADQ1032" s="871"/>
      <c r="ADR1032" s="871"/>
      <c r="ADS1032" s="871"/>
      <c r="ADT1032" s="871"/>
      <c r="ADU1032" s="871"/>
      <c r="ADV1032" s="871"/>
      <c r="ADW1032" s="871"/>
      <c r="ADX1032" s="871"/>
      <c r="ADY1032" s="871"/>
      <c r="ADZ1032" s="871"/>
      <c r="AEA1032" s="871"/>
      <c r="AEB1032" s="871"/>
      <c r="AEC1032" s="871"/>
      <c r="AED1032" s="871"/>
      <c r="AEE1032" s="871"/>
      <c r="AEF1032" s="871"/>
      <c r="AEG1032" s="871"/>
      <c r="AEH1032" s="871"/>
      <c r="AEI1032" s="871"/>
      <c r="AEJ1032" s="871"/>
      <c r="AEK1032" s="871"/>
      <c r="AEL1032" s="871"/>
      <c r="AEM1032" s="871"/>
      <c r="AEN1032" s="871"/>
      <c r="AEO1032" s="871"/>
      <c r="AEP1032" s="871"/>
      <c r="AEQ1032" s="871"/>
      <c r="AER1032" s="871"/>
      <c r="AES1032" s="871"/>
      <c r="AET1032" s="871"/>
      <c r="AEU1032" s="871"/>
      <c r="AEV1032" s="871"/>
      <c r="AEW1032" s="871"/>
      <c r="AEX1032" s="871"/>
      <c r="AEY1032" s="871"/>
      <c r="AEZ1032" s="871"/>
      <c r="AFA1032" s="871"/>
      <c r="AFB1032" s="871"/>
      <c r="AFC1032" s="871"/>
      <c r="AFD1032" s="871"/>
      <c r="AFE1032" s="871"/>
      <c r="AFF1032" s="871"/>
      <c r="AFG1032" s="871"/>
      <c r="AFH1032" s="871"/>
      <c r="AFI1032" s="871"/>
      <c r="AFJ1032" s="871"/>
      <c r="AFK1032" s="871"/>
      <c r="AFL1032" s="871"/>
      <c r="AFM1032" s="871"/>
      <c r="AFN1032" s="871"/>
      <c r="AFO1032" s="871"/>
      <c r="AFP1032" s="871"/>
      <c r="AFQ1032" s="871"/>
      <c r="AFR1032" s="871"/>
      <c r="AFS1032" s="871"/>
      <c r="AFT1032" s="871"/>
      <c r="AFU1032" s="871"/>
      <c r="AFV1032" s="871"/>
      <c r="AFW1032" s="871"/>
      <c r="AFX1032" s="871"/>
      <c r="AFY1032" s="871"/>
      <c r="AFZ1032" s="871"/>
      <c r="AGA1032" s="871"/>
      <c r="AGB1032" s="871"/>
      <c r="AGC1032" s="871"/>
      <c r="AGD1032" s="871"/>
      <c r="AGE1032" s="871"/>
      <c r="AGF1032" s="871"/>
      <c r="AGG1032" s="871"/>
      <c r="AGH1032" s="871"/>
      <c r="AGI1032" s="871"/>
      <c r="AGJ1032" s="871"/>
      <c r="AGK1032" s="871"/>
      <c r="AGL1032" s="871"/>
      <c r="AGM1032" s="871"/>
      <c r="AGN1032" s="871"/>
      <c r="AGO1032" s="871"/>
      <c r="AGP1032" s="871"/>
      <c r="AGQ1032" s="871"/>
      <c r="AGR1032" s="871"/>
      <c r="AGS1032" s="871"/>
      <c r="AGT1032" s="871"/>
      <c r="AGU1032" s="871"/>
      <c r="AGV1032" s="871"/>
      <c r="AGW1032" s="871"/>
      <c r="AGX1032" s="871"/>
      <c r="AGY1032" s="871"/>
      <c r="AGZ1032" s="871"/>
      <c r="AHA1032" s="871"/>
      <c r="AHB1032" s="871"/>
      <c r="AHC1032" s="871"/>
      <c r="AHD1032" s="871"/>
      <c r="AHE1032" s="871"/>
      <c r="AHF1032" s="871"/>
      <c r="AHG1032" s="871"/>
      <c r="AHH1032" s="871"/>
      <c r="AHI1032" s="871"/>
      <c r="AHJ1032" s="871"/>
      <c r="AHK1032" s="871"/>
      <c r="AHL1032" s="871"/>
      <c r="AHM1032" s="871"/>
      <c r="AHN1032" s="871"/>
      <c r="AHO1032" s="871"/>
      <c r="AHP1032" s="871"/>
      <c r="AHQ1032" s="871"/>
      <c r="AHR1032" s="871"/>
      <c r="AHS1032" s="871"/>
      <c r="AHT1032" s="871"/>
      <c r="AHU1032" s="871"/>
      <c r="AHV1032" s="871"/>
      <c r="AHW1032" s="871"/>
      <c r="AHX1032" s="871"/>
      <c r="AHY1032" s="871"/>
      <c r="AHZ1032" s="871"/>
      <c r="AIA1032" s="871"/>
      <c r="AIB1032" s="871"/>
      <c r="AIC1032" s="871"/>
      <c r="AID1032" s="871"/>
      <c r="AIE1032" s="871"/>
      <c r="AIF1032" s="871"/>
      <c r="AIG1032" s="871"/>
      <c r="AIH1032" s="871"/>
      <c r="AII1032" s="871"/>
      <c r="AIJ1032" s="871"/>
      <c r="AIK1032" s="871"/>
      <c r="AIL1032" s="871"/>
      <c r="AIM1032" s="871"/>
      <c r="AIN1032" s="871"/>
      <c r="AIO1032" s="871"/>
      <c r="AIP1032" s="871"/>
      <c r="AIQ1032" s="871"/>
      <c r="AIR1032" s="871"/>
      <c r="AIS1032" s="871"/>
      <c r="AIT1032" s="871"/>
      <c r="AIU1032" s="871"/>
      <c r="AIV1032" s="871"/>
      <c r="AIW1032" s="871"/>
      <c r="AIX1032" s="871"/>
      <c r="AIY1032" s="871"/>
      <c r="AIZ1032" s="871"/>
      <c r="AJA1032" s="871"/>
      <c r="AJB1032" s="871"/>
      <c r="AJC1032" s="871"/>
      <c r="AJD1032" s="871"/>
      <c r="AJE1032" s="871"/>
      <c r="AJF1032" s="871"/>
      <c r="AJG1032" s="871"/>
      <c r="AJH1032" s="871"/>
      <c r="AJI1032" s="871"/>
      <c r="AJJ1032" s="871"/>
      <c r="AJK1032" s="871"/>
      <c r="AJL1032" s="871"/>
      <c r="AJM1032" s="871"/>
      <c r="AJN1032" s="871"/>
      <c r="AJO1032" s="871"/>
      <c r="AJP1032" s="871"/>
      <c r="AJQ1032" s="871"/>
      <c r="AJR1032" s="871"/>
      <c r="AJS1032" s="871"/>
      <c r="AJT1032" s="871"/>
      <c r="AJU1032" s="871"/>
      <c r="AJV1032" s="871"/>
      <c r="AJW1032" s="871"/>
      <c r="AJX1032" s="871"/>
      <c r="AJY1032" s="871"/>
      <c r="AJZ1032" s="871"/>
      <c r="AKA1032" s="871"/>
      <c r="AKB1032" s="871"/>
      <c r="AKC1032" s="871"/>
      <c r="AKD1032" s="871"/>
      <c r="AKE1032" s="871"/>
      <c r="AKF1032" s="871"/>
      <c r="AKG1032" s="871"/>
      <c r="AKH1032" s="871"/>
      <c r="AKI1032" s="871"/>
      <c r="AKJ1032" s="871"/>
      <c r="AKK1032" s="871"/>
      <c r="AKL1032" s="871"/>
      <c r="AKM1032" s="871"/>
      <c r="AKN1032" s="871"/>
      <c r="AKO1032" s="871"/>
      <c r="AKP1032" s="871"/>
      <c r="AKQ1032" s="871"/>
      <c r="AKR1032" s="871"/>
      <c r="AKS1032" s="871"/>
      <c r="AKT1032" s="871"/>
      <c r="AKU1032" s="871"/>
      <c r="AKV1032" s="871"/>
      <c r="AKW1032" s="871"/>
      <c r="AKX1032" s="871"/>
      <c r="AKY1032" s="871"/>
      <c r="AKZ1032" s="871"/>
      <c r="ALA1032" s="871"/>
      <c r="ALB1032" s="871"/>
      <c r="ALC1032" s="871"/>
      <c r="ALD1032" s="871"/>
      <c r="ALE1032" s="871"/>
      <c r="ALF1032" s="871"/>
      <c r="ALG1032" s="871"/>
      <c r="ALH1032" s="871"/>
      <c r="ALI1032" s="871"/>
      <c r="ALJ1032" s="871"/>
      <c r="ALK1032" s="871"/>
      <c r="ALL1032" s="871"/>
      <c r="ALM1032" s="871"/>
      <c r="ALN1032" s="871"/>
      <c r="ALO1032" s="871"/>
      <c r="ALP1032" s="871"/>
      <c r="ALQ1032" s="871"/>
      <c r="ALR1032" s="871"/>
      <c r="ALS1032" s="871"/>
      <c r="ALT1032" s="871"/>
      <c r="ALU1032" s="871"/>
      <c r="ALV1032" s="871"/>
      <c r="ALW1032" s="871"/>
      <c r="ALX1032" s="871"/>
      <c r="ALY1032" s="871"/>
      <c r="ALZ1032" s="871"/>
      <c r="AMA1032" s="871"/>
      <c r="AMB1032" s="871"/>
      <c r="AMC1032" s="871"/>
      <c r="AMD1032" s="871"/>
      <c r="AME1032" s="871"/>
      <c r="AMF1032" s="871"/>
      <c r="AMG1032" s="871"/>
      <c r="AMH1032" s="871"/>
      <c r="AMI1032" s="871"/>
      <c r="AMJ1032" s="871"/>
    </row>
    <row r="1039" spans="1:1024">
      <c r="D1039" s="1111" t="s">
        <v>780</v>
      </c>
    </row>
  </sheetData>
  <mergeCells count="63">
    <mergeCell ref="A1026:F1026"/>
    <mergeCell ref="B291:J291"/>
    <mergeCell ref="B235:I235"/>
    <mergeCell ref="B386:J386"/>
    <mergeCell ref="B236:I236"/>
    <mergeCell ref="B254:I254"/>
    <mergeCell ref="B266:I266"/>
    <mergeCell ref="B337:I337"/>
    <mergeCell ref="B339:I339"/>
    <mergeCell ref="B359:I359"/>
    <mergeCell ref="B365:I365"/>
    <mergeCell ref="B380:I380"/>
    <mergeCell ref="B523:I523"/>
    <mergeCell ref="B615:J615"/>
    <mergeCell ref="B603:I603"/>
    <mergeCell ref="B725:I725"/>
    <mergeCell ref="B598:I598"/>
    <mergeCell ref="B457:I457"/>
    <mergeCell ref="B723:I723"/>
    <mergeCell ref="B573:I573"/>
    <mergeCell ref="B511:I511"/>
    <mergeCell ref="B571:I571"/>
    <mergeCell ref="B541:I541"/>
    <mergeCell ref="B548:J548"/>
    <mergeCell ref="B514:I514"/>
    <mergeCell ref="B160:I160"/>
    <mergeCell ref="B479:J479"/>
    <mergeCell ref="B428:I428"/>
    <mergeCell ref="B430:I430"/>
    <mergeCell ref="B445:I445"/>
    <mergeCell ref="B169:J169"/>
    <mergeCell ref="B282:I282"/>
    <mergeCell ref="B2:I2"/>
    <mergeCell ref="B20:I20"/>
    <mergeCell ref="B41:I41"/>
    <mergeCell ref="B50:J50"/>
    <mergeCell ref="B35:I35"/>
    <mergeCell ref="B4:I4"/>
    <mergeCell ref="B86:I86"/>
    <mergeCell ref="B88:I88"/>
    <mergeCell ref="B141:I141"/>
    <mergeCell ref="B154:I154"/>
    <mergeCell ref="G101:H101"/>
    <mergeCell ref="B103:I103"/>
    <mergeCell ref="B776:I776"/>
    <mergeCell ref="B781:J781"/>
    <mergeCell ref="B645:I645"/>
    <mergeCell ref="B647:I647"/>
    <mergeCell ref="B683:I683"/>
    <mergeCell ref="B691:J691"/>
    <mergeCell ref="B668:I668"/>
    <mergeCell ref="B751:I751"/>
    <mergeCell ref="B760:I760"/>
    <mergeCell ref="B819:I819"/>
    <mergeCell ref="B821:I821"/>
    <mergeCell ref="B845:I845"/>
    <mergeCell ref="B865:I865"/>
    <mergeCell ref="B873:J873"/>
    <mergeCell ref="A915:G915"/>
    <mergeCell ref="A917:G917"/>
    <mergeCell ref="A935:G935"/>
    <mergeCell ref="A961:G961"/>
    <mergeCell ref="A979:G979"/>
  </mergeCells>
  <printOptions horizontalCentered="1" gridLines="1"/>
  <pageMargins left="0.7" right="0.7" top="0.75" bottom="0.75" header="0.51180555555555496" footer="0.51180555555555496"/>
  <pageSetup paperSize="9" firstPageNumber="0" fitToHeight="0" pageOrder="overThenDown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  <pageSetUpPr fitToPage="1"/>
  </sheetPr>
  <dimension ref="A2:AMJ1341"/>
  <sheetViews>
    <sheetView tabSelected="1" topLeftCell="G111" zoomScaleNormal="100" workbookViewId="0">
      <selection activeCell="B113" sqref="B113:L135"/>
    </sheetView>
  </sheetViews>
  <sheetFormatPr baseColWidth="10" defaultColWidth="9.109375" defaultRowHeight="13.2"/>
  <cols>
    <col min="1" max="1" width="14.44140625" style="1" customWidth="1"/>
    <col min="2" max="2" width="17" style="657" customWidth="1"/>
    <col min="3" max="3" width="18.6640625" style="1" customWidth="1"/>
    <col min="4" max="4" width="53.6640625" style="1" customWidth="1"/>
    <col min="5" max="5" width="25.88671875" style="1" customWidth="1"/>
    <col min="6" max="6" width="15.88671875" style="1" bestFit="1" customWidth="1"/>
    <col min="7" max="7" width="24.5546875" style="1" customWidth="1"/>
    <col min="8" max="9" width="14.44140625" style="1" customWidth="1"/>
    <col min="10" max="10" width="16" style="1" customWidth="1"/>
    <col min="11" max="1024" width="14.44140625" style="1" customWidth="1"/>
  </cols>
  <sheetData>
    <row r="2" spans="2:12" ht="31.2">
      <c r="B2" s="1169" t="s">
        <v>0</v>
      </c>
      <c r="C2" s="1169"/>
      <c r="D2" s="1169"/>
      <c r="E2" s="1169"/>
      <c r="F2" s="1169"/>
      <c r="G2" s="1169"/>
      <c r="H2" s="1169"/>
      <c r="I2" s="1169"/>
      <c r="J2" s="1169"/>
      <c r="K2" s="1169"/>
      <c r="L2" s="1169"/>
    </row>
    <row r="3" spans="2:12" ht="23.25" customHeight="1">
      <c r="B3" s="649"/>
    </row>
    <row r="4" spans="2:12" ht="18">
      <c r="B4" s="1250" t="s">
        <v>781</v>
      </c>
      <c r="C4" s="1250"/>
      <c r="D4" s="1250"/>
      <c r="E4" s="1250"/>
      <c r="F4" s="1250"/>
      <c r="G4" s="1250"/>
      <c r="H4" s="1250"/>
      <c r="I4" s="1250"/>
      <c r="J4" s="1250"/>
      <c r="K4" s="1250"/>
      <c r="L4" s="1250"/>
    </row>
    <row r="5" spans="2:12" ht="18">
      <c r="B5" s="650" t="s">
        <v>782</v>
      </c>
      <c r="C5" s="176" t="s">
        <v>783</v>
      </c>
      <c r="D5" s="176" t="s">
        <v>784</v>
      </c>
      <c r="E5" s="176" t="s">
        <v>785</v>
      </c>
      <c r="F5" s="177" t="s">
        <v>786</v>
      </c>
      <c r="G5" s="176" t="s">
        <v>787</v>
      </c>
      <c r="H5" s="176" t="s">
        <v>788</v>
      </c>
      <c r="I5" s="176" t="s">
        <v>789</v>
      </c>
      <c r="J5" s="176" t="s">
        <v>790</v>
      </c>
      <c r="K5" s="176" t="s">
        <v>791</v>
      </c>
      <c r="L5" s="176" t="s">
        <v>792</v>
      </c>
    </row>
    <row r="6" spans="2:12" ht="14.4">
      <c r="B6" s="254" t="s">
        <v>793</v>
      </c>
      <c r="C6" s="11" t="s">
        <v>794</v>
      </c>
      <c r="D6" s="12" t="s">
        <v>795</v>
      </c>
      <c r="E6" s="12" t="s">
        <v>796</v>
      </c>
      <c r="F6" s="13">
        <v>3000000</v>
      </c>
      <c r="G6" s="11" t="s">
        <v>797</v>
      </c>
      <c r="H6" s="11" t="s">
        <v>798</v>
      </c>
      <c r="I6" s="11" t="s">
        <v>799</v>
      </c>
      <c r="J6" s="11">
        <v>1</v>
      </c>
      <c r="K6" s="11"/>
      <c r="L6" s="11" t="s">
        <v>306</v>
      </c>
    </row>
    <row r="7" spans="2:12" ht="14.4">
      <c r="B7" s="254" t="s">
        <v>793</v>
      </c>
      <c r="C7" s="11" t="s">
        <v>794</v>
      </c>
      <c r="D7" s="12" t="s">
        <v>800</v>
      </c>
      <c r="E7" s="12" t="s">
        <v>796</v>
      </c>
      <c r="F7" s="13">
        <v>2500000</v>
      </c>
      <c r="G7" s="11" t="s">
        <v>797</v>
      </c>
      <c r="H7" s="11" t="s">
        <v>798</v>
      </c>
      <c r="I7" s="11" t="s">
        <v>799</v>
      </c>
      <c r="J7" s="11">
        <v>1</v>
      </c>
      <c r="K7" s="11"/>
      <c r="L7" s="11" t="s">
        <v>306</v>
      </c>
    </row>
    <row r="8" spans="2:12" ht="14.4">
      <c r="B8" s="254" t="s">
        <v>793</v>
      </c>
      <c r="C8" s="11" t="s">
        <v>794</v>
      </c>
      <c r="D8" s="12" t="s">
        <v>801</v>
      </c>
      <c r="E8" s="12" t="s">
        <v>796</v>
      </c>
      <c r="F8" s="13">
        <v>2500000</v>
      </c>
      <c r="G8" s="11" t="s">
        <v>797</v>
      </c>
      <c r="H8" s="11" t="s">
        <v>798</v>
      </c>
      <c r="I8" s="11" t="s">
        <v>799</v>
      </c>
      <c r="J8" s="11">
        <v>1</v>
      </c>
      <c r="K8" s="11"/>
      <c r="L8" s="11" t="s">
        <v>306</v>
      </c>
    </row>
    <row r="9" spans="2:12" ht="14.4">
      <c r="B9" s="254" t="s">
        <v>793</v>
      </c>
      <c r="C9" s="11" t="s">
        <v>794</v>
      </c>
      <c r="D9" s="12" t="s">
        <v>802</v>
      </c>
      <c r="E9" s="12" t="s">
        <v>796</v>
      </c>
      <c r="F9" s="13">
        <v>2500000</v>
      </c>
      <c r="G9" s="11" t="s">
        <v>797</v>
      </c>
      <c r="H9" s="11" t="s">
        <v>798</v>
      </c>
      <c r="I9" s="11" t="s">
        <v>799</v>
      </c>
      <c r="J9" s="11">
        <v>1</v>
      </c>
      <c r="K9" s="11"/>
      <c r="L9" s="11" t="s">
        <v>306</v>
      </c>
    </row>
    <row r="10" spans="2:12" ht="14.4">
      <c r="B10" s="254" t="s">
        <v>793</v>
      </c>
      <c r="C10" s="11" t="s">
        <v>794</v>
      </c>
      <c r="D10" s="12" t="s">
        <v>803</v>
      </c>
      <c r="E10" s="12" t="s">
        <v>796</v>
      </c>
      <c r="F10" s="13">
        <v>2500000</v>
      </c>
      <c r="G10" s="11" t="s">
        <v>797</v>
      </c>
      <c r="H10" s="11" t="s">
        <v>798</v>
      </c>
      <c r="I10" s="11" t="s">
        <v>799</v>
      </c>
      <c r="J10" s="11">
        <v>1</v>
      </c>
      <c r="K10" s="11"/>
      <c r="L10" s="11" t="s">
        <v>306</v>
      </c>
    </row>
    <row r="11" spans="2:12" ht="14.4">
      <c r="B11" s="254" t="s">
        <v>793</v>
      </c>
      <c r="C11" s="11" t="s">
        <v>794</v>
      </c>
      <c r="D11" s="12" t="s">
        <v>804</v>
      </c>
      <c r="E11" s="12" t="s">
        <v>74</v>
      </c>
      <c r="F11" s="13">
        <v>1750000</v>
      </c>
      <c r="G11" s="11" t="s">
        <v>805</v>
      </c>
      <c r="H11" s="11" t="s">
        <v>798</v>
      </c>
      <c r="I11" s="11" t="s">
        <v>799</v>
      </c>
      <c r="J11" s="11">
        <v>1</v>
      </c>
      <c r="K11" s="11"/>
      <c r="L11" s="11" t="s">
        <v>306</v>
      </c>
    </row>
    <row r="12" spans="2:12" ht="14.4">
      <c r="B12" s="254" t="s">
        <v>793</v>
      </c>
      <c r="C12" s="11" t="s">
        <v>794</v>
      </c>
      <c r="D12" s="12" t="s">
        <v>806</v>
      </c>
      <c r="E12" s="12" t="s">
        <v>807</v>
      </c>
      <c r="F12" s="13">
        <v>2600000</v>
      </c>
      <c r="G12" s="11" t="s">
        <v>797</v>
      </c>
      <c r="H12" s="11" t="s">
        <v>798</v>
      </c>
      <c r="I12" s="11" t="s">
        <v>799</v>
      </c>
      <c r="J12" s="11">
        <v>1</v>
      </c>
      <c r="K12" s="11"/>
      <c r="L12" s="11" t="s">
        <v>246</v>
      </c>
    </row>
    <row r="13" spans="2:12" ht="14.4">
      <c r="B13" s="254" t="s">
        <v>793</v>
      </c>
      <c r="C13" s="11" t="s">
        <v>794</v>
      </c>
      <c r="D13" s="12" t="s">
        <v>808</v>
      </c>
      <c r="E13" s="12" t="s">
        <v>796</v>
      </c>
      <c r="F13" s="13">
        <v>2500000</v>
      </c>
      <c r="G13" s="11" t="s">
        <v>797</v>
      </c>
      <c r="H13" s="11" t="s">
        <v>798</v>
      </c>
      <c r="I13" s="11" t="s">
        <v>799</v>
      </c>
      <c r="J13" s="11">
        <v>1</v>
      </c>
      <c r="K13" s="11"/>
      <c r="L13" s="11" t="s">
        <v>246</v>
      </c>
    </row>
    <row r="14" spans="2:12" ht="14.4">
      <c r="B14" s="254" t="s">
        <v>793</v>
      </c>
      <c r="C14" s="11" t="s">
        <v>794</v>
      </c>
      <c r="D14" s="12" t="s">
        <v>809</v>
      </c>
      <c r="E14" s="12" t="s">
        <v>796</v>
      </c>
      <c r="F14" s="13">
        <v>2500000</v>
      </c>
      <c r="G14" s="11" t="s">
        <v>797</v>
      </c>
      <c r="H14" s="11" t="s">
        <v>798</v>
      </c>
      <c r="I14" s="11" t="s">
        <v>799</v>
      </c>
      <c r="J14" s="11">
        <v>1</v>
      </c>
      <c r="K14" s="11"/>
      <c r="L14" s="11" t="s">
        <v>246</v>
      </c>
    </row>
    <row r="15" spans="2:12" ht="14.4">
      <c r="B15" s="254" t="s">
        <v>793</v>
      </c>
      <c r="C15" s="11" t="s">
        <v>794</v>
      </c>
      <c r="D15" s="12" t="s">
        <v>810</v>
      </c>
      <c r="E15" s="12" t="s">
        <v>796</v>
      </c>
      <c r="F15" s="13">
        <v>2500000</v>
      </c>
      <c r="G15" s="11" t="s">
        <v>797</v>
      </c>
      <c r="H15" s="11" t="s">
        <v>798</v>
      </c>
      <c r="I15" s="11" t="s">
        <v>799</v>
      </c>
      <c r="J15" s="11">
        <v>1</v>
      </c>
      <c r="K15" s="11"/>
      <c r="L15" s="11" t="s">
        <v>246</v>
      </c>
    </row>
    <row r="16" spans="2:12" ht="14.4">
      <c r="B16" s="254" t="s">
        <v>793</v>
      </c>
      <c r="C16" s="11" t="s">
        <v>794</v>
      </c>
      <c r="D16" s="12" t="s">
        <v>811</v>
      </c>
      <c r="E16" s="12" t="s">
        <v>796</v>
      </c>
      <c r="F16" s="13">
        <v>2500000</v>
      </c>
      <c r="G16" s="11" t="s">
        <v>797</v>
      </c>
      <c r="H16" s="11" t="s">
        <v>798</v>
      </c>
      <c r="I16" s="11" t="s">
        <v>799</v>
      </c>
      <c r="J16" s="11">
        <v>1</v>
      </c>
      <c r="K16" s="11"/>
      <c r="L16" s="11" t="s">
        <v>246</v>
      </c>
    </row>
    <row r="17" spans="2:12" ht="14.4">
      <c r="B17" s="254" t="s">
        <v>793</v>
      </c>
      <c r="C17" s="11" t="s">
        <v>794</v>
      </c>
      <c r="D17" s="12" t="s">
        <v>812</v>
      </c>
      <c r="E17" s="12" t="s">
        <v>796</v>
      </c>
      <c r="F17" s="13">
        <v>2500000</v>
      </c>
      <c r="G17" s="11" t="s">
        <v>797</v>
      </c>
      <c r="H17" s="11" t="s">
        <v>798</v>
      </c>
      <c r="I17" s="11" t="s">
        <v>799</v>
      </c>
      <c r="J17" s="11">
        <v>1</v>
      </c>
      <c r="K17" s="11"/>
      <c r="L17" s="11" t="s">
        <v>246</v>
      </c>
    </row>
    <row r="18" spans="2:12" ht="14.4">
      <c r="B18" s="254" t="s">
        <v>793</v>
      </c>
      <c r="C18" s="11" t="s">
        <v>794</v>
      </c>
      <c r="D18" s="12" t="s">
        <v>813</v>
      </c>
      <c r="E18" s="12" t="s">
        <v>814</v>
      </c>
      <c r="F18" s="13">
        <v>3100000</v>
      </c>
      <c r="G18" s="11" t="s">
        <v>797</v>
      </c>
      <c r="H18" s="11" t="s">
        <v>798</v>
      </c>
      <c r="I18" s="11" t="s">
        <v>799</v>
      </c>
      <c r="J18" s="11">
        <v>1</v>
      </c>
      <c r="K18" s="11"/>
      <c r="L18" s="11" t="s">
        <v>246</v>
      </c>
    </row>
    <row r="19" spans="2:12" ht="14.4">
      <c r="B19" s="254" t="s">
        <v>793</v>
      </c>
      <c r="C19" s="11" t="s">
        <v>794</v>
      </c>
      <c r="D19" s="12" t="s">
        <v>815</v>
      </c>
      <c r="E19" s="12" t="s">
        <v>816</v>
      </c>
      <c r="F19" s="13">
        <v>1250000</v>
      </c>
      <c r="G19" s="11" t="s">
        <v>797</v>
      </c>
      <c r="H19" s="11" t="s">
        <v>798</v>
      </c>
      <c r="I19" s="11" t="s">
        <v>799</v>
      </c>
      <c r="J19" s="11">
        <v>1</v>
      </c>
      <c r="K19" s="11"/>
      <c r="L19" s="11" t="s">
        <v>306</v>
      </c>
    </row>
    <row r="20" spans="2:12" ht="14.4">
      <c r="B20" s="254" t="s">
        <v>817</v>
      </c>
      <c r="C20" s="77" t="s">
        <v>818</v>
      </c>
      <c r="D20" s="17" t="s">
        <v>21</v>
      </c>
      <c r="E20" s="17" t="s">
        <v>819</v>
      </c>
      <c r="F20" s="78">
        <v>2400000</v>
      </c>
      <c r="G20" s="1284" t="s">
        <v>797</v>
      </c>
      <c r="H20" s="77" t="s">
        <v>798</v>
      </c>
      <c r="I20" s="77" t="s">
        <v>799</v>
      </c>
      <c r="J20" s="77">
        <v>1</v>
      </c>
      <c r="K20" s="77"/>
      <c r="L20" s="11" t="s">
        <v>576</v>
      </c>
    </row>
    <row r="21" spans="2:12" ht="14.4">
      <c r="B21" s="254" t="s">
        <v>817</v>
      </c>
      <c r="C21" s="77" t="s">
        <v>818</v>
      </c>
      <c r="D21" s="17" t="s">
        <v>24</v>
      </c>
      <c r="E21" s="17" t="s">
        <v>820</v>
      </c>
      <c r="F21" s="78">
        <v>1500000</v>
      </c>
      <c r="G21" s="77" t="s">
        <v>797</v>
      </c>
      <c r="H21" s="77" t="s">
        <v>798</v>
      </c>
      <c r="I21" s="77" t="s">
        <v>799</v>
      </c>
      <c r="J21" s="77">
        <v>1</v>
      </c>
      <c r="K21" s="77"/>
      <c r="L21" s="54" t="s">
        <v>246</v>
      </c>
    </row>
    <row r="22" spans="2:12" ht="14.4">
      <c r="B22" s="651" t="s">
        <v>821</v>
      </c>
      <c r="C22" s="77" t="s">
        <v>818</v>
      </c>
      <c r="D22" s="17" t="s">
        <v>160</v>
      </c>
      <c r="E22" s="17" t="s">
        <v>822</v>
      </c>
      <c r="F22" s="78">
        <v>1250000</v>
      </c>
      <c r="G22" s="77" t="s">
        <v>805</v>
      </c>
      <c r="H22" s="77" t="s">
        <v>798</v>
      </c>
      <c r="I22" s="77" t="s">
        <v>799</v>
      </c>
      <c r="J22" s="77">
        <v>1</v>
      </c>
      <c r="K22" s="77"/>
      <c r="L22" s="115" t="s">
        <v>306</v>
      </c>
    </row>
    <row r="23" spans="2:12" ht="14.4">
      <c r="B23" s="652" t="s">
        <v>821</v>
      </c>
      <c r="C23" s="116" t="s">
        <v>823</v>
      </c>
      <c r="D23" s="117" t="s">
        <v>824</v>
      </c>
      <c r="E23" s="117" t="s">
        <v>822</v>
      </c>
      <c r="F23" s="118">
        <v>2700000</v>
      </c>
      <c r="G23" s="116" t="s">
        <v>805</v>
      </c>
      <c r="H23" s="116" t="s">
        <v>798</v>
      </c>
      <c r="I23" s="116" t="s">
        <v>799</v>
      </c>
      <c r="J23" s="116">
        <v>1</v>
      </c>
      <c r="K23" s="116"/>
      <c r="L23" s="98" t="s">
        <v>246</v>
      </c>
    </row>
    <row r="24" spans="2:12" ht="14.4">
      <c r="B24" s="651" t="s">
        <v>821</v>
      </c>
      <c r="C24" s="77" t="s">
        <v>818</v>
      </c>
      <c r="D24" s="17" t="s">
        <v>825</v>
      </c>
      <c r="E24" s="17" t="s">
        <v>822</v>
      </c>
      <c r="F24" s="78">
        <v>2500000</v>
      </c>
      <c r="G24" s="77" t="s">
        <v>805</v>
      </c>
      <c r="H24" s="77" t="s">
        <v>798</v>
      </c>
      <c r="I24" s="77" t="s">
        <v>799</v>
      </c>
      <c r="J24" s="77">
        <v>1</v>
      </c>
      <c r="K24" s="77"/>
      <c r="L24" s="115" t="s">
        <v>306</v>
      </c>
    </row>
    <row r="25" spans="2:12" ht="14.4">
      <c r="B25" s="652" t="s">
        <v>821</v>
      </c>
      <c r="C25" s="116" t="s">
        <v>818</v>
      </c>
      <c r="D25" s="117" t="s">
        <v>826</v>
      </c>
      <c r="E25" s="117" t="s">
        <v>822</v>
      </c>
      <c r="F25" s="118">
        <v>2700000</v>
      </c>
      <c r="G25" s="116" t="s">
        <v>797</v>
      </c>
      <c r="H25" s="116" t="s">
        <v>798</v>
      </c>
      <c r="I25" s="116" t="s">
        <v>799</v>
      </c>
      <c r="J25" s="116">
        <v>1</v>
      </c>
      <c r="K25" s="116"/>
      <c r="L25" s="98" t="s">
        <v>246</v>
      </c>
    </row>
    <row r="26" spans="2:12" ht="14.4">
      <c r="B26" s="653" t="s">
        <v>821</v>
      </c>
      <c r="C26" s="102" t="s">
        <v>818</v>
      </c>
      <c r="D26" s="103" t="s">
        <v>827</v>
      </c>
      <c r="E26" s="103" t="s">
        <v>828</v>
      </c>
      <c r="F26" s="142">
        <v>75000000</v>
      </c>
      <c r="G26" s="102" t="s">
        <v>805</v>
      </c>
      <c r="H26" s="102" t="s">
        <v>829</v>
      </c>
      <c r="I26" s="102" t="s">
        <v>799</v>
      </c>
      <c r="J26" s="102"/>
      <c r="K26" s="102">
        <v>1</v>
      </c>
      <c r="L26" s="102" t="s">
        <v>830</v>
      </c>
    </row>
    <row r="27" spans="2:12" ht="14.4">
      <c r="B27" s="653" t="s">
        <v>821</v>
      </c>
      <c r="C27" s="99" t="s">
        <v>818</v>
      </c>
      <c r="D27" s="100" t="s">
        <v>831</v>
      </c>
      <c r="E27" s="100" t="s">
        <v>74</v>
      </c>
      <c r="F27" s="101">
        <v>485000000</v>
      </c>
      <c r="G27" s="99" t="s">
        <v>805</v>
      </c>
      <c r="H27" s="99" t="s">
        <v>829</v>
      </c>
      <c r="I27" s="99" t="s">
        <v>799</v>
      </c>
      <c r="J27" s="99"/>
      <c r="K27" s="99">
        <v>1</v>
      </c>
      <c r="L27" s="99" t="s">
        <v>830</v>
      </c>
    </row>
    <row r="28" spans="2:12" ht="14.4">
      <c r="B28" s="653" t="s">
        <v>821</v>
      </c>
      <c r="C28" s="99" t="s">
        <v>823</v>
      </c>
      <c r="D28" s="100" t="s">
        <v>832</v>
      </c>
      <c r="E28" s="100" t="s">
        <v>833</v>
      </c>
      <c r="F28" s="101">
        <v>1700000000</v>
      </c>
      <c r="G28" s="99" t="s">
        <v>805</v>
      </c>
      <c r="H28" s="99" t="s">
        <v>829</v>
      </c>
      <c r="I28" s="99" t="s">
        <v>799</v>
      </c>
      <c r="J28" s="99"/>
      <c r="K28" s="99">
        <v>1</v>
      </c>
      <c r="L28" s="99" t="s">
        <v>830</v>
      </c>
    </row>
    <row r="29" spans="2:12" ht="18">
      <c r="B29" s="1264" t="s">
        <v>26</v>
      </c>
      <c r="C29" s="1264"/>
      <c r="D29" s="1264"/>
      <c r="E29" s="1264"/>
      <c r="F29" s="1264"/>
      <c r="G29" s="1264"/>
      <c r="H29" s="1264"/>
      <c r="I29" s="1264"/>
      <c r="J29" s="178">
        <f>SUM(J6:J27)</f>
        <v>20</v>
      </c>
      <c r="K29" s="178">
        <f>SUM(K6:K28)</f>
        <v>3</v>
      </c>
      <c r="L29" s="178">
        <f>J29+K29</f>
        <v>23</v>
      </c>
    </row>
    <row r="30" spans="2:12" ht="14.4">
      <c r="B30" s="654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ht="18">
      <c r="B31" s="1265" t="s">
        <v>834</v>
      </c>
      <c r="C31" s="1265"/>
      <c r="D31" s="1265"/>
      <c r="E31" s="1265"/>
      <c r="F31" s="1265"/>
      <c r="G31" s="1265"/>
      <c r="H31" s="1265"/>
      <c r="I31" s="1265"/>
      <c r="J31" s="1265"/>
      <c r="K31" s="1265"/>
      <c r="L31" s="1265"/>
    </row>
    <row r="32" spans="2:12" ht="18">
      <c r="B32" s="650" t="s">
        <v>782</v>
      </c>
      <c r="C32" s="176" t="s">
        <v>783</v>
      </c>
      <c r="D32" s="176" t="s">
        <v>784</v>
      </c>
      <c r="E32" s="176" t="s">
        <v>785</v>
      </c>
      <c r="F32" s="177" t="s">
        <v>786</v>
      </c>
      <c r="G32" s="176" t="s">
        <v>787</v>
      </c>
      <c r="H32" s="176" t="s">
        <v>788</v>
      </c>
      <c r="I32" s="176" t="s">
        <v>789</v>
      </c>
      <c r="J32" s="176" t="s">
        <v>790</v>
      </c>
      <c r="K32" s="176" t="s">
        <v>791</v>
      </c>
      <c r="L32" s="176" t="s">
        <v>792</v>
      </c>
    </row>
    <row r="33" spans="2:12" ht="14.4">
      <c r="B33" s="254" t="s">
        <v>835</v>
      </c>
      <c r="C33" s="11" t="s">
        <v>818</v>
      </c>
      <c r="D33" s="12" t="s">
        <v>836</v>
      </c>
      <c r="E33" s="12" t="s">
        <v>837</v>
      </c>
      <c r="F33" s="13">
        <v>1350000</v>
      </c>
      <c r="G33" s="11" t="s">
        <v>805</v>
      </c>
      <c r="H33" s="11" t="s">
        <v>799</v>
      </c>
      <c r="I33" s="11" t="s">
        <v>799</v>
      </c>
      <c r="J33" s="11">
        <v>1</v>
      </c>
      <c r="K33" s="11"/>
      <c r="L33" s="11" t="s">
        <v>30</v>
      </c>
    </row>
    <row r="34" spans="2:12" ht="14.4">
      <c r="B34" s="254" t="s">
        <v>835</v>
      </c>
      <c r="C34" s="11" t="s">
        <v>838</v>
      </c>
      <c r="D34" s="12" t="s">
        <v>839</v>
      </c>
      <c r="E34" s="12" t="s">
        <v>837</v>
      </c>
      <c r="F34" s="13">
        <v>1100000</v>
      </c>
      <c r="G34" s="11" t="s">
        <v>805</v>
      </c>
      <c r="H34" s="11" t="s">
        <v>799</v>
      </c>
      <c r="I34" s="11" t="s">
        <v>799</v>
      </c>
      <c r="J34" s="11">
        <v>1</v>
      </c>
      <c r="K34" s="11"/>
      <c r="L34" s="11" t="s">
        <v>246</v>
      </c>
    </row>
    <row r="35" spans="2:12" ht="14.4">
      <c r="B35" s="254" t="s">
        <v>835</v>
      </c>
      <c r="C35" s="11" t="s">
        <v>818</v>
      </c>
      <c r="D35" s="12" t="s">
        <v>840</v>
      </c>
      <c r="E35" s="12" t="s">
        <v>841</v>
      </c>
      <c r="F35" s="13">
        <v>1800000</v>
      </c>
      <c r="G35" s="11" t="s">
        <v>842</v>
      </c>
      <c r="H35" s="11" t="s">
        <v>829</v>
      </c>
      <c r="I35" s="11" t="s">
        <v>799</v>
      </c>
      <c r="J35" s="11">
        <v>1</v>
      </c>
      <c r="K35" s="11"/>
      <c r="L35" s="11" t="s">
        <v>246</v>
      </c>
    </row>
    <row r="36" spans="2:12" ht="14.4">
      <c r="B36" s="254" t="s">
        <v>835</v>
      </c>
      <c r="C36" s="11" t="s">
        <v>818</v>
      </c>
      <c r="D36" s="12" t="s">
        <v>843</v>
      </c>
      <c r="E36" s="12" t="s">
        <v>819</v>
      </c>
      <c r="F36" s="13">
        <v>1300000</v>
      </c>
      <c r="G36" s="11" t="s">
        <v>805</v>
      </c>
      <c r="H36" s="11" t="s">
        <v>799</v>
      </c>
      <c r="I36" s="11" t="s">
        <v>799</v>
      </c>
      <c r="J36" s="11">
        <v>1</v>
      </c>
      <c r="K36" s="11"/>
      <c r="L36" s="11" t="s">
        <v>43</v>
      </c>
    </row>
    <row r="37" spans="2:12" ht="14.4">
      <c r="B37" s="254">
        <v>44652</v>
      </c>
      <c r="C37" s="11" t="s">
        <v>823</v>
      </c>
      <c r="D37" s="12" t="s">
        <v>844</v>
      </c>
      <c r="E37" s="12" t="s">
        <v>845</v>
      </c>
      <c r="F37" s="13">
        <v>2000000</v>
      </c>
      <c r="G37" s="11" t="s">
        <v>805</v>
      </c>
      <c r="H37" s="11" t="s">
        <v>798</v>
      </c>
      <c r="I37" s="11" t="s">
        <v>799</v>
      </c>
      <c r="J37" s="11">
        <v>1</v>
      </c>
      <c r="K37" s="11"/>
      <c r="L37" s="11" t="s">
        <v>43</v>
      </c>
    </row>
    <row r="38" spans="2:12" ht="14.4">
      <c r="B38" s="254">
        <v>44652</v>
      </c>
      <c r="C38" s="11" t="s">
        <v>838</v>
      </c>
      <c r="D38" s="12" t="s">
        <v>846</v>
      </c>
      <c r="E38" s="12" t="s">
        <v>796</v>
      </c>
      <c r="F38" s="13">
        <v>1500000</v>
      </c>
      <c r="G38" s="11" t="s">
        <v>797</v>
      </c>
      <c r="H38" s="11" t="s">
        <v>798</v>
      </c>
      <c r="I38" s="11" t="s">
        <v>799</v>
      </c>
      <c r="J38" s="11">
        <v>1</v>
      </c>
      <c r="K38" s="11"/>
      <c r="L38" s="11" t="s">
        <v>30</v>
      </c>
    </row>
    <row r="39" spans="2:12" ht="14.4">
      <c r="B39" s="254">
        <v>44348</v>
      </c>
      <c r="C39" s="11" t="s">
        <v>818</v>
      </c>
      <c r="D39" s="12" t="s">
        <v>847</v>
      </c>
      <c r="E39" s="12" t="s">
        <v>841</v>
      </c>
      <c r="F39" s="13">
        <v>1500000</v>
      </c>
      <c r="G39" s="11" t="s">
        <v>797</v>
      </c>
      <c r="H39" s="11" t="s">
        <v>798</v>
      </c>
      <c r="I39" s="11" t="s">
        <v>799</v>
      </c>
      <c r="J39" s="11">
        <v>1</v>
      </c>
      <c r="K39" s="11"/>
      <c r="L39" s="11" t="s">
        <v>576</v>
      </c>
    </row>
    <row r="40" spans="2:12" ht="14.4">
      <c r="B40" s="254">
        <v>44348</v>
      </c>
      <c r="C40" s="11" t="s">
        <v>818</v>
      </c>
      <c r="D40" s="12" t="s">
        <v>848</v>
      </c>
      <c r="E40" s="12" t="s">
        <v>849</v>
      </c>
      <c r="F40" s="13">
        <v>2000000</v>
      </c>
      <c r="G40" s="11" t="s">
        <v>805</v>
      </c>
      <c r="H40" s="11" t="s">
        <v>798</v>
      </c>
      <c r="I40" s="11" t="s">
        <v>799</v>
      </c>
      <c r="J40" s="11">
        <v>1</v>
      </c>
      <c r="K40" s="11"/>
      <c r="L40" s="11" t="s">
        <v>576</v>
      </c>
    </row>
    <row r="41" spans="2:12" ht="14.4">
      <c r="B41" s="254">
        <v>44501</v>
      </c>
      <c r="C41" s="11" t="s">
        <v>818</v>
      </c>
      <c r="D41" s="12" t="s">
        <v>850</v>
      </c>
      <c r="E41" s="12" t="s">
        <v>851</v>
      </c>
      <c r="F41" s="13">
        <v>1400000</v>
      </c>
      <c r="G41" s="11" t="s">
        <v>805</v>
      </c>
      <c r="H41" s="11" t="s">
        <v>798</v>
      </c>
      <c r="I41" s="11" t="s">
        <v>799</v>
      </c>
      <c r="J41" s="11">
        <v>1</v>
      </c>
      <c r="K41" s="11"/>
      <c r="L41" s="11" t="s">
        <v>306</v>
      </c>
    </row>
    <row r="42" spans="2:12" ht="14.4">
      <c r="B42" s="254">
        <v>44501</v>
      </c>
      <c r="C42" s="11" t="s">
        <v>818</v>
      </c>
      <c r="D42" s="12" t="s">
        <v>852</v>
      </c>
      <c r="E42" s="12" t="s">
        <v>822</v>
      </c>
      <c r="F42" s="13">
        <v>2300000</v>
      </c>
      <c r="G42" s="11" t="s">
        <v>805</v>
      </c>
      <c r="H42" s="11" t="s">
        <v>798</v>
      </c>
      <c r="I42" s="11" t="s">
        <v>799</v>
      </c>
      <c r="J42" s="11">
        <v>1</v>
      </c>
      <c r="K42" s="11"/>
      <c r="L42" s="11" t="s">
        <v>246</v>
      </c>
    </row>
    <row r="43" spans="2:12" ht="14.4">
      <c r="B43" s="254">
        <v>44501</v>
      </c>
      <c r="C43" s="11" t="s">
        <v>818</v>
      </c>
      <c r="D43" s="12" t="s">
        <v>853</v>
      </c>
      <c r="E43" s="12" t="s">
        <v>74</v>
      </c>
      <c r="F43" s="13">
        <v>3800000</v>
      </c>
      <c r="G43" s="11" t="s">
        <v>797</v>
      </c>
      <c r="H43" s="11" t="s">
        <v>798</v>
      </c>
      <c r="I43" s="11" t="s">
        <v>799</v>
      </c>
      <c r="J43" s="11">
        <v>1</v>
      </c>
      <c r="K43" s="11"/>
      <c r="L43" s="11" t="s">
        <v>246</v>
      </c>
    </row>
    <row r="44" spans="2:12" ht="14.4">
      <c r="B44" s="582" t="s">
        <v>854</v>
      </c>
      <c r="C44" s="75" t="s">
        <v>818</v>
      </c>
      <c r="D44" s="76" t="s">
        <v>855</v>
      </c>
      <c r="E44" s="76" t="s">
        <v>841</v>
      </c>
      <c r="F44" s="74">
        <v>280000000</v>
      </c>
      <c r="G44" s="75" t="s">
        <v>797</v>
      </c>
      <c r="H44" s="75" t="s">
        <v>798</v>
      </c>
      <c r="I44" s="75" t="s">
        <v>799</v>
      </c>
      <c r="J44" s="75"/>
      <c r="K44" s="75">
        <v>1</v>
      </c>
      <c r="L44" s="75" t="s">
        <v>830</v>
      </c>
    </row>
    <row r="45" spans="2:12" ht="14.4">
      <c r="B45" s="582" t="s">
        <v>856</v>
      </c>
      <c r="C45" s="75" t="s">
        <v>818</v>
      </c>
      <c r="D45" s="76" t="s">
        <v>857</v>
      </c>
      <c r="E45" s="76" t="s">
        <v>841</v>
      </c>
      <c r="F45" s="74">
        <v>495000000</v>
      </c>
      <c r="G45" s="75" t="s">
        <v>797</v>
      </c>
      <c r="H45" s="75" t="s">
        <v>829</v>
      </c>
      <c r="I45" s="75" t="s">
        <v>799</v>
      </c>
      <c r="J45" s="75"/>
      <c r="K45" s="75">
        <v>1</v>
      </c>
      <c r="L45" s="75" t="s">
        <v>830</v>
      </c>
    </row>
    <row r="46" spans="2:12" ht="14.4">
      <c r="B46" s="582"/>
      <c r="C46" s="75"/>
      <c r="D46" s="76"/>
      <c r="E46" s="76"/>
      <c r="F46" s="74"/>
      <c r="G46" s="75"/>
      <c r="H46" s="75"/>
      <c r="I46" s="75"/>
      <c r="J46" s="75"/>
      <c r="K46" s="75"/>
      <c r="L46" s="75"/>
    </row>
    <row r="47" spans="2:12" ht="18">
      <c r="B47" s="1264" t="s">
        <v>26</v>
      </c>
      <c r="C47" s="1264"/>
      <c r="D47" s="1264"/>
      <c r="E47" s="1264"/>
      <c r="F47" s="1264"/>
      <c r="G47" s="1264"/>
      <c r="H47" s="1264"/>
      <c r="I47" s="1264"/>
      <c r="J47" s="179">
        <f>SUM(J33:J46)</f>
        <v>11</v>
      </c>
      <c r="K47" s="180">
        <f>SUM(K33:K46)</f>
        <v>2</v>
      </c>
      <c r="L47" s="180">
        <f>J47+K47</f>
        <v>13</v>
      </c>
    </row>
    <row r="48" spans="2:12" ht="18">
      <c r="B48" s="655"/>
      <c r="C48" s="95"/>
      <c r="D48" s="95"/>
      <c r="E48" s="95"/>
      <c r="F48" s="95"/>
      <c r="G48" s="95"/>
      <c r="H48" s="95"/>
      <c r="I48" s="95"/>
      <c r="J48" s="96"/>
      <c r="K48" s="96"/>
      <c r="L48" s="96"/>
    </row>
    <row r="49" spans="2:12" ht="18">
      <c r="B49" s="1247" t="s">
        <v>2090</v>
      </c>
      <c r="C49" s="1248"/>
      <c r="D49" s="1248"/>
      <c r="E49" s="1248"/>
      <c r="F49" s="1248"/>
      <c r="G49" s="1248"/>
      <c r="H49" s="1248"/>
      <c r="I49" s="1248"/>
      <c r="J49" s="1248"/>
      <c r="K49" s="1248"/>
      <c r="L49" s="1249"/>
    </row>
    <row r="50" spans="2:12" ht="18">
      <c r="B50" s="656" t="s">
        <v>782</v>
      </c>
      <c r="C50" s="175" t="s">
        <v>783</v>
      </c>
      <c r="D50" s="175" t="s">
        <v>784</v>
      </c>
      <c r="E50" s="175" t="s">
        <v>785</v>
      </c>
      <c r="F50" s="181" t="s">
        <v>786</v>
      </c>
      <c r="G50" s="175" t="s">
        <v>787</v>
      </c>
      <c r="H50" s="175" t="s">
        <v>788</v>
      </c>
      <c r="I50" s="175" t="s">
        <v>789</v>
      </c>
      <c r="J50" s="175" t="s">
        <v>790</v>
      </c>
      <c r="K50" s="175" t="s">
        <v>791</v>
      </c>
      <c r="L50" s="175" t="s">
        <v>792</v>
      </c>
    </row>
    <row r="51" spans="2:12" ht="14.4">
      <c r="B51" s="254" t="s">
        <v>858</v>
      </c>
      <c r="C51" s="11" t="s">
        <v>823</v>
      </c>
      <c r="D51" s="12" t="s">
        <v>859</v>
      </c>
      <c r="E51" s="12" t="s">
        <v>860</v>
      </c>
      <c r="F51" s="13">
        <v>2000000</v>
      </c>
      <c r="G51" s="11" t="s">
        <v>805</v>
      </c>
      <c r="H51" s="11" t="s">
        <v>799</v>
      </c>
      <c r="I51" s="11" t="s">
        <v>799</v>
      </c>
      <c r="J51" s="11">
        <v>1</v>
      </c>
      <c r="K51" s="11"/>
      <c r="L51" s="11" t="s">
        <v>30</v>
      </c>
    </row>
    <row r="52" spans="2:12" ht="14.4">
      <c r="B52" s="254">
        <v>44682</v>
      </c>
      <c r="C52" s="11" t="s">
        <v>823</v>
      </c>
      <c r="D52" s="12" t="s">
        <v>861</v>
      </c>
      <c r="E52" s="12" t="s">
        <v>862</v>
      </c>
      <c r="F52" s="13">
        <v>2000000</v>
      </c>
      <c r="G52" s="11" t="s">
        <v>805</v>
      </c>
      <c r="H52" s="11" t="s">
        <v>829</v>
      </c>
      <c r="I52" s="11" t="s">
        <v>799</v>
      </c>
      <c r="J52" s="11">
        <v>1</v>
      </c>
      <c r="K52" s="11"/>
      <c r="L52" s="11" t="s">
        <v>30</v>
      </c>
    </row>
    <row r="53" spans="2:12" ht="14.4">
      <c r="B53" s="254">
        <v>44713</v>
      </c>
      <c r="C53" s="11" t="s">
        <v>784</v>
      </c>
      <c r="D53" s="12" t="s">
        <v>863</v>
      </c>
      <c r="E53" s="12" t="s">
        <v>864</v>
      </c>
      <c r="F53" s="13">
        <v>1000000</v>
      </c>
      <c r="G53" s="11" t="s">
        <v>805</v>
      </c>
      <c r="H53" s="11" t="s">
        <v>798</v>
      </c>
      <c r="I53" s="11" t="s">
        <v>799</v>
      </c>
      <c r="J53" s="11">
        <v>1</v>
      </c>
      <c r="K53" s="11"/>
      <c r="L53" s="11" t="s">
        <v>43</v>
      </c>
    </row>
    <row r="54" spans="2:12" ht="14.4">
      <c r="B54" s="254">
        <v>44713</v>
      </c>
      <c r="C54" s="11" t="s">
        <v>784</v>
      </c>
      <c r="D54" s="12" t="s">
        <v>230</v>
      </c>
      <c r="E54" s="12" t="s">
        <v>845</v>
      </c>
      <c r="F54" s="13">
        <v>2500000</v>
      </c>
      <c r="G54" s="11" t="s">
        <v>805</v>
      </c>
      <c r="H54" s="11" t="s">
        <v>798</v>
      </c>
      <c r="I54" s="11" t="s">
        <v>799</v>
      </c>
      <c r="J54" s="11">
        <v>1</v>
      </c>
      <c r="K54" s="11"/>
      <c r="L54" s="11" t="s">
        <v>576</v>
      </c>
    </row>
    <row r="55" spans="2:12" ht="14.4">
      <c r="B55" s="254">
        <v>44743</v>
      </c>
      <c r="C55" s="11" t="s">
        <v>823</v>
      </c>
      <c r="D55" s="12" t="s">
        <v>865</v>
      </c>
      <c r="E55" s="12" t="s">
        <v>866</v>
      </c>
      <c r="F55" s="13">
        <v>2500000</v>
      </c>
      <c r="G55" s="11" t="s">
        <v>805</v>
      </c>
      <c r="H55" s="11" t="s">
        <v>798</v>
      </c>
      <c r="I55" s="11" t="s">
        <v>799</v>
      </c>
      <c r="J55" s="11">
        <v>1</v>
      </c>
      <c r="K55" s="11"/>
      <c r="L55" s="11" t="s">
        <v>576</v>
      </c>
    </row>
    <row r="56" spans="2:12" ht="14.4">
      <c r="B56" s="254">
        <v>44501</v>
      </c>
      <c r="C56" s="11" t="s">
        <v>823</v>
      </c>
      <c r="D56" s="12" t="s">
        <v>867</v>
      </c>
      <c r="E56" s="12" t="s">
        <v>74</v>
      </c>
      <c r="F56" s="13">
        <v>2200000</v>
      </c>
      <c r="G56" s="11" t="s">
        <v>805</v>
      </c>
      <c r="H56" s="11" t="s">
        <v>798</v>
      </c>
      <c r="I56" s="11" t="s">
        <v>799</v>
      </c>
      <c r="J56" s="11">
        <v>1</v>
      </c>
      <c r="K56" s="11"/>
      <c r="L56" s="11" t="s">
        <v>306</v>
      </c>
    </row>
    <row r="57" spans="2:12" ht="14.4">
      <c r="B57" s="254">
        <v>44531</v>
      </c>
      <c r="C57" s="11" t="s">
        <v>784</v>
      </c>
      <c r="D57" s="12" t="s">
        <v>868</v>
      </c>
      <c r="E57" s="12" t="s">
        <v>74</v>
      </c>
      <c r="F57" s="13">
        <v>2200000</v>
      </c>
      <c r="G57" s="11" t="s">
        <v>797</v>
      </c>
      <c r="H57" s="11" t="s">
        <v>798</v>
      </c>
      <c r="I57" s="11" t="s">
        <v>799</v>
      </c>
      <c r="J57" s="11">
        <v>1</v>
      </c>
      <c r="K57" s="11"/>
      <c r="L57" s="11" t="s">
        <v>306</v>
      </c>
    </row>
    <row r="58" spans="2:12" ht="14.4">
      <c r="B58" s="254" t="s">
        <v>869</v>
      </c>
      <c r="C58" s="11" t="s">
        <v>784</v>
      </c>
      <c r="D58" s="12" t="s">
        <v>589</v>
      </c>
      <c r="E58" s="12" t="s">
        <v>822</v>
      </c>
      <c r="F58" s="13">
        <v>2300000</v>
      </c>
      <c r="G58" s="11" t="s">
        <v>797</v>
      </c>
      <c r="H58" s="11" t="s">
        <v>799</v>
      </c>
      <c r="I58" s="11" t="s">
        <v>799</v>
      </c>
      <c r="J58" s="11">
        <v>1</v>
      </c>
      <c r="K58" s="11"/>
      <c r="L58" s="11" t="s">
        <v>576</v>
      </c>
    </row>
    <row r="59" spans="2:12" ht="14.4">
      <c r="B59" s="254" t="s">
        <v>793</v>
      </c>
      <c r="C59" s="11" t="s">
        <v>838</v>
      </c>
      <c r="D59" s="12" t="s">
        <v>870</v>
      </c>
      <c r="E59" s="12" t="s">
        <v>833</v>
      </c>
      <c r="F59" s="13">
        <v>1100000</v>
      </c>
      <c r="G59" s="11" t="s">
        <v>805</v>
      </c>
      <c r="H59" s="11" t="s">
        <v>798</v>
      </c>
      <c r="I59" s="11" t="s">
        <v>799</v>
      </c>
      <c r="J59" s="11">
        <v>1</v>
      </c>
      <c r="K59" s="11"/>
      <c r="L59" s="11" t="s">
        <v>306</v>
      </c>
    </row>
    <row r="60" spans="2:12" ht="14.4">
      <c r="B60" s="254" t="s">
        <v>817</v>
      </c>
      <c r="C60" s="11" t="s">
        <v>871</v>
      </c>
      <c r="D60" s="12" t="s">
        <v>872</v>
      </c>
      <c r="E60" s="12" t="s">
        <v>74</v>
      </c>
      <c r="F60" s="13">
        <v>1400000</v>
      </c>
      <c r="G60" s="11" t="s">
        <v>805</v>
      </c>
      <c r="H60" s="11" t="s">
        <v>798</v>
      </c>
      <c r="I60" s="11" t="s">
        <v>799</v>
      </c>
      <c r="J60" s="11">
        <v>1</v>
      </c>
      <c r="K60" s="11"/>
      <c r="L60" s="11" t="s">
        <v>306</v>
      </c>
    </row>
    <row r="61" spans="2:12" ht="14.4">
      <c r="B61" s="582">
        <v>44682</v>
      </c>
      <c r="C61" s="75" t="s">
        <v>784</v>
      </c>
      <c r="D61" s="76" t="s">
        <v>873</v>
      </c>
      <c r="E61" s="76" t="s">
        <v>845</v>
      </c>
      <c r="F61" s="74">
        <v>295000000</v>
      </c>
      <c r="G61" s="75" t="s">
        <v>805</v>
      </c>
      <c r="H61" s="75" t="s">
        <v>829</v>
      </c>
      <c r="I61" s="75" t="s">
        <v>799</v>
      </c>
      <c r="J61" s="75"/>
      <c r="K61" s="75">
        <v>1</v>
      </c>
      <c r="L61" s="75" t="s">
        <v>830</v>
      </c>
    </row>
    <row r="62" spans="2:12" ht="14.4">
      <c r="B62" s="582" t="s">
        <v>793</v>
      </c>
      <c r="C62" s="75" t="s">
        <v>784</v>
      </c>
      <c r="D62" s="76" t="s">
        <v>874</v>
      </c>
      <c r="E62" s="76" t="s">
        <v>875</v>
      </c>
      <c r="F62" s="74">
        <v>400000000</v>
      </c>
      <c r="G62" s="75" t="s">
        <v>797</v>
      </c>
      <c r="H62" s="75" t="s">
        <v>798</v>
      </c>
      <c r="I62" s="75" t="s">
        <v>799</v>
      </c>
      <c r="J62" s="75"/>
      <c r="K62" s="75">
        <v>1</v>
      </c>
      <c r="L62" s="75" t="s">
        <v>830</v>
      </c>
    </row>
    <row r="63" spans="2:12" ht="14.4">
      <c r="B63" s="582" t="s">
        <v>817</v>
      </c>
      <c r="C63" s="75" t="s">
        <v>818</v>
      </c>
      <c r="D63" s="76" t="s">
        <v>876</v>
      </c>
      <c r="E63" s="76" t="s">
        <v>796</v>
      </c>
      <c r="F63" s="74">
        <v>415000000</v>
      </c>
      <c r="G63" s="75" t="s">
        <v>797</v>
      </c>
      <c r="H63" s="75" t="s">
        <v>829</v>
      </c>
      <c r="I63" s="75" t="s">
        <v>799</v>
      </c>
      <c r="J63" s="75"/>
      <c r="K63" s="75">
        <v>1</v>
      </c>
      <c r="L63" s="75" t="s">
        <v>830</v>
      </c>
    </row>
    <row r="64" spans="2:12" ht="18">
      <c r="B64" s="1262" t="s">
        <v>26</v>
      </c>
      <c r="C64" s="1262"/>
      <c r="D64" s="1262"/>
      <c r="E64" s="1262"/>
      <c r="F64" s="1262"/>
      <c r="G64" s="1262"/>
      <c r="H64" s="1262"/>
      <c r="I64" s="1262"/>
      <c r="J64" s="182">
        <f>SUM(J51:J63)</f>
        <v>10</v>
      </c>
      <c r="K64" s="182">
        <f>SUM(K51:K63)</f>
        <v>3</v>
      </c>
      <c r="L64" s="182">
        <f>J64+K64</f>
        <v>13</v>
      </c>
    </row>
    <row r="65" spans="2:12" s="55" customFormat="1" ht="18">
      <c r="B65" s="655"/>
      <c r="C65" s="95"/>
      <c r="D65" s="95"/>
      <c r="E65" s="95"/>
      <c r="F65" s="95"/>
      <c r="G65" s="95"/>
      <c r="H65" s="95"/>
      <c r="I65" s="95"/>
      <c r="J65" s="96"/>
      <c r="K65" s="96"/>
      <c r="L65" s="96"/>
    </row>
    <row r="66" spans="2:12" s="55" customFormat="1" ht="18">
      <c r="B66" s="1247" t="s">
        <v>877</v>
      </c>
      <c r="C66" s="1248"/>
      <c r="D66" s="1248"/>
      <c r="E66" s="1248"/>
      <c r="F66" s="1248"/>
      <c r="G66" s="1248"/>
      <c r="H66" s="1248"/>
      <c r="I66" s="1248"/>
      <c r="J66" s="1248"/>
      <c r="K66" s="1248"/>
      <c r="L66" s="1249"/>
    </row>
    <row r="67" spans="2:12" s="55" customFormat="1" ht="18">
      <c r="B67" s="656" t="s">
        <v>782</v>
      </c>
      <c r="C67" s="175" t="s">
        <v>783</v>
      </c>
      <c r="D67" s="175" t="s">
        <v>784</v>
      </c>
      <c r="E67" s="175" t="s">
        <v>785</v>
      </c>
      <c r="F67" s="181" t="s">
        <v>786</v>
      </c>
      <c r="G67" s="175" t="s">
        <v>787</v>
      </c>
      <c r="H67" s="175" t="s">
        <v>788</v>
      </c>
      <c r="I67" s="175" t="s">
        <v>789</v>
      </c>
      <c r="J67" s="175" t="s">
        <v>790</v>
      </c>
      <c r="K67" s="175" t="s">
        <v>791</v>
      </c>
      <c r="L67" s="175" t="s">
        <v>792</v>
      </c>
    </row>
    <row r="68" spans="2:12" s="55" customFormat="1" ht="14.4">
      <c r="B68" s="254"/>
      <c r="C68" s="11"/>
      <c r="D68" s="12"/>
      <c r="E68" s="12"/>
      <c r="F68" s="13"/>
      <c r="G68" s="11"/>
      <c r="H68" s="11"/>
      <c r="I68" s="11"/>
      <c r="J68" s="11"/>
      <c r="K68" s="11"/>
      <c r="L68" s="11"/>
    </row>
    <row r="69" spans="2:12" s="55" customFormat="1" ht="14.4">
      <c r="B69" s="254"/>
      <c r="C69" s="11"/>
      <c r="D69" s="12"/>
      <c r="E69" s="12"/>
      <c r="F69" s="13"/>
      <c r="G69" s="11"/>
      <c r="H69" s="11"/>
      <c r="I69" s="11"/>
      <c r="J69" s="11"/>
      <c r="K69" s="11"/>
      <c r="L69" s="11"/>
    </row>
    <row r="70" spans="2:12" s="55" customFormat="1" ht="14.4">
      <c r="B70" s="582"/>
      <c r="C70" s="75"/>
      <c r="D70" s="76"/>
      <c r="E70" s="76"/>
      <c r="F70" s="74"/>
      <c r="G70" s="75"/>
      <c r="H70" s="75"/>
      <c r="I70" s="75"/>
      <c r="J70" s="75"/>
      <c r="K70" s="75"/>
      <c r="L70" s="75"/>
    </row>
    <row r="71" spans="2:12" s="55" customFormat="1" ht="14.4">
      <c r="B71" s="582"/>
      <c r="C71" s="75"/>
      <c r="D71" s="76"/>
      <c r="E71" s="76"/>
      <c r="F71" s="74"/>
      <c r="G71" s="75"/>
      <c r="H71" s="75"/>
      <c r="I71" s="75"/>
      <c r="J71" s="75"/>
      <c r="K71" s="75"/>
      <c r="L71" s="75"/>
    </row>
    <row r="72" spans="2:12" s="55" customFormat="1" ht="14.4">
      <c r="B72" s="582"/>
      <c r="C72" s="75"/>
      <c r="D72" s="76"/>
      <c r="E72" s="76"/>
      <c r="F72" s="74"/>
      <c r="G72" s="75"/>
      <c r="H72" s="75"/>
      <c r="I72" s="75"/>
      <c r="J72" s="75"/>
      <c r="K72" s="75"/>
      <c r="L72" s="75"/>
    </row>
    <row r="73" spans="2:12" s="55" customFormat="1" ht="18">
      <c r="B73" s="1262" t="s">
        <v>26</v>
      </c>
      <c r="C73" s="1262"/>
      <c r="D73" s="1262"/>
      <c r="E73" s="1262"/>
      <c r="F73" s="1262"/>
      <c r="G73" s="1262"/>
      <c r="H73" s="1262"/>
      <c r="I73" s="1262"/>
      <c r="J73" s="182">
        <f>SUM(J68:J72)</f>
        <v>0</v>
      </c>
      <c r="K73" s="182">
        <f>SUM(K68:K72)</f>
        <v>0</v>
      </c>
      <c r="L73" s="182">
        <f>J73+K73</f>
        <v>0</v>
      </c>
    </row>
    <row r="74" spans="2:12" ht="15.75" customHeight="1"/>
    <row r="75" spans="2:12" ht="18">
      <c r="B75" s="1247" t="s">
        <v>878</v>
      </c>
      <c r="C75" s="1248"/>
      <c r="D75" s="1248"/>
      <c r="E75" s="1248"/>
      <c r="F75" s="1248"/>
      <c r="G75" s="1248"/>
      <c r="H75" s="1248"/>
      <c r="I75" s="1248"/>
      <c r="J75" s="1248"/>
      <c r="K75" s="1248"/>
      <c r="L75" s="1249"/>
    </row>
    <row r="76" spans="2:12" ht="18">
      <c r="B76" s="656" t="s">
        <v>782</v>
      </c>
      <c r="C76" s="175" t="s">
        <v>783</v>
      </c>
      <c r="D76" s="175" t="s">
        <v>784</v>
      </c>
      <c r="E76" s="175" t="s">
        <v>785</v>
      </c>
      <c r="F76" s="181" t="s">
        <v>786</v>
      </c>
      <c r="G76" s="175" t="s">
        <v>787</v>
      </c>
      <c r="H76" s="175" t="s">
        <v>788</v>
      </c>
      <c r="I76" s="175" t="s">
        <v>789</v>
      </c>
      <c r="J76" s="175" t="s">
        <v>790</v>
      </c>
      <c r="K76" s="175" t="s">
        <v>791</v>
      </c>
      <c r="L76" s="175" t="s">
        <v>792</v>
      </c>
    </row>
    <row r="77" spans="2:12" ht="14.4">
      <c r="B77" s="254" t="s">
        <v>856</v>
      </c>
      <c r="C77" s="11" t="s">
        <v>818</v>
      </c>
      <c r="D77" s="12" t="s">
        <v>623</v>
      </c>
      <c r="E77" s="12" t="s">
        <v>879</v>
      </c>
      <c r="F77" s="13">
        <v>1450000</v>
      </c>
      <c r="G77" s="11" t="s">
        <v>805</v>
      </c>
      <c r="H77" s="11" t="s">
        <v>829</v>
      </c>
      <c r="I77" s="11"/>
      <c r="J77" s="11">
        <v>1</v>
      </c>
      <c r="K77" s="11"/>
      <c r="L77" s="11" t="s">
        <v>576</v>
      </c>
    </row>
    <row r="78" spans="2:12" ht="14.4">
      <c r="B78" s="582"/>
      <c r="C78" s="75"/>
      <c r="D78" s="76"/>
      <c r="E78" s="76"/>
      <c r="F78" s="74"/>
      <c r="G78" s="75"/>
      <c r="H78" s="75"/>
      <c r="I78" s="75"/>
      <c r="J78" s="75"/>
      <c r="K78" s="75"/>
      <c r="L78" s="75"/>
    </row>
    <row r="79" spans="2:12" ht="18">
      <c r="B79" s="1262" t="s">
        <v>26</v>
      </c>
      <c r="C79" s="1262"/>
      <c r="D79" s="1262"/>
      <c r="E79" s="1262"/>
      <c r="F79" s="1262"/>
      <c r="G79" s="1262"/>
      <c r="H79" s="1262"/>
      <c r="I79" s="1262"/>
      <c r="J79" s="182">
        <f>SUM(J77:J78)</f>
        <v>1</v>
      </c>
      <c r="K79" s="182">
        <f>SUM(K77:K78)</f>
        <v>0</v>
      </c>
      <c r="L79" s="182">
        <f>J79+K79</f>
        <v>1</v>
      </c>
    </row>
    <row r="82" spans="2:12" ht="31.2">
      <c r="B82" s="1169" t="s">
        <v>78</v>
      </c>
      <c r="C82" s="1169"/>
      <c r="D82" s="1169"/>
      <c r="E82" s="1169"/>
      <c r="F82" s="1169"/>
      <c r="G82" s="1169"/>
      <c r="H82" s="1169"/>
      <c r="I82" s="1169"/>
      <c r="J82" s="1169"/>
      <c r="K82" s="1169"/>
      <c r="L82" s="1169"/>
    </row>
    <row r="83" spans="2:12" ht="31.2">
      <c r="B83" s="649"/>
    </row>
    <row r="84" spans="2:12" ht="18">
      <c r="B84" s="1250" t="s">
        <v>880</v>
      </c>
      <c r="C84" s="1250"/>
      <c r="D84" s="1250"/>
      <c r="E84" s="1250"/>
      <c r="F84" s="1250"/>
      <c r="G84" s="1250"/>
      <c r="H84" s="1250"/>
      <c r="I84" s="1250"/>
      <c r="J84" s="1250"/>
      <c r="K84" s="1250"/>
      <c r="L84" s="1250"/>
    </row>
    <row r="85" spans="2:12" ht="18">
      <c r="B85" s="650" t="s">
        <v>782</v>
      </c>
      <c r="C85" s="176" t="s">
        <v>783</v>
      </c>
      <c r="D85" s="176" t="s">
        <v>784</v>
      </c>
      <c r="E85" s="176" t="s">
        <v>785</v>
      </c>
      <c r="F85" s="177" t="s">
        <v>786</v>
      </c>
      <c r="G85" s="176" t="s">
        <v>787</v>
      </c>
      <c r="H85" s="176" t="s">
        <v>788</v>
      </c>
      <c r="I85" s="176" t="s">
        <v>789</v>
      </c>
      <c r="J85" s="176" t="s">
        <v>790</v>
      </c>
      <c r="K85" s="176" t="s">
        <v>791</v>
      </c>
      <c r="L85" s="176" t="s">
        <v>792</v>
      </c>
    </row>
    <row r="86" spans="2:12" ht="14.4">
      <c r="B86" s="254">
        <v>44563</v>
      </c>
      <c r="C86" s="11" t="s">
        <v>818</v>
      </c>
      <c r="D86" s="12" t="s">
        <v>881</v>
      </c>
      <c r="E86" s="12" t="s">
        <v>74</v>
      </c>
      <c r="F86" s="13">
        <v>1100000</v>
      </c>
      <c r="G86" s="11" t="s">
        <v>797</v>
      </c>
      <c r="H86" s="11" t="s">
        <v>798</v>
      </c>
      <c r="I86" s="11" t="s">
        <v>799</v>
      </c>
      <c r="J86" s="11">
        <v>1</v>
      </c>
      <c r="K86" s="11"/>
      <c r="L86" s="11" t="s">
        <v>246</v>
      </c>
    </row>
    <row r="87" spans="2:12" ht="14.4">
      <c r="B87" s="254">
        <v>44563</v>
      </c>
      <c r="C87" s="11" t="s">
        <v>823</v>
      </c>
      <c r="D87" s="12" t="s">
        <v>882</v>
      </c>
      <c r="E87" s="12" t="s">
        <v>75</v>
      </c>
      <c r="F87" s="13">
        <v>1500000</v>
      </c>
      <c r="G87" s="11" t="s">
        <v>805</v>
      </c>
      <c r="H87" s="11" t="s">
        <v>798</v>
      </c>
      <c r="I87" s="11" t="s">
        <v>799</v>
      </c>
      <c r="J87" s="11">
        <v>1</v>
      </c>
      <c r="K87" s="11"/>
      <c r="L87" s="11" t="s">
        <v>306</v>
      </c>
    </row>
    <row r="88" spans="2:12" ht="14.4">
      <c r="B88" s="254">
        <v>44563</v>
      </c>
      <c r="C88" s="11" t="s">
        <v>818</v>
      </c>
      <c r="D88" s="12" t="s">
        <v>883</v>
      </c>
      <c r="E88" s="12" t="s">
        <v>884</v>
      </c>
      <c r="F88" s="13">
        <v>1050000</v>
      </c>
      <c r="G88" s="11" t="s">
        <v>805</v>
      </c>
      <c r="H88" s="11" t="s">
        <v>829</v>
      </c>
      <c r="I88" s="11" t="s">
        <v>799</v>
      </c>
      <c r="J88" s="11">
        <v>1</v>
      </c>
      <c r="K88" s="11"/>
      <c r="L88" s="11" t="s">
        <v>246</v>
      </c>
    </row>
    <row r="89" spans="2:12" ht="14.4">
      <c r="B89" s="254">
        <v>44563</v>
      </c>
      <c r="C89" s="11" t="s">
        <v>818</v>
      </c>
      <c r="D89" s="12" t="s">
        <v>885</v>
      </c>
      <c r="E89" s="12" t="s">
        <v>879</v>
      </c>
      <c r="F89" s="13">
        <v>1400000</v>
      </c>
      <c r="G89" s="11" t="s">
        <v>797</v>
      </c>
      <c r="H89" s="11" t="s">
        <v>798</v>
      </c>
      <c r="I89" s="11" t="s">
        <v>799</v>
      </c>
      <c r="J89" s="11">
        <v>1</v>
      </c>
      <c r="K89" s="11"/>
      <c r="L89" s="11" t="s">
        <v>306</v>
      </c>
    </row>
    <row r="90" spans="2:12" ht="14.4">
      <c r="B90" s="254">
        <v>44593</v>
      </c>
      <c r="C90" s="11" t="s">
        <v>886</v>
      </c>
      <c r="D90" s="12" t="s">
        <v>887</v>
      </c>
      <c r="E90" s="12" t="s">
        <v>888</v>
      </c>
      <c r="F90" s="13">
        <v>2800000</v>
      </c>
      <c r="G90" s="11" t="s">
        <v>805</v>
      </c>
      <c r="H90" s="11" t="s">
        <v>798</v>
      </c>
      <c r="I90" s="11" t="s">
        <v>799</v>
      </c>
      <c r="J90" s="11">
        <v>1</v>
      </c>
      <c r="K90" s="11"/>
      <c r="L90" s="11" t="s">
        <v>246</v>
      </c>
    </row>
    <row r="91" spans="2:12" ht="14.4">
      <c r="B91" s="254">
        <v>44563</v>
      </c>
      <c r="C91" s="11" t="s">
        <v>818</v>
      </c>
      <c r="D91" s="12" t="s">
        <v>597</v>
      </c>
      <c r="E91" s="12" t="s">
        <v>74</v>
      </c>
      <c r="F91" s="13">
        <v>1500000</v>
      </c>
      <c r="G91" s="11" t="s">
        <v>797</v>
      </c>
      <c r="H91" s="11" t="s">
        <v>798</v>
      </c>
      <c r="I91" s="11" t="s">
        <v>799</v>
      </c>
      <c r="J91" s="11">
        <v>1</v>
      </c>
      <c r="K91" s="11"/>
      <c r="L91" s="11" t="s">
        <v>306</v>
      </c>
    </row>
    <row r="92" spans="2:12" ht="14.4">
      <c r="B92" s="254">
        <v>44775</v>
      </c>
      <c r="C92" s="11" t="s">
        <v>818</v>
      </c>
      <c r="D92" s="12" t="s">
        <v>96</v>
      </c>
      <c r="E92" s="12" t="s">
        <v>807</v>
      </c>
      <c r="F92" s="13">
        <v>2300000</v>
      </c>
      <c r="G92" s="11" t="s">
        <v>797</v>
      </c>
      <c r="H92" s="11" t="s">
        <v>798</v>
      </c>
      <c r="I92" s="11" t="s">
        <v>799</v>
      </c>
      <c r="J92" s="11">
        <v>1</v>
      </c>
      <c r="K92" s="11"/>
      <c r="L92" s="11" t="s">
        <v>246</v>
      </c>
    </row>
    <row r="93" spans="2:12" ht="14.4">
      <c r="B93" s="254">
        <v>44775</v>
      </c>
      <c r="C93" s="11" t="s">
        <v>818</v>
      </c>
      <c r="D93" s="12" t="s">
        <v>889</v>
      </c>
      <c r="E93" s="12" t="s">
        <v>807</v>
      </c>
      <c r="F93" s="13">
        <v>2200000</v>
      </c>
      <c r="G93" s="11" t="s">
        <v>797</v>
      </c>
      <c r="H93" s="11" t="s">
        <v>798</v>
      </c>
      <c r="I93" s="11" t="s">
        <v>799</v>
      </c>
      <c r="J93" s="11">
        <v>1</v>
      </c>
      <c r="K93" s="11"/>
      <c r="L93" s="11" t="s">
        <v>607</v>
      </c>
    </row>
    <row r="94" spans="2:12" ht="14.4">
      <c r="B94" s="254">
        <v>44775</v>
      </c>
      <c r="C94" s="11" t="s">
        <v>818</v>
      </c>
      <c r="D94" s="12" t="s">
        <v>890</v>
      </c>
      <c r="E94" s="12" t="s">
        <v>822</v>
      </c>
      <c r="F94" s="13">
        <v>1200000</v>
      </c>
      <c r="G94" s="11" t="s">
        <v>805</v>
      </c>
      <c r="H94" s="11" t="s">
        <v>798</v>
      </c>
      <c r="I94" s="11" t="s">
        <v>799</v>
      </c>
      <c r="J94" s="11">
        <v>1</v>
      </c>
      <c r="K94" s="11"/>
      <c r="L94" s="11" t="s">
        <v>891</v>
      </c>
    </row>
    <row r="95" spans="2:12" ht="14.4">
      <c r="B95" s="254">
        <v>44836</v>
      </c>
      <c r="C95" s="11" t="s">
        <v>818</v>
      </c>
      <c r="D95" s="12" t="s">
        <v>892</v>
      </c>
      <c r="E95" s="12" t="s">
        <v>74</v>
      </c>
      <c r="F95" s="13">
        <v>3800000</v>
      </c>
      <c r="G95" s="11" t="s">
        <v>805</v>
      </c>
      <c r="H95" s="11" t="s">
        <v>798</v>
      </c>
      <c r="I95" s="11" t="s">
        <v>799</v>
      </c>
      <c r="J95" s="11">
        <v>1</v>
      </c>
      <c r="K95" s="11"/>
      <c r="L95" s="11" t="s">
        <v>891</v>
      </c>
    </row>
    <row r="96" spans="2:12" ht="14.4">
      <c r="B96" s="254" t="s">
        <v>893</v>
      </c>
      <c r="C96" s="11" t="s">
        <v>818</v>
      </c>
      <c r="D96" s="12" t="s">
        <v>894</v>
      </c>
      <c r="E96" s="12" t="s">
        <v>895</v>
      </c>
      <c r="F96" s="13">
        <v>750000</v>
      </c>
      <c r="G96" s="11" t="s">
        <v>805</v>
      </c>
      <c r="H96" s="11" t="s">
        <v>829</v>
      </c>
      <c r="I96" s="11" t="s">
        <v>799</v>
      </c>
      <c r="J96" s="11">
        <v>1</v>
      </c>
      <c r="K96" s="11"/>
      <c r="L96" s="11" t="s">
        <v>607</v>
      </c>
    </row>
    <row r="97" spans="2:12" ht="14.4">
      <c r="B97" s="254" t="s">
        <v>893</v>
      </c>
      <c r="C97" s="11" t="s">
        <v>818</v>
      </c>
      <c r="D97" s="12" t="s">
        <v>896</v>
      </c>
      <c r="E97" s="12" t="s">
        <v>74</v>
      </c>
      <c r="F97" s="13">
        <v>1000000</v>
      </c>
      <c r="G97" s="11" t="s">
        <v>797</v>
      </c>
      <c r="H97" s="11" t="s">
        <v>798</v>
      </c>
      <c r="I97" s="11" t="s">
        <v>799</v>
      </c>
      <c r="J97" s="11">
        <v>1</v>
      </c>
      <c r="K97" s="11"/>
      <c r="L97" s="11" t="s">
        <v>246</v>
      </c>
    </row>
    <row r="98" spans="2:12" ht="14.4">
      <c r="B98" s="254" t="s">
        <v>893</v>
      </c>
      <c r="C98" s="11" t="s">
        <v>818</v>
      </c>
      <c r="D98" s="12" t="s">
        <v>897</v>
      </c>
      <c r="E98" s="12" t="s">
        <v>898</v>
      </c>
      <c r="F98" s="13">
        <v>1100000</v>
      </c>
      <c r="G98" s="11" t="s">
        <v>805</v>
      </c>
      <c r="H98" s="11" t="s">
        <v>829</v>
      </c>
      <c r="I98" s="11" t="s">
        <v>799</v>
      </c>
      <c r="J98" s="11">
        <v>1</v>
      </c>
      <c r="K98" s="11"/>
      <c r="L98" s="11" t="s">
        <v>607</v>
      </c>
    </row>
    <row r="99" spans="2:12" ht="14.4">
      <c r="B99" s="254" t="s">
        <v>893</v>
      </c>
      <c r="C99" s="11" t="s">
        <v>818</v>
      </c>
      <c r="D99" s="12" t="s">
        <v>899</v>
      </c>
      <c r="E99" s="12" t="s">
        <v>74</v>
      </c>
      <c r="F99" s="13">
        <v>3150000</v>
      </c>
      <c r="G99" s="11" t="s">
        <v>805</v>
      </c>
      <c r="H99" s="11" t="s">
        <v>798</v>
      </c>
      <c r="I99" s="11" t="s">
        <v>799</v>
      </c>
      <c r="J99" s="11">
        <v>1</v>
      </c>
      <c r="K99" s="11"/>
      <c r="L99" s="11" t="s">
        <v>246</v>
      </c>
    </row>
    <row r="100" spans="2:12" ht="14.4">
      <c r="B100" s="254" t="s">
        <v>900</v>
      </c>
      <c r="C100" s="77" t="s">
        <v>818</v>
      </c>
      <c r="D100" s="17" t="s">
        <v>901</v>
      </c>
      <c r="E100" s="17" t="s">
        <v>74</v>
      </c>
      <c r="F100" s="78">
        <v>3000000</v>
      </c>
      <c r="G100" s="77" t="s">
        <v>805</v>
      </c>
      <c r="H100" s="77" t="s">
        <v>829</v>
      </c>
      <c r="I100" s="77" t="s">
        <v>799</v>
      </c>
      <c r="J100" s="77">
        <v>1</v>
      </c>
      <c r="K100" s="77"/>
      <c r="L100" s="11" t="s">
        <v>251</v>
      </c>
    </row>
    <row r="101" spans="2:12" ht="14.4">
      <c r="B101" s="254" t="s">
        <v>902</v>
      </c>
      <c r="C101" s="77" t="s">
        <v>818</v>
      </c>
      <c r="D101" s="17" t="s">
        <v>903</v>
      </c>
      <c r="E101" s="17" t="s">
        <v>904</v>
      </c>
      <c r="F101" s="78">
        <v>4500000</v>
      </c>
      <c r="G101" s="77" t="s">
        <v>797</v>
      </c>
      <c r="H101" s="77" t="s">
        <v>829</v>
      </c>
      <c r="I101" s="77" t="s">
        <v>799</v>
      </c>
      <c r="J101" s="77">
        <v>1</v>
      </c>
      <c r="K101" s="77"/>
      <c r="L101" s="54" t="s">
        <v>251</v>
      </c>
    </row>
    <row r="102" spans="2:12" ht="14.4">
      <c r="B102" s="651" t="s">
        <v>902</v>
      </c>
      <c r="C102" s="77" t="s">
        <v>818</v>
      </c>
      <c r="D102" s="17" t="s">
        <v>905</v>
      </c>
      <c r="E102" s="17" t="s">
        <v>906</v>
      </c>
      <c r="F102" s="78">
        <v>1700000</v>
      </c>
      <c r="G102" s="77" t="s">
        <v>805</v>
      </c>
      <c r="H102" s="77" t="s">
        <v>829</v>
      </c>
      <c r="I102" s="77" t="s">
        <v>799</v>
      </c>
      <c r="J102" s="77">
        <v>1</v>
      </c>
      <c r="K102" s="77"/>
      <c r="L102" s="115" t="s">
        <v>251</v>
      </c>
    </row>
    <row r="103" spans="2:12" ht="14.4">
      <c r="B103" s="652" t="s">
        <v>902</v>
      </c>
      <c r="C103" s="116" t="s">
        <v>818</v>
      </c>
      <c r="D103" s="117" t="s">
        <v>907</v>
      </c>
      <c r="E103" s="117" t="s">
        <v>906</v>
      </c>
      <c r="F103" s="118">
        <v>1100000</v>
      </c>
      <c r="G103" s="116" t="s">
        <v>805</v>
      </c>
      <c r="H103" s="116" t="s">
        <v>798</v>
      </c>
      <c r="I103" s="116" t="s">
        <v>799</v>
      </c>
      <c r="J103" s="116">
        <v>1</v>
      </c>
      <c r="K103" s="116"/>
      <c r="L103" s="98" t="s">
        <v>251</v>
      </c>
    </row>
    <row r="104" spans="2:12" ht="14.4">
      <c r="B104" s="651" t="s">
        <v>902</v>
      </c>
      <c r="C104" s="77" t="s">
        <v>818</v>
      </c>
      <c r="D104" s="17" t="s">
        <v>161</v>
      </c>
      <c r="E104" s="17" t="s">
        <v>879</v>
      </c>
      <c r="F104" s="78">
        <v>1100000</v>
      </c>
      <c r="G104" s="77" t="s">
        <v>797</v>
      </c>
      <c r="H104" s="77" t="s">
        <v>798</v>
      </c>
      <c r="I104" s="77" t="s">
        <v>799</v>
      </c>
      <c r="J104" s="77">
        <v>1</v>
      </c>
      <c r="K104" s="77"/>
      <c r="L104" s="115" t="s">
        <v>251</v>
      </c>
    </row>
    <row r="105" spans="2:12" ht="14.4">
      <c r="B105" s="652" t="s">
        <v>908</v>
      </c>
      <c r="C105" s="116" t="s">
        <v>818</v>
      </c>
      <c r="D105" s="117" t="s">
        <v>909</v>
      </c>
      <c r="E105" s="117" t="s">
        <v>823</v>
      </c>
      <c r="F105" s="118">
        <v>3200000</v>
      </c>
      <c r="G105" s="116" t="s">
        <v>805</v>
      </c>
      <c r="H105" s="116" t="s">
        <v>829</v>
      </c>
      <c r="I105" s="116" t="s">
        <v>799</v>
      </c>
      <c r="J105" s="116">
        <v>1</v>
      </c>
      <c r="K105" s="116"/>
      <c r="L105" s="98" t="s">
        <v>251</v>
      </c>
    </row>
    <row r="106" spans="2:12" ht="14.4">
      <c r="B106" s="653">
        <v>44563</v>
      </c>
      <c r="C106" s="102" t="s">
        <v>823</v>
      </c>
      <c r="D106" s="103" t="s">
        <v>882</v>
      </c>
      <c r="E106" s="103" t="s">
        <v>75</v>
      </c>
      <c r="F106" s="142">
        <v>290000000</v>
      </c>
      <c r="G106" s="102" t="s">
        <v>805</v>
      </c>
      <c r="H106" s="102" t="s">
        <v>798</v>
      </c>
      <c r="I106" s="102" t="s">
        <v>799</v>
      </c>
      <c r="J106" s="102"/>
      <c r="K106" s="102">
        <v>1</v>
      </c>
      <c r="L106" s="102" t="s">
        <v>830</v>
      </c>
    </row>
    <row r="107" spans="2:12" ht="14.4">
      <c r="B107" s="653">
        <v>44775</v>
      </c>
      <c r="C107" s="99" t="s">
        <v>818</v>
      </c>
      <c r="D107" s="100" t="s">
        <v>910</v>
      </c>
      <c r="E107" s="100" t="s">
        <v>879</v>
      </c>
      <c r="F107" s="101">
        <v>22000000</v>
      </c>
      <c r="G107" s="99" t="s">
        <v>805</v>
      </c>
      <c r="H107" s="99" t="s">
        <v>829</v>
      </c>
      <c r="I107" s="99" t="s">
        <v>799</v>
      </c>
      <c r="J107" s="99"/>
      <c r="K107" s="99">
        <v>1</v>
      </c>
      <c r="L107" s="99" t="s">
        <v>830</v>
      </c>
    </row>
    <row r="108" spans="2:12" ht="14.4">
      <c r="B108" s="653" t="s">
        <v>902</v>
      </c>
      <c r="C108" s="99" t="s">
        <v>818</v>
      </c>
      <c r="D108" s="100" t="s">
        <v>911</v>
      </c>
      <c r="E108" s="100" t="s">
        <v>74</v>
      </c>
      <c r="F108" s="101">
        <v>1400000000</v>
      </c>
      <c r="G108" s="99" t="s">
        <v>797</v>
      </c>
      <c r="H108" s="99" t="s">
        <v>829</v>
      </c>
      <c r="I108" s="99" t="s">
        <v>799</v>
      </c>
      <c r="J108" s="99"/>
      <c r="K108" s="99">
        <v>1</v>
      </c>
      <c r="L108" s="99" t="s">
        <v>830</v>
      </c>
    </row>
    <row r="109" spans="2:12" ht="18">
      <c r="B109" s="1264" t="s">
        <v>26</v>
      </c>
      <c r="C109" s="1264"/>
      <c r="D109" s="1264"/>
      <c r="E109" s="1264"/>
      <c r="F109" s="1264"/>
      <c r="G109" s="1264"/>
      <c r="H109" s="1264"/>
      <c r="I109" s="1264"/>
      <c r="J109" s="178">
        <f>SUM(J86:J107)</f>
        <v>20</v>
      </c>
      <c r="K109" s="178">
        <f>SUM(K86:K108)</f>
        <v>3</v>
      </c>
      <c r="L109" s="178">
        <f>J109+K109</f>
        <v>23</v>
      </c>
    </row>
    <row r="110" spans="2:12" ht="14.4">
      <c r="B110" s="654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2:12" ht="18">
      <c r="B111" s="1265" t="s">
        <v>912</v>
      </c>
      <c r="C111" s="1265"/>
      <c r="D111" s="1265"/>
      <c r="E111" s="1265"/>
      <c r="F111" s="1265"/>
      <c r="G111" s="1265"/>
      <c r="H111" s="1265"/>
      <c r="I111" s="1265"/>
      <c r="J111" s="1265"/>
      <c r="K111" s="1265"/>
      <c r="L111" s="1265"/>
    </row>
    <row r="112" spans="2:12" ht="18">
      <c r="B112" s="650" t="s">
        <v>782</v>
      </c>
      <c r="C112" s="176" t="s">
        <v>783</v>
      </c>
      <c r="D112" s="176" t="s">
        <v>784</v>
      </c>
      <c r="E112" s="176" t="s">
        <v>785</v>
      </c>
      <c r="F112" s="177" t="s">
        <v>786</v>
      </c>
      <c r="G112" s="176" t="s">
        <v>787</v>
      </c>
      <c r="H112" s="176" t="s">
        <v>788</v>
      </c>
      <c r="I112" s="176" t="s">
        <v>789</v>
      </c>
      <c r="J112" s="176" t="s">
        <v>790</v>
      </c>
      <c r="K112" s="176" t="s">
        <v>791</v>
      </c>
      <c r="L112" s="176" t="s">
        <v>792</v>
      </c>
    </row>
    <row r="113" spans="2:12" ht="14.4">
      <c r="B113" s="254" t="s">
        <v>913</v>
      </c>
      <c r="C113" s="11" t="s">
        <v>818</v>
      </c>
      <c r="D113" s="12" t="s">
        <v>914</v>
      </c>
      <c r="E113" s="12" t="s">
        <v>879</v>
      </c>
      <c r="F113" s="13">
        <v>1500000</v>
      </c>
      <c r="G113" s="11" t="s">
        <v>797</v>
      </c>
      <c r="H113" s="11" t="s">
        <v>829</v>
      </c>
      <c r="I113" s="11" t="s">
        <v>799</v>
      </c>
      <c r="J113" s="11">
        <v>1</v>
      </c>
      <c r="K113" s="11"/>
      <c r="L113" s="11" t="s">
        <v>306</v>
      </c>
    </row>
    <row r="114" spans="2:12" ht="14.4">
      <c r="B114" s="254" t="s">
        <v>915</v>
      </c>
      <c r="C114" s="11" t="s">
        <v>818</v>
      </c>
      <c r="D114" s="12" t="s">
        <v>916</v>
      </c>
      <c r="E114" s="12" t="s">
        <v>917</v>
      </c>
      <c r="F114" s="13">
        <v>2900000</v>
      </c>
      <c r="G114" s="11" t="s">
        <v>797</v>
      </c>
      <c r="H114" s="11" t="s">
        <v>829</v>
      </c>
      <c r="I114" s="11" t="s">
        <v>799</v>
      </c>
      <c r="J114" s="11">
        <v>1</v>
      </c>
      <c r="K114" s="11"/>
      <c r="L114" s="11" t="s">
        <v>246</v>
      </c>
    </row>
    <row r="115" spans="2:12" ht="14.4">
      <c r="B115" s="254">
        <v>44653</v>
      </c>
      <c r="C115" s="11" t="s">
        <v>823</v>
      </c>
      <c r="D115" s="12" t="s">
        <v>918</v>
      </c>
      <c r="E115" s="12" t="s">
        <v>74</v>
      </c>
      <c r="F115" s="13">
        <v>3000000</v>
      </c>
      <c r="G115" s="11" t="s">
        <v>805</v>
      </c>
      <c r="H115" s="11" t="s">
        <v>798</v>
      </c>
      <c r="I115" s="11" t="s">
        <v>799</v>
      </c>
      <c r="J115" s="11">
        <v>1</v>
      </c>
      <c r="K115" s="11"/>
      <c r="L115" s="11" t="s">
        <v>246</v>
      </c>
    </row>
    <row r="116" spans="2:12" ht="14.4">
      <c r="B116" s="254">
        <v>44318</v>
      </c>
      <c r="C116" s="11" t="s">
        <v>818</v>
      </c>
      <c r="D116" s="12" t="s">
        <v>919</v>
      </c>
      <c r="E116" s="12" t="s">
        <v>920</v>
      </c>
      <c r="F116" s="13">
        <v>900000</v>
      </c>
      <c r="G116" s="11" t="s">
        <v>805</v>
      </c>
      <c r="H116" s="11" t="s">
        <v>829</v>
      </c>
      <c r="I116" s="11" t="s">
        <v>799</v>
      </c>
      <c r="J116" s="11">
        <v>1</v>
      </c>
      <c r="K116" s="11"/>
      <c r="L116" s="11" t="s">
        <v>306</v>
      </c>
    </row>
    <row r="117" spans="2:12" ht="14.4">
      <c r="B117" s="254">
        <v>44775</v>
      </c>
      <c r="C117" s="11" t="s">
        <v>818</v>
      </c>
      <c r="D117" s="12" t="s">
        <v>921</v>
      </c>
      <c r="E117" s="12" t="s">
        <v>917</v>
      </c>
      <c r="F117" s="13">
        <v>1400000</v>
      </c>
      <c r="G117" s="11" t="s">
        <v>797</v>
      </c>
      <c r="H117" s="11" t="s">
        <v>829</v>
      </c>
      <c r="I117" s="11" t="s">
        <v>799</v>
      </c>
      <c r="J117" s="11">
        <v>1</v>
      </c>
      <c r="K117" s="11"/>
      <c r="L117" s="11" t="s">
        <v>246</v>
      </c>
    </row>
    <row r="118" spans="2:12" ht="14.4">
      <c r="B118" s="254">
        <v>44775</v>
      </c>
      <c r="C118" s="11" t="s">
        <v>823</v>
      </c>
      <c r="D118" s="12" t="s">
        <v>922</v>
      </c>
      <c r="E118" s="12" t="s">
        <v>807</v>
      </c>
      <c r="F118" s="13">
        <v>1400000</v>
      </c>
      <c r="G118" s="11" t="s">
        <v>805</v>
      </c>
      <c r="H118" s="11" t="s">
        <v>829</v>
      </c>
      <c r="I118" s="11" t="s">
        <v>799</v>
      </c>
      <c r="J118" s="11">
        <v>1</v>
      </c>
      <c r="K118" s="11"/>
      <c r="L118" s="11" t="s">
        <v>607</v>
      </c>
    </row>
    <row r="119" spans="2:12" ht="14.4">
      <c r="B119" s="254">
        <v>44775</v>
      </c>
      <c r="C119" s="11" t="s">
        <v>818</v>
      </c>
      <c r="D119" s="12" t="s">
        <v>923</v>
      </c>
      <c r="E119" s="12" t="s">
        <v>807</v>
      </c>
      <c r="F119" s="13">
        <v>1500000</v>
      </c>
      <c r="G119" s="11" t="s">
        <v>805</v>
      </c>
      <c r="H119" s="11" t="s">
        <v>829</v>
      </c>
      <c r="I119" s="11" t="s">
        <v>799</v>
      </c>
      <c r="J119" s="11">
        <v>1</v>
      </c>
      <c r="K119" s="11"/>
      <c r="L119" s="11" t="s">
        <v>246</v>
      </c>
    </row>
    <row r="120" spans="2:12" ht="14.4">
      <c r="B120" s="254">
        <v>44775</v>
      </c>
      <c r="C120" s="11" t="s">
        <v>818</v>
      </c>
      <c r="D120" s="12" t="s">
        <v>924</v>
      </c>
      <c r="E120" s="12" t="s">
        <v>851</v>
      </c>
      <c r="F120" s="13">
        <v>1250000</v>
      </c>
      <c r="G120" s="11" t="s">
        <v>805</v>
      </c>
      <c r="H120" s="11" t="s">
        <v>829</v>
      </c>
      <c r="I120" s="11" t="s">
        <v>799</v>
      </c>
      <c r="J120" s="11">
        <v>1</v>
      </c>
      <c r="K120" s="11"/>
      <c r="L120" s="11" t="s">
        <v>246</v>
      </c>
    </row>
    <row r="121" spans="2:12" ht="14.4">
      <c r="B121" s="254">
        <v>44836</v>
      </c>
      <c r="C121" s="11" t="s">
        <v>818</v>
      </c>
      <c r="D121" s="12" t="s">
        <v>925</v>
      </c>
      <c r="E121" s="12" t="s">
        <v>926</v>
      </c>
      <c r="F121" s="13">
        <v>1500000</v>
      </c>
      <c r="G121" s="11" t="s">
        <v>805</v>
      </c>
      <c r="H121" s="11" t="s">
        <v>798</v>
      </c>
      <c r="I121" s="11" t="s">
        <v>799</v>
      </c>
      <c r="J121" s="11">
        <v>1</v>
      </c>
      <c r="K121" s="11"/>
      <c r="L121" s="11" t="s">
        <v>891</v>
      </c>
    </row>
    <row r="122" spans="2:12" ht="14.4">
      <c r="B122" s="254">
        <v>44836</v>
      </c>
      <c r="C122" s="11" t="s">
        <v>818</v>
      </c>
      <c r="D122" s="12" t="s">
        <v>927</v>
      </c>
      <c r="E122" s="12" t="s">
        <v>928</v>
      </c>
      <c r="F122" s="13">
        <v>1250000</v>
      </c>
      <c r="G122" s="11" t="s">
        <v>805</v>
      </c>
      <c r="H122" s="11" t="s">
        <v>829</v>
      </c>
      <c r="I122" s="11" t="s">
        <v>799</v>
      </c>
      <c r="J122" s="11">
        <v>1</v>
      </c>
      <c r="K122" s="11"/>
      <c r="L122" s="11" t="s">
        <v>891</v>
      </c>
    </row>
    <row r="123" spans="2:12" ht="14.4">
      <c r="B123" s="254" t="s">
        <v>929</v>
      </c>
      <c r="C123" s="11" t="s">
        <v>818</v>
      </c>
      <c r="D123" s="12" t="s">
        <v>122</v>
      </c>
      <c r="E123" s="12" t="s">
        <v>917</v>
      </c>
      <c r="F123" s="13">
        <v>1900000</v>
      </c>
      <c r="G123" s="11" t="s">
        <v>797</v>
      </c>
      <c r="H123" s="11" t="s">
        <v>829</v>
      </c>
      <c r="I123" s="11" t="s">
        <v>799</v>
      </c>
      <c r="J123" s="11">
        <v>1</v>
      </c>
      <c r="K123" s="11"/>
      <c r="L123" s="11" t="s">
        <v>607</v>
      </c>
    </row>
    <row r="124" spans="2:12" ht="14.4">
      <c r="B124" s="254" t="s">
        <v>893</v>
      </c>
      <c r="C124" s="11" t="s">
        <v>818</v>
      </c>
      <c r="D124" s="12" t="s">
        <v>121</v>
      </c>
      <c r="E124" s="12" t="s">
        <v>74</v>
      </c>
      <c r="F124" s="13">
        <v>2500000</v>
      </c>
      <c r="G124" s="11" t="s">
        <v>797</v>
      </c>
      <c r="H124" s="11" t="s">
        <v>798</v>
      </c>
      <c r="I124" s="11" t="s">
        <v>799</v>
      </c>
      <c r="J124" s="11">
        <v>1</v>
      </c>
      <c r="K124" s="11"/>
      <c r="L124" s="11" t="s">
        <v>246</v>
      </c>
    </row>
    <row r="125" spans="2:12" ht="14.4">
      <c r="B125" s="254" t="s">
        <v>893</v>
      </c>
      <c r="C125" s="11" t="s">
        <v>886</v>
      </c>
      <c r="D125" s="12" t="s">
        <v>930</v>
      </c>
      <c r="E125" s="12" t="s">
        <v>906</v>
      </c>
      <c r="F125" s="13">
        <v>3300000</v>
      </c>
      <c r="G125" s="11" t="s">
        <v>805</v>
      </c>
      <c r="H125" s="11" t="s">
        <v>829</v>
      </c>
      <c r="I125" s="11" t="s">
        <v>799</v>
      </c>
      <c r="J125" s="11">
        <v>1</v>
      </c>
      <c r="K125" s="11"/>
      <c r="L125" s="11" t="s">
        <v>891</v>
      </c>
    </row>
    <row r="126" spans="2:12" ht="14.4">
      <c r="B126" s="254" t="s">
        <v>900</v>
      </c>
      <c r="C126" s="11" t="s">
        <v>886</v>
      </c>
      <c r="D126" s="12" t="s">
        <v>931</v>
      </c>
      <c r="E126" s="12" t="s">
        <v>932</v>
      </c>
      <c r="F126" s="13">
        <v>850000</v>
      </c>
      <c r="G126" s="11" t="s">
        <v>805</v>
      </c>
      <c r="H126" s="11" t="s">
        <v>829</v>
      </c>
      <c r="I126" s="11" t="s">
        <v>799</v>
      </c>
      <c r="J126" s="11">
        <v>1</v>
      </c>
      <c r="K126" s="11"/>
      <c r="L126" s="11" t="s">
        <v>251</v>
      </c>
    </row>
    <row r="127" spans="2:12" ht="14.4">
      <c r="B127" s="254" t="s">
        <v>900</v>
      </c>
      <c r="C127" s="11" t="s">
        <v>818</v>
      </c>
      <c r="D127" s="12" t="s">
        <v>933</v>
      </c>
      <c r="E127" s="12" t="s">
        <v>917</v>
      </c>
      <c r="F127" s="13">
        <v>1700000</v>
      </c>
      <c r="G127" s="11" t="s">
        <v>797</v>
      </c>
      <c r="H127" s="11" t="s">
        <v>829</v>
      </c>
      <c r="I127" s="11" t="s">
        <v>799</v>
      </c>
      <c r="J127" s="11">
        <v>1</v>
      </c>
      <c r="K127" s="11"/>
      <c r="L127" s="11" t="s">
        <v>251</v>
      </c>
    </row>
    <row r="128" spans="2:12" ht="14.4">
      <c r="B128" s="254" t="s">
        <v>902</v>
      </c>
      <c r="C128" s="11" t="s">
        <v>886</v>
      </c>
      <c r="D128" s="12" t="s">
        <v>934</v>
      </c>
      <c r="E128" s="12" t="s">
        <v>888</v>
      </c>
      <c r="F128" s="13">
        <v>1100000</v>
      </c>
      <c r="G128" s="11" t="s">
        <v>805</v>
      </c>
      <c r="H128" s="11" t="s">
        <v>829</v>
      </c>
      <c r="I128" s="11" t="s">
        <v>799</v>
      </c>
      <c r="J128" s="11">
        <v>1</v>
      </c>
      <c r="K128" s="11"/>
      <c r="L128" s="11" t="s">
        <v>251</v>
      </c>
    </row>
    <row r="129" spans="2:12" ht="14.4">
      <c r="B129" s="254" t="s">
        <v>902</v>
      </c>
      <c r="C129" s="11" t="s">
        <v>823</v>
      </c>
      <c r="D129" s="12" t="s">
        <v>935</v>
      </c>
      <c r="E129" s="12" t="s">
        <v>936</v>
      </c>
      <c r="F129" s="13">
        <v>1500000</v>
      </c>
      <c r="G129" s="11" t="s">
        <v>805</v>
      </c>
      <c r="H129" s="11" t="s">
        <v>829</v>
      </c>
      <c r="I129" s="11" t="s">
        <v>799</v>
      </c>
      <c r="J129" s="11">
        <v>1</v>
      </c>
      <c r="K129" s="11"/>
      <c r="L129" s="11" t="s">
        <v>251</v>
      </c>
    </row>
    <row r="130" spans="2:12" ht="14.4">
      <c r="B130" s="254" t="s">
        <v>902</v>
      </c>
      <c r="C130" s="11" t="s">
        <v>886</v>
      </c>
      <c r="D130" s="12" t="s">
        <v>937</v>
      </c>
      <c r="E130" s="12" t="s">
        <v>938</v>
      </c>
      <c r="F130" s="13">
        <v>950000</v>
      </c>
      <c r="G130" s="11" t="s">
        <v>805</v>
      </c>
      <c r="H130" s="11" t="s">
        <v>829</v>
      </c>
      <c r="I130" s="11" t="s">
        <v>799</v>
      </c>
      <c r="J130" s="11">
        <v>1</v>
      </c>
      <c r="K130" s="11"/>
      <c r="L130" s="11" t="s">
        <v>251</v>
      </c>
    </row>
    <row r="131" spans="2:12" ht="14.4">
      <c r="B131" s="254" t="s">
        <v>902</v>
      </c>
      <c r="C131" s="11" t="s">
        <v>886</v>
      </c>
      <c r="D131" s="12" t="s">
        <v>939</v>
      </c>
      <c r="E131" s="12" t="s">
        <v>926</v>
      </c>
      <c r="F131" s="13">
        <v>1000000</v>
      </c>
      <c r="G131" s="11" t="s">
        <v>797</v>
      </c>
      <c r="H131" s="11" t="s">
        <v>798</v>
      </c>
      <c r="I131" s="11" t="s">
        <v>799</v>
      </c>
      <c r="J131" s="11">
        <v>1</v>
      </c>
      <c r="K131" s="11"/>
      <c r="L131" s="11" t="s">
        <v>251</v>
      </c>
    </row>
    <row r="132" spans="2:12" ht="14.4">
      <c r="B132" s="254" t="s">
        <v>908</v>
      </c>
      <c r="C132" s="11" t="s">
        <v>818</v>
      </c>
      <c r="D132" s="12" t="s">
        <v>940</v>
      </c>
      <c r="E132" s="12" t="s">
        <v>941</v>
      </c>
      <c r="F132" s="13">
        <v>1500000</v>
      </c>
      <c r="G132" s="11" t="s">
        <v>805</v>
      </c>
      <c r="H132" s="11" t="s">
        <v>829</v>
      </c>
      <c r="I132" s="11" t="s">
        <v>799</v>
      </c>
      <c r="J132" s="11">
        <v>1</v>
      </c>
      <c r="K132" s="11"/>
      <c r="L132" s="11" t="s">
        <v>246</v>
      </c>
    </row>
    <row r="133" spans="2:12" ht="14.4">
      <c r="B133" s="582" t="s">
        <v>893</v>
      </c>
      <c r="C133" s="75" t="s">
        <v>818</v>
      </c>
      <c r="D133" s="76" t="s">
        <v>942</v>
      </c>
      <c r="E133" s="76" t="s">
        <v>906</v>
      </c>
      <c r="F133" s="74">
        <v>410000000</v>
      </c>
      <c r="G133" s="75" t="s">
        <v>805</v>
      </c>
      <c r="H133" s="75" t="s">
        <v>829</v>
      </c>
      <c r="I133" s="75" t="s">
        <v>799</v>
      </c>
      <c r="J133" s="75"/>
      <c r="K133" s="75">
        <v>1</v>
      </c>
      <c r="L133" s="75" t="s">
        <v>830</v>
      </c>
    </row>
    <row r="134" spans="2:12" ht="14.4">
      <c r="B134" s="582" t="s">
        <v>900</v>
      </c>
      <c r="C134" s="75" t="s">
        <v>823</v>
      </c>
      <c r="D134" s="76" t="s">
        <v>943</v>
      </c>
      <c r="E134" s="76" t="s">
        <v>944</v>
      </c>
      <c r="F134" s="74">
        <v>480000000</v>
      </c>
      <c r="G134" s="75" t="s">
        <v>805</v>
      </c>
      <c r="H134" s="75" t="s">
        <v>829</v>
      </c>
      <c r="I134" s="75" t="s">
        <v>799</v>
      </c>
      <c r="J134" s="75"/>
      <c r="K134" s="75">
        <v>1</v>
      </c>
      <c r="L134" s="75" t="s">
        <v>830</v>
      </c>
    </row>
    <row r="135" spans="2:12" ht="14.4">
      <c r="B135" s="582" t="s">
        <v>900</v>
      </c>
      <c r="C135" s="75" t="s">
        <v>823</v>
      </c>
      <c r="D135" s="76" t="s">
        <v>945</v>
      </c>
      <c r="E135" s="76" t="s">
        <v>906</v>
      </c>
      <c r="F135" s="74">
        <v>360000000</v>
      </c>
      <c r="G135" s="75" t="s">
        <v>805</v>
      </c>
      <c r="H135" s="75" t="s">
        <v>829</v>
      </c>
      <c r="I135" s="75" t="s">
        <v>799</v>
      </c>
      <c r="J135" s="75"/>
      <c r="K135" s="75">
        <v>1</v>
      </c>
      <c r="L135" s="75" t="s">
        <v>830</v>
      </c>
    </row>
    <row r="136" spans="2:12" ht="18">
      <c r="B136" s="1264" t="s">
        <v>26</v>
      </c>
      <c r="C136" s="1264"/>
      <c r="D136" s="1264"/>
      <c r="E136" s="1264"/>
      <c r="F136" s="1264"/>
      <c r="G136" s="1264"/>
      <c r="H136" s="1264"/>
      <c r="I136" s="1264"/>
      <c r="J136" s="179">
        <f>SUM(J113:J135)</f>
        <v>20</v>
      </c>
      <c r="K136" s="180">
        <f>SUM(K113:K135)</f>
        <v>3</v>
      </c>
      <c r="L136" s="180">
        <f>J136+K136</f>
        <v>23</v>
      </c>
    </row>
    <row r="137" spans="2:12" ht="18">
      <c r="B137" s="655"/>
      <c r="C137" s="95"/>
      <c r="D137" s="95"/>
      <c r="E137" s="95"/>
      <c r="F137" s="95"/>
      <c r="G137" s="95"/>
      <c r="H137" s="95"/>
      <c r="I137" s="95"/>
      <c r="J137" s="96"/>
      <c r="K137" s="96"/>
      <c r="L137" s="96"/>
    </row>
    <row r="138" spans="2:12" ht="18">
      <c r="B138" s="1247" t="s">
        <v>2091</v>
      </c>
      <c r="C138" s="1248"/>
      <c r="D138" s="1248"/>
      <c r="E138" s="1248"/>
      <c r="F138" s="1248"/>
      <c r="G138" s="1248"/>
      <c r="H138" s="1248"/>
      <c r="I138" s="1248"/>
      <c r="J138" s="1248"/>
      <c r="K138" s="1248"/>
      <c r="L138" s="1249"/>
    </row>
    <row r="139" spans="2:12" ht="18">
      <c r="B139" s="656" t="s">
        <v>782</v>
      </c>
      <c r="C139" s="175" t="s">
        <v>783</v>
      </c>
      <c r="D139" s="175" t="s">
        <v>784</v>
      </c>
      <c r="E139" s="175" t="s">
        <v>785</v>
      </c>
      <c r="F139" s="181" t="s">
        <v>786</v>
      </c>
      <c r="G139" s="175" t="s">
        <v>787</v>
      </c>
      <c r="H139" s="175" t="s">
        <v>788</v>
      </c>
      <c r="I139" s="175" t="s">
        <v>789</v>
      </c>
      <c r="J139" s="175" t="s">
        <v>790</v>
      </c>
      <c r="K139" s="175" t="s">
        <v>791</v>
      </c>
      <c r="L139" s="175" t="s">
        <v>792</v>
      </c>
    </row>
    <row r="140" spans="2:12" ht="14.4">
      <c r="B140" s="254" t="s">
        <v>913</v>
      </c>
      <c r="C140" s="11" t="s">
        <v>823</v>
      </c>
      <c r="D140" s="12" t="s">
        <v>946</v>
      </c>
      <c r="E140" s="12" t="s">
        <v>932</v>
      </c>
      <c r="F140" s="13">
        <v>1350000</v>
      </c>
      <c r="G140" s="11" t="s">
        <v>805</v>
      </c>
      <c r="H140" s="11" t="s">
        <v>829</v>
      </c>
      <c r="I140" s="11" t="s">
        <v>799</v>
      </c>
      <c r="J140" s="11">
        <v>1</v>
      </c>
      <c r="K140" s="11"/>
      <c r="L140" s="11" t="s">
        <v>246</v>
      </c>
    </row>
    <row r="141" spans="2:12" ht="14.4">
      <c r="B141" s="254">
        <v>44563</v>
      </c>
      <c r="C141" s="11" t="s">
        <v>818</v>
      </c>
      <c r="D141" s="12" t="s">
        <v>947</v>
      </c>
      <c r="E141" s="12" t="s">
        <v>74</v>
      </c>
      <c r="F141" s="13">
        <v>2500000</v>
      </c>
      <c r="G141" s="11" t="s">
        <v>797</v>
      </c>
      <c r="H141" s="11" t="s">
        <v>798</v>
      </c>
      <c r="I141" s="11" t="s">
        <v>799</v>
      </c>
      <c r="J141" s="11">
        <v>1</v>
      </c>
      <c r="K141" s="11"/>
      <c r="L141" s="11" t="s">
        <v>246</v>
      </c>
    </row>
    <row r="142" spans="2:12" ht="14.4">
      <c r="B142" s="254">
        <v>44653</v>
      </c>
      <c r="C142" s="11" t="s">
        <v>818</v>
      </c>
      <c r="D142" s="12" t="s">
        <v>948</v>
      </c>
      <c r="E142" s="12" t="s">
        <v>74</v>
      </c>
      <c r="F142" s="13">
        <v>1700000</v>
      </c>
      <c r="G142" s="11" t="s">
        <v>805</v>
      </c>
      <c r="H142" s="11" t="s">
        <v>798</v>
      </c>
      <c r="I142" s="11" t="s">
        <v>799</v>
      </c>
      <c r="J142" s="11">
        <v>1</v>
      </c>
      <c r="K142" s="11"/>
      <c r="L142" s="11" t="s">
        <v>246</v>
      </c>
    </row>
    <row r="143" spans="2:12" ht="14.4">
      <c r="B143" s="254">
        <v>44683</v>
      </c>
      <c r="C143" s="11" t="s">
        <v>818</v>
      </c>
      <c r="D143" s="12" t="s">
        <v>949</v>
      </c>
      <c r="E143" s="12" t="s">
        <v>74</v>
      </c>
      <c r="F143" s="13">
        <v>1900000</v>
      </c>
      <c r="G143" s="11" t="s">
        <v>805</v>
      </c>
      <c r="H143" s="11" t="s">
        <v>798</v>
      </c>
      <c r="I143" s="11" t="s">
        <v>799</v>
      </c>
      <c r="J143" s="11">
        <v>1</v>
      </c>
      <c r="K143" s="11"/>
      <c r="L143" s="11" t="s">
        <v>306</v>
      </c>
    </row>
    <row r="144" spans="2:12" ht="14.4">
      <c r="B144" s="254">
        <v>44683</v>
      </c>
      <c r="C144" s="11" t="s">
        <v>823</v>
      </c>
      <c r="D144" s="12" t="s">
        <v>950</v>
      </c>
      <c r="E144" s="12" t="s">
        <v>951</v>
      </c>
      <c r="F144" s="13">
        <v>1600000</v>
      </c>
      <c r="G144" s="11" t="s">
        <v>805</v>
      </c>
      <c r="H144" s="11" t="s">
        <v>798</v>
      </c>
      <c r="I144" s="11" t="s">
        <v>799</v>
      </c>
      <c r="J144" s="11">
        <v>1</v>
      </c>
      <c r="K144" s="11"/>
      <c r="L144" s="11" t="s">
        <v>306</v>
      </c>
    </row>
    <row r="145" spans="2:12" ht="14.4">
      <c r="B145" s="254">
        <v>44318</v>
      </c>
      <c r="C145" s="11" t="s">
        <v>818</v>
      </c>
      <c r="D145" s="12" t="s">
        <v>139</v>
      </c>
      <c r="E145" s="12" t="s">
        <v>917</v>
      </c>
      <c r="F145" s="13">
        <v>1750000</v>
      </c>
      <c r="G145" s="11" t="s">
        <v>797</v>
      </c>
      <c r="H145" s="11" t="s">
        <v>798</v>
      </c>
      <c r="I145" s="11" t="s">
        <v>799</v>
      </c>
      <c r="J145" s="11">
        <v>1</v>
      </c>
      <c r="K145" s="11"/>
      <c r="L145" s="11" t="s">
        <v>246</v>
      </c>
    </row>
    <row r="146" spans="2:12" ht="14.4">
      <c r="B146" s="254">
        <v>44744</v>
      </c>
      <c r="C146" s="11" t="s">
        <v>823</v>
      </c>
      <c r="D146" s="12" t="s">
        <v>952</v>
      </c>
      <c r="E146" s="12" t="s">
        <v>845</v>
      </c>
      <c r="F146" s="13">
        <v>1800000</v>
      </c>
      <c r="G146" s="11" t="s">
        <v>805</v>
      </c>
      <c r="H146" s="11" t="s">
        <v>829</v>
      </c>
      <c r="I146" s="11" t="s">
        <v>799</v>
      </c>
      <c r="J146" s="11">
        <v>1</v>
      </c>
      <c r="K146" s="11"/>
      <c r="L146" s="11" t="s">
        <v>607</v>
      </c>
    </row>
    <row r="147" spans="2:12" ht="14.4">
      <c r="B147" s="254">
        <v>44775</v>
      </c>
      <c r="C147" s="11" t="s">
        <v>871</v>
      </c>
      <c r="D147" s="12" t="s">
        <v>953</v>
      </c>
      <c r="E147" s="12" t="s">
        <v>875</v>
      </c>
      <c r="F147" s="13">
        <v>2900000</v>
      </c>
      <c r="G147" s="11" t="s">
        <v>805</v>
      </c>
      <c r="H147" s="11" t="s">
        <v>829</v>
      </c>
      <c r="I147" s="11" t="s">
        <v>799</v>
      </c>
      <c r="J147" s="11">
        <v>1</v>
      </c>
      <c r="K147" s="11"/>
      <c r="L147" s="11" t="s">
        <v>246</v>
      </c>
    </row>
    <row r="148" spans="2:12" ht="14.4">
      <c r="B148" s="254">
        <v>44410</v>
      </c>
      <c r="C148" s="11" t="s">
        <v>886</v>
      </c>
      <c r="D148" s="12" t="s">
        <v>954</v>
      </c>
      <c r="E148" s="12" t="s">
        <v>955</v>
      </c>
      <c r="F148" s="13">
        <v>1200000</v>
      </c>
      <c r="G148" s="11" t="s">
        <v>805</v>
      </c>
      <c r="H148" s="11" t="s">
        <v>798</v>
      </c>
      <c r="I148" s="11" t="s">
        <v>799</v>
      </c>
      <c r="J148" s="11">
        <v>1</v>
      </c>
      <c r="K148" s="11"/>
      <c r="L148" s="11" t="s">
        <v>607</v>
      </c>
    </row>
    <row r="149" spans="2:12" ht="14.4">
      <c r="B149" s="254">
        <v>44836</v>
      </c>
      <c r="C149" s="11" t="s">
        <v>818</v>
      </c>
      <c r="D149" s="12" t="s">
        <v>956</v>
      </c>
      <c r="E149" s="12" t="s">
        <v>796</v>
      </c>
      <c r="F149" s="13">
        <v>3800000</v>
      </c>
      <c r="G149" s="11" t="s">
        <v>797</v>
      </c>
      <c r="H149" s="11" t="s">
        <v>829</v>
      </c>
      <c r="I149" s="11" t="s">
        <v>799</v>
      </c>
      <c r="J149" s="11">
        <v>1</v>
      </c>
      <c r="K149" s="11"/>
      <c r="L149" s="11" t="s">
        <v>891</v>
      </c>
    </row>
    <row r="150" spans="2:12" ht="14.4">
      <c r="B150" s="254">
        <v>44836</v>
      </c>
      <c r="C150" s="11" t="s">
        <v>823</v>
      </c>
      <c r="D150" s="12" t="s">
        <v>957</v>
      </c>
      <c r="E150" s="12" t="s">
        <v>906</v>
      </c>
      <c r="F150" s="13">
        <v>3100000</v>
      </c>
      <c r="G150" s="11" t="s">
        <v>805</v>
      </c>
      <c r="H150" s="11" t="s">
        <v>798</v>
      </c>
      <c r="I150" s="11" t="s">
        <v>799</v>
      </c>
      <c r="J150" s="11">
        <v>1</v>
      </c>
      <c r="K150" s="11"/>
      <c r="L150" s="11" t="s">
        <v>891</v>
      </c>
    </row>
    <row r="151" spans="2:12" ht="14.4">
      <c r="B151" s="254">
        <v>44836</v>
      </c>
      <c r="C151" s="11" t="s">
        <v>818</v>
      </c>
      <c r="D151" s="12" t="s">
        <v>958</v>
      </c>
      <c r="E151" s="12" t="s">
        <v>951</v>
      </c>
      <c r="F151" s="13">
        <v>2050000</v>
      </c>
      <c r="G151" s="11" t="s">
        <v>805</v>
      </c>
      <c r="H151" s="11" t="s">
        <v>829</v>
      </c>
      <c r="I151" s="11" t="s">
        <v>799</v>
      </c>
      <c r="J151" s="11">
        <v>1</v>
      </c>
      <c r="K151" s="11"/>
      <c r="L151" s="11" t="s">
        <v>891</v>
      </c>
    </row>
    <row r="152" spans="2:12" ht="14.4">
      <c r="B152" s="254">
        <v>44867</v>
      </c>
      <c r="C152" s="11" t="s">
        <v>818</v>
      </c>
      <c r="D152" s="12" t="s">
        <v>135</v>
      </c>
      <c r="E152" s="12" t="s">
        <v>74</v>
      </c>
      <c r="F152" s="13">
        <v>1300000</v>
      </c>
      <c r="G152" s="11" t="s">
        <v>797</v>
      </c>
      <c r="H152" s="11" t="s">
        <v>829</v>
      </c>
      <c r="I152" s="11" t="s">
        <v>799</v>
      </c>
      <c r="J152" s="11">
        <v>1</v>
      </c>
      <c r="K152" s="11"/>
      <c r="L152" s="11" t="s">
        <v>607</v>
      </c>
    </row>
    <row r="153" spans="2:12" ht="14.4">
      <c r="B153" s="254" t="s">
        <v>893</v>
      </c>
      <c r="C153" s="11" t="s">
        <v>818</v>
      </c>
      <c r="D153" s="12" t="s">
        <v>959</v>
      </c>
      <c r="E153" s="12" t="s">
        <v>960</v>
      </c>
      <c r="F153" s="13">
        <v>800000</v>
      </c>
      <c r="G153" s="11" t="s">
        <v>797</v>
      </c>
      <c r="H153" s="11" t="s">
        <v>829</v>
      </c>
      <c r="I153" s="11" t="s">
        <v>799</v>
      </c>
      <c r="J153" s="11">
        <v>1</v>
      </c>
      <c r="K153" s="11"/>
      <c r="L153" s="11" t="s">
        <v>607</v>
      </c>
    </row>
    <row r="154" spans="2:12" ht="14.4">
      <c r="B154" s="254" t="s">
        <v>900</v>
      </c>
      <c r="C154" s="11" t="s">
        <v>871</v>
      </c>
      <c r="D154" s="12" t="s">
        <v>961</v>
      </c>
      <c r="E154" s="12" t="s">
        <v>74</v>
      </c>
      <c r="F154" s="13">
        <v>2000000</v>
      </c>
      <c r="G154" s="11" t="s">
        <v>805</v>
      </c>
      <c r="H154" s="11" t="s">
        <v>829</v>
      </c>
      <c r="I154" s="11" t="s">
        <v>799</v>
      </c>
      <c r="J154" s="11">
        <v>1</v>
      </c>
      <c r="K154" s="11"/>
      <c r="L154" s="11" t="s">
        <v>251</v>
      </c>
    </row>
    <row r="155" spans="2:12" ht="14.4">
      <c r="B155" s="254" t="s">
        <v>900</v>
      </c>
      <c r="C155" s="11" t="s">
        <v>823</v>
      </c>
      <c r="D155" s="12" t="s">
        <v>962</v>
      </c>
      <c r="E155" s="12" t="s">
        <v>845</v>
      </c>
      <c r="F155" s="13">
        <v>5000000</v>
      </c>
      <c r="G155" s="11" t="s">
        <v>797</v>
      </c>
      <c r="H155" s="11" t="s">
        <v>829</v>
      </c>
      <c r="I155" s="11" t="s">
        <v>799</v>
      </c>
      <c r="J155" s="11">
        <v>1</v>
      </c>
      <c r="K155" s="11"/>
      <c r="L155" s="11" t="s">
        <v>251</v>
      </c>
    </row>
    <row r="156" spans="2:12" ht="14.4">
      <c r="B156" s="254" t="s">
        <v>902</v>
      </c>
      <c r="C156" s="11" t="s">
        <v>818</v>
      </c>
      <c r="D156" s="12" t="s">
        <v>937</v>
      </c>
      <c r="E156" s="12" t="s">
        <v>960</v>
      </c>
      <c r="F156" s="13">
        <v>1250000</v>
      </c>
      <c r="G156" s="11" t="s">
        <v>805</v>
      </c>
      <c r="H156" s="11" t="s">
        <v>829</v>
      </c>
      <c r="I156" s="11" t="s">
        <v>799</v>
      </c>
      <c r="J156" s="11">
        <v>1</v>
      </c>
      <c r="K156" s="11"/>
      <c r="L156" s="11" t="s">
        <v>251</v>
      </c>
    </row>
    <row r="157" spans="2:12" ht="14.4">
      <c r="B157" s="254" t="s">
        <v>902</v>
      </c>
      <c r="C157" s="11" t="s">
        <v>818</v>
      </c>
      <c r="D157" s="12" t="s">
        <v>963</v>
      </c>
      <c r="E157" s="12" t="s">
        <v>74</v>
      </c>
      <c r="F157" s="13">
        <v>3200000</v>
      </c>
      <c r="G157" s="11" t="s">
        <v>797</v>
      </c>
      <c r="H157" s="11" t="s">
        <v>829</v>
      </c>
      <c r="I157" s="11" t="s">
        <v>799</v>
      </c>
      <c r="J157" s="11">
        <v>1</v>
      </c>
      <c r="K157" s="11"/>
      <c r="L157" s="11" t="s">
        <v>251</v>
      </c>
    </row>
    <row r="158" spans="2:12" ht="14.4">
      <c r="B158" s="254" t="s">
        <v>902</v>
      </c>
      <c r="C158" s="11" t="s">
        <v>818</v>
      </c>
      <c r="D158" s="12" t="s">
        <v>964</v>
      </c>
      <c r="E158" s="12" t="s">
        <v>796</v>
      </c>
      <c r="F158" s="13">
        <v>4500000</v>
      </c>
      <c r="G158" s="11" t="s">
        <v>805</v>
      </c>
      <c r="H158" s="11" t="s">
        <v>829</v>
      </c>
      <c r="I158" s="11" t="s">
        <v>799</v>
      </c>
      <c r="J158" s="11">
        <v>1</v>
      </c>
      <c r="K158" s="11"/>
      <c r="L158" s="11" t="s">
        <v>251</v>
      </c>
    </row>
    <row r="159" spans="2:12" ht="14.4">
      <c r="B159" s="254" t="s">
        <v>902</v>
      </c>
      <c r="C159" s="11" t="s">
        <v>823</v>
      </c>
      <c r="D159" s="12" t="s">
        <v>965</v>
      </c>
      <c r="E159" s="12" t="s">
        <v>796</v>
      </c>
      <c r="F159" s="13">
        <v>3400000</v>
      </c>
      <c r="G159" s="11" t="s">
        <v>805</v>
      </c>
      <c r="H159" s="11" t="s">
        <v>829</v>
      </c>
      <c r="I159" s="11" t="s">
        <v>799</v>
      </c>
      <c r="J159" s="11">
        <v>1</v>
      </c>
      <c r="K159" s="11"/>
      <c r="L159" s="11" t="s">
        <v>251</v>
      </c>
    </row>
    <row r="160" spans="2:12" ht="14.4">
      <c r="B160" s="582" t="s">
        <v>913</v>
      </c>
      <c r="C160" s="75" t="s">
        <v>818</v>
      </c>
      <c r="D160" s="76" t="s">
        <v>966</v>
      </c>
      <c r="E160" s="76" t="s">
        <v>967</v>
      </c>
      <c r="F160" s="74">
        <v>325000000</v>
      </c>
      <c r="G160" s="75" t="s">
        <v>805</v>
      </c>
      <c r="H160" s="75" t="s">
        <v>829</v>
      </c>
      <c r="I160" s="75" t="s">
        <v>799</v>
      </c>
      <c r="J160" s="75"/>
      <c r="K160" s="75"/>
      <c r="L160" s="75" t="s">
        <v>830</v>
      </c>
    </row>
    <row r="161" spans="2:12" ht="14.4">
      <c r="B161" s="582" t="s">
        <v>913</v>
      </c>
      <c r="C161" s="75" t="s">
        <v>818</v>
      </c>
      <c r="D161" s="76" t="s">
        <v>968</v>
      </c>
      <c r="E161" s="76" t="s">
        <v>969</v>
      </c>
      <c r="F161" s="74">
        <v>240000000</v>
      </c>
      <c r="G161" s="75" t="s">
        <v>805</v>
      </c>
      <c r="H161" s="75" t="s">
        <v>829</v>
      </c>
      <c r="I161" s="75" t="s">
        <v>799</v>
      </c>
      <c r="J161" s="75"/>
      <c r="K161" s="75">
        <v>1</v>
      </c>
      <c r="L161" s="75" t="s">
        <v>830</v>
      </c>
    </row>
    <row r="162" spans="2:12" ht="14.4">
      <c r="B162" s="582" t="s">
        <v>908</v>
      </c>
      <c r="C162" s="75" t="s">
        <v>818</v>
      </c>
      <c r="D162" s="76" t="s">
        <v>970</v>
      </c>
      <c r="E162" s="76" t="s">
        <v>74</v>
      </c>
      <c r="F162" s="74">
        <v>445000000</v>
      </c>
      <c r="G162" s="75" t="s">
        <v>805</v>
      </c>
      <c r="H162" s="75" t="s">
        <v>829</v>
      </c>
      <c r="I162" s="75" t="s">
        <v>799</v>
      </c>
      <c r="J162" s="75"/>
      <c r="K162" s="75">
        <v>1</v>
      </c>
      <c r="L162" s="75" t="s">
        <v>830</v>
      </c>
    </row>
    <row r="163" spans="2:12" ht="14.4">
      <c r="B163" s="582" t="s">
        <v>908</v>
      </c>
      <c r="C163" s="75" t="s">
        <v>818</v>
      </c>
      <c r="D163" s="76" t="s">
        <v>971</v>
      </c>
      <c r="E163" s="76" t="s">
        <v>972</v>
      </c>
      <c r="F163" s="74">
        <v>195000000</v>
      </c>
      <c r="G163" s="75" t="s">
        <v>805</v>
      </c>
      <c r="H163" s="75" t="s">
        <v>829</v>
      </c>
      <c r="I163" s="75" t="s">
        <v>799</v>
      </c>
      <c r="J163" s="75"/>
      <c r="K163" s="75">
        <v>1</v>
      </c>
      <c r="L163" s="75" t="s">
        <v>830</v>
      </c>
    </row>
    <row r="164" spans="2:12" ht="18">
      <c r="B164" s="1262" t="s">
        <v>26</v>
      </c>
      <c r="C164" s="1262"/>
      <c r="D164" s="1262"/>
      <c r="E164" s="1262"/>
      <c r="F164" s="1262"/>
      <c r="G164" s="1262"/>
      <c r="H164" s="1262"/>
      <c r="I164" s="1262"/>
      <c r="J164" s="182">
        <f>SUM(J140:J162)</f>
        <v>20</v>
      </c>
      <c r="K164" s="182">
        <f>SUM(K160:K163)</f>
        <v>3</v>
      </c>
      <c r="L164" s="182">
        <f>J164+K164</f>
        <v>23</v>
      </c>
    </row>
    <row r="165" spans="2:12" ht="18">
      <c r="B165" s="655"/>
      <c r="C165" s="95"/>
      <c r="D165" s="95"/>
      <c r="E165" s="95"/>
      <c r="F165" s="95"/>
      <c r="G165" s="95"/>
      <c r="H165" s="95"/>
      <c r="I165" s="95"/>
      <c r="J165" s="96"/>
      <c r="K165" s="96"/>
      <c r="L165" s="96"/>
    </row>
    <row r="166" spans="2:12" ht="18">
      <c r="B166" s="1247" t="s">
        <v>973</v>
      </c>
      <c r="C166" s="1248"/>
      <c r="D166" s="1248"/>
      <c r="E166" s="1248"/>
      <c r="F166" s="1248"/>
      <c r="G166" s="1248"/>
      <c r="H166" s="1248"/>
      <c r="I166" s="1248"/>
      <c r="J166" s="1248"/>
      <c r="K166" s="1248"/>
      <c r="L166" s="1249"/>
    </row>
    <row r="167" spans="2:12" ht="18">
      <c r="B167" s="656" t="s">
        <v>782</v>
      </c>
      <c r="C167" s="175" t="s">
        <v>783</v>
      </c>
      <c r="D167" s="175" t="s">
        <v>784</v>
      </c>
      <c r="E167" s="175" t="s">
        <v>785</v>
      </c>
      <c r="F167" s="181" t="s">
        <v>786</v>
      </c>
      <c r="G167" s="175" t="s">
        <v>787</v>
      </c>
      <c r="H167" s="175" t="s">
        <v>788</v>
      </c>
      <c r="I167" s="175" t="s">
        <v>789</v>
      </c>
      <c r="J167" s="175" t="s">
        <v>790</v>
      </c>
      <c r="K167" s="175" t="s">
        <v>791</v>
      </c>
      <c r="L167" s="175" t="s">
        <v>792</v>
      </c>
    </row>
    <row r="168" spans="2:12" ht="14.4">
      <c r="B168" s="254">
        <v>44653</v>
      </c>
      <c r="C168" s="11" t="s">
        <v>818</v>
      </c>
      <c r="D168" s="12" t="s">
        <v>974</v>
      </c>
      <c r="E168" s="12" t="s">
        <v>975</v>
      </c>
      <c r="F168" s="13">
        <v>720000</v>
      </c>
      <c r="G168" s="11" t="s">
        <v>805</v>
      </c>
      <c r="H168" s="11" t="s">
        <v>829</v>
      </c>
      <c r="I168" s="11" t="s">
        <v>799</v>
      </c>
      <c r="J168" s="11">
        <v>1</v>
      </c>
      <c r="K168" s="11"/>
      <c r="L168" s="11" t="s">
        <v>246</v>
      </c>
    </row>
    <row r="169" spans="2:12" ht="14.4">
      <c r="B169" s="254">
        <v>44653</v>
      </c>
      <c r="C169" s="11" t="s">
        <v>818</v>
      </c>
      <c r="D169" s="12" t="s">
        <v>976</v>
      </c>
      <c r="E169" s="12" t="s">
        <v>977</v>
      </c>
      <c r="F169" s="13">
        <v>840000</v>
      </c>
      <c r="G169" s="11" t="s">
        <v>805</v>
      </c>
      <c r="H169" s="11" t="s">
        <v>829</v>
      </c>
      <c r="I169" s="11" t="s">
        <v>799</v>
      </c>
      <c r="J169" s="11">
        <v>1</v>
      </c>
      <c r="K169" s="11"/>
      <c r="L169" s="11" t="s">
        <v>246</v>
      </c>
    </row>
    <row r="170" spans="2:12" ht="14.4">
      <c r="B170" s="254">
        <v>44653</v>
      </c>
      <c r="C170" s="11" t="s">
        <v>818</v>
      </c>
      <c r="D170" s="12" t="s">
        <v>978</v>
      </c>
      <c r="E170" s="12" t="s">
        <v>977</v>
      </c>
      <c r="F170" s="13">
        <v>970000</v>
      </c>
      <c r="G170" s="11" t="s">
        <v>805</v>
      </c>
      <c r="H170" s="11" t="s">
        <v>798</v>
      </c>
      <c r="I170" s="11" t="s">
        <v>799</v>
      </c>
      <c r="J170" s="11">
        <v>1</v>
      </c>
      <c r="K170" s="11"/>
      <c r="L170" s="11" t="s">
        <v>246</v>
      </c>
    </row>
    <row r="171" spans="2:12" ht="14.4">
      <c r="B171" s="254">
        <v>44653</v>
      </c>
      <c r="C171" s="11" t="s">
        <v>818</v>
      </c>
      <c r="D171" s="12" t="s">
        <v>979</v>
      </c>
      <c r="E171" s="12" t="s">
        <v>977</v>
      </c>
      <c r="F171" s="13">
        <v>860000</v>
      </c>
      <c r="G171" s="11" t="s">
        <v>805</v>
      </c>
      <c r="H171" s="11" t="s">
        <v>798</v>
      </c>
      <c r="I171" s="11" t="s">
        <v>799</v>
      </c>
      <c r="J171" s="11">
        <v>1</v>
      </c>
      <c r="K171" s="11"/>
      <c r="L171" s="11" t="s">
        <v>246</v>
      </c>
    </row>
    <row r="172" spans="2:12" ht="14.4">
      <c r="B172" s="254">
        <v>44653</v>
      </c>
      <c r="C172" s="11" t="s">
        <v>818</v>
      </c>
      <c r="D172" s="12" t="s">
        <v>980</v>
      </c>
      <c r="E172" s="12" t="s">
        <v>977</v>
      </c>
      <c r="F172" s="13">
        <v>860000</v>
      </c>
      <c r="G172" s="11" t="s">
        <v>805</v>
      </c>
      <c r="H172" s="11" t="s">
        <v>798</v>
      </c>
      <c r="I172" s="11" t="s">
        <v>799</v>
      </c>
      <c r="J172" s="11">
        <v>1</v>
      </c>
      <c r="K172" s="11"/>
      <c r="L172" s="11" t="s">
        <v>246</v>
      </c>
    </row>
    <row r="173" spans="2:12" ht="14.4">
      <c r="B173" s="254">
        <v>44653</v>
      </c>
      <c r="C173" s="11" t="s">
        <v>818</v>
      </c>
      <c r="D173" s="12" t="s">
        <v>981</v>
      </c>
      <c r="E173" s="12" t="s">
        <v>977</v>
      </c>
      <c r="F173" s="13">
        <v>860000</v>
      </c>
      <c r="G173" s="11" t="s">
        <v>805</v>
      </c>
      <c r="H173" s="11" t="s">
        <v>798</v>
      </c>
      <c r="I173" s="11" t="s">
        <v>799</v>
      </c>
      <c r="J173" s="11">
        <v>1</v>
      </c>
      <c r="K173" s="11"/>
      <c r="L173" s="11" t="s">
        <v>246</v>
      </c>
    </row>
    <row r="174" spans="2:12" ht="14.4">
      <c r="B174" s="254">
        <v>44653</v>
      </c>
      <c r="C174" s="11" t="s">
        <v>818</v>
      </c>
      <c r="D174" s="12" t="s">
        <v>982</v>
      </c>
      <c r="E174" s="12" t="s">
        <v>977</v>
      </c>
      <c r="F174" s="13">
        <v>860000</v>
      </c>
      <c r="G174" s="11" t="s">
        <v>805</v>
      </c>
      <c r="H174" s="11" t="s">
        <v>829</v>
      </c>
      <c r="I174" s="11" t="s">
        <v>799</v>
      </c>
      <c r="J174" s="11">
        <v>1</v>
      </c>
      <c r="K174" s="11"/>
      <c r="L174" s="11" t="s">
        <v>246</v>
      </c>
    </row>
    <row r="175" spans="2:12" ht="14.4">
      <c r="B175" s="254">
        <v>44683</v>
      </c>
      <c r="C175" s="11" t="s">
        <v>818</v>
      </c>
      <c r="D175" s="12" t="s">
        <v>983</v>
      </c>
      <c r="E175" s="12" t="s">
        <v>977</v>
      </c>
      <c r="F175" s="13">
        <v>860000</v>
      </c>
      <c r="G175" s="11" t="s">
        <v>805</v>
      </c>
      <c r="H175" s="11" t="s">
        <v>798</v>
      </c>
      <c r="I175" s="11" t="s">
        <v>799</v>
      </c>
      <c r="J175" s="11">
        <v>1</v>
      </c>
      <c r="K175" s="11"/>
      <c r="L175" s="11" t="s">
        <v>891</v>
      </c>
    </row>
    <row r="176" spans="2:12" ht="14.4">
      <c r="B176" s="254">
        <v>44683</v>
      </c>
      <c r="C176" s="11" t="s">
        <v>818</v>
      </c>
      <c r="D176" s="12" t="s">
        <v>984</v>
      </c>
      <c r="E176" s="12" t="s">
        <v>977</v>
      </c>
      <c r="F176" s="13">
        <v>795000</v>
      </c>
      <c r="G176" s="11" t="s">
        <v>805</v>
      </c>
      <c r="H176" s="11" t="s">
        <v>798</v>
      </c>
      <c r="I176" s="11" t="s">
        <v>799</v>
      </c>
      <c r="J176" s="11">
        <v>1</v>
      </c>
      <c r="K176" s="11"/>
      <c r="L176" s="11" t="s">
        <v>306</v>
      </c>
    </row>
    <row r="177" spans="2:12" ht="14.4">
      <c r="B177" s="254">
        <v>44683</v>
      </c>
      <c r="C177" s="11" t="s">
        <v>818</v>
      </c>
      <c r="D177" s="12" t="s">
        <v>985</v>
      </c>
      <c r="E177" s="12" t="s">
        <v>977</v>
      </c>
      <c r="F177" s="13">
        <v>880000</v>
      </c>
      <c r="G177" s="11" t="s">
        <v>805</v>
      </c>
      <c r="H177" s="11" t="s">
        <v>798</v>
      </c>
      <c r="I177" s="11" t="s">
        <v>799</v>
      </c>
      <c r="J177" s="11">
        <v>1</v>
      </c>
      <c r="K177" s="11"/>
      <c r="L177" s="11" t="s">
        <v>306</v>
      </c>
    </row>
    <row r="178" spans="2:12" ht="14.4">
      <c r="B178" s="254">
        <v>44683</v>
      </c>
      <c r="C178" s="11" t="s">
        <v>818</v>
      </c>
      <c r="D178" s="12" t="s">
        <v>986</v>
      </c>
      <c r="E178" s="12" t="s">
        <v>977</v>
      </c>
      <c r="F178" s="13">
        <v>890000</v>
      </c>
      <c r="G178" s="11" t="s">
        <v>805</v>
      </c>
      <c r="H178" s="11" t="s">
        <v>829</v>
      </c>
      <c r="I178" s="11" t="s">
        <v>799</v>
      </c>
      <c r="J178" s="11">
        <v>1</v>
      </c>
      <c r="K178" s="11"/>
      <c r="L178" s="11" t="s">
        <v>306</v>
      </c>
    </row>
    <row r="179" spans="2:12" ht="14.4">
      <c r="B179" s="254">
        <v>44683</v>
      </c>
      <c r="C179" s="11" t="s">
        <v>823</v>
      </c>
      <c r="D179" s="12" t="s">
        <v>987</v>
      </c>
      <c r="E179" s="12" t="s">
        <v>926</v>
      </c>
      <c r="F179" s="13">
        <v>2300000</v>
      </c>
      <c r="G179" s="11" t="s">
        <v>805</v>
      </c>
      <c r="H179" s="11" t="s">
        <v>798</v>
      </c>
      <c r="I179" s="11" t="s">
        <v>799</v>
      </c>
      <c r="J179" s="11">
        <v>1</v>
      </c>
      <c r="K179" s="11"/>
      <c r="L179" s="11" t="s">
        <v>306</v>
      </c>
    </row>
    <row r="180" spans="2:12" ht="14.4">
      <c r="B180" s="254">
        <v>44683</v>
      </c>
      <c r="C180" s="11" t="s">
        <v>823</v>
      </c>
      <c r="D180" s="12" t="s">
        <v>988</v>
      </c>
      <c r="E180" s="12" t="s">
        <v>926</v>
      </c>
      <c r="F180" s="13">
        <v>2500000</v>
      </c>
      <c r="G180" s="11" t="s">
        <v>805</v>
      </c>
      <c r="H180" s="11" t="s">
        <v>798</v>
      </c>
      <c r="I180" s="11" t="s">
        <v>799</v>
      </c>
      <c r="J180" s="11">
        <v>1</v>
      </c>
      <c r="K180" s="11"/>
      <c r="L180" s="11" t="s">
        <v>306</v>
      </c>
    </row>
    <row r="181" spans="2:12" ht="14.4">
      <c r="B181" s="254">
        <v>44775</v>
      </c>
      <c r="C181" s="11" t="s">
        <v>818</v>
      </c>
      <c r="D181" s="12" t="s">
        <v>989</v>
      </c>
      <c r="E181" s="12" t="s">
        <v>941</v>
      </c>
      <c r="F181" s="13">
        <v>1600000</v>
      </c>
      <c r="G181" s="11" t="s">
        <v>805</v>
      </c>
      <c r="H181" s="11" t="s">
        <v>829</v>
      </c>
      <c r="I181" s="11" t="s">
        <v>799</v>
      </c>
      <c r="J181" s="11">
        <v>1</v>
      </c>
      <c r="K181" s="11"/>
      <c r="L181" s="11" t="s">
        <v>607</v>
      </c>
    </row>
    <row r="182" spans="2:12" ht="14.4">
      <c r="B182" s="254">
        <v>44836</v>
      </c>
      <c r="C182" s="11" t="s">
        <v>818</v>
      </c>
      <c r="D182" s="12" t="s">
        <v>990</v>
      </c>
      <c r="E182" s="12" t="s">
        <v>917</v>
      </c>
      <c r="F182" s="13">
        <v>1500000</v>
      </c>
      <c r="G182" s="11" t="s">
        <v>797</v>
      </c>
      <c r="H182" s="11" t="s">
        <v>829</v>
      </c>
      <c r="I182" s="11" t="s">
        <v>799</v>
      </c>
      <c r="J182" s="11">
        <v>1</v>
      </c>
      <c r="K182" s="11"/>
      <c r="L182" s="11" t="s">
        <v>891</v>
      </c>
    </row>
    <row r="183" spans="2:12" ht="14.4">
      <c r="B183" s="254">
        <v>44836</v>
      </c>
      <c r="C183" s="11" t="s">
        <v>818</v>
      </c>
      <c r="D183" s="12" t="s">
        <v>991</v>
      </c>
      <c r="E183" s="12" t="s">
        <v>879</v>
      </c>
      <c r="F183" s="13">
        <v>1100000</v>
      </c>
      <c r="G183" s="11" t="s">
        <v>797</v>
      </c>
      <c r="H183" s="11" t="s">
        <v>829</v>
      </c>
      <c r="I183" s="11" t="s">
        <v>799</v>
      </c>
      <c r="J183" s="11">
        <v>1</v>
      </c>
      <c r="K183" s="11"/>
      <c r="L183" s="11" t="s">
        <v>891</v>
      </c>
    </row>
    <row r="184" spans="2:12" ht="14.4">
      <c r="B184" s="254" t="s">
        <v>893</v>
      </c>
      <c r="C184" s="11" t="s">
        <v>871</v>
      </c>
      <c r="D184" s="12" t="s">
        <v>992</v>
      </c>
      <c r="E184" s="12" t="s">
        <v>74</v>
      </c>
      <c r="F184" s="13">
        <v>6000000</v>
      </c>
      <c r="G184" s="11" t="s">
        <v>805</v>
      </c>
      <c r="H184" s="11" t="s">
        <v>829</v>
      </c>
      <c r="I184" s="11" t="s">
        <v>799</v>
      </c>
      <c r="J184" s="11">
        <v>1</v>
      </c>
      <c r="K184" s="11"/>
      <c r="L184" s="11" t="s">
        <v>891</v>
      </c>
    </row>
    <row r="185" spans="2:12" ht="14.4">
      <c r="B185" s="254" t="s">
        <v>900</v>
      </c>
      <c r="C185" s="11" t="s">
        <v>818</v>
      </c>
      <c r="D185" s="12" t="s">
        <v>993</v>
      </c>
      <c r="E185" s="12" t="s">
        <v>74</v>
      </c>
      <c r="F185" s="13">
        <v>2600000</v>
      </c>
      <c r="G185" s="11" t="s">
        <v>797</v>
      </c>
      <c r="H185" s="11" t="s">
        <v>829</v>
      </c>
      <c r="I185" s="11" t="s">
        <v>799</v>
      </c>
      <c r="J185" s="11">
        <v>1</v>
      </c>
      <c r="K185" s="11"/>
      <c r="L185" s="11" t="s">
        <v>251</v>
      </c>
    </row>
    <row r="186" spans="2:12" ht="14.4">
      <c r="B186" s="254" t="s">
        <v>900</v>
      </c>
      <c r="C186" s="11" t="s">
        <v>886</v>
      </c>
      <c r="D186" s="12" t="s">
        <v>994</v>
      </c>
      <c r="E186" s="12" t="s">
        <v>849</v>
      </c>
      <c r="F186" s="13">
        <v>1000000</v>
      </c>
      <c r="G186" s="11" t="s">
        <v>805</v>
      </c>
      <c r="H186" s="11" t="s">
        <v>798</v>
      </c>
      <c r="I186" s="11" t="s">
        <v>799</v>
      </c>
      <c r="J186" s="11">
        <v>1</v>
      </c>
      <c r="K186" s="11"/>
      <c r="L186" s="11" t="s">
        <v>251</v>
      </c>
    </row>
    <row r="187" spans="2:12" ht="14.4">
      <c r="B187" s="254" t="s">
        <v>902</v>
      </c>
      <c r="C187" s="11" t="s">
        <v>818</v>
      </c>
      <c r="D187" s="12" t="s">
        <v>995</v>
      </c>
      <c r="E187" s="12" t="s">
        <v>972</v>
      </c>
      <c r="F187" s="13">
        <v>1300000</v>
      </c>
      <c r="G187" s="11" t="s">
        <v>797</v>
      </c>
      <c r="H187" s="11" t="s">
        <v>829</v>
      </c>
      <c r="I187" s="11" t="s">
        <v>799</v>
      </c>
      <c r="J187" s="11">
        <v>1</v>
      </c>
      <c r="K187" s="11"/>
      <c r="L187" s="11" t="s">
        <v>251</v>
      </c>
    </row>
    <row r="188" spans="2:12" ht="14.4">
      <c r="B188" s="582">
        <v>44653</v>
      </c>
      <c r="C188" s="75" t="s">
        <v>818</v>
      </c>
      <c r="D188" s="76" t="s">
        <v>996</v>
      </c>
      <c r="E188" s="76" t="s">
        <v>969</v>
      </c>
      <c r="F188" s="74">
        <v>650000000</v>
      </c>
      <c r="G188" s="75" t="s">
        <v>805</v>
      </c>
      <c r="H188" s="75" t="s">
        <v>829</v>
      </c>
      <c r="I188" s="75" t="s">
        <v>799</v>
      </c>
      <c r="J188" s="75"/>
      <c r="K188" s="75">
        <v>1</v>
      </c>
      <c r="L188" s="75" t="s">
        <v>830</v>
      </c>
    </row>
    <row r="189" spans="2:12" ht="14.4">
      <c r="B189" s="582">
        <v>44836</v>
      </c>
      <c r="C189" s="75" t="s">
        <v>818</v>
      </c>
      <c r="D189" s="76" t="s">
        <v>997</v>
      </c>
      <c r="E189" s="76" t="s">
        <v>998</v>
      </c>
      <c r="F189" s="74">
        <v>320000000</v>
      </c>
      <c r="G189" s="75" t="s">
        <v>805</v>
      </c>
      <c r="H189" s="75" t="s">
        <v>829</v>
      </c>
      <c r="I189" s="75" t="s">
        <v>799</v>
      </c>
      <c r="J189" s="75"/>
      <c r="K189" s="75">
        <v>1</v>
      </c>
      <c r="L189" s="75" t="s">
        <v>830</v>
      </c>
    </row>
    <row r="190" spans="2:12" ht="14.4">
      <c r="B190" s="582" t="s">
        <v>908</v>
      </c>
      <c r="C190" s="75" t="s">
        <v>818</v>
      </c>
      <c r="D190" s="76" t="s">
        <v>999</v>
      </c>
      <c r="E190" s="76" t="s">
        <v>1000</v>
      </c>
      <c r="F190" s="74">
        <v>358000000</v>
      </c>
      <c r="G190" s="75" t="s">
        <v>805</v>
      </c>
      <c r="H190" s="75" t="s">
        <v>829</v>
      </c>
      <c r="I190" s="75" t="s">
        <v>799</v>
      </c>
      <c r="J190" s="75"/>
      <c r="K190" s="75">
        <v>1</v>
      </c>
      <c r="L190" s="75" t="s">
        <v>830</v>
      </c>
    </row>
    <row r="191" spans="2:12" ht="18">
      <c r="B191" s="1262" t="s">
        <v>26</v>
      </c>
      <c r="C191" s="1262"/>
      <c r="D191" s="1262"/>
      <c r="E191" s="1262"/>
      <c r="F191" s="1262"/>
      <c r="G191" s="1262"/>
      <c r="H191" s="1262"/>
      <c r="I191" s="1262"/>
      <c r="J191" s="182">
        <f>SUM(J168:J190)</f>
        <v>20</v>
      </c>
      <c r="K191" s="182">
        <f>SUM(K168:K190)</f>
        <v>3</v>
      </c>
      <c r="L191" s="182">
        <f>J191+K191</f>
        <v>23</v>
      </c>
    </row>
    <row r="193" spans="2:12" ht="18">
      <c r="B193" s="1247" t="s">
        <v>1001</v>
      </c>
      <c r="C193" s="1248"/>
      <c r="D193" s="1248"/>
      <c r="E193" s="1248"/>
      <c r="F193" s="1248"/>
      <c r="G193" s="1248"/>
      <c r="H193" s="1248"/>
      <c r="I193" s="1248"/>
      <c r="J193" s="1248"/>
      <c r="K193" s="1248"/>
      <c r="L193" s="1249"/>
    </row>
    <row r="194" spans="2:12" ht="18">
      <c r="B194" s="656" t="s">
        <v>782</v>
      </c>
      <c r="C194" s="175" t="s">
        <v>783</v>
      </c>
      <c r="D194" s="175" t="s">
        <v>784</v>
      </c>
      <c r="E194" s="175" t="s">
        <v>785</v>
      </c>
      <c r="F194" s="181" t="s">
        <v>786</v>
      </c>
      <c r="G194" s="175" t="s">
        <v>787</v>
      </c>
      <c r="H194" s="175" t="s">
        <v>788</v>
      </c>
      <c r="I194" s="175" t="s">
        <v>789</v>
      </c>
      <c r="J194" s="175" t="s">
        <v>790</v>
      </c>
      <c r="K194" s="175" t="s">
        <v>791</v>
      </c>
      <c r="L194" s="175" t="s">
        <v>792</v>
      </c>
    </row>
    <row r="195" spans="2:12" ht="14.4">
      <c r="B195" s="254"/>
      <c r="C195" s="11"/>
      <c r="D195" s="12"/>
      <c r="E195" s="12"/>
      <c r="F195" s="13"/>
      <c r="G195" s="11"/>
      <c r="H195" s="11"/>
      <c r="I195" s="11"/>
      <c r="J195" s="11"/>
      <c r="K195" s="11"/>
      <c r="L195" s="11"/>
    </row>
    <row r="196" spans="2:12" ht="14.4">
      <c r="B196" s="254"/>
      <c r="C196" s="11"/>
      <c r="D196" s="12"/>
      <c r="E196" s="12"/>
      <c r="F196" s="13"/>
      <c r="G196" s="11"/>
      <c r="H196" s="11"/>
      <c r="I196" s="11"/>
      <c r="J196" s="11"/>
      <c r="K196" s="11"/>
      <c r="L196" s="11"/>
    </row>
    <row r="197" spans="2:12" ht="14.4">
      <c r="B197" s="254"/>
      <c r="C197" s="11"/>
      <c r="D197" s="12"/>
      <c r="E197" s="12"/>
      <c r="F197" s="13"/>
      <c r="G197" s="11"/>
      <c r="H197" s="11"/>
      <c r="I197" s="11"/>
      <c r="J197" s="11"/>
      <c r="K197" s="11"/>
      <c r="L197" s="11"/>
    </row>
    <row r="198" spans="2:12" ht="14.4">
      <c r="B198" s="582"/>
      <c r="C198" s="75"/>
      <c r="D198" s="76"/>
      <c r="E198" s="76"/>
      <c r="F198" s="74"/>
      <c r="G198" s="75"/>
      <c r="H198" s="75"/>
      <c r="I198" s="75"/>
      <c r="J198" s="75"/>
      <c r="K198" s="75"/>
      <c r="L198" s="75"/>
    </row>
    <row r="199" spans="2:12" ht="18">
      <c r="B199" s="1262" t="s">
        <v>26</v>
      </c>
      <c r="C199" s="1262"/>
      <c r="D199" s="1262"/>
      <c r="E199" s="1262"/>
      <c r="F199" s="1262"/>
      <c r="G199" s="1262"/>
      <c r="H199" s="1262"/>
      <c r="I199" s="1262"/>
      <c r="J199" s="182">
        <f>SUM(J195:J198)</f>
        <v>0</v>
      </c>
      <c r="K199" s="182">
        <f>SUM(K195:K198)</f>
        <v>0</v>
      </c>
      <c r="L199" s="182">
        <f>J199+K199</f>
        <v>0</v>
      </c>
    </row>
    <row r="202" spans="2:12" ht="31.2">
      <c r="B202" s="1169" t="s">
        <v>154</v>
      </c>
      <c r="C202" s="1169"/>
      <c r="D202" s="1169"/>
      <c r="E202" s="1169"/>
      <c r="F202" s="1169"/>
      <c r="G202" s="1169"/>
      <c r="H202" s="1169"/>
      <c r="I202" s="1169"/>
      <c r="J202" s="1169"/>
      <c r="K202" s="1169"/>
      <c r="L202" s="1169"/>
    </row>
    <row r="203" spans="2:12" ht="31.2">
      <c r="B203" s="649"/>
    </row>
    <row r="204" spans="2:12" ht="18">
      <c r="B204" s="1250" t="s">
        <v>1002</v>
      </c>
      <c r="C204" s="1250"/>
      <c r="D204" s="1250"/>
      <c r="E204" s="1250"/>
      <c r="F204" s="1250"/>
      <c r="G204" s="1250"/>
      <c r="H204" s="1250"/>
      <c r="I204" s="1250"/>
      <c r="J204" s="1250"/>
      <c r="K204" s="1250"/>
      <c r="L204" s="1250"/>
    </row>
    <row r="205" spans="2:12" ht="18">
      <c r="B205" s="650" t="s">
        <v>782</v>
      </c>
      <c r="C205" s="176" t="s">
        <v>783</v>
      </c>
      <c r="D205" s="176" t="s">
        <v>784</v>
      </c>
      <c r="E205" s="176" t="s">
        <v>785</v>
      </c>
      <c r="F205" s="177" t="s">
        <v>786</v>
      </c>
      <c r="G205" s="176" t="s">
        <v>787</v>
      </c>
      <c r="H205" s="176" t="s">
        <v>788</v>
      </c>
      <c r="I205" s="176" t="s">
        <v>789</v>
      </c>
      <c r="J205" s="176" t="s">
        <v>790</v>
      </c>
      <c r="K205" s="176" t="s">
        <v>791</v>
      </c>
      <c r="L205" s="176" t="s">
        <v>792</v>
      </c>
    </row>
    <row r="206" spans="2:12" ht="14.4">
      <c r="B206" s="254">
        <v>44595</v>
      </c>
      <c r="C206" s="11" t="s">
        <v>818</v>
      </c>
      <c r="D206" s="12" t="s">
        <v>1003</v>
      </c>
      <c r="E206" s="12" t="s">
        <v>74</v>
      </c>
      <c r="F206" s="13">
        <v>1750000</v>
      </c>
      <c r="G206" s="11" t="s">
        <v>805</v>
      </c>
      <c r="H206" s="11" t="s">
        <v>798</v>
      </c>
      <c r="I206" s="11" t="s">
        <v>799</v>
      </c>
      <c r="J206" s="11">
        <v>1</v>
      </c>
      <c r="K206" s="11"/>
      <c r="L206" s="11" t="s">
        <v>246</v>
      </c>
    </row>
    <row r="207" spans="2:12" ht="14.4">
      <c r="B207" s="254">
        <v>44623</v>
      </c>
      <c r="C207" s="11" t="s">
        <v>886</v>
      </c>
      <c r="D207" s="12" t="s">
        <v>1004</v>
      </c>
      <c r="E207" s="12" t="s">
        <v>938</v>
      </c>
      <c r="F207" s="13">
        <v>3300000</v>
      </c>
      <c r="G207" s="11" t="s">
        <v>805</v>
      </c>
      <c r="H207" s="11" t="s">
        <v>798</v>
      </c>
      <c r="I207" s="11" t="s">
        <v>799</v>
      </c>
      <c r="J207" s="11">
        <v>1</v>
      </c>
      <c r="K207" s="11"/>
      <c r="L207" s="11" t="s">
        <v>251</v>
      </c>
    </row>
    <row r="208" spans="2:12" ht="14.4">
      <c r="B208" s="254">
        <v>44623</v>
      </c>
      <c r="C208" s="11" t="s">
        <v>818</v>
      </c>
      <c r="D208" s="12" t="s">
        <v>627</v>
      </c>
      <c r="E208" s="12" t="s">
        <v>74</v>
      </c>
      <c r="F208" s="13">
        <v>2800000</v>
      </c>
      <c r="G208" s="11" t="s">
        <v>797</v>
      </c>
      <c r="H208" s="11" t="s">
        <v>798</v>
      </c>
      <c r="I208" s="11" t="s">
        <v>799</v>
      </c>
      <c r="J208" s="11">
        <v>1</v>
      </c>
      <c r="K208" s="11"/>
      <c r="L208" s="11" t="s">
        <v>246</v>
      </c>
    </row>
    <row r="209" spans="2:12" ht="14.4">
      <c r="B209" s="254">
        <v>44623</v>
      </c>
      <c r="C209" s="11" t="s">
        <v>823</v>
      </c>
      <c r="D209" s="12" t="s">
        <v>1005</v>
      </c>
      <c r="E209" s="12" t="s">
        <v>1006</v>
      </c>
      <c r="F209" s="13">
        <v>8500000</v>
      </c>
      <c r="G209" s="11" t="s">
        <v>805</v>
      </c>
      <c r="H209" s="11" t="s">
        <v>829</v>
      </c>
      <c r="I209" s="11" t="s">
        <v>799</v>
      </c>
      <c r="J209" s="11">
        <v>1</v>
      </c>
      <c r="K209" s="11"/>
      <c r="L209" s="11" t="s">
        <v>607</v>
      </c>
    </row>
    <row r="210" spans="2:12" ht="14.4">
      <c r="B210" s="254">
        <v>44745</v>
      </c>
      <c r="C210" s="11" t="s">
        <v>818</v>
      </c>
      <c r="D210" s="12" t="s">
        <v>639</v>
      </c>
      <c r="E210" s="12" t="s">
        <v>74</v>
      </c>
      <c r="F210" s="13">
        <v>3200000</v>
      </c>
      <c r="G210" s="11" t="s">
        <v>797</v>
      </c>
      <c r="H210" s="11" t="s">
        <v>798</v>
      </c>
      <c r="I210" s="11" t="s">
        <v>799</v>
      </c>
      <c r="J210" s="11">
        <v>1</v>
      </c>
      <c r="K210" s="11"/>
      <c r="L210" s="11" t="s">
        <v>251</v>
      </c>
    </row>
    <row r="211" spans="2:12" ht="14.4">
      <c r="B211" s="254">
        <v>44807</v>
      </c>
      <c r="C211" s="11" t="s">
        <v>818</v>
      </c>
      <c r="D211" s="12" t="s">
        <v>1007</v>
      </c>
      <c r="E211" s="12" t="s">
        <v>928</v>
      </c>
      <c r="F211" s="13">
        <v>2400000</v>
      </c>
      <c r="G211" s="11" t="s">
        <v>797</v>
      </c>
      <c r="H211" s="11" t="s">
        <v>798</v>
      </c>
      <c r="I211" s="11" t="s">
        <v>799</v>
      </c>
      <c r="J211" s="11">
        <v>1</v>
      </c>
      <c r="K211" s="11"/>
      <c r="L211" s="11" t="s">
        <v>246</v>
      </c>
    </row>
    <row r="212" spans="2:12" ht="14.4">
      <c r="B212" s="254">
        <v>44807</v>
      </c>
      <c r="C212" s="11" t="s">
        <v>818</v>
      </c>
      <c r="D212" s="12" t="s">
        <v>1008</v>
      </c>
      <c r="E212" s="12" t="s">
        <v>1009</v>
      </c>
      <c r="F212" s="13">
        <v>1380000</v>
      </c>
      <c r="G212" s="11" t="s">
        <v>805</v>
      </c>
      <c r="H212" s="11" t="s">
        <v>798</v>
      </c>
      <c r="I212" s="11" t="s">
        <v>799</v>
      </c>
      <c r="J212" s="11">
        <v>1</v>
      </c>
      <c r="K212" s="11"/>
      <c r="L212" s="11" t="s">
        <v>251</v>
      </c>
    </row>
    <row r="213" spans="2:12" ht="14.4">
      <c r="B213" s="254">
        <v>44807</v>
      </c>
      <c r="C213" s="11" t="s">
        <v>886</v>
      </c>
      <c r="D213" s="12" t="s">
        <v>1010</v>
      </c>
      <c r="E213" s="12" t="s">
        <v>74</v>
      </c>
      <c r="F213" s="13">
        <v>3000000</v>
      </c>
      <c r="G213" s="11" t="s">
        <v>805</v>
      </c>
      <c r="H213" s="11" t="s">
        <v>798</v>
      </c>
      <c r="I213" s="11" t="s">
        <v>799</v>
      </c>
      <c r="J213" s="11">
        <v>1</v>
      </c>
      <c r="K213" s="11"/>
      <c r="L213" s="11" t="s">
        <v>607</v>
      </c>
    </row>
    <row r="214" spans="2:12" ht="14.4">
      <c r="B214" s="254">
        <v>44898</v>
      </c>
      <c r="C214" s="11" t="s">
        <v>818</v>
      </c>
      <c r="D214" s="12" t="s">
        <v>1011</v>
      </c>
      <c r="E214" s="12" t="s">
        <v>74</v>
      </c>
      <c r="F214" s="13">
        <v>1800000</v>
      </c>
      <c r="G214" s="11" t="s">
        <v>797</v>
      </c>
      <c r="H214" s="11" t="s">
        <v>829</v>
      </c>
      <c r="I214" s="11" t="s">
        <v>799</v>
      </c>
      <c r="J214" s="11">
        <v>1</v>
      </c>
      <c r="K214" s="11"/>
      <c r="L214" s="11" t="s">
        <v>246</v>
      </c>
    </row>
    <row r="215" spans="2:12" ht="14.4">
      <c r="B215" s="254">
        <v>44898</v>
      </c>
      <c r="C215" s="11" t="s">
        <v>818</v>
      </c>
      <c r="D215" s="12" t="s">
        <v>1012</v>
      </c>
      <c r="E215" s="12" t="s">
        <v>1013</v>
      </c>
      <c r="F215" s="13">
        <v>1500000</v>
      </c>
      <c r="G215" s="11" t="s">
        <v>805</v>
      </c>
      <c r="H215" s="11" t="s">
        <v>829</v>
      </c>
      <c r="I215" s="11" t="s">
        <v>799</v>
      </c>
      <c r="J215" s="11">
        <v>1</v>
      </c>
      <c r="K215" s="11"/>
      <c r="L215" s="11" t="s">
        <v>251</v>
      </c>
    </row>
    <row r="216" spans="2:12" ht="14.4">
      <c r="B216" s="254" t="s">
        <v>1014</v>
      </c>
      <c r="C216" s="11" t="s">
        <v>818</v>
      </c>
      <c r="D216" s="12" t="s">
        <v>1015</v>
      </c>
      <c r="E216" s="12" t="s">
        <v>906</v>
      </c>
      <c r="F216" s="13">
        <v>2800000</v>
      </c>
      <c r="G216" s="11" t="s">
        <v>797</v>
      </c>
      <c r="H216" s="11" t="s">
        <v>829</v>
      </c>
      <c r="I216" s="11" t="s">
        <v>799</v>
      </c>
      <c r="J216" s="11">
        <v>1</v>
      </c>
      <c r="K216" s="11"/>
      <c r="L216" s="11" t="s">
        <v>246</v>
      </c>
    </row>
    <row r="217" spans="2:12" ht="14.4">
      <c r="B217" s="254" t="s">
        <v>1016</v>
      </c>
      <c r="C217" s="11" t="s">
        <v>818</v>
      </c>
      <c r="D217" s="12" t="s">
        <v>1017</v>
      </c>
      <c r="E217" s="12" t="s">
        <v>819</v>
      </c>
      <c r="F217" s="13">
        <v>1400000</v>
      </c>
      <c r="G217" s="11" t="s">
        <v>797</v>
      </c>
      <c r="H217" s="11" t="s">
        <v>798</v>
      </c>
      <c r="I217" s="11" t="s">
        <v>799</v>
      </c>
      <c r="J217" s="11">
        <v>1</v>
      </c>
      <c r="K217" s="11"/>
      <c r="L217" s="11" t="s">
        <v>251</v>
      </c>
    </row>
    <row r="218" spans="2:12" ht="14.4">
      <c r="B218" s="254" t="s">
        <v>1016</v>
      </c>
      <c r="C218" s="11" t="s">
        <v>818</v>
      </c>
      <c r="D218" s="12" t="s">
        <v>1018</v>
      </c>
      <c r="E218" s="12" t="s">
        <v>1019</v>
      </c>
      <c r="F218" s="13">
        <v>2400000</v>
      </c>
      <c r="G218" s="11" t="s">
        <v>805</v>
      </c>
      <c r="H218" s="11" t="s">
        <v>829</v>
      </c>
      <c r="I218" s="11" t="s">
        <v>799</v>
      </c>
      <c r="J218" s="11">
        <v>1</v>
      </c>
      <c r="K218" s="11"/>
      <c r="L218" s="11" t="s">
        <v>251</v>
      </c>
    </row>
    <row r="219" spans="2:12" ht="14.4">
      <c r="B219" s="254" t="s">
        <v>1016</v>
      </c>
      <c r="C219" s="11" t="s">
        <v>818</v>
      </c>
      <c r="D219" s="12" t="s">
        <v>158</v>
      </c>
      <c r="E219" s="12" t="s">
        <v>807</v>
      </c>
      <c r="F219" s="13">
        <v>1400000</v>
      </c>
      <c r="G219" s="11" t="s">
        <v>797</v>
      </c>
      <c r="H219" s="11" t="s">
        <v>798</v>
      </c>
      <c r="I219" s="11" t="s">
        <v>799</v>
      </c>
      <c r="J219" s="11">
        <v>1</v>
      </c>
      <c r="K219" s="11"/>
      <c r="L219" s="11" t="s">
        <v>251</v>
      </c>
    </row>
    <row r="220" spans="2:12" ht="14.4">
      <c r="B220" s="254" t="s">
        <v>1020</v>
      </c>
      <c r="C220" s="77" t="s">
        <v>1021</v>
      </c>
      <c r="D220" s="17" t="s">
        <v>1022</v>
      </c>
      <c r="E220" s="17" t="s">
        <v>1023</v>
      </c>
      <c r="F220" s="78">
        <v>3900000</v>
      </c>
      <c r="G220" s="77" t="s">
        <v>805</v>
      </c>
      <c r="H220" s="77" t="s">
        <v>829</v>
      </c>
      <c r="I220" s="77" t="s">
        <v>799</v>
      </c>
      <c r="J220" s="77">
        <v>1</v>
      </c>
      <c r="K220" s="77"/>
      <c r="L220" s="11" t="s">
        <v>251</v>
      </c>
    </row>
    <row r="221" spans="2:12" ht="14.4">
      <c r="B221" s="254" t="s">
        <v>1020</v>
      </c>
      <c r="C221" s="77" t="s">
        <v>1021</v>
      </c>
      <c r="D221" s="17" t="s">
        <v>1024</v>
      </c>
      <c r="E221" s="17" t="s">
        <v>819</v>
      </c>
      <c r="F221" s="78">
        <v>15000000</v>
      </c>
      <c r="G221" s="77" t="s">
        <v>805</v>
      </c>
      <c r="H221" s="77" t="s">
        <v>829</v>
      </c>
      <c r="I221" s="77" t="s">
        <v>799</v>
      </c>
      <c r="J221" s="77">
        <v>1</v>
      </c>
      <c r="K221" s="77"/>
      <c r="L221" s="54" t="s">
        <v>251</v>
      </c>
    </row>
    <row r="222" spans="2:12" ht="14.4">
      <c r="B222" s="294" t="s">
        <v>1025</v>
      </c>
      <c r="C222" s="98" t="s">
        <v>818</v>
      </c>
      <c r="D222" s="218" t="s">
        <v>1026</v>
      </c>
      <c r="E222" s="218" t="s">
        <v>1027</v>
      </c>
      <c r="F222" s="219">
        <v>2250000</v>
      </c>
      <c r="G222" s="98" t="s">
        <v>797</v>
      </c>
      <c r="H222" s="77" t="s">
        <v>829</v>
      </c>
      <c r="I222" s="77" t="s">
        <v>799</v>
      </c>
      <c r="J222" s="98">
        <v>1</v>
      </c>
      <c r="K222" s="98"/>
      <c r="L222" s="217" t="s">
        <v>251</v>
      </c>
    </row>
    <row r="223" spans="2:12" ht="14.4">
      <c r="B223" s="294" t="s">
        <v>1025</v>
      </c>
      <c r="C223" s="77" t="s">
        <v>818</v>
      </c>
      <c r="D223" s="218" t="s">
        <v>1028</v>
      </c>
      <c r="E223" s="218" t="s">
        <v>1027</v>
      </c>
      <c r="F223" s="219">
        <v>2250000</v>
      </c>
      <c r="G223" s="98" t="s">
        <v>797</v>
      </c>
      <c r="H223" s="77" t="s">
        <v>829</v>
      </c>
      <c r="I223" s="77" t="s">
        <v>799</v>
      </c>
      <c r="J223" s="77">
        <v>1</v>
      </c>
      <c r="K223" s="77"/>
      <c r="L223" s="77" t="s">
        <v>251</v>
      </c>
    </row>
    <row r="224" spans="2:12" ht="14.4">
      <c r="B224" s="294" t="s">
        <v>1025</v>
      </c>
      <c r="C224" s="77" t="s">
        <v>818</v>
      </c>
      <c r="D224" s="218" t="s">
        <v>1029</v>
      </c>
      <c r="E224" s="218" t="s">
        <v>1027</v>
      </c>
      <c r="F224" s="219">
        <v>2250000</v>
      </c>
      <c r="G224" s="98" t="s">
        <v>797</v>
      </c>
      <c r="H224" s="77" t="s">
        <v>829</v>
      </c>
      <c r="I224" s="77" t="s">
        <v>799</v>
      </c>
      <c r="J224" s="77">
        <v>1</v>
      </c>
      <c r="K224" s="77"/>
      <c r="L224" s="77" t="s">
        <v>246</v>
      </c>
    </row>
    <row r="225" spans="2:12" ht="14.4">
      <c r="B225" s="294" t="s">
        <v>1025</v>
      </c>
      <c r="C225" s="77" t="s">
        <v>818</v>
      </c>
      <c r="D225" s="218" t="s">
        <v>1030</v>
      </c>
      <c r="E225" s="218" t="s">
        <v>1027</v>
      </c>
      <c r="F225" s="219">
        <v>2250000</v>
      </c>
      <c r="G225" s="98" t="s">
        <v>797</v>
      </c>
      <c r="H225" s="77" t="s">
        <v>829</v>
      </c>
      <c r="I225" s="77" t="s">
        <v>799</v>
      </c>
      <c r="J225" s="77">
        <v>1</v>
      </c>
      <c r="K225" s="77"/>
      <c r="L225" s="77" t="s">
        <v>607</v>
      </c>
    </row>
    <row r="226" spans="2:12" ht="14.4">
      <c r="B226" s="294" t="s">
        <v>1025</v>
      </c>
      <c r="C226" s="220" t="s">
        <v>818</v>
      </c>
      <c r="D226" s="218" t="s">
        <v>1031</v>
      </c>
      <c r="E226" s="218" t="s">
        <v>1027</v>
      </c>
      <c r="F226" s="219">
        <v>2250000</v>
      </c>
      <c r="G226" s="98" t="s">
        <v>797</v>
      </c>
      <c r="H226" s="77" t="s">
        <v>829</v>
      </c>
      <c r="I226" s="77" t="s">
        <v>799</v>
      </c>
      <c r="J226" s="220">
        <v>1</v>
      </c>
      <c r="K226" s="220"/>
      <c r="L226" s="221" t="s">
        <v>607</v>
      </c>
    </row>
    <row r="227" spans="2:12" ht="14.4">
      <c r="B227" s="294" t="s">
        <v>1025</v>
      </c>
      <c r="C227" s="116" t="s">
        <v>818</v>
      </c>
      <c r="D227" s="218" t="s">
        <v>1032</v>
      </c>
      <c r="E227" s="218" t="s">
        <v>1027</v>
      </c>
      <c r="F227" s="219">
        <v>2250000</v>
      </c>
      <c r="G227" s="98" t="s">
        <v>797</v>
      </c>
      <c r="H227" s="77" t="s">
        <v>829</v>
      </c>
      <c r="I227" s="77" t="s">
        <v>799</v>
      </c>
      <c r="J227" s="116">
        <v>1</v>
      </c>
      <c r="K227" s="116"/>
      <c r="L227" s="98" t="s">
        <v>246</v>
      </c>
    </row>
    <row r="228" spans="2:12" ht="14.4">
      <c r="B228" s="653">
        <v>44623</v>
      </c>
      <c r="C228" s="102" t="s">
        <v>823</v>
      </c>
      <c r="D228" s="103" t="s">
        <v>909</v>
      </c>
      <c r="E228" s="103" t="s">
        <v>875</v>
      </c>
      <c r="F228" s="142">
        <v>820000000</v>
      </c>
      <c r="G228" s="102" t="s">
        <v>805</v>
      </c>
      <c r="H228" s="102" t="s">
        <v>829</v>
      </c>
      <c r="I228" s="102" t="s">
        <v>799</v>
      </c>
      <c r="J228" s="102"/>
      <c r="K228" s="102">
        <v>1</v>
      </c>
      <c r="L228" s="102" t="s">
        <v>830</v>
      </c>
    </row>
    <row r="229" spans="2:12" ht="14.4">
      <c r="B229" s="653">
        <v>44623</v>
      </c>
      <c r="C229" s="99" t="s">
        <v>818</v>
      </c>
      <c r="D229" s="100" t="s">
        <v>1033</v>
      </c>
      <c r="E229" s="100" t="s">
        <v>74</v>
      </c>
      <c r="F229" s="101">
        <v>750000000</v>
      </c>
      <c r="G229" s="99" t="s">
        <v>797</v>
      </c>
      <c r="H229" s="99" t="s">
        <v>829</v>
      </c>
      <c r="I229" s="99" t="s">
        <v>799</v>
      </c>
      <c r="J229" s="99"/>
      <c r="K229" s="99">
        <v>1</v>
      </c>
      <c r="L229" s="99" t="s">
        <v>830</v>
      </c>
    </row>
    <row r="230" spans="2:12" ht="14.4">
      <c r="B230" s="653">
        <v>44898</v>
      </c>
      <c r="C230" s="99" t="s">
        <v>818</v>
      </c>
      <c r="D230" s="100" t="s">
        <v>1034</v>
      </c>
      <c r="E230" s="100" t="s">
        <v>74</v>
      </c>
      <c r="F230" s="101">
        <v>255000000</v>
      </c>
      <c r="G230" s="99" t="s">
        <v>805</v>
      </c>
      <c r="H230" s="99" t="s">
        <v>798</v>
      </c>
      <c r="I230" s="99" t="s">
        <v>799</v>
      </c>
      <c r="J230" s="99"/>
      <c r="K230" s="99">
        <v>1</v>
      </c>
      <c r="L230" s="99" t="s">
        <v>830</v>
      </c>
    </row>
    <row r="231" spans="2:12" ht="14.4">
      <c r="B231" s="653" t="s">
        <v>1025</v>
      </c>
      <c r="C231" s="99" t="s">
        <v>823</v>
      </c>
      <c r="D231" s="100" t="s">
        <v>1035</v>
      </c>
      <c r="E231" s="100" t="s">
        <v>837</v>
      </c>
      <c r="F231" s="101">
        <v>960000000</v>
      </c>
      <c r="G231" s="99" t="s">
        <v>805</v>
      </c>
      <c r="H231" s="99" t="s">
        <v>829</v>
      </c>
      <c r="I231" s="99" t="s">
        <v>799</v>
      </c>
      <c r="J231" s="99"/>
      <c r="K231" s="99">
        <v>1</v>
      </c>
      <c r="L231" s="99" t="s">
        <v>830</v>
      </c>
    </row>
    <row r="232" spans="2:12" ht="18">
      <c r="B232" s="1264" t="s">
        <v>26</v>
      </c>
      <c r="C232" s="1264"/>
      <c r="D232" s="1264"/>
      <c r="E232" s="1264"/>
      <c r="F232" s="1264"/>
      <c r="G232" s="1264"/>
      <c r="H232" s="1264"/>
      <c r="I232" s="1264"/>
      <c r="J232" s="178">
        <f>SUM(J206:J229)</f>
        <v>22</v>
      </c>
      <c r="K232" s="178">
        <f>SUM(K206:K231)</f>
        <v>4</v>
      </c>
      <c r="L232" s="178">
        <f>J232+K232</f>
        <v>26</v>
      </c>
    </row>
    <row r="233" spans="2:12" ht="14.4">
      <c r="B233" s="654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2:12" ht="18">
      <c r="B234" s="1265" t="s">
        <v>1036</v>
      </c>
      <c r="C234" s="1265"/>
      <c r="D234" s="1265"/>
      <c r="E234" s="1265"/>
      <c r="F234" s="1265"/>
      <c r="G234" s="1265"/>
      <c r="H234" s="1265"/>
      <c r="I234" s="1265"/>
      <c r="J234" s="1265"/>
      <c r="K234" s="1265"/>
      <c r="L234" s="1265"/>
    </row>
    <row r="235" spans="2:12" ht="18">
      <c r="B235" s="650" t="s">
        <v>782</v>
      </c>
      <c r="C235" s="176" t="s">
        <v>783</v>
      </c>
      <c r="D235" s="176" t="s">
        <v>784</v>
      </c>
      <c r="E235" s="176" t="s">
        <v>785</v>
      </c>
      <c r="F235" s="177" t="s">
        <v>786</v>
      </c>
      <c r="G235" s="176" t="s">
        <v>787</v>
      </c>
      <c r="H235" s="176" t="s">
        <v>788</v>
      </c>
      <c r="I235" s="176" t="s">
        <v>789</v>
      </c>
      <c r="J235" s="176" t="s">
        <v>790</v>
      </c>
      <c r="K235" s="176" t="s">
        <v>791</v>
      </c>
      <c r="L235" s="176" t="s">
        <v>792</v>
      </c>
    </row>
    <row r="236" spans="2:12" ht="14.4">
      <c r="B236" s="254">
        <v>44595</v>
      </c>
      <c r="C236" s="11" t="s">
        <v>818</v>
      </c>
      <c r="D236" s="12" t="s">
        <v>174</v>
      </c>
      <c r="E236" s="12" t="s">
        <v>879</v>
      </c>
      <c r="F236" s="13">
        <v>1550000</v>
      </c>
      <c r="G236" s="11" t="s">
        <v>797</v>
      </c>
      <c r="H236" s="11" t="s">
        <v>829</v>
      </c>
      <c r="I236" s="11" t="s">
        <v>799</v>
      </c>
      <c r="J236" s="11">
        <v>1</v>
      </c>
      <c r="K236" s="11"/>
      <c r="L236" s="11" t="s">
        <v>607</v>
      </c>
    </row>
    <row r="237" spans="2:12" ht="14.4">
      <c r="B237" s="254">
        <v>44595</v>
      </c>
      <c r="C237" s="11" t="s">
        <v>818</v>
      </c>
      <c r="D237" s="12" t="s">
        <v>1037</v>
      </c>
      <c r="E237" s="12" t="s">
        <v>851</v>
      </c>
      <c r="F237" s="13">
        <v>1300000</v>
      </c>
      <c r="G237" s="11" t="s">
        <v>805</v>
      </c>
      <c r="H237" s="11" t="s">
        <v>829</v>
      </c>
      <c r="I237" s="11" t="s">
        <v>799</v>
      </c>
      <c r="J237" s="11">
        <v>1</v>
      </c>
      <c r="K237" s="11"/>
      <c r="L237" s="11" t="s">
        <v>251</v>
      </c>
    </row>
    <row r="238" spans="2:12" ht="14.4">
      <c r="B238" s="254">
        <v>44622</v>
      </c>
      <c r="C238" s="11" t="s">
        <v>818</v>
      </c>
      <c r="D238" s="12" t="s">
        <v>1037</v>
      </c>
      <c r="E238" s="12" t="s">
        <v>851</v>
      </c>
      <c r="F238" s="13">
        <v>1150000</v>
      </c>
      <c r="G238" s="11" t="s">
        <v>805</v>
      </c>
      <c r="H238" s="11" t="s">
        <v>829</v>
      </c>
      <c r="I238" s="11" t="s">
        <v>799</v>
      </c>
      <c r="J238" s="11">
        <v>1</v>
      </c>
      <c r="K238" s="11"/>
      <c r="L238" s="11" t="s">
        <v>246</v>
      </c>
    </row>
    <row r="239" spans="2:12" ht="14.4">
      <c r="B239" s="254">
        <v>44654</v>
      </c>
      <c r="C239" s="11" t="s">
        <v>818</v>
      </c>
      <c r="D239" s="12" t="s">
        <v>175</v>
      </c>
      <c r="E239" s="12" t="s">
        <v>969</v>
      </c>
      <c r="F239" s="13">
        <v>1500000</v>
      </c>
      <c r="G239" s="11" t="s">
        <v>797</v>
      </c>
      <c r="H239" s="11" t="s">
        <v>829</v>
      </c>
      <c r="I239" s="11" t="s">
        <v>799</v>
      </c>
      <c r="J239" s="11">
        <v>1</v>
      </c>
      <c r="K239" s="11"/>
      <c r="L239" s="11" t="s">
        <v>251</v>
      </c>
    </row>
    <row r="240" spans="2:12" ht="14.4">
      <c r="B240" s="254">
        <v>44807</v>
      </c>
      <c r="C240" s="11" t="s">
        <v>823</v>
      </c>
      <c r="D240" s="12" t="s">
        <v>1038</v>
      </c>
      <c r="E240" s="12" t="s">
        <v>1039</v>
      </c>
      <c r="F240" s="13">
        <v>4000000</v>
      </c>
      <c r="G240" s="11" t="s">
        <v>805</v>
      </c>
      <c r="H240" s="11" t="s">
        <v>829</v>
      </c>
      <c r="I240" s="11" t="s">
        <v>799</v>
      </c>
      <c r="J240" s="11">
        <v>1</v>
      </c>
      <c r="K240" s="11"/>
      <c r="L240" s="11" t="s">
        <v>251</v>
      </c>
    </row>
    <row r="241" spans="2:12" ht="14.4">
      <c r="B241" s="254">
        <v>44868</v>
      </c>
      <c r="C241" s="11" t="s">
        <v>818</v>
      </c>
      <c r="D241" s="12" t="s">
        <v>1040</v>
      </c>
      <c r="E241" s="12" t="s">
        <v>875</v>
      </c>
      <c r="F241" s="13">
        <v>2050000</v>
      </c>
      <c r="G241" s="11" t="s">
        <v>797</v>
      </c>
      <c r="H241" s="11" t="s">
        <v>829</v>
      </c>
      <c r="I241" s="11" t="s">
        <v>799</v>
      </c>
      <c r="J241" s="11">
        <v>1</v>
      </c>
      <c r="K241" s="11"/>
      <c r="L241" s="11" t="s">
        <v>251</v>
      </c>
    </row>
    <row r="242" spans="2:12" ht="14.4">
      <c r="B242" s="254">
        <v>44868</v>
      </c>
      <c r="C242" s="11" t="s">
        <v>818</v>
      </c>
      <c r="D242" s="12" t="s">
        <v>1041</v>
      </c>
      <c r="E242" s="12" t="s">
        <v>564</v>
      </c>
      <c r="F242" s="13">
        <v>1300000</v>
      </c>
      <c r="G242" s="11" t="s">
        <v>805</v>
      </c>
      <c r="H242" s="11" t="s">
        <v>829</v>
      </c>
      <c r="I242" s="11" t="s">
        <v>799</v>
      </c>
      <c r="J242" s="11">
        <v>1</v>
      </c>
      <c r="K242" s="11"/>
      <c r="L242" s="11" t="s">
        <v>607</v>
      </c>
    </row>
    <row r="243" spans="2:12" ht="14.4">
      <c r="B243" s="254" t="s">
        <v>1014</v>
      </c>
      <c r="C243" s="11" t="s">
        <v>818</v>
      </c>
      <c r="D243" s="12" t="s">
        <v>1042</v>
      </c>
      <c r="E243" s="12" t="s">
        <v>837</v>
      </c>
      <c r="F243" s="13">
        <v>1400000</v>
      </c>
      <c r="G243" s="11" t="s">
        <v>805</v>
      </c>
      <c r="H243" s="11" t="s">
        <v>798</v>
      </c>
      <c r="I243" s="11" t="s">
        <v>799</v>
      </c>
      <c r="J243" s="11">
        <v>1</v>
      </c>
      <c r="K243" s="11"/>
      <c r="L243" s="11" t="s">
        <v>246</v>
      </c>
    </row>
    <row r="244" spans="2:12" ht="14.4">
      <c r="B244" s="254" t="s">
        <v>1043</v>
      </c>
      <c r="C244" s="11" t="s">
        <v>871</v>
      </c>
      <c r="D244" s="12" t="s">
        <v>1044</v>
      </c>
      <c r="E244" s="12" t="s">
        <v>1045</v>
      </c>
      <c r="F244" s="13">
        <v>1000000</v>
      </c>
      <c r="G244" s="11" t="s">
        <v>805</v>
      </c>
      <c r="H244" s="11" t="s">
        <v>798</v>
      </c>
      <c r="I244" s="11" t="s">
        <v>799</v>
      </c>
      <c r="J244" s="11">
        <v>1</v>
      </c>
      <c r="K244" s="11"/>
      <c r="L244" s="11" t="s">
        <v>607</v>
      </c>
    </row>
    <row r="245" spans="2:12" ht="14.4">
      <c r="B245" s="254" t="s">
        <v>1043</v>
      </c>
      <c r="C245" s="11" t="s">
        <v>818</v>
      </c>
      <c r="D245" s="12" t="s">
        <v>1046</v>
      </c>
      <c r="E245" s="12" t="s">
        <v>1047</v>
      </c>
      <c r="F245" s="13">
        <v>1400000</v>
      </c>
      <c r="G245" s="11" t="s">
        <v>805</v>
      </c>
      <c r="H245" s="11" t="s">
        <v>829</v>
      </c>
      <c r="I245" s="11" t="s">
        <v>799</v>
      </c>
      <c r="J245" s="11">
        <v>1</v>
      </c>
      <c r="K245" s="11"/>
      <c r="L245" s="11" t="s">
        <v>246</v>
      </c>
    </row>
    <row r="246" spans="2:12" ht="14.4">
      <c r="B246" s="254" t="s">
        <v>1043</v>
      </c>
      <c r="C246" s="11" t="s">
        <v>823</v>
      </c>
      <c r="D246" s="12" t="s">
        <v>1048</v>
      </c>
      <c r="E246" s="12" t="s">
        <v>932</v>
      </c>
      <c r="F246" s="13">
        <v>1400000</v>
      </c>
      <c r="G246" s="11" t="s">
        <v>805</v>
      </c>
      <c r="H246" s="11" t="s">
        <v>829</v>
      </c>
      <c r="I246" s="11" t="s">
        <v>799</v>
      </c>
      <c r="J246" s="11">
        <v>1</v>
      </c>
      <c r="K246" s="11"/>
      <c r="L246" s="11" t="s">
        <v>251</v>
      </c>
    </row>
    <row r="247" spans="2:12" ht="14.4">
      <c r="B247" s="254" t="s">
        <v>1043</v>
      </c>
      <c r="C247" s="11" t="s">
        <v>886</v>
      </c>
      <c r="D247" s="12" t="s">
        <v>1049</v>
      </c>
      <c r="E247" s="12" t="s">
        <v>906</v>
      </c>
      <c r="F247" s="13">
        <v>1000000</v>
      </c>
      <c r="G247" s="11" t="s">
        <v>805</v>
      </c>
      <c r="H247" s="11" t="s">
        <v>829</v>
      </c>
      <c r="I247" s="11" t="s">
        <v>799</v>
      </c>
      <c r="J247" s="11">
        <v>1</v>
      </c>
      <c r="K247" s="11"/>
      <c r="L247" s="11" t="s">
        <v>607</v>
      </c>
    </row>
    <row r="248" spans="2:12" ht="14.4">
      <c r="B248" s="254" t="s">
        <v>1043</v>
      </c>
      <c r="C248" s="11" t="s">
        <v>818</v>
      </c>
      <c r="D248" s="12" t="s">
        <v>1050</v>
      </c>
      <c r="E248" s="12" t="s">
        <v>564</v>
      </c>
      <c r="F248" s="13">
        <v>1150000</v>
      </c>
      <c r="G248" s="11" t="s">
        <v>805</v>
      </c>
      <c r="H248" s="11" t="s">
        <v>829</v>
      </c>
      <c r="I248" s="11" t="s">
        <v>799</v>
      </c>
      <c r="J248" s="11">
        <v>1</v>
      </c>
      <c r="K248" s="11"/>
      <c r="L248" s="11" t="s">
        <v>246</v>
      </c>
    </row>
    <row r="249" spans="2:12" ht="14.4">
      <c r="B249" s="254" t="s">
        <v>1043</v>
      </c>
      <c r="C249" s="11" t="s">
        <v>818</v>
      </c>
      <c r="D249" s="12" t="s">
        <v>176</v>
      </c>
      <c r="E249" s="12" t="s">
        <v>879</v>
      </c>
      <c r="F249" s="13">
        <v>1400000</v>
      </c>
      <c r="G249" s="11" t="s">
        <v>797</v>
      </c>
      <c r="H249" s="11" t="s">
        <v>829</v>
      </c>
      <c r="I249" s="11" t="s">
        <v>799</v>
      </c>
      <c r="J249" s="11">
        <v>1</v>
      </c>
      <c r="K249" s="11"/>
      <c r="L249" s="11" t="s">
        <v>251</v>
      </c>
    </row>
    <row r="250" spans="2:12" ht="14.4">
      <c r="B250" s="254" t="s">
        <v>1043</v>
      </c>
      <c r="C250" s="11" t="s">
        <v>818</v>
      </c>
      <c r="D250" s="12" t="s">
        <v>1051</v>
      </c>
      <c r="E250" s="12" t="s">
        <v>932</v>
      </c>
      <c r="F250" s="13">
        <v>600000</v>
      </c>
      <c r="G250" s="11" t="s">
        <v>805</v>
      </c>
      <c r="H250" s="11" t="s">
        <v>829</v>
      </c>
      <c r="I250" s="11" t="s">
        <v>799</v>
      </c>
      <c r="J250" s="11">
        <v>1</v>
      </c>
      <c r="K250" s="11"/>
      <c r="L250" s="11" t="s">
        <v>607</v>
      </c>
    </row>
    <row r="251" spans="2:12" ht="14.4">
      <c r="B251" s="254" t="s">
        <v>1020</v>
      </c>
      <c r="C251" s="11" t="s">
        <v>823</v>
      </c>
      <c r="D251" s="12" t="s">
        <v>1052</v>
      </c>
      <c r="E251" s="12" t="s">
        <v>875</v>
      </c>
      <c r="F251" s="13">
        <v>2000000</v>
      </c>
      <c r="G251" s="11" t="s">
        <v>805</v>
      </c>
      <c r="H251" s="11" t="s">
        <v>829</v>
      </c>
      <c r="I251" s="11" t="s">
        <v>799</v>
      </c>
      <c r="J251" s="11">
        <v>1</v>
      </c>
      <c r="K251" s="11"/>
      <c r="L251" s="11" t="s">
        <v>607</v>
      </c>
    </row>
    <row r="252" spans="2:12" ht="14.4">
      <c r="B252" s="254" t="s">
        <v>1020</v>
      </c>
      <c r="C252" s="11" t="s">
        <v>818</v>
      </c>
      <c r="D252" s="12" t="s">
        <v>1053</v>
      </c>
      <c r="E252" s="12" t="s">
        <v>941</v>
      </c>
      <c r="F252" s="13">
        <v>2000000</v>
      </c>
      <c r="G252" s="11" t="s">
        <v>805</v>
      </c>
      <c r="H252" s="11" t="s">
        <v>829</v>
      </c>
      <c r="I252" s="11" t="s">
        <v>799</v>
      </c>
      <c r="J252" s="11">
        <v>1</v>
      </c>
      <c r="K252" s="11"/>
      <c r="L252" s="11" t="s">
        <v>246</v>
      </c>
    </row>
    <row r="253" spans="2:12" ht="14.4">
      <c r="B253" s="254" t="s">
        <v>1020</v>
      </c>
      <c r="C253" s="11" t="s">
        <v>818</v>
      </c>
      <c r="D253" s="12" t="s">
        <v>1054</v>
      </c>
      <c r="E253" s="12" t="s">
        <v>941</v>
      </c>
      <c r="F253" s="13">
        <v>1500000</v>
      </c>
      <c r="G253" s="11" t="s">
        <v>805</v>
      </c>
      <c r="H253" s="11" t="s">
        <v>829</v>
      </c>
      <c r="I253" s="11" t="s">
        <v>799</v>
      </c>
      <c r="J253" s="11">
        <v>1</v>
      </c>
      <c r="K253" s="11"/>
      <c r="L253" s="11" t="s">
        <v>251</v>
      </c>
    </row>
    <row r="254" spans="2:12" ht="14.4">
      <c r="B254" s="254" t="s">
        <v>1025</v>
      </c>
      <c r="C254" s="11" t="s">
        <v>818</v>
      </c>
      <c r="D254" s="12" t="s">
        <v>177</v>
      </c>
      <c r="E254" s="12" t="s">
        <v>879</v>
      </c>
      <c r="F254" s="13">
        <v>1550000</v>
      </c>
      <c r="G254" s="11" t="s">
        <v>797</v>
      </c>
      <c r="H254" s="11" t="s">
        <v>829</v>
      </c>
      <c r="I254" s="11" t="s">
        <v>799</v>
      </c>
      <c r="J254" s="11">
        <v>1</v>
      </c>
      <c r="K254" s="11"/>
      <c r="L254" s="11" t="s">
        <v>246</v>
      </c>
    </row>
    <row r="255" spans="2:12" ht="14.4">
      <c r="B255" s="254" t="s">
        <v>1025</v>
      </c>
      <c r="C255" s="11" t="s">
        <v>818</v>
      </c>
      <c r="D255" s="12" t="s">
        <v>1055</v>
      </c>
      <c r="E255" s="12" t="s">
        <v>879</v>
      </c>
      <c r="F255" s="13">
        <v>1300000</v>
      </c>
      <c r="G255" s="11" t="s">
        <v>797</v>
      </c>
      <c r="H255" s="11" t="s">
        <v>829</v>
      </c>
      <c r="I255" s="11" t="s">
        <v>799</v>
      </c>
      <c r="J255" s="11">
        <v>1</v>
      </c>
      <c r="K255" s="11"/>
      <c r="L255" s="11" t="s">
        <v>251</v>
      </c>
    </row>
    <row r="256" spans="2:12" ht="14.4">
      <c r="B256" s="254" t="s">
        <v>1025</v>
      </c>
      <c r="C256" s="11" t="s">
        <v>818</v>
      </c>
      <c r="D256" s="12" t="s">
        <v>1056</v>
      </c>
      <c r="E256" s="12" t="s">
        <v>1057</v>
      </c>
      <c r="F256" s="13">
        <v>1600000</v>
      </c>
      <c r="G256" s="11" t="s">
        <v>805</v>
      </c>
      <c r="H256" s="11" t="s">
        <v>829</v>
      </c>
      <c r="I256" s="11" t="s">
        <v>799</v>
      </c>
      <c r="J256" s="11">
        <v>1</v>
      </c>
      <c r="K256" s="11"/>
      <c r="L256" s="11" t="s">
        <v>251</v>
      </c>
    </row>
    <row r="257" spans="2:12" ht="14.4">
      <c r="B257" s="582" t="s">
        <v>1043</v>
      </c>
      <c r="C257" s="75" t="s">
        <v>818</v>
      </c>
      <c r="D257" s="76" t="s">
        <v>1058</v>
      </c>
      <c r="E257" s="76" t="s">
        <v>875</v>
      </c>
      <c r="F257" s="74">
        <v>420000000</v>
      </c>
      <c r="G257" s="75" t="s">
        <v>805</v>
      </c>
      <c r="H257" s="75" t="s">
        <v>829</v>
      </c>
      <c r="I257" s="75" t="s">
        <v>799</v>
      </c>
      <c r="J257" s="75"/>
      <c r="K257" s="75">
        <v>1</v>
      </c>
      <c r="L257" s="75" t="s">
        <v>830</v>
      </c>
    </row>
    <row r="258" spans="2:12" ht="14.4">
      <c r="B258" s="582" t="s">
        <v>1059</v>
      </c>
      <c r="C258" s="75" t="s">
        <v>818</v>
      </c>
      <c r="D258" s="76" t="s">
        <v>1060</v>
      </c>
      <c r="E258" s="76" t="s">
        <v>1061</v>
      </c>
      <c r="F258" s="74">
        <v>210000000</v>
      </c>
      <c r="G258" s="75" t="s">
        <v>805</v>
      </c>
      <c r="H258" s="75" t="s">
        <v>829</v>
      </c>
      <c r="I258" s="75" t="s">
        <v>799</v>
      </c>
      <c r="J258" s="75"/>
      <c r="K258" s="75">
        <v>1</v>
      </c>
      <c r="L258" s="75" t="s">
        <v>830</v>
      </c>
    </row>
    <row r="259" spans="2:12" ht="14.4">
      <c r="B259" s="582" t="s">
        <v>1025</v>
      </c>
      <c r="C259" s="75" t="s">
        <v>818</v>
      </c>
      <c r="D259" s="76" t="s">
        <v>1062</v>
      </c>
      <c r="E259" s="76" t="s">
        <v>74</v>
      </c>
      <c r="F259" s="74">
        <v>349000000</v>
      </c>
      <c r="G259" s="75" t="s">
        <v>805</v>
      </c>
      <c r="H259" s="75" t="s">
        <v>829</v>
      </c>
      <c r="I259" s="75" t="s">
        <v>799</v>
      </c>
      <c r="J259" s="75"/>
      <c r="K259" s="75">
        <v>1</v>
      </c>
      <c r="L259" s="75" t="s">
        <v>830</v>
      </c>
    </row>
    <row r="260" spans="2:12" ht="18">
      <c r="B260" s="1264" t="s">
        <v>26</v>
      </c>
      <c r="C260" s="1264"/>
      <c r="D260" s="1264"/>
      <c r="E260" s="1264"/>
      <c r="F260" s="1264"/>
      <c r="G260" s="1264"/>
      <c r="H260" s="1264"/>
      <c r="I260" s="1264"/>
      <c r="J260" s="179">
        <f>SUM(J236:J259)</f>
        <v>21</v>
      </c>
      <c r="K260" s="180">
        <f>SUM(K236:K259)</f>
        <v>3</v>
      </c>
      <c r="L260" s="180">
        <f>J260+K260</f>
        <v>24</v>
      </c>
    </row>
    <row r="261" spans="2:12" ht="18">
      <c r="B261" s="655"/>
      <c r="C261" s="95"/>
      <c r="D261" s="95"/>
      <c r="E261" s="95"/>
      <c r="F261" s="95"/>
      <c r="G261" s="95"/>
      <c r="H261" s="95"/>
      <c r="I261" s="95"/>
      <c r="J261" s="96"/>
      <c r="K261" s="96"/>
      <c r="L261" s="96"/>
    </row>
    <row r="262" spans="2:12" ht="18">
      <c r="B262" s="1247" t="s">
        <v>2092</v>
      </c>
      <c r="C262" s="1248"/>
      <c r="D262" s="1248"/>
      <c r="E262" s="1248"/>
      <c r="F262" s="1248"/>
      <c r="G262" s="1248"/>
      <c r="H262" s="1248"/>
      <c r="I262" s="1248"/>
      <c r="J262" s="1248"/>
      <c r="K262" s="1248"/>
      <c r="L262" s="1249"/>
    </row>
    <row r="263" spans="2:12" ht="18">
      <c r="B263" s="656" t="s">
        <v>782</v>
      </c>
      <c r="C263" s="175" t="s">
        <v>783</v>
      </c>
      <c r="D263" s="175" t="s">
        <v>784</v>
      </c>
      <c r="E263" s="175" t="s">
        <v>785</v>
      </c>
      <c r="F263" s="181" t="s">
        <v>786</v>
      </c>
      <c r="G263" s="175" t="s">
        <v>787</v>
      </c>
      <c r="H263" s="175" t="s">
        <v>788</v>
      </c>
      <c r="I263" s="175" t="s">
        <v>789</v>
      </c>
      <c r="J263" s="175" t="s">
        <v>790</v>
      </c>
      <c r="K263" s="175" t="s">
        <v>791</v>
      </c>
      <c r="L263" s="175" t="s">
        <v>792</v>
      </c>
    </row>
    <row r="264" spans="2:12" ht="14.4">
      <c r="B264" s="254">
        <v>44595</v>
      </c>
      <c r="C264" s="11" t="s">
        <v>818</v>
      </c>
      <c r="D264" s="12" t="s">
        <v>901</v>
      </c>
      <c r="E264" s="12" t="s">
        <v>74</v>
      </c>
      <c r="F264" s="13">
        <v>3000000</v>
      </c>
      <c r="G264" s="11" t="s">
        <v>805</v>
      </c>
      <c r="H264" s="11" t="s">
        <v>829</v>
      </c>
      <c r="I264" s="11" t="s">
        <v>799</v>
      </c>
      <c r="J264" s="11">
        <v>1</v>
      </c>
      <c r="K264" s="11"/>
      <c r="L264" s="11" t="s">
        <v>251</v>
      </c>
    </row>
    <row r="265" spans="2:12" ht="14.4">
      <c r="B265" s="254">
        <v>44623</v>
      </c>
      <c r="C265" s="11" t="s">
        <v>823</v>
      </c>
      <c r="D265" s="12" t="s">
        <v>1063</v>
      </c>
      <c r="E265" s="12" t="s">
        <v>833</v>
      </c>
      <c r="F265" s="13">
        <v>2900000</v>
      </c>
      <c r="G265" s="11" t="s">
        <v>805</v>
      </c>
      <c r="H265" s="11" t="s">
        <v>829</v>
      </c>
      <c r="I265" s="11" t="s">
        <v>799</v>
      </c>
      <c r="J265" s="11">
        <v>1</v>
      </c>
      <c r="K265" s="11"/>
      <c r="L265" s="11" t="s">
        <v>607</v>
      </c>
    </row>
    <row r="266" spans="2:12" ht="14.4">
      <c r="B266" s="254">
        <v>44776</v>
      </c>
      <c r="C266" s="11" t="s">
        <v>818</v>
      </c>
      <c r="D266" s="12" t="s">
        <v>1064</v>
      </c>
      <c r="E266" s="12" t="s">
        <v>960</v>
      </c>
      <c r="F266" s="13">
        <v>1300000</v>
      </c>
      <c r="G266" s="11" t="s">
        <v>797</v>
      </c>
      <c r="H266" s="11" t="s">
        <v>829</v>
      </c>
      <c r="I266" s="11" t="s">
        <v>799</v>
      </c>
      <c r="J266" s="11">
        <v>1</v>
      </c>
      <c r="K266" s="11"/>
      <c r="L266" s="11" t="s">
        <v>251</v>
      </c>
    </row>
    <row r="267" spans="2:12" ht="14.4">
      <c r="B267" s="254">
        <v>44807</v>
      </c>
      <c r="C267" s="11" t="s">
        <v>818</v>
      </c>
      <c r="D267" s="12" t="s">
        <v>1065</v>
      </c>
      <c r="E267" s="12" t="s">
        <v>1066</v>
      </c>
      <c r="F267" s="13">
        <v>1650000</v>
      </c>
      <c r="G267" s="11" t="s">
        <v>805</v>
      </c>
      <c r="H267" s="11" t="s">
        <v>829</v>
      </c>
      <c r="I267" s="11" t="s">
        <v>799</v>
      </c>
      <c r="J267" s="11">
        <v>1</v>
      </c>
      <c r="K267" s="11"/>
      <c r="L267" s="11" t="s">
        <v>246</v>
      </c>
    </row>
    <row r="268" spans="2:12" ht="14.4">
      <c r="B268" s="254">
        <v>44807</v>
      </c>
      <c r="C268" s="11" t="s">
        <v>818</v>
      </c>
      <c r="D268" s="12" t="s">
        <v>1067</v>
      </c>
      <c r="E268" s="12" t="s">
        <v>845</v>
      </c>
      <c r="F268" s="13">
        <v>2500000</v>
      </c>
      <c r="G268" s="11" t="s">
        <v>797</v>
      </c>
      <c r="H268" s="11" t="s">
        <v>798</v>
      </c>
      <c r="I268" s="11" t="s">
        <v>799</v>
      </c>
      <c r="J268" s="11">
        <v>1</v>
      </c>
      <c r="K268" s="11"/>
      <c r="L268" s="11" t="s">
        <v>607</v>
      </c>
    </row>
    <row r="269" spans="2:12" ht="14.4">
      <c r="B269" s="254">
        <v>44868</v>
      </c>
      <c r="C269" s="11" t="s">
        <v>818</v>
      </c>
      <c r="D269" s="12" t="s">
        <v>1068</v>
      </c>
      <c r="E269" s="12" t="s">
        <v>1069</v>
      </c>
      <c r="F269" s="13">
        <v>2500000</v>
      </c>
      <c r="G269" s="11" t="s">
        <v>805</v>
      </c>
      <c r="H269" s="11" t="s">
        <v>829</v>
      </c>
      <c r="I269" s="11" t="s">
        <v>799</v>
      </c>
      <c r="J269" s="11">
        <v>1</v>
      </c>
      <c r="K269" s="11"/>
      <c r="L269" s="11" t="s">
        <v>246</v>
      </c>
    </row>
    <row r="270" spans="2:12" ht="14.4">
      <c r="B270" s="254">
        <v>44868</v>
      </c>
      <c r="C270" s="11" t="s">
        <v>818</v>
      </c>
      <c r="D270" s="12" t="s">
        <v>1070</v>
      </c>
      <c r="E270" s="12" t="s">
        <v>74</v>
      </c>
      <c r="F270" s="13">
        <v>2000000</v>
      </c>
      <c r="G270" s="11" t="s">
        <v>805</v>
      </c>
      <c r="H270" s="11" t="s">
        <v>798</v>
      </c>
      <c r="I270" s="11" t="s">
        <v>799</v>
      </c>
      <c r="J270" s="11">
        <v>1</v>
      </c>
      <c r="K270" s="11"/>
      <c r="L270" s="11" t="s">
        <v>251</v>
      </c>
    </row>
    <row r="271" spans="2:12" ht="14.4">
      <c r="B271" s="254" t="s">
        <v>1014</v>
      </c>
      <c r="C271" s="11" t="s">
        <v>818</v>
      </c>
      <c r="D271" s="12" t="s">
        <v>1071</v>
      </c>
      <c r="E271" s="12" t="s">
        <v>1072</v>
      </c>
      <c r="F271" s="13">
        <v>1400000</v>
      </c>
      <c r="G271" s="11" t="s">
        <v>805</v>
      </c>
      <c r="H271" s="11" t="s">
        <v>829</v>
      </c>
      <c r="I271" s="11" t="s">
        <v>799</v>
      </c>
      <c r="J271" s="11">
        <v>1</v>
      </c>
      <c r="K271" s="11"/>
      <c r="L271" s="11" t="s">
        <v>251</v>
      </c>
    </row>
    <row r="272" spans="2:12" ht="14.4">
      <c r="B272" s="254" t="s">
        <v>1014</v>
      </c>
      <c r="C272" s="11" t="s">
        <v>818</v>
      </c>
      <c r="D272" s="12" t="s">
        <v>1073</v>
      </c>
      <c r="E272" s="12" t="s">
        <v>1072</v>
      </c>
      <c r="F272" s="13">
        <v>1400000</v>
      </c>
      <c r="G272" s="11" t="s">
        <v>805</v>
      </c>
      <c r="H272" s="11" t="s">
        <v>829</v>
      </c>
      <c r="I272" s="11" t="s">
        <v>799</v>
      </c>
      <c r="J272" s="11">
        <v>1</v>
      </c>
      <c r="K272" s="11"/>
      <c r="L272" s="11" t="s">
        <v>607</v>
      </c>
    </row>
    <row r="273" spans="2:12" ht="14.4">
      <c r="B273" s="254" t="s">
        <v>1014</v>
      </c>
      <c r="C273" s="11" t="s">
        <v>818</v>
      </c>
      <c r="D273" s="12" t="s">
        <v>1074</v>
      </c>
      <c r="E273" s="12" t="s">
        <v>1072</v>
      </c>
      <c r="F273" s="13">
        <v>1400000</v>
      </c>
      <c r="G273" s="11" t="s">
        <v>805</v>
      </c>
      <c r="H273" s="11" t="s">
        <v>829</v>
      </c>
      <c r="I273" s="11" t="s">
        <v>799</v>
      </c>
      <c r="J273" s="11">
        <v>1</v>
      </c>
      <c r="K273" s="11"/>
      <c r="L273" s="11" t="s">
        <v>251</v>
      </c>
    </row>
    <row r="274" spans="2:12" ht="14.4">
      <c r="B274" s="254" t="s">
        <v>1016</v>
      </c>
      <c r="C274" s="11" t="s">
        <v>818</v>
      </c>
      <c r="D274" s="12" t="s">
        <v>1075</v>
      </c>
      <c r="E274" s="12" t="s">
        <v>1000</v>
      </c>
      <c r="F274" s="13">
        <v>1200000</v>
      </c>
      <c r="G274" s="11" t="s">
        <v>805</v>
      </c>
      <c r="H274" s="11" t="s">
        <v>829</v>
      </c>
      <c r="I274" s="11" t="s">
        <v>799</v>
      </c>
      <c r="J274" s="11">
        <v>1</v>
      </c>
      <c r="K274" s="11"/>
      <c r="L274" s="11" t="s">
        <v>251</v>
      </c>
    </row>
    <row r="275" spans="2:12" ht="14.4">
      <c r="B275" s="254" t="s">
        <v>1016</v>
      </c>
      <c r="C275" s="11" t="s">
        <v>818</v>
      </c>
      <c r="D275" s="12" t="s">
        <v>1076</v>
      </c>
      <c r="E275" s="12" t="s">
        <v>1000</v>
      </c>
      <c r="F275" s="13">
        <v>1200000</v>
      </c>
      <c r="G275" s="11" t="s">
        <v>805</v>
      </c>
      <c r="H275" s="11" t="s">
        <v>829</v>
      </c>
      <c r="I275" s="11" t="s">
        <v>799</v>
      </c>
      <c r="J275" s="11">
        <v>1</v>
      </c>
      <c r="K275" s="11"/>
      <c r="L275" s="11" t="s">
        <v>251</v>
      </c>
    </row>
    <row r="276" spans="2:12" ht="14.4">
      <c r="B276" s="254" t="s">
        <v>1016</v>
      </c>
      <c r="C276" s="11" t="s">
        <v>818</v>
      </c>
      <c r="D276" s="12" t="s">
        <v>1077</v>
      </c>
      <c r="E276" s="12" t="s">
        <v>1000</v>
      </c>
      <c r="F276" s="13">
        <v>1500000</v>
      </c>
      <c r="G276" s="11" t="s">
        <v>805</v>
      </c>
      <c r="H276" s="11" t="s">
        <v>829</v>
      </c>
      <c r="I276" s="11" t="s">
        <v>799</v>
      </c>
      <c r="J276" s="11">
        <v>1</v>
      </c>
      <c r="K276" s="11"/>
      <c r="L276" s="11" t="s">
        <v>251</v>
      </c>
    </row>
    <row r="277" spans="2:12" ht="14.4">
      <c r="B277" s="254" t="s">
        <v>1078</v>
      </c>
      <c r="C277" s="11" t="s">
        <v>818</v>
      </c>
      <c r="D277" s="12" t="s">
        <v>229</v>
      </c>
      <c r="E277" s="12" t="s">
        <v>814</v>
      </c>
      <c r="F277" s="13">
        <v>2000000</v>
      </c>
      <c r="G277" s="11" t="s">
        <v>805</v>
      </c>
      <c r="H277" s="11" t="s">
        <v>829</v>
      </c>
      <c r="I277" s="11" t="s">
        <v>799</v>
      </c>
      <c r="J277" s="11">
        <v>1</v>
      </c>
      <c r="K277" s="11"/>
      <c r="L277" s="11" t="s">
        <v>607</v>
      </c>
    </row>
    <row r="278" spans="2:12" ht="14.4">
      <c r="B278" s="254" t="s">
        <v>1078</v>
      </c>
      <c r="C278" s="11" t="s">
        <v>886</v>
      </c>
      <c r="D278" s="12" t="s">
        <v>1079</v>
      </c>
      <c r="E278" s="12" t="s">
        <v>74</v>
      </c>
      <c r="F278" s="13">
        <v>3200000</v>
      </c>
      <c r="G278" s="11" t="s">
        <v>805</v>
      </c>
      <c r="H278" s="11" t="s">
        <v>829</v>
      </c>
      <c r="I278" s="11" t="s">
        <v>799</v>
      </c>
      <c r="J278" s="11">
        <v>1</v>
      </c>
      <c r="K278" s="11"/>
      <c r="L278" s="11" t="s">
        <v>246</v>
      </c>
    </row>
    <row r="279" spans="2:12" ht="14.4">
      <c r="B279" s="254" t="s">
        <v>1078</v>
      </c>
      <c r="C279" s="11" t="s">
        <v>886</v>
      </c>
      <c r="D279" s="12" t="s">
        <v>1080</v>
      </c>
      <c r="E279" s="12" t="s">
        <v>932</v>
      </c>
      <c r="F279" s="13">
        <v>1300000</v>
      </c>
      <c r="G279" s="11" t="s">
        <v>805</v>
      </c>
      <c r="H279" s="11" t="s">
        <v>798</v>
      </c>
      <c r="I279" s="11" t="s">
        <v>799</v>
      </c>
      <c r="J279" s="11">
        <v>1</v>
      </c>
      <c r="K279" s="11"/>
      <c r="L279" s="11" t="s">
        <v>251</v>
      </c>
    </row>
    <row r="280" spans="2:12" ht="14.4">
      <c r="B280" s="254" t="s">
        <v>1081</v>
      </c>
      <c r="C280" s="11" t="s">
        <v>818</v>
      </c>
      <c r="D280" s="12" t="s">
        <v>1082</v>
      </c>
      <c r="E280" s="12" t="s">
        <v>74</v>
      </c>
      <c r="F280" s="13">
        <v>950000</v>
      </c>
      <c r="G280" s="11" t="s">
        <v>805</v>
      </c>
      <c r="H280" s="11" t="s">
        <v>829</v>
      </c>
      <c r="I280" s="11" t="s">
        <v>799</v>
      </c>
      <c r="J280" s="11">
        <v>1</v>
      </c>
      <c r="K280" s="11"/>
      <c r="L280" s="11" t="s">
        <v>607</v>
      </c>
    </row>
    <row r="281" spans="2:12" ht="14.4">
      <c r="B281" s="254" t="s">
        <v>1081</v>
      </c>
      <c r="C281" s="11" t="s">
        <v>886</v>
      </c>
      <c r="D281" s="12" t="s">
        <v>1083</v>
      </c>
      <c r="E281" s="12" t="s">
        <v>1066</v>
      </c>
      <c r="F281" s="13">
        <v>950000</v>
      </c>
      <c r="G281" s="11" t="s">
        <v>805</v>
      </c>
      <c r="H281" s="11" t="s">
        <v>798</v>
      </c>
      <c r="I281" s="11" t="s">
        <v>799</v>
      </c>
      <c r="J281" s="11">
        <v>1</v>
      </c>
      <c r="K281" s="11"/>
      <c r="L281" s="11" t="s">
        <v>251</v>
      </c>
    </row>
    <row r="282" spans="2:12" ht="14.4">
      <c r="B282" s="254" t="s">
        <v>1025</v>
      </c>
      <c r="C282" s="11" t="s">
        <v>818</v>
      </c>
      <c r="D282" s="12" t="s">
        <v>1084</v>
      </c>
      <c r="E282" s="12" t="s">
        <v>1000</v>
      </c>
      <c r="F282" s="13">
        <v>950000</v>
      </c>
      <c r="G282" s="11" t="s">
        <v>805</v>
      </c>
      <c r="H282" s="11" t="s">
        <v>829</v>
      </c>
      <c r="I282" s="11" t="s">
        <v>799</v>
      </c>
      <c r="J282" s="11">
        <v>1</v>
      </c>
      <c r="K282" s="11"/>
      <c r="L282" s="11" t="s">
        <v>246</v>
      </c>
    </row>
    <row r="283" spans="2:12" ht="14.4">
      <c r="B283" s="254" t="s">
        <v>1025</v>
      </c>
      <c r="C283" s="11" t="s">
        <v>818</v>
      </c>
      <c r="D283" s="12" t="s">
        <v>1085</v>
      </c>
      <c r="E283" s="12" t="s">
        <v>1019</v>
      </c>
      <c r="F283" s="13">
        <v>1500000</v>
      </c>
      <c r="G283" s="11" t="s">
        <v>797</v>
      </c>
      <c r="H283" s="11" t="s">
        <v>829</v>
      </c>
      <c r="I283" s="11" t="s">
        <v>799</v>
      </c>
      <c r="J283" s="11">
        <v>1</v>
      </c>
      <c r="K283" s="11"/>
      <c r="L283" s="11" t="s">
        <v>607</v>
      </c>
    </row>
    <row r="284" spans="2:12" ht="14.4">
      <c r="B284" s="582">
        <v>44868</v>
      </c>
      <c r="C284" s="75" t="s">
        <v>818</v>
      </c>
      <c r="D284" s="76" t="s">
        <v>1086</v>
      </c>
      <c r="E284" s="76" t="s">
        <v>1045</v>
      </c>
      <c r="F284" s="74">
        <v>480000000</v>
      </c>
      <c r="G284" s="75" t="s">
        <v>805</v>
      </c>
      <c r="H284" s="75" t="s">
        <v>829</v>
      </c>
      <c r="I284" s="75" t="s">
        <v>799</v>
      </c>
      <c r="J284" s="75"/>
      <c r="K284" s="75">
        <v>1</v>
      </c>
      <c r="L284" s="75" t="s">
        <v>830</v>
      </c>
    </row>
    <row r="285" spans="2:12" ht="14.4">
      <c r="B285" s="582">
        <v>44868</v>
      </c>
      <c r="C285" s="75" t="s">
        <v>818</v>
      </c>
      <c r="D285" s="76" t="s">
        <v>1068</v>
      </c>
      <c r="E285" s="76" t="s">
        <v>1069</v>
      </c>
      <c r="F285" s="74">
        <v>480000000</v>
      </c>
      <c r="G285" s="75" t="s">
        <v>805</v>
      </c>
      <c r="H285" s="75" t="s">
        <v>829</v>
      </c>
      <c r="I285" s="75" t="s">
        <v>799</v>
      </c>
      <c r="J285" s="75"/>
      <c r="K285" s="75">
        <v>1</v>
      </c>
      <c r="L285" s="75" t="s">
        <v>830</v>
      </c>
    </row>
    <row r="286" spans="2:12" ht="14.4">
      <c r="B286" s="582" t="s">
        <v>1025</v>
      </c>
      <c r="C286" s="75" t="s">
        <v>818</v>
      </c>
      <c r="D286" s="76" t="s">
        <v>1087</v>
      </c>
      <c r="E286" s="76" t="s">
        <v>1088</v>
      </c>
      <c r="F286" s="74">
        <v>310000000</v>
      </c>
      <c r="G286" s="75" t="s">
        <v>805</v>
      </c>
      <c r="H286" s="75" t="s">
        <v>829</v>
      </c>
      <c r="I286" s="75" t="s">
        <v>799</v>
      </c>
      <c r="J286" s="75"/>
      <c r="K286" s="75">
        <v>1</v>
      </c>
      <c r="L286" s="75" t="s">
        <v>830</v>
      </c>
    </row>
    <row r="287" spans="2:12" ht="18">
      <c r="B287" s="1262" t="s">
        <v>26</v>
      </c>
      <c r="C287" s="1262"/>
      <c r="D287" s="1262"/>
      <c r="E287" s="1262"/>
      <c r="F287" s="1262"/>
      <c r="G287" s="1262"/>
      <c r="H287" s="1262"/>
      <c r="I287" s="1262"/>
      <c r="J287" s="182">
        <f>SUM(J264:J285)</f>
        <v>20</v>
      </c>
      <c r="K287" s="182">
        <f>SUM(K284:K286)</f>
        <v>3</v>
      </c>
      <c r="L287" s="182">
        <f>J287+K287</f>
        <v>23</v>
      </c>
    </row>
    <row r="288" spans="2:12" ht="18">
      <c r="B288" s="655"/>
      <c r="C288" s="95"/>
      <c r="D288" s="95"/>
      <c r="E288" s="95"/>
      <c r="F288" s="95"/>
      <c r="G288" s="95"/>
      <c r="H288" s="95"/>
      <c r="I288" s="95"/>
      <c r="J288" s="96"/>
      <c r="K288" s="96"/>
      <c r="L288" s="96"/>
    </row>
    <row r="289" spans="2:12" ht="18">
      <c r="B289" s="1247" t="s">
        <v>1089</v>
      </c>
      <c r="C289" s="1248"/>
      <c r="D289" s="1248"/>
      <c r="E289" s="1248"/>
      <c r="F289" s="1248"/>
      <c r="G289" s="1248"/>
      <c r="H289" s="1248"/>
      <c r="I289" s="1248"/>
      <c r="J289" s="1248"/>
      <c r="K289" s="1248"/>
      <c r="L289" s="1249"/>
    </row>
    <row r="290" spans="2:12" ht="18">
      <c r="B290" s="656" t="s">
        <v>782</v>
      </c>
      <c r="C290" s="175" t="s">
        <v>783</v>
      </c>
      <c r="D290" s="175" t="s">
        <v>784</v>
      </c>
      <c r="E290" s="175" t="s">
        <v>785</v>
      </c>
      <c r="F290" s="181" t="s">
        <v>786</v>
      </c>
      <c r="G290" s="175" t="s">
        <v>787</v>
      </c>
      <c r="H290" s="175" t="s">
        <v>788</v>
      </c>
      <c r="I290" s="175" t="s">
        <v>789</v>
      </c>
      <c r="J290" s="175" t="s">
        <v>790</v>
      </c>
      <c r="K290" s="175" t="s">
        <v>791</v>
      </c>
      <c r="L290" s="175" t="s">
        <v>792</v>
      </c>
    </row>
    <row r="291" spans="2:12" ht="14.4">
      <c r="B291" s="254">
        <v>44623</v>
      </c>
      <c r="C291" s="11" t="s">
        <v>818</v>
      </c>
      <c r="D291" s="12" t="s">
        <v>1090</v>
      </c>
      <c r="E291" s="12" t="s">
        <v>998</v>
      </c>
      <c r="F291" s="13">
        <v>1350000</v>
      </c>
      <c r="G291" s="11" t="s">
        <v>797</v>
      </c>
      <c r="H291" s="11" t="s">
        <v>829</v>
      </c>
      <c r="I291" s="11" t="s">
        <v>799</v>
      </c>
      <c r="J291" s="11">
        <v>1</v>
      </c>
      <c r="K291" s="11"/>
      <c r="L291" s="11" t="s">
        <v>251</v>
      </c>
    </row>
    <row r="292" spans="2:12" ht="14.4">
      <c r="B292" s="254">
        <v>44623</v>
      </c>
      <c r="C292" s="11" t="s">
        <v>823</v>
      </c>
      <c r="D292" s="12" t="s">
        <v>1091</v>
      </c>
      <c r="E292" s="12" t="s">
        <v>822</v>
      </c>
      <c r="F292" s="13">
        <v>2700000</v>
      </c>
      <c r="G292" s="11" t="s">
        <v>805</v>
      </c>
      <c r="H292" s="11" t="s">
        <v>798</v>
      </c>
      <c r="I292" s="11" t="s">
        <v>799</v>
      </c>
      <c r="J292" s="11">
        <v>1</v>
      </c>
      <c r="K292" s="11"/>
      <c r="L292" s="11" t="s">
        <v>246</v>
      </c>
    </row>
    <row r="293" spans="2:12" ht="14.4">
      <c r="B293" s="254">
        <v>44654</v>
      </c>
      <c r="C293" s="11" t="s">
        <v>818</v>
      </c>
      <c r="D293" s="12" t="s">
        <v>1092</v>
      </c>
      <c r="E293" s="12" t="s">
        <v>969</v>
      </c>
      <c r="F293" s="13">
        <v>1400000</v>
      </c>
      <c r="G293" s="11" t="s">
        <v>797</v>
      </c>
      <c r="H293" s="11" t="s">
        <v>829</v>
      </c>
      <c r="I293" s="11" t="s">
        <v>799</v>
      </c>
      <c r="J293" s="11">
        <v>1</v>
      </c>
      <c r="K293" s="11"/>
      <c r="L293" s="11" t="s">
        <v>246</v>
      </c>
    </row>
    <row r="294" spans="2:12" ht="14.4">
      <c r="B294" s="254">
        <v>44807</v>
      </c>
      <c r="C294" s="11" t="s">
        <v>818</v>
      </c>
      <c r="D294" s="12" t="s">
        <v>1093</v>
      </c>
      <c r="E294" s="12" t="s">
        <v>977</v>
      </c>
      <c r="F294" s="13">
        <v>810000</v>
      </c>
      <c r="G294" s="11" t="s">
        <v>805</v>
      </c>
      <c r="H294" s="11" t="s">
        <v>829</v>
      </c>
      <c r="I294" s="11" t="s">
        <v>799</v>
      </c>
      <c r="J294" s="11">
        <v>1</v>
      </c>
      <c r="K294" s="11"/>
      <c r="L294" s="11" t="s">
        <v>251</v>
      </c>
    </row>
    <row r="295" spans="2:12" ht="14.4">
      <c r="B295" s="254">
        <v>44629</v>
      </c>
      <c r="C295" s="11" t="s">
        <v>818</v>
      </c>
      <c r="D295" s="12" t="s">
        <v>1094</v>
      </c>
      <c r="E295" s="12" t="s">
        <v>977</v>
      </c>
      <c r="F295" s="13">
        <v>890000</v>
      </c>
      <c r="G295" s="11" t="s">
        <v>805</v>
      </c>
      <c r="H295" s="11" t="s">
        <v>829</v>
      </c>
      <c r="I295" s="11" t="s">
        <v>799</v>
      </c>
      <c r="J295" s="11">
        <v>1</v>
      </c>
      <c r="K295" s="11"/>
      <c r="L295" s="11" t="s">
        <v>246</v>
      </c>
    </row>
    <row r="296" spans="2:12" ht="14.4">
      <c r="B296" s="254">
        <v>44629</v>
      </c>
      <c r="C296" s="11" t="s">
        <v>818</v>
      </c>
      <c r="D296" s="12" t="s">
        <v>1095</v>
      </c>
      <c r="E296" s="12" t="s">
        <v>977</v>
      </c>
      <c r="F296" s="13">
        <v>890000</v>
      </c>
      <c r="G296" s="11" t="s">
        <v>805</v>
      </c>
      <c r="H296" s="11" t="s">
        <v>829</v>
      </c>
      <c r="I296" s="11" t="s">
        <v>799</v>
      </c>
      <c r="J296" s="11">
        <v>1</v>
      </c>
      <c r="K296" s="11"/>
      <c r="L296" s="11" t="s">
        <v>607</v>
      </c>
    </row>
    <row r="297" spans="2:12" ht="14.4">
      <c r="B297" s="254">
        <v>44837</v>
      </c>
      <c r="C297" s="11" t="s">
        <v>818</v>
      </c>
      <c r="D297" s="12" t="s">
        <v>1096</v>
      </c>
      <c r="E297" s="12" t="s">
        <v>1097</v>
      </c>
      <c r="F297" s="13">
        <v>1500000</v>
      </c>
      <c r="G297" s="11" t="s">
        <v>805</v>
      </c>
      <c r="H297" s="11" t="s">
        <v>829</v>
      </c>
      <c r="I297" s="11" t="s">
        <v>799</v>
      </c>
      <c r="J297" s="11">
        <v>1</v>
      </c>
      <c r="K297" s="11"/>
      <c r="L297" s="11" t="s">
        <v>251</v>
      </c>
    </row>
    <row r="298" spans="2:12" ht="14.4">
      <c r="B298" s="254">
        <v>44898</v>
      </c>
      <c r="C298" s="11" t="s">
        <v>818</v>
      </c>
      <c r="D298" s="12" t="s">
        <v>1098</v>
      </c>
      <c r="E298" s="12" t="s">
        <v>1099</v>
      </c>
      <c r="F298" s="13">
        <v>1100000</v>
      </c>
      <c r="G298" s="11" t="s">
        <v>797</v>
      </c>
      <c r="H298" s="11" t="s">
        <v>829</v>
      </c>
      <c r="I298" s="11" t="s">
        <v>799</v>
      </c>
      <c r="J298" s="11">
        <v>1</v>
      </c>
      <c r="K298" s="11"/>
      <c r="L298" s="11" t="s">
        <v>607</v>
      </c>
    </row>
    <row r="299" spans="2:12" ht="14.4">
      <c r="B299" s="254">
        <v>44898</v>
      </c>
      <c r="C299" s="11" t="s">
        <v>818</v>
      </c>
      <c r="D299" s="12" t="s">
        <v>1100</v>
      </c>
      <c r="E299" s="12" t="s">
        <v>1101</v>
      </c>
      <c r="F299" s="13">
        <v>1850000</v>
      </c>
      <c r="G299" s="11" t="s">
        <v>797</v>
      </c>
      <c r="H299" s="11" t="s">
        <v>829</v>
      </c>
      <c r="I299" s="11" t="s">
        <v>799</v>
      </c>
      <c r="J299" s="11">
        <v>1</v>
      </c>
      <c r="K299" s="11"/>
      <c r="L299" s="11" t="s">
        <v>246</v>
      </c>
    </row>
    <row r="300" spans="2:12" ht="14.4">
      <c r="B300" s="254">
        <v>44898</v>
      </c>
      <c r="C300" s="11" t="s">
        <v>818</v>
      </c>
      <c r="D300" s="12" t="s">
        <v>1102</v>
      </c>
      <c r="E300" s="12" t="s">
        <v>1099</v>
      </c>
      <c r="F300" s="13">
        <v>1300000</v>
      </c>
      <c r="G300" s="11" t="s">
        <v>805</v>
      </c>
      <c r="H300" s="11" t="s">
        <v>829</v>
      </c>
      <c r="I300" s="11" t="s">
        <v>799</v>
      </c>
      <c r="J300" s="11">
        <v>1</v>
      </c>
      <c r="K300" s="11"/>
      <c r="L300" s="11" t="s">
        <v>251</v>
      </c>
    </row>
    <row r="301" spans="2:12" ht="14.4">
      <c r="B301" s="254" t="s">
        <v>1016</v>
      </c>
      <c r="C301" s="11" t="s">
        <v>818</v>
      </c>
      <c r="D301" s="12" t="s">
        <v>1103</v>
      </c>
      <c r="E301" s="12" t="s">
        <v>1104</v>
      </c>
      <c r="F301" s="13">
        <v>1500000</v>
      </c>
      <c r="G301" s="11" t="s">
        <v>797</v>
      </c>
      <c r="H301" s="11" t="s">
        <v>829</v>
      </c>
      <c r="I301" s="11" t="s">
        <v>799</v>
      </c>
      <c r="J301" s="11">
        <v>1</v>
      </c>
      <c r="K301" s="11"/>
      <c r="L301" s="11" t="s">
        <v>246</v>
      </c>
    </row>
    <row r="302" spans="2:12" ht="14.4">
      <c r="B302" s="254" t="s">
        <v>1016</v>
      </c>
      <c r="C302" s="11" t="s">
        <v>818</v>
      </c>
      <c r="D302" s="12" t="s">
        <v>1105</v>
      </c>
      <c r="E302" s="12" t="s">
        <v>1106</v>
      </c>
      <c r="F302" s="13">
        <v>850000</v>
      </c>
      <c r="G302" s="11" t="s">
        <v>805</v>
      </c>
      <c r="H302" s="11" t="s">
        <v>829</v>
      </c>
      <c r="I302" s="11" t="s">
        <v>799</v>
      </c>
      <c r="J302" s="11">
        <v>1</v>
      </c>
      <c r="K302" s="11"/>
      <c r="L302" s="11" t="s">
        <v>607</v>
      </c>
    </row>
    <row r="303" spans="2:12" ht="14.4">
      <c r="B303" s="254" t="s">
        <v>1016</v>
      </c>
      <c r="C303" s="11" t="s">
        <v>818</v>
      </c>
      <c r="D303" s="12" t="s">
        <v>1107</v>
      </c>
      <c r="E303" s="12" t="s">
        <v>1108</v>
      </c>
      <c r="F303" s="13">
        <v>1600000</v>
      </c>
      <c r="G303" s="11" t="s">
        <v>805</v>
      </c>
      <c r="H303" s="11" t="s">
        <v>829</v>
      </c>
      <c r="I303" s="11" t="s">
        <v>799</v>
      </c>
      <c r="J303" s="11">
        <v>1</v>
      </c>
      <c r="K303" s="11"/>
      <c r="L303" s="11" t="s">
        <v>251</v>
      </c>
    </row>
    <row r="304" spans="2:12" ht="14.4">
      <c r="B304" s="254" t="s">
        <v>1059</v>
      </c>
      <c r="C304" s="11" t="s">
        <v>818</v>
      </c>
      <c r="D304" s="12" t="s">
        <v>1109</v>
      </c>
      <c r="E304" s="12" t="s">
        <v>888</v>
      </c>
      <c r="F304" s="13">
        <v>1000000</v>
      </c>
      <c r="G304" s="11" t="s">
        <v>797</v>
      </c>
      <c r="H304" s="11" t="s">
        <v>829</v>
      </c>
      <c r="I304" s="11" t="s">
        <v>799</v>
      </c>
      <c r="J304" s="11">
        <v>1</v>
      </c>
      <c r="K304" s="11"/>
      <c r="L304" s="11" t="s">
        <v>251</v>
      </c>
    </row>
    <row r="305" spans="2:12" ht="14.4">
      <c r="B305" s="254" t="s">
        <v>1059</v>
      </c>
      <c r="C305" s="11" t="s">
        <v>818</v>
      </c>
      <c r="D305" s="12" t="s">
        <v>1110</v>
      </c>
      <c r="E305" s="12" t="s">
        <v>888</v>
      </c>
      <c r="F305" s="13">
        <v>650000</v>
      </c>
      <c r="G305" s="11" t="s">
        <v>797</v>
      </c>
      <c r="H305" s="11" t="s">
        <v>829</v>
      </c>
      <c r="I305" s="11" t="s">
        <v>799</v>
      </c>
      <c r="J305" s="11">
        <v>1</v>
      </c>
      <c r="K305" s="11"/>
      <c r="L305" s="11" t="s">
        <v>607</v>
      </c>
    </row>
    <row r="306" spans="2:12" ht="14.4">
      <c r="B306" s="254" t="s">
        <v>1059</v>
      </c>
      <c r="C306" s="11" t="s">
        <v>818</v>
      </c>
      <c r="D306" s="12" t="s">
        <v>1111</v>
      </c>
      <c r="E306" s="12" t="s">
        <v>888</v>
      </c>
      <c r="F306" s="13">
        <v>950000</v>
      </c>
      <c r="G306" s="11" t="s">
        <v>797</v>
      </c>
      <c r="H306" s="11" t="s">
        <v>829</v>
      </c>
      <c r="I306" s="11" t="s">
        <v>799</v>
      </c>
      <c r="J306" s="11">
        <v>1</v>
      </c>
      <c r="K306" s="11"/>
      <c r="L306" s="11" t="s">
        <v>246</v>
      </c>
    </row>
    <row r="307" spans="2:12" ht="14.4">
      <c r="B307" s="254" t="s">
        <v>1059</v>
      </c>
      <c r="C307" s="11" t="s">
        <v>818</v>
      </c>
      <c r="D307" s="12" t="s">
        <v>1112</v>
      </c>
      <c r="E307" s="12" t="s">
        <v>888</v>
      </c>
      <c r="F307" s="13">
        <v>650000</v>
      </c>
      <c r="G307" s="11" t="s">
        <v>797</v>
      </c>
      <c r="H307" s="11" t="s">
        <v>829</v>
      </c>
      <c r="I307" s="11" t="s">
        <v>799</v>
      </c>
      <c r="J307" s="11">
        <v>1</v>
      </c>
      <c r="K307" s="11"/>
      <c r="L307" s="11" t="s">
        <v>251</v>
      </c>
    </row>
    <row r="308" spans="2:12" ht="14.4">
      <c r="B308" s="254" t="s">
        <v>1081</v>
      </c>
      <c r="C308" s="11" t="s">
        <v>818</v>
      </c>
      <c r="D308" s="12" t="s">
        <v>191</v>
      </c>
      <c r="E308" s="12" t="s">
        <v>969</v>
      </c>
      <c r="F308" s="13">
        <v>1700000</v>
      </c>
      <c r="G308" s="11" t="s">
        <v>797</v>
      </c>
      <c r="H308" s="11" t="s">
        <v>829</v>
      </c>
      <c r="I308" s="11" t="s">
        <v>799</v>
      </c>
      <c r="J308" s="11">
        <v>1</v>
      </c>
      <c r="K308" s="11"/>
      <c r="L308" s="11" t="s">
        <v>251</v>
      </c>
    </row>
    <row r="309" spans="2:12" ht="14.4">
      <c r="B309" s="582" t="s">
        <v>1016</v>
      </c>
      <c r="C309" s="75" t="s">
        <v>818</v>
      </c>
      <c r="D309" s="76" t="s">
        <v>1105</v>
      </c>
      <c r="E309" s="76" t="s">
        <v>1106</v>
      </c>
      <c r="F309" s="74">
        <v>130000000</v>
      </c>
      <c r="G309" s="75" t="s">
        <v>805</v>
      </c>
      <c r="H309" s="75" t="s">
        <v>829</v>
      </c>
      <c r="I309" s="75" t="s">
        <v>799</v>
      </c>
      <c r="J309" s="75"/>
      <c r="K309" s="75">
        <v>1</v>
      </c>
      <c r="L309" s="75" t="s">
        <v>830</v>
      </c>
    </row>
    <row r="310" spans="2:12" ht="14.4">
      <c r="B310" s="582" t="s">
        <v>1059</v>
      </c>
      <c r="C310" s="75" t="s">
        <v>818</v>
      </c>
      <c r="D310" s="76" t="s">
        <v>1113</v>
      </c>
      <c r="E310" s="76" t="s">
        <v>969</v>
      </c>
      <c r="F310" s="74">
        <v>280000000</v>
      </c>
      <c r="G310" s="75" t="s">
        <v>805</v>
      </c>
      <c r="H310" s="75" t="s">
        <v>829</v>
      </c>
      <c r="I310" s="75" t="s">
        <v>799</v>
      </c>
      <c r="J310" s="75"/>
      <c r="K310" s="75">
        <v>1</v>
      </c>
      <c r="L310" s="75" t="s">
        <v>830</v>
      </c>
    </row>
    <row r="311" spans="2:12" ht="18">
      <c r="B311" s="1262" t="s">
        <v>26</v>
      </c>
      <c r="C311" s="1262"/>
      <c r="D311" s="1262"/>
      <c r="E311" s="1262"/>
      <c r="F311" s="1262"/>
      <c r="G311" s="1262"/>
      <c r="H311" s="1262"/>
      <c r="I311" s="1262"/>
      <c r="J311" s="182">
        <f>SUM(J291:J310)</f>
        <v>18</v>
      </c>
      <c r="K311" s="182">
        <f>SUM(K291:K310)</f>
        <v>2</v>
      </c>
      <c r="L311" s="182">
        <f>J311+K311</f>
        <v>20</v>
      </c>
    </row>
    <row r="313" spans="2:12" ht="18">
      <c r="B313" s="1247" t="s">
        <v>1114</v>
      </c>
      <c r="C313" s="1248"/>
      <c r="D313" s="1248"/>
      <c r="E313" s="1248"/>
      <c r="F313" s="1248"/>
      <c r="G313" s="1248"/>
      <c r="H313" s="1248"/>
      <c r="I313" s="1248"/>
      <c r="J313" s="1248"/>
      <c r="K313" s="1248"/>
      <c r="L313" s="1249"/>
    </row>
    <row r="314" spans="2:12" ht="18">
      <c r="B314" s="656" t="s">
        <v>782</v>
      </c>
      <c r="C314" s="175" t="s">
        <v>783</v>
      </c>
      <c r="D314" s="175" t="s">
        <v>784</v>
      </c>
      <c r="E314" s="175" t="s">
        <v>785</v>
      </c>
      <c r="F314" s="181" t="s">
        <v>786</v>
      </c>
      <c r="G314" s="175" t="s">
        <v>787</v>
      </c>
      <c r="H314" s="175" t="s">
        <v>788</v>
      </c>
      <c r="I314" s="175" t="s">
        <v>789</v>
      </c>
      <c r="J314" s="175" t="s">
        <v>790</v>
      </c>
      <c r="K314" s="175" t="s">
        <v>791</v>
      </c>
      <c r="L314" s="175" t="s">
        <v>792</v>
      </c>
    </row>
    <row r="315" spans="2:12" ht="14.4">
      <c r="B315" s="254"/>
      <c r="C315" s="11"/>
      <c r="D315" s="12"/>
      <c r="E315" s="12"/>
      <c r="F315" s="13"/>
      <c r="G315" s="11"/>
      <c r="H315" s="11"/>
      <c r="I315" s="11"/>
      <c r="J315" s="11"/>
      <c r="K315" s="11"/>
      <c r="L315" s="11"/>
    </row>
    <row r="316" spans="2:12" ht="14.4">
      <c r="B316" s="254"/>
      <c r="C316" s="11"/>
      <c r="D316" s="12"/>
      <c r="E316" s="12"/>
      <c r="F316" s="13"/>
      <c r="G316" s="11"/>
      <c r="H316" s="11"/>
      <c r="I316" s="11"/>
      <c r="J316" s="11"/>
      <c r="K316" s="11"/>
      <c r="L316" s="11"/>
    </row>
    <row r="317" spans="2:12" ht="14.4">
      <c r="B317" s="582"/>
      <c r="C317" s="75"/>
      <c r="D317" s="76"/>
      <c r="E317" s="76"/>
      <c r="F317" s="74"/>
      <c r="G317" s="75"/>
      <c r="H317" s="75"/>
      <c r="I317" s="75"/>
      <c r="J317" s="75"/>
      <c r="K317" s="75"/>
      <c r="L317" s="75"/>
    </row>
    <row r="318" spans="2:12" ht="18">
      <c r="B318" s="1262" t="s">
        <v>26</v>
      </c>
      <c r="C318" s="1262"/>
      <c r="D318" s="1262"/>
      <c r="E318" s="1262"/>
      <c r="F318" s="1262"/>
      <c r="G318" s="1262"/>
      <c r="H318" s="1262"/>
      <c r="I318" s="1262"/>
      <c r="J318" s="182">
        <f>SUM(J315:J317)</f>
        <v>0</v>
      </c>
      <c r="K318" s="182">
        <f>SUM(K315:K317)</f>
        <v>0</v>
      </c>
      <c r="L318" s="182">
        <f>J318+K318</f>
        <v>0</v>
      </c>
    </row>
    <row r="321" spans="2:12" ht="31.2">
      <c r="B321" s="1169" t="s">
        <v>195</v>
      </c>
      <c r="C321" s="1169"/>
      <c r="D321" s="1169"/>
      <c r="E321" s="1169"/>
      <c r="F321" s="1169"/>
      <c r="G321" s="1169"/>
      <c r="H321" s="1169"/>
      <c r="I321" s="1169"/>
      <c r="J321" s="1169"/>
      <c r="K321" s="1169"/>
      <c r="L321" s="1169"/>
    </row>
    <row r="322" spans="2:12" ht="31.2">
      <c r="B322" s="649"/>
    </row>
    <row r="323" spans="2:12" ht="18">
      <c r="B323" s="1250" t="s">
        <v>1115</v>
      </c>
      <c r="C323" s="1250"/>
      <c r="D323" s="1250"/>
      <c r="E323" s="1250"/>
      <c r="F323" s="1250"/>
      <c r="G323" s="1250"/>
      <c r="H323" s="1250"/>
      <c r="I323" s="1250"/>
      <c r="J323" s="1250"/>
      <c r="K323" s="1250"/>
      <c r="L323" s="1250"/>
    </row>
    <row r="324" spans="2:12" ht="18">
      <c r="B324" s="650" t="s">
        <v>782</v>
      </c>
      <c r="C324" s="176" t="s">
        <v>783</v>
      </c>
      <c r="D324" s="176" t="s">
        <v>784</v>
      </c>
      <c r="E324" s="176" t="s">
        <v>785</v>
      </c>
      <c r="F324" s="177" t="s">
        <v>786</v>
      </c>
      <c r="G324" s="176" t="s">
        <v>787</v>
      </c>
      <c r="H324" s="176" t="s">
        <v>788</v>
      </c>
      <c r="I324" s="176" t="s">
        <v>789</v>
      </c>
      <c r="J324" s="176" t="s">
        <v>790</v>
      </c>
      <c r="K324" s="176" t="s">
        <v>791</v>
      </c>
      <c r="L324" s="176" t="s">
        <v>792</v>
      </c>
    </row>
    <row r="325" spans="2:12" ht="14.4">
      <c r="B325" s="254" t="s">
        <v>1116</v>
      </c>
      <c r="C325" s="11" t="s">
        <v>823</v>
      </c>
      <c r="D325" s="12" t="s">
        <v>657</v>
      </c>
      <c r="E325" s="12" t="s">
        <v>1117</v>
      </c>
      <c r="F325" s="13">
        <v>2000000</v>
      </c>
      <c r="G325" s="11" t="s">
        <v>805</v>
      </c>
      <c r="H325" s="11" t="s">
        <v>829</v>
      </c>
      <c r="I325" s="11" t="s">
        <v>799</v>
      </c>
      <c r="J325" s="11">
        <v>1</v>
      </c>
      <c r="K325" s="11"/>
      <c r="L325" s="11" t="s">
        <v>607</v>
      </c>
    </row>
    <row r="326" spans="2:12" ht="14.4">
      <c r="B326" s="254" t="s">
        <v>1116</v>
      </c>
      <c r="C326" s="11" t="s">
        <v>818</v>
      </c>
      <c r="D326" s="12" t="s">
        <v>1118</v>
      </c>
      <c r="E326" s="12" t="s">
        <v>1119</v>
      </c>
      <c r="F326" s="13">
        <v>2500000</v>
      </c>
      <c r="G326" s="11" t="s">
        <v>805</v>
      </c>
      <c r="H326" s="11" t="s">
        <v>798</v>
      </c>
      <c r="I326" s="11" t="s">
        <v>799</v>
      </c>
      <c r="J326" s="11">
        <v>1</v>
      </c>
      <c r="K326" s="11"/>
      <c r="L326" s="11" t="s">
        <v>251</v>
      </c>
    </row>
    <row r="327" spans="2:12" ht="14.4">
      <c r="B327" s="254" t="s">
        <v>1116</v>
      </c>
      <c r="C327" s="11" t="s">
        <v>818</v>
      </c>
      <c r="D327" s="12" t="s">
        <v>1120</v>
      </c>
      <c r="E327" s="12" t="s">
        <v>796</v>
      </c>
      <c r="F327" s="13">
        <v>2800000</v>
      </c>
      <c r="G327" s="11" t="s">
        <v>797</v>
      </c>
      <c r="H327" s="11" t="s">
        <v>798</v>
      </c>
      <c r="I327" s="11" t="s">
        <v>799</v>
      </c>
      <c r="J327" s="11">
        <v>1</v>
      </c>
      <c r="K327" s="11"/>
      <c r="L327" s="11" t="s">
        <v>246</v>
      </c>
    </row>
    <row r="328" spans="2:12" ht="14.4">
      <c r="B328" s="254" t="s">
        <v>1116</v>
      </c>
      <c r="C328" s="11" t="s">
        <v>818</v>
      </c>
      <c r="D328" s="12" t="s">
        <v>1121</v>
      </c>
      <c r="E328" s="12" t="s">
        <v>1027</v>
      </c>
      <c r="F328" s="13">
        <v>1500000</v>
      </c>
      <c r="G328" s="11" t="s">
        <v>797</v>
      </c>
      <c r="H328" s="11" t="s">
        <v>829</v>
      </c>
      <c r="I328" s="11" t="s">
        <v>799</v>
      </c>
      <c r="J328" s="11">
        <v>1</v>
      </c>
      <c r="K328" s="11"/>
      <c r="L328" s="11" t="s">
        <v>251</v>
      </c>
    </row>
    <row r="329" spans="2:12" ht="14.4">
      <c r="B329" s="254" t="s">
        <v>1116</v>
      </c>
      <c r="C329" s="11" t="s">
        <v>818</v>
      </c>
      <c r="D329" s="12" t="s">
        <v>1122</v>
      </c>
      <c r="E329" s="12" t="s">
        <v>1027</v>
      </c>
      <c r="F329" s="13">
        <v>1500000</v>
      </c>
      <c r="G329" s="11" t="s">
        <v>797</v>
      </c>
      <c r="H329" s="11" t="s">
        <v>829</v>
      </c>
      <c r="I329" s="11" t="s">
        <v>799</v>
      </c>
      <c r="J329" s="11">
        <v>1</v>
      </c>
      <c r="K329" s="11"/>
      <c r="L329" s="11" t="s">
        <v>251</v>
      </c>
    </row>
    <row r="330" spans="2:12" ht="14.4">
      <c r="B330" s="254" t="s">
        <v>1116</v>
      </c>
      <c r="C330" s="11" t="s">
        <v>818</v>
      </c>
      <c r="D330" s="12" t="s">
        <v>1123</v>
      </c>
      <c r="E330" s="12" t="s">
        <v>1027</v>
      </c>
      <c r="F330" s="13">
        <v>1500000</v>
      </c>
      <c r="G330" s="11" t="s">
        <v>797</v>
      </c>
      <c r="H330" s="11" t="s">
        <v>829</v>
      </c>
      <c r="I330" s="11" t="s">
        <v>799</v>
      </c>
      <c r="J330" s="11">
        <v>1</v>
      </c>
      <c r="K330" s="11"/>
      <c r="L330" s="11" t="s">
        <v>246</v>
      </c>
    </row>
    <row r="331" spans="2:12" ht="14.4">
      <c r="B331" s="254" t="s">
        <v>1116</v>
      </c>
      <c r="C331" s="11" t="s">
        <v>818</v>
      </c>
      <c r="D331" s="12" t="s">
        <v>1124</v>
      </c>
      <c r="E331" s="12" t="s">
        <v>1027</v>
      </c>
      <c r="F331" s="13">
        <v>1500000</v>
      </c>
      <c r="G331" s="11" t="s">
        <v>797</v>
      </c>
      <c r="H331" s="11" t="s">
        <v>829</v>
      </c>
      <c r="I331" s="11" t="s">
        <v>799</v>
      </c>
      <c r="J331" s="11">
        <v>1</v>
      </c>
      <c r="K331" s="11"/>
      <c r="L331" s="11" t="s">
        <v>251</v>
      </c>
    </row>
    <row r="332" spans="2:12" ht="14.4">
      <c r="B332" s="254" t="s">
        <v>1116</v>
      </c>
      <c r="C332" s="11" t="s">
        <v>818</v>
      </c>
      <c r="D332" s="12" t="s">
        <v>1125</v>
      </c>
      <c r="E332" s="12" t="s">
        <v>1027</v>
      </c>
      <c r="F332" s="13">
        <v>1500000</v>
      </c>
      <c r="G332" s="11" t="s">
        <v>797</v>
      </c>
      <c r="H332" s="11" t="s">
        <v>829</v>
      </c>
      <c r="I332" s="11" t="s">
        <v>799</v>
      </c>
      <c r="J332" s="11">
        <v>1</v>
      </c>
      <c r="K332" s="11"/>
      <c r="L332" s="11" t="s">
        <v>251</v>
      </c>
    </row>
    <row r="333" spans="2:12" ht="14.4">
      <c r="B333" s="254" t="s">
        <v>1116</v>
      </c>
      <c r="C333" s="11" t="s">
        <v>818</v>
      </c>
      <c r="D333" s="12" t="s">
        <v>1126</v>
      </c>
      <c r="E333" s="12" t="s">
        <v>1027</v>
      </c>
      <c r="F333" s="13">
        <v>1500000</v>
      </c>
      <c r="G333" s="11" t="s">
        <v>797</v>
      </c>
      <c r="H333" s="11" t="s">
        <v>829</v>
      </c>
      <c r="I333" s="11" t="s">
        <v>799</v>
      </c>
      <c r="J333" s="11">
        <v>1</v>
      </c>
      <c r="K333" s="11"/>
      <c r="L333" s="11" t="s">
        <v>246</v>
      </c>
    </row>
    <row r="334" spans="2:12" ht="14.4">
      <c r="B334" s="254" t="s">
        <v>1116</v>
      </c>
      <c r="C334" s="11" t="s">
        <v>818</v>
      </c>
      <c r="D334" s="12" t="s">
        <v>1127</v>
      </c>
      <c r="E334" s="12" t="s">
        <v>1027</v>
      </c>
      <c r="F334" s="13">
        <v>2250000</v>
      </c>
      <c r="G334" s="11" t="s">
        <v>797</v>
      </c>
      <c r="H334" s="11" t="s">
        <v>829</v>
      </c>
      <c r="I334" s="11" t="s">
        <v>799</v>
      </c>
      <c r="J334" s="11">
        <v>1</v>
      </c>
      <c r="K334" s="11"/>
      <c r="L334" s="11" t="s">
        <v>607</v>
      </c>
    </row>
    <row r="335" spans="2:12" ht="14.4">
      <c r="B335" s="254" t="s">
        <v>1128</v>
      </c>
      <c r="C335" s="11" t="s">
        <v>818</v>
      </c>
      <c r="D335" s="12" t="s">
        <v>1129</v>
      </c>
      <c r="E335" s="12" t="s">
        <v>1027</v>
      </c>
      <c r="F335" s="13">
        <v>2050000</v>
      </c>
      <c r="G335" s="11" t="s">
        <v>797</v>
      </c>
      <c r="H335" s="11" t="s">
        <v>829</v>
      </c>
      <c r="I335" s="11" t="s">
        <v>799</v>
      </c>
      <c r="J335" s="11">
        <v>1</v>
      </c>
      <c r="K335" s="11"/>
      <c r="L335" s="11" t="s">
        <v>251</v>
      </c>
    </row>
    <row r="336" spans="2:12" ht="14.4">
      <c r="B336" s="254" t="s">
        <v>1128</v>
      </c>
      <c r="C336" s="11" t="s">
        <v>818</v>
      </c>
      <c r="D336" s="12" t="s">
        <v>1130</v>
      </c>
      <c r="E336" s="12" t="s">
        <v>1027</v>
      </c>
      <c r="F336" s="13">
        <v>2050000</v>
      </c>
      <c r="G336" s="11" t="s">
        <v>797</v>
      </c>
      <c r="H336" s="11" t="s">
        <v>829</v>
      </c>
      <c r="I336" s="11" t="s">
        <v>799</v>
      </c>
      <c r="J336" s="11">
        <v>1</v>
      </c>
      <c r="K336" s="11"/>
      <c r="L336" s="11" t="s">
        <v>246</v>
      </c>
    </row>
    <row r="337" spans="2:12" ht="14.4">
      <c r="B337" s="254" t="s">
        <v>1128</v>
      </c>
      <c r="C337" s="11" t="s">
        <v>818</v>
      </c>
      <c r="D337" s="12" t="s">
        <v>1131</v>
      </c>
      <c r="E337" s="12" t="s">
        <v>1027</v>
      </c>
      <c r="F337" s="13">
        <v>2050000</v>
      </c>
      <c r="G337" s="11" t="s">
        <v>797</v>
      </c>
      <c r="H337" s="11" t="s">
        <v>829</v>
      </c>
      <c r="I337" s="11" t="s">
        <v>799</v>
      </c>
      <c r="J337" s="11">
        <v>1</v>
      </c>
      <c r="K337" s="11"/>
      <c r="L337" s="11" t="s">
        <v>251</v>
      </c>
    </row>
    <row r="338" spans="2:12" ht="14.4">
      <c r="B338" s="254" t="s">
        <v>1128</v>
      </c>
      <c r="C338" s="11" t="s">
        <v>818</v>
      </c>
      <c r="D338" s="12" t="s">
        <v>1132</v>
      </c>
      <c r="E338" s="12" t="s">
        <v>1027</v>
      </c>
      <c r="F338" s="13">
        <v>2050000</v>
      </c>
      <c r="G338" s="11" t="s">
        <v>797</v>
      </c>
      <c r="H338" s="11" t="s">
        <v>829</v>
      </c>
      <c r="I338" s="11" t="s">
        <v>799</v>
      </c>
      <c r="J338" s="11">
        <v>1</v>
      </c>
      <c r="K338" s="11"/>
      <c r="L338" s="11" t="s">
        <v>251</v>
      </c>
    </row>
    <row r="339" spans="2:12" ht="14.4">
      <c r="B339" s="254" t="s">
        <v>1128</v>
      </c>
      <c r="C339" s="77" t="s">
        <v>818</v>
      </c>
      <c r="D339" s="17" t="s">
        <v>1133</v>
      </c>
      <c r="E339" s="17" t="s">
        <v>1027</v>
      </c>
      <c r="F339" s="78">
        <v>2050000</v>
      </c>
      <c r="G339" s="77" t="s">
        <v>797</v>
      </c>
      <c r="H339" s="77" t="s">
        <v>829</v>
      </c>
      <c r="I339" s="77" t="s">
        <v>799</v>
      </c>
      <c r="J339" s="77">
        <v>1</v>
      </c>
      <c r="K339" s="77"/>
      <c r="L339" s="11" t="s">
        <v>246</v>
      </c>
    </row>
    <row r="340" spans="2:12" ht="14.4">
      <c r="B340" s="254" t="s">
        <v>1128</v>
      </c>
      <c r="C340" s="77" t="s">
        <v>818</v>
      </c>
      <c r="D340" s="17" t="s">
        <v>1134</v>
      </c>
      <c r="E340" s="17" t="s">
        <v>1027</v>
      </c>
      <c r="F340" s="78">
        <v>2050000</v>
      </c>
      <c r="G340" s="77" t="s">
        <v>797</v>
      </c>
      <c r="H340" s="77" t="s">
        <v>829</v>
      </c>
      <c r="I340" s="77" t="s">
        <v>799</v>
      </c>
      <c r="J340" s="77">
        <v>1</v>
      </c>
      <c r="K340" s="77"/>
      <c r="L340" s="54" t="s">
        <v>251</v>
      </c>
    </row>
    <row r="341" spans="2:12" ht="14.4">
      <c r="B341" s="651" t="s">
        <v>1128</v>
      </c>
      <c r="C341" s="77" t="s">
        <v>818</v>
      </c>
      <c r="D341" s="17" t="s">
        <v>1135</v>
      </c>
      <c r="E341" s="17" t="s">
        <v>1027</v>
      </c>
      <c r="F341" s="78">
        <v>2050000</v>
      </c>
      <c r="G341" s="77" t="s">
        <v>797</v>
      </c>
      <c r="H341" s="77" t="s">
        <v>829</v>
      </c>
      <c r="I341" s="77" t="s">
        <v>799</v>
      </c>
      <c r="J341" s="77">
        <v>1</v>
      </c>
      <c r="K341" s="77"/>
      <c r="L341" s="115" t="s">
        <v>251</v>
      </c>
    </row>
    <row r="342" spans="2:12" ht="14.4">
      <c r="B342" s="652">
        <v>44596</v>
      </c>
      <c r="C342" s="116" t="s">
        <v>818</v>
      </c>
      <c r="D342" s="117" t="s">
        <v>1136</v>
      </c>
      <c r="E342" s="117" t="s">
        <v>926</v>
      </c>
      <c r="F342" s="118">
        <v>1500000</v>
      </c>
      <c r="G342" s="116" t="s">
        <v>805</v>
      </c>
      <c r="H342" s="116" t="s">
        <v>798</v>
      </c>
      <c r="I342" s="116" t="s">
        <v>799</v>
      </c>
      <c r="J342" s="116">
        <v>1</v>
      </c>
      <c r="K342" s="116"/>
      <c r="L342" s="98" t="s">
        <v>246</v>
      </c>
    </row>
    <row r="343" spans="2:12" ht="14.4">
      <c r="B343" s="294">
        <v>44596</v>
      </c>
      <c r="C343" s="98" t="s">
        <v>818</v>
      </c>
      <c r="D343" s="218" t="s">
        <v>662</v>
      </c>
      <c r="E343" s="218" t="s">
        <v>969</v>
      </c>
      <c r="F343" s="219">
        <v>1900000</v>
      </c>
      <c r="G343" s="98" t="s">
        <v>797</v>
      </c>
      <c r="H343" s="98" t="s">
        <v>798</v>
      </c>
      <c r="I343" s="98" t="s">
        <v>799</v>
      </c>
      <c r="J343" s="98">
        <v>1</v>
      </c>
      <c r="K343" s="98"/>
      <c r="L343" s="217" t="s">
        <v>246</v>
      </c>
    </row>
    <row r="344" spans="2:12" ht="14.4">
      <c r="B344" s="337">
        <v>44655</v>
      </c>
      <c r="C344" s="77" t="s">
        <v>818</v>
      </c>
      <c r="D344" s="17" t="s">
        <v>1137</v>
      </c>
      <c r="E344" s="17" t="s">
        <v>906</v>
      </c>
      <c r="F344" s="78">
        <v>2000000</v>
      </c>
      <c r="G344" s="77" t="s">
        <v>797</v>
      </c>
      <c r="H344" s="77" t="s">
        <v>798</v>
      </c>
      <c r="I344" s="77" t="s">
        <v>799</v>
      </c>
      <c r="J344" s="77">
        <v>1</v>
      </c>
      <c r="K344" s="77"/>
      <c r="L344" s="77" t="s">
        <v>251</v>
      </c>
    </row>
    <row r="345" spans="2:12" ht="14.4">
      <c r="B345" s="337">
        <v>44685</v>
      </c>
      <c r="C345" s="77" t="s">
        <v>818</v>
      </c>
      <c r="D345" s="17" t="s">
        <v>1034</v>
      </c>
      <c r="E345" s="17" t="s">
        <v>74</v>
      </c>
      <c r="F345" s="78">
        <v>1400000</v>
      </c>
      <c r="G345" s="77" t="s">
        <v>805</v>
      </c>
      <c r="H345" s="77" t="s">
        <v>799</v>
      </c>
      <c r="I345" s="77" t="s">
        <v>799</v>
      </c>
      <c r="J345" s="77">
        <v>1</v>
      </c>
      <c r="K345" s="77"/>
      <c r="L345" s="77" t="s">
        <v>246</v>
      </c>
    </row>
    <row r="346" spans="2:12" ht="14.4">
      <c r="B346" s="337">
        <v>44899</v>
      </c>
      <c r="C346" s="77" t="s">
        <v>818</v>
      </c>
      <c r="D346" s="17" t="s">
        <v>1138</v>
      </c>
      <c r="E346" s="17" t="s">
        <v>1139</v>
      </c>
      <c r="F346" s="78">
        <v>1950000</v>
      </c>
      <c r="G346" s="77" t="s">
        <v>805</v>
      </c>
      <c r="H346" s="77" t="s">
        <v>798</v>
      </c>
      <c r="I346" s="77" t="s">
        <v>799</v>
      </c>
      <c r="J346" s="77">
        <v>1</v>
      </c>
      <c r="K346" s="77"/>
      <c r="L346" s="77" t="s">
        <v>251</v>
      </c>
    </row>
    <row r="347" spans="2:12" ht="14.4">
      <c r="B347" s="337">
        <v>44899</v>
      </c>
      <c r="C347" s="77" t="s">
        <v>818</v>
      </c>
      <c r="D347" s="17" t="s">
        <v>1140</v>
      </c>
      <c r="E347" s="17" t="s">
        <v>74</v>
      </c>
      <c r="F347" s="78">
        <v>1650000</v>
      </c>
      <c r="G347" s="77" t="s">
        <v>805</v>
      </c>
      <c r="H347" s="77" t="s">
        <v>798</v>
      </c>
      <c r="I347" s="77" t="s">
        <v>799</v>
      </c>
      <c r="J347" s="77">
        <v>1</v>
      </c>
      <c r="K347" s="77"/>
      <c r="L347" s="77" t="s">
        <v>251</v>
      </c>
    </row>
    <row r="348" spans="2:12" ht="14.4">
      <c r="B348" s="337">
        <v>44899</v>
      </c>
      <c r="C348" s="77" t="s">
        <v>818</v>
      </c>
      <c r="D348" s="17" t="s">
        <v>1141</v>
      </c>
      <c r="E348" s="17" t="s">
        <v>74</v>
      </c>
      <c r="F348" s="78">
        <v>1750000</v>
      </c>
      <c r="G348" s="77" t="s">
        <v>805</v>
      </c>
      <c r="H348" s="77" t="s">
        <v>798</v>
      </c>
      <c r="I348" s="77" t="s">
        <v>799</v>
      </c>
      <c r="J348" s="77">
        <v>1</v>
      </c>
      <c r="K348" s="77"/>
      <c r="L348" s="77" t="s">
        <v>246</v>
      </c>
    </row>
    <row r="349" spans="2:12" ht="14.4">
      <c r="B349" s="337" t="s">
        <v>1142</v>
      </c>
      <c r="C349" s="77" t="s">
        <v>818</v>
      </c>
      <c r="D349" s="17" t="s">
        <v>1143</v>
      </c>
      <c r="E349" s="17" t="s">
        <v>969</v>
      </c>
      <c r="F349" s="78">
        <v>2100000</v>
      </c>
      <c r="G349" s="77" t="s">
        <v>797</v>
      </c>
      <c r="H349" s="77" t="s">
        <v>829</v>
      </c>
      <c r="I349" s="77" t="s">
        <v>799</v>
      </c>
      <c r="J349" s="77">
        <v>1</v>
      </c>
      <c r="K349" s="77"/>
      <c r="L349" s="77" t="s">
        <v>251</v>
      </c>
    </row>
    <row r="350" spans="2:12" ht="14.4">
      <c r="B350" s="653" t="s">
        <v>1116</v>
      </c>
      <c r="C350" s="99" t="s">
        <v>818</v>
      </c>
      <c r="D350" s="100" t="s">
        <v>1017</v>
      </c>
      <c r="E350" s="100" t="s">
        <v>819</v>
      </c>
      <c r="F350" s="101">
        <v>225000000</v>
      </c>
      <c r="G350" s="99" t="s">
        <v>797</v>
      </c>
      <c r="H350" s="99" t="s">
        <v>829</v>
      </c>
      <c r="I350" s="99" t="s">
        <v>799</v>
      </c>
      <c r="J350" s="99"/>
      <c r="K350" s="99">
        <v>1</v>
      </c>
      <c r="L350" s="99" t="s">
        <v>830</v>
      </c>
    </row>
    <row r="351" spans="2:12" ht="14.4">
      <c r="B351" s="658" t="s">
        <v>1144</v>
      </c>
      <c r="C351" s="227" t="s">
        <v>823</v>
      </c>
      <c r="D351" s="228" t="s">
        <v>1145</v>
      </c>
      <c r="E351" s="228" t="s">
        <v>1099</v>
      </c>
      <c r="F351" s="229">
        <v>550000000</v>
      </c>
      <c r="G351" s="227" t="s">
        <v>805</v>
      </c>
      <c r="H351" s="227" t="s">
        <v>829</v>
      </c>
      <c r="I351" s="227" t="s">
        <v>799</v>
      </c>
      <c r="J351" s="227"/>
      <c r="K351" s="227">
        <v>1</v>
      </c>
      <c r="L351" s="227" t="s">
        <v>830</v>
      </c>
    </row>
    <row r="352" spans="2:12" ht="14.4">
      <c r="B352" s="653" t="s">
        <v>1146</v>
      </c>
      <c r="C352" s="99" t="s">
        <v>823</v>
      </c>
      <c r="D352" s="100" t="s">
        <v>1147</v>
      </c>
      <c r="E352" s="100" t="s">
        <v>1099</v>
      </c>
      <c r="F352" s="229">
        <v>550000000</v>
      </c>
      <c r="G352" s="227" t="s">
        <v>805</v>
      </c>
      <c r="H352" s="227" t="s">
        <v>829</v>
      </c>
      <c r="I352" s="227" t="s">
        <v>799</v>
      </c>
      <c r="J352" s="227"/>
      <c r="K352" s="227">
        <v>1</v>
      </c>
      <c r="L352" s="227" t="s">
        <v>830</v>
      </c>
    </row>
    <row r="353" spans="2:12" ht="18">
      <c r="B353" s="1264" t="s">
        <v>26</v>
      </c>
      <c r="C353" s="1264"/>
      <c r="D353" s="1264"/>
      <c r="E353" s="1264"/>
      <c r="F353" s="1264"/>
      <c r="G353" s="1264"/>
      <c r="H353" s="1264"/>
      <c r="I353" s="1264"/>
      <c r="J353" s="178">
        <f>SUM(J325:J351)</f>
        <v>25</v>
      </c>
      <c r="K353" s="178">
        <f>SUM(K325:K352)</f>
        <v>3</v>
      </c>
      <c r="L353" s="178">
        <f>J353+K353</f>
        <v>28</v>
      </c>
    </row>
    <row r="354" spans="2:12" ht="14.4">
      <c r="B354" s="654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2:12" ht="18">
      <c r="B355" s="1265" t="s">
        <v>1148</v>
      </c>
      <c r="C355" s="1265"/>
      <c r="D355" s="1265"/>
      <c r="E355" s="1265"/>
      <c r="F355" s="1265"/>
      <c r="G355" s="1265"/>
      <c r="H355" s="1265"/>
      <c r="I355" s="1265"/>
      <c r="J355" s="1265"/>
      <c r="K355" s="1265"/>
      <c r="L355" s="1265"/>
    </row>
    <row r="356" spans="2:12" ht="18">
      <c r="B356" s="650" t="s">
        <v>782</v>
      </c>
      <c r="C356" s="176" t="s">
        <v>783</v>
      </c>
      <c r="D356" s="176" t="s">
        <v>784</v>
      </c>
      <c r="E356" s="176" t="s">
        <v>785</v>
      </c>
      <c r="F356" s="177" t="s">
        <v>786</v>
      </c>
      <c r="G356" s="176" t="s">
        <v>787</v>
      </c>
      <c r="H356" s="176" t="s">
        <v>788</v>
      </c>
      <c r="I356" s="176" t="s">
        <v>789</v>
      </c>
      <c r="J356" s="176" t="s">
        <v>790</v>
      </c>
      <c r="K356" s="176" t="s">
        <v>791</v>
      </c>
      <c r="L356" s="176" t="s">
        <v>792</v>
      </c>
    </row>
    <row r="357" spans="2:12" ht="14.4">
      <c r="B357" s="254" t="s">
        <v>1116</v>
      </c>
      <c r="C357" s="11" t="s">
        <v>818</v>
      </c>
      <c r="D357" s="12" t="s">
        <v>656</v>
      </c>
      <c r="E357" s="12" t="s">
        <v>879</v>
      </c>
      <c r="F357" s="13">
        <v>1480000</v>
      </c>
      <c r="G357" s="11" t="s">
        <v>797</v>
      </c>
      <c r="H357" s="11" t="s">
        <v>799</v>
      </c>
      <c r="I357" s="11" t="s">
        <v>799</v>
      </c>
      <c r="J357" s="11">
        <v>1</v>
      </c>
      <c r="K357" s="11"/>
      <c r="L357" s="11" t="s">
        <v>251</v>
      </c>
    </row>
    <row r="358" spans="2:12" ht="14.4">
      <c r="B358" s="254" t="s">
        <v>1116</v>
      </c>
      <c r="C358" s="11" t="s">
        <v>818</v>
      </c>
      <c r="D358" s="12" t="s">
        <v>1149</v>
      </c>
      <c r="E358" s="12" t="s">
        <v>1150</v>
      </c>
      <c r="F358" s="13">
        <v>1450000</v>
      </c>
      <c r="G358" s="11" t="s">
        <v>805</v>
      </c>
      <c r="H358" s="11" t="s">
        <v>799</v>
      </c>
      <c r="I358" s="11" t="s">
        <v>799</v>
      </c>
      <c r="J358" s="11">
        <v>1</v>
      </c>
      <c r="K358" s="11"/>
      <c r="L358" s="11" t="s">
        <v>607</v>
      </c>
    </row>
    <row r="359" spans="2:12" ht="14.4">
      <c r="B359" s="254" t="s">
        <v>1116</v>
      </c>
      <c r="C359" s="11" t="s">
        <v>818</v>
      </c>
      <c r="D359" s="12" t="s">
        <v>1151</v>
      </c>
      <c r="E359" s="12" t="s">
        <v>875</v>
      </c>
      <c r="F359" s="13">
        <v>2000000</v>
      </c>
      <c r="G359" s="11" t="s">
        <v>805</v>
      </c>
      <c r="H359" s="11" t="s">
        <v>829</v>
      </c>
      <c r="I359" s="11" t="s">
        <v>799</v>
      </c>
      <c r="J359" s="11">
        <v>1</v>
      </c>
      <c r="K359" s="11"/>
      <c r="L359" s="11" t="s">
        <v>251</v>
      </c>
    </row>
    <row r="360" spans="2:12" ht="14.4">
      <c r="B360" s="254">
        <v>44655</v>
      </c>
      <c r="C360" s="11" t="s">
        <v>886</v>
      </c>
      <c r="D360" s="12" t="s">
        <v>1152</v>
      </c>
      <c r="E360" s="12" t="s">
        <v>796</v>
      </c>
      <c r="F360" s="13">
        <v>5800000</v>
      </c>
      <c r="G360" s="11" t="s">
        <v>805</v>
      </c>
      <c r="H360" s="11" t="s">
        <v>798</v>
      </c>
      <c r="I360" s="11" t="s">
        <v>799</v>
      </c>
      <c r="J360" s="11">
        <v>1</v>
      </c>
      <c r="K360" s="11"/>
      <c r="L360" s="11" t="s">
        <v>251</v>
      </c>
    </row>
    <row r="361" spans="2:12" ht="14.4">
      <c r="B361" s="254">
        <v>44685</v>
      </c>
      <c r="C361" s="11" t="s">
        <v>818</v>
      </c>
      <c r="D361" s="12" t="s">
        <v>1153</v>
      </c>
      <c r="E361" s="12" t="s">
        <v>879</v>
      </c>
      <c r="F361" s="13">
        <v>1480000</v>
      </c>
      <c r="G361" s="11" t="s">
        <v>797</v>
      </c>
      <c r="H361" s="11" t="s">
        <v>829</v>
      </c>
      <c r="I361" s="11" t="s">
        <v>799</v>
      </c>
      <c r="J361" s="11">
        <v>1</v>
      </c>
      <c r="K361" s="11"/>
      <c r="L361" s="11" t="s">
        <v>246</v>
      </c>
    </row>
    <row r="362" spans="2:12" ht="14.4">
      <c r="B362" s="254">
        <v>44685</v>
      </c>
      <c r="C362" s="11" t="s">
        <v>818</v>
      </c>
      <c r="D362" s="12" t="s">
        <v>1154</v>
      </c>
      <c r="E362" s="12" t="s">
        <v>74</v>
      </c>
      <c r="F362" s="13">
        <v>12000000</v>
      </c>
      <c r="G362" s="11" t="s">
        <v>805</v>
      </c>
      <c r="H362" s="11" t="s">
        <v>829</v>
      </c>
      <c r="I362" s="11" t="s">
        <v>799</v>
      </c>
      <c r="J362" s="11">
        <v>1</v>
      </c>
      <c r="K362" s="11"/>
      <c r="L362" s="11" t="s">
        <v>251</v>
      </c>
    </row>
    <row r="363" spans="2:12" ht="14.4">
      <c r="B363" s="254">
        <v>44746</v>
      </c>
      <c r="C363" s="11" t="s">
        <v>818</v>
      </c>
      <c r="D363" s="12" t="s">
        <v>1155</v>
      </c>
      <c r="E363" s="12" t="s">
        <v>851</v>
      </c>
      <c r="F363" s="13">
        <v>1300000</v>
      </c>
      <c r="G363" s="11" t="s">
        <v>805</v>
      </c>
      <c r="H363" s="11" t="s">
        <v>798</v>
      </c>
      <c r="I363" s="11" t="s">
        <v>799</v>
      </c>
      <c r="J363" s="11">
        <v>1</v>
      </c>
      <c r="K363" s="11"/>
      <c r="L363" s="11" t="s">
        <v>251</v>
      </c>
    </row>
    <row r="364" spans="2:12" ht="14.4">
      <c r="B364" s="254">
        <v>44746</v>
      </c>
      <c r="C364" s="11" t="s">
        <v>886</v>
      </c>
      <c r="D364" s="12" t="s">
        <v>1156</v>
      </c>
      <c r="E364" s="12" t="s">
        <v>74</v>
      </c>
      <c r="F364" s="13">
        <v>4500000</v>
      </c>
      <c r="G364" s="11" t="s">
        <v>805</v>
      </c>
      <c r="H364" s="11" t="s">
        <v>829</v>
      </c>
      <c r="I364" s="11" t="s">
        <v>799</v>
      </c>
      <c r="J364" s="11">
        <v>1</v>
      </c>
      <c r="K364" s="11"/>
      <c r="L364" s="11" t="s">
        <v>251</v>
      </c>
    </row>
    <row r="365" spans="2:12" ht="14.4">
      <c r="B365" s="254">
        <v>44746</v>
      </c>
      <c r="C365" s="11" t="s">
        <v>818</v>
      </c>
      <c r="D365" s="12" t="s">
        <v>1157</v>
      </c>
      <c r="E365" s="12" t="s">
        <v>851</v>
      </c>
      <c r="F365" s="13">
        <v>1100000</v>
      </c>
      <c r="G365" s="11" t="s">
        <v>797</v>
      </c>
      <c r="H365" s="11" t="s">
        <v>829</v>
      </c>
      <c r="I365" s="11" t="s">
        <v>799</v>
      </c>
      <c r="J365" s="11">
        <v>1</v>
      </c>
      <c r="K365" s="11"/>
      <c r="L365" s="11" t="s">
        <v>251</v>
      </c>
    </row>
    <row r="366" spans="2:12" ht="14.4">
      <c r="B366" s="254">
        <v>45173</v>
      </c>
      <c r="C366" s="11" t="s">
        <v>823</v>
      </c>
      <c r="D366" s="12" t="s">
        <v>1158</v>
      </c>
      <c r="E366" s="12" t="s">
        <v>1019</v>
      </c>
      <c r="F366" s="13">
        <v>4200000</v>
      </c>
      <c r="G366" s="11" t="s">
        <v>797</v>
      </c>
      <c r="H366" s="11" t="s">
        <v>829</v>
      </c>
      <c r="I366" s="11" t="s">
        <v>799</v>
      </c>
      <c r="J366" s="11">
        <v>1</v>
      </c>
      <c r="K366" s="11"/>
      <c r="L366" s="54" t="s">
        <v>246</v>
      </c>
    </row>
    <row r="367" spans="2:12" ht="14.4">
      <c r="B367" s="254">
        <v>44808</v>
      </c>
      <c r="C367" s="11" t="s">
        <v>818</v>
      </c>
      <c r="D367" s="12" t="s">
        <v>1159</v>
      </c>
      <c r="E367" s="12" t="s">
        <v>875</v>
      </c>
      <c r="F367" s="13">
        <v>3500000</v>
      </c>
      <c r="G367" s="11" t="s">
        <v>805</v>
      </c>
      <c r="H367" s="11" t="s">
        <v>829</v>
      </c>
      <c r="I367" s="11" t="s">
        <v>799</v>
      </c>
      <c r="J367" s="11">
        <v>1</v>
      </c>
      <c r="K367" s="240"/>
      <c r="L367" s="77" t="s">
        <v>251</v>
      </c>
    </row>
    <row r="368" spans="2:12" ht="14.4">
      <c r="B368" s="254">
        <v>44869</v>
      </c>
      <c r="C368" s="11" t="s">
        <v>823</v>
      </c>
      <c r="D368" s="12" t="s">
        <v>953</v>
      </c>
      <c r="E368" s="12" t="s">
        <v>875</v>
      </c>
      <c r="F368" s="13">
        <v>2850000</v>
      </c>
      <c r="G368" s="11" t="s">
        <v>805</v>
      </c>
      <c r="H368" s="11" t="s">
        <v>829</v>
      </c>
      <c r="I368" s="11" t="s">
        <v>799</v>
      </c>
      <c r="J368" s="11">
        <v>1</v>
      </c>
      <c r="K368" s="240"/>
      <c r="L368" s="77" t="s">
        <v>251</v>
      </c>
    </row>
    <row r="369" spans="2:12" ht="14.4">
      <c r="B369" s="254" t="s">
        <v>1160</v>
      </c>
      <c r="C369" s="11" t="s">
        <v>818</v>
      </c>
      <c r="D369" s="12" t="s">
        <v>224</v>
      </c>
      <c r="E369" s="12" t="s">
        <v>75</v>
      </c>
      <c r="F369" s="13">
        <v>1200000</v>
      </c>
      <c r="G369" s="11" t="s">
        <v>805</v>
      </c>
      <c r="H369" s="11" t="s">
        <v>798</v>
      </c>
      <c r="I369" s="11" t="s">
        <v>799</v>
      </c>
      <c r="J369" s="11">
        <v>1</v>
      </c>
      <c r="K369" s="240"/>
      <c r="L369" s="77" t="s">
        <v>251</v>
      </c>
    </row>
    <row r="370" spans="2:12" ht="14.4">
      <c r="B370" s="254" t="s">
        <v>1161</v>
      </c>
      <c r="C370" s="11" t="s">
        <v>818</v>
      </c>
      <c r="D370" s="12" t="s">
        <v>1162</v>
      </c>
      <c r="E370" s="12" t="s">
        <v>833</v>
      </c>
      <c r="F370" s="13">
        <v>2500000</v>
      </c>
      <c r="G370" s="11" t="s">
        <v>797</v>
      </c>
      <c r="H370" s="11" t="s">
        <v>798</v>
      </c>
      <c r="I370" s="11" t="s">
        <v>799</v>
      </c>
      <c r="J370" s="11">
        <v>1</v>
      </c>
      <c r="K370" s="240"/>
      <c r="L370" s="239" t="s">
        <v>243</v>
      </c>
    </row>
    <row r="371" spans="2:12" ht="14.4">
      <c r="B371" s="254" t="s">
        <v>1161</v>
      </c>
      <c r="C371" s="11" t="s">
        <v>823</v>
      </c>
      <c r="D371" s="12" t="s">
        <v>1163</v>
      </c>
      <c r="E371" s="12" t="s">
        <v>796</v>
      </c>
      <c r="F371" s="13">
        <v>3600000</v>
      </c>
      <c r="G371" s="11" t="s">
        <v>805</v>
      </c>
      <c r="H371" s="11" t="s">
        <v>829</v>
      </c>
      <c r="I371" s="11" t="s">
        <v>799</v>
      </c>
      <c r="J371" s="11">
        <v>1</v>
      </c>
      <c r="K371" s="240"/>
      <c r="L371" s="77" t="s">
        <v>251</v>
      </c>
    </row>
    <row r="372" spans="2:12" ht="14.4">
      <c r="B372" s="254" t="s">
        <v>1161</v>
      </c>
      <c r="C372" s="11" t="s">
        <v>823</v>
      </c>
      <c r="D372" s="12" t="s">
        <v>1164</v>
      </c>
      <c r="E372" s="12" t="s">
        <v>74</v>
      </c>
      <c r="F372" s="13">
        <v>4500000</v>
      </c>
      <c r="G372" s="11" t="s">
        <v>805</v>
      </c>
      <c r="H372" s="11" t="s">
        <v>798</v>
      </c>
      <c r="I372" s="11" t="s">
        <v>799</v>
      </c>
      <c r="J372" s="11">
        <v>1</v>
      </c>
      <c r="K372" s="240"/>
      <c r="L372" s="239" t="s">
        <v>243</v>
      </c>
    </row>
    <row r="373" spans="2:12" ht="14.4">
      <c r="B373" s="254" t="s">
        <v>1161</v>
      </c>
      <c r="C373" s="11" t="s">
        <v>886</v>
      </c>
      <c r="D373" s="12" t="s">
        <v>1165</v>
      </c>
      <c r="E373" s="12" t="s">
        <v>796</v>
      </c>
      <c r="F373" s="13">
        <v>2800000</v>
      </c>
      <c r="G373" s="11" t="s">
        <v>805</v>
      </c>
      <c r="H373" s="11" t="s">
        <v>829</v>
      </c>
      <c r="I373" s="11" t="s">
        <v>799</v>
      </c>
      <c r="J373" s="11">
        <v>1</v>
      </c>
      <c r="K373" s="240"/>
      <c r="L373" s="77" t="s">
        <v>251</v>
      </c>
    </row>
    <row r="374" spans="2:12" ht="14.4">
      <c r="B374" s="254" t="s">
        <v>1144</v>
      </c>
      <c r="C374" s="11" t="s">
        <v>838</v>
      </c>
      <c r="D374" s="12" t="s">
        <v>1166</v>
      </c>
      <c r="E374" s="12" t="s">
        <v>932</v>
      </c>
      <c r="F374" s="13">
        <v>950000</v>
      </c>
      <c r="G374" s="11" t="s">
        <v>805</v>
      </c>
      <c r="H374" s="11" t="s">
        <v>798</v>
      </c>
      <c r="I374" s="11" t="s">
        <v>799</v>
      </c>
      <c r="J374" s="11">
        <v>1</v>
      </c>
      <c r="K374" s="240"/>
      <c r="L374" s="239" t="s">
        <v>243</v>
      </c>
    </row>
    <row r="375" spans="2:12" ht="14.4">
      <c r="B375" s="254" t="s">
        <v>1144</v>
      </c>
      <c r="C375" s="11" t="s">
        <v>886</v>
      </c>
      <c r="D375" s="12" t="s">
        <v>1167</v>
      </c>
      <c r="E375" s="12" t="s">
        <v>932</v>
      </c>
      <c r="F375" s="13">
        <v>950000</v>
      </c>
      <c r="G375" s="11" t="s">
        <v>805</v>
      </c>
      <c r="H375" s="11" t="s">
        <v>829</v>
      </c>
      <c r="I375" s="11" t="s">
        <v>799</v>
      </c>
      <c r="J375" s="11">
        <v>1</v>
      </c>
      <c r="K375" s="240"/>
      <c r="L375" s="77" t="s">
        <v>251</v>
      </c>
    </row>
    <row r="376" spans="2:12" ht="14.4">
      <c r="B376" s="254" t="s">
        <v>1144</v>
      </c>
      <c r="C376" s="11" t="s">
        <v>823</v>
      </c>
      <c r="D376" s="12" t="s">
        <v>1168</v>
      </c>
      <c r="E376" s="12" t="s">
        <v>75</v>
      </c>
      <c r="F376" s="13">
        <v>2000000</v>
      </c>
      <c r="G376" s="11" t="s">
        <v>805</v>
      </c>
      <c r="H376" s="11" t="s">
        <v>829</v>
      </c>
      <c r="I376" s="11" t="s">
        <v>799</v>
      </c>
      <c r="J376" s="11">
        <v>1</v>
      </c>
      <c r="K376" s="240"/>
      <c r="L376" s="77" t="s">
        <v>246</v>
      </c>
    </row>
    <row r="377" spans="2:12" ht="14.4">
      <c r="B377" s="254"/>
      <c r="C377" s="11"/>
      <c r="D377" s="12"/>
      <c r="E377" s="12"/>
      <c r="F377" s="13"/>
      <c r="G377" s="11"/>
      <c r="H377" s="11"/>
      <c r="I377" s="11"/>
      <c r="J377" s="11"/>
      <c r="K377" s="11"/>
      <c r="L377" s="11"/>
    </row>
    <row r="378" spans="2:12" ht="14.4">
      <c r="B378" s="582">
        <v>44655</v>
      </c>
      <c r="C378" s="75" t="s">
        <v>886</v>
      </c>
      <c r="D378" s="76" t="s">
        <v>1152</v>
      </c>
      <c r="E378" s="76" t="s">
        <v>796</v>
      </c>
      <c r="F378" s="74">
        <v>680000000</v>
      </c>
      <c r="G378" s="75" t="s">
        <v>805</v>
      </c>
      <c r="H378" s="75" t="s">
        <v>798</v>
      </c>
      <c r="I378" s="75" t="s">
        <v>799</v>
      </c>
      <c r="J378" s="75"/>
      <c r="K378" s="75">
        <v>1</v>
      </c>
      <c r="L378" s="75" t="s">
        <v>830</v>
      </c>
    </row>
    <row r="379" spans="2:12" ht="14.4">
      <c r="B379" s="582">
        <v>44685</v>
      </c>
      <c r="C379" s="75" t="s">
        <v>818</v>
      </c>
      <c r="D379" s="76" t="s">
        <v>1169</v>
      </c>
      <c r="E379" s="76" t="s">
        <v>814</v>
      </c>
      <c r="F379" s="74">
        <v>1050000000</v>
      </c>
      <c r="G379" s="75" t="s">
        <v>805</v>
      </c>
      <c r="H379" s="75" t="s">
        <v>829</v>
      </c>
      <c r="I379" s="75" t="s">
        <v>799</v>
      </c>
      <c r="J379" s="75"/>
      <c r="K379" s="75"/>
      <c r="L379" s="75" t="s">
        <v>830</v>
      </c>
    </row>
    <row r="380" spans="2:12" ht="14.4">
      <c r="B380" s="582">
        <v>44899</v>
      </c>
      <c r="C380" s="75" t="s">
        <v>818</v>
      </c>
      <c r="D380" s="76" t="s">
        <v>1170</v>
      </c>
      <c r="E380" s="76" t="s">
        <v>1171</v>
      </c>
      <c r="F380" s="74">
        <v>385000000</v>
      </c>
      <c r="G380" s="75" t="s">
        <v>805</v>
      </c>
      <c r="H380" s="75" t="s">
        <v>829</v>
      </c>
      <c r="I380" s="75" t="s">
        <v>799</v>
      </c>
      <c r="J380" s="75"/>
      <c r="K380" s="75">
        <v>1</v>
      </c>
      <c r="L380" s="75" t="s">
        <v>830</v>
      </c>
    </row>
    <row r="381" spans="2:12" ht="14.4">
      <c r="B381" s="582" t="s">
        <v>1161</v>
      </c>
      <c r="C381" s="75" t="s">
        <v>818</v>
      </c>
      <c r="D381" s="76" t="s">
        <v>1172</v>
      </c>
      <c r="E381" s="76" t="s">
        <v>822</v>
      </c>
      <c r="F381" s="74">
        <v>480000000</v>
      </c>
      <c r="G381" s="75" t="s">
        <v>805</v>
      </c>
      <c r="H381" s="75" t="s">
        <v>829</v>
      </c>
      <c r="I381" s="75" t="s">
        <v>799</v>
      </c>
      <c r="J381" s="75"/>
      <c r="K381" s="75">
        <v>1</v>
      </c>
      <c r="L381" s="75" t="s">
        <v>830</v>
      </c>
    </row>
    <row r="382" spans="2:12" ht="18">
      <c r="B382" s="1264" t="s">
        <v>26</v>
      </c>
      <c r="C382" s="1264"/>
      <c r="D382" s="1264"/>
      <c r="E382" s="1264"/>
      <c r="F382" s="1264"/>
      <c r="G382" s="1264"/>
      <c r="H382" s="1264"/>
      <c r="I382" s="1264"/>
      <c r="J382" s="179">
        <f>SUM(J357:J381)</f>
        <v>20</v>
      </c>
      <c r="K382" s="180">
        <f>SUM(K357:K381)</f>
        <v>3</v>
      </c>
      <c r="L382" s="180">
        <f>J382+K382</f>
        <v>23</v>
      </c>
    </row>
    <row r="383" spans="2:12" ht="18">
      <c r="B383" s="655"/>
      <c r="C383" s="95"/>
      <c r="D383" s="95"/>
      <c r="E383" s="95"/>
      <c r="F383" s="95"/>
      <c r="G383" s="95"/>
      <c r="H383" s="95"/>
      <c r="I383" s="95"/>
      <c r="J383" s="96"/>
      <c r="K383" s="96"/>
      <c r="L383" s="96"/>
    </row>
    <row r="384" spans="2:12" ht="18">
      <c r="B384" s="1247" t="s">
        <v>2093</v>
      </c>
      <c r="C384" s="1248"/>
      <c r="D384" s="1248"/>
      <c r="E384" s="1248"/>
      <c r="F384" s="1248"/>
      <c r="G384" s="1248"/>
      <c r="H384" s="1248"/>
      <c r="I384" s="1248"/>
      <c r="J384" s="1248"/>
      <c r="K384" s="1248"/>
      <c r="L384" s="1249"/>
    </row>
    <row r="385" spans="2:12" ht="18">
      <c r="B385" s="656" t="s">
        <v>782</v>
      </c>
      <c r="C385" s="175" t="s">
        <v>783</v>
      </c>
      <c r="D385" s="175" t="s">
        <v>784</v>
      </c>
      <c r="E385" s="175" t="s">
        <v>785</v>
      </c>
      <c r="F385" s="181" t="s">
        <v>786</v>
      </c>
      <c r="G385" s="175" t="s">
        <v>787</v>
      </c>
      <c r="H385" s="175" t="s">
        <v>788</v>
      </c>
      <c r="I385" s="175" t="s">
        <v>789</v>
      </c>
      <c r="J385" s="175" t="s">
        <v>790</v>
      </c>
      <c r="K385" s="175" t="s">
        <v>791</v>
      </c>
      <c r="L385" s="175" t="s">
        <v>792</v>
      </c>
    </row>
    <row r="386" spans="2:12" ht="14.4">
      <c r="B386" s="254" t="s">
        <v>1116</v>
      </c>
      <c r="C386" s="11" t="s">
        <v>886</v>
      </c>
      <c r="D386" s="12" t="s">
        <v>1173</v>
      </c>
      <c r="E386" s="12" t="s">
        <v>74</v>
      </c>
      <c r="F386" s="13">
        <v>3500000</v>
      </c>
      <c r="G386" s="11" t="s">
        <v>805</v>
      </c>
      <c r="H386" s="11" t="s">
        <v>829</v>
      </c>
      <c r="I386" s="11" t="s">
        <v>799</v>
      </c>
      <c r="J386" s="11">
        <v>1</v>
      </c>
      <c r="K386" s="11"/>
      <c r="L386" s="11" t="s">
        <v>251</v>
      </c>
    </row>
    <row r="387" spans="2:12" ht="14.4">
      <c r="B387" s="254" t="s">
        <v>1116</v>
      </c>
      <c r="C387" s="11" t="s">
        <v>818</v>
      </c>
      <c r="D387" s="12" t="s">
        <v>1174</v>
      </c>
      <c r="E387" s="12" t="s">
        <v>74</v>
      </c>
      <c r="F387" s="13">
        <v>1800000</v>
      </c>
      <c r="G387" s="11" t="s">
        <v>805</v>
      </c>
      <c r="H387" s="11" t="s">
        <v>829</v>
      </c>
      <c r="I387" s="11" t="s">
        <v>799</v>
      </c>
      <c r="J387" s="11">
        <v>1</v>
      </c>
      <c r="K387" s="11"/>
      <c r="L387" s="11" t="s">
        <v>246</v>
      </c>
    </row>
    <row r="388" spans="2:12" ht="14.4">
      <c r="B388" s="254" t="s">
        <v>1128</v>
      </c>
      <c r="C388" s="11" t="s">
        <v>818</v>
      </c>
      <c r="D388" s="12" t="s">
        <v>1175</v>
      </c>
      <c r="E388" s="12" t="s">
        <v>928</v>
      </c>
      <c r="F388" s="13">
        <v>1800000</v>
      </c>
      <c r="G388" s="11" t="s">
        <v>797</v>
      </c>
      <c r="H388" s="11" t="s">
        <v>829</v>
      </c>
      <c r="I388" s="11" t="s">
        <v>799</v>
      </c>
      <c r="J388" s="11">
        <v>1</v>
      </c>
      <c r="K388" s="11"/>
      <c r="L388" s="11" t="s">
        <v>246</v>
      </c>
    </row>
    <row r="389" spans="2:12" ht="14.4">
      <c r="B389" s="254" t="s">
        <v>1128</v>
      </c>
      <c r="C389" s="11" t="s">
        <v>818</v>
      </c>
      <c r="D389" s="12" t="s">
        <v>1176</v>
      </c>
      <c r="E389" s="12" t="s">
        <v>74</v>
      </c>
      <c r="F389" s="13">
        <v>4900000</v>
      </c>
      <c r="G389" s="11" t="s">
        <v>797</v>
      </c>
      <c r="H389" s="11" t="s">
        <v>829</v>
      </c>
      <c r="I389" s="11" t="s">
        <v>799</v>
      </c>
      <c r="J389" s="11">
        <v>1</v>
      </c>
      <c r="K389" s="11"/>
      <c r="L389" s="11" t="s">
        <v>607</v>
      </c>
    </row>
    <row r="390" spans="2:12" ht="14.4">
      <c r="B390" s="254">
        <v>44596</v>
      </c>
      <c r="C390" s="11" t="s">
        <v>818</v>
      </c>
      <c r="D390" s="12" t="s">
        <v>1177</v>
      </c>
      <c r="E390" s="12" t="s">
        <v>796</v>
      </c>
      <c r="F390" s="13">
        <v>2150000</v>
      </c>
      <c r="G390" s="11" t="s">
        <v>797</v>
      </c>
      <c r="H390" s="11" t="s">
        <v>829</v>
      </c>
      <c r="I390" s="11" t="s">
        <v>799</v>
      </c>
      <c r="J390" s="11">
        <v>1</v>
      </c>
      <c r="K390" s="11"/>
      <c r="L390" s="11" t="s">
        <v>251</v>
      </c>
    </row>
    <row r="391" spans="2:12" ht="14.4">
      <c r="B391" s="254">
        <v>44685</v>
      </c>
      <c r="C391" s="11" t="s">
        <v>818</v>
      </c>
      <c r="D391" s="12" t="s">
        <v>1178</v>
      </c>
      <c r="E391" s="12" t="s">
        <v>74</v>
      </c>
      <c r="F391" s="13">
        <v>2200000</v>
      </c>
      <c r="G391" s="11" t="s">
        <v>805</v>
      </c>
      <c r="H391" s="11" t="s">
        <v>829</v>
      </c>
      <c r="I391" s="11" t="s">
        <v>799</v>
      </c>
      <c r="J391" s="11">
        <v>1</v>
      </c>
      <c r="K391" s="11"/>
      <c r="L391" s="11" t="s">
        <v>251</v>
      </c>
    </row>
    <row r="392" spans="2:12" ht="14.4">
      <c r="B392" s="254">
        <v>44746</v>
      </c>
      <c r="C392" s="11" t="s">
        <v>818</v>
      </c>
      <c r="D392" s="12" t="s">
        <v>1179</v>
      </c>
      <c r="E392" s="12" t="s">
        <v>833</v>
      </c>
      <c r="F392" s="13">
        <v>2100000</v>
      </c>
      <c r="G392" s="11" t="s">
        <v>805</v>
      </c>
      <c r="H392" s="11" t="s">
        <v>798</v>
      </c>
      <c r="I392" s="11" t="s">
        <v>799</v>
      </c>
      <c r="J392" s="11">
        <v>1</v>
      </c>
      <c r="K392" s="11"/>
      <c r="L392" s="11" t="s">
        <v>246</v>
      </c>
    </row>
    <row r="393" spans="2:12" ht="14.4">
      <c r="B393" s="254" t="s">
        <v>1180</v>
      </c>
      <c r="C393" s="11" t="s">
        <v>838</v>
      </c>
      <c r="D393" s="12" t="s">
        <v>1181</v>
      </c>
      <c r="E393" s="12" t="s">
        <v>960</v>
      </c>
      <c r="F393" s="13">
        <v>950000</v>
      </c>
      <c r="G393" s="11" t="s">
        <v>805</v>
      </c>
      <c r="H393" s="11" t="s">
        <v>829</v>
      </c>
      <c r="I393" s="11" t="s">
        <v>799</v>
      </c>
      <c r="J393" s="11">
        <v>1</v>
      </c>
      <c r="K393" s="11"/>
      <c r="L393" s="11" t="s">
        <v>246</v>
      </c>
    </row>
    <row r="394" spans="2:12" ht="14.4">
      <c r="B394" s="254" t="s">
        <v>1182</v>
      </c>
      <c r="C394" s="11" t="s">
        <v>818</v>
      </c>
      <c r="D394" s="12" t="s">
        <v>1183</v>
      </c>
      <c r="E394" s="12" t="s">
        <v>833</v>
      </c>
      <c r="F394" s="13">
        <v>2500000</v>
      </c>
      <c r="G394" s="11" t="s">
        <v>797</v>
      </c>
      <c r="H394" s="11" t="s">
        <v>798</v>
      </c>
      <c r="I394" s="11" t="s">
        <v>799</v>
      </c>
      <c r="J394" s="11">
        <v>1</v>
      </c>
      <c r="K394" s="11"/>
      <c r="L394" s="11" t="s">
        <v>251</v>
      </c>
    </row>
    <row r="395" spans="2:12" ht="14.4">
      <c r="B395" s="254" t="s">
        <v>1184</v>
      </c>
      <c r="C395" s="11" t="s">
        <v>838</v>
      </c>
      <c r="D395" s="12" t="s">
        <v>1185</v>
      </c>
      <c r="E395" s="12" t="s">
        <v>796</v>
      </c>
      <c r="F395" s="13">
        <v>1200000</v>
      </c>
      <c r="G395" s="11" t="s">
        <v>797</v>
      </c>
      <c r="H395" s="11" t="s">
        <v>829</v>
      </c>
      <c r="I395" s="11" t="s">
        <v>799</v>
      </c>
      <c r="J395" s="11">
        <v>1</v>
      </c>
      <c r="K395" s="11"/>
      <c r="L395" s="54" t="s">
        <v>246</v>
      </c>
    </row>
    <row r="396" spans="2:12" ht="14.4">
      <c r="B396" s="254" t="s">
        <v>1184</v>
      </c>
      <c r="C396" s="11" t="s">
        <v>818</v>
      </c>
      <c r="D396" s="12" t="s">
        <v>1186</v>
      </c>
      <c r="E396" s="12" t="s">
        <v>1187</v>
      </c>
      <c r="F396" s="13">
        <v>1100000</v>
      </c>
      <c r="G396" s="11" t="s">
        <v>805</v>
      </c>
      <c r="H396" s="11" t="s">
        <v>798</v>
      </c>
      <c r="I396" s="11" t="s">
        <v>799</v>
      </c>
      <c r="J396" s="11">
        <v>1</v>
      </c>
      <c r="K396" s="240"/>
      <c r="L396" s="239" t="s">
        <v>243</v>
      </c>
    </row>
    <row r="397" spans="2:12" ht="14.4">
      <c r="B397" s="254" t="s">
        <v>1184</v>
      </c>
      <c r="C397" s="11" t="s">
        <v>871</v>
      </c>
      <c r="D397" s="12" t="s">
        <v>1188</v>
      </c>
      <c r="E397" s="12" t="s">
        <v>74</v>
      </c>
      <c r="F397" s="13">
        <v>1200000</v>
      </c>
      <c r="G397" s="11" t="s">
        <v>797</v>
      </c>
      <c r="H397" s="11" t="s">
        <v>798</v>
      </c>
      <c r="I397" s="11" t="s">
        <v>799</v>
      </c>
      <c r="J397" s="11">
        <v>1</v>
      </c>
      <c r="K397" s="240"/>
      <c r="L397" s="239" t="s">
        <v>243</v>
      </c>
    </row>
    <row r="398" spans="2:12" ht="14.4">
      <c r="B398" s="254" t="s">
        <v>1184</v>
      </c>
      <c r="C398" s="11" t="s">
        <v>838</v>
      </c>
      <c r="D398" s="12" t="s">
        <v>1189</v>
      </c>
      <c r="E398" s="12" t="s">
        <v>1190</v>
      </c>
      <c r="F398" s="13">
        <v>750000</v>
      </c>
      <c r="G398" s="11" t="s">
        <v>805</v>
      </c>
      <c r="H398" s="11" t="s">
        <v>798</v>
      </c>
      <c r="I398" s="11" t="s">
        <v>799</v>
      </c>
      <c r="J398" s="11">
        <v>1</v>
      </c>
      <c r="K398" s="240"/>
      <c r="L398" s="77" t="s">
        <v>251</v>
      </c>
    </row>
    <row r="399" spans="2:12" ht="14.4">
      <c r="B399" s="254" t="s">
        <v>1184</v>
      </c>
      <c r="C399" s="11" t="s">
        <v>886</v>
      </c>
      <c r="D399" s="12" t="s">
        <v>1191</v>
      </c>
      <c r="E399" s="12" t="s">
        <v>837</v>
      </c>
      <c r="F399" s="13">
        <v>2300000</v>
      </c>
      <c r="G399" s="11" t="s">
        <v>805</v>
      </c>
      <c r="H399" s="11" t="s">
        <v>829</v>
      </c>
      <c r="I399" s="11" t="s">
        <v>799</v>
      </c>
      <c r="J399" s="11">
        <v>1</v>
      </c>
      <c r="K399" s="240"/>
      <c r="L399" s="241" t="s">
        <v>243</v>
      </c>
    </row>
    <row r="400" spans="2:12" ht="14.4">
      <c r="B400" s="254" t="s">
        <v>1184</v>
      </c>
      <c r="C400" s="11" t="s">
        <v>886</v>
      </c>
      <c r="D400" s="12" t="s">
        <v>1192</v>
      </c>
      <c r="E400" s="12" t="s">
        <v>837</v>
      </c>
      <c r="F400" s="13">
        <v>2300000</v>
      </c>
      <c r="G400" s="11" t="s">
        <v>805</v>
      </c>
      <c r="H400" s="11" t="s">
        <v>829</v>
      </c>
      <c r="I400" s="11" t="s">
        <v>799</v>
      </c>
      <c r="J400" s="11">
        <v>1</v>
      </c>
      <c r="K400" s="240"/>
      <c r="L400" s="239" t="s">
        <v>243</v>
      </c>
    </row>
    <row r="401" spans="2:12" ht="14.4">
      <c r="B401" s="254" t="s">
        <v>1184</v>
      </c>
      <c r="C401" s="11" t="s">
        <v>838</v>
      </c>
      <c r="D401" s="12" t="s">
        <v>1193</v>
      </c>
      <c r="E401" s="12" t="s">
        <v>796</v>
      </c>
      <c r="F401" s="13">
        <v>1300000</v>
      </c>
      <c r="G401" s="11" t="s">
        <v>805</v>
      </c>
      <c r="H401" s="11" t="s">
        <v>829</v>
      </c>
      <c r="I401" s="11" t="s">
        <v>799</v>
      </c>
      <c r="J401" s="11">
        <v>1</v>
      </c>
      <c r="K401" s="240"/>
      <c r="L401" s="239" t="s">
        <v>243</v>
      </c>
    </row>
    <row r="402" spans="2:12" ht="14.4">
      <c r="B402" s="254" t="s">
        <v>1184</v>
      </c>
      <c r="C402" s="11" t="s">
        <v>886</v>
      </c>
      <c r="D402" s="12" t="s">
        <v>1194</v>
      </c>
      <c r="E402" s="12" t="s">
        <v>74</v>
      </c>
      <c r="F402" s="13">
        <v>4500000</v>
      </c>
      <c r="G402" s="11" t="s">
        <v>805</v>
      </c>
      <c r="H402" s="11" t="s">
        <v>798</v>
      </c>
      <c r="I402" s="11" t="s">
        <v>799</v>
      </c>
      <c r="J402" s="11">
        <v>1</v>
      </c>
      <c r="K402" s="240"/>
      <c r="L402" s="239" t="s">
        <v>243</v>
      </c>
    </row>
    <row r="403" spans="2:12" ht="14.4">
      <c r="B403" s="254" t="s">
        <v>1184</v>
      </c>
      <c r="C403" s="11" t="s">
        <v>871</v>
      </c>
      <c r="D403" s="12" t="s">
        <v>1195</v>
      </c>
      <c r="E403" s="12" t="s">
        <v>74</v>
      </c>
      <c r="F403" s="13">
        <v>2200000</v>
      </c>
      <c r="G403" s="11" t="s">
        <v>805</v>
      </c>
      <c r="H403" s="11" t="s">
        <v>798</v>
      </c>
      <c r="I403" s="11" t="s">
        <v>799</v>
      </c>
      <c r="J403" s="11">
        <v>1</v>
      </c>
      <c r="K403" s="240"/>
      <c r="L403" s="239" t="s">
        <v>243</v>
      </c>
    </row>
    <row r="404" spans="2:12" ht="14.4">
      <c r="B404" s="254" t="s">
        <v>1144</v>
      </c>
      <c r="C404" s="11" t="s">
        <v>886</v>
      </c>
      <c r="D404" s="12" t="s">
        <v>1196</v>
      </c>
      <c r="E404" s="12" t="s">
        <v>1197</v>
      </c>
      <c r="F404" s="13">
        <v>2500000</v>
      </c>
      <c r="G404" s="11" t="s">
        <v>805</v>
      </c>
      <c r="H404" s="11" t="s">
        <v>798</v>
      </c>
      <c r="I404" s="11" t="s">
        <v>799</v>
      </c>
      <c r="J404" s="11">
        <v>1</v>
      </c>
      <c r="K404" s="240"/>
      <c r="L404" s="239" t="s">
        <v>243</v>
      </c>
    </row>
    <row r="405" spans="2:12" ht="14.4">
      <c r="B405" s="254" t="s">
        <v>1144</v>
      </c>
      <c r="C405" s="11" t="s">
        <v>823</v>
      </c>
      <c r="D405" s="12" t="s">
        <v>1198</v>
      </c>
      <c r="E405" s="12" t="s">
        <v>822</v>
      </c>
      <c r="F405" s="13">
        <v>2400000</v>
      </c>
      <c r="G405" s="11" t="s">
        <v>805</v>
      </c>
      <c r="H405" s="11" t="s">
        <v>798</v>
      </c>
      <c r="I405" s="11" t="s">
        <v>799</v>
      </c>
      <c r="J405" s="11">
        <v>1</v>
      </c>
      <c r="K405" s="240"/>
      <c r="L405" s="77" t="s">
        <v>243</v>
      </c>
    </row>
    <row r="406" spans="2:12" ht="14.4">
      <c r="B406" s="254"/>
      <c r="C406" s="11"/>
      <c r="D406" s="12"/>
      <c r="E406" s="12"/>
      <c r="F406" s="13"/>
      <c r="G406" s="11"/>
      <c r="H406" s="11"/>
      <c r="I406" s="11"/>
      <c r="J406" s="11"/>
      <c r="K406" s="11"/>
      <c r="L406" s="11"/>
    </row>
    <row r="407" spans="2:12" ht="14.4">
      <c r="B407" s="254"/>
      <c r="C407" s="11"/>
      <c r="D407" s="12"/>
      <c r="E407" s="12"/>
      <c r="F407" s="13"/>
      <c r="G407" s="11"/>
      <c r="H407" s="11"/>
      <c r="I407" s="11"/>
      <c r="J407" s="11"/>
      <c r="K407" s="11"/>
      <c r="L407" s="11"/>
    </row>
    <row r="408" spans="2:12" ht="14.4">
      <c r="B408" s="582">
        <v>44685</v>
      </c>
      <c r="C408" s="75" t="s">
        <v>818</v>
      </c>
      <c r="D408" s="76" t="s">
        <v>1199</v>
      </c>
      <c r="E408" s="76" t="s">
        <v>1088</v>
      </c>
      <c r="F408" s="74">
        <v>280000000</v>
      </c>
      <c r="G408" s="75" t="s">
        <v>805</v>
      </c>
      <c r="H408" s="75" t="s">
        <v>829</v>
      </c>
      <c r="I408" s="75" t="s">
        <v>799</v>
      </c>
      <c r="J408" s="75"/>
      <c r="K408" s="75">
        <v>1</v>
      </c>
      <c r="L408" s="75" t="s">
        <v>830</v>
      </c>
    </row>
    <row r="409" spans="2:12" ht="14.4">
      <c r="B409" s="582" t="s">
        <v>1182</v>
      </c>
      <c r="C409" s="75" t="s">
        <v>818</v>
      </c>
      <c r="D409" s="76" t="s">
        <v>1183</v>
      </c>
      <c r="E409" s="76" t="s">
        <v>833</v>
      </c>
      <c r="F409" s="74">
        <v>420000000</v>
      </c>
      <c r="G409" s="75" t="s">
        <v>797</v>
      </c>
      <c r="H409" s="75" t="s">
        <v>798</v>
      </c>
      <c r="I409" s="75" t="s">
        <v>799</v>
      </c>
      <c r="J409" s="75"/>
      <c r="K409" s="75">
        <v>1</v>
      </c>
      <c r="L409" s="75" t="s">
        <v>830</v>
      </c>
    </row>
    <row r="410" spans="2:12" ht="14.4">
      <c r="B410" s="582" t="s">
        <v>1182</v>
      </c>
      <c r="C410" s="75" t="s">
        <v>818</v>
      </c>
      <c r="D410" s="76" t="s">
        <v>1200</v>
      </c>
      <c r="E410" s="76" t="s">
        <v>928</v>
      </c>
      <c r="F410" s="74">
        <v>415000000</v>
      </c>
      <c r="G410" s="75" t="s">
        <v>797</v>
      </c>
      <c r="H410" s="75" t="s">
        <v>829</v>
      </c>
      <c r="I410" s="75" t="s">
        <v>799</v>
      </c>
      <c r="J410" s="75"/>
      <c r="K410" s="75">
        <v>1</v>
      </c>
      <c r="L410" s="75" t="s">
        <v>830</v>
      </c>
    </row>
    <row r="411" spans="2:12" ht="18">
      <c r="B411" s="1262" t="s">
        <v>26</v>
      </c>
      <c r="C411" s="1262"/>
      <c r="D411" s="1262"/>
      <c r="E411" s="1262"/>
      <c r="F411" s="1262"/>
      <c r="G411" s="1262"/>
      <c r="H411" s="1262"/>
      <c r="I411" s="1262"/>
      <c r="J411" s="182">
        <f>SUM(J386:J409)</f>
        <v>20</v>
      </c>
      <c r="K411" s="182">
        <f>SUM(K408:K410)</f>
        <v>3</v>
      </c>
      <c r="L411" s="182">
        <f>J411+K411</f>
        <v>23</v>
      </c>
    </row>
    <row r="412" spans="2:12" ht="18">
      <c r="B412" s="655"/>
      <c r="C412" s="95"/>
      <c r="D412" s="95"/>
      <c r="E412" s="95"/>
      <c r="F412" s="95"/>
      <c r="G412" s="95"/>
      <c r="H412" s="95"/>
      <c r="I412" s="95"/>
      <c r="J412" s="96"/>
      <c r="K412" s="96"/>
      <c r="L412" s="96"/>
    </row>
    <row r="413" spans="2:12" ht="18">
      <c r="B413" s="1247" t="s">
        <v>1201</v>
      </c>
      <c r="C413" s="1248"/>
      <c r="D413" s="1248"/>
      <c r="E413" s="1248"/>
      <c r="F413" s="1248"/>
      <c r="G413" s="1248"/>
      <c r="H413" s="1248"/>
      <c r="I413" s="1248"/>
      <c r="J413" s="1248"/>
      <c r="K413" s="1248"/>
      <c r="L413" s="1249"/>
    </row>
    <row r="414" spans="2:12" ht="18">
      <c r="B414" s="656" t="s">
        <v>782</v>
      </c>
      <c r="C414" s="175" t="s">
        <v>783</v>
      </c>
      <c r="D414" s="175" t="s">
        <v>784</v>
      </c>
      <c r="E414" s="175" t="s">
        <v>785</v>
      </c>
      <c r="F414" s="181" t="s">
        <v>786</v>
      </c>
      <c r="G414" s="175" t="s">
        <v>787</v>
      </c>
      <c r="H414" s="175" t="s">
        <v>788</v>
      </c>
      <c r="I414" s="175" t="s">
        <v>789</v>
      </c>
      <c r="J414" s="175" t="s">
        <v>790</v>
      </c>
      <c r="K414" s="175" t="s">
        <v>791</v>
      </c>
      <c r="L414" s="175" t="s">
        <v>792</v>
      </c>
    </row>
    <row r="415" spans="2:12" ht="14.4">
      <c r="B415" s="254" t="s">
        <v>1144</v>
      </c>
      <c r="C415" s="11" t="s">
        <v>818</v>
      </c>
      <c r="D415" s="12" t="s">
        <v>1202</v>
      </c>
      <c r="E415" s="12" t="s">
        <v>1203</v>
      </c>
      <c r="F415" s="13">
        <v>2750000</v>
      </c>
      <c r="G415" s="11" t="s">
        <v>805</v>
      </c>
      <c r="H415" s="11" t="s">
        <v>798</v>
      </c>
      <c r="I415" s="11" t="s">
        <v>799</v>
      </c>
      <c r="J415" s="11">
        <v>1</v>
      </c>
      <c r="K415" s="11"/>
      <c r="L415" s="11" t="s">
        <v>246</v>
      </c>
    </row>
    <row r="416" spans="2:12" ht="14.4">
      <c r="B416" s="582"/>
      <c r="C416" s="75"/>
      <c r="D416" s="76"/>
      <c r="E416" s="76"/>
      <c r="F416" s="74"/>
      <c r="G416" s="75"/>
      <c r="H416" s="75"/>
      <c r="I416" s="75"/>
      <c r="J416" s="75"/>
      <c r="K416" s="75"/>
      <c r="L416" s="75"/>
    </row>
    <row r="417" spans="2:12" ht="18">
      <c r="B417" s="1263" t="s">
        <v>26</v>
      </c>
      <c r="C417" s="1263"/>
      <c r="D417" s="1263"/>
      <c r="E417" s="1263"/>
      <c r="F417" s="1263"/>
      <c r="G417" s="1263"/>
      <c r="H417" s="1263"/>
      <c r="I417" s="1263"/>
      <c r="J417" s="237">
        <f>SUM(J415:J415)</f>
        <v>1</v>
      </c>
      <c r="K417" s="237">
        <f>SUM(K415:K415)</f>
        <v>0</v>
      </c>
      <c r="L417" s="237">
        <f>J417+K417</f>
        <v>1</v>
      </c>
    </row>
    <row r="418" spans="2:12" s="55" customFormat="1" ht="18">
      <c r="B418" s="655"/>
      <c r="C418" s="95"/>
      <c r="D418" s="95"/>
      <c r="E418" s="95"/>
      <c r="F418" s="95"/>
      <c r="G418" s="95"/>
      <c r="H418" s="95"/>
      <c r="I418" s="95"/>
      <c r="J418" s="96"/>
      <c r="K418" s="96"/>
      <c r="L418" s="96"/>
    </row>
    <row r="419" spans="2:12" ht="18">
      <c r="B419" s="1241" t="s">
        <v>1204</v>
      </c>
      <c r="C419" s="1242"/>
      <c r="D419" s="1242"/>
      <c r="E419" s="1242"/>
      <c r="F419" s="1242"/>
      <c r="G419" s="1242"/>
      <c r="H419" s="1242"/>
      <c r="I419" s="1242"/>
      <c r="J419" s="1242"/>
      <c r="K419" s="1242"/>
      <c r="L419" s="1243"/>
    </row>
    <row r="420" spans="2:12" ht="18">
      <c r="B420" s="656" t="s">
        <v>782</v>
      </c>
      <c r="C420" s="175" t="s">
        <v>783</v>
      </c>
      <c r="D420" s="175" t="s">
        <v>784</v>
      </c>
      <c r="E420" s="175" t="s">
        <v>785</v>
      </c>
      <c r="F420" s="181" t="s">
        <v>786</v>
      </c>
      <c r="G420" s="175" t="s">
        <v>787</v>
      </c>
      <c r="H420" s="175" t="s">
        <v>788</v>
      </c>
      <c r="I420" s="175" t="s">
        <v>789</v>
      </c>
      <c r="J420" s="175" t="s">
        <v>790</v>
      </c>
      <c r="K420" s="175" t="s">
        <v>791</v>
      </c>
      <c r="L420" s="175" t="s">
        <v>792</v>
      </c>
    </row>
    <row r="421" spans="2:12" ht="14.4">
      <c r="B421" s="254">
        <v>44746</v>
      </c>
      <c r="C421" s="11" t="s">
        <v>818</v>
      </c>
      <c r="D421" s="12" t="s">
        <v>1205</v>
      </c>
      <c r="E421" s="12" t="s">
        <v>1013</v>
      </c>
      <c r="F421" s="13">
        <v>1250000</v>
      </c>
      <c r="G421" s="11" t="s">
        <v>805</v>
      </c>
      <c r="H421" s="11" t="s">
        <v>829</v>
      </c>
      <c r="I421" s="11" t="s">
        <v>799</v>
      </c>
      <c r="J421" s="11">
        <v>1</v>
      </c>
      <c r="K421" s="11"/>
      <c r="L421" s="11" t="s">
        <v>579</v>
      </c>
    </row>
    <row r="422" spans="2:12" ht="14.4">
      <c r="B422" s="254" t="s">
        <v>1144</v>
      </c>
      <c r="C422" s="11" t="s">
        <v>818</v>
      </c>
      <c r="D422" s="12" t="s">
        <v>1206</v>
      </c>
      <c r="E422" s="12" t="s">
        <v>822</v>
      </c>
      <c r="F422" s="13">
        <v>1400000</v>
      </c>
      <c r="G422" s="11" t="s">
        <v>797</v>
      </c>
      <c r="H422" s="11" t="s">
        <v>798</v>
      </c>
      <c r="I422" s="11" t="s">
        <v>799</v>
      </c>
      <c r="J422" s="11">
        <v>1</v>
      </c>
      <c r="K422" s="11"/>
      <c r="L422" s="11" t="s">
        <v>246</v>
      </c>
    </row>
    <row r="423" spans="2:12" ht="14.4">
      <c r="B423" s="254"/>
      <c r="C423" s="11"/>
      <c r="D423" s="12"/>
      <c r="E423" s="12"/>
      <c r="F423" s="13"/>
      <c r="G423" s="11"/>
      <c r="H423" s="11"/>
      <c r="I423" s="11"/>
      <c r="J423" s="11"/>
      <c r="K423" s="11"/>
      <c r="L423" s="11"/>
    </row>
    <row r="424" spans="2:12" ht="14.4">
      <c r="B424" s="582"/>
      <c r="C424" s="75"/>
      <c r="D424" s="76"/>
      <c r="E424" s="76"/>
      <c r="F424" s="74"/>
      <c r="G424" s="75"/>
      <c r="H424" s="75"/>
      <c r="I424" s="75"/>
      <c r="J424" s="75"/>
      <c r="K424" s="75"/>
      <c r="L424" s="75"/>
    </row>
    <row r="425" spans="2:12" ht="18">
      <c r="B425" s="1262" t="s">
        <v>26</v>
      </c>
      <c r="C425" s="1262"/>
      <c r="D425" s="1262"/>
      <c r="E425" s="1262"/>
      <c r="F425" s="1262"/>
      <c r="G425" s="1262"/>
      <c r="H425" s="1262"/>
      <c r="I425" s="1262"/>
      <c r="J425" s="182">
        <f>SUM(J421:J424)</f>
        <v>2</v>
      </c>
      <c r="K425" s="182">
        <f>SUM(K421:K424)</f>
        <v>0</v>
      </c>
      <c r="L425" s="182">
        <f>J425+K425</f>
        <v>2</v>
      </c>
    </row>
    <row r="428" spans="2:12" ht="31.2">
      <c r="B428" s="1169" t="s">
        <v>231</v>
      </c>
      <c r="C428" s="1169"/>
      <c r="D428" s="1169"/>
      <c r="E428" s="1169"/>
      <c r="F428" s="1169"/>
      <c r="G428" s="1169"/>
      <c r="H428" s="1169"/>
      <c r="I428" s="1169"/>
      <c r="J428" s="1169"/>
      <c r="K428" s="1169"/>
      <c r="L428" s="1169"/>
    </row>
    <row r="429" spans="2:12" ht="31.2">
      <c r="B429" s="649"/>
    </row>
    <row r="430" spans="2:12" ht="18">
      <c r="B430" s="1250" t="s">
        <v>1207</v>
      </c>
      <c r="C430" s="1250"/>
      <c r="D430" s="1250"/>
      <c r="E430" s="1250"/>
      <c r="F430" s="1250"/>
      <c r="G430" s="1250"/>
      <c r="H430" s="1250"/>
      <c r="I430" s="1250"/>
      <c r="J430" s="1250"/>
      <c r="K430" s="1250"/>
      <c r="L430" s="1250"/>
    </row>
    <row r="431" spans="2:12" ht="18">
      <c r="B431" s="650" t="s">
        <v>782</v>
      </c>
      <c r="C431" s="176" t="s">
        <v>783</v>
      </c>
      <c r="D431" s="176" t="s">
        <v>784</v>
      </c>
      <c r="E431" s="176" t="s">
        <v>785</v>
      </c>
      <c r="F431" s="177" t="s">
        <v>786</v>
      </c>
      <c r="G431" s="176" t="s">
        <v>787</v>
      </c>
      <c r="H431" s="176" t="s">
        <v>788</v>
      </c>
      <c r="I431" s="176" t="s">
        <v>789</v>
      </c>
      <c r="J431" s="176" t="s">
        <v>790</v>
      </c>
      <c r="K431" s="176" t="s">
        <v>791</v>
      </c>
      <c r="L431" s="176" t="s">
        <v>792</v>
      </c>
    </row>
    <row r="432" spans="2:12" ht="14.4">
      <c r="B432" s="254" t="s">
        <v>1208</v>
      </c>
      <c r="C432" s="11" t="s">
        <v>818</v>
      </c>
      <c r="D432" s="12" t="s">
        <v>1209</v>
      </c>
      <c r="E432" s="12" t="s">
        <v>1066</v>
      </c>
      <c r="F432" s="13">
        <v>2300000</v>
      </c>
      <c r="G432" s="11" t="s">
        <v>797</v>
      </c>
      <c r="H432" s="11" t="s">
        <v>798</v>
      </c>
      <c r="I432" s="11" t="s">
        <v>799</v>
      </c>
      <c r="J432" s="11">
        <v>1</v>
      </c>
      <c r="K432" s="11"/>
      <c r="L432" s="11" t="s">
        <v>251</v>
      </c>
    </row>
    <row r="433" spans="2:12" ht="14.4">
      <c r="B433" s="254" t="s">
        <v>1208</v>
      </c>
      <c r="C433" s="11" t="s">
        <v>838</v>
      </c>
      <c r="D433" s="12" t="s">
        <v>1210</v>
      </c>
      <c r="E433" s="12" t="s">
        <v>74</v>
      </c>
      <c r="F433" s="13">
        <v>1000000</v>
      </c>
      <c r="G433" s="11" t="s">
        <v>805</v>
      </c>
      <c r="H433" s="11" t="s">
        <v>798</v>
      </c>
      <c r="I433" s="11" t="s">
        <v>799</v>
      </c>
      <c r="J433" s="11">
        <v>1</v>
      </c>
      <c r="K433" s="11"/>
      <c r="L433" s="11" t="s">
        <v>246</v>
      </c>
    </row>
    <row r="434" spans="2:12" ht="14.4">
      <c r="B434" s="254" t="s">
        <v>1208</v>
      </c>
      <c r="C434" s="11" t="s">
        <v>818</v>
      </c>
      <c r="D434" s="12" t="s">
        <v>207</v>
      </c>
      <c r="E434" s="12" t="s">
        <v>888</v>
      </c>
      <c r="F434" s="13">
        <v>1600000</v>
      </c>
      <c r="G434" s="11" t="s">
        <v>797</v>
      </c>
      <c r="H434" s="11" t="s">
        <v>798</v>
      </c>
      <c r="I434" s="11" t="s">
        <v>799</v>
      </c>
      <c r="J434" s="11">
        <v>1</v>
      </c>
      <c r="K434" s="11"/>
      <c r="L434" s="11" t="s">
        <v>251</v>
      </c>
    </row>
    <row r="435" spans="2:12" ht="14.4">
      <c r="B435" s="254" t="s">
        <v>1208</v>
      </c>
      <c r="C435" s="11" t="s">
        <v>818</v>
      </c>
      <c r="D435" s="12" t="s">
        <v>1211</v>
      </c>
      <c r="E435" s="12" t="s">
        <v>796</v>
      </c>
      <c r="F435" s="13">
        <v>2100000</v>
      </c>
      <c r="G435" s="11" t="s">
        <v>797</v>
      </c>
      <c r="H435" s="11" t="s">
        <v>798</v>
      </c>
      <c r="I435" s="11" t="s">
        <v>799</v>
      </c>
      <c r="J435" s="11">
        <v>1</v>
      </c>
      <c r="K435" s="11"/>
      <c r="L435" s="11" t="s">
        <v>246</v>
      </c>
    </row>
    <row r="436" spans="2:12" ht="14.4">
      <c r="B436" s="254" t="s">
        <v>1208</v>
      </c>
      <c r="C436" s="11" t="s">
        <v>838</v>
      </c>
      <c r="D436" s="12" t="s">
        <v>1212</v>
      </c>
      <c r="E436" s="12" t="s">
        <v>1213</v>
      </c>
      <c r="F436" s="13">
        <v>850000</v>
      </c>
      <c r="G436" s="11" t="s">
        <v>805</v>
      </c>
      <c r="H436" s="11" t="s">
        <v>798</v>
      </c>
      <c r="I436" s="11" t="s">
        <v>799</v>
      </c>
      <c r="J436" s="11">
        <v>1</v>
      </c>
      <c r="K436" s="11"/>
      <c r="L436" s="11" t="s">
        <v>251</v>
      </c>
    </row>
    <row r="437" spans="2:12" ht="14.4">
      <c r="B437" s="254" t="s">
        <v>1208</v>
      </c>
      <c r="C437" s="11" t="s">
        <v>838</v>
      </c>
      <c r="D437" s="12" t="s">
        <v>1214</v>
      </c>
      <c r="E437" s="12" t="s">
        <v>888</v>
      </c>
      <c r="F437" s="13">
        <v>1400000</v>
      </c>
      <c r="G437" s="11" t="s">
        <v>797</v>
      </c>
      <c r="H437" s="11" t="s">
        <v>829</v>
      </c>
      <c r="I437" s="11" t="s">
        <v>799</v>
      </c>
      <c r="J437" s="11">
        <v>1</v>
      </c>
      <c r="K437" s="11"/>
      <c r="L437" s="11" t="s">
        <v>243</v>
      </c>
    </row>
    <row r="438" spans="2:12" ht="14.4">
      <c r="B438" s="254" t="s">
        <v>1208</v>
      </c>
      <c r="C438" s="11" t="s">
        <v>818</v>
      </c>
      <c r="D438" s="12" t="s">
        <v>1215</v>
      </c>
      <c r="E438" s="12" t="s">
        <v>879</v>
      </c>
      <c r="F438" s="13">
        <v>1650000</v>
      </c>
      <c r="G438" s="11" t="s">
        <v>797</v>
      </c>
      <c r="H438" s="11" t="s">
        <v>829</v>
      </c>
      <c r="I438" s="11" t="s">
        <v>799</v>
      </c>
      <c r="J438" s="11">
        <v>1</v>
      </c>
      <c r="K438" s="11"/>
      <c r="L438" s="11" t="s">
        <v>243</v>
      </c>
    </row>
    <row r="439" spans="2:12" ht="14.4">
      <c r="B439" s="254" t="s">
        <v>1216</v>
      </c>
      <c r="C439" s="11" t="s">
        <v>818</v>
      </c>
      <c r="D439" s="12" t="s">
        <v>197</v>
      </c>
      <c r="E439" s="12" t="s">
        <v>879</v>
      </c>
      <c r="F439" s="13">
        <v>1600000</v>
      </c>
      <c r="G439" s="11" t="s">
        <v>797</v>
      </c>
      <c r="H439" s="11" t="s">
        <v>798</v>
      </c>
      <c r="I439" s="11" t="s">
        <v>799</v>
      </c>
      <c r="J439" s="11">
        <v>1</v>
      </c>
      <c r="K439" s="11"/>
      <c r="L439" s="11" t="s">
        <v>251</v>
      </c>
    </row>
    <row r="440" spans="2:12" ht="14.4">
      <c r="B440" s="254" t="s">
        <v>1216</v>
      </c>
      <c r="C440" s="11" t="s">
        <v>823</v>
      </c>
      <c r="D440" s="12" t="s">
        <v>1217</v>
      </c>
      <c r="E440" s="12" t="s">
        <v>822</v>
      </c>
      <c r="F440" s="13">
        <v>2000000</v>
      </c>
      <c r="G440" s="11" t="s">
        <v>805</v>
      </c>
      <c r="H440" s="11" t="s">
        <v>829</v>
      </c>
      <c r="I440" s="11" t="s">
        <v>799</v>
      </c>
      <c r="J440" s="11">
        <v>1</v>
      </c>
      <c r="K440" s="11"/>
      <c r="L440" s="11" t="s">
        <v>243</v>
      </c>
    </row>
    <row r="441" spans="2:12" ht="14.4">
      <c r="B441" s="254" t="s">
        <v>1216</v>
      </c>
      <c r="C441" s="11" t="s">
        <v>1218</v>
      </c>
      <c r="D441" s="12" t="s">
        <v>1219</v>
      </c>
      <c r="E441" s="12" t="s">
        <v>74</v>
      </c>
      <c r="F441" s="13">
        <v>48000000</v>
      </c>
      <c r="G441" s="11" t="s">
        <v>805</v>
      </c>
      <c r="H441" s="11" t="s">
        <v>829</v>
      </c>
      <c r="I441" s="11" t="s">
        <v>799</v>
      </c>
      <c r="J441" s="11">
        <v>1</v>
      </c>
      <c r="K441" s="11"/>
      <c r="L441" s="11" t="s">
        <v>246</v>
      </c>
    </row>
    <row r="442" spans="2:12" ht="14.4">
      <c r="B442" s="254" t="s">
        <v>1216</v>
      </c>
      <c r="C442" s="11" t="s">
        <v>1218</v>
      </c>
      <c r="D442" s="12" t="s">
        <v>1220</v>
      </c>
      <c r="E442" s="12" t="s">
        <v>1221</v>
      </c>
      <c r="F442" s="13">
        <v>3950000</v>
      </c>
      <c r="G442" s="11" t="s">
        <v>797</v>
      </c>
      <c r="H442" s="11" t="s">
        <v>798</v>
      </c>
      <c r="I442" s="11" t="s">
        <v>799</v>
      </c>
      <c r="J442" s="11">
        <v>1</v>
      </c>
      <c r="K442" s="11"/>
      <c r="L442" s="11" t="s">
        <v>243</v>
      </c>
    </row>
    <row r="443" spans="2:12" ht="14.4">
      <c r="B443" s="254" t="s">
        <v>1222</v>
      </c>
      <c r="C443" s="11" t="s">
        <v>818</v>
      </c>
      <c r="D443" s="12" t="s">
        <v>1223</v>
      </c>
      <c r="E443" s="12" t="s">
        <v>841</v>
      </c>
      <c r="F443" s="13">
        <v>1850000</v>
      </c>
      <c r="G443" s="11" t="s">
        <v>797</v>
      </c>
      <c r="H443" s="11" t="s">
        <v>829</v>
      </c>
      <c r="I443" s="11" t="s">
        <v>799</v>
      </c>
      <c r="J443" s="11">
        <v>1</v>
      </c>
      <c r="K443" s="11"/>
      <c r="L443" s="11" t="s">
        <v>251</v>
      </c>
    </row>
    <row r="444" spans="2:12" ht="14.4">
      <c r="B444" s="254" t="s">
        <v>1222</v>
      </c>
      <c r="C444" s="11" t="s">
        <v>818</v>
      </c>
      <c r="D444" s="12" t="s">
        <v>1224</v>
      </c>
      <c r="E444" s="12" t="s">
        <v>841</v>
      </c>
      <c r="F444" s="13">
        <v>2400000</v>
      </c>
      <c r="G444" s="11" t="s">
        <v>797</v>
      </c>
      <c r="H444" s="11" t="s">
        <v>829</v>
      </c>
      <c r="I444" s="11" t="s">
        <v>799</v>
      </c>
      <c r="J444" s="11">
        <v>1</v>
      </c>
      <c r="K444" s="11"/>
      <c r="L444" s="11" t="s">
        <v>243</v>
      </c>
    </row>
    <row r="445" spans="2:12" ht="14.4">
      <c r="B445" s="254" t="s">
        <v>1222</v>
      </c>
      <c r="C445" s="11" t="s">
        <v>818</v>
      </c>
      <c r="D445" s="12" t="s">
        <v>1225</v>
      </c>
      <c r="E445" s="12" t="s">
        <v>906</v>
      </c>
      <c r="F445" s="13">
        <v>1800000</v>
      </c>
      <c r="G445" s="11" t="s">
        <v>797</v>
      </c>
      <c r="H445" s="11" t="s">
        <v>798</v>
      </c>
      <c r="I445" s="11" t="s">
        <v>799</v>
      </c>
      <c r="J445" s="11">
        <v>1</v>
      </c>
      <c r="K445" s="11"/>
      <c r="L445" s="11" t="s">
        <v>246</v>
      </c>
    </row>
    <row r="446" spans="2:12" ht="14.4">
      <c r="B446" s="254">
        <v>44625</v>
      </c>
      <c r="C446" s="77" t="s">
        <v>784</v>
      </c>
      <c r="D446" s="17" t="s">
        <v>1226</v>
      </c>
      <c r="E446" s="17" t="s">
        <v>1227</v>
      </c>
      <c r="F446" s="78">
        <v>1300000</v>
      </c>
      <c r="G446" s="77" t="s">
        <v>1228</v>
      </c>
      <c r="H446" s="77" t="s">
        <v>829</v>
      </c>
      <c r="I446" s="77" t="s">
        <v>799</v>
      </c>
      <c r="J446" s="77">
        <v>1</v>
      </c>
      <c r="K446" s="77"/>
      <c r="L446" s="11" t="s">
        <v>243</v>
      </c>
    </row>
    <row r="447" spans="2:12" ht="14.4">
      <c r="B447" s="254">
        <v>44625</v>
      </c>
      <c r="C447" s="77" t="s">
        <v>1218</v>
      </c>
      <c r="D447" s="17" t="s">
        <v>1229</v>
      </c>
      <c r="E447" s="17" t="s">
        <v>807</v>
      </c>
      <c r="F447" s="78">
        <v>3500000</v>
      </c>
      <c r="G447" s="77" t="s">
        <v>805</v>
      </c>
      <c r="H447" s="77" t="s">
        <v>829</v>
      </c>
      <c r="I447" s="77" t="s">
        <v>799</v>
      </c>
      <c r="J447" s="77">
        <v>1</v>
      </c>
      <c r="K447" s="77"/>
      <c r="L447" s="54" t="s">
        <v>249</v>
      </c>
    </row>
    <row r="448" spans="2:12" ht="14.4">
      <c r="B448" s="651">
        <v>44839</v>
      </c>
      <c r="C448" s="98" t="s">
        <v>784</v>
      </c>
      <c r="D448" s="17" t="s">
        <v>1230</v>
      </c>
      <c r="E448" s="17" t="s">
        <v>74</v>
      </c>
      <c r="F448" s="78">
        <v>2000000</v>
      </c>
      <c r="G448" s="77" t="s">
        <v>1231</v>
      </c>
      <c r="H448" s="77" t="s">
        <v>829</v>
      </c>
      <c r="I448" s="77" t="s">
        <v>799</v>
      </c>
      <c r="J448" s="77">
        <v>1</v>
      </c>
      <c r="K448" s="77"/>
      <c r="L448" s="54" t="s">
        <v>249</v>
      </c>
    </row>
    <row r="449" spans="2:12" ht="14.4">
      <c r="B449" s="294">
        <v>44900</v>
      </c>
      <c r="C449" s="77" t="s">
        <v>784</v>
      </c>
      <c r="D449" s="295" t="s">
        <v>1232</v>
      </c>
      <c r="E449" s="117" t="s">
        <v>866</v>
      </c>
      <c r="F449" s="118">
        <v>1500000</v>
      </c>
      <c r="G449" s="116" t="s">
        <v>805</v>
      </c>
      <c r="H449" s="116" t="s">
        <v>798</v>
      </c>
      <c r="I449" s="116" t="s">
        <v>829</v>
      </c>
      <c r="J449" s="116">
        <v>1</v>
      </c>
      <c r="K449" s="116"/>
      <c r="L449" s="98" t="s">
        <v>1233</v>
      </c>
    </row>
    <row r="450" spans="2:12" ht="14.4">
      <c r="B450" s="294" t="s">
        <v>1234</v>
      </c>
      <c r="C450" s="77" t="s">
        <v>784</v>
      </c>
      <c r="D450" s="296" t="s">
        <v>1235</v>
      </c>
      <c r="E450" s="218" t="s">
        <v>807</v>
      </c>
      <c r="F450" s="219">
        <v>3200000</v>
      </c>
      <c r="G450" s="98" t="s">
        <v>1236</v>
      </c>
      <c r="H450" s="98" t="s">
        <v>798</v>
      </c>
      <c r="I450" s="98" t="s">
        <v>799</v>
      </c>
      <c r="J450" s="98">
        <v>1</v>
      </c>
      <c r="K450" s="98"/>
      <c r="L450" s="217" t="s">
        <v>1233</v>
      </c>
    </row>
    <row r="451" spans="2:12" ht="14.4">
      <c r="B451" s="294" t="s">
        <v>1234</v>
      </c>
      <c r="C451" s="77" t="s">
        <v>784</v>
      </c>
      <c r="D451" s="297" t="s">
        <v>1237</v>
      </c>
      <c r="E451" s="17" t="s">
        <v>1045</v>
      </c>
      <c r="F451" s="78">
        <v>2000000</v>
      </c>
      <c r="G451" s="77" t="s">
        <v>1238</v>
      </c>
      <c r="H451" s="77" t="s">
        <v>829</v>
      </c>
      <c r="I451" s="77" t="s">
        <v>799</v>
      </c>
      <c r="J451" s="77">
        <v>1</v>
      </c>
      <c r="K451" s="77"/>
      <c r="L451" s="77" t="s">
        <v>249</v>
      </c>
    </row>
    <row r="452" spans="2:12" ht="14.4">
      <c r="B452" s="337" t="s">
        <v>1239</v>
      </c>
      <c r="C452" s="220" t="s">
        <v>784</v>
      </c>
      <c r="D452" s="17" t="s">
        <v>1240</v>
      </c>
      <c r="E452" s="17" t="s">
        <v>928</v>
      </c>
      <c r="F452" s="78">
        <v>1850000</v>
      </c>
      <c r="G452" s="77" t="s">
        <v>1241</v>
      </c>
      <c r="H452" s="77" t="s">
        <v>798</v>
      </c>
      <c r="I452" s="77" t="s">
        <v>799</v>
      </c>
      <c r="J452" s="77">
        <v>1</v>
      </c>
      <c r="K452" s="77"/>
      <c r="L452" s="77" t="s">
        <v>251</v>
      </c>
    </row>
    <row r="453" spans="2:12" ht="14.4">
      <c r="B453" s="337" t="s">
        <v>1242</v>
      </c>
      <c r="C453" s="77" t="s">
        <v>784</v>
      </c>
      <c r="D453" s="17" t="s">
        <v>1243</v>
      </c>
      <c r="E453" s="17" t="s">
        <v>1244</v>
      </c>
      <c r="F453" s="78">
        <v>1500000</v>
      </c>
      <c r="G453" s="77" t="s">
        <v>1245</v>
      </c>
      <c r="H453" s="77" t="s">
        <v>799</v>
      </c>
      <c r="I453" s="77" t="s">
        <v>799</v>
      </c>
      <c r="J453" s="77">
        <v>1</v>
      </c>
      <c r="K453" s="77"/>
      <c r="L453" s="77" t="s">
        <v>251</v>
      </c>
    </row>
    <row r="454" spans="2:12" ht="14.4">
      <c r="B454" s="337"/>
      <c r="C454" s="77"/>
      <c r="D454" s="17"/>
      <c r="E454" s="17"/>
      <c r="F454" s="78"/>
      <c r="G454" s="77"/>
      <c r="H454" s="77"/>
      <c r="I454" s="77"/>
      <c r="J454" s="77"/>
      <c r="K454" s="77"/>
      <c r="L454" s="77"/>
    </row>
    <row r="455" spans="2:12" ht="14.4">
      <c r="B455" s="337"/>
      <c r="C455" s="77"/>
      <c r="D455" s="17"/>
      <c r="E455" s="17"/>
      <c r="F455" s="78"/>
      <c r="G455" s="77"/>
      <c r="H455" s="77"/>
      <c r="I455" s="77"/>
      <c r="J455" s="77"/>
      <c r="K455" s="77"/>
      <c r="L455" s="77"/>
    </row>
    <row r="456" spans="2:12" ht="14.4">
      <c r="B456" s="337"/>
      <c r="C456" s="77"/>
      <c r="D456" s="17"/>
      <c r="E456" s="17"/>
      <c r="F456" s="78"/>
      <c r="G456" s="77"/>
      <c r="H456" s="77"/>
      <c r="I456" s="77"/>
      <c r="J456" s="77"/>
      <c r="K456" s="77"/>
      <c r="L456" s="77"/>
    </row>
    <row r="457" spans="2:12" ht="14.4">
      <c r="B457" s="653">
        <v>44717</v>
      </c>
      <c r="C457" s="99" t="s">
        <v>784</v>
      </c>
      <c r="D457" s="100" t="s">
        <v>1224</v>
      </c>
      <c r="E457" s="100" t="s">
        <v>841</v>
      </c>
      <c r="F457" s="101">
        <v>400000000</v>
      </c>
      <c r="G457" s="99" t="s">
        <v>1246</v>
      </c>
      <c r="H457" s="99" t="s">
        <v>829</v>
      </c>
      <c r="I457" s="99" t="s">
        <v>799</v>
      </c>
      <c r="J457" s="99"/>
      <c r="K457" s="99">
        <v>1</v>
      </c>
      <c r="L457" s="99" t="s">
        <v>830</v>
      </c>
    </row>
    <row r="458" spans="2:12" ht="14.4">
      <c r="B458" s="658" t="s">
        <v>1234</v>
      </c>
      <c r="C458" s="227" t="s">
        <v>784</v>
      </c>
      <c r="D458" s="228" t="s">
        <v>1247</v>
      </c>
      <c r="E458" s="228" t="s">
        <v>1248</v>
      </c>
      <c r="F458" s="229">
        <v>515000000</v>
      </c>
      <c r="G458" s="227" t="s">
        <v>805</v>
      </c>
      <c r="H458" s="227" t="s">
        <v>829</v>
      </c>
      <c r="I458" s="227" t="s">
        <v>799</v>
      </c>
      <c r="J458" s="227"/>
      <c r="K458" s="227">
        <v>1</v>
      </c>
      <c r="L458" s="227" t="s">
        <v>830</v>
      </c>
    </row>
    <row r="459" spans="2:12" ht="14.4">
      <c r="B459" s="653" t="s">
        <v>1249</v>
      </c>
      <c r="C459" s="99" t="s">
        <v>823</v>
      </c>
      <c r="D459" s="100" t="s">
        <v>1250</v>
      </c>
      <c r="E459" s="100" t="s">
        <v>1066</v>
      </c>
      <c r="F459" s="229">
        <v>520000000</v>
      </c>
      <c r="G459" s="227" t="s">
        <v>805</v>
      </c>
      <c r="H459" s="227" t="s">
        <v>829</v>
      </c>
      <c r="I459" s="227" t="s">
        <v>799</v>
      </c>
      <c r="J459" s="227"/>
      <c r="K459" s="227">
        <v>1</v>
      </c>
      <c r="L459" s="227" t="s">
        <v>830</v>
      </c>
    </row>
    <row r="460" spans="2:12" ht="18">
      <c r="B460" s="1244" t="s">
        <v>26</v>
      </c>
      <c r="C460" s="1245"/>
      <c r="D460" s="1245"/>
      <c r="E460" s="1245"/>
      <c r="F460" s="1245"/>
      <c r="G460" s="1245"/>
      <c r="H460" s="1245"/>
      <c r="I460" s="1246"/>
      <c r="J460" s="178">
        <f>SUM(J432:J456)</f>
        <v>22</v>
      </c>
      <c r="K460" s="178">
        <f>SUM(K443:K459)</f>
        <v>3</v>
      </c>
      <c r="L460" s="178">
        <f>J460+K460</f>
        <v>25</v>
      </c>
    </row>
    <row r="461" spans="2:12" ht="14.4">
      <c r="B461" s="654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2:12" ht="18">
      <c r="B462" s="1247" t="s">
        <v>1251</v>
      </c>
      <c r="C462" s="1248"/>
      <c r="D462" s="1248"/>
      <c r="E462" s="1248"/>
      <c r="F462" s="1248"/>
      <c r="G462" s="1248"/>
      <c r="H462" s="1248"/>
      <c r="I462" s="1248"/>
      <c r="J462" s="1248"/>
      <c r="K462" s="1248"/>
      <c r="L462" s="1249"/>
    </row>
    <row r="463" spans="2:12" ht="18">
      <c r="B463" s="650" t="s">
        <v>782</v>
      </c>
      <c r="C463" s="176" t="s">
        <v>783</v>
      </c>
      <c r="D463" s="176" t="s">
        <v>784</v>
      </c>
      <c r="E463" s="176" t="s">
        <v>785</v>
      </c>
      <c r="F463" s="177" t="s">
        <v>786</v>
      </c>
      <c r="G463" s="176" t="s">
        <v>787</v>
      </c>
      <c r="H463" s="176" t="s">
        <v>788</v>
      </c>
      <c r="I463" s="176" t="s">
        <v>789</v>
      </c>
      <c r="J463" s="176" t="s">
        <v>790</v>
      </c>
      <c r="K463" s="176" t="s">
        <v>791</v>
      </c>
      <c r="L463" s="176" t="s">
        <v>792</v>
      </c>
    </row>
    <row r="464" spans="2:12" ht="14.4">
      <c r="B464" s="254" t="s">
        <v>1216</v>
      </c>
      <c r="C464" s="11" t="s">
        <v>818</v>
      </c>
      <c r="D464" s="12" t="s">
        <v>1252</v>
      </c>
      <c r="E464" s="12" t="s">
        <v>1069</v>
      </c>
      <c r="F464" s="13">
        <v>2000000</v>
      </c>
      <c r="G464" s="11" t="s">
        <v>805</v>
      </c>
      <c r="H464" s="11" t="s">
        <v>829</v>
      </c>
      <c r="I464" s="11" t="s">
        <v>799</v>
      </c>
      <c r="J464" s="11">
        <v>1</v>
      </c>
      <c r="K464" s="11"/>
      <c r="L464" s="11" t="s">
        <v>251</v>
      </c>
    </row>
    <row r="465" spans="2:12" ht="14.4">
      <c r="B465" s="254" t="s">
        <v>1216</v>
      </c>
      <c r="C465" s="11" t="s">
        <v>818</v>
      </c>
      <c r="D465" s="12" t="s">
        <v>1253</v>
      </c>
      <c r="E465" s="12" t="s">
        <v>841</v>
      </c>
      <c r="F465" s="13">
        <v>2000000</v>
      </c>
      <c r="G465" s="11" t="s">
        <v>797</v>
      </c>
      <c r="H465" s="11" t="s">
        <v>829</v>
      </c>
      <c r="I465" s="11" t="s">
        <v>799</v>
      </c>
      <c r="J465" s="11">
        <v>1</v>
      </c>
      <c r="K465" s="11"/>
      <c r="L465" s="11" t="s">
        <v>246</v>
      </c>
    </row>
    <row r="466" spans="2:12" ht="14.4">
      <c r="B466" s="254" t="s">
        <v>1222</v>
      </c>
      <c r="C466" s="11" t="s">
        <v>1218</v>
      </c>
      <c r="D466" s="12" t="s">
        <v>1254</v>
      </c>
      <c r="E466" s="12" t="s">
        <v>1069</v>
      </c>
      <c r="F466" s="13">
        <v>7500000</v>
      </c>
      <c r="G466" s="11" t="s">
        <v>805</v>
      </c>
      <c r="H466" s="11" t="s">
        <v>829</v>
      </c>
      <c r="I466" s="11" t="s">
        <v>799</v>
      </c>
      <c r="J466" s="11">
        <v>1</v>
      </c>
      <c r="K466" s="11"/>
      <c r="L466" s="11" t="s">
        <v>243</v>
      </c>
    </row>
    <row r="467" spans="2:12" ht="14.4">
      <c r="B467" s="254">
        <v>44597</v>
      </c>
      <c r="C467" s="11" t="s">
        <v>823</v>
      </c>
      <c r="D467" s="12" t="s">
        <v>1255</v>
      </c>
      <c r="E467" s="12" t="s">
        <v>928</v>
      </c>
      <c r="F467" s="13">
        <v>3500000</v>
      </c>
      <c r="G467" s="11" t="s">
        <v>805</v>
      </c>
      <c r="H467" s="11" t="s">
        <v>829</v>
      </c>
      <c r="I467" s="11" t="s">
        <v>799</v>
      </c>
      <c r="J467" s="11">
        <v>1</v>
      </c>
      <c r="K467" s="11"/>
      <c r="L467" s="11" t="s">
        <v>246</v>
      </c>
    </row>
    <row r="468" spans="2:12" ht="14.4">
      <c r="B468" s="254">
        <v>44597</v>
      </c>
      <c r="C468" s="11" t="s">
        <v>784</v>
      </c>
      <c r="D468" s="12" t="s">
        <v>1256</v>
      </c>
      <c r="E468" s="12" t="s">
        <v>1187</v>
      </c>
      <c r="F468" s="13">
        <v>1300000</v>
      </c>
      <c r="G468" s="11" t="s">
        <v>805</v>
      </c>
      <c r="H468" s="11" t="s">
        <v>829</v>
      </c>
      <c r="I468" s="11" t="s">
        <v>799</v>
      </c>
      <c r="J468" s="11">
        <v>1</v>
      </c>
      <c r="K468" s="11"/>
      <c r="L468" s="11" t="s">
        <v>251</v>
      </c>
    </row>
    <row r="469" spans="2:12" ht="14.4">
      <c r="B469" s="254">
        <v>44625</v>
      </c>
      <c r="C469" s="11" t="s">
        <v>784</v>
      </c>
      <c r="D469" s="12" t="s">
        <v>1257</v>
      </c>
      <c r="E469" s="12" t="s">
        <v>879</v>
      </c>
      <c r="F469" s="13">
        <v>1350000</v>
      </c>
      <c r="G469" s="11" t="s">
        <v>805</v>
      </c>
      <c r="H469" s="11" t="s">
        <v>829</v>
      </c>
      <c r="I469" s="11" t="s">
        <v>799</v>
      </c>
      <c r="J469" s="11">
        <v>1</v>
      </c>
      <c r="K469" s="11"/>
      <c r="L469" s="11" t="s">
        <v>246</v>
      </c>
    </row>
    <row r="470" spans="2:12" ht="14.4">
      <c r="B470" s="254">
        <v>44656</v>
      </c>
      <c r="C470" s="11" t="s">
        <v>871</v>
      </c>
      <c r="D470" s="12" t="s">
        <v>1258</v>
      </c>
      <c r="E470" s="12" t="s">
        <v>74</v>
      </c>
      <c r="F470" s="13">
        <v>2000000</v>
      </c>
      <c r="G470" s="11" t="s">
        <v>1259</v>
      </c>
      <c r="H470" s="11" t="s">
        <v>829</v>
      </c>
      <c r="I470" s="11" t="s">
        <v>799</v>
      </c>
      <c r="J470" s="11">
        <v>1</v>
      </c>
      <c r="K470" s="11"/>
      <c r="L470" s="11" t="s">
        <v>251</v>
      </c>
    </row>
    <row r="471" spans="2:12" ht="14.4">
      <c r="B471" s="254">
        <v>44656</v>
      </c>
      <c r="C471" s="11" t="s">
        <v>871</v>
      </c>
      <c r="D471" s="12" t="s">
        <v>1260</v>
      </c>
      <c r="E471" s="12" t="s">
        <v>74</v>
      </c>
      <c r="F471" s="13">
        <v>1850000</v>
      </c>
      <c r="G471" s="11" t="s">
        <v>1259</v>
      </c>
      <c r="H471" s="11" t="s">
        <v>829</v>
      </c>
      <c r="I471" s="11" t="s">
        <v>799</v>
      </c>
      <c r="J471" s="11">
        <v>1</v>
      </c>
      <c r="K471" s="11"/>
      <c r="L471" s="11" t="s">
        <v>243</v>
      </c>
    </row>
    <row r="472" spans="2:12" ht="14.4">
      <c r="B472" s="254">
        <v>44656</v>
      </c>
      <c r="C472" s="11" t="s">
        <v>871</v>
      </c>
      <c r="D472" s="12" t="s">
        <v>1261</v>
      </c>
      <c r="E472" s="12" t="s">
        <v>74</v>
      </c>
      <c r="F472" s="13">
        <v>1650000</v>
      </c>
      <c r="G472" s="11" t="s">
        <v>1259</v>
      </c>
      <c r="H472" s="11" t="s">
        <v>829</v>
      </c>
      <c r="I472" s="11" t="s">
        <v>799</v>
      </c>
      <c r="J472" s="11">
        <v>1</v>
      </c>
      <c r="K472" s="11"/>
      <c r="L472" s="11" t="s">
        <v>249</v>
      </c>
    </row>
    <row r="473" spans="2:12" ht="14.4">
      <c r="B473" s="254">
        <v>44717</v>
      </c>
      <c r="C473" s="11" t="s">
        <v>784</v>
      </c>
      <c r="D473" s="12" t="s">
        <v>1262</v>
      </c>
      <c r="E473" s="12" t="s">
        <v>841</v>
      </c>
      <c r="F473" s="13">
        <v>3800000</v>
      </c>
      <c r="G473" s="11" t="s">
        <v>1263</v>
      </c>
      <c r="H473" s="11" t="s">
        <v>829</v>
      </c>
      <c r="I473" s="11" t="s">
        <v>799</v>
      </c>
      <c r="J473" s="11">
        <v>1</v>
      </c>
      <c r="K473" s="11"/>
      <c r="L473" s="11" t="s">
        <v>243</v>
      </c>
    </row>
    <row r="474" spans="2:12" ht="14.4">
      <c r="B474" s="254">
        <v>44717</v>
      </c>
      <c r="C474" s="11" t="s">
        <v>838</v>
      </c>
      <c r="D474" s="12" t="s">
        <v>1264</v>
      </c>
      <c r="E474" s="12" t="s">
        <v>1265</v>
      </c>
      <c r="F474" s="13">
        <v>730000</v>
      </c>
      <c r="G474" s="11" t="s">
        <v>805</v>
      </c>
      <c r="H474" s="11" t="s">
        <v>798</v>
      </c>
      <c r="I474" s="11" t="s">
        <v>799</v>
      </c>
      <c r="J474" s="11">
        <v>1</v>
      </c>
      <c r="K474" s="11"/>
      <c r="L474" s="11" t="s">
        <v>251</v>
      </c>
    </row>
    <row r="475" spans="2:12" ht="14.4">
      <c r="B475" s="254">
        <v>44839</v>
      </c>
      <c r="C475" s="11" t="s">
        <v>784</v>
      </c>
      <c r="D475" s="12" t="s">
        <v>1266</v>
      </c>
      <c r="E475" s="12" t="s">
        <v>879</v>
      </c>
      <c r="F475" s="13">
        <v>1250000</v>
      </c>
      <c r="G475" s="11" t="s">
        <v>343</v>
      </c>
      <c r="H475" s="11" t="s">
        <v>829</v>
      </c>
      <c r="I475" s="11" t="s">
        <v>799</v>
      </c>
      <c r="J475" s="11">
        <v>1</v>
      </c>
      <c r="K475" s="11"/>
      <c r="L475" s="11" t="s">
        <v>251</v>
      </c>
    </row>
    <row r="476" spans="2:12" ht="14.4">
      <c r="B476" s="254">
        <v>44900</v>
      </c>
      <c r="C476" s="11" t="s">
        <v>784</v>
      </c>
      <c r="D476" s="12" t="s">
        <v>1267</v>
      </c>
      <c r="E476" s="12" t="s">
        <v>841</v>
      </c>
      <c r="F476" s="13">
        <v>2000000</v>
      </c>
      <c r="G476" s="11" t="s">
        <v>1268</v>
      </c>
      <c r="H476" s="11" t="s">
        <v>829</v>
      </c>
      <c r="I476" s="11" t="s">
        <v>799</v>
      </c>
      <c r="J476" s="11">
        <v>1</v>
      </c>
      <c r="K476" s="11"/>
      <c r="L476" s="11" t="s">
        <v>243</v>
      </c>
    </row>
    <row r="477" spans="2:12" ht="14.4">
      <c r="B477" s="254">
        <v>44901</v>
      </c>
      <c r="C477" s="11" t="s">
        <v>784</v>
      </c>
      <c r="D477" s="12" t="s">
        <v>1269</v>
      </c>
      <c r="E477" s="12" t="s">
        <v>1270</v>
      </c>
      <c r="F477" s="13">
        <v>950000</v>
      </c>
      <c r="G477" s="11" t="s">
        <v>805</v>
      </c>
      <c r="H477" s="11" t="s">
        <v>829</v>
      </c>
      <c r="I477" s="11" t="s">
        <v>799</v>
      </c>
      <c r="J477" s="11">
        <v>1</v>
      </c>
      <c r="K477" s="11"/>
      <c r="L477" s="11" t="s">
        <v>249</v>
      </c>
    </row>
    <row r="478" spans="2:12" ht="14.4">
      <c r="B478" s="254" t="s">
        <v>1271</v>
      </c>
      <c r="C478" s="11" t="s">
        <v>784</v>
      </c>
      <c r="D478" s="12" t="s">
        <v>1272</v>
      </c>
      <c r="E478" s="12" t="s">
        <v>807</v>
      </c>
      <c r="F478" s="13">
        <v>3800000</v>
      </c>
      <c r="G478" s="11" t="s">
        <v>1273</v>
      </c>
      <c r="H478" s="11" t="s">
        <v>829</v>
      </c>
      <c r="I478" s="11" t="s">
        <v>799</v>
      </c>
      <c r="J478" s="11">
        <v>1</v>
      </c>
      <c r="K478" s="11"/>
      <c r="L478" s="11" t="s">
        <v>243</v>
      </c>
    </row>
    <row r="479" spans="2:12" ht="14.4">
      <c r="B479" s="254" t="s">
        <v>1271</v>
      </c>
      <c r="C479" s="11" t="s">
        <v>784</v>
      </c>
      <c r="D479" s="12" t="s">
        <v>1274</v>
      </c>
      <c r="E479" s="12" t="s">
        <v>807</v>
      </c>
      <c r="F479" s="13">
        <v>3700000</v>
      </c>
      <c r="G479" s="11" t="s">
        <v>1273</v>
      </c>
      <c r="H479" s="11" t="s">
        <v>829</v>
      </c>
      <c r="I479" s="11" t="s">
        <v>799</v>
      </c>
      <c r="J479" s="11">
        <v>1</v>
      </c>
      <c r="K479" s="11"/>
      <c r="L479" s="11" t="s">
        <v>251</v>
      </c>
    </row>
    <row r="480" spans="2:12" ht="14.4">
      <c r="B480" s="254" t="s">
        <v>1271</v>
      </c>
      <c r="C480" s="11" t="s">
        <v>823</v>
      </c>
      <c r="D480" s="12" t="s">
        <v>1275</v>
      </c>
      <c r="E480" s="12" t="s">
        <v>74</v>
      </c>
      <c r="F480" s="13">
        <v>3500000</v>
      </c>
      <c r="G480" s="11" t="s">
        <v>805</v>
      </c>
      <c r="H480" s="11" t="s">
        <v>829</v>
      </c>
      <c r="I480" s="11" t="s">
        <v>799</v>
      </c>
      <c r="J480" s="11">
        <v>1</v>
      </c>
      <c r="K480" s="11"/>
      <c r="L480" s="11" t="s">
        <v>251</v>
      </c>
    </row>
    <row r="481" spans="2:12" ht="14.4">
      <c r="B481" s="254" t="s">
        <v>1242</v>
      </c>
      <c r="C481" s="11" t="s">
        <v>784</v>
      </c>
      <c r="D481" s="12" t="s">
        <v>1276</v>
      </c>
      <c r="E481" s="12" t="s">
        <v>1187</v>
      </c>
      <c r="F481" s="13">
        <v>1100000</v>
      </c>
      <c r="G481" s="11" t="s">
        <v>805</v>
      </c>
      <c r="H481" s="11" t="s">
        <v>1277</v>
      </c>
      <c r="I481" s="11" t="s">
        <v>799</v>
      </c>
      <c r="J481" s="11">
        <v>1</v>
      </c>
      <c r="K481" s="11"/>
      <c r="L481" s="11" t="s">
        <v>243</v>
      </c>
    </row>
    <row r="482" spans="2:12" ht="14.4">
      <c r="B482" s="254" t="s">
        <v>1249</v>
      </c>
      <c r="C482" s="11" t="s">
        <v>784</v>
      </c>
      <c r="D482" s="12" t="s">
        <v>1278</v>
      </c>
      <c r="E482" s="12" t="s">
        <v>1000</v>
      </c>
      <c r="F482" s="13">
        <v>1300000</v>
      </c>
      <c r="G482" s="11" t="s">
        <v>805</v>
      </c>
      <c r="H482" s="11" t="s">
        <v>829</v>
      </c>
      <c r="I482" s="11" t="s">
        <v>799</v>
      </c>
      <c r="J482" s="11">
        <v>1</v>
      </c>
      <c r="K482" s="11"/>
      <c r="L482" s="11" t="s">
        <v>251</v>
      </c>
    </row>
    <row r="483" spans="2:12" ht="14.4">
      <c r="B483" s="254" t="s">
        <v>1279</v>
      </c>
      <c r="C483" s="11" t="s">
        <v>784</v>
      </c>
      <c r="D483" s="12" t="s">
        <v>1280</v>
      </c>
      <c r="E483" s="12" t="s">
        <v>1104</v>
      </c>
      <c r="F483" s="13">
        <v>1800000</v>
      </c>
      <c r="G483" s="11" t="s">
        <v>805</v>
      </c>
      <c r="H483" s="11" t="s">
        <v>829</v>
      </c>
      <c r="I483" s="11" t="s">
        <v>799</v>
      </c>
      <c r="J483" s="11">
        <v>1</v>
      </c>
      <c r="K483" s="11"/>
      <c r="L483" s="11" t="s">
        <v>243</v>
      </c>
    </row>
    <row r="484" spans="2:12" ht="14.4">
      <c r="B484" s="582">
        <v>44717</v>
      </c>
      <c r="C484" s="75" t="s">
        <v>784</v>
      </c>
      <c r="D484" s="76" t="s">
        <v>1281</v>
      </c>
      <c r="E484" s="76" t="s">
        <v>841</v>
      </c>
      <c r="F484" s="74">
        <v>450000000</v>
      </c>
      <c r="G484" s="75" t="s">
        <v>1282</v>
      </c>
      <c r="H484" s="75" t="s">
        <v>829</v>
      </c>
      <c r="I484" s="75" t="s">
        <v>799</v>
      </c>
      <c r="J484" s="75"/>
      <c r="K484" s="75">
        <v>1</v>
      </c>
      <c r="L484" s="75" t="s">
        <v>830</v>
      </c>
    </row>
    <row r="485" spans="2:12" ht="14.4">
      <c r="B485" s="582">
        <v>44717</v>
      </c>
      <c r="C485" s="75" t="s">
        <v>784</v>
      </c>
      <c r="D485" s="76" t="s">
        <v>1283</v>
      </c>
      <c r="E485" s="76" t="s">
        <v>841</v>
      </c>
      <c r="F485" s="74">
        <v>480000000</v>
      </c>
      <c r="G485" s="75" t="s">
        <v>1282</v>
      </c>
      <c r="H485" s="75" t="s">
        <v>829</v>
      </c>
      <c r="I485" s="75" t="s">
        <v>799</v>
      </c>
      <c r="J485" s="75"/>
      <c r="K485" s="75">
        <v>1</v>
      </c>
      <c r="L485" s="75" t="s">
        <v>830</v>
      </c>
    </row>
    <row r="486" spans="2:12" ht="14.4">
      <c r="B486" s="582">
        <v>44625</v>
      </c>
      <c r="C486" s="75" t="s">
        <v>784</v>
      </c>
      <c r="D486" s="76" t="s">
        <v>1253</v>
      </c>
      <c r="E486" s="76" t="s">
        <v>841</v>
      </c>
      <c r="F486" s="74">
        <v>350000000</v>
      </c>
      <c r="G486" s="75" t="s">
        <v>1284</v>
      </c>
      <c r="H486" s="75" t="s">
        <v>829</v>
      </c>
      <c r="I486" s="75" t="s">
        <v>799</v>
      </c>
      <c r="J486" s="75"/>
      <c r="K486" s="75">
        <v>1</v>
      </c>
      <c r="L486" s="75" t="s">
        <v>830</v>
      </c>
    </row>
    <row r="487" spans="2:12" ht="14.4">
      <c r="B487" s="582"/>
      <c r="C487" s="75"/>
      <c r="D487" s="76"/>
      <c r="E487" s="76"/>
      <c r="F487" s="74"/>
      <c r="G487" s="75"/>
      <c r="H487" s="75"/>
      <c r="I487" s="75"/>
      <c r="J487" s="75"/>
      <c r="K487" s="75"/>
      <c r="L487" s="75"/>
    </row>
    <row r="488" spans="2:12" ht="18">
      <c r="B488" s="1252" t="s">
        <v>26</v>
      </c>
      <c r="C488" s="1253"/>
      <c r="D488" s="1253"/>
      <c r="E488" s="1253"/>
      <c r="F488" s="1253"/>
      <c r="G488" s="1253"/>
      <c r="H488" s="1253"/>
      <c r="I488" s="1254"/>
      <c r="J488" s="179">
        <f>SUM(J464:J487)</f>
        <v>20</v>
      </c>
      <c r="K488" s="180">
        <f>SUM(K464:K487)</f>
        <v>3</v>
      </c>
      <c r="L488" s="180">
        <f>J488+K488</f>
        <v>23</v>
      </c>
    </row>
    <row r="489" spans="2:12" ht="18">
      <c r="B489" s="655"/>
      <c r="C489" s="95"/>
      <c r="D489" s="95"/>
      <c r="E489" s="95"/>
      <c r="F489" s="95"/>
      <c r="G489" s="95"/>
      <c r="H489" s="95"/>
      <c r="I489" s="95"/>
      <c r="J489" s="96"/>
      <c r="K489" s="96"/>
      <c r="L489" s="96"/>
    </row>
    <row r="490" spans="2:12" ht="18">
      <c r="B490" s="1247" t="s">
        <v>1285</v>
      </c>
      <c r="C490" s="1248"/>
      <c r="D490" s="1248"/>
      <c r="E490" s="1248"/>
      <c r="F490" s="1248"/>
      <c r="G490" s="1248"/>
      <c r="H490" s="1248"/>
      <c r="I490" s="1248"/>
      <c r="J490" s="1248"/>
      <c r="K490" s="1248"/>
      <c r="L490" s="1249"/>
    </row>
    <row r="491" spans="2:12" ht="18">
      <c r="B491" s="656" t="s">
        <v>782</v>
      </c>
      <c r="C491" s="175" t="s">
        <v>783</v>
      </c>
      <c r="D491" s="175" t="s">
        <v>784</v>
      </c>
      <c r="E491" s="175" t="s">
        <v>785</v>
      </c>
      <c r="F491" s="181" t="s">
        <v>786</v>
      </c>
      <c r="G491" s="175" t="s">
        <v>787</v>
      </c>
      <c r="H491" s="175" t="s">
        <v>788</v>
      </c>
      <c r="I491" s="175" t="s">
        <v>789</v>
      </c>
      <c r="J491" s="175" t="s">
        <v>790</v>
      </c>
      <c r="K491" s="175" t="s">
        <v>791</v>
      </c>
      <c r="L491" s="175" t="s">
        <v>792</v>
      </c>
    </row>
    <row r="492" spans="2:12" ht="14.4">
      <c r="B492" s="254" t="s">
        <v>1222</v>
      </c>
      <c r="C492" s="11" t="s">
        <v>818</v>
      </c>
      <c r="D492" s="12" t="s">
        <v>1286</v>
      </c>
      <c r="E492" s="12" t="s">
        <v>796</v>
      </c>
      <c r="F492" s="13">
        <v>2100000</v>
      </c>
      <c r="G492" s="11" t="s">
        <v>805</v>
      </c>
      <c r="H492" s="11" t="s">
        <v>829</v>
      </c>
      <c r="I492" s="11" t="s">
        <v>799</v>
      </c>
      <c r="J492" s="11">
        <v>1</v>
      </c>
      <c r="K492" s="11"/>
      <c r="L492" s="11" t="s">
        <v>251</v>
      </c>
    </row>
    <row r="493" spans="2:12" ht="14.4">
      <c r="B493" s="254" t="s">
        <v>1222</v>
      </c>
      <c r="C493" s="11" t="s">
        <v>818</v>
      </c>
      <c r="D493" s="12" t="s">
        <v>1287</v>
      </c>
      <c r="E493" s="12" t="s">
        <v>796</v>
      </c>
      <c r="F493" s="13">
        <v>3300000</v>
      </c>
      <c r="G493" s="11" t="s">
        <v>805</v>
      </c>
      <c r="H493" s="11" t="s">
        <v>829</v>
      </c>
      <c r="I493" s="11" t="s">
        <v>799</v>
      </c>
      <c r="J493" s="11">
        <v>1</v>
      </c>
      <c r="K493" s="11"/>
      <c r="L493" s="11" t="s">
        <v>246</v>
      </c>
    </row>
    <row r="494" spans="2:12" ht="14.4">
      <c r="B494" s="254" t="s">
        <v>1288</v>
      </c>
      <c r="C494" s="11" t="s">
        <v>1289</v>
      </c>
      <c r="D494" s="12" t="s">
        <v>1290</v>
      </c>
      <c r="E494" s="12" t="s">
        <v>74</v>
      </c>
      <c r="F494" s="13">
        <v>7500000</v>
      </c>
      <c r="G494" s="11" t="s">
        <v>805</v>
      </c>
      <c r="H494" s="11" t="s">
        <v>799</v>
      </c>
      <c r="I494" s="11" t="s">
        <v>799</v>
      </c>
      <c r="J494" s="11">
        <v>1</v>
      </c>
      <c r="K494" s="11"/>
      <c r="L494" s="11" t="s">
        <v>243</v>
      </c>
    </row>
    <row r="495" spans="2:12" ht="14.4">
      <c r="B495" s="254">
        <v>44597</v>
      </c>
      <c r="C495" s="11" t="s">
        <v>1289</v>
      </c>
      <c r="D495" s="12" t="s">
        <v>1291</v>
      </c>
      <c r="E495" s="12" t="s">
        <v>74</v>
      </c>
      <c r="F495" s="13">
        <v>4500000</v>
      </c>
      <c r="G495" s="11" t="s">
        <v>805</v>
      </c>
      <c r="H495" s="11" t="s">
        <v>799</v>
      </c>
      <c r="I495" s="11" t="s">
        <v>799</v>
      </c>
      <c r="J495" s="11">
        <v>1</v>
      </c>
      <c r="K495" s="11"/>
      <c r="L495" s="11" t="s">
        <v>246</v>
      </c>
    </row>
    <row r="496" spans="2:12" ht="14.4">
      <c r="B496" s="254">
        <v>44625</v>
      </c>
      <c r="C496" s="11" t="s">
        <v>784</v>
      </c>
      <c r="D496" s="12" t="s">
        <v>1292</v>
      </c>
      <c r="E496" s="12" t="s">
        <v>796</v>
      </c>
      <c r="F496" s="13">
        <v>4200000</v>
      </c>
      <c r="G496" s="11" t="s">
        <v>30</v>
      </c>
      <c r="H496" s="11" t="s">
        <v>829</v>
      </c>
      <c r="I496" s="11" t="s">
        <v>799</v>
      </c>
      <c r="J496" s="11">
        <v>1</v>
      </c>
      <c r="K496" s="11"/>
      <c r="L496" s="11" t="s">
        <v>251</v>
      </c>
    </row>
    <row r="497" spans="2:12" ht="14.4">
      <c r="B497" s="254">
        <v>44686</v>
      </c>
      <c r="C497" s="11" t="s">
        <v>784</v>
      </c>
      <c r="D497" s="12" t="s">
        <v>1293</v>
      </c>
      <c r="E497" s="12" t="s">
        <v>1294</v>
      </c>
      <c r="F497" s="13">
        <v>1250000</v>
      </c>
      <c r="G497" s="11" t="s">
        <v>805</v>
      </c>
      <c r="H497" s="11" t="s">
        <v>829</v>
      </c>
      <c r="I497" s="11" t="s">
        <v>799</v>
      </c>
      <c r="J497" s="11">
        <v>1</v>
      </c>
      <c r="K497" s="11"/>
      <c r="L497" s="11" t="s">
        <v>243</v>
      </c>
    </row>
    <row r="498" spans="2:12" ht="14.4">
      <c r="B498" s="254">
        <v>44686</v>
      </c>
      <c r="C498" s="11" t="s">
        <v>784</v>
      </c>
      <c r="D498" s="12" t="s">
        <v>1292</v>
      </c>
      <c r="E498" s="12" t="s">
        <v>796</v>
      </c>
      <c r="F498" s="13">
        <v>4200000</v>
      </c>
      <c r="G498" s="11" t="s">
        <v>30</v>
      </c>
      <c r="H498" s="11" t="s">
        <v>829</v>
      </c>
      <c r="I498" s="11" t="s">
        <v>799</v>
      </c>
      <c r="J498" s="11">
        <v>1</v>
      </c>
      <c r="K498" s="11"/>
      <c r="L498" s="11" t="s">
        <v>251</v>
      </c>
    </row>
    <row r="499" spans="2:12" ht="14.4">
      <c r="B499" s="254">
        <v>44686</v>
      </c>
      <c r="C499" s="11" t="s">
        <v>784</v>
      </c>
      <c r="D499" s="12" t="s">
        <v>1295</v>
      </c>
      <c r="E499" s="12" t="s">
        <v>1066</v>
      </c>
      <c r="F499" s="13">
        <v>5800000</v>
      </c>
      <c r="G499" s="11" t="s">
        <v>805</v>
      </c>
      <c r="H499" s="11" t="s">
        <v>799</v>
      </c>
      <c r="I499" s="11" t="s">
        <v>799</v>
      </c>
      <c r="J499" s="11">
        <v>1</v>
      </c>
      <c r="K499" s="11"/>
      <c r="L499" s="11" t="s">
        <v>243</v>
      </c>
    </row>
    <row r="500" spans="2:12" ht="14.4">
      <c r="B500" s="254">
        <v>44839</v>
      </c>
      <c r="C500" s="11" t="s">
        <v>784</v>
      </c>
      <c r="D500" s="12" t="s">
        <v>1296</v>
      </c>
      <c r="E500" s="12" t="s">
        <v>833</v>
      </c>
      <c r="F500" s="13">
        <v>1000000</v>
      </c>
      <c r="G500" s="11" t="s">
        <v>805</v>
      </c>
      <c r="H500" s="11" t="s">
        <v>829</v>
      </c>
      <c r="I500" s="11" t="s">
        <v>799</v>
      </c>
      <c r="J500" s="11">
        <v>1</v>
      </c>
      <c r="K500" s="11"/>
      <c r="L500" s="11" t="s">
        <v>243</v>
      </c>
    </row>
    <row r="501" spans="2:12" ht="14.4">
      <c r="B501" s="254">
        <v>44900</v>
      </c>
      <c r="C501" s="11" t="s">
        <v>784</v>
      </c>
      <c r="D501" s="12" t="s">
        <v>1297</v>
      </c>
      <c r="E501" s="12" t="s">
        <v>819</v>
      </c>
      <c r="F501" s="13">
        <v>980000</v>
      </c>
      <c r="G501" s="11" t="s">
        <v>1298</v>
      </c>
      <c r="H501" s="11" t="s">
        <v>799</v>
      </c>
      <c r="I501" s="11" t="s">
        <v>799</v>
      </c>
      <c r="J501" s="11">
        <v>1</v>
      </c>
      <c r="K501" s="11"/>
      <c r="L501" s="11" t="s">
        <v>246</v>
      </c>
    </row>
    <row r="502" spans="2:12" ht="14.4">
      <c r="B502" s="254">
        <v>44901</v>
      </c>
      <c r="C502" s="11" t="s">
        <v>784</v>
      </c>
      <c r="D502" s="12" t="s">
        <v>1299</v>
      </c>
      <c r="E502" s="12" t="s">
        <v>819</v>
      </c>
      <c r="F502" s="13">
        <v>950000</v>
      </c>
      <c r="G502" s="11" t="s">
        <v>1298</v>
      </c>
      <c r="H502" s="11" t="s">
        <v>799</v>
      </c>
      <c r="I502" s="11" t="s">
        <v>799</v>
      </c>
      <c r="J502" s="11">
        <v>1</v>
      </c>
      <c r="K502" s="11"/>
      <c r="L502" s="11" t="s">
        <v>246</v>
      </c>
    </row>
    <row r="503" spans="2:12" ht="14.4">
      <c r="B503" s="254">
        <v>44902</v>
      </c>
      <c r="C503" s="11" t="s">
        <v>784</v>
      </c>
      <c r="D503" s="12" t="s">
        <v>1300</v>
      </c>
      <c r="E503" s="12" t="s">
        <v>819</v>
      </c>
      <c r="F503" s="13">
        <v>950000</v>
      </c>
      <c r="G503" s="11" t="s">
        <v>1298</v>
      </c>
      <c r="H503" s="11" t="s">
        <v>799</v>
      </c>
      <c r="I503" s="11" t="s">
        <v>799</v>
      </c>
      <c r="J503" s="11">
        <v>1</v>
      </c>
      <c r="K503" s="11"/>
      <c r="L503" s="11" t="s">
        <v>246</v>
      </c>
    </row>
    <row r="504" spans="2:12" ht="14.4">
      <c r="B504" s="254">
        <v>44903</v>
      </c>
      <c r="C504" s="11" t="s">
        <v>784</v>
      </c>
      <c r="D504" s="12" t="s">
        <v>1301</v>
      </c>
      <c r="E504" s="12" t="s">
        <v>819</v>
      </c>
      <c r="F504" s="13">
        <v>950000</v>
      </c>
      <c r="G504" s="11" t="s">
        <v>1298</v>
      </c>
      <c r="H504" s="11" t="s">
        <v>799</v>
      </c>
      <c r="I504" s="11" t="s">
        <v>799</v>
      </c>
      <c r="J504" s="11">
        <v>1</v>
      </c>
      <c r="K504" s="11"/>
      <c r="L504" s="11" t="s">
        <v>243</v>
      </c>
    </row>
    <row r="505" spans="2:12" ht="14.4">
      <c r="B505" s="254">
        <v>44904</v>
      </c>
      <c r="C505" s="11" t="s">
        <v>784</v>
      </c>
      <c r="D505" s="12" t="s">
        <v>1302</v>
      </c>
      <c r="E505" s="12" t="s">
        <v>819</v>
      </c>
      <c r="F505" s="13">
        <v>980000</v>
      </c>
      <c r="G505" s="11" t="s">
        <v>1298</v>
      </c>
      <c r="H505" s="11" t="s">
        <v>799</v>
      </c>
      <c r="I505" s="11" t="s">
        <v>799</v>
      </c>
      <c r="J505" s="11">
        <v>1</v>
      </c>
      <c r="K505" s="11"/>
      <c r="L505" s="11" t="s">
        <v>243</v>
      </c>
    </row>
    <row r="506" spans="2:12" ht="14.4">
      <c r="B506" s="254">
        <v>44905</v>
      </c>
      <c r="C506" s="11" t="s">
        <v>784</v>
      </c>
      <c r="D506" s="12" t="s">
        <v>1303</v>
      </c>
      <c r="E506" s="12" t="s">
        <v>819</v>
      </c>
      <c r="F506" s="13">
        <v>980000</v>
      </c>
      <c r="G506" s="11" t="s">
        <v>1298</v>
      </c>
      <c r="H506" s="11" t="s">
        <v>799</v>
      </c>
      <c r="I506" s="11" t="s">
        <v>799</v>
      </c>
      <c r="J506" s="11">
        <v>1</v>
      </c>
      <c r="K506" s="11"/>
      <c r="L506" s="11" t="s">
        <v>251</v>
      </c>
    </row>
    <row r="507" spans="2:12" ht="14.4">
      <c r="B507" s="254">
        <v>44906</v>
      </c>
      <c r="C507" s="11" t="s">
        <v>784</v>
      </c>
      <c r="D507" s="12" t="s">
        <v>1304</v>
      </c>
      <c r="E507" s="12" t="s">
        <v>819</v>
      </c>
      <c r="F507" s="13">
        <v>950000</v>
      </c>
      <c r="G507" s="11" t="s">
        <v>1298</v>
      </c>
      <c r="H507" s="11" t="s">
        <v>799</v>
      </c>
      <c r="I507" s="11" t="s">
        <v>799</v>
      </c>
      <c r="J507" s="11">
        <v>1</v>
      </c>
      <c r="K507" s="11"/>
      <c r="L507" s="11" t="s">
        <v>251</v>
      </c>
    </row>
    <row r="508" spans="2:12" ht="14.4">
      <c r="B508" s="254">
        <v>44907</v>
      </c>
      <c r="C508" s="11" t="s">
        <v>784</v>
      </c>
      <c r="D508" s="12" t="s">
        <v>1305</v>
      </c>
      <c r="E508" s="12" t="s">
        <v>819</v>
      </c>
      <c r="F508" s="13">
        <v>950000</v>
      </c>
      <c r="G508" s="11" t="s">
        <v>1298</v>
      </c>
      <c r="H508" s="11" t="s">
        <v>799</v>
      </c>
      <c r="I508" s="11" t="s">
        <v>799</v>
      </c>
      <c r="J508" s="11">
        <v>1</v>
      </c>
      <c r="K508" s="11"/>
      <c r="L508" s="11" t="s">
        <v>251</v>
      </c>
    </row>
    <row r="509" spans="2:12" ht="14.4">
      <c r="B509" s="254" t="s">
        <v>1306</v>
      </c>
      <c r="C509" s="11" t="s">
        <v>784</v>
      </c>
      <c r="D509" s="12" t="s">
        <v>1307</v>
      </c>
      <c r="E509" s="12" t="s">
        <v>1069</v>
      </c>
      <c r="F509" s="13">
        <v>3300000</v>
      </c>
      <c r="G509" s="11" t="s">
        <v>805</v>
      </c>
      <c r="H509" s="11" t="s">
        <v>829</v>
      </c>
      <c r="I509" s="11" t="s">
        <v>799</v>
      </c>
      <c r="J509" s="11">
        <v>1</v>
      </c>
      <c r="K509" s="11"/>
      <c r="L509" s="11" t="s">
        <v>243</v>
      </c>
    </row>
    <row r="510" spans="2:12" ht="14.4">
      <c r="B510" s="254" t="s">
        <v>1271</v>
      </c>
      <c r="C510" s="11" t="s">
        <v>823</v>
      </c>
      <c r="D510" s="12" t="s">
        <v>1308</v>
      </c>
      <c r="E510" s="12" t="s">
        <v>1000</v>
      </c>
      <c r="F510" s="13">
        <v>3300000</v>
      </c>
      <c r="G510" s="11" t="s">
        <v>805</v>
      </c>
      <c r="H510" s="11" t="s">
        <v>798</v>
      </c>
      <c r="I510" s="11" t="s">
        <v>799</v>
      </c>
      <c r="J510" s="11">
        <v>1</v>
      </c>
      <c r="K510" s="11"/>
      <c r="L510" s="11" t="s">
        <v>251</v>
      </c>
    </row>
    <row r="511" spans="2:12" ht="14.4">
      <c r="B511" s="254" t="s">
        <v>1271</v>
      </c>
      <c r="C511" s="11" t="s">
        <v>823</v>
      </c>
      <c r="D511" s="12" t="s">
        <v>1309</v>
      </c>
      <c r="E511" s="12" t="s">
        <v>866</v>
      </c>
      <c r="F511" s="13">
        <v>3300000</v>
      </c>
      <c r="G511" s="11" t="s">
        <v>805</v>
      </c>
      <c r="H511" s="11" t="s">
        <v>829</v>
      </c>
      <c r="I511" s="11" t="s">
        <v>799</v>
      </c>
      <c r="J511" s="11">
        <v>1</v>
      </c>
      <c r="K511" s="11"/>
      <c r="L511" s="11" t="s">
        <v>243</v>
      </c>
    </row>
    <row r="512" spans="2:12" ht="14.4">
      <c r="B512" s="254" t="s">
        <v>1239</v>
      </c>
      <c r="C512" s="11" t="s">
        <v>784</v>
      </c>
      <c r="D512" s="12" t="s">
        <v>1310</v>
      </c>
      <c r="E512" s="12" t="s">
        <v>822</v>
      </c>
      <c r="F512" s="13">
        <v>2000000</v>
      </c>
      <c r="G512" s="11" t="s">
        <v>805</v>
      </c>
      <c r="H512" s="11" t="s">
        <v>829</v>
      </c>
      <c r="I512" s="11" t="s">
        <v>799</v>
      </c>
      <c r="J512" s="11">
        <v>1</v>
      </c>
      <c r="K512" s="11"/>
      <c r="L512" s="11" t="s">
        <v>243</v>
      </c>
    </row>
    <row r="513" spans="2:12" ht="14.4">
      <c r="B513" s="525" t="s">
        <v>1242</v>
      </c>
      <c r="C513" s="54" t="s">
        <v>886</v>
      </c>
      <c r="D513" s="292" t="s">
        <v>1311</v>
      </c>
      <c r="E513" s="292" t="s">
        <v>819</v>
      </c>
      <c r="F513" s="293">
        <v>3000000</v>
      </c>
      <c r="G513" s="54" t="s">
        <v>805</v>
      </c>
      <c r="H513" s="54" t="s">
        <v>829</v>
      </c>
      <c r="I513" s="54" t="s">
        <v>799</v>
      </c>
      <c r="J513" s="54">
        <v>1</v>
      </c>
      <c r="K513" s="54"/>
      <c r="L513" s="54" t="s">
        <v>251</v>
      </c>
    </row>
    <row r="514" spans="2:12">
      <c r="B514" s="428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 spans="2:12" ht="14.4">
      <c r="B515" s="659">
        <v>44625</v>
      </c>
      <c r="C515" s="75" t="s">
        <v>784</v>
      </c>
      <c r="D515" s="328" t="s">
        <v>1292</v>
      </c>
      <c r="E515" s="328" t="s">
        <v>796</v>
      </c>
      <c r="F515" s="74">
        <v>900000000</v>
      </c>
      <c r="G515" s="75" t="s">
        <v>30</v>
      </c>
      <c r="H515" s="75" t="s">
        <v>829</v>
      </c>
      <c r="I515" s="75" t="s">
        <v>799</v>
      </c>
      <c r="J515" s="75"/>
      <c r="K515" s="75">
        <v>1</v>
      </c>
      <c r="L515" s="75" t="s">
        <v>830</v>
      </c>
    </row>
    <row r="516" spans="2:12" ht="14.4">
      <c r="B516" s="582" t="s">
        <v>1249</v>
      </c>
      <c r="C516" s="75" t="s">
        <v>784</v>
      </c>
      <c r="D516" s="76" t="s">
        <v>1312</v>
      </c>
      <c r="E516" s="76" t="s">
        <v>1047</v>
      </c>
      <c r="F516" s="74">
        <v>470000000</v>
      </c>
      <c r="G516" s="75" t="s">
        <v>805</v>
      </c>
      <c r="H516" s="75" t="s">
        <v>829</v>
      </c>
      <c r="I516" s="75" t="s">
        <v>799</v>
      </c>
      <c r="J516" s="75"/>
      <c r="K516" s="75">
        <v>1</v>
      </c>
      <c r="L516" s="75" t="s">
        <v>830</v>
      </c>
    </row>
    <row r="517" spans="2:12" ht="14.4">
      <c r="B517" s="582" t="s">
        <v>1249</v>
      </c>
      <c r="C517" s="75" t="s">
        <v>784</v>
      </c>
      <c r="D517" s="76" t="s">
        <v>1275</v>
      </c>
      <c r="E517" s="76" t="s">
        <v>74</v>
      </c>
      <c r="F517" s="74">
        <v>650000000</v>
      </c>
      <c r="G517" s="75" t="s">
        <v>805</v>
      </c>
      <c r="H517" s="75" t="s">
        <v>829</v>
      </c>
      <c r="I517" s="75" t="s">
        <v>799</v>
      </c>
      <c r="J517" s="75"/>
      <c r="K517" s="75">
        <v>1</v>
      </c>
      <c r="L517" s="75" t="s">
        <v>830</v>
      </c>
    </row>
    <row r="518" spans="2:12" ht="18">
      <c r="B518" s="1252" t="s">
        <v>26</v>
      </c>
      <c r="C518" s="1253"/>
      <c r="D518" s="1253"/>
      <c r="E518" s="1253"/>
      <c r="F518" s="1253"/>
      <c r="G518" s="1253"/>
      <c r="H518" s="1253"/>
      <c r="I518" s="1254"/>
      <c r="J518" s="182">
        <f>SUM(J492:J516)</f>
        <v>22</v>
      </c>
      <c r="K518" s="182">
        <f>SUM(K515:K517)</f>
        <v>3</v>
      </c>
      <c r="L518" s="182">
        <f>J518+K518</f>
        <v>25</v>
      </c>
    </row>
    <row r="519" spans="2:12" ht="18">
      <c r="B519" s="655"/>
      <c r="C519" s="95"/>
      <c r="D519" s="95"/>
      <c r="E519" s="95"/>
      <c r="F519" s="95"/>
      <c r="G519" s="95"/>
      <c r="H519" s="95"/>
      <c r="I519" s="95"/>
      <c r="J519" s="96"/>
      <c r="K519" s="96"/>
      <c r="L519" s="96"/>
    </row>
    <row r="520" spans="2:12" ht="18">
      <c r="B520" s="1247" t="s">
        <v>1313</v>
      </c>
      <c r="C520" s="1248"/>
      <c r="D520" s="1248"/>
      <c r="E520" s="1248"/>
      <c r="F520" s="1248"/>
      <c r="G520" s="1248"/>
      <c r="H520" s="1248"/>
      <c r="I520" s="1248"/>
      <c r="J520" s="1248"/>
      <c r="K520" s="1248"/>
      <c r="L520" s="1249"/>
    </row>
    <row r="521" spans="2:12" ht="18">
      <c r="B521" s="656" t="s">
        <v>782</v>
      </c>
      <c r="C521" s="175" t="s">
        <v>783</v>
      </c>
      <c r="D521" s="175" t="s">
        <v>784</v>
      </c>
      <c r="E521" s="175" t="s">
        <v>785</v>
      </c>
      <c r="F521" s="181" t="s">
        <v>786</v>
      </c>
      <c r="G521" s="175" t="s">
        <v>787</v>
      </c>
      <c r="H521" s="175" t="s">
        <v>788</v>
      </c>
      <c r="I521" s="175" t="s">
        <v>789</v>
      </c>
      <c r="J521" s="175" t="s">
        <v>790</v>
      </c>
      <c r="K521" s="175" t="s">
        <v>791</v>
      </c>
      <c r="L521" s="175" t="s">
        <v>792</v>
      </c>
    </row>
    <row r="522" spans="2:12" ht="14.4">
      <c r="B522" s="254" t="s">
        <v>1216</v>
      </c>
      <c r="C522" s="11" t="s">
        <v>818</v>
      </c>
      <c r="D522" s="12" t="s">
        <v>1314</v>
      </c>
      <c r="E522" s="12" t="s">
        <v>1315</v>
      </c>
      <c r="F522" s="13">
        <v>2200000</v>
      </c>
      <c r="G522" s="11" t="s">
        <v>805</v>
      </c>
      <c r="H522" s="11" t="s">
        <v>829</v>
      </c>
      <c r="I522" s="11" t="s">
        <v>799</v>
      </c>
      <c r="J522" s="11">
        <v>1</v>
      </c>
      <c r="K522" s="11"/>
      <c r="L522" s="11" t="s">
        <v>251</v>
      </c>
    </row>
    <row r="523" spans="2:12" ht="14.4">
      <c r="B523" s="525" t="s">
        <v>1216</v>
      </c>
      <c r="C523" s="54" t="s">
        <v>818</v>
      </c>
      <c r="D523" s="292" t="s">
        <v>1316</v>
      </c>
      <c r="E523" s="292" t="s">
        <v>1244</v>
      </c>
      <c r="F523" s="293">
        <v>950000</v>
      </c>
      <c r="G523" s="54" t="s">
        <v>805</v>
      </c>
      <c r="H523" s="54" t="s">
        <v>1317</v>
      </c>
      <c r="I523" s="54" t="s">
        <v>799</v>
      </c>
      <c r="J523" s="54">
        <v>1</v>
      </c>
      <c r="K523" s="54"/>
      <c r="L523" s="54" t="s">
        <v>246</v>
      </c>
    </row>
    <row r="524" spans="2:12">
      <c r="B524" s="428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 spans="2:12" ht="14.4">
      <c r="B525" s="337"/>
      <c r="C525" s="77"/>
      <c r="D525" s="17"/>
      <c r="E525" s="17"/>
      <c r="F525" s="78"/>
      <c r="G525" s="77"/>
      <c r="H525" s="77"/>
      <c r="I525" s="77"/>
      <c r="J525" s="77"/>
      <c r="K525" s="77"/>
      <c r="L525" s="77"/>
    </row>
    <row r="526" spans="2:12" ht="14.4">
      <c r="B526" s="659" t="s">
        <v>1216</v>
      </c>
      <c r="C526" s="75" t="s">
        <v>886</v>
      </c>
      <c r="D526" s="328" t="s">
        <v>1318</v>
      </c>
      <c r="E526" s="328" t="s">
        <v>1319</v>
      </c>
      <c r="F526" s="74">
        <v>330000000</v>
      </c>
      <c r="G526" s="75" t="s">
        <v>805</v>
      </c>
      <c r="H526" s="75" t="s">
        <v>829</v>
      </c>
      <c r="I526" s="75" t="s">
        <v>799</v>
      </c>
      <c r="J526" s="75"/>
      <c r="K526" s="75">
        <v>1</v>
      </c>
      <c r="L526" s="75" t="s">
        <v>830</v>
      </c>
    </row>
    <row r="527" spans="2:12" ht="14.4">
      <c r="B527" s="660">
        <v>44900</v>
      </c>
      <c r="C527" s="243" t="s">
        <v>784</v>
      </c>
      <c r="D527" s="244" t="s">
        <v>1320</v>
      </c>
      <c r="E527" s="244" t="s">
        <v>1244</v>
      </c>
      <c r="F527" s="245">
        <v>330000000</v>
      </c>
      <c r="G527" s="243" t="s">
        <v>805</v>
      </c>
      <c r="H527" s="243" t="s">
        <v>799</v>
      </c>
      <c r="I527" s="243" t="s">
        <v>799</v>
      </c>
      <c r="J527" s="243"/>
      <c r="K527" s="243">
        <v>1</v>
      </c>
      <c r="L527" s="243" t="s">
        <v>830</v>
      </c>
    </row>
    <row r="528" spans="2:12" ht="18">
      <c r="B528" s="1261" t="s">
        <v>26</v>
      </c>
      <c r="C528" s="1261"/>
      <c r="D528" s="1261"/>
      <c r="E528" s="1261"/>
      <c r="F528" s="1261"/>
      <c r="G528" s="1261"/>
      <c r="H528" s="1261"/>
      <c r="I528" s="1261"/>
      <c r="J528" s="180">
        <f>SUM(J522:J526)</f>
        <v>2</v>
      </c>
      <c r="K528" s="180">
        <f>SUM(K522:K526)</f>
        <v>1</v>
      </c>
      <c r="L528" s="180">
        <f>J528+K528</f>
        <v>3</v>
      </c>
    </row>
    <row r="529" spans="2:12" s="55" customFormat="1" ht="18">
      <c r="B529" s="655"/>
      <c r="C529" s="95"/>
      <c r="D529" s="95"/>
      <c r="E529" s="95"/>
      <c r="F529" s="95"/>
      <c r="G529" s="95"/>
      <c r="H529" s="95"/>
      <c r="I529" s="95"/>
      <c r="J529" s="96"/>
      <c r="K529" s="96"/>
      <c r="L529" s="96"/>
    </row>
    <row r="530" spans="2:12" ht="18">
      <c r="B530" s="1241" t="s">
        <v>1321</v>
      </c>
      <c r="C530" s="1242"/>
      <c r="D530" s="1242"/>
      <c r="E530" s="1242"/>
      <c r="F530" s="1242"/>
      <c r="G530" s="1242"/>
      <c r="H530" s="1242"/>
      <c r="I530" s="1242"/>
      <c r="J530" s="1242"/>
      <c r="K530" s="1242"/>
      <c r="L530" s="1243"/>
    </row>
    <row r="531" spans="2:12" ht="18">
      <c r="B531" s="656" t="s">
        <v>782</v>
      </c>
      <c r="C531" s="175" t="s">
        <v>783</v>
      </c>
      <c r="D531" s="175" t="s">
        <v>784</v>
      </c>
      <c r="E531" s="175" t="s">
        <v>785</v>
      </c>
      <c r="F531" s="181" t="s">
        <v>786</v>
      </c>
      <c r="G531" s="175" t="s">
        <v>787</v>
      </c>
      <c r="H531" s="175" t="s">
        <v>788</v>
      </c>
      <c r="I531" s="175" t="s">
        <v>789</v>
      </c>
      <c r="J531" s="175" t="s">
        <v>790</v>
      </c>
      <c r="K531" s="175" t="s">
        <v>791</v>
      </c>
      <c r="L531" s="175" t="s">
        <v>792</v>
      </c>
    </row>
    <row r="532" spans="2:12" ht="14.4">
      <c r="B532" s="294" t="s">
        <v>1234</v>
      </c>
      <c r="C532" s="11" t="s">
        <v>1322</v>
      </c>
      <c r="D532" s="12" t="s">
        <v>1323</v>
      </c>
      <c r="E532" s="12" t="s">
        <v>932</v>
      </c>
      <c r="F532" s="13">
        <v>850000</v>
      </c>
      <c r="G532" s="11" t="s">
        <v>805</v>
      </c>
      <c r="H532" s="11" t="s">
        <v>829</v>
      </c>
      <c r="I532" s="11" t="s">
        <v>799</v>
      </c>
      <c r="J532" s="11">
        <v>1</v>
      </c>
      <c r="K532" s="11"/>
      <c r="L532" s="11" t="s">
        <v>243</v>
      </c>
    </row>
    <row r="533" spans="2:12" ht="14.4">
      <c r="B533" s="294" t="s">
        <v>1234</v>
      </c>
      <c r="C533" s="11" t="s">
        <v>784</v>
      </c>
      <c r="D533" s="12" t="s">
        <v>1324</v>
      </c>
      <c r="E533" s="12" t="s">
        <v>1009</v>
      </c>
      <c r="F533" s="13">
        <v>850000</v>
      </c>
      <c r="G533" s="11" t="s">
        <v>805</v>
      </c>
      <c r="H533" s="11" t="s">
        <v>829</v>
      </c>
      <c r="I533" s="11" t="s">
        <v>799</v>
      </c>
      <c r="J533" s="11">
        <v>1</v>
      </c>
      <c r="K533" s="11"/>
      <c r="L533" s="11" t="s">
        <v>243</v>
      </c>
    </row>
    <row r="534" spans="2:12" ht="14.4">
      <c r="B534" s="294" t="s">
        <v>1234</v>
      </c>
      <c r="C534" s="11" t="s">
        <v>784</v>
      </c>
      <c r="D534" s="12" t="s">
        <v>1325</v>
      </c>
      <c r="E534" s="12" t="s">
        <v>1009</v>
      </c>
      <c r="F534" s="13">
        <v>800000</v>
      </c>
      <c r="G534" s="11" t="s">
        <v>805</v>
      </c>
      <c r="H534" s="11" t="s">
        <v>829</v>
      </c>
      <c r="I534" s="11" t="s">
        <v>799</v>
      </c>
      <c r="J534" s="11">
        <v>1</v>
      </c>
      <c r="K534" s="11"/>
      <c r="L534" s="11" t="s">
        <v>243</v>
      </c>
    </row>
    <row r="535" spans="2:12" ht="14.4">
      <c r="B535" s="254" t="s">
        <v>1271</v>
      </c>
      <c r="C535" s="11" t="s">
        <v>784</v>
      </c>
      <c r="D535" s="12" t="s">
        <v>1326</v>
      </c>
      <c r="E535" s="12" t="s">
        <v>841</v>
      </c>
      <c r="F535" s="13">
        <v>1900000</v>
      </c>
      <c r="G535" s="11" t="s">
        <v>1327</v>
      </c>
      <c r="H535" s="11" t="s">
        <v>829</v>
      </c>
      <c r="I535" s="11" t="s">
        <v>799</v>
      </c>
      <c r="J535" s="11">
        <v>1</v>
      </c>
      <c r="K535" s="11"/>
      <c r="L535" s="11" t="s">
        <v>243</v>
      </c>
    </row>
    <row r="536" spans="2:12" ht="14.4">
      <c r="B536" s="254" t="s">
        <v>1328</v>
      </c>
      <c r="C536" s="11" t="s">
        <v>1322</v>
      </c>
      <c r="D536" s="12" t="s">
        <v>1329</v>
      </c>
      <c r="E536" s="12" t="s">
        <v>74</v>
      </c>
      <c r="F536" s="13">
        <v>6800000</v>
      </c>
      <c r="G536" s="11" t="s">
        <v>805</v>
      </c>
      <c r="H536" s="11" t="s">
        <v>829</v>
      </c>
      <c r="I536" s="11" t="s">
        <v>799</v>
      </c>
      <c r="J536" s="11">
        <v>1</v>
      </c>
      <c r="K536" s="11"/>
      <c r="L536" s="11" t="s">
        <v>251</v>
      </c>
    </row>
    <row r="537" spans="2:12" ht="14.4">
      <c r="B537" s="254" t="s">
        <v>1242</v>
      </c>
      <c r="C537" s="11" t="s">
        <v>784</v>
      </c>
      <c r="D537" s="12" t="s">
        <v>1330</v>
      </c>
      <c r="E537" s="12" t="s">
        <v>879</v>
      </c>
      <c r="F537" s="13">
        <v>1300000</v>
      </c>
      <c r="G537" s="11" t="s">
        <v>1331</v>
      </c>
      <c r="H537" s="11" t="s">
        <v>829</v>
      </c>
      <c r="I537" s="11" t="s">
        <v>799</v>
      </c>
      <c r="J537" s="11">
        <v>1</v>
      </c>
      <c r="K537" s="11"/>
      <c r="L537" s="11" t="s">
        <v>243</v>
      </c>
    </row>
    <row r="538" spans="2:12" ht="14.4">
      <c r="B538" s="254"/>
      <c r="C538" s="11"/>
      <c r="D538" s="12"/>
      <c r="E538" s="12"/>
      <c r="F538" s="13"/>
      <c r="G538" s="11"/>
      <c r="H538" s="11"/>
      <c r="I538" s="11"/>
      <c r="J538" s="11"/>
      <c r="K538" s="11"/>
      <c r="L538" s="11"/>
    </row>
    <row r="539" spans="2:12" ht="14.4">
      <c r="B539" s="525"/>
      <c r="C539" s="54"/>
      <c r="D539" s="292"/>
      <c r="E539" s="292"/>
      <c r="F539" s="293"/>
      <c r="G539" s="54"/>
      <c r="H539" s="54"/>
      <c r="I539" s="54"/>
      <c r="J539" s="54"/>
      <c r="K539" s="54"/>
      <c r="L539" s="54"/>
    </row>
    <row r="540" spans="2:12" ht="14.4">
      <c r="B540" s="661"/>
      <c r="C540" s="288"/>
      <c r="D540" s="289"/>
      <c r="E540" s="289"/>
      <c r="F540" s="290"/>
      <c r="G540" s="288"/>
      <c r="H540" s="288"/>
      <c r="I540" s="288"/>
      <c r="J540" s="288"/>
      <c r="K540" s="288"/>
      <c r="L540" s="288"/>
    </row>
    <row r="541" spans="2:12">
      <c r="B541" s="662"/>
      <c r="C541" s="291"/>
      <c r="D541" s="291"/>
      <c r="E541" s="291"/>
      <c r="F541" s="291"/>
      <c r="G541" s="291"/>
      <c r="H541" s="291"/>
      <c r="I541" s="291"/>
      <c r="J541" s="291"/>
      <c r="K541" s="291"/>
      <c r="L541" s="291"/>
    </row>
    <row r="542" spans="2:12">
      <c r="B542" s="662"/>
      <c r="C542" s="291"/>
      <c r="D542" s="291"/>
      <c r="E542" s="291"/>
      <c r="F542" s="291"/>
      <c r="G542" s="291"/>
      <c r="H542" s="291"/>
      <c r="I542" s="291"/>
      <c r="J542" s="291"/>
      <c r="K542" s="291"/>
      <c r="L542" s="291"/>
    </row>
    <row r="543" spans="2:12" ht="18">
      <c r="B543" s="1252" t="s">
        <v>26</v>
      </c>
      <c r="C543" s="1253"/>
      <c r="D543" s="1253"/>
      <c r="E543" s="1253"/>
      <c r="F543" s="1253"/>
      <c r="G543" s="1253"/>
      <c r="H543" s="1253"/>
      <c r="I543" s="1254"/>
      <c r="J543" s="182">
        <f>SUM(J532:J540)</f>
        <v>6</v>
      </c>
      <c r="K543" s="182">
        <f>SUM(K532:K540)</f>
        <v>0</v>
      </c>
      <c r="L543" s="182">
        <f>J543+K543</f>
        <v>6</v>
      </c>
    </row>
    <row r="546" spans="2:12" ht="18">
      <c r="B546" s="1241" t="s">
        <v>1332</v>
      </c>
      <c r="C546" s="1242"/>
      <c r="D546" s="1242"/>
      <c r="E546" s="1242"/>
      <c r="F546" s="1242"/>
      <c r="G546" s="1242"/>
      <c r="H546" s="1242"/>
      <c r="I546" s="1242"/>
      <c r="J546" s="1242"/>
      <c r="K546" s="1242"/>
      <c r="L546" s="1243"/>
    </row>
    <row r="547" spans="2:12" ht="18">
      <c r="B547" s="656" t="s">
        <v>782</v>
      </c>
      <c r="C547" s="175" t="s">
        <v>783</v>
      </c>
      <c r="D547" s="175" t="s">
        <v>784</v>
      </c>
      <c r="E547" s="175" t="s">
        <v>785</v>
      </c>
      <c r="F547" s="181" t="s">
        <v>786</v>
      </c>
      <c r="G547" s="175" t="s">
        <v>787</v>
      </c>
      <c r="H547" s="175" t="s">
        <v>788</v>
      </c>
      <c r="I547" s="175" t="s">
        <v>789</v>
      </c>
      <c r="J547" s="175" t="s">
        <v>790</v>
      </c>
      <c r="K547" s="175" t="s">
        <v>791</v>
      </c>
      <c r="L547" s="175" t="s">
        <v>792</v>
      </c>
    </row>
    <row r="548" spans="2:12" ht="14.4">
      <c r="B548" s="294" t="s">
        <v>1234</v>
      </c>
      <c r="C548" s="11" t="s">
        <v>784</v>
      </c>
      <c r="D548" s="12" t="s">
        <v>1333</v>
      </c>
      <c r="E548" s="12" t="s">
        <v>1000</v>
      </c>
      <c r="F548" s="13">
        <v>1500000</v>
      </c>
      <c r="G548" s="11" t="s">
        <v>805</v>
      </c>
      <c r="H548" s="11" t="s">
        <v>829</v>
      </c>
      <c r="I548" s="11" t="s">
        <v>799</v>
      </c>
      <c r="J548" s="11">
        <v>1</v>
      </c>
      <c r="K548" s="11"/>
      <c r="L548" s="11" t="s">
        <v>251</v>
      </c>
    </row>
    <row r="549" spans="2:12" ht="14.4">
      <c r="B549" s="254" t="s">
        <v>1328</v>
      </c>
      <c r="C549" s="11" t="s">
        <v>886</v>
      </c>
      <c r="D549" s="12" t="s">
        <v>1334</v>
      </c>
      <c r="E549" s="12" t="s">
        <v>74</v>
      </c>
      <c r="F549" s="13">
        <v>6800000</v>
      </c>
      <c r="G549" s="11" t="s">
        <v>805</v>
      </c>
      <c r="H549" s="11" t="s">
        <v>829</v>
      </c>
      <c r="I549" s="11" t="s">
        <v>799</v>
      </c>
      <c r="J549" s="11">
        <v>1</v>
      </c>
      <c r="K549" s="11"/>
      <c r="L549" s="11" t="s">
        <v>243</v>
      </c>
    </row>
    <row r="550" spans="2:12" ht="14.4">
      <c r="B550" s="254" t="s">
        <v>1328</v>
      </c>
      <c r="C550" s="11" t="s">
        <v>886</v>
      </c>
      <c r="D550" s="12" t="s">
        <v>1335</v>
      </c>
      <c r="E550" s="12" t="s">
        <v>849</v>
      </c>
      <c r="F550" s="13">
        <v>1850000</v>
      </c>
      <c r="G550" s="11" t="s">
        <v>805</v>
      </c>
      <c r="H550" s="11" t="s">
        <v>829</v>
      </c>
      <c r="I550" s="11" t="s">
        <v>799</v>
      </c>
      <c r="J550" s="11">
        <v>1</v>
      </c>
      <c r="K550" s="11"/>
      <c r="L550" s="11" t="s">
        <v>243</v>
      </c>
    </row>
    <row r="551" spans="2:12" ht="14.4">
      <c r="B551" s="254" t="s">
        <v>1336</v>
      </c>
      <c r="C551" s="11" t="s">
        <v>784</v>
      </c>
      <c r="D551" s="12" t="s">
        <v>1337</v>
      </c>
      <c r="E551" s="12" t="s">
        <v>1072</v>
      </c>
      <c r="F551" s="13">
        <v>1300000</v>
      </c>
      <c r="G551" s="11" t="s">
        <v>1338</v>
      </c>
      <c r="H551" s="11" t="s">
        <v>798</v>
      </c>
      <c r="I551" s="11" t="s">
        <v>799</v>
      </c>
      <c r="J551" s="11">
        <v>1</v>
      </c>
      <c r="K551" s="11"/>
      <c r="L551" s="11" t="s">
        <v>251</v>
      </c>
    </row>
    <row r="552" spans="2:12" ht="14.4">
      <c r="B552" s="254" t="s">
        <v>1242</v>
      </c>
      <c r="C552" s="11" t="s">
        <v>784</v>
      </c>
      <c r="D552" s="12" t="s">
        <v>1339</v>
      </c>
      <c r="E552" s="12" t="s">
        <v>920</v>
      </c>
      <c r="F552" s="13">
        <v>950000</v>
      </c>
      <c r="G552" s="11" t="s">
        <v>805</v>
      </c>
      <c r="H552" s="11" t="s">
        <v>798</v>
      </c>
      <c r="I552" s="11" t="s">
        <v>799</v>
      </c>
      <c r="J552" s="11">
        <v>1</v>
      </c>
      <c r="K552" s="11"/>
      <c r="L552" s="11" t="s">
        <v>243</v>
      </c>
    </row>
    <row r="553" spans="2:12" ht="14.4">
      <c r="B553" s="254"/>
      <c r="C553" s="11"/>
      <c r="D553" s="12"/>
      <c r="E553" s="12"/>
      <c r="F553" s="13"/>
      <c r="G553" s="11"/>
      <c r="H553" s="11"/>
      <c r="I553" s="11"/>
      <c r="J553" s="11"/>
      <c r="K553" s="11"/>
      <c r="L553" s="11"/>
    </row>
    <row r="554" spans="2:12" ht="14.4">
      <c r="B554" s="525"/>
      <c r="C554" s="54"/>
      <c r="D554" s="292"/>
      <c r="E554" s="292"/>
      <c r="F554" s="293"/>
      <c r="G554" s="54"/>
      <c r="H554" s="54"/>
      <c r="I554" s="54"/>
      <c r="J554" s="54"/>
      <c r="K554" s="54"/>
      <c r="L554" s="54"/>
    </row>
    <row r="555" spans="2:12" ht="14.4">
      <c r="B555" s="661" t="s">
        <v>1271</v>
      </c>
      <c r="C555" s="288" t="s">
        <v>784</v>
      </c>
      <c r="D555" s="289" t="s">
        <v>1280</v>
      </c>
      <c r="E555" s="289" t="s">
        <v>1340</v>
      </c>
      <c r="F555" s="290">
        <v>320000000</v>
      </c>
      <c r="G555" s="288" t="s">
        <v>805</v>
      </c>
      <c r="H555" s="288" t="s">
        <v>829</v>
      </c>
      <c r="I555" s="288" t="s">
        <v>799</v>
      </c>
      <c r="J555" s="288"/>
      <c r="K555" s="288">
        <v>1</v>
      </c>
      <c r="L555" s="288" t="s">
        <v>830</v>
      </c>
    </row>
    <row r="556" spans="2:12" ht="14.4">
      <c r="B556" s="661" t="s">
        <v>1341</v>
      </c>
      <c r="C556" s="291" t="s">
        <v>784</v>
      </c>
      <c r="D556" s="291" t="s">
        <v>1342</v>
      </c>
      <c r="E556" s="291" t="s">
        <v>74</v>
      </c>
      <c r="F556" s="290">
        <v>860000000</v>
      </c>
      <c r="G556" s="306" t="s">
        <v>805</v>
      </c>
      <c r="H556" s="306" t="s">
        <v>829</v>
      </c>
      <c r="I556" s="306" t="s">
        <v>799</v>
      </c>
      <c r="J556" s="306"/>
      <c r="K556" s="306">
        <v>1</v>
      </c>
      <c r="L556" s="306" t="s">
        <v>830</v>
      </c>
    </row>
    <row r="557" spans="2:12">
      <c r="B557" s="662"/>
      <c r="C557" s="291"/>
      <c r="D557" s="291"/>
      <c r="E557" s="291"/>
      <c r="F557" s="291"/>
      <c r="G557" s="291"/>
      <c r="H557" s="291"/>
      <c r="I557" s="291"/>
      <c r="J557" s="291"/>
      <c r="K557" s="291"/>
      <c r="L557" s="291"/>
    </row>
    <row r="558" spans="2:12" ht="18">
      <c r="B558" s="1252" t="s">
        <v>26</v>
      </c>
      <c r="C558" s="1253"/>
      <c r="D558" s="1253"/>
      <c r="E558" s="1253"/>
      <c r="F558" s="1253"/>
      <c r="G558" s="1253"/>
      <c r="H558" s="1253"/>
      <c r="I558" s="1254"/>
      <c r="J558" s="182">
        <f>SUM(J548:J555)</f>
        <v>5</v>
      </c>
      <c r="K558" s="182">
        <f>SUM(K548:K556)</f>
        <v>2</v>
      </c>
      <c r="L558" s="182">
        <f>J558+K558</f>
        <v>7</v>
      </c>
    </row>
    <row r="560" spans="2:12" ht="18">
      <c r="B560" s="1241" t="s">
        <v>1343</v>
      </c>
      <c r="C560" s="1242"/>
      <c r="D560" s="1242"/>
      <c r="E560" s="1242"/>
      <c r="F560" s="1242"/>
      <c r="G560" s="1242"/>
      <c r="H560" s="1242"/>
      <c r="I560" s="1242"/>
      <c r="J560" s="1242"/>
      <c r="K560" s="1242"/>
      <c r="L560" s="1243"/>
    </row>
    <row r="561" spans="2:12" ht="18">
      <c r="B561" s="656" t="s">
        <v>782</v>
      </c>
      <c r="C561" s="175" t="s">
        <v>783</v>
      </c>
      <c r="D561" s="175" t="s">
        <v>784</v>
      </c>
      <c r="E561" s="175" t="s">
        <v>785</v>
      </c>
      <c r="F561" s="181" t="s">
        <v>786</v>
      </c>
      <c r="G561" s="175" t="s">
        <v>787</v>
      </c>
      <c r="H561" s="175" t="s">
        <v>788</v>
      </c>
      <c r="I561" s="175" t="s">
        <v>789</v>
      </c>
      <c r="J561" s="175" t="s">
        <v>790</v>
      </c>
      <c r="K561" s="175" t="s">
        <v>791</v>
      </c>
      <c r="L561" s="175" t="s">
        <v>792</v>
      </c>
    </row>
    <row r="562" spans="2:12" ht="14.4">
      <c r="B562" s="525">
        <v>44686</v>
      </c>
      <c r="C562" s="54" t="s">
        <v>818</v>
      </c>
      <c r="D562" s="292" t="s">
        <v>1344</v>
      </c>
      <c r="E562" s="292" t="s">
        <v>74</v>
      </c>
      <c r="F562" s="293">
        <v>3200000</v>
      </c>
      <c r="G562" s="54" t="s">
        <v>805</v>
      </c>
      <c r="H562" s="54" t="s">
        <v>799</v>
      </c>
      <c r="I562" s="54" t="s">
        <v>799</v>
      </c>
      <c r="J562" s="54">
        <v>1</v>
      </c>
      <c r="K562" s="54"/>
      <c r="L562" s="54" t="s">
        <v>246</v>
      </c>
    </row>
    <row r="563" spans="2:12" ht="14.4">
      <c r="B563" s="469" t="s">
        <v>1345</v>
      </c>
      <c r="C563" s="343" t="s">
        <v>784</v>
      </c>
      <c r="D563" s="79" t="s">
        <v>1346</v>
      </c>
      <c r="E563" s="344" t="s">
        <v>74</v>
      </c>
      <c r="F563" s="78">
        <v>2800000</v>
      </c>
      <c r="G563" s="346" t="s">
        <v>83</v>
      </c>
      <c r="H563" s="343" t="s">
        <v>829</v>
      </c>
      <c r="I563" s="343" t="s">
        <v>799</v>
      </c>
      <c r="J563" s="343">
        <v>1</v>
      </c>
      <c r="K563" s="343"/>
      <c r="L563" s="343" t="s">
        <v>246</v>
      </c>
    </row>
    <row r="564" spans="2:12" ht="14.4">
      <c r="B564" s="337">
        <v>44686</v>
      </c>
      <c r="C564" s="77" t="s">
        <v>784</v>
      </c>
      <c r="D564" s="17" t="s">
        <v>1347</v>
      </c>
      <c r="E564" s="345" t="s">
        <v>74</v>
      </c>
      <c r="F564" s="78">
        <v>1400000</v>
      </c>
      <c r="G564" s="115" t="s">
        <v>1348</v>
      </c>
      <c r="H564" s="77" t="s">
        <v>798</v>
      </c>
      <c r="I564" s="77" t="s">
        <v>799</v>
      </c>
      <c r="J564" s="77">
        <v>1</v>
      </c>
      <c r="K564" s="77"/>
      <c r="L564" s="77" t="s">
        <v>246</v>
      </c>
    </row>
    <row r="565" spans="2:12" ht="14.4">
      <c r="B565" s="663"/>
      <c r="C565" s="340"/>
      <c r="D565" s="341"/>
      <c r="E565" s="341"/>
      <c r="F565" s="342"/>
      <c r="G565" s="340"/>
      <c r="H565" s="340"/>
      <c r="I565" s="340"/>
      <c r="J565" s="340"/>
      <c r="K565" s="340"/>
      <c r="L565" s="340"/>
    </row>
    <row r="566" spans="2:12">
      <c r="B566" s="662"/>
      <c r="C566" s="291"/>
      <c r="D566" s="291"/>
      <c r="E566" s="291"/>
      <c r="F566" s="291"/>
      <c r="G566" s="291"/>
      <c r="H566" s="291"/>
      <c r="I566" s="291"/>
      <c r="J566" s="291"/>
      <c r="K566" s="291"/>
      <c r="L566" s="291"/>
    </row>
    <row r="567" spans="2:12">
      <c r="B567" s="662"/>
      <c r="C567" s="291"/>
      <c r="D567" s="291"/>
      <c r="E567" s="291"/>
      <c r="F567" s="291"/>
      <c r="G567" s="291"/>
      <c r="H567" s="291"/>
      <c r="I567" s="291"/>
      <c r="J567" s="291"/>
      <c r="K567" s="291"/>
      <c r="L567" s="291"/>
    </row>
    <row r="568" spans="2:12" ht="18">
      <c r="B568" s="1252" t="s">
        <v>26</v>
      </c>
      <c r="C568" s="1253"/>
      <c r="D568" s="1253"/>
      <c r="E568" s="1253"/>
      <c r="F568" s="1253"/>
      <c r="G568" s="1253"/>
      <c r="H568" s="1253"/>
      <c r="I568" s="1254"/>
      <c r="J568" s="182">
        <f>SUM(J562:J565)</f>
        <v>3</v>
      </c>
      <c r="K568" s="182">
        <f>SUM(K562:K565)</f>
        <v>0</v>
      </c>
      <c r="L568" s="182">
        <f>J568+K568</f>
        <v>3</v>
      </c>
    </row>
    <row r="572" spans="2:12" ht="31.2">
      <c r="B572" s="1169" t="s">
        <v>295</v>
      </c>
      <c r="C572" s="1169"/>
      <c r="D572" s="1169"/>
      <c r="E572" s="1169"/>
      <c r="F572" s="1169"/>
      <c r="G572" s="1169"/>
      <c r="H572" s="1169"/>
      <c r="I572" s="1169"/>
      <c r="J572" s="1169"/>
      <c r="K572" s="1169"/>
      <c r="L572" s="1169"/>
    </row>
    <row r="573" spans="2:12" ht="31.2">
      <c r="B573" s="649"/>
    </row>
    <row r="574" spans="2:12" ht="18">
      <c r="B574" s="1250" t="s">
        <v>1349</v>
      </c>
      <c r="C574" s="1250"/>
      <c r="D574" s="1250"/>
      <c r="E574" s="1250"/>
      <c r="F574" s="1250"/>
      <c r="G574" s="1250"/>
      <c r="H574" s="1250"/>
      <c r="I574" s="1250"/>
      <c r="J574" s="1250"/>
      <c r="K574" s="1250"/>
      <c r="L574" s="1250"/>
    </row>
    <row r="575" spans="2:12" ht="18">
      <c r="B575" s="650" t="s">
        <v>782</v>
      </c>
      <c r="C575" s="176" t="s">
        <v>783</v>
      </c>
      <c r="D575" s="176" t="s">
        <v>784</v>
      </c>
      <c r="E575" s="176" t="s">
        <v>785</v>
      </c>
      <c r="F575" s="177" t="s">
        <v>786</v>
      </c>
      <c r="G575" s="176" t="s">
        <v>787</v>
      </c>
      <c r="H575" s="176" t="s">
        <v>788</v>
      </c>
      <c r="I575" s="176" t="s">
        <v>789</v>
      </c>
      <c r="J575" s="176" t="s">
        <v>790</v>
      </c>
      <c r="K575" s="176" t="s">
        <v>791</v>
      </c>
      <c r="L575" s="176" t="s">
        <v>792</v>
      </c>
    </row>
    <row r="576" spans="2:12" ht="14.4">
      <c r="B576" s="254" t="s">
        <v>1350</v>
      </c>
      <c r="C576" s="11" t="s">
        <v>838</v>
      </c>
      <c r="D576" s="12" t="s">
        <v>1351</v>
      </c>
      <c r="E576" s="12" t="s">
        <v>796</v>
      </c>
      <c r="F576" s="13">
        <v>1700000</v>
      </c>
      <c r="G576" s="11" t="s">
        <v>1352</v>
      </c>
      <c r="H576" s="11" t="s">
        <v>799</v>
      </c>
      <c r="I576" s="11" t="s">
        <v>799</v>
      </c>
      <c r="J576" s="11">
        <v>1</v>
      </c>
      <c r="K576" s="11"/>
      <c r="L576" s="11" t="s">
        <v>251</v>
      </c>
    </row>
    <row r="577" spans="2:12" ht="14.4">
      <c r="B577" s="254" t="s">
        <v>1353</v>
      </c>
      <c r="C577" s="11" t="s">
        <v>784</v>
      </c>
      <c r="D577" s="12" t="s">
        <v>1354</v>
      </c>
      <c r="E577" s="12" t="s">
        <v>1171</v>
      </c>
      <c r="F577" s="13">
        <v>2400000</v>
      </c>
      <c r="G577" s="11" t="s">
        <v>1355</v>
      </c>
      <c r="H577" s="11" t="s">
        <v>799</v>
      </c>
      <c r="I577" s="11" t="s">
        <v>799</v>
      </c>
      <c r="J577" s="11">
        <v>1</v>
      </c>
      <c r="K577" s="11"/>
      <c r="L577" s="11" t="s">
        <v>251</v>
      </c>
    </row>
    <row r="578" spans="2:12" ht="14.4">
      <c r="B578" s="254">
        <v>44598</v>
      </c>
      <c r="C578" s="11" t="s">
        <v>784</v>
      </c>
      <c r="D578" s="12" t="s">
        <v>1356</v>
      </c>
      <c r="E578" s="12" t="s">
        <v>841</v>
      </c>
      <c r="F578" s="13">
        <v>1700000</v>
      </c>
      <c r="G578" s="11" t="s">
        <v>1357</v>
      </c>
      <c r="H578" s="11" t="s">
        <v>798</v>
      </c>
      <c r="I578" s="11" t="s">
        <v>799</v>
      </c>
      <c r="J578" s="11">
        <v>1</v>
      </c>
      <c r="K578" s="11"/>
      <c r="L578" s="11" t="s">
        <v>251</v>
      </c>
    </row>
    <row r="579" spans="2:12" ht="14.4">
      <c r="B579" s="254">
        <v>44598</v>
      </c>
      <c r="C579" s="11" t="s">
        <v>823</v>
      </c>
      <c r="D579" s="12" t="s">
        <v>1358</v>
      </c>
      <c r="E579" s="12" t="s">
        <v>822</v>
      </c>
      <c r="F579" s="13">
        <v>5000000</v>
      </c>
      <c r="G579" s="11" t="s">
        <v>1359</v>
      </c>
      <c r="H579" s="11" t="s">
        <v>798</v>
      </c>
      <c r="I579" s="11" t="s">
        <v>799</v>
      </c>
      <c r="J579" s="11">
        <v>1</v>
      </c>
      <c r="K579" s="11"/>
      <c r="L579" s="11" t="s">
        <v>306</v>
      </c>
    </row>
    <row r="580" spans="2:12" ht="14.4">
      <c r="B580" s="525">
        <v>44779</v>
      </c>
      <c r="C580" s="54" t="s">
        <v>784</v>
      </c>
      <c r="D580" s="292" t="s">
        <v>1360</v>
      </c>
      <c r="E580" s="292" t="s">
        <v>74</v>
      </c>
      <c r="F580" s="293">
        <v>2300000</v>
      </c>
      <c r="G580" s="54" t="s">
        <v>1361</v>
      </c>
      <c r="H580" s="54" t="s">
        <v>1362</v>
      </c>
      <c r="I580" s="54" t="s">
        <v>799</v>
      </c>
      <c r="J580" s="54">
        <v>1</v>
      </c>
      <c r="K580" s="54"/>
      <c r="L580" s="54" t="s">
        <v>306</v>
      </c>
    </row>
    <row r="581" spans="2:12" ht="14.4">
      <c r="B581" s="428">
        <v>44718</v>
      </c>
      <c r="C581" s="343" t="s">
        <v>784</v>
      </c>
      <c r="D581" s="364" t="s">
        <v>1363</v>
      </c>
      <c r="E581" s="433" t="s">
        <v>796</v>
      </c>
      <c r="F581" s="78">
        <v>1850000</v>
      </c>
      <c r="G581" s="343" t="s">
        <v>1364</v>
      </c>
      <c r="H581" s="343" t="s">
        <v>798</v>
      </c>
      <c r="I581" s="343" t="s">
        <v>799</v>
      </c>
      <c r="J581" s="343">
        <v>1</v>
      </c>
      <c r="K581" s="343"/>
      <c r="L581" s="343" t="s">
        <v>306</v>
      </c>
    </row>
    <row r="582" spans="2:12" ht="14.4">
      <c r="B582" s="337">
        <v>44718</v>
      </c>
      <c r="C582" s="77" t="s">
        <v>823</v>
      </c>
      <c r="D582" s="17" t="s">
        <v>1365</v>
      </c>
      <c r="E582" s="17" t="s">
        <v>822</v>
      </c>
      <c r="F582" s="78">
        <v>3000000</v>
      </c>
      <c r="G582" s="77" t="s">
        <v>1366</v>
      </c>
      <c r="H582" s="77" t="s">
        <v>798</v>
      </c>
      <c r="I582" s="77" t="s">
        <v>799</v>
      </c>
      <c r="J582" s="77">
        <v>1</v>
      </c>
      <c r="K582" s="77"/>
      <c r="L582" s="77" t="s">
        <v>306</v>
      </c>
    </row>
    <row r="583" spans="2:12" ht="14.4">
      <c r="B583" s="337">
        <v>44718</v>
      </c>
      <c r="C583" s="77" t="s">
        <v>838</v>
      </c>
      <c r="D583" s="17" t="s">
        <v>1367</v>
      </c>
      <c r="E583" s="17" t="s">
        <v>74</v>
      </c>
      <c r="F583" s="78">
        <v>1350000</v>
      </c>
      <c r="G583" s="77" t="s">
        <v>1368</v>
      </c>
      <c r="H583" s="77" t="s">
        <v>798</v>
      </c>
      <c r="I583" s="77" t="s">
        <v>799</v>
      </c>
      <c r="J583" s="77">
        <v>1</v>
      </c>
      <c r="K583" s="77"/>
      <c r="L583" s="77" t="s">
        <v>306</v>
      </c>
    </row>
    <row r="584" spans="2:12" ht="14.4">
      <c r="B584" s="337" t="s">
        <v>1369</v>
      </c>
      <c r="C584" s="77" t="s">
        <v>838</v>
      </c>
      <c r="D584" s="17" t="s">
        <v>1370</v>
      </c>
      <c r="E584" s="17" t="s">
        <v>796</v>
      </c>
      <c r="F584" s="78">
        <v>1600000</v>
      </c>
      <c r="G584" s="77" t="s">
        <v>1371</v>
      </c>
      <c r="H584" s="77" t="s">
        <v>798</v>
      </c>
      <c r="I584" s="77" t="s">
        <v>799</v>
      </c>
      <c r="J584" s="77">
        <v>1</v>
      </c>
      <c r="K584" s="77"/>
      <c r="L584" s="77" t="s">
        <v>306</v>
      </c>
    </row>
    <row r="585" spans="2:12" ht="14.4">
      <c r="B585" s="337" t="s">
        <v>1372</v>
      </c>
      <c r="C585" s="77" t="s">
        <v>886</v>
      </c>
      <c r="D585" s="17" t="s">
        <v>1373</v>
      </c>
      <c r="E585" s="17" t="s">
        <v>1101</v>
      </c>
      <c r="F585" s="78">
        <v>3500000</v>
      </c>
      <c r="G585" s="77" t="s">
        <v>805</v>
      </c>
      <c r="H585" s="77" t="s">
        <v>798</v>
      </c>
      <c r="I585" s="77" t="s">
        <v>799</v>
      </c>
      <c r="J585" s="77">
        <v>1</v>
      </c>
      <c r="K585" s="77"/>
      <c r="L585" s="77" t="s">
        <v>306</v>
      </c>
    </row>
    <row r="586" spans="2:12" ht="14.4">
      <c r="B586" s="337" t="s">
        <v>1374</v>
      </c>
      <c r="C586" s="77" t="s">
        <v>838</v>
      </c>
      <c r="D586" s="17" t="s">
        <v>1375</v>
      </c>
      <c r="E586" s="474" t="s">
        <v>820</v>
      </c>
      <c r="F586" s="78">
        <v>650000</v>
      </c>
      <c r="G586" s="77" t="s">
        <v>805</v>
      </c>
      <c r="H586" s="77" t="s">
        <v>1362</v>
      </c>
      <c r="I586" s="77" t="s">
        <v>799</v>
      </c>
      <c r="J586" s="77">
        <v>1</v>
      </c>
      <c r="K586" s="77"/>
      <c r="L586" s="77" t="s">
        <v>251</v>
      </c>
    </row>
    <row r="587" spans="2:12" ht="14.4">
      <c r="B587" s="337" t="s">
        <v>1374</v>
      </c>
      <c r="C587" s="77" t="s">
        <v>838</v>
      </c>
      <c r="D587" s="17" t="s">
        <v>1376</v>
      </c>
      <c r="E587" s="474" t="s">
        <v>820</v>
      </c>
      <c r="F587" s="78">
        <v>650000</v>
      </c>
      <c r="G587" s="77" t="s">
        <v>805</v>
      </c>
      <c r="H587" s="77" t="s">
        <v>1362</v>
      </c>
      <c r="I587" s="77" t="s">
        <v>799</v>
      </c>
      <c r="J587" s="77">
        <v>1</v>
      </c>
      <c r="K587" s="77"/>
      <c r="L587" s="77" t="s">
        <v>306</v>
      </c>
    </row>
    <row r="588" spans="2:12" ht="14.4">
      <c r="B588" s="337" t="s">
        <v>1374</v>
      </c>
      <c r="C588" s="77" t="s">
        <v>838</v>
      </c>
      <c r="D588" s="17" t="s">
        <v>1377</v>
      </c>
      <c r="E588" s="17" t="s">
        <v>807</v>
      </c>
      <c r="F588" s="78">
        <v>1600000</v>
      </c>
      <c r="G588" s="77" t="s">
        <v>805</v>
      </c>
      <c r="H588" s="77" t="s">
        <v>798</v>
      </c>
      <c r="I588" s="77" t="s">
        <v>799</v>
      </c>
      <c r="J588" s="77">
        <v>1</v>
      </c>
      <c r="K588" s="77"/>
      <c r="L588" s="77" t="s">
        <v>306</v>
      </c>
    </row>
    <row r="589" spans="2:12" ht="14.4">
      <c r="B589" s="337" t="s">
        <v>1374</v>
      </c>
      <c r="C589" s="77" t="s">
        <v>838</v>
      </c>
      <c r="D589" s="17" t="s">
        <v>1378</v>
      </c>
      <c r="E589" s="17" t="s">
        <v>807</v>
      </c>
      <c r="F589" s="78">
        <v>1600000</v>
      </c>
      <c r="G589" s="77" t="s">
        <v>805</v>
      </c>
      <c r="H589" s="77" t="s">
        <v>798</v>
      </c>
      <c r="I589" s="77" t="s">
        <v>799</v>
      </c>
      <c r="J589" s="77">
        <v>1</v>
      </c>
      <c r="K589" s="77"/>
      <c r="L589" s="77" t="s">
        <v>306</v>
      </c>
    </row>
    <row r="590" spans="2:12" ht="14.4">
      <c r="B590" s="337" t="s">
        <v>1374</v>
      </c>
      <c r="C590" s="77" t="s">
        <v>784</v>
      </c>
      <c r="D590" s="17" t="s">
        <v>1379</v>
      </c>
      <c r="E590" s="17" t="s">
        <v>841</v>
      </c>
      <c r="F590" s="78">
        <v>2800000</v>
      </c>
      <c r="G590" s="77" t="s">
        <v>1380</v>
      </c>
      <c r="H590" s="77" t="s">
        <v>1362</v>
      </c>
      <c r="I590" s="77" t="s">
        <v>799</v>
      </c>
      <c r="J590" s="77">
        <v>1</v>
      </c>
      <c r="K590" s="77"/>
      <c r="L590" s="77" t="s">
        <v>306</v>
      </c>
    </row>
    <row r="591" spans="2:12" ht="14.4">
      <c r="B591" s="337" t="s">
        <v>1374</v>
      </c>
      <c r="C591" s="77" t="s">
        <v>823</v>
      </c>
      <c r="D591" s="17" t="s">
        <v>1381</v>
      </c>
      <c r="E591" s="474" t="s">
        <v>1382</v>
      </c>
      <c r="F591" s="78">
        <v>6000000</v>
      </c>
      <c r="G591" s="77" t="s">
        <v>1383</v>
      </c>
      <c r="H591" s="77" t="s">
        <v>1362</v>
      </c>
      <c r="I591" s="77" t="s">
        <v>799</v>
      </c>
      <c r="J591" s="77">
        <v>1</v>
      </c>
      <c r="K591" s="77"/>
      <c r="L591" s="77" t="s">
        <v>306</v>
      </c>
    </row>
    <row r="592" spans="2:12" ht="14.4">
      <c r="B592" s="337" t="s">
        <v>1374</v>
      </c>
      <c r="C592" s="77" t="s">
        <v>823</v>
      </c>
      <c r="D592" s="17" t="s">
        <v>1384</v>
      </c>
      <c r="E592" s="17" t="s">
        <v>74</v>
      </c>
      <c r="F592" s="78">
        <v>3000000</v>
      </c>
      <c r="G592" s="77" t="s">
        <v>805</v>
      </c>
      <c r="H592" s="77" t="s">
        <v>798</v>
      </c>
      <c r="I592" s="77" t="s">
        <v>799</v>
      </c>
      <c r="J592" s="77">
        <v>1</v>
      </c>
      <c r="K592" s="77"/>
      <c r="L592" s="77" t="s">
        <v>306</v>
      </c>
    </row>
    <row r="593" spans="2:12" ht="14.4">
      <c r="B593" s="432" t="s">
        <v>1385</v>
      </c>
      <c r="C593" s="220" t="s">
        <v>886</v>
      </c>
      <c r="D593" s="295" t="s">
        <v>1386</v>
      </c>
      <c r="E593" s="117" t="s">
        <v>1099</v>
      </c>
      <c r="F593" s="118">
        <v>1000000</v>
      </c>
      <c r="G593" s="116" t="s">
        <v>805</v>
      </c>
      <c r="H593" s="116" t="s">
        <v>1362</v>
      </c>
      <c r="I593" s="116" t="s">
        <v>799</v>
      </c>
      <c r="J593" s="116">
        <v>1</v>
      </c>
      <c r="K593" s="116"/>
      <c r="L593" s="116" t="s">
        <v>306</v>
      </c>
    </row>
    <row r="594" spans="2:12" ht="14.4">
      <c r="B594" s="294" t="s">
        <v>1385</v>
      </c>
      <c r="C594" s="77" t="s">
        <v>886</v>
      </c>
      <c r="D594" s="296" t="s">
        <v>1387</v>
      </c>
      <c r="E594" s="218" t="s">
        <v>1099</v>
      </c>
      <c r="F594" s="219">
        <v>1200000</v>
      </c>
      <c r="G594" s="98" t="s">
        <v>805</v>
      </c>
      <c r="H594" s="98" t="s">
        <v>1362</v>
      </c>
      <c r="I594" s="98" t="s">
        <v>799</v>
      </c>
      <c r="J594" s="98">
        <v>1</v>
      </c>
      <c r="K594" s="98"/>
      <c r="L594" s="217" t="s">
        <v>306</v>
      </c>
    </row>
    <row r="595" spans="2:12" ht="14.4">
      <c r="B595" s="294" t="s">
        <v>1374</v>
      </c>
      <c r="C595" s="77" t="s">
        <v>1218</v>
      </c>
      <c r="D595" s="297" t="s">
        <v>1388</v>
      </c>
      <c r="E595" s="17" t="s">
        <v>74</v>
      </c>
      <c r="F595" s="78">
        <v>3000000</v>
      </c>
      <c r="G595" s="77" t="s">
        <v>1366</v>
      </c>
      <c r="H595" s="77" t="s">
        <v>1362</v>
      </c>
      <c r="I595" s="77" t="s">
        <v>799</v>
      </c>
      <c r="J595" s="77">
        <v>1</v>
      </c>
      <c r="K595" s="77"/>
      <c r="L595" s="77" t="s">
        <v>251</v>
      </c>
    </row>
    <row r="596" spans="2:12" ht="14.4">
      <c r="B596" s="337"/>
      <c r="C596" s="220"/>
      <c r="D596" s="17"/>
      <c r="E596" s="17"/>
      <c r="F596" s="78"/>
      <c r="G596" s="77"/>
      <c r="H596" s="77"/>
      <c r="I596" s="77"/>
      <c r="J596" s="77"/>
      <c r="K596" s="77"/>
      <c r="L596" s="77"/>
    </row>
    <row r="597" spans="2:12" ht="14.4">
      <c r="B597" s="653" t="s">
        <v>1389</v>
      </c>
      <c r="C597" s="99" t="s">
        <v>784</v>
      </c>
      <c r="D597" s="100" t="s">
        <v>1390</v>
      </c>
      <c r="E597" s="100" t="s">
        <v>906</v>
      </c>
      <c r="F597" s="101">
        <v>440000000</v>
      </c>
      <c r="G597" s="99" t="s">
        <v>1391</v>
      </c>
      <c r="H597" s="99" t="s">
        <v>798</v>
      </c>
      <c r="I597" s="99" t="s">
        <v>799</v>
      </c>
      <c r="J597" s="99"/>
      <c r="K597" s="99">
        <v>1</v>
      </c>
      <c r="L597" s="99" t="s">
        <v>830</v>
      </c>
    </row>
    <row r="598" spans="2:12" ht="14.4">
      <c r="B598" s="658" t="s">
        <v>1389</v>
      </c>
      <c r="C598" s="227" t="s">
        <v>784</v>
      </c>
      <c r="D598" s="100" t="s">
        <v>1392</v>
      </c>
      <c r="E598" s="228" t="s">
        <v>906</v>
      </c>
      <c r="F598" s="229">
        <v>395000000</v>
      </c>
      <c r="G598" s="227" t="s">
        <v>1391</v>
      </c>
      <c r="H598" s="227" t="s">
        <v>798</v>
      </c>
      <c r="I598" s="227" t="s">
        <v>799</v>
      </c>
      <c r="J598" s="227"/>
      <c r="K598" s="227">
        <v>1</v>
      </c>
      <c r="L598" s="227" t="s">
        <v>830</v>
      </c>
    </row>
    <row r="599" spans="2:12" ht="14.4">
      <c r="B599" s="653" t="s">
        <v>1385</v>
      </c>
      <c r="C599" s="99" t="s">
        <v>784</v>
      </c>
      <c r="D599" s="100" t="s">
        <v>1393</v>
      </c>
      <c r="E599" s="100" t="s">
        <v>906</v>
      </c>
      <c r="F599" s="229">
        <v>545000000</v>
      </c>
      <c r="G599" s="227" t="s">
        <v>1391</v>
      </c>
      <c r="H599" s="227" t="s">
        <v>1362</v>
      </c>
      <c r="I599" s="227" t="s">
        <v>799</v>
      </c>
      <c r="J599" s="227"/>
      <c r="K599" s="227">
        <v>1</v>
      </c>
      <c r="L599" s="227" t="s">
        <v>830</v>
      </c>
    </row>
    <row r="600" spans="2:12" ht="18">
      <c r="B600" s="1244" t="s">
        <v>26</v>
      </c>
      <c r="C600" s="1245"/>
      <c r="D600" s="1245"/>
      <c r="E600" s="1245"/>
      <c r="F600" s="1245"/>
      <c r="G600" s="1245"/>
      <c r="H600" s="1245"/>
      <c r="I600" s="1246"/>
      <c r="J600" s="178">
        <f>SUM(J576:J596)</f>
        <v>20</v>
      </c>
      <c r="K600" s="178">
        <f>SUM(K587:K599)</f>
        <v>3</v>
      </c>
      <c r="L600" s="178">
        <f>J600+K600</f>
        <v>23</v>
      </c>
    </row>
    <row r="601" spans="2:12" ht="14.4">
      <c r="B601" s="654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2:12" ht="18">
      <c r="B602" s="1247" t="s">
        <v>1394</v>
      </c>
      <c r="C602" s="1248"/>
      <c r="D602" s="1248"/>
      <c r="E602" s="1248"/>
      <c r="F602" s="1248"/>
      <c r="G602" s="1248"/>
      <c r="H602" s="1248"/>
      <c r="I602" s="1248"/>
      <c r="J602" s="1248"/>
      <c r="K602" s="1248"/>
      <c r="L602" s="1249"/>
    </row>
    <row r="603" spans="2:12" ht="18">
      <c r="B603" s="650" t="s">
        <v>782</v>
      </c>
      <c r="C603" s="176" t="s">
        <v>783</v>
      </c>
      <c r="D603" s="176" t="s">
        <v>784</v>
      </c>
      <c r="E603" s="176" t="s">
        <v>785</v>
      </c>
      <c r="F603" s="177" t="s">
        <v>786</v>
      </c>
      <c r="G603" s="176" t="s">
        <v>787</v>
      </c>
      <c r="H603" s="176" t="s">
        <v>788</v>
      </c>
      <c r="I603" s="176" t="s">
        <v>789</v>
      </c>
      <c r="J603" s="176" t="s">
        <v>790</v>
      </c>
      <c r="K603" s="176" t="s">
        <v>791</v>
      </c>
      <c r="L603" s="176" t="s">
        <v>792</v>
      </c>
    </row>
    <row r="604" spans="2:12" ht="14.4">
      <c r="B604" s="254" t="s">
        <v>1350</v>
      </c>
      <c r="C604" s="11" t="s">
        <v>886</v>
      </c>
      <c r="D604" s="12" t="s">
        <v>1395</v>
      </c>
      <c r="E604" s="12" t="s">
        <v>74</v>
      </c>
      <c r="F604" s="13">
        <v>2500000</v>
      </c>
      <c r="G604" s="11" t="s">
        <v>805</v>
      </c>
      <c r="H604" s="11" t="s">
        <v>1362</v>
      </c>
      <c r="I604" s="11" t="s">
        <v>799</v>
      </c>
      <c r="J604" s="11">
        <v>1</v>
      </c>
      <c r="K604" s="11"/>
      <c r="L604" s="11" t="s">
        <v>251</v>
      </c>
    </row>
    <row r="605" spans="2:12" ht="14.4">
      <c r="B605" s="254" t="s">
        <v>1396</v>
      </c>
      <c r="C605" s="11" t="s">
        <v>784</v>
      </c>
      <c r="D605" s="12" t="s">
        <v>1397</v>
      </c>
      <c r="E605" s="12" t="s">
        <v>1398</v>
      </c>
      <c r="F605" s="13">
        <v>1200000</v>
      </c>
      <c r="G605" s="11" t="s">
        <v>805</v>
      </c>
      <c r="H605" s="11" t="s">
        <v>1362</v>
      </c>
      <c r="I605" s="11" t="s">
        <v>799</v>
      </c>
      <c r="J605" s="11">
        <v>1</v>
      </c>
      <c r="K605" s="11"/>
      <c r="L605" s="11" t="s">
        <v>243</v>
      </c>
    </row>
    <row r="606" spans="2:12" ht="14.4">
      <c r="B606" s="254">
        <v>44567</v>
      </c>
      <c r="C606" s="11" t="s">
        <v>823</v>
      </c>
      <c r="D606" s="12" t="s">
        <v>1399</v>
      </c>
      <c r="E606" s="12" t="s">
        <v>822</v>
      </c>
      <c r="F606" s="13">
        <v>2800000</v>
      </c>
      <c r="G606" s="11" t="s">
        <v>805</v>
      </c>
      <c r="H606" s="11" t="s">
        <v>1362</v>
      </c>
      <c r="I606" s="11" t="s">
        <v>799</v>
      </c>
      <c r="J606" s="11">
        <v>1</v>
      </c>
      <c r="K606" s="11"/>
      <c r="L606" s="11" t="s">
        <v>306</v>
      </c>
    </row>
    <row r="607" spans="2:12" ht="14.4">
      <c r="B607" s="254">
        <v>44598</v>
      </c>
      <c r="C607" s="11" t="s">
        <v>784</v>
      </c>
      <c r="D607" s="12" t="s">
        <v>1400</v>
      </c>
      <c r="E607" s="12" t="s">
        <v>841</v>
      </c>
      <c r="F607" s="13">
        <v>2400000</v>
      </c>
      <c r="G607" s="11" t="s">
        <v>1401</v>
      </c>
      <c r="H607" s="11" t="s">
        <v>1362</v>
      </c>
      <c r="I607" s="11" t="s">
        <v>799</v>
      </c>
      <c r="J607" s="11">
        <v>1</v>
      </c>
      <c r="K607" s="11"/>
      <c r="L607" s="11" t="s">
        <v>306</v>
      </c>
    </row>
    <row r="608" spans="2:12" ht="14.4">
      <c r="B608" s="254" t="s">
        <v>1402</v>
      </c>
      <c r="C608" s="11" t="s">
        <v>871</v>
      </c>
      <c r="D608" s="12" t="s">
        <v>1403</v>
      </c>
      <c r="E608" s="12" t="s">
        <v>955</v>
      </c>
      <c r="F608" s="13">
        <v>3790000</v>
      </c>
      <c r="G608" s="11" t="s">
        <v>805</v>
      </c>
      <c r="H608" s="11" t="s">
        <v>1362</v>
      </c>
      <c r="I608" s="11" t="s">
        <v>799</v>
      </c>
      <c r="J608" s="11">
        <v>1</v>
      </c>
      <c r="K608" s="11"/>
      <c r="L608" s="11" t="s">
        <v>251</v>
      </c>
    </row>
    <row r="609" spans="2:12" ht="14.4">
      <c r="B609" s="254" t="s">
        <v>1389</v>
      </c>
      <c r="C609" s="11" t="s">
        <v>823</v>
      </c>
      <c r="D609" s="12" t="s">
        <v>1404</v>
      </c>
      <c r="E609" s="12" t="s">
        <v>1405</v>
      </c>
      <c r="F609" s="13">
        <v>5800000</v>
      </c>
      <c r="G609" s="11" t="s">
        <v>805</v>
      </c>
      <c r="H609" s="11" t="s">
        <v>1362</v>
      </c>
      <c r="I609" s="11" t="s">
        <v>799</v>
      </c>
      <c r="J609" s="11">
        <v>1</v>
      </c>
      <c r="K609" s="11"/>
      <c r="L609" s="11" t="s">
        <v>251</v>
      </c>
    </row>
    <row r="610" spans="2:12" ht="14.4">
      <c r="B610" s="254" t="s">
        <v>1406</v>
      </c>
      <c r="C610" s="11" t="s">
        <v>886</v>
      </c>
      <c r="D610" s="12" t="s">
        <v>1407</v>
      </c>
      <c r="E610" s="12" t="s">
        <v>928</v>
      </c>
      <c r="F610" s="13">
        <v>2100000</v>
      </c>
      <c r="G610" s="11" t="s">
        <v>805</v>
      </c>
      <c r="H610" s="11" t="s">
        <v>829</v>
      </c>
      <c r="I610" s="11" t="s">
        <v>799</v>
      </c>
      <c r="J610" s="11">
        <v>1</v>
      </c>
      <c r="K610" s="11"/>
      <c r="L610" s="11" t="s">
        <v>243</v>
      </c>
    </row>
    <row r="611" spans="2:12" ht="14.4">
      <c r="B611" s="254" t="s">
        <v>1406</v>
      </c>
      <c r="C611" s="11" t="s">
        <v>823</v>
      </c>
      <c r="D611" s="12" t="s">
        <v>1408</v>
      </c>
      <c r="E611" s="12" t="s">
        <v>74</v>
      </c>
      <c r="F611" s="13">
        <v>12000000</v>
      </c>
      <c r="G611" s="11" t="s">
        <v>805</v>
      </c>
      <c r="H611" s="11" t="s">
        <v>1362</v>
      </c>
      <c r="I611" s="11" t="s">
        <v>799</v>
      </c>
      <c r="J611" s="11">
        <v>1</v>
      </c>
      <c r="K611" s="11"/>
      <c r="L611" s="11" t="s">
        <v>251</v>
      </c>
    </row>
    <row r="612" spans="2:12" ht="14.4">
      <c r="B612" s="254" t="s">
        <v>1406</v>
      </c>
      <c r="C612" s="11" t="s">
        <v>1409</v>
      </c>
      <c r="D612" s="12" t="s">
        <v>1410</v>
      </c>
      <c r="E612" s="12" t="s">
        <v>1000</v>
      </c>
      <c r="F612" s="13">
        <v>1100000</v>
      </c>
      <c r="G612" s="11" t="s">
        <v>805</v>
      </c>
      <c r="H612" s="11" t="s">
        <v>1362</v>
      </c>
      <c r="I612" s="11" t="s">
        <v>799</v>
      </c>
      <c r="J612" s="11">
        <v>1</v>
      </c>
      <c r="K612" s="11"/>
      <c r="L612" s="11" t="s">
        <v>243</v>
      </c>
    </row>
    <row r="613" spans="2:12" ht="14.4">
      <c r="B613" s="254" t="s">
        <v>1369</v>
      </c>
      <c r="C613" s="54" t="s">
        <v>823</v>
      </c>
      <c r="D613" s="12" t="s">
        <v>1411</v>
      </c>
      <c r="E613" s="12" t="s">
        <v>1412</v>
      </c>
      <c r="F613" s="13">
        <v>2700000</v>
      </c>
      <c r="G613" s="11" t="s">
        <v>1413</v>
      </c>
      <c r="H613" s="11" t="s">
        <v>1362</v>
      </c>
      <c r="I613" s="11" t="s">
        <v>799</v>
      </c>
      <c r="J613" s="11">
        <v>1</v>
      </c>
      <c r="K613" s="11"/>
      <c r="L613" s="11" t="s">
        <v>306</v>
      </c>
    </row>
    <row r="614" spans="2:12" ht="14.4">
      <c r="B614" s="471" t="s">
        <v>1414</v>
      </c>
      <c r="C614" s="77" t="s">
        <v>784</v>
      </c>
      <c r="D614" s="338" t="s">
        <v>1415</v>
      </c>
      <c r="E614" s="12" t="s">
        <v>1066</v>
      </c>
      <c r="F614" s="13">
        <v>1500000</v>
      </c>
      <c r="G614" s="11" t="s">
        <v>805</v>
      </c>
      <c r="H614" s="11" t="s">
        <v>1362</v>
      </c>
      <c r="I614" s="11" t="s">
        <v>799</v>
      </c>
      <c r="J614" s="11">
        <v>1</v>
      </c>
      <c r="K614" s="11"/>
      <c r="L614" s="11" t="s">
        <v>251</v>
      </c>
    </row>
    <row r="615" spans="2:12" ht="14.4">
      <c r="B615" s="471" t="s">
        <v>1414</v>
      </c>
      <c r="C615" s="239" t="s">
        <v>784</v>
      </c>
      <c r="D615" s="338" t="s">
        <v>1090</v>
      </c>
      <c r="E615" s="12" t="s">
        <v>972</v>
      </c>
      <c r="F615" s="13">
        <v>1500000</v>
      </c>
      <c r="G615" s="11" t="s">
        <v>805</v>
      </c>
      <c r="H615" s="11" t="s">
        <v>1362</v>
      </c>
      <c r="I615" s="11" t="s">
        <v>799</v>
      </c>
      <c r="J615" s="11">
        <v>1</v>
      </c>
      <c r="K615" s="11"/>
      <c r="L615" s="11" t="s">
        <v>251</v>
      </c>
    </row>
    <row r="616" spans="2:12" ht="14.4">
      <c r="B616" s="471" t="s">
        <v>1414</v>
      </c>
      <c r="C616" s="239" t="s">
        <v>784</v>
      </c>
      <c r="D616" s="338" t="s">
        <v>995</v>
      </c>
      <c r="E616" s="12" t="s">
        <v>972</v>
      </c>
      <c r="F616" s="13">
        <v>1500000</v>
      </c>
      <c r="G616" s="11" t="s">
        <v>805</v>
      </c>
      <c r="H616" s="11" t="s">
        <v>1362</v>
      </c>
      <c r="I616" s="11" t="s">
        <v>799</v>
      </c>
      <c r="J616" s="11">
        <v>1</v>
      </c>
      <c r="K616" s="11"/>
      <c r="L616" s="11" t="s">
        <v>251</v>
      </c>
    </row>
    <row r="617" spans="2:12" ht="14.4">
      <c r="B617" s="254"/>
      <c r="C617" s="11"/>
      <c r="D617" s="12"/>
      <c r="E617" s="12"/>
      <c r="F617" s="13"/>
      <c r="G617" s="11"/>
      <c r="H617" s="11"/>
      <c r="I617" s="11"/>
      <c r="J617" s="11"/>
      <c r="K617" s="11"/>
      <c r="L617" s="11"/>
    </row>
    <row r="618" spans="2:12" ht="14.4">
      <c r="B618" s="254"/>
      <c r="C618" s="11"/>
      <c r="D618" s="12"/>
      <c r="E618" s="12"/>
      <c r="F618" s="13"/>
      <c r="G618" s="11"/>
      <c r="H618" s="11"/>
      <c r="I618" s="11"/>
      <c r="J618" s="11"/>
      <c r="K618" s="11"/>
      <c r="L618" s="11"/>
    </row>
    <row r="619" spans="2:12" ht="14.4">
      <c r="B619" s="254"/>
      <c r="C619" s="11"/>
      <c r="D619" s="12"/>
      <c r="E619" s="12"/>
      <c r="F619" s="13"/>
      <c r="G619" s="11"/>
      <c r="H619" s="11"/>
      <c r="I619" s="11"/>
      <c r="J619" s="11"/>
      <c r="K619" s="11"/>
      <c r="L619" s="11"/>
    </row>
    <row r="620" spans="2:12" ht="14.4">
      <c r="B620" s="254"/>
      <c r="C620" s="11"/>
      <c r="D620" s="12"/>
      <c r="E620" s="12"/>
      <c r="F620" s="13"/>
      <c r="G620" s="11"/>
      <c r="H620" s="11"/>
      <c r="I620" s="11"/>
      <c r="J620" s="11"/>
      <c r="K620" s="11"/>
      <c r="L620" s="11"/>
    </row>
    <row r="621" spans="2:12" ht="14.4">
      <c r="B621" s="254"/>
      <c r="C621" s="11"/>
      <c r="D621" s="12"/>
      <c r="E621" s="12"/>
      <c r="F621" s="13"/>
      <c r="G621" s="11"/>
      <c r="H621" s="11"/>
      <c r="I621" s="11"/>
      <c r="J621" s="11"/>
      <c r="K621" s="11"/>
      <c r="L621" s="11"/>
    </row>
    <row r="622" spans="2:12" ht="14.4">
      <c r="B622" s="254"/>
      <c r="C622" s="11"/>
      <c r="D622" s="12"/>
      <c r="E622" s="12"/>
      <c r="F622" s="13"/>
      <c r="G622" s="11"/>
      <c r="H622" s="11"/>
      <c r="I622" s="11"/>
      <c r="J622" s="11"/>
      <c r="K622" s="11"/>
      <c r="L622" s="11"/>
    </row>
    <row r="623" spans="2:12" ht="14.4">
      <c r="B623" s="254" t="s">
        <v>1416</v>
      </c>
      <c r="C623" s="11" t="s">
        <v>784</v>
      </c>
      <c r="D623" s="12" t="s">
        <v>1417</v>
      </c>
      <c r="E623" s="12" t="s">
        <v>1340</v>
      </c>
      <c r="F623" s="13">
        <v>1300000</v>
      </c>
      <c r="G623" s="11" t="s">
        <v>805</v>
      </c>
      <c r="H623" s="11" t="s">
        <v>1362</v>
      </c>
      <c r="I623" s="11" t="s">
        <v>799</v>
      </c>
      <c r="J623" s="11">
        <v>1</v>
      </c>
      <c r="K623" s="11"/>
      <c r="L623" s="11" t="s">
        <v>251</v>
      </c>
    </row>
    <row r="624" spans="2:12" ht="14.4">
      <c r="B624" s="254" t="s">
        <v>1418</v>
      </c>
      <c r="C624" s="11" t="s">
        <v>784</v>
      </c>
      <c r="D624" s="12" t="s">
        <v>1419</v>
      </c>
      <c r="E624" s="12" t="s">
        <v>851</v>
      </c>
      <c r="F624" s="13">
        <v>1800000</v>
      </c>
      <c r="G624" s="11" t="s">
        <v>805</v>
      </c>
      <c r="H624" s="11" t="s">
        <v>1362</v>
      </c>
      <c r="I624" s="11" t="s">
        <v>799</v>
      </c>
      <c r="J624" s="11">
        <v>1</v>
      </c>
      <c r="K624" s="11"/>
      <c r="L624" s="11" t="s">
        <v>306</v>
      </c>
    </row>
    <row r="625" spans="2:12" ht="14.4">
      <c r="B625" s="254" t="s">
        <v>1416</v>
      </c>
      <c r="C625" s="11" t="s">
        <v>1218</v>
      </c>
      <c r="D625" s="12" t="s">
        <v>1420</v>
      </c>
      <c r="E625" s="12" t="s">
        <v>1027</v>
      </c>
      <c r="F625" s="13">
        <v>5500000</v>
      </c>
      <c r="G625" s="11" t="s">
        <v>805</v>
      </c>
      <c r="H625" s="11" t="s">
        <v>1362</v>
      </c>
      <c r="I625" s="11" t="s">
        <v>799</v>
      </c>
      <c r="J625" s="11">
        <v>1</v>
      </c>
      <c r="K625" s="11"/>
      <c r="L625" s="11" t="s">
        <v>306</v>
      </c>
    </row>
    <row r="626" spans="2:12" ht="14.4">
      <c r="B626" s="254" t="s">
        <v>1385</v>
      </c>
      <c r="C626" s="11" t="s">
        <v>838</v>
      </c>
      <c r="D626" s="12" t="s">
        <v>1421</v>
      </c>
      <c r="E626" s="12" t="s">
        <v>833</v>
      </c>
      <c r="F626" s="13">
        <v>900000</v>
      </c>
      <c r="G626" s="11" t="s">
        <v>805</v>
      </c>
      <c r="H626" s="11" t="s">
        <v>1362</v>
      </c>
      <c r="I626" s="11" t="s">
        <v>799</v>
      </c>
      <c r="J626" s="11">
        <v>1</v>
      </c>
      <c r="K626" s="11"/>
      <c r="L626" s="11" t="s">
        <v>251</v>
      </c>
    </row>
    <row r="627" spans="2:12" ht="14.4">
      <c r="B627" s="254" t="s">
        <v>1385</v>
      </c>
      <c r="C627" s="11" t="s">
        <v>784</v>
      </c>
      <c r="D627" s="12" t="s">
        <v>1422</v>
      </c>
      <c r="E627" s="12" t="s">
        <v>1423</v>
      </c>
      <c r="F627" s="13">
        <v>1450000</v>
      </c>
      <c r="G627" s="11" t="s">
        <v>805</v>
      </c>
      <c r="H627" s="11" t="s">
        <v>1362</v>
      </c>
      <c r="I627" s="11" t="s">
        <v>799</v>
      </c>
      <c r="J627" s="11">
        <v>1</v>
      </c>
      <c r="K627" s="11"/>
      <c r="L627" s="11" t="s">
        <v>251</v>
      </c>
    </row>
    <row r="628" spans="2:12" ht="14.4">
      <c r="B628" s="254" t="s">
        <v>1385</v>
      </c>
      <c r="C628" s="11" t="s">
        <v>886</v>
      </c>
      <c r="D628" s="12" t="s">
        <v>1424</v>
      </c>
      <c r="E628" s="12" t="s">
        <v>1104</v>
      </c>
      <c r="F628" s="13">
        <v>2700000</v>
      </c>
      <c r="G628" s="11" t="s">
        <v>805</v>
      </c>
      <c r="H628" s="11" t="s">
        <v>1362</v>
      </c>
      <c r="I628" s="11" t="s">
        <v>799</v>
      </c>
      <c r="J628" s="11">
        <v>1</v>
      </c>
      <c r="K628" s="11"/>
      <c r="L628" s="11" t="s">
        <v>251</v>
      </c>
    </row>
    <row r="629" spans="2:12" ht="14.4">
      <c r="B629" s="254" t="s">
        <v>1425</v>
      </c>
      <c r="C629" s="11" t="s">
        <v>784</v>
      </c>
      <c r="D629" s="12" t="s">
        <v>1426</v>
      </c>
      <c r="E629" s="12" t="s">
        <v>960</v>
      </c>
      <c r="F629" s="13">
        <v>1100000</v>
      </c>
      <c r="G629" s="11" t="s">
        <v>805</v>
      </c>
      <c r="H629" s="11" t="s">
        <v>1362</v>
      </c>
      <c r="I629" s="11" t="s">
        <v>799</v>
      </c>
      <c r="J629" s="11">
        <v>1</v>
      </c>
      <c r="K629" s="11"/>
      <c r="L629" s="11" t="s">
        <v>306</v>
      </c>
    </row>
    <row r="630" spans="2:12" ht="14.4">
      <c r="B630" s="254"/>
      <c r="C630" s="11"/>
      <c r="D630" s="12"/>
      <c r="E630" s="12"/>
      <c r="F630" s="13"/>
      <c r="G630" s="11"/>
      <c r="H630" s="11"/>
      <c r="I630" s="11"/>
      <c r="J630" s="11"/>
      <c r="K630" s="11"/>
      <c r="L630" s="11"/>
    </row>
    <row r="631" spans="2:12" ht="14.4">
      <c r="B631" s="582" t="s">
        <v>1350</v>
      </c>
      <c r="C631" s="75" t="s">
        <v>784</v>
      </c>
      <c r="D631" s="76" t="s">
        <v>1427</v>
      </c>
      <c r="E631" s="76" t="s">
        <v>1088</v>
      </c>
      <c r="F631" s="74">
        <v>348000000</v>
      </c>
      <c r="G631" s="75" t="s">
        <v>805</v>
      </c>
      <c r="H631" s="75" t="s">
        <v>1362</v>
      </c>
      <c r="I631" s="75" t="s">
        <v>799</v>
      </c>
      <c r="J631" s="75"/>
      <c r="K631" s="75">
        <v>1</v>
      </c>
      <c r="L631" s="75" t="s">
        <v>830</v>
      </c>
    </row>
    <row r="632" spans="2:12" ht="14.4">
      <c r="B632" s="582" t="s">
        <v>1350</v>
      </c>
      <c r="C632" s="75" t="s">
        <v>784</v>
      </c>
      <c r="D632" s="76" t="s">
        <v>1428</v>
      </c>
      <c r="E632" s="76" t="s">
        <v>1088</v>
      </c>
      <c r="F632" s="74">
        <v>345000000</v>
      </c>
      <c r="G632" s="75" t="s">
        <v>805</v>
      </c>
      <c r="H632" s="75" t="s">
        <v>1362</v>
      </c>
      <c r="I632" s="75" t="s">
        <v>799</v>
      </c>
      <c r="J632" s="75"/>
      <c r="K632" s="75">
        <v>1</v>
      </c>
      <c r="L632" s="75" t="s">
        <v>830</v>
      </c>
    </row>
    <row r="633" spans="2:12" ht="14.4">
      <c r="B633" s="582" t="s">
        <v>1402</v>
      </c>
      <c r="C633" s="75" t="s">
        <v>784</v>
      </c>
      <c r="D633" s="76" t="s">
        <v>1429</v>
      </c>
      <c r="E633" s="76" t="s">
        <v>841</v>
      </c>
      <c r="F633" s="74">
        <v>360000000</v>
      </c>
      <c r="G633" s="75" t="s">
        <v>1401</v>
      </c>
      <c r="H633" s="75" t="s">
        <v>1362</v>
      </c>
      <c r="I633" s="75" t="s">
        <v>799</v>
      </c>
      <c r="J633" s="75"/>
      <c r="K633" s="75">
        <v>1</v>
      </c>
      <c r="L633" s="75" t="s">
        <v>830</v>
      </c>
    </row>
    <row r="634" spans="2:12" ht="18">
      <c r="B634" s="1252" t="s">
        <v>26</v>
      </c>
      <c r="C634" s="1253"/>
      <c r="D634" s="1253"/>
      <c r="E634" s="1253"/>
      <c r="F634" s="1253"/>
      <c r="G634" s="1253"/>
      <c r="H634" s="1253"/>
      <c r="I634" s="1254"/>
      <c r="J634" s="179">
        <f>SUM(J604:J629)</f>
        <v>20</v>
      </c>
      <c r="K634" s="180">
        <f>SUM(K604:K633)</f>
        <v>3</v>
      </c>
      <c r="L634" s="180">
        <f>J634+K634</f>
        <v>23</v>
      </c>
    </row>
    <row r="635" spans="2:12" ht="18">
      <c r="B635" s="655"/>
      <c r="C635" s="95"/>
      <c r="D635" s="95"/>
      <c r="E635" s="95"/>
      <c r="F635" s="95"/>
      <c r="G635" s="95"/>
      <c r="H635" s="95"/>
      <c r="I635" s="95"/>
      <c r="J635" s="96"/>
      <c r="K635" s="96"/>
      <c r="L635" s="96"/>
    </row>
    <row r="636" spans="2:12" ht="18">
      <c r="B636" s="1247" t="s">
        <v>1430</v>
      </c>
      <c r="C636" s="1248"/>
      <c r="D636" s="1248"/>
      <c r="E636" s="1248"/>
      <c r="F636" s="1248"/>
      <c r="G636" s="1248"/>
      <c r="H636" s="1248"/>
      <c r="I636" s="1248"/>
      <c r="J636" s="1248"/>
      <c r="K636" s="1248"/>
      <c r="L636" s="1249"/>
    </row>
    <row r="637" spans="2:12" ht="18">
      <c r="B637" s="656" t="s">
        <v>782</v>
      </c>
      <c r="C637" s="175" t="s">
        <v>783</v>
      </c>
      <c r="D637" s="175" t="s">
        <v>784</v>
      </c>
      <c r="E637" s="175" t="s">
        <v>785</v>
      </c>
      <c r="F637" s="181" t="s">
        <v>786</v>
      </c>
      <c r="G637" s="175" t="s">
        <v>787</v>
      </c>
      <c r="H637" s="175" t="s">
        <v>788</v>
      </c>
      <c r="I637" s="175" t="s">
        <v>789</v>
      </c>
      <c r="J637" s="175" t="s">
        <v>790</v>
      </c>
      <c r="K637" s="175" t="s">
        <v>791</v>
      </c>
      <c r="L637" s="175" t="s">
        <v>792</v>
      </c>
    </row>
    <row r="638" spans="2:12" ht="14.4">
      <c r="B638" s="254" t="s">
        <v>1350</v>
      </c>
      <c r="C638" s="11" t="s">
        <v>823</v>
      </c>
      <c r="D638" s="12" t="s">
        <v>1431</v>
      </c>
      <c r="E638" s="12" t="s">
        <v>845</v>
      </c>
      <c r="F638" s="13">
        <v>2500000</v>
      </c>
      <c r="G638" s="11" t="s">
        <v>805</v>
      </c>
      <c r="H638" s="11" t="s">
        <v>798</v>
      </c>
      <c r="I638" s="11" t="s">
        <v>799</v>
      </c>
      <c r="J638" s="11">
        <v>1</v>
      </c>
      <c r="K638" s="11"/>
      <c r="L638" s="11" t="s">
        <v>243</v>
      </c>
    </row>
    <row r="639" spans="2:12" ht="14.4">
      <c r="B639" s="254">
        <v>44567</v>
      </c>
      <c r="C639" s="11" t="s">
        <v>823</v>
      </c>
      <c r="D639" s="12" t="s">
        <v>1432</v>
      </c>
      <c r="E639" s="12" t="s">
        <v>845</v>
      </c>
      <c r="F639" s="13">
        <v>1600000</v>
      </c>
      <c r="G639" s="11" t="s">
        <v>805</v>
      </c>
      <c r="H639" s="11" t="s">
        <v>1362</v>
      </c>
      <c r="I639" s="11" t="s">
        <v>799</v>
      </c>
      <c r="J639" s="11">
        <v>1</v>
      </c>
      <c r="K639" s="11"/>
      <c r="L639" s="11" t="s">
        <v>306</v>
      </c>
    </row>
    <row r="640" spans="2:12" ht="14.4">
      <c r="B640" s="254">
        <v>44567</v>
      </c>
      <c r="C640" s="11" t="s">
        <v>823</v>
      </c>
      <c r="D640" s="12" t="s">
        <v>1433</v>
      </c>
      <c r="E640" s="12" t="s">
        <v>845</v>
      </c>
      <c r="F640" s="13">
        <v>3000000</v>
      </c>
      <c r="G640" s="11" t="s">
        <v>1228</v>
      </c>
      <c r="H640" s="11" t="s">
        <v>798</v>
      </c>
      <c r="I640" s="11" t="s">
        <v>799</v>
      </c>
      <c r="J640" s="11">
        <v>1</v>
      </c>
      <c r="K640" s="11"/>
      <c r="L640" s="11" t="s">
        <v>306</v>
      </c>
    </row>
    <row r="641" spans="2:12" ht="14.4">
      <c r="B641" s="254">
        <v>44567</v>
      </c>
      <c r="C641" s="11" t="s">
        <v>1409</v>
      </c>
      <c r="D641" s="12" t="s">
        <v>1434</v>
      </c>
      <c r="E641" s="12" t="s">
        <v>74</v>
      </c>
      <c r="F641" s="13">
        <v>1150000</v>
      </c>
      <c r="G641" s="11" t="s">
        <v>805</v>
      </c>
      <c r="H641" s="11" t="s">
        <v>1362</v>
      </c>
      <c r="I641" s="11" t="s">
        <v>799</v>
      </c>
      <c r="J641" s="11">
        <v>1</v>
      </c>
      <c r="K641" s="11"/>
      <c r="L641" s="11" t="s">
        <v>306</v>
      </c>
    </row>
    <row r="642" spans="2:12" ht="14.4">
      <c r="B642" s="254">
        <v>44779</v>
      </c>
      <c r="C642" s="11" t="s">
        <v>823</v>
      </c>
      <c r="D642" s="12" t="s">
        <v>1435</v>
      </c>
      <c r="E642" s="12" t="s">
        <v>866</v>
      </c>
      <c r="F642" s="13">
        <v>6000000</v>
      </c>
      <c r="G642" s="11" t="s">
        <v>805</v>
      </c>
      <c r="H642" s="11" t="s">
        <v>798</v>
      </c>
      <c r="I642" s="11" t="s">
        <v>799</v>
      </c>
      <c r="J642" s="11">
        <v>1</v>
      </c>
      <c r="K642" s="11"/>
      <c r="L642" s="11" t="s">
        <v>306</v>
      </c>
    </row>
    <row r="643" spans="2:12" ht="14.4">
      <c r="B643" s="525">
        <v>44750</v>
      </c>
      <c r="C643" s="54" t="s">
        <v>784</v>
      </c>
      <c r="D643" s="292" t="s">
        <v>1436</v>
      </c>
      <c r="E643" s="292" t="s">
        <v>951</v>
      </c>
      <c r="F643" s="293">
        <v>2050000</v>
      </c>
      <c r="G643" s="54" t="s">
        <v>805</v>
      </c>
      <c r="H643" s="11" t="s">
        <v>1362</v>
      </c>
      <c r="I643" s="11" t="s">
        <v>799</v>
      </c>
      <c r="J643" s="11">
        <v>1</v>
      </c>
      <c r="K643" s="11"/>
      <c r="L643" s="11" t="s">
        <v>306</v>
      </c>
    </row>
    <row r="644" spans="2:12" ht="14.4">
      <c r="B644" s="337">
        <v>44810</v>
      </c>
      <c r="C644" s="77" t="s">
        <v>838</v>
      </c>
      <c r="D644" s="17" t="s">
        <v>1437</v>
      </c>
      <c r="E644" s="17" t="s">
        <v>866</v>
      </c>
      <c r="F644" s="78">
        <v>800000</v>
      </c>
      <c r="G644" s="77" t="s">
        <v>805</v>
      </c>
      <c r="H644" s="11" t="s">
        <v>1362</v>
      </c>
      <c r="I644" s="11" t="s">
        <v>799</v>
      </c>
      <c r="J644" s="11">
        <v>1</v>
      </c>
      <c r="K644" s="11"/>
      <c r="L644" s="11" t="s">
        <v>306</v>
      </c>
    </row>
    <row r="645" spans="2:12" ht="14.4">
      <c r="B645" s="469" t="s">
        <v>1389</v>
      </c>
      <c r="C645" s="441" t="s">
        <v>823</v>
      </c>
      <c r="D645" s="236" t="s">
        <v>1438</v>
      </c>
      <c r="E645" s="79" t="s">
        <v>1000</v>
      </c>
      <c r="F645" s="78">
        <v>1600000</v>
      </c>
      <c r="G645" s="77" t="s">
        <v>805</v>
      </c>
      <c r="H645" s="11" t="s">
        <v>1362</v>
      </c>
      <c r="I645" s="11" t="s">
        <v>799</v>
      </c>
      <c r="J645" s="11">
        <v>1</v>
      </c>
      <c r="K645" s="11"/>
      <c r="L645" s="11" t="s">
        <v>243</v>
      </c>
    </row>
    <row r="646" spans="2:12" ht="14.4">
      <c r="B646" s="337" t="s">
        <v>1406</v>
      </c>
      <c r="C646" s="77" t="s">
        <v>784</v>
      </c>
      <c r="D646" s="17" t="s">
        <v>991</v>
      </c>
      <c r="E646" s="17" t="s">
        <v>1439</v>
      </c>
      <c r="F646" s="78">
        <v>1200000</v>
      </c>
      <c r="G646" s="77" t="s">
        <v>805</v>
      </c>
      <c r="H646" s="11" t="s">
        <v>1362</v>
      </c>
      <c r="I646" s="11" t="s">
        <v>799</v>
      </c>
      <c r="J646" s="11">
        <v>1</v>
      </c>
      <c r="K646" s="11"/>
      <c r="L646" s="11" t="s">
        <v>251</v>
      </c>
    </row>
    <row r="647" spans="2:12" ht="14.4">
      <c r="B647" s="427" t="s">
        <v>1385</v>
      </c>
      <c r="C647" s="11" t="s">
        <v>1440</v>
      </c>
      <c r="D647" s="325" t="s">
        <v>1441</v>
      </c>
      <c r="E647" s="325" t="s">
        <v>1045</v>
      </c>
      <c r="F647" s="13">
        <v>4550000</v>
      </c>
      <c r="G647" s="11" t="s">
        <v>805</v>
      </c>
      <c r="H647" s="11" t="s">
        <v>1362</v>
      </c>
      <c r="I647" s="11" t="s">
        <v>799</v>
      </c>
      <c r="J647" s="11">
        <v>1</v>
      </c>
      <c r="K647" s="11"/>
      <c r="L647" s="11" t="s">
        <v>251</v>
      </c>
    </row>
    <row r="648" spans="2:12" ht="14.4">
      <c r="B648" s="427" t="s">
        <v>1385</v>
      </c>
      <c r="C648" s="11" t="s">
        <v>886</v>
      </c>
      <c r="D648" s="12" t="s">
        <v>1442</v>
      </c>
      <c r="E648" s="12" t="s">
        <v>1443</v>
      </c>
      <c r="F648" s="13">
        <v>1600000</v>
      </c>
      <c r="G648" s="11" t="s">
        <v>805</v>
      </c>
      <c r="H648" s="11" t="s">
        <v>1362</v>
      </c>
      <c r="I648" s="11" t="s">
        <v>799</v>
      </c>
      <c r="J648" s="11">
        <v>1</v>
      </c>
      <c r="K648" s="11"/>
      <c r="L648" s="11" t="s">
        <v>251</v>
      </c>
    </row>
    <row r="649" spans="2:12" ht="14.4">
      <c r="B649" s="427" t="s">
        <v>1385</v>
      </c>
      <c r="C649" s="11" t="s">
        <v>823</v>
      </c>
      <c r="D649" s="12" t="s">
        <v>1444</v>
      </c>
      <c r="E649" s="12" t="s">
        <v>1069</v>
      </c>
      <c r="F649" s="13">
        <v>7500000</v>
      </c>
      <c r="G649" s="11" t="s">
        <v>805</v>
      </c>
      <c r="H649" s="11" t="s">
        <v>1362</v>
      </c>
      <c r="I649" s="11" t="s">
        <v>799</v>
      </c>
      <c r="J649" s="11">
        <v>1</v>
      </c>
      <c r="K649" s="11"/>
      <c r="L649" s="11" t="s">
        <v>306</v>
      </c>
    </row>
    <row r="650" spans="2:12" ht="14.4">
      <c r="B650" s="254" t="s">
        <v>1385</v>
      </c>
      <c r="C650" s="11" t="s">
        <v>871</v>
      </c>
      <c r="D650" s="12" t="s">
        <v>1445</v>
      </c>
      <c r="E650" s="12" t="s">
        <v>1019</v>
      </c>
      <c r="F650" s="13">
        <v>2900000</v>
      </c>
      <c r="G650" s="11" t="s">
        <v>805</v>
      </c>
      <c r="H650" s="11" t="s">
        <v>1362</v>
      </c>
      <c r="I650" s="11" t="s">
        <v>799</v>
      </c>
      <c r="J650" s="11">
        <v>1</v>
      </c>
      <c r="K650" s="11"/>
      <c r="L650" s="11" t="s">
        <v>251</v>
      </c>
    </row>
    <row r="651" spans="2:12">
      <c r="B651" s="428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 spans="2:12" ht="14.4">
      <c r="B652" s="659" t="s">
        <v>1369</v>
      </c>
      <c r="C652" s="75" t="s">
        <v>784</v>
      </c>
      <c r="D652" s="328" t="s">
        <v>1446</v>
      </c>
      <c r="E652" s="328" t="s">
        <v>822</v>
      </c>
      <c r="F652" s="74">
        <v>325000000</v>
      </c>
      <c r="G652" s="75" t="s">
        <v>805</v>
      </c>
      <c r="H652" s="75" t="s">
        <v>1362</v>
      </c>
      <c r="I652" s="75" t="s">
        <v>799</v>
      </c>
      <c r="J652" s="75"/>
      <c r="K652" s="75">
        <v>1</v>
      </c>
      <c r="L652" s="75" t="s">
        <v>830</v>
      </c>
    </row>
    <row r="653" spans="2:12" ht="18">
      <c r="B653" s="1252" t="s">
        <v>26</v>
      </c>
      <c r="C653" s="1253"/>
      <c r="D653" s="1253"/>
      <c r="E653" s="1253"/>
      <c r="F653" s="1253"/>
      <c r="G653" s="1253"/>
      <c r="H653" s="1253"/>
      <c r="I653" s="1254"/>
      <c r="J653" s="182">
        <f>SUM(J638:J652)</f>
        <v>13</v>
      </c>
      <c r="K653" s="182">
        <f>SUM(K652:K652)</f>
        <v>1</v>
      </c>
      <c r="L653" s="182">
        <f>J653+K653</f>
        <v>14</v>
      </c>
    </row>
    <row r="654" spans="2:12" ht="18">
      <c r="B654" s="655"/>
      <c r="C654" s="95"/>
      <c r="D654" s="95"/>
      <c r="E654" s="95"/>
      <c r="F654" s="95"/>
      <c r="G654" s="95"/>
      <c r="H654" s="95"/>
      <c r="I654" s="95"/>
      <c r="J654" s="96"/>
      <c r="K654" s="96"/>
      <c r="L654" s="96"/>
    </row>
    <row r="655" spans="2:12" ht="18">
      <c r="B655" s="1247" t="s">
        <v>1447</v>
      </c>
      <c r="C655" s="1248"/>
      <c r="D655" s="1248"/>
      <c r="E655" s="1248"/>
      <c r="F655" s="1248"/>
      <c r="G655" s="1248"/>
      <c r="H655" s="1248"/>
      <c r="I655" s="1248"/>
      <c r="J655" s="1248"/>
      <c r="K655" s="1248"/>
      <c r="L655" s="1249"/>
    </row>
    <row r="656" spans="2:12" ht="18">
      <c r="B656" s="656" t="s">
        <v>782</v>
      </c>
      <c r="C656" s="175" t="s">
        <v>783</v>
      </c>
      <c r="D656" s="175" t="s">
        <v>784</v>
      </c>
      <c r="E656" s="175" t="s">
        <v>785</v>
      </c>
      <c r="F656" s="181" t="s">
        <v>786</v>
      </c>
      <c r="G656" s="175" t="s">
        <v>787</v>
      </c>
      <c r="H656" s="175" t="s">
        <v>788</v>
      </c>
      <c r="I656" s="175" t="s">
        <v>789</v>
      </c>
      <c r="J656" s="175" t="s">
        <v>790</v>
      </c>
      <c r="K656" s="175" t="s">
        <v>791</v>
      </c>
      <c r="L656" s="175" t="s">
        <v>792</v>
      </c>
    </row>
    <row r="657" spans="2:12" ht="14.4">
      <c r="B657" s="469" t="s">
        <v>1350</v>
      </c>
      <c r="C657" s="11" t="s">
        <v>784</v>
      </c>
      <c r="D657" s="12" t="s">
        <v>1448</v>
      </c>
      <c r="E657" s="12" t="s">
        <v>74</v>
      </c>
      <c r="F657" s="13">
        <v>4500000</v>
      </c>
      <c r="G657" s="11" t="s">
        <v>1449</v>
      </c>
      <c r="H657" s="11" t="s">
        <v>829</v>
      </c>
      <c r="I657" s="11" t="s">
        <v>799</v>
      </c>
      <c r="J657" s="11">
        <v>1</v>
      </c>
      <c r="K657" s="11"/>
      <c r="L657" s="11" t="s">
        <v>243</v>
      </c>
    </row>
    <row r="658" spans="2:12" ht="14.4">
      <c r="B658" s="469" t="s">
        <v>1396</v>
      </c>
      <c r="C658" s="11" t="s">
        <v>784</v>
      </c>
      <c r="D658" s="12" t="s">
        <v>1450</v>
      </c>
      <c r="E658" s="12" t="s">
        <v>74</v>
      </c>
      <c r="F658" s="13">
        <v>4000000</v>
      </c>
      <c r="G658" s="11" t="s">
        <v>805</v>
      </c>
      <c r="H658" s="11" t="s">
        <v>829</v>
      </c>
      <c r="I658" s="11" t="s">
        <v>799</v>
      </c>
      <c r="J658" s="11">
        <v>1</v>
      </c>
      <c r="K658" s="11"/>
      <c r="L658" s="11" t="s">
        <v>251</v>
      </c>
    </row>
    <row r="659" spans="2:12" ht="14.4">
      <c r="B659" s="469">
        <v>44567</v>
      </c>
      <c r="C659" s="11" t="s">
        <v>784</v>
      </c>
      <c r="D659" s="12" t="s">
        <v>1451</v>
      </c>
      <c r="E659" s="12" t="s">
        <v>74</v>
      </c>
      <c r="F659" s="293">
        <v>6000000</v>
      </c>
      <c r="G659" s="11" t="s">
        <v>1452</v>
      </c>
      <c r="H659" s="11" t="s">
        <v>1362</v>
      </c>
      <c r="I659" s="11" t="s">
        <v>799</v>
      </c>
      <c r="J659" s="11">
        <v>1</v>
      </c>
      <c r="K659" s="11"/>
      <c r="L659" s="11" t="s">
        <v>306</v>
      </c>
    </row>
    <row r="660" spans="2:12" ht="14.4">
      <c r="B660" s="469">
        <v>44598</v>
      </c>
      <c r="C660" s="54" t="s">
        <v>823</v>
      </c>
      <c r="D660" s="292" t="s">
        <v>1453</v>
      </c>
      <c r="E660" s="434" t="s">
        <v>74</v>
      </c>
      <c r="F660" s="78">
        <v>40000000</v>
      </c>
      <c r="G660" s="54" t="s">
        <v>805</v>
      </c>
      <c r="H660" s="54" t="s">
        <v>1362</v>
      </c>
      <c r="I660" s="54" t="s">
        <v>799</v>
      </c>
      <c r="J660" s="54">
        <v>1</v>
      </c>
      <c r="K660" s="54"/>
      <c r="L660" s="54" t="s">
        <v>306</v>
      </c>
    </row>
    <row r="661" spans="2:12" ht="14.4">
      <c r="B661" s="469">
        <v>44657</v>
      </c>
      <c r="C661" s="431" t="s">
        <v>823</v>
      </c>
      <c r="D661" s="430" t="s">
        <v>1454</v>
      </c>
      <c r="E661" s="435" t="s">
        <v>74</v>
      </c>
      <c r="F661" s="78">
        <v>1300000</v>
      </c>
      <c r="G661" s="436" t="s">
        <v>805</v>
      </c>
      <c r="H661" s="431" t="s">
        <v>1362</v>
      </c>
      <c r="I661" s="431" t="s">
        <v>799</v>
      </c>
      <c r="J661" s="431">
        <v>1</v>
      </c>
      <c r="K661" s="430"/>
      <c r="L661" s="431" t="s">
        <v>306</v>
      </c>
    </row>
    <row r="662" spans="2:12" ht="14.4">
      <c r="B662" s="469">
        <v>44779</v>
      </c>
      <c r="C662" s="343" t="s">
        <v>784</v>
      </c>
      <c r="D662" s="79" t="s">
        <v>1455</v>
      </c>
      <c r="E662" s="344" t="s">
        <v>74</v>
      </c>
      <c r="F662" s="78">
        <v>6500000</v>
      </c>
      <c r="G662" s="346" t="s">
        <v>805</v>
      </c>
      <c r="H662" s="343" t="s">
        <v>1362</v>
      </c>
      <c r="I662" s="343" t="s">
        <v>799</v>
      </c>
      <c r="J662" s="343">
        <v>1</v>
      </c>
      <c r="K662" s="79"/>
      <c r="L662" s="343" t="s">
        <v>306</v>
      </c>
    </row>
    <row r="663" spans="2:12" ht="14.4">
      <c r="B663" s="469">
        <v>44750</v>
      </c>
      <c r="C663" s="343" t="s">
        <v>823</v>
      </c>
      <c r="D663" s="79" t="s">
        <v>1456</v>
      </c>
      <c r="E663" s="344" t="s">
        <v>74</v>
      </c>
      <c r="F663" s="78">
        <v>1300000</v>
      </c>
      <c r="G663" s="346" t="s">
        <v>805</v>
      </c>
      <c r="H663" s="343" t="s">
        <v>1362</v>
      </c>
      <c r="I663" s="343" t="s">
        <v>799</v>
      </c>
      <c r="J663" s="343">
        <v>1</v>
      </c>
      <c r="K663" s="79"/>
      <c r="L663" s="343" t="s">
        <v>306</v>
      </c>
    </row>
    <row r="664" spans="2:12" ht="14.4">
      <c r="B664" s="469">
        <v>44750</v>
      </c>
      <c r="C664" s="343" t="s">
        <v>823</v>
      </c>
      <c r="D664" s="79" t="s">
        <v>1457</v>
      </c>
      <c r="E664" s="344" t="s">
        <v>833</v>
      </c>
      <c r="F664" s="78">
        <v>5000000</v>
      </c>
      <c r="G664" s="346" t="s">
        <v>805</v>
      </c>
      <c r="H664" s="343" t="s">
        <v>1362</v>
      </c>
      <c r="I664" s="343" t="s">
        <v>799</v>
      </c>
      <c r="J664" s="343">
        <v>1</v>
      </c>
      <c r="K664" s="79"/>
      <c r="L664" s="343" t="s">
        <v>306</v>
      </c>
    </row>
    <row r="665" spans="2:12" ht="14.4">
      <c r="B665" s="469">
        <v>44810</v>
      </c>
      <c r="C665" s="11" t="s">
        <v>784</v>
      </c>
      <c r="D665" s="12" t="s">
        <v>1458</v>
      </c>
      <c r="E665" s="12" t="s">
        <v>74</v>
      </c>
      <c r="F665" s="13">
        <v>3800000</v>
      </c>
      <c r="G665" s="343" t="s">
        <v>805</v>
      </c>
      <c r="H665" s="343" t="s">
        <v>1362</v>
      </c>
      <c r="I665" s="343" t="s">
        <v>799</v>
      </c>
      <c r="J665" s="343">
        <v>1</v>
      </c>
      <c r="K665" s="79"/>
      <c r="L665" s="343" t="s">
        <v>306</v>
      </c>
    </row>
    <row r="666" spans="2:12" ht="14.4">
      <c r="B666" s="469">
        <v>44871</v>
      </c>
      <c r="C666" s="343" t="s">
        <v>784</v>
      </c>
      <c r="D666" s="79" t="s">
        <v>1459</v>
      </c>
      <c r="E666" s="79" t="s">
        <v>1405</v>
      </c>
      <c r="F666" s="13">
        <v>1500000</v>
      </c>
      <c r="G666" s="343" t="s">
        <v>805</v>
      </c>
      <c r="H666" s="343" t="s">
        <v>1362</v>
      </c>
      <c r="I666" s="343" t="s">
        <v>799</v>
      </c>
      <c r="J666" s="343">
        <v>1</v>
      </c>
      <c r="K666" s="79"/>
      <c r="L666" s="343" t="s">
        <v>306</v>
      </c>
    </row>
    <row r="667" spans="2:12" ht="14.4">
      <c r="B667" s="469" t="s">
        <v>1460</v>
      </c>
      <c r="C667" s="343" t="s">
        <v>784</v>
      </c>
      <c r="D667" s="79" t="s">
        <v>1461</v>
      </c>
      <c r="E667" s="79" t="s">
        <v>74</v>
      </c>
      <c r="F667" s="13">
        <v>2800000</v>
      </c>
      <c r="G667" s="343" t="s">
        <v>805</v>
      </c>
      <c r="H667" s="343" t="s">
        <v>1362</v>
      </c>
      <c r="I667" s="343" t="s">
        <v>799</v>
      </c>
      <c r="J667" s="343">
        <v>1</v>
      </c>
      <c r="K667" s="79"/>
      <c r="L667" s="343" t="s">
        <v>243</v>
      </c>
    </row>
    <row r="668" spans="2:12" ht="14.4">
      <c r="B668" s="469" t="s">
        <v>1462</v>
      </c>
      <c r="C668" s="343" t="s">
        <v>838</v>
      </c>
      <c r="D668" s="79" t="s">
        <v>1463</v>
      </c>
      <c r="E668" s="79" t="s">
        <v>807</v>
      </c>
      <c r="F668" s="13">
        <v>1300000</v>
      </c>
      <c r="G668" s="343" t="s">
        <v>805</v>
      </c>
      <c r="H668" s="343" t="s">
        <v>1362</v>
      </c>
      <c r="I668" s="343" t="s">
        <v>799</v>
      </c>
      <c r="J668" s="343">
        <v>1</v>
      </c>
      <c r="K668" s="79"/>
      <c r="L668" s="343" t="s">
        <v>251</v>
      </c>
    </row>
    <row r="669" spans="2:12">
      <c r="B669" s="428"/>
      <c r="C669" s="79"/>
      <c r="D669" s="79"/>
      <c r="E669" s="79"/>
      <c r="F669" s="343"/>
      <c r="G669" s="343"/>
      <c r="H669" s="343"/>
      <c r="I669" s="343"/>
      <c r="J669" s="343"/>
      <c r="K669" s="79"/>
      <c r="L669" s="343"/>
    </row>
    <row r="670" spans="2:12">
      <c r="B670" s="428"/>
      <c r="C670" s="79"/>
      <c r="D670" s="79"/>
      <c r="E670" s="79"/>
      <c r="F670" s="343"/>
      <c r="G670" s="343"/>
      <c r="H670" s="343"/>
      <c r="I670" s="343"/>
      <c r="J670" s="343"/>
      <c r="K670" s="79"/>
      <c r="L670" s="343"/>
    </row>
    <row r="671" spans="2:12">
      <c r="B671" s="428"/>
      <c r="C671" s="79"/>
      <c r="D671" s="79"/>
      <c r="E671" s="79"/>
      <c r="F671" s="343"/>
      <c r="G671" s="343"/>
      <c r="H671" s="343"/>
      <c r="I671" s="343"/>
      <c r="J671" s="343"/>
      <c r="K671" s="79"/>
      <c r="L671" s="343"/>
    </row>
    <row r="672" spans="2:12">
      <c r="B672" s="428"/>
      <c r="C672" s="79"/>
      <c r="D672" s="79"/>
      <c r="E672" s="79"/>
      <c r="F672" s="343"/>
      <c r="G672" s="343"/>
      <c r="H672" s="343"/>
      <c r="I672" s="343"/>
      <c r="J672" s="343"/>
      <c r="K672" s="79"/>
      <c r="L672" s="343"/>
    </row>
    <row r="673" spans="2:12">
      <c r="B673" s="428"/>
      <c r="C673" s="79"/>
      <c r="D673" s="79"/>
      <c r="E673" s="79"/>
      <c r="F673" s="343"/>
      <c r="G673" s="343"/>
      <c r="H673" s="343"/>
      <c r="I673" s="343"/>
      <c r="J673" s="343"/>
      <c r="K673" s="79"/>
      <c r="L673" s="343"/>
    </row>
    <row r="674" spans="2:12">
      <c r="B674" s="428"/>
      <c r="C674" s="79"/>
      <c r="D674" s="79"/>
      <c r="E674" s="79"/>
      <c r="F674" s="343"/>
      <c r="G674" s="343"/>
      <c r="H674" s="343"/>
      <c r="I674" s="343"/>
      <c r="J674" s="343"/>
      <c r="K674" s="79"/>
      <c r="L674" s="343"/>
    </row>
    <row r="675" spans="2:12">
      <c r="B675" s="428"/>
      <c r="C675" s="79"/>
      <c r="D675" s="79"/>
      <c r="E675" s="79"/>
      <c r="F675" s="343"/>
      <c r="G675" s="343"/>
      <c r="H675" s="343"/>
      <c r="I675" s="343"/>
      <c r="J675" s="343"/>
      <c r="K675" s="79"/>
      <c r="L675" s="343"/>
    </row>
    <row r="676" spans="2:12">
      <c r="B676" s="428"/>
      <c r="C676" s="79"/>
      <c r="D676" s="79"/>
      <c r="E676" s="79"/>
      <c r="F676" s="343"/>
      <c r="G676" s="343"/>
      <c r="H676" s="343"/>
      <c r="I676" s="343"/>
      <c r="J676" s="343"/>
      <c r="K676" s="79"/>
      <c r="L676" s="343"/>
    </row>
    <row r="677" spans="2:12">
      <c r="B677" s="428"/>
      <c r="C677" s="79"/>
      <c r="D677" s="79"/>
      <c r="E677" s="79"/>
      <c r="F677" s="343"/>
      <c r="G677" s="343"/>
      <c r="H677" s="343"/>
      <c r="I677" s="343"/>
      <c r="J677" s="343"/>
      <c r="K677" s="79"/>
      <c r="L677" s="343"/>
    </row>
    <row r="678" spans="2:12">
      <c r="B678" s="428"/>
      <c r="C678" s="79"/>
      <c r="D678" s="79"/>
      <c r="E678" s="79"/>
      <c r="F678" s="343"/>
      <c r="G678" s="343"/>
      <c r="H678" s="343"/>
      <c r="I678" s="343"/>
      <c r="J678" s="343"/>
      <c r="K678" s="79"/>
      <c r="L678" s="343"/>
    </row>
    <row r="679" spans="2:12">
      <c r="B679" s="428"/>
      <c r="C679" s="79"/>
      <c r="D679" s="79"/>
      <c r="E679" s="79"/>
      <c r="F679" s="343"/>
      <c r="G679" s="343"/>
      <c r="H679" s="343"/>
      <c r="I679" s="343"/>
      <c r="J679" s="343"/>
      <c r="K679" s="79"/>
      <c r="L679" s="343"/>
    </row>
    <row r="680" spans="2:12" ht="14.4">
      <c r="B680" s="337"/>
      <c r="C680" s="77"/>
      <c r="D680" s="17"/>
      <c r="E680" s="17"/>
      <c r="F680" s="78"/>
      <c r="G680" s="77"/>
      <c r="H680" s="77"/>
      <c r="I680" s="77"/>
      <c r="J680" s="98"/>
      <c r="K680" s="77"/>
      <c r="L680" s="77"/>
    </row>
    <row r="681" spans="2:12" ht="14.4">
      <c r="B681" s="664" t="s">
        <v>1353</v>
      </c>
      <c r="C681" s="99" t="s">
        <v>784</v>
      </c>
      <c r="D681" s="100" t="s">
        <v>1448</v>
      </c>
      <c r="E681" s="100" t="s">
        <v>74</v>
      </c>
      <c r="F681" s="101">
        <v>900000000</v>
      </c>
      <c r="G681" s="99" t="s">
        <v>1449</v>
      </c>
      <c r="H681" s="99" t="s">
        <v>829</v>
      </c>
      <c r="I681" s="444" t="s">
        <v>799</v>
      </c>
      <c r="J681" s="442"/>
      <c r="K681" s="447">
        <v>1</v>
      </c>
      <c r="L681" s="99" t="s">
        <v>830</v>
      </c>
    </row>
    <row r="682" spans="2:12" ht="14.4">
      <c r="B682" s="665">
        <v>44840</v>
      </c>
      <c r="C682" s="102" t="s">
        <v>784</v>
      </c>
      <c r="D682" s="103" t="s">
        <v>1464</v>
      </c>
      <c r="E682" s="103" t="s">
        <v>74</v>
      </c>
      <c r="F682" s="142">
        <v>630000000</v>
      </c>
      <c r="G682" s="102" t="s">
        <v>805</v>
      </c>
      <c r="H682" s="102" t="s">
        <v>1362</v>
      </c>
      <c r="I682" s="445" t="s">
        <v>799</v>
      </c>
      <c r="J682" s="442"/>
      <c r="K682" s="448">
        <v>1</v>
      </c>
      <c r="L682" s="102" t="s">
        <v>830</v>
      </c>
    </row>
    <row r="683" spans="2:12" ht="14.4">
      <c r="B683" s="653">
        <v>44598</v>
      </c>
      <c r="C683" s="99" t="s">
        <v>784</v>
      </c>
      <c r="D683" s="100" t="s">
        <v>1451</v>
      </c>
      <c r="E683" s="100" t="s">
        <v>74</v>
      </c>
      <c r="F683" s="101">
        <v>1600000000</v>
      </c>
      <c r="G683" s="99" t="s">
        <v>1452</v>
      </c>
      <c r="H683" s="99" t="s">
        <v>1362</v>
      </c>
      <c r="I683" s="444" t="s">
        <v>799</v>
      </c>
      <c r="J683" s="442"/>
      <c r="K683" s="447">
        <v>1</v>
      </c>
      <c r="L683" s="99" t="s">
        <v>830</v>
      </c>
    </row>
    <row r="684" spans="2:12" ht="14.4">
      <c r="B684" s="666" t="s">
        <v>1389</v>
      </c>
      <c r="C684" s="443" t="s">
        <v>1465</v>
      </c>
      <c r="D684" s="442" t="s">
        <v>1466</v>
      </c>
      <c r="E684" s="442" t="s">
        <v>1467</v>
      </c>
      <c r="F684" s="101">
        <v>990000000</v>
      </c>
      <c r="G684" s="443" t="s">
        <v>805</v>
      </c>
      <c r="H684" s="443" t="s">
        <v>1362</v>
      </c>
      <c r="I684" s="446" t="s">
        <v>799</v>
      </c>
      <c r="J684" s="442"/>
      <c r="K684" s="449">
        <v>1</v>
      </c>
      <c r="L684" s="443" t="s">
        <v>830</v>
      </c>
    </row>
    <row r="685" spans="2:12" ht="14.4">
      <c r="B685" s="666" t="s">
        <v>1406</v>
      </c>
      <c r="C685" s="443" t="s">
        <v>784</v>
      </c>
      <c r="D685" s="442" t="s">
        <v>1468</v>
      </c>
      <c r="E685" s="442" t="s">
        <v>1045</v>
      </c>
      <c r="F685" s="101">
        <v>505000000</v>
      </c>
      <c r="G685" s="443" t="s">
        <v>805</v>
      </c>
      <c r="H685" s="443" t="s">
        <v>1362</v>
      </c>
      <c r="I685" s="446" t="s">
        <v>799</v>
      </c>
      <c r="J685" s="442"/>
      <c r="K685" s="449">
        <v>1</v>
      </c>
      <c r="L685" s="443" t="s">
        <v>830</v>
      </c>
    </row>
    <row r="686" spans="2:12">
      <c r="B686" s="666"/>
      <c r="C686" s="442"/>
      <c r="D686" s="442"/>
      <c r="E686" s="442"/>
      <c r="F686" s="442"/>
      <c r="G686" s="442"/>
      <c r="H686" s="442"/>
      <c r="I686" s="442"/>
      <c r="J686" s="450"/>
      <c r="K686" s="442"/>
      <c r="L686" s="442"/>
    </row>
    <row r="687" spans="2:12" ht="18">
      <c r="B687" s="1260" t="s">
        <v>26</v>
      </c>
      <c r="C687" s="1260"/>
      <c r="D687" s="1260"/>
      <c r="E687" s="1260"/>
      <c r="F687" s="1260"/>
      <c r="G687" s="1260"/>
      <c r="H687" s="1260"/>
      <c r="I687" s="1260"/>
      <c r="J687" s="437">
        <f>SUM(J657:J680)</f>
        <v>12</v>
      </c>
      <c r="K687" s="437">
        <f>SUM(K681:K685)</f>
        <v>5</v>
      </c>
      <c r="L687" s="437">
        <f>J687+K687</f>
        <v>17</v>
      </c>
    </row>
    <row r="688" spans="2:12" s="55" customFormat="1" ht="18">
      <c r="B688" s="655"/>
      <c r="C688" s="95"/>
      <c r="D688" s="95"/>
      <c r="E688" s="95"/>
      <c r="F688" s="95"/>
      <c r="G688" s="95"/>
      <c r="H688" s="95"/>
      <c r="I688" s="95"/>
      <c r="J688" s="96"/>
      <c r="K688" s="96"/>
      <c r="L688" s="96"/>
    </row>
    <row r="689" spans="2:12" ht="18">
      <c r="B689" s="1241" t="s">
        <v>1469</v>
      </c>
      <c r="C689" s="1242"/>
      <c r="D689" s="1242"/>
      <c r="E689" s="1242"/>
      <c r="F689" s="1242"/>
      <c r="G689" s="1242"/>
      <c r="H689" s="1242"/>
      <c r="I689" s="1242"/>
      <c r="J689" s="1242"/>
      <c r="K689" s="1242"/>
      <c r="L689" s="1243"/>
    </row>
    <row r="690" spans="2:12" ht="18">
      <c r="B690" s="667" t="s">
        <v>782</v>
      </c>
      <c r="C690" s="339" t="s">
        <v>783</v>
      </c>
      <c r="D690" s="175" t="s">
        <v>784</v>
      </c>
      <c r="E690" s="175" t="s">
        <v>785</v>
      </c>
      <c r="F690" s="181" t="s">
        <v>786</v>
      </c>
      <c r="G690" s="175" t="s">
        <v>787</v>
      </c>
      <c r="H690" s="175" t="s">
        <v>788</v>
      </c>
      <c r="I690" s="175" t="s">
        <v>789</v>
      </c>
      <c r="J690" s="175" t="s">
        <v>790</v>
      </c>
      <c r="K690" s="175" t="s">
        <v>791</v>
      </c>
      <c r="L690" s="175" t="s">
        <v>792</v>
      </c>
    </row>
    <row r="691" spans="2:12" ht="14.4">
      <c r="B691" s="337" t="s">
        <v>1350</v>
      </c>
      <c r="C691" s="77" t="s">
        <v>784</v>
      </c>
      <c r="D691" s="338" t="s">
        <v>1470</v>
      </c>
      <c r="E691" s="12" t="s">
        <v>807</v>
      </c>
      <c r="F691" s="13">
        <v>3000000</v>
      </c>
      <c r="G691" s="11" t="s">
        <v>805</v>
      </c>
      <c r="H691" s="11" t="s">
        <v>829</v>
      </c>
      <c r="I691" s="11" t="s">
        <v>799</v>
      </c>
      <c r="J691" s="11">
        <v>1</v>
      </c>
      <c r="K691" s="11"/>
      <c r="L691" s="11" t="s">
        <v>251</v>
      </c>
    </row>
    <row r="692" spans="2:12" ht="14.4">
      <c r="B692" s="337" t="s">
        <v>1350</v>
      </c>
      <c r="C692" s="77" t="s">
        <v>838</v>
      </c>
      <c r="D692" s="338" t="s">
        <v>1471</v>
      </c>
      <c r="E692" s="12" t="s">
        <v>74</v>
      </c>
      <c r="F692" s="13">
        <v>1400000</v>
      </c>
      <c r="G692" s="11" t="s">
        <v>1472</v>
      </c>
      <c r="H692" s="11" t="s">
        <v>829</v>
      </c>
      <c r="I692" s="11" t="s">
        <v>799</v>
      </c>
      <c r="J692" s="11">
        <v>1</v>
      </c>
      <c r="K692" s="11"/>
      <c r="L692" s="11" t="s">
        <v>243</v>
      </c>
    </row>
    <row r="693" spans="2:12" ht="14.4">
      <c r="B693" s="337" t="s">
        <v>1396</v>
      </c>
      <c r="C693" s="77" t="s">
        <v>823</v>
      </c>
      <c r="D693" s="338" t="s">
        <v>1473</v>
      </c>
      <c r="E693" s="12" t="s">
        <v>74</v>
      </c>
      <c r="F693" s="13">
        <v>2500000</v>
      </c>
      <c r="G693" s="11" t="s">
        <v>805</v>
      </c>
      <c r="H693" s="11" t="s">
        <v>829</v>
      </c>
      <c r="I693" s="11" t="s">
        <v>799</v>
      </c>
      <c r="J693" s="11">
        <v>1</v>
      </c>
      <c r="K693" s="11"/>
      <c r="L693" s="11" t="s">
        <v>243</v>
      </c>
    </row>
    <row r="694" spans="2:12" ht="14.4">
      <c r="B694" s="427">
        <v>44598</v>
      </c>
      <c r="C694" s="11" t="s">
        <v>886</v>
      </c>
      <c r="D694" s="12" t="s">
        <v>1474</v>
      </c>
      <c r="E694" s="12" t="s">
        <v>74</v>
      </c>
      <c r="F694" s="13">
        <v>2500000</v>
      </c>
      <c r="G694" s="11" t="s">
        <v>805</v>
      </c>
      <c r="H694" s="11" t="s">
        <v>1362</v>
      </c>
      <c r="I694" s="11" t="s">
        <v>799</v>
      </c>
      <c r="J694" s="11">
        <v>1</v>
      </c>
      <c r="K694" s="11"/>
      <c r="L694" s="11" t="s">
        <v>306</v>
      </c>
    </row>
    <row r="695" spans="2:12" ht="14.4">
      <c r="B695" s="427">
        <v>44598</v>
      </c>
      <c r="C695" s="11" t="s">
        <v>784</v>
      </c>
      <c r="D695" s="12" t="s">
        <v>1475</v>
      </c>
      <c r="E695" s="12" t="s">
        <v>841</v>
      </c>
      <c r="F695" s="13">
        <v>2700000</v>
      </c>
      <c r="G695" s="11" t="s">
        <v>797</v>
      </c>
      <c r="H695" s="11" t="s">
        <v>1362</v>
      </c>
      <c r="I695" s="11" t="s">
        <v>799</v>
      </c>
      <c r="J695" s="11">
        <v>1</v>
      </c>
      <c r="K695" s="11"/>
      <c r="L695" s="11" t="s">
        <v>306</v>
      </c>
    </row>
    <row r="696" spans="2:12" ht="14.4">
      <c r="B696" s="254">
        <v>44598</v>
      </c>
      <c r="C696" s="11" t="s">
        <v>886</v>
      </c>
      <c r="D696" s="12" t="s">
        <v>1476</v>
      </c>
      <c r="E696" s="12" t="s">
        <v>849</v>
      </c>
      <c r="F696" s="13">
        <v>2800000</v>
      </c>
      <c r="G696" s="11" t="s">
        <v>805</v>
      </c>
      <c r="H696" s="11" t="s">
        <v>1362</v>
      </c>
      <c r="I696" s="11" t="s">
        <v>799</v>
      </c>
      <c r="J696" s="11">
        <v>1</v>
      </c>
      <c r="K696" s="11"/>
      <c r="L696" s="11" t="s">
        <v>306</v>
      </c>
    </row>
    <row r="697" spans="2:12" ht="14.4">
      <c r="B697" s="254">
        <v>44626</v>
      </c>
      <c r="C697" s="11" t="s">
        <v>784</v>
      </c>
      <c r="D697" s="12" t="s">
        <v>1477</v>
      </c>
      <c r="E697" s="12" t="s">
        <v>807</v>
      </c>
      <c r="F697" s="13">
        <v>3600000</v>
      </c>
      <c r="G697" s="11" t="s">
        <v>805</v>
      </c>
      <c r="H697" s="11" t="s">
        <v>1362</v>
      </c>
      <c r="I697" s="11" t="s">
        <v>799</v>
      </c>
      <c r="J697" s="11">
        <v>1</v>
      </c>
      <c r="K697" s="11"/>
      <c r="L697" s="11" t="s">
        <v>306</v>
      </c>
    </row>
    <row r="698" spans="2:12" ht="14.4">
      <c r="B698" s="254">
        <v>44779</v>
      </c>
      <c r="C698" s="11" t="s">
        <v>838</v>
      </c>
      <c r="D698" s="12" t="s">
        <v>1478</v>
      </c>
      <c r="E698" s="12" t="s">
        <v>1479</v>
      </c>
      <c r="F698" s="13">
        <v>890000</v>
      </c>
      <c r="G698" s="11" t="s">
        <v>805</v>
      </c>
      <c r="H698" s="11" t="s">
        <v>1362</v>
      </c>
      <c r="I698" s="11" t="s">
        <v>799</v>
      </c>
      <c r="J698" s="11">
        <v>1</v>
      </c>
      <c r="K698" s="11"/>
      <c r="L698" s="11" t="s">
        <v>306</v>
      </c>
    </row>
    <row r="699" spans="2:12" ht="14.4">
      <c r="B699" s="254">
        <v>44810</v>
      </c>
      <c r="C699" s="11" t="s">
        <v>784</v>
      </c>
      <c r="D699" s="12" t="s">
        <v>1480</v>
      </c>
      <c r="E699" s="12" t="s">
        <v>884</v>
      </c>
      <c r="F699" s="13">
        <v>850000</v>
      </c>
      <c r="G699" s="11" t="s">
        <v>805</v>
      </c>
      <c r="H699" s="11" t="s">
        <v>1362</v>
      </c>
      <c r="I699" s="11" t="s">
        <v>799</v>
      </c>
      <c r="J699" s="11">
        <v>1</v>
      </c>
      <c r="K699" s="11"/>
      <c r="L699" s="11" t="s">
        <v>251</v>
      </c>
    </row>
    <row r="700" spans="2:12" ht="14.4">
      <c r="B700" s="254" t="s">
        <v>1402</v>
      </c>
      <c r="C700" s="11" t="s">
        <v>784</v>
      </c>
      <c r="D700" s="12" t="s">
        <v>1481</v>
      </c>
      <c r="E700" s="12" t="s">
        <v>807</v>
      </c>
      <c r="F700" s="13">
        <v>3800000</v>
      </c>
      <c r="G700" s="11" t="s">
        <v>805</v>
      </c>
      <c r="H700" s="11" t="s">
        <v>1362</v>
      </c>
      <c r="I700" s="11" t="s">
        <v>799</v>
      </c>
      <c r="J700" s="11">
        <v>1</v>
      </c>
      <c r="K700" s="11"/>
      <c r="L700" s="11" t="s">
        <v>243</v>
      </c>
    </row>
    <row r="701" spans="2:12" ht="14.4">
      <c r="B701" s="254" t="s">
        <v>1402</v>
      </c>
      <c r="C701" s="11" t="s">
        <v>784</v>
      </c>
      <c r="D701" s="12" t="s">
        <v>1482</v>
      </c>
      <c r="E701" s="12" t="s">
        <v>841</v>
      </c>
      <c r="F701" s="13">
        <v>1900000</v>
      </c>
      <c r="G701" s="11" t="s">
        <v>1327</v>
      </c>
      <c r="H701" s="11" t="s">
        <v>1362</v>
      </c>
      <c r="I701" s="11" t="s">
        <v>799</v>
      </c>
      <c r="J701" s="11">
        <v>1</v>
      </c>
      <c r="K701" s="11"/>
      <c r="L701" s="11" t="s">
        <v>306</v>
      </c>
    </row>
    <row r="702" spans="2:12" ht="14.4">
      <c r="B702" s="254" t="s">
        <v>1389</v>
      </c>
      <c r="C702" s="11" t="s">
        <v>823</v>
      </c>
      <c r="D702" s="12" t="s">
        <v>1483</v>
      </c>
      <c r="E702" s="12" t="s">
        <v>1443</v>
      </c>
      <c r="F702" s="13">
        <v>4200000</v>
      </c>
      <c r="G702" s="11" t="s">
        <v>805</v>
      </c>
      <c r="H702" s="11" t="s">
        <v>1362</v>
      </c>
      <c r="I702" s="11" t="s">
        <v>799</v>
      </c>
      <c r="J702" s="11">
        <v>1</v>
      </c>
      <c r="K702" s="11"/>
      <c r="L702" s="11" t="s">
        <v>251</v>
      </c>
    </row>
    <row r="703" spans="2:12" ht="14.4">
      <c r="B703" s="254" t="s">
        <v>1460</v>
      </c>
      <c r="C703" s="11" t="s">
        <v>871</v>
      </c>
      <c r="D703" s="12" t="s">
        <v>1484</v>
      </c>
      <c r="E703" s="12" t="s">
        <v>833</v>
      </c>
      <c r="F703" s="13">
        <v>1000000</v>
      </c>
      <c r="G703" s="11" t="s">
        <v>805</v>
      </c>
      <c r="H703" s="11" t="s">
        <v>1362</v>
      </c>
      <c r="I703" s="11" t="s">
        <v>799</v>
      </c>
      <c r="J703" s="11">
        <v>1</v>
      </c>
      <c r="K703" s="11"/>
      <c r="L703" s="11" t="s">
        <v>251</v>
      </c>
    </row>
    <row r="704" spans="2:12" ht="14.4">
      <c r="B704" s="254" t="s">
        <v>1460</v>
      </c>
      <c r="C704" s="11" t="s">
        <v>871</v>
      </c>
      <c r="D704" s="12" t="s">
        <v>1485</v>
      </c>
      <c r="E704" s="12" t="s">
        <v>833</v>
      </c>
      <c r="F704" s="13">
        <v>1000000</v>
      </c>
      <c r="G704" s="11" t="s">
        <v>805</v>
      </c>
      <c r="H704" s="11" t="s">
        <v>1362</v>
      </c>
      <c r="I704" s="11" t="s">
        <v>799</v>
      </c>
      <c r="J704" s="11">
        <v>1</v>
      </c>
      <c r="K704" s="11"/>
      <c r="L704" s="11" t="s">
        <v>251</v>
      </c>
    </row>
    <row r="705" spans="2:12" ht="14.4">
      <c r="B705" s="254" t="s">
        <v>1460</v>
      </c>
      <c r="C705" s="11" t="s">
        <v>871</v>
      </c>
      <c r="D705" s="12" t="s">
        <v>1486</v>
      </c>
      <c r="E705" s="12" t="s">
        <v>833</v>
      </c>
      <c r="F705" s="13">
        <v>1000000</v>
      </c>
      <c r="G705" s="11" t="s">
        <v>805</v>
      </c>
      <c r="H705" s="11" t="s">
        <v>1362</v>
      </c>
      <c r="I705" s="11" t="s">
        <v>799</v>
      </c>
      <c r="J705" s="11">
        <v>1</v>
      </c>
      <c r="K705" s="11"/>
      <c r="L705" s="11" t="s">
        <v>251</v>
      </c>
    </row>
    <row r="706" spans="2:12" ht="14.4">
      <c r="B706" s="254" t="s">
        <v>1460</v>
      </c>
      <c r="C706" s="11" t="s">
        <v>871</v>
      </c>
      <c r="D706" s="12" t="s">
        <v>1487</v>
      </c>
      <c r="E706" s="12" t="s">
        <v>833</v>
      </c>
      <c r="F706" s="13">
        <v>1000000</v>
      </c>
      <c r="G706" s="11" t="s">
        <v>805</v>
      </c>
      <c r="H706" s="11" t="s">
        <v>1362</v>
      </c>
      <c r="I706" s="11" t="s">
        <v>799</v>
      </c>
      <c r="J706" s="11">
        <v>1</v>
      </c>
      <c r="K706" s="11"/>
      <c r="L706" s="11" t="s">
        <v>251</v>
      </c>
    </row>
    <row r="707" spans="2:12" ht="14.4">
      <c r="B707" s="254" t="s">
        <v>1460</v>
      </c>
      <c r="C707" s="11" t="s">
        <v>871</v>
      </c>
      <c r="D707" s="12" t="s">
        <v>1488</v>
      </c>
      <c r="E707" s="12" t="s">
        <v>833</v>
      </c>
      <c r="F707" s="13">
        <v>1000000</v>
      </c>
      <c r="G707" s="11" t="s">
        <v>805</v>
      </c>
      <c r="H707" s="11" t="s">
        <v>1362</v>
      </c>
      <c r="I707" s="11" t="s">
        <v>799</v>
      </c>
      <c r="J707" s="11">
        <v>1</v>
      </c>
      <c r="K707" s="11"/>
      <c r="L707" s="11" t="s">
        <v>251</v>
      </c>
    </row>
    <row r="708" spans="2:12" ht="14.4">
      <c r="B708" s="254" t="s">
        <v>1460</v>
      </c>
      <c r="C708" s="11" t="s">
        <v>871</v>
      </c>
      <c r="D708" s="12" t="s">
        <v>1489</v>
      </c>
      <c r="E708" s="12" t="s">
        <v>833</v>
      </c>
      <c r="F708" s="13">
        <v>1000000</v>
      </c>
      <c r="G708" s="11" t="s">
        <v>805</v>
      </c>
      <c r="H708" s="11" t="s">
        <v>1362</v>
      </c>
      <c r="I708" s="11" t="s">
        <v>799</v>
      </c>
      <c r="J708" s="11">
        <v>1</v>
      </c>
      <c r="K708" s="11"/>
      <c r="L708" s="11" t="s">
        <v>251</v>
      </c>
    </row>
    <row r="709" spans="2:12" ht="14.4">
      <c r="B709" s="254" t="s">
        <v>1460</v>
      </c>
      <c r="C709" s="11" t="s">
        <v>871</v>
      </c>
      <c r="D709" s="12" t="s">
        <v>1490</v>
      </c>
      <c r="E709" s="12" t="s">
        <v>833</v>
      </c>
      <c r="F709" s="13">
        <v>1000000</v>
      </c>
      <c r="G709" s="11" t="s">
        <v>805</v>
      </c>
      <c r="H709" s="11" t="s">
        <v>1362</v>
      </c>
      <c r="I709" s="11" t="s">
        <v>799</v>
      </c>
      <c r="J709" s="11">
        <v>1</v>
      </c>
      <c r="K709" s="11"/>
      <c r="L709" s="11" t="s">
        <v>1491</v>
      </c>
    </row>
    <row r="710" spans="2:12" ht="14.4">
      <c r="B710" s="254" t="s">
        <v>1460</v>
      </c>
      <c r="C710" s="11" t="s">
        <v>871</v>
      </c>
      <c r="D710" s="12" t="s">
        <v>1492</v>
      </c>
      <c r="E710" s="12" t="s">
        <v>833</v>
      </c>
      <c r="F710" s="13">
        <v>1000000</v>
      </c>
      <c r="G710" s="11" t="s">
        <v>805</v>
      </c>
      <c r="H710" s="11" t="s">
        <v>1362</v>
      </c>
      <c r="I710" s="11" t="s">
        <v>799</v>
      </c>
      <c r="J710" s="11">
        <v>1</v>
      </c>
      <c r="K710" s="11"/>
      <c r="L710" s="11" t="s">
        <v>306</v>
      </c>
    </row>
    <row r="711" spans="2:12" ht="14.4">
      <c r="B711" s="254" t="s">
        <v>1460</v>
      </c>
      <c r="C711" s="11" t="s">
        <v>871</v>
      </c>
      <c r="D711" s="12" t="s">
        <v>1493</v>
      </c>
      <c r="E711" s="12" t="s">
        <v>833</v>
      </c>
      <c r="F711" s="13">
        <v>1000000</v>
      </c>
      <c r="G711" s="11" t="s">
        <v>805</v>
      </c>
      <c r="H711" s="11" t="s">
        <v>1362</v>
      </c>
      <c r="I711" s="11" t="s">
        <v>799</v>
      </c>
      <c r="J711" s="11">
        <v>1</v>
      </c>
      <c r="K711" s="11"/>
      <c r="L711" s="11" t="s">
        <v>306</v>
      </c>
    </row>
    <row r="712" spans="2:12" ht="14.4">
      <c r="B712" s="254" t="s">
        <v>1460</v>
      </c>
      <c r="C712" s="11" t="s">
        <v>871</v>
      </c>
      <c r="D712" s="12" t="s">
        <v>1494</v>
      </c>
      <c r="E712" s="12" t="s">
        <v>833</v>
      </c>
      <c r="F712" s="13">
        <v>1000000</v>
      </c>
      <c r="G712" s="11" t="s">
        <v>805</v>
      </c>
      <c r="H712" s="11" t="s">
        <v>1362</v>
      </c>
      <c r="I712" s="11" t="s">
        <v>799</v>
      </c>
      <c r="J712" s="11">
        <v>1</v>
      </c>
      <c r="K712" s="11"/>
      <c r="L712" s="11" t="s">
        <v>306</v>
      </c>
    </row>
    <row r="713" spans="2:12" ht="14.4">
      <c r="B713" s="254" t="s">
        <v>1462</v>
      </c>
      <c r="C713" s="11" t="s">
        <v>784</v>
      </c>
      <c r="D713" s="12" t="s">
        <v>1495</v>
      </c>
      <c r="E713" s="12" t="s">
        <v>841</v>
      </c>
      <c r="F713" s="13">
        <v>1550000</v>
      </c>
      <c r="G713" s="11" t="s">
        <v>805</v>
      </c>
      <c r="H713" s="11" t="s">
        <v>1362</v>
      </c>
      <c r="I713" s="11" t="s">
        <v>799</v>
      </c>
      <c r="J713" s="11">
        <v>1</v>
      </c>
      <c r="K713" s="11"/>
      <c r="L713" s="11" t="s">
        <v>251</v>
      </c>
    </row>
    <row r="714" spans="2:12" ht="14.4">
      <c r="B714" s="525"/>
      <c r="C714" s="54"/>
      <c r="D714" s="292"/>
      <c r="E714" s="292"/>
      <c r="F714" s="293"/>
      <c r="G714" s="54"/>
      <c r="H714" s="54"/>
      <c r="I714" s="54"/>
      <c r="J714" s="54"/>
      <c r="K714" s="54"/>
      <c r="L714" s="54"/>
    </row>
    <row r="715" spans="2:12" ht="14.4">
      <c r="B715" s="661">
        <v>44718</v>
      </c>
      <c r="C715" s="288" t="s">
        <v>784</v>
      </c>
      <c r="D715" s="289" t="s">
        <v>1496</v>
      </c>
      <c r="E715" s="289" t="s">
        <v>841</v>
      </c>
      <c r="F715" s="290">
        <v>320000000</v>
      </c>
      <c r="G715" s="288" t="s">
        <v>1497</v>
      </c>
      <c r="H715" s="288" t="s">
        <v>1362</v>
      </c>
      <c r="I715" s="288" t="s">
        <v>799</v>
      </c>
      <c r="J715" s="288"/>
      <c r="K715" s="288">
        <v>1</v>
      </c>
      <c r="L715" s="288" t="s">
        <v>830</v>
      </c>
    </row>
    <row r="716" spans="2:12" ht="14.4">
      <c r="B716" s="668" t="s">
        <v>1416</v>
      </c>
      <c r="C716" s="288" t="s">
        <v>823</v>
      </c>
      <c r="D716" s="289" t="s">
        <v>1498</v>
      </c>
      <c r="E716" s="289" t="s">
        <v>74</v>
      </c>
      <c r="F716" s="290">
        <v>500000000</v>
      </c>
      <c r="G716" s="288" t="s">
        <v>805</v>
      </c>
      <c r="H716" s="288" t="s">
        <v>829</v>
      </c>
      <c r="I716" s="288" t="s">
        <v>799</v>
      </c>
      <c r="J716" s="288"/>
      <c r="K716" s="288">
        <v>1</v>
      </c>
      <c r="L716" s="288" t="s">
        <v>830</v>
      </c>
    </row>
    <row r="717" spans="2:12" ht="14.4">
      <c r="B717" s="661" t="s">
        <v>1499</v>
      </c>
      <c r="C717" s="288" t="s">
        <v>784</v>
      </c>
      <c r="D717" s="289" t="s">
        <v>1500</v>
      </c>
      <c r="E717" s="289" t="s">
        <v>74</v>
      </c>
      <c r="F717" s="290">
        <v>500000000</v>
      </c>
      <c r="G717" s="288" t="s">
        <v>805</v>
      </c>
      <c r="H717" s="288" t="s">
        <v>1362</v>
      </c>
      <c r="I717" s="288" t="s">
        <v>799</v>
      </c>
      <c r="J717" s="288"/>
      <c r="K717" s="288">
        <v>1</v>
      </c>
      <c r="L717" s="288" t="s">
        <v>830</v>
      </c>
    </row>
    <row r="718" spans="2:12" ht="18">
      <c r="B718" s="1252" t="s">
        <v>26</v>
      </c>
      <c r="C718" s="1253"/>
      <c r="D718" s="1253"/>
      <c r="E718" s="1253"/>
      <c r="F718" s="1253"/>
      <c r="G718" s="1253"/>
      <c r="H718" s="1253"/>
      <c r="I718" s="1254"/>
      <c r="J718" s="182">
        <f>SUM(J691:J714)</f>
        <v>23</v>
      </c>
      <c r="K718" s="182">
        <f>SUM(K715:K717)</f>
        <v>3</v>
      </c>
      <c r="L718" s="182">
        <f>J718+K718</f>
        <v>26</v>
      </c>
    </row>
    <row r="721" spans="2:12" ht="18">
      <c r="B721" s="1241" t="s">
        <v>1501</v>
      </c>
      <c r="C721" s="1242"/>
      <c r="D721" s="1242"/>
      <c r="E721" s="1242"/>
      <c r="F721" s="1242"/>
      <c r="G721" s="1242"/>
      <c r="H721" s="1242"/>
      <c r="I721" s="1242"/>
      <c r="J721" s="1242"/>
      <c r="K721" s="1242"/>
      <c r="L721" s="1243"/>
    </row>
    <row r="722" spans="2:12" ht="18">
      <c r="B722" s="656" t="s">
        <v>782</v>
      </c>
      <c r="C722" s="175" t="s">
        <v>783</v>
      </c>
      <c r="D722" s="175" t="s">
        <v>784</v>
      </c>
      <c r="E722" s="175" t="s">
        <v>785</v>
      </c>
      <c r="F722" s="181" t="s">
        <v>786</v>
      </c>
      <c r="G722" s="175" t="s">
        <v>787</v>
      </c>
      <c r="H722" s="175" t="s">
        <v>788</v>
      </c>
      <c r="I722" s="175" t="s">
        <v>789</v>
      </c>
      <c r="J722" s="175" t="s">
        <v>790</v>
      </c>
      <c r="K722" s="175" t="s">
        <v>791</v>
      </c>
      <c r="L722" s="175" t="s">
        <v>792</v>
      </c>
    </row>
    <row r="723" spans="2:12" ht="14.4">
      <c r="B723" s="294" t="s">
        <v>1350</v>
      </c>
      <c r="C723" s="11" t="s">
        <v>784</v>
      </c>
      <c r="D723" s="12" t="s">
        <v>1502</v>
      </c>
      <c r="E723" s="12" t="s">
        <v>74</v>
      </c>
      <c r="F723" s="13">
        <v>3100000</v>
      </c>
      <c r="G723" s="11" t="s">
        <v>805</v>
      </c>
      <c r="H723" s="11" t="s">
        <v>799</v>
      </c>
      <c r="I723" s="11" t="s">
        <v>799</v>
      </c>
      <c r="J723" s="11">
        <v>1</v>
      </c>
      <c r="K723" s="11"/>
      <c r="L723" s="11" t="s">
        <v>243</v>
      </c>
    </row>
    <row r="724" spans="2:12" ht="14.4">
      <c r="B724" s="254">
        <v>44598</v>
      </c>
      <c r="C724" s="11" t="s">
        <v>823</v>
      </c>
      <c r="D724" s="12" t="s">
        <v>1503</v>
      </c>
      <c r="E724" s="12" t="s">
        <v>1039</v>
      </c>
      <c r="F724" s="13">
        <v>19000000</v>
      </c>
      <c r="G724" s="11" t="s">
        <v>805</v>
      </c>
      <c r="H724" s="11" t="s">
        <v>1362</v>
      </c>
      <c r="I724" s="11" t="s">
        <v>799</v>
      </c>
      <c r="J724" s="11">
        <v>1</v>
      </c>
      <c r="K724" s="11"/>
      <c r="L724" s="11" t="s">
        <v>306</v>
      </c>
    </row>
    <row r="725" spans="2:12" ht="18">
      <c r="B725" s="1266" t="s">
        <v>26</v>
      </c>
      <c r="C725" s="1267"/>
      <c r="D725" s="1267"/>
      <c r="E725" s="1267"/>
      <c r="F725" s="1267"/>
      <c r="G725" s="1267"/>
      <c r="H725" s="1267"/>
      <c r="I725" s="1268"/>
      <c r="J725" s="237">
        <f>SUM(J723:J724)</f>
        <v>2</v>
      </c>
      <c r="K725" s="237">
        <f>SUM(K723:K724)</f>
        <v>0</v>
      </c>
      <c r="L725" s="237">
        <f>J725+K725</f>
        <v>2</v>
      </c>
    </row>
    <row r="726" spans="2:12" s="55" customFormat="1" ht="18">
      <c r="B726" s="655"/>
      <c r="C726" s="95"/>
      <c r="D726" s="95"/>
      <c r="E726" s="95"/>
      <c r="F726" s="95"/>
      <c r="G726" s="95"/>
      <c r="H726" s="95"/>
      <c r="I726" s="95"/>
      <c r="J726" s="96"/>
      <c r="K726" s="96"/>
      <c r="L726" s="96"/>
    </row>
    <row r="727" spans="2:12" ht="18">
      <c r="B727" s="1241" t="s">
        <v>1504</v>
      </c>
      <c r="C727" s="1242"/>
      <c r="D727" s="1242"/>
      <c r="E727" s="1242"/>
      <c r="F727" s="1242"/>
      <c r="G727" s="1242"/>
      <c r="H727" s="1242"/>
      <c r="I727" s="1242"/>
      <c r="J727" s="1242"/>
      <c r="K727" s="1242"/>
      <c r="L727" s="1243"/>
    </row>
    <row r="728" spans="2:12" ht="18">
      <c r="B728" s="656" t="s">
        <v>782</v>
      </c>
      <c r="C728" s="175" t="s">
        <v>783</v>
      </c>
      <c r="D728" s="175" t="s">
        <v>784</v>
      </c>
      <c r="E728" s="175" t="s">
        <v>785</v>
      </c>
      <c r="F728" s="181" t="s">
        <v>786</v>
      </c>
      <c r="G728" s="175" t="s">
        <v>787</v>
      </c>
      <c r="H728" s="175" t="s">
        <v>788</v>
      </c>
      <c r="I728" s="175" t="s">
        <v>789</v>
      </c>
      <c r="J728" s="175" t="s">
        <v>790</v>
      </c>
      <c r="K728" s="175" t="s">
        <v>791</v>
      </c>
      <c r="L728" s="175" t="s">
        <v>792</v>
      </c>
    </row>
    <row r="729" spans="2:12" ht="14.4">
      <c r="B729" s="254" t="s">
        <v>1396</v>
      </c>
      <c r="C729" s="11" t="s">
        <v>871</v>
      </c>
      <c r="D729" s="12" t="s">
        <v>1505</v>
      </c>
      <c r="E729" s="12" t="s">
        <v>845</v>
      </c>
      <c r="F729" s="13">
        <v>2200000</v>
      </c>
      <c r="G729" s="11" t="s">
        <v>805</v>
      </c>
      <c r="H729" s="11" t="s">
        <v>799</v>
      </c>
      <c r="I729" s="11" t="s">
        <v>799</v>
      </c>
      <c r="J729" s="11">
        <v>1</v>
      </c>
      <c r="K729" s="11"/>
      <c r="L729" s="11" t="s">
        <v>251</v>
      </c>
    </row>
    <row r="730" spans="2:12" ht="14.4">
      <c r="B730" s="254" t="s">
        <v>1396</v>
      </c>
      <c r="C730" s="11" t="s">
        <v>838</v>
      </c>
      <c r="D730" s="12" t="s">
        <v>1506</v>
      </c>
      <c r="E730" s="12" t="s">
        <v>1507</v>
      </c>
      <c r="F730" s="13">
        <v>850000</v>
      </c>
      <c r="G730" s="11" t="s">
        <v>805</v>
      </c>
      <c r="H730" s="11" t="s">
        <v>799</v>
      </c>
      <c r="I730" s="11" t="s">
        <v>799</v>
      </c>
      <c r="J730" s="11">
        <v>1</v>
      </c>
      <c r="K730" s="11"/>
      <c r="L730" s="11" t="s">
        <v>251</v>
      </c>
    </row>
    <row r="731" spans="2:12" ht="14.4">
      <c r="B731" s="254" t="s">
        <v>1353</v>
      </c>
      <c r="C731" s="11" t="s">
        <v>784</v>
      </c>
      <c r="D731" s="12" t="s">
        <v>1508</v>
      </c>
      <c r="E731" s="12" t="s">
        <v>884</v>
      </c>
      <c r="F731" s="13">
        <v>1300000</v>
      </c>
      <c r="G731" s="11" t="s">
        <v>805</v>
      </c>
      <c r="H731" s="11" t="s">
        <v>829</v>
      </c>
      <c r="I731" s="11" t="s">
        <v>799</v>
      </c>
      <c r="J731" s="11">
        <v>1</v>
      </c>
      <c r="K731" s="11"/>
      <c r="L731" s="11" t="s">
        <v>243</v>
      </c>
    </row>
    <row r="732" spans="2:12" ht="14.4">
      <c r="B732" s="254"/>
      <c r="C732" s="11"/>
      <c r="D732" s="12"/>
      <c r="E732" s="12"/>
      <c r="F732" s="13"/>
      <c r="G732" s="11"/>
      <c r="H732" s="11"/>
      <c r="I732" s="11"/>
      <c r="J732" s="11"/>
      <c r="K732" s="11"/>
      <c r="L732" s="11"/>
    </row>
    <row r="733" spans="2:12" ht="14.4">
      <c r="B733" s="582"/>
      <c r="C733" s="75"/>
      <c r="D733" s="76"/>
      <c r="E733" s="76"/>
      <c r="F733" s="74"/>
      <c r="G733" s="75"/>
      <c r="H733" s="75"/>
      <c r="I733" s="75"/>
      <c r="J733" s="75"/>
      <c r="K733" s="75"/>
      <c r="L733" s="75"/>
    </row>
    <row r="734" spans="2:12" ht="14.4">
      <c r="B734" s="660"/>
      <c r="C734" s="243"/>
      <c r="D734" s="244"/>
      <c r="E734" s="244"/>
      <c r="F734" s="245"/>
      <c r="G734" s="243"/>
      <c r="H734" s="243"/>
      <c r="I734" s="243"/>
      <c r="J734" s="243"/>
      <c r="K734" s="243"/>
      <c r="L734" s="243"/>
    </row>
    <row r="735" spans="2:12" ht="18">
      <c r="B735" s="1269" t="s">
        <v>26</v>
      </c>
      <c r="C735" s="1269"/>
      <c r="D735" s="1269"/>
      <c r="E735" s="1269"/>
      <c r="F735" s="1269"/>
      <c r="G735" s="1269"/>
      <c r="H735" s="1269"/>
      <c r="I735" s="1269"/>
      <c r="J735" s="336">
        <f>SUM(J729:J733)</f>
        <v>3</v>
      </c>
      <c r="K735" s="336">
        <f>SUM(K729:K733)</f>
        <v>0</v>
      </c>
      <c r="L735" s="336">
        <f>J735+K735</f>
        <v>3</v>
      </c>
    </row>
    <row r="736" spans="2:12" s="55" customFormat="1" ht="18">
      <c r="B736" s="655"/>
      <c r="C736" s="95"/>
      <c r="D736" s="95"/>
      <c r="E736" s="95"/>
      <c r="F736" s="95"/>
      <c r="G736" s="95"/>
      <c r="H736" s="95"/>
      <c r="I736" s="95"/>
      <c r="J736" s="96"/>
      <c r="K736" s="96"/>
      <c r="L736" s="96"/>
    </row>
    <row r="737" spans="2:12" ht="18">
      <c r="B737" s="1241" t="s">
        <v>1343</v>
      </c>
      <c r="C737" s="1242"/>
      <c r="D737" s="1242"/>
      <c r="E737" s="1242"/>
      <c r="F737" s="1242"/>
      <c r="G737" s="1242"/>
      <c r="H737" s="1242"/>
      <c r="I737" s="1242"/>
      <c r="J737" s="1242"/>
      <c r="K737" s="1242"/>
      <c r="L737" s="1243"/>
    </row>
    <row r="738" spans="2:12" ht="18">
      <c r="B738" s="656" t="s">
        <v>782</v>
      </c>
      <c r="C738" s="175" t="s">
        <v>783</v>
      </c>
      <c r="D738" s="175" t="s">
        <v>784</v>
      </c>
      <c r="E738" s="175" t="s">
        <v>785</v>
      </c>
      <c r="F738" s="181" t="s">
        <v>786</v>
      </c>
      <c r="G738" s="175" t="s">
        <v>787</v>
      </c>
      <c r="H738" s="175" t="s">
        <v>788</v>
      </c>
      <c r="I738" s="175" t="s">
        <v>789</v>
      </c>
      <c r="J738" s="175" t="s">
        <v>790</v>
      </c>
      <c r="K738" s="175" t="s">
        <v>791</v>
      </c>
      <c r="L738" s="175" t="s">
        <v>792</v>
      </c>
    </row>
    <row r="739" spans="2:12" ht="14.4">
      <c r="B739" s="254" t="s">
        <v>1462</v>
      </c>
      <c r="C739" s="11" t="s">
        <v>784</v>
      </c>
      <c r="D739" s="12" t="s">
        <v>1509</v>
      </c>
      <c r="E739" s="12" t="s">
        <v>879</v>
      </c>
      <c r="F739" s="13">
        <v>1400000</v>
      </c>
      <c r="G739" s="11" t="s">
        <v>805</v>
      </c>
      <c r="H739" s="11" t="s">
        <v>829</v>
      </c>
      <c r="I739" s="11" t="s">
        <v>799</v>
      </c>
      <c r="J739" s="11">
        <v>1</v>
      </c>
      <c r="K739" s="11"/>
      <c r="L739" s="11" t="s">
        <v>306</v>
      </c>
    </row>
    <row r="740" spans="2:12" ht="18">
      <c r="B740" s="1252" t="s">
        <v>26</v>
      </c>
      <c r="C740" s="1253"/>
      <c r="D740" s="1253"/>
      <c r="E740" s="1253"/>
      <c r="F740" s="1253"/>
      <c r="G740" s="1253"/>
      <c r="H740" s="1253"/>
      <c r="I740" s="1254"/>
      <c r="J740" s="182">
        <f>SUM(J739:J739)</f>
        <v>1</v>
      </c>
      <c r="K740" s="182">
        <f>SUM(K739:K739)</f>
        <v>0</v>
      </c>
      <c r="L740" s="182">
        <f>J740+K740</f>
        <v>1</v>
      </c>
    </row>
    <row r="741" spans="2:12" ht="8.25" customHeight="1"/>
    <row r="743" spans="2:12" ht="31.2">
      <c r="B743" s="1169" t="s">
        <v>322</v>
      </c>
      <c r="C743" s="1169"/>
      <c r="D743" s="1169"/>
      <c r="E743" s="1169"/>
      <c r="F743" s="1169"/>
      <c r="G743" s="1169"/>
      <c r="H743" s="1169"/>
      <c r="I743" s="1169"/>
      <c r="J743" s="1169"/>
      <c r="K743" s="1169"/>
      <c r="L743" s="1169"/>
    </row>
    <row r="744" spans="2:12" ht="31.2">
      <c r="B744" s="649"/>
    </row>
    <row r="745" spans="2:12" ht="18">
      <c r="B745" s="1250" t="s">
        <v>1510</v>
      </c>
      <c r="C745" s="1250"/>
      <c r="D745" s="1250"/>
      <c r="E745" s="1250"/>
      <c r="F745" s="1250"/>
      <c r="G745" s="1250"/>
      <c r="H745" s="1250"/>
      <c r="I745" s="1250"/>
      <c r="J745" s="1250"/>
      <c r="K745" s="1250"/>
      <c r="L745" s="1250"/>
    </row>
    <row r="746" spans="2:12" ht="18">
      <c r="B746" s="650" t="s">
        <v>782</v>
      </c>
      <c r="C746" s="176" t="s">
        <v>783</v>
      </c>
      <c r="D746" s="176" t="s">
        <v>784</v>
      </c>
      <c r="E746" s="176" t="s">
        <v>785</v>
      </c>
      <c r="F746" s="177" t="s">
        <v>786</v>
      </c>
      <c r="G746" s="176" t="s">
        <v>787</v>
      </c>
      <c r="H746" s="176" t="s">
        <v>788</v>
      </c>
      <c r="I746" s="176" t="s">
        <v>789</v>
      </c>
      <c r="J746" s="176" t="s">
        <v>790</v>
      </c>
      <c r="K746" s="176" t="s">
        <v>791</v>
      </c>
      <c r="L746" s="176" t="s">
        <v>792</v>
      </c>
    </row>
    <row r="747" spans="2:12" ht="14.4">
      <c r="B747" s="254" t="s">
        <v>1511</v>
      </c>
      <c r="C747" s="11" t="s">
        <v>838</v>
      </c>
      <c r="D747" s="12" t="s">
        <v>1512</v>
      </c>
      <c r="E747" s="12" t="s">
        <v>1513</v>
      </c>
      <c r="F747" s="13">
        <v>1150000</v>
      </c>
      <c r="G747" s="11" t="s">
        <v>805</v>
      </c>
      <c r="H747" s="11" t="s">
        <v>799</v>
      </c>
      <c r="I747" s="11" t="s">
        <v>799</v>
      </c>
      <c r="J747" s="11">
        <v>1</v>
      </c>
      <c r="K747" s="11"/>
      <c r="L747" s="11" t="s">
        <v>306</v>
      </c>
    </row>
    <row r="748" spans="2:12" ht="14.4">
      <c r="B748" s="254" t="s">
        <v>1514</v>
      </c>
      <c r="C748" s="11" t="s">
        <v>784</v>
      </c>
      <c r="D748" s="12" t="s">
        <v>1515</v>
      </c>
      <c r="E748" s="12" t="s">
        <v>1000</v>
      </c>
      <c r="F748" s="13">
        <v>1200000</v>
      </c>
      <c r="G748" s="11" t="s">
        <v>805</v>
      </c>
      <c r="H748" s="11" t="s">
        <v>799</v>
      </c>
      <c r="I748" s="11" t="s">
        <v>799</v>
      </c>
      <c r="J748" s="11">
        <v>1</v>
      </c>
      <c r="K748" s="11"/>
      <c r="L748" s="11" t="s">
        <v>251</v>
      </c>
    </row>
    <row r="749" spans="2:12" ht="14.4">
      <c r="B749" s="254">
        <v>44568</v>
      </c>
      <c r="C749" s="11" t="s">
        <v>784</v>
      </c>
      <c r="D749" s="12" t="s">
        <v>1516</v>
      </c>
      <c r="E749" s="12" t="s">
        <v>928</v>
      </c>
      <c r="F749" s="13">
        <v>2000000</v>
      </c>
      <c r="G749" s="11" t="s">
        <v>1241</v>
      </c>
      <c r="H749" s="11" t="s">
        <v>799</v>
      </c>
      <c r="I749" s="11" t="s">
        <v>799</v>
      </c>
      <c r="J749" s="11">
        <v>1</v>
      </c>
      <c r="K749" s="11"/>
      <c r="L749" s="11" t="s">
        <v>251</v>
      </c>
    </row>
    <row r="750" spans="2:12" ht="14.4">
      <c r="B750" s="254">
        <v>44688</v>
      </c>
      <c r="C750" s="11" t="s">
        <v>838</v>
      </c>
      <c r="D750" s="12" t="s">
        <v>1517</v>
      </c>
      <c r="E750" s="12" t="s">
        <v>928</v>
      </c>
      <c r="F750" s="13">
        <v>1500000</v>
      </c>
      <c r="G750" s="11" t="s">
        <v>1518</v>
      </c>
      <c r="H750" s="11" t="s">
        <v>799</v>
      </c>
      <c r="I750" s="11" t="s">
        <v>799</v>
      </c>
      <c r="J750" s="11">
        <v>1</v>
      </c>
      <c r="K750" s="11"/>
      <c r="L750" s="11" t="s">
        <v>331</v>
      </c>
    </row>
    <row r="751" spans="2:12" ht="14.4">
      <c r="B751" s="254">
        <v>44719</v>
      </c>
      <c r="C751" s="54" t="s">
        <v>784</v>
      </c>
      <c r="D751" s="292" t="s">
        <v>1519</v>
      </c>
      <c r="E751" s="292" t="s">
        <v>866</v>
      </c>
      <c r="F751" s="293">
        <v>2500000</v>
      </c>
      <c r="G751" s="54" t="s">
        <v>1520</v>
      </c>
      <c r="H751" s="54" t="s">
        <v>799</v>
      </c>
      <c r="I751" s="54" t="s">
        <v>799</v>
      </c>
      <c r="J751" s="54">
        <v>1</v>
      </c>
      <c r="K751" s="54"/>
      <c r="L751" s="54" t="s">
        <v>251</v>
      </c>
    </row>
    <row r="752" spans="2:12" ht="14.4">
      <c r="B752" s="254">
        <v>44719</v>
      </c>
      <c r="C752" s="343" t="s">
        <v>784</v>
      </c>
      <c r="D752" s="364" t="s">
        <v>1521</v>
      </c>
      <c r="E752" s="433" t="s">
        <v>807</v>
      </c>
      <c r="F752" s="78">
        <v>3300000</v>
      </c>
      <c r="G752" s="343" t="s">
        <v>805</v>
      </c>
      <c r="H752" s="343" t="s">
        <v>799</v>
      </c>
      <c r="I752" s="343" t="s">
        <v>799</v>
      </c>
      <c r="J752" s="343">
        <v>1</v>
      </c>
      <c r="K752" s="343"/>
      <c r="L752" s="343" t="s">
        <v>331</v>
      </c>
    </row>
    <row r="753" spans="2:12" ht="14.4">
      <c r="B753" s="254">
        <v>44719</v>
      </c>
      <c r="C753" s="77" t="s">
        <v>784</v>
      </c>
      <c r="D753" s="17" t="s">
        <v>1522</v>
      </c>
      <c r="E753" s="17" t="s">
        <v>1523</v>
      </c>
      <c r="F753" s="78">
        <v>1700000</v>
      </c>
      <c r="G753" s="77" t="s">
        <v>805</v>
      </c>
      <c r="H753" s="77" t="s">
        <v>1362</v>
      </c>
      <c r="I753" s="77" t="s">
        <v>799</v>
      </c>
      <c r="J753" s="77">
        <v>1</v>
      </c>
      <c r="K753" s="77"/>
      <c r="L753" s="77" t="s">
        <v>331</v>
      </c>
    </row>
    <row r="754" spans="2:12" ht="14.4">
      <c r="B754" s="254" t="s">
        <v>1524</v>
      </c>
      <c r="C754" s="77" t="s">
        <v>823</v>
      </c>
      <c r="D754" s="17" t="s">
        <v>1525</v>
      </c>
      <c r="E754" s="17" t="s">
        <v>822</v>
      </c>
      <c r="F754" s="78">
        <v>4000000</v>
      </c>
      <c r="G754" s="77" t="s">
        <v>805</v>
      </c>
      <c r="H754" s="77" t="s">
        <v>1362</v>
      </c>
      <c r="I754" s="77" t="s">
        <v>799</v>
      </c>
      <c r="J754" s="77">
        <v>1</v>
      </c>
      <c r="K754" s="77"/>
      <c r="L754" s="77" t="s">
        <v>331</v>
      </c>
    </row>
    <row r="755" spans="2:12" ht="14.4">
      <c r="B755" s="254" t="s">
        <v>1524</v>
      </c>
      <c r="C755" s="77" t="s">
        <v>886</v>
      </c>
      <c r="D755" s="17" t="s">
        <v>1526</v>
      </c>
      <c r="E755" s="17" t="s">
        <v>837</v>
      </c>
      <c r="F755" s="78">
        <v>2500000</v>
      </c>
      <c r="G755" s="77" t="s">
        <v>805</v>
      </c>
      <c r="H755" s="77" t="s">
        <v>1362</v>
      </c>
      <c r="I755" s="77" t="s">
        <v>799</v>
      </c>
      <c r="J755" s="77">
        <v>1</v>
      </c>
      <c r="K755" s="77"/>
      <c r="L755" s="77" t="s">
        <v>251</v>
      </c>
    </row>
    <row r="756" spans="2:12" ht="14.4">
      <c r="B756" s="254" t="s">
        <v>1527</v>
      </c>
      <c r="C756" s="77" t="s">
        <v>784</v>
      </c>
      <c r="D756" s="17" t="s">
        <v>1528</v>
      </c>
      <c r="E756" s="17" t="s">
        <v>928</v>
      </c>
      <c r="F756" s="78">
        <v>1700000</v>
      </c>
      <c r="G756" s="77" t="s">
        <v>805</v>
      </c>
      <c r="H756" s="77" t="s">
        <v>1362</v>
      </c>
      <c r="I756" s="77" t="s">
        <v>799</v>
      </c>
      <c r="J756" s="77">
        <v>1</v>
      </c>
      <c r="K756" s="77"/>
      <c r="L756" s="77" t="s">
        <v>331</v>
      </c>
    </row>
    <row r="757" spans="2:12" ht="14.4">
      <c r="B757" s="254" t="s">
        <v>1527</v>
      </c>
      <c r="C757" s="77" t="s">
        <v>823</v>
      </c>
      <c r="D757" s="17" t="s">
        <v>1529</v>
      </c>
      <c r="E757" s="17" t="s">
        <v>807</v>
      </c>
      <c r="F757" s="78">
        <v>2600000</v>
      </c>
      <c r="G757" s="77" t="s">
        <v>805</v>
      </c>
      <c r="H757" s="77" t="s">
        <v>1362</v>
      </c>
      <c r="I757" s="77" t="s">
        <v>799</v>
      </c>
      <c r="J757" s="77">
        <v>1</v>
      </c>
      <c r="K757" s="77"/>
      <c r="L757" s="77" t="s">
        <v>331</v>
      </c>
    </row>
    <row r="758" spans="2:12" ht="14.4">
      <c r="B758" s="254" t="s">
        <v>1527</v>
      </c>
      <c r="C758" s="77" t="s">
        <v>1530</v>
      </c>
      <c r="D758" s="17" t="s">
        <v>1531</v>
      </c>
      <c r="E758" s="17" t="s">
        <v>1000</v>
      </c>
      <c r="F758" s="78">
        <v>1500000</v>
      </c>
      <c r="G758" s="77" t="s">
        <v>805</v>
      </c>
      <c r="H758" s="77" t="s">
        <v>829</v>
      </c>
      <c r="I758" s="77" t="s">
        <v>799</v>
      </c>
      <c r="J758" s="77">
        <v>1</v>
      </c>
      <c r="K758" s="77"/>
      <c r="L758" s="77" t="s">
        <v>251</v>
      </c>
    </row>
    <row r="759" spans="2:12" ht="14.4">
      <c r="B759" s="254" t="s">
        <v>1532</v>
      </c>
      <c r="C759" s="77" t="s">
        <v>784</v>
      </c>
      <c r="D759" s="17" t="s">
        <v>1533</v>
      </c>
      <c r="E759" s="17" t="s">
        <v>74</v>
      </c>
      <c r="F759" s="78">
        <v>2600000</v>
      </c>
      <c r="G759" s="77" t="s">
        <v>284</v>
      </c>
      <c r="H759" s="77" t="s">
        <v>1362</v>
      </c>
      <c r="I759" s="77" t="s">
        <v>799</v>
      </c>
      <c r="J759" s="77">
        <v>1</v>
      </c>
      <c r="K759" s="77"/>
      <c r="L759" s="77" t="s">
        <v>251</v>
      </c>
    </row>
    <row r="760" spans="2:12" ht="14.4">
      <c r="B760" s="254" t="s">
        <v>1532</v>
      </c>
      <c r="C760" s="77" t="s">
        <v>784</v>
      </c>
      <c r="D760" s="17" t="s">
        <v>1534</v>
      </c>
      <c r="E760" s="17" t="s">
        <v>822</v>
      </c>
      <c r="F760" s="78">
        <v>1500000</v>
      </c>
      <c r="G760" s="77" t="s">
        <v>1535</v>
      </c>
      <c r="H760" s="77" t="s">
        <v>1362</v>
      </c>
      <c r="I760" s="77" t="s">
        <v>799</v>
      </c>
      <c r="J760" s="77">
        <v>1</v>
      </c>
      <c r="K760" s="77"/>
      <c r="L760" s="77" t="s">
        <v>251</v>
      </c>
    </row>
    <row r="761" spans="2:12" ht="14.4">
      <c r="B761" s="254" t="s">
        <v>1536</v>
      </c>
      <c r="C761" s="77" t="s">
        <v>784</v>
      </c>
      <c r="D761" s="17" t="s">
        <v>1537</v>
      </c>
      <c r="E761" s="17" t="s">
        <v>1538</v>
      </c>
      <c r="F761" s="78">
        <v>1500000</v>
      </c>
      <c r="G761" s="77" t="s">
        <v>1539</v>
      </c>
      <c r="H761" s="77" t="s">
        <v>1362</v>
      </c>
      <c r="I761" s="77" t="s">
        <v>799</v>
      </c>
      <c r="J761" s="77">
        <v>1</v>
      </c>
      <c r="K761" s="77"/>
      <c r="L761" s="77" t="s">
        <v>331</v>
      </c>
    </row>
    <row r="762" spans="2:12" ht="14.4">
      <c r="B762" s="254" t="s">
        <v>1536</v>
      </c>
      <c r="C762" s="77" t="s">
        <v>838</v>
      </c>
      <c r="D762" s="17" t="s">
        <v>1540</v>
      </c>
      <c r="E762" s="17" t="s">
        <v>837</v>
      </c>
      <c r="F762" s="78">
        <v>800000</v>
      </c>
      <c r="G762" s="77" t="s">
        <v>805</v>
      </c>
      <c r="H762" s="77" t="s">
        <v>829</v>
      </c>
      <c r="I762" s="77" t="s">
        <v>799</v>
      </c>
      <c r="J762" s="77">
        <v>1</v>
      </c>
      <c r="K762" s="77"/>
      <c r="L762" s="77" t="s">
        <v>331</v>
      </c>
    </row>
    <row r="763" spans="2:12" ht="14.4">
      <c r="B763" s="254" t="s">
        <v>1536</v>
      </c>
      <c r="C763" s="77" t="s">
        <v>838</v>
      </c>
      <c r="D763" s="17" t="s">
        <v>1541</v>
      </c>
      <c r="E763" s="17" t="s">
        <v>837</v>
      </c>
      <c r="F763" s="78">
        <v>800000</v>
      </c>
      <c r="G763" s="77" t="s">
        <v>805</v>
      </c>
      <c r="H763" s="77" t="s">
        <v>1362</v>
      </c>
      <c r="I763" s="77" t="s">
        <v>799</v>
      </c>
      <c r="J763" s="77">
        <v>1</v>
      </c>
      <c r="K763" s="77"/>
      <c r="L763" s="77" t="s">
        <v>331</v>
      </c>
    </row>
    <row r="764" spans="2:12" ht="14.4">
      <c r="B764" s="254" t="s">
        <v>1536</v>
      </c>
      <c r="C764" s="220" t="s">
        <v>784</v>
      </c>
      <c r="D764" s="295" t="s">
        <v>1542</v>
      </c>
      <c r="E764" s="117" t="s">
        <v>1543</v>
      </c>
      <c r="F764" s="118">
        <v>900000</v>
      </c>
      <c r="G764" s="116" t="s">
        <v>805</v>
      </c>
      <c r="H764" s="116" t="s">
        <v>1362</v>
      </c>
      <c r="I764" s="116" t="s">
        <v>799</v>
      </c>
      <c r="J764" s="116">
        <v>1</v>
      </c>
      <c r="K764" s="116"/>
      <c r="L764" s="116" t="s">
        <v>251</v>
      </c>
    </row>
    <row r="765" spans="2:12" ht="14.4">
      <c r="B765" s="254" t="s">
        <v>1536</v>
      </c>
      <c r="C765" s="77" t="s">
        <v>871</v>
      </c>
      <c r="D765" s="296" t="s">
        <v>1544</v>
      </c>
      <c r="E765" s="218" t="s">
        <v>807</v>
      </c>
      <c r="F765" s="219">
        <v>1600000</v>
      </c>
      <c r="G765" s="98" t="s">
        <v>805</v>
      </c>
      <c r="H765" s="98" t="s">
        <v>829</v>
      </c>
      <c r="I765" s="98" t="s">
        <v>799</v>
      </c>
      <c r="J765" s="98">
        <v>1</v>
      </c>
      <c r="K765" s="98"/>
      <c r="L765" s="217" t="s">
        <v>331</v>
      </c>
    </row>
    <row r="766" spans="2:12" ht="14.4">
      <c r="B766" s="254" t="s">
        <v>1536</v>
      </c>
      <c r="C766" s="77" t="s">
        <v>838</v>
      </c>
      <c r="D766" s="297" t="s">
        <v>1545</v>
      </c>
      <c r="E766" s="17" t="s">
        <v>1019</v>
      </c>
      <c r="F766" s="78">
        <v>1100000</v>
      </c>
      <c r="G766" s="77" t="s">
        <v>805</v>
      </c>
      <c r="H766" s="77" t="s">
        <v>1362</v>
      </c>
      <c r="I766" s="77" t="s">
        <v>799</v>
      </c>
      <c r="J766" s="77">
        <v>1</v>
      </c>
      <c r="K766" s="77"/>
      <c r="L766" s="77" t="s">
        <v>251</v>
      </c>
    </row>
    <row r="767" spans="2:12" ht="14.4">
      <c r="B767" s="254"/>
      <c r="C767" s="220"/>
      <c r="D767" s="17"/>
      <c r="E767" s="17"/>
      <c r="F767" s="78"/>
      <c r="G767" s="77"/>
      <c r="H767" s="77"/>
      <c r="I767" s="77"/>
      <c r="J767" s="77"/>
      <c r="K767" s="77"/>
      <c r="L767" s="77"/>
    </row>
    <row r="768" spans="2:12" ht="14.4">
      <c r="B768" s="582" t="s">
        <v>1536</v>
      </c>
      <c r="C768" s="99" t="s">
        <v>784</v>
      </c>
      <c r="D768" s="100" t="s">
        <v>1546</v>
      </c>
      <c r="E768" s="100" t="s">
        <v>1547</v>
      </c>
      <c r="F768" s="101">
        <v>340000000</v>
      </c>
      <c r="G768" s="99" t="s">
        <v>805</v>
      </c>
      <c r="H768" s="99" t="s">
        <v>1362</v>
      </c>
      <c r="I768" s="99" t="s">
        <v>799</v>
      </c>
      <c r="J768" s="99"/>
      <c r="K768" s="99">
        <v>1</v>
      </c>
      <c r="L768" s="99" t="s">
        <v>830</v>
      </c>
    </row>
    <row r="769" spans="2:12" ht="14.4">
      <c r="B769" s="582" t="s">
        <v>1536</v>
      </c>
      <c r="C769" s="227" t="s">
        <v>838</v>
      </c>
      <c r="D769" s="100" t="s">
        <v>1548</v>
      </c>
      <c r="E769" s="228" t="s">
        <v>74</v>
      </c>
      <c r="F769" s="229">
        <v>304381000</v>
      </c>
      <c r="G769" s="227" t="s">
        <v>805</v>
      </c>
      <c r="H769" s="227" t="s">
        <v>1362</v>
      </c>
      <c r="I769" s="227" t="s">
        <v>799</v>
      </c>
      <c r="J769" s="227"/>
      <c r="K769" s="227">
        <v>1</v>
      </c>
      <c r="L769" s="227" t="s">
        <v>830</v>
      </c>
    </row>
    <row r="770" spans="2:12" ht="14.4">
      <c r="B770" s="582" t="s">
        <v>1536</v>
      </c>
      <c r="C770" s="99" t="s">
        <v>784</v>
      </c>
      <c r="D770" s="100" t="s">
        <v>1392</v>
      </c>
      <c r="E770" s="100" t="s">
        <v>906</v>
      </c>
      <c r="F770" s="229">
        <v>395000000</v>
      </c>
      <c r="G770" s="227" t="s">
        <v>1391</v>
      </c>
      <c r="H770" s="227" t="s">
        <v>1362</v>
      </c>
      <c r="I770" s="227" t="s">
        <v>799</v>
      </c>
      <c r="J770" s="227"/>
      <c r="K770" s="227">
        <v>1</v>
      </c>
      <c r="L770" s="227" t="s">
        <v>830</v>
      </c>
    </row>
    <row r="771" spans="2:12" ht="18">
      <c r="B771" s="1244" t="s">
        <v>26</v>
      </c>
      <c r="C771" s="1245"/>
      <c r="D771" s="1245"/>
      <c r="E771" s="1245"/>
      <c r="F771" s="1245"/>
      <c r="G771" s="1245"/>
      <c r="H771" s="1245"/>
      <c r="I771" s="1246"/>
      <c r="J771" s="178">
        <f>SUM(J747:J767)</f>
        <v>20</v>
      </c>
      <c r="K771" s="178">
        <f>SUM(K758:K770)</f>
        <v>3</v>
      </c>
      <c r="L771" s="178">
        <f>J771+K771</f>
        <v>23</v>
      </c>
    </row>
    <row r="772" spans="2:12" ht="14.4">
      <c r="B772" s="654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2:12" ht="18">
      <c r="B773" s="1247" t="s">
        <v>1549</v>
      </c>
      <c r="C773" s="1248"/>
      <c r="D773" s="1248"/>
      <c r="E773" s="1248"/>
      <c r="F773" s="1248"/>
      <c r="G773" s="1248"/>
      <c r="H773" s="1248"/>
      <c r="I773" s="1248"/>
      <c r="J773" s="1248"/>
      <c r="K773" s="1248"/>
      <c r="L773" s="1249"/>
    </row>
    <row r="774" spans="2:12" ht="18">
      <c r="B774" s="650" t="s">
        <v>782</v>
      </c>
      <c r="C774" s="176" t="s">
        <v>783</v>
      </c>
      <c r="D774" s="176" t="s">
        <v>784</v>
      </c>
      <c r="E774" s="176" t="s">
        <v>785</v>
      </c>
      <c r="F774" s="177" t="s">
        <v>786</v>
      </c>
      <c r="G774" s="176" t="s">
        <v>787</v>
      </c>
      <c r="H774" s="176" t="s">
        <v>788</v>
      </c>
      <c r="I774" s="176" t="s">
        <v>789</v>
      </c>
      <c r="J774" s="176" t="s">
        <v>790</v>
      </c>
      <c r="K774" s="176" t="s">
        <v>791</v>
      </c>
      <c r="L774" s="176" t="s">
        <v>792</v>
      </c>
    </row>
    <row r="775" spans="2:12" ht="14.4">
      <c r="B775" s="254">
        <v>44688</v>
      </c>
      <c r="C775" s="11" t="s">
        <v>823</v>
      </c>
      <c r="D775" s="12" t="s">
        <v>1550</v>
      </c>
      <c r="E775" s="12" t="s">
        <v>1108</v>
      </c>
      <c r="F775" s="13">
        <v>1500000</v>
      </c>
      <c r="G775" s="11" t="s">
        <v>805</v>
      </c>
      <c r="H775" s="11" t="s">
        <v>1362</v>
      </c>
      <c r="I775" s="11" t="s">
        <v>799</v>
      </c>
      <c r="J775" s="11">
        <v>1</v>
      </c>
      <c r="K775" s="11"/>
      <c r="L775" s="11" t="s">
        <v>331</v>
      </c>
    </row>
    <row r="776" spans="2:12" ht="14.4">
      <c r="B776" s="254">
        <v>44689</v>
      </c>
      <c r="C776" s="11" t="s">
        <v>823</v>
      </c>
      <c r="D776" s="12" t="s">
        <v>1551</v>
      </c>
      <c r="E776" s="12" t="s">
        <v>1069</v>
      </c>
      <c r="F776" s="13">
        <v>13000000</v>
      </c>
      <c r="G776" s="11" t="s">
        <v>805</v>
      </c>
      <c r="H776" s="11" t="s">
        <v>1362</v>
      </c>
      <c r="I776" s="11" t="s">
        <v>799</v>
      </c>
      <c r="J776" s="11">
        <v>1</v>
      </c>
      <c r="K776" s="11"/>
      <c r="L776" s="11" t="s">
        <v>331</v>
      </c>
    </row>
    <row r="777" spans="2:12" ht="14.4">
      <c r="B777" s="254">
        <v>44872</v>
      </c>
      <c r="C777" s="11" t="s">
        <v>784</v>
      </c>
      <c r="D777" s="12" t="s">
        <v>1552</v>
      </c>
      <c r="E777" s="12" t="s">
        <v>1066</v>
      </c>
      <c r="F777" s="13">
        <v>2500000</v>
      </c>
      <c r="G777" s="11" t="s">
        <v>805</v>
      </c>
      <c r="H777" s="11" t="s">
        <v>1362</v>
      </c>
      <c r="I777" s="11" t="s">
        <v>799</v>
      </c>
      <c r="J777" s="11">
        <v>1</v>
      </c>
      <c r="K777" s="11"/>
      <c r="L777" s="11" t="s">
        <v>331</v>
      </c>
    </row>
    <row r="778" spans="2:12" ht="14.4">
      <c r="B778" s="254">
        <v>44872</v>
      </c>
      <c r="C778" s="11" t="s">
        <v>838</v>
      </c>
      <c r="D778" s="12" t="s">
        <v>1553</v>
      </c>
      <c r="E778" s="12" t="s">
        <v>796</v>
      </c>
      <c r="F778" s="13">
        <v>1000000</v>
      </c>
      <c r="G778" s="11" t="s">
        <v>805</v>
      </c>
      <c r="H778" s="11" t="s">
        <v>1362</v>
      </c>
      <c r="I778" s="11" t="s">
        <v>799</v>
      </c>
      <c r="J778" s="11">
        <v>1</v>
      </c>
      <c r="K778" s="11"/>
      <c r="L778" s="11" t="s">
        <v>251</v>
      </c>
    </row>
    <row r="779" spans="2:12" ht="14.4">
      <c r="B779" s="254" t="s">
        <v>1524</v>
      </c>
      <c r="C779" s="11" t="s">
        <v>838</v>
      </c>
      <c r="D779" s="12" t="s">
        <v>1554</v>
      </c>
      <c r="E779" s="12" t="s">
        <v>1099</v>
      </c>
      <c r="F779" s="13">
        <v>1600000</v>
      </c>
      <c r="G779" s="11" t="s">
        <v>805</v>
      </c>
      <c r="H779" s="11" t="s">
        <v>1362</v>
      </c>
      <c r="I779" s="11" t="s">
        <v>799</v>
      </c>
      <c r="J779" s="11">
        <v>1</v>
      </c>
      <c r="K779" s="11"/>
      <c r="L779" s="11" t="s">
        <v>251</v>
      </c>
    </row>
    <row r="780" spans="2:12" ht="14.4">
      <c r="B780" s="254" t="s">
        <v>1524</v>
      </c>
      <c r="C780" s="11" t="s">
        <v>838</v>
      </c>
      <c r="D780" s="12" t="s">
        <v>1555</v>
      </c>
      <c r="E780" s="12" t="s">
        <v>1099</v>
      </c>
      <c r="F780" s="13">
        <v>1500000</v>
      </c>
      <c r="G780" s="11" t="s">
        <v>805</v>
      </c>
      <c r="H780" s="11" t="s">
        <v>1362</v>
      </c>
      <c r="I780" s="11" t="s">
        <v>799</v>
      </c>
      <c r="J780" s="11">
        <v>1</v>
      </c>
      <c r="K780" s="11"/>
      <c r="L780" s="11" t="s">
        <v>331</v>
      </c>
    </row>
    <row r="781" spans="2:12" ht="14.4">
      <c r="B781" s="254" t="s">
        <v>1524</v>
      </c>
      <c r="C781" s="11" t="s">
        <v>838</v>
      </c>
      <c r="D781" s="12" t="s">
        <v>1556</v>
      </c>
      <c r="E781" s="12" t="s">
        <v>1099</v>
      </c>
      <c r="F781" s="13">
        <v>1500000</v>
      </c>
      <c r="G781" s="11" t="s">
        <v>805</v>
      </c>
      <c r="H781" s="11" t="s">
        <v>1362</v>
      </c>
      <c r="I781" s="11" t="s">
        <v>799</v>
      </c>
      <c r="J781" s="11">
        <v>1</v>
      </c>
      <c r="K781" s="11"/>
      <c r="L781" s="11" t="s">
        <v>331</v>
      </c>
    </row>
    <row r="782" spans="2:12" ht="14.4">
      <c r="B782" s="254" t="s">
        <v>1527</v>
      </c>
      <c r="C782" s="11" t="s">
        <v>838</v>
      </c>
      <c r="D782" s="12" t="s">
        <v>1557</v>
      </c>
      <c r="E782" s="12" t="s">
        <v>1558</v>
      </c>
      <c r="F782" s="13">
        <v>550000</v>
      </c>
      <c r="G782" s="11" t="s">
        <v>805</v>
      </c>
      <c r="H782" s="11" t="s">
        <v>1362</v>
      </c>
      <c r="I782" s="11" t="s">
        <v>799</v>
      </c>
      <c r="J782" s="11">
        <v>1</v>
      </c>
      <c r="K782" s="11"/>
      <c r="L782" s="11" t="s">
        <v>251</v>
      </c>
    </row>
    <row r="783" spans="2:12" ht="14.4">
      <c r="B783" s="254" t="s">
        <v>1527</v>
      </c>
      <c r="C783" s="11" t="s">
        <v>838</v>
      </c>
      <c r="D783" s="12" t="s">
        <v>1526</v>
      </c>
      <c r="E783" s="12" t="s">
        <v>837</v>
      </c>
      <c r="F783" s="13">
        <v>1100000</v>
      </c>
      <c r="G783" s="11" t="s">
        <v>805</v>
      </c>
      <c r="H783" s="11" t="s">
        <v>1362</v>
      </c>
      <c r="I783" s="11" t="s">
        <v>799</v>
      </c>
      <c r="J783" s="11">
        <v>1</v>
      </c>
      <c r="K783" s="11"/>
      <c r="L783" s="11" t="s">
        <v>251</v>
      </c>
    </row>
    <row r="784" spans="2:12" ht="14.4">
      <c r="B784" s="254" t="s">
        <v>1180</v>
      </c>
      <c r="C784" s="54" t="s">
        <v>784</v>
      </c>
      <c r="D784" s="12" t="s">
        <v>1559</v>
      </c>
      <c r="E784" s="12" t="s">
        <v>1000</v>
      </c>
      <c r="F784" s="13">
        <v>1200000</v>
      </c>
      <c r="G784" s="11" t="s">
        <v>805</v>
      </c>
      <c r="H784" s="11" t="s">
        <v>1362</v>
      </c>
      <c r="I784" s="11" t="s">
        <v>799</v>
      </c>
      <c r="J784" s="11">
        <v>1</v>
      </c>
      <c r="K784" s="11"/>
      <c r="L784" s="11" t="s">
        <v>331</v>
      </c>
    </row>
    <row r="785" spans="2:12" ht="14.4">
      <c r="B785" s="525" t="s">
        <v>1180</v>
      </c>
      <c r="C785" s="98" t="s">
        <v>784</v>
      </c>
      <c r="D785" s="569" t="s">
        <v>1560</v>
      </c>
      <c r="E785" s="292" t="s">
        <v>1099</v>
      </c>
      <c r="F785" s="293">
        <v>1800000</v>
      </c>
      <c r="G785" s="54" t="s">
        <v>805</v>
      </c>
      <c r="H785" s="54" t="s">
        <v>1362</v>
      </c>
      <c r="I785" s="54" t="s">
        <v>799</v>
      </c>
      <c r="J785" s="54">
        <v>1</v>
      </c>
      <c r="K785" s="11"/>
      <c r="L785" s="11" t="s">
        <v>251</v>
      </c>
    </row>
    <row r="786" spans="2:12" ht="14.4">
      <c r="B786" s="337" t="s">
        <v>1561</v>
      </c>
      <c r="C786" s="239" t="s">
        <v>886</v>
      </c>
      <c r="D786" s="17" t="s">
        <v>1562</v>
      </c>
      <c r="E786" s="17" t="s">
        <v>1563</v>
      </c>
      <c r="F786" s="78">
        <v>1300000</v>
      </c>
      <c r="G786" s="77" t="s">
        <v>805</v>
      </c>
      <c r="H786" s="77" t="s">
        <v>1362</v>
      </c>
      <c r="I786" s="77" t="s">
        <v>799</v>
      </c>
      <c r="J786" s="77">
        <v>1</v>
      </c>
      <c r="K786" s="11"/>
      <c r="L786" s="11" t="s">
        <v>251</v>
      </c>
    </row>
    <row r="787" spans="2:12" ht="14.4">
      <c r="B787" s="469" t="s">
        <v>1564</v>
      </c>
      <c r="C787" s="239" t="s">
        <v>823</v>
      </c>
      <c r="D787" s="17" t="s">
        <v>1565</v>
      </c>
      <c r="E787" s="17" t="s">
        <v>807</v>
      </c>
      <c r="F787" s="78">
        <v>7000000</v>
      </c>
      <c r="G787" s="77" t="s">
        <v>805</v>
      </c>
      <c r="H787" s="77" t="s">
        <v>1362</v>
      </c>
      <c r="I787" s="77" t="s">
        <v>799</v>
      </c>
      <c r="J787" s="77">
        <v>1</v>
      </c>
      <c r="K787" s="11"/>
      <c r="L787" s="11" t="s">
        <v>251</v>
      </c>
    </row>
    <row r="788" spans="2:12" ht="14.4">
      <c r="B788" s="337"/>
      <c r="C788" s="239"/>
      <c r="D788" s="17"/>
      <c r="E788" s="17"/>
      <c r="F788" s="78"/>
      <c r="G788" s="77"/>
      <c r="H788" s="77"/>
      <c r="I788" s="77"/>
      <c r="J788" s="77"/>
      <c r="K788" s="11"/>
      <c r="L788" s="11"/>
    </row>
    <row r="789" spans="2:12" ht="14.4">
      <c r="B789" s="337"/>
      <c r="C789" s="239"/>
      <c r="D789" s="17"/>
      <c r="E789" s="17"/>
      <c r="F789" s="78"/>
      <c r="G789" s="77"/>
      <c r="H789" s="77"/>
      <c r="I789" s="77"/>
      <c r="J789" s="77"/>
      <c r="K789" s="11"/>
      <c r="L789" s="11"/>
    </row>
    <row r="790" spans="2:12" ht="14.4">
      <c r="B790" s="337"/>
      <c r="C790" s="239"/>
      <c r="D790" s="17"/>
      <c r="E790" s="17"/>
      <c r="F790" s="78"/>
      <c r="G790" s="77"/>
      <c r="H790" s="77"/>
      <c r="I790" s="77"/>
      <c r="J790" s="77"/>
      <c r="K790" s="11"/>
      <c r="L790" s="11"/>
    </row>
    <row r="791" spans="2:12" ht="14.4">
      <c r="B791" s="337"/>
      <c r="C791" s="239"/>
      <c r="D791" s="17"/>
      <c r="E791" s="17"/>
      <c r="F791" s="78"/>
      <c r="G791" s="77"/>
      <c r="H791" s="77"/>
      <c r="I791" s="77"/>
      <c r="J791" s="77"/>
      <c r="K791" s="11"/>
      <c r="L791" s="11"/>
    </row>
    <row r="792" spans="2:12" ht="14.4">
      <c r="B792" s="337"/>
      <c r="C792" s="239"/>
      <c r="D792" s="17"/>
      <c r="E792" s="17"/>
      <c r="F792" s="78"/>
      <c r="G792" s="77"/>
      <c r="H792" s="77"/>
      <c r="I792" s="77"/>
      <c r="J792" s="77"/>
      <c r="K792" s="11"/>
      <c r="L792" s="11"/>
    </row>
    <row r="793" spans="2:12" ht="14.4">
      <c r="B793" s="337"/>
      <c r="C793" s="239"/>
      <c r="D793" s="17"/>
      <c r="E793" s="17"/>
      <c r="F793" s="78"/>
      <c r="G793" s="77"/>
      <c r="H793" s="77"/>
      <c r="I793" s="77"/>
      <c r="J793" s="77"/>
      <c r="K793" s="11"/>
      <c r="L793" s="11"/>
    </row>
    <row r="794" spans="2:12" ht="14.4">
      <c r="B794" s="469" t="s">
        <v>1564</v>
      </c>
      <c r="C794" s="239" t="s">
        <v>784</v>
      </c>
      <c r="D794" s="17" t="s">
        <v>1566</v>
      </c>
      <c r="E794" s="17" t="s">
        <v>74</v>
      </c>
      <c r="F794" s="78">
        <v>3300000</v>
      </c>
      <c r="G794" s="77" t="s">
        <v>1567</v>
      </c>
      <c r="H794" s="77" t="s">
        <v>1362</v>
      </c>
      <c r="I794" s="77" t="s">
        <v>799</v>
      </c>
      <c r="J794" s="77">
        <v>1</v>
      </c>
      <c r="K794" s="11"/>
      <c r="L794" s="11" t="s">
        <v>246</v>
      </c>
    </row>
    <row r="795" spans="2:12" ht="14.4">
      <c r="B795" s="337" t="s">
        <v>1561</v>
      </c>
      <c r="C795" s="239" t="s">
        <v>886</v>
      </c>
      <c r="D795" s="17" t="s">
        <v>1568</v>
      </c>
      <c r="E795" s="17" t="s">
        <v>1563</v>
      </c>
      <c r="F795" s="78">
        <v>1700000</v>
      </c>
      <c r="G795" s="77" t="s">
        <v>805</v>
      </c>
      <c r="H795" s="77" t="s">
        <v>1362</v>
      </c>
      <c r="I795" s="77" t="s">
        <v>799</v>
      </c>
      <c r="J795" s="77">
        <v>1</v>
      </c>
      <c r="K795" s="11"/>
      <c r="L795" s="11" t="s">
        <v>331</v>
      </c>
    </row>
    <row r="796" spans="2:12" ht="14.4">
      <c r="B796" s="254" t="s">
        <v>1536</v>
      </c>
      <c r="C796" s="239" t="s">
        <v>838</v>
      </c>
      <c r="D796" s="17" t="s">
        <v>1569</v>
      </c>
      <c r="E796" s="17" t="s">
        <v>1019</v>
      </c>
      <c r="F796" s="78">
        <v>1100000</v>
      </c>
      <c r="G796" s="77" t="s">
        <v>805</v>
      </c>
      <c r="H796" s="77" t="s">
        <v>1362</v>
      </c>
      <c r="I796" s="77" t="s">
        <v>799</v>
      </c>
      <c r="J796" s="77">
        <v>1</v>
      </c>
      <c r="K796" s="11"/>
      <c r="L796" s="11" t="s">
        <v>251</v>
      </c>
    </row>
    <row r="797" spans="2:12" ht="14.4">
      <c r="B797" s="254" t="s">
        <v>1536</v>
      </c>
      <c r="C797" s="239" t="s">
        <v>838</v>
      </c>
      <c r="D797" s="17" t="s">
        <v>1570</v>
      </c>
      <c r="E797" s="17" t="s">
        <v>1019</v>
      </c>
      <c r="F797" s="78">
        <v>1100000</v>
      </c>
      <c r="G797" s="77" t="s">
        <v>805</v>
      </c>
      <c r="H797" s="77" t="s">
        <v>1362</v>
      </c>
      <c r="I797" s="77" t="s">
        <v>799</v>
      </c>
      <c r="J797" s="77">
        <v>1</v>
      </c>
      <c r="K797" s="11"/>
      <c r="L797" s="11" t="s">
        <v>251</v>
      </c>
    </row>
    <row r="798" spans="2:12" ht="14.4">
      <c r="B798" s="254" t="s">
        <v>1536</v>
      </c>
      <c r="C798" s="239" t="s">
        <v>838</v>
      </c>
      <c r="D798" s="17" t="s">
        <v>1571</v>
      </c>
      <c r="E798" s="17" t="s">
        <v>1019</v>
      </c>
      <c r="F798" s="78">
        <v>1100000</v>
      </c>
      <c r="G798" s="77" t="s">
        <v>805</v>
      </c>
      <c r="H798" s="77" t="s">
        <v>1362</v>
      </c>
      <c r="I798" s="77" t="s">
        <v>799</v>
      </c>
      <c r="J798" s="77">
        <v>1</v>
      </c>
      <c r="K798" s="11"/>
      <c r="L798" s="11" t="s">
        <v>251</v>
      </c>
    </row>
    <row r="799" spans="2:12" ht="14.4">
      <c r="B799" s="254" t="s">
        <v>1536</v>
      </c>
      <c r="C799" s="239" t="s">
        <v>838</v>
      </c>
      <c r="D799" s="17" t="s">
        <v>1572</v>
      </c>
      <c r="E799" s="17" t="s">
        <v>1019</v>
      </c>
      <c r="F799" s="78">
        <v>1100000</v>
      </c>
      <c r="G799" s="77" t="s">
        <v>805</v>
      </c>
      <c r="H799" s="77" t="s">
        <v>1362</v>
      </c>
      <c r="I799" s="77" t="s">
        <v>799</v>
      </c>
      <c r="J799" s="77">
        <v>1</v>
      </c>
      <c r="K799" s="11"/>
      <c r="L799" s="11" t="s">
        <v>251</v>
      </c>
    </row>
    <row r="800" spans="2:12" ht="14.4">
      <c r="B800" s="254" t="s">
        <v>1536</v>
      </c>
      <c r="C800" s="239" t="s">
        <v>838</v>
      </c>
      <c r="D800" s="17" t="s">
        <v>1573</v>
      </c>
      <c r="E800" s="17" t="s">
        <v>1019</v>
      </c>
      <c r="F800" s="78">
        <v>1100000</v>
      </c>
      <c r="G800" s="77" t="s">
        <v>805</v>
      </c>
      <c r="H800" s="77" t="s">
        <v>1362</v>
      </c>
      <c r="I800" s="77" t="s">
        <v>799</v>
      </c>
      <c r="J800" s="77">
        <v>1</v>
      </c>
      <c r="K800" s="11"/>
      <c r="L800" s="11" t="s">
        <v>251</v>
      </c>
    </row>
    <row r="801" spans="2:12" ht="14.4">
      <c r="B801" s="254"/>
      <c r="C801" s="11"/>
      <c r="D801" s="12"/>
      <c r="E801" s="12"/>
      <c r="F801" s="13"/>
      <c r="G801" s="11"/>
      <c r="H801" s="11"/>
      <c r="I801" s="11"/>
      <c r="J801" s="11"/>
      <c r="K801" s="11"/>
      <c r="L801" s="11"/>
    </row>
    <row r="802" spans="2:12" ht="14.4">
      <c r="B802" s="582">
        <v>44902</v>
      </c>
      <c r="C802" s="75" t="s">
        <v>823</v>
      </c>
      <c r="D802" s="76" t="s">
        <v>1574</v>
      </c>
      <c r="E802" s="76" t="s">
        <v>822</v>
      </c>
      <c r="F802" s="74">
        <v>700000000</v>
      </c>
      <c r="G802" s="75" t="s">
        <v>805</v>
      </c>
      <c r="H802" s="75" t="s">
        <v>1362</v>
      </c>
      <c r="I802" s="75" t="s">
        <v>799</v>
      </c>
      <c r="J802" s="75"/>
      <c r="K802" s="75">
        <v>1</v>
      </c>
      <c r="L802" s="75" t="s">
        <v>830</v>
      </c>
    </row>
    <row r="803" spans="2:12" ht="14.4">
      <c r="B803" s="582" t="s">
        <v>1575</v>
      </c>
      <c r="C803" s="75" t="s">
        <v>784</v>
      </c>
      <c r="D803" s="76" t="s">
        <v>1576</v>
      </c>
      <c r="E803" s="76" t="s">
        <v>807</v>
      </c>
      <c r="F803" s="74">
        <v>450000000</v>
      </c>
      <c r="G803" s="75" t="s">
        <v>805</v>
      </c>
      <c r="H803" s="75" t="s">
        <v>1362</v>
      </c>
      <c r="I803" s="75" t="s">
        <v>799</v>
      </c>
      <c r="J803" s="75"/>
      <c r="K803" s="75">
        <v>1</v>
      </c>
      <c r="L803" s="75" t="s">
        <v>830</v>
      </c>
    </row>
    <row r="804" spans="2:12" ht="14.4">
      <c r="B804" s="582" t="s">
        <v>1536</v>
      </c>
      <c r="C804" s="75" t="s">
        <v>838</v>
      </c>
      <c r="D804" s="76" t="s">
        <v>1577</v>
      </c>
      <c r="E804" s="76" t="s">
        <v>822</v>
      </c>
      <c r="F804" s="74">
        <v>300000000</v>
      </c>
      <c r="G804" s="75" t="s">
        <v>805</v>
      </c>
      <c r="H804" s="75" t="s">
        <v>1362</v>
      </c>
      <c r="I804" s="75" t="s">
        <v>799</v>
      </c>
      <c r="J804" s="75"/>
      <c r="K804" s="75">
        <v>1</v>
      </c>
      <c r="L804" s="75" t="s">
        <v>830</v>
      </c>
    </row>
    <row r="805" spans="2:12" ht="18">
      <c r="B805" s="1252" t="s">
        <v>26</v>
      </c>
      <c r="C805" s="1253"/>
      <c r="D805" s="1253"/>
      <c r="E805" s="1253"/>
      <c r="F805" s="1253"/>
      <c r="G805" s="1253"/>
      <c r="H805" s="1253"/>
      <c r="I805" s="1254"/>
      <c r="J805" s="179">
        <f>SUM(J775:J800)</f>
        <v>20</v>
      </c>
      <c r="K805" s="180">
        <f>SUM(K802:K804)</f>
        <v>3</v>
      </c>
      <c r="L805" s="180">
        <f>J805+K805</f>
        <v>23</v>
      </c>
    </row>
    <row r="806" spans="2:12" ht="18">
      <c r="B806" s="655"/>
      <c r="C806" s="95"/>
      <c r="D806" s="95"/>
      <c r="E806" s="95"/>
      <c r="F806" s="95"/>
      <c r="G806" s="95"/>
      <c r="H806" s="95"/>
      <c r="I806" s="95"/>
      <c r="J806" s="96"/>
      <c r="K806" s="96"/>
      <c r="L806" s="96"/>
    </row>
    <row r="807" spans="2:12" ht="18">
      <c r="B807" s="1247" t="s">
        <v>1578</v>
      </c>
      <c r="C807" s="1248"/>
      <c r="D807" s="1248"/>
      <c r="E807" s="1248"/>
      <c r="F807" s="1248"/>
      <c r="G807" s="1248"/>
      <c r="H807" s="1248"/>
      <c r="I807" s="1248"/>
      <c r="J807" s="1248"/>
      <c r="K807" s="1248"/>
      <c r="L807" s="1249"/>
    </row>
    <row r="808" spans="2:12" ht="18">
      <c r="B808" s="656" t="s">
        <v>782</v>
      </c>
      <c r="C808" s="175" t="s">
        <v>783</v>
      </c>
      <c r="D808" s="175" t="s">
        <v>784</v>
      </c>
      <c r="E808" s="175" t="s">
        <v>785</v>
      </c>
      <c r="F808" s="181" t="s">
        <v>786</v>
      </c>
      <c r="G808" s="175" t="s">
        <v>787</v>
      </c>
      <c r="H808" s="175" t="s">
        <v>788</v>
      </c>
      <c r="I808" s="175" t="s">
        <v>789</v>
      </c>
      <c r="J808" s="175" t="s">
        <v>790</v>
      </c>
      <c r="K808" s="175" t="s">
        <v>791</v>
      </c>
      <c r="L808" s="175" t="s">
        <v>792</v>
      </c>
    </row>
    <row r="809" spans="2:12" ht="14.4">
      <c r="B809" s="254" t="s">
        <v>1511</v>
      </c>
      <c r="C809" s="11" t="s">
        <v>823</v>
      </c>
      <c r="D809" s="12" t="s">
        <v>1579</v>
      </c>
      <c r="E809" s="12" t="s">
        <v>845</v>
      </c>
      <c r="F809" s="13">
        <v>5700000</v>
      </c>
      <c r="G809" s="11" t="s">
        <v>805</v>
      </c>
      <c r="H809" s="11" t="s">
        <v>1362</v>
      </c>
      <c r="I809" s="11" t="s">
        <v>799</v>
      </c>
      <c r="J809" s="11">
        <v>1</v>
      </c>
      <c r="K809" s="11"/>
      <c r="L809" s="11" t="s">
        <v>251</v>
      </c>
    </row>
    <row r="810" spans="2:12" ht="14.4">
      <c r="B810" s="254" t="s">
        <v>1580</v>
      </c>
      <c r="C810" s="11" t="s">
        <v>823</v>
      </c>
      <c r="D810" s="12" t="s">
        <v>1581</v>
      </c>
      <c r="E810" s="12" t="s">
        <v>1047</v>
      </c>
      <c r="F810" s="13">
        <v>3800000</v>
      </c>
      <c r="G810" s="11" t="s">
        <v>805</v>
      </c>
      <c r="H810" s="11" t="s">
        <v>829</v>
      </c>
      <c r="I810" s="11" t="s">
        <v>799</v>
      </c>
      <c r="J810" s="11">
        <v>1</v>
      </c>
      <c r="K810" s="11"/>
      <c r="L810" s="11" t="s">
        <v>306</v>
      </c>
    </row>
    <row r="811" spans="2:12" ht="14.4">
      <c r="B811" s="254">
        <v>44688</v>
      </c>
      <c r="C811" s="11" t="s">
        <v>871</v>
      </c>
      <c r="D811" s="12" t="s">
        <v>1582</v>
      </c>
      <c r="E811" s="12" t="s">
        <v>951</v>
      </c>
      <c r="F811" s="13">
        <v>1600000</v>
      </c>
      <c r="G811" s="11" t="s">
        <v>805</v>
      </c>
      <c r="H811" s="11" t="s">
        <v>1362</v>
      </c>
      <c r="I811" s="11" t="s">
        <v>799</v>
      </c>
      <c r="J811" s="11">
        <v>1</v>
      </c>
      <c r="K811" s="11"/>
      <c r="L811" s="11" t="s">
        <v>331</v>
      </c>
    </row>
    <row r="812" spans="2:12" ht="14.4">
      <c r="B812" s="254">
        <v>44688</v>
      </c>
      <c r="C812" s="11" t="s">
        <v>871</v>
      </c>
      <c r="D812" s="12" t="s">
        <v>1583</v>
      </c>
      <c r="E812" s="12" t="s">
        <v>951</v>
      </c>
      <c r="F812" s="13">
        <v>1500000</v>
      </c>
      <c r="G812" s="11" t="s">
        <v>805</v>
      </c>
      <c r="H812" s="11" t="s">
        <v>1362</v>
      </c>
      <c r="I812" s="11" t="s">
        <v>799</v>
      </c>
      <c r="J812" s="11">
        <v>1</v>
      </c>
      <c r="K812" s="11"/>
      <c r="L812" s="11" t="s">
        <v>331</v>
      </c>
    </row>
    <row r="813" spans="2:12" ht="14.4">
      <c r="B813" s="254">
        <v>44780</v>
      </c>
      <c r="C813" s="11" t="s">
        <v>784</v>
      </c>
      <c r="D813" s="12" t="s">
        <v>1584</v>
      </c>
      <c r="E813" s="12" t="s">
        <v>74</v>
      </c>
      <c r="F813" s="13">
        <v>3450000</v>
      </c>
      <c r="G813" s="11" t="s">
        <v>1585</v>
      </c>
      <c r="H813" s="11" t="s">
        <v>799</v>
      </c>
      <c r="I813" s="11" t="s">
        <v>799</v>
      </c>
      <c r="J813" s="11">
        <v>1</v>
      </c>
      <c r="K813" s="11"/>
      <c r="L813" s="11" t="s">
        <v>331</v>
      </c>
    </row>
    <row r="814" spans="2:12" ht="14.4">
      <c r="B814" s="525">
        <v>44902</v>
      </c>
      <c r="C814" s="54" t="s">
        <v>784</v>
      </c>
      <c r="D814" s="292" t="s">
        <v>1586</v>
      </c>
      <c r="E814" s="292" t="s">
        <v>841</v>
      </c>
      <c r="F814" s="293">
        <v>1600000</v>
      </c>
      <c r="G814" s="54" t="s">
        <v>1228</v>
      </c>
      <c r="H814" s="11" t="s">
        <v>1362</v>
      </c>
      <c r="I814" s="11" t="s">
        <v>799</v>
      </c>
      <c r="J814" s="11">
        <v>1</v>
      </c>
      <c r="K814" s="11"/>
      <c r="L814" s="11" t="s">
        <v>331</v>
      </c>
    </row>
    <row r="815" spans="2:12" ht="14.4">
      <c r="B815" s="525" t="s">
        <v>1561</v>
      </c>
      <c r="C815" s="98" t="s">
        <v>784</v>
      </c>
      <c r="D815" s="218" t="s">
        <v>1587</v>
      </c>
      <c r="E815" s="218" t="s">
        <v>1171</v>
      </c>
      <c r="F815" s="219">
        <v>2000000</v>
      </c>
      <c r="G815" s="98" t="s">
        <v>805</v>
      </c>
      <c r="H815" s="54" t="s">
        <v>829</v>
      </c>
      <c r="I815" s="54" t="s">
        <v>799</v>
      </c>
      <c r="J815" s="54">
        <v>1</v>
      </c>
      <c r="K815" s="54"/>
      <c r="L815" s="54" t="s">
        <v>251</v>
      </c>
    </row>
    <row r="816" spans="2:12" ht="14.4">
      <c r="B816" s="254" t="s">
        <v>1536</v>
      </c>
      <c r="C816" s="77" t="s">
        <v>838</v>
      </c>
      <c r="D816" s="17" t="s">
        <v>1577</v>
      </c>
      <c r="E816" s="17" t="s">
        <v>928</v>
      </c>
      <c r="F816" s="78">
        <v>1700000</v>
      </c>
      <c r="G816" s="77" t="s">
        <v>805</v>
      </c>
      <c r="H816" s="77" t="s">
        <v>1362</v>
      </c>
      <c r="I816" s="77" t="s">
        <v>799</v>
      </c>
      <c r="J816" s="77">
        <v>1</v>
      </c>
      <c r="K816" s="77"/>
      <c r="L816" s="77" t="s">
        <v>331</v>
      </c>
    </row>
    <row r="817" spans="2:12" ht="14.4">
      <c r="B817" s="254" t="s">
        <v>1536</v>
      </c>
      <c r="C817" s="77" t="s">
        <v>1588</v>
      </c>
      <c r="D817" s="17" t="s">
        <v>1589</v>
      </c>
      <c r="E817" s="17" t="s">
        <v>74</v>
      </c>
      <c r="F817" s="78">
        <v>2800000</v>
      </c>
      <c r="G817" s="77" t="s">
        <v>805</v>
      </c>
      <c r="H817" s="77" t="s">
        <v>1362</v>
      </c>
      <c r="I817" s="77" t="s">
        <v>799</v>
      </c>
      <c r="J817" s="77">
        <v>1</v>
      </c>
      <c r="K817" s="77"/>
      <c r="L817" s="77" t="s">
        <v>331</v>
      </c>
    </row>
    <row r="818" spans="2:12" ht="14.4">
      <c r="B818" s="254" t="s">
        <v>1536</v>
      </c>
      <c r="C818" s="77" t="s">
        <v>784</v>
      </c>
      <c r="D818" s="17" t="s">
        <v>1590</v>
      </c>
      <c r="E818" s="17" t="s">
        <v>74</v>
      </c>
      <c r="F818" s="78">
        <v>2800000</v>
      </c>
      <c r="G818" s="77" t="s">
        <v>805</v>
      </c>
      <c r="H818" s="77" t="s">
        <v>1362</v>
      </c>
      <c r="I818" s="77" t="s">
        <v>799</v>
      </c>
      <c r="J818" s="77">
        <v>1</v>
      </c>
      <c r="K818" s="77"/>
      <c r="L818" s="77" t="s">
        <v>331</v>
      </c>
    </row>
    <row r="819" spans="2:12" ht="14.4">
      <c r="B819" s="254" t="s">
        <v>1536</v>
      </c>
      <c r="C819" s="77" t="s">
        <v>838</v>
      </c>
      <c r="D819" s="17" t="s">
        <v>1591</v>
      </c>
      <c r="E819" s="17" t="s">
        <v>74</v>
      </c>
      <c r="F819" s="78">
        <v>1800000</v>
      </c>
      <c r="G819" s="77" t="s">
        <v>805</v>
      </c>
      <c r="H819" s="77" t="s">
        <v>1362</v>
      </c>
      <c r="I819" s="77" t="s">
        <v>799</v>
      </c>
      <c r="J819" s="77">
        <v>1</v>
      </c>
      <c r="K819" s="77"/>
      <c r="L819" s="77" t="s">
        <v>331</v>
      </c>
    </row>
    <row r="820" spans="2:12" ht="14.4">
      <c r="B820" s="254" t="s">
        <v>1536</v>
      </c>
      <c r="C820" s="77" t="s">
        <v>838</v>
      </c>
      <c r="D820" s="17" t="s">
        <v>1592</v>
      </c>
      <c r="E820" s="17" t="s">
        <v>74</v>
      </c>
      <c r="F820" s="78">
        <v>1800000</v>
      </c>
      <c r="G820" s="77" t="s">
        <v>805</v>
      </c>
      <c r="H820" s="77" t="s">
        <v>1362</v>
      </c>
      <c r="I820" s="77" t="s">
        <v>799</v>
      </c>
      <c r="J820" s="77">
        <v>1</v>
      </c>
      <c r="K820" s="77"/>
      <c r="L820" s="77" t="s">
        <v>331</v>
      </c>
    </row>
    <row r="821" spans="2:12" ht="14.4">
      <c r="B821" s="254" t="s">
        <v>1536</v>
      </c>
      <c r="C821" s="77" t="s">
        <v>838</v>
      </c>
      <c r="D821" s="17" t="s">
        <v>1593</v>
      </c>
      <c r="E821" s="17" t="s">
        <v>74</v>
      </c>
      <c r="F821" s="78">
        <v>1800000</v>
      </c>
      <c r="G821" s="77" t="s">
        <v>805</v>
      </c>
      <c r="H821" s="77" t="s">
        <v>1362</v>
      </c>
      <c r="I821" s="77" t="s">
        <v>799</v>
      </c>
      <c r="J821" s="77">
        <v>1</v>
      </c>
      <c r="K821" s="77"/>
      <c r="L821" s="77" t="s">
        <v>331</v>
      </c>
    </row>
    <row r="822" spans="2:12" ht="14.4">
      <c r="B822" s="254" t="s">
        <v>1536</v>
      </c>
      <c r="C822" s="583" t="s">
        <v>1021</v>
      </c>
      <c r="D822" s="330" t="s">
        <v>1594</v>
      </c>
      <c r="E822" s="481" t="s">
        <v>932</v>
      </c>
      <c r="F822" s="584">
        <v>5500000</v>
      </c>
      <c r="G822" s="220" t="s">
        <v>805</v>
      </c>
      <c r="H822" s="11" t="s">
        <v>799</v>
      </c>
      <c r="I822" s="11" t="s">
        <v>799</v>
      </c>
      <c r="J822" s="11">
        <v>1</v>
      </c>
      <c r="K822" s="11"/>
      <c r="L822" s="11" t="s">
        <v>251</v>
      </c>
    </row>
    <row r="823" spans="2:12" ht="14.4">
      <c r="B823" s="254" t="s">
        <v>1536</v>
      </c>
      <c r="C823" s="583" t="s">
        <v>1021</v>
      </c>
      <c r="D823" s="330" t="s">
        <v>1595</v>
      </c>
      <c r="E823" s="481" t="s">
        <v>932</v>
      </c>
      <c r="F823" s="584">
        <v>6500000</v>
      </c>
      <c r="G823" s="220" t="s">
        <v>805</v>
      </c>
      <c r="H823" s="11" t="s">
        <v>799</v>
      </c>
      <c r="I823" s="11" t="s">
        <v>799</v>
      </c>
      <c r="J823" s="11">
        <v>1</v>
      </c>
      <c r="K823" s="11"/>
      <c r="L823" s="11" t="s">
        <v>251</v>
      </c>
    </row>
    <row r="824" spans="2:12" ht="14.4">
      <c r="B824" s="254" t="s">
        <v>1536</v>
      </c>
      <c r="C824" s="583" t="s">
        <v>1021</v>
      </c>
      <c r="D824" s="330" t="s">
        <v>1596</v>
      </c>
      <c r="E824" s="481" t="s">
        <v>932</v>
      </c>
      <c r="F824" s="584">
        <v>6500000</v>
      </c>
      <c r="G824" s="220" t="s">
        <v>805</v>
      </c>
      <c r="H824" s="11" t="s">
        <v>799</v>
      </c>
      <c r="I824" s="11" t="s">
        <v>799</v>
      </c>
      <c r="J824" s="11">
        <v>1</v>
      </c>
      <c r="K824" s="11"/>
      <c r="L824" s="11" t="s">
        <v>251</v>
      </c>
    </row>
    <row r="825" spans="2:12" ht="14.4">
      <c r="B825" s="254" t="s">
        <v>1536</v>
      </c>
      <c r="C825" s="583" t="s">
        <v>1021</v>
      </c>
      <c r="D825" s="330" t="s">
        <v>1597</v>
      </c>
      <c r="E825" s="481" t="s">
        <v>932</v>
      </c>
      <c r="F825" s="584">
        <v>5500000</v>
      </c>
      <c r="G825" s="220" t="s">
        <v>805</v>
      </c>
      <c r="H825" s="11" t="s">
        <v>799</v>
      </c>
      <c r="I825" s="11" t="s">
        <v>799</v>
      </c>
      <c r="J825" s="11">
        <v>1</v>
      </c>
      <c r="K825" s="11"/>
      <c r="L825" s="11" t="s">
        <v>331</v>
      </c>
    </row>
    <row r="826" spans="2:12" ht="14.4">
      <c r="B826" s="254" t="s">
        <v>1536</v>
      </c>
      <c r="C826" s="585" t="s">
        <v>1021</v>
      </c>
      <c r="D826" s="586" t="s">
        <v>1598</v>
      </c>
      <c r="E826" s="587" t="s">
        <v>932</v>
      </c>
      <c r="F826" s="118">
        <v>18000000</v>
      </c>
      <c r="G826" s="116" t="s">
        <v>805</v>
      </c>
      <c r="H826" s="54" t="s">
        <v>799</v>
      </c>
      <c r="I826" s="54" t="s">
        <v>799</v>
      </c>
      <c r="J826" s="11">
        <v>1</v>
      </c>
      <c r="K826" s="11"/>
      <c r="L826" s="11" t="s">
        <v>331</v>
      </c>
    </row>
    <row r="827" spans="2:12" ht="14.4">
      <c r="B827" s="471" t="s">
        <v>1536</v>
      </c>
      <c r="C827" s="441" t="s">
        <v>823</v>
      </c>
      <c r="D827" s="236" t="s">
        <v>1599</v>
      </c>
      <c r="E827" s="79" t="s">
        <v>1069</v>
      </c>
      <c r="F827" s="78">
        <v>4500000</v>
      </c>
      <c r="G827" s="77" t="s">
        <v>805</v>
      </c>
      <c r="H827" s="77" t="s">
        <v>799</v>
      </c>
      <c r="I827" s="77" t="s">
        <v>799</v>
      </c>
      <c r="J827" s="11">
        <v>1</v>
      </c>
      <c r="K827" s="11"/>
      <c r="L827" s="11" t="s">
        <v>331</v>
      </c>
    </row>
    <row r="828" spans="2:12" ht="14.4">
      <c r="B828" s="254" t="s">
        <v>1536</v>
      </c>
      <c r="C828" s="441" t="s">
        <v>1021</v>
      </c>
      <c r="D828" s="236" t="s">
        <v>1600</v>
      </c>
      <c r="E828" s="79" t="s">
        <v>860</v>
      </c>
      <c r="F828" s="78">
        <v>2500000</v>
      </c>
      <c r="G828" s="77" t="s">
        <v>805</v>
      </c>
      <c r="H828" s="77" t="s">
        <v>799</v>
      </c>
      <c r="I828" s="77" t="s">
        <v>799</v>
      </c>
      <c r="J828" s="11">
        <v>1</v>
      </c>
      <c r="K828" s="11"/>
      <c r="L828" s="11" t="s">
        <v>331</v>
      </c>
    </row>
    <row r="829" spans="2:12" ht="14.4">
      <c r="B829" s="471"/>
      <c r="C829" s="77"/>
      <c r="D829" s="17"/>
      <c r="E829" s="17"/>
      <c r="F829" s="78"/>
      <c r="G829" s="77"/>
      <c r="H829" s="77"/>
      <c r="I829" s="77"/>
      <c r="J829" s="11"/>
      <c r="K829" s="11"/>
      <c r="L829" s="11"/>
    </row>
    <row r="830" spans="2:12" ht="14.4">
      <c r="B830" s="669" t="s">
        <v>1527</v>
      </c>
      <c r="C830" s="588" t="s">
        <v>784</v>
      </c>
      <c r="D830" s="589" t="s">
        <v>1601</v>
      </c>
      <c r="E830" s="589" t="s">
        <v>1602</v>
      </c>
      <c r="F830" s="245">
        <v>3300000000</v>
      </c>
      <c r="G830" s="588" t="s">
        <v>805</v>
      </c>
      <c r="H830" s="590" t="s">
        <v>1362</v>
      </c>
      <c r="I830" s="590" t="s">
        <v>799</v>
      </c>
      <c r="J830" s="529"/>
      <c r="K830" s="529">
        <v>1</v>
      </c>
      <c r="L830" s="529" t="s">
        <v>830</v>
      </c>
    </row>
    <row r="831" spans="2:12" ht="14.4">
      <c r="B831" s="669" t="s">
        <v>1180</v>
      </c>
      <c r="C831" s="443" t="s">
        <v>784</v>
      </c>
      <c r="D831" s="442" t="s">
        <v>1603</v>
      </c>
      <c r="E831" s="533" t="s">
        <v>74</v>
      </c>
      <c r="F831" s="101">
        <v>818715000</v>
      </c>
      <c r="G831" s="449" t="s">
        <v>805</v>
      </c>
      <c r="H831" s="443" t="s">
        <v>1362</v>
      </c>
      <c r="I831" s="443" t="s">
        <v>799</v>
      </c>
      <c r="J831" s="443"/>
      <c r="K831" s="443">
        <v>1</v>
      </c>
      <c r="L831" s="443" t="s">
        <v>830</v>
      </c>
    </row>
    <row r="832" spans="2:12" ht="14.4">
      <c r="B832" s="669" t="s">
        <v>1180</v>
      </c>
      <c r="C832" s="443" t="s">
        <v>784</v>
      </c>
      <c r="D832" s="442" t="s">
        <v>1604</v>
      </c>
      <c r="E832" s="533" t="s">
        <v>74</v>
      </c>
      <c r="F832" s="101">
        <v>934500000</v>
      </c>
      <c r="G832" s="449" t="s">
        <v>805</v>
      </c>
      <c r="H832" s="443" t="s">
        <v>1362</v>
      </c>
      <c r="I832" s="443" t="s">
        <v>799</v>
      </c>
      <c r="J832" s="443"/>
      <c r="K832" s="443">
        <v>1</v>
      </c>
      <c r="L832" s="443" t="s">
        <v>830</v>
      </c>
    </row>
    <row r="833" spans="2:12" ht="15.6">
      <c r="B833" s="669" t="s">
        <v>1180</v>
      </c>
      <c r="C833" s="99" t="s">
        <v>784</v>
      </c>
      <c r="D833" s="100" t="s">
        <v>1605</v>
      </c>
      <c r="E833" s="534" t="s">
        <v>74</v>
      </c>
      <c r="F833" s="101">
        <v>729000000</v>
      </c>
      <c r="G833" s="535" t="s">
        <v>805</v>
      </c>
      <c r="H833" s="536" t="s">
        <v>1362</v>
      </c>
      <c r="I833" s="536" t="s">
        <v>799</v>
      </c>
      <c r="J833" s="536"/>
      <c r="K833" s="536">
        <v>1</v>
      </c>
      <c r="L833" s="536" t="s">
        <v>830</v>
      </c>
    </row>
    <row r="834" spans="2:12" ht="18">
      <c r="B834" s="1255" t="s">
        <v>26</v>
      </c>
      <c r="C834" s="1256"/>
      <c r="D834" s="1256"/>
      <c r="E834" s="1256"/>
      <c r="F834" s="1256"/>
      <c r="G834" s="1256"/>
      <c r="H834" s="1256"/>
      <c r="I834" s="1257"/>
      <c r="J834" s="591">
        <f>SUM(J809:J833)</f>
        <v>20</v>
      </c>
      <c r="K834" s="591">
        <f>SUM(K831:K833)</f>
        <v>3</v>
      </c>
      <c r="L834" s="591">
        <f>J834+K834</f>
        <v>23</v>
      </c>
    </row>
    <row r="835" spans="2:12" s="55" customFormat="1" ht="18">
      <c r="B835" s="655"/>
      <c r="C835" s="95"/>
      <c r="D835" s="95"/>
      <c r="E835" s="95"/>
      <c r="F835" s="95"/>
      <c r="G835" s="95"/>
      <c r="H835" s="95"/>
      <c r="I835" s="95"/>
      <c r="J835" s="96"/>
      <c r="K835" s="96"/>
      <c r="L835" s="96"/>
    </row>
    <row r="836" spans="2:12" ht="18">
      <c r="B836" s="1241" t="s">
        <v>1606</v>
      </c>
      <c r="C836" s="1242"/>
      <c r="D836" s="1242"/>
      <c r="E836" s="1242"/>
      <c r="F836" s="1242"/>
      <c r="G836" s="1242"/>
      <c r="H836" s="1242"/>
      <c r="I836" s="1242"/>
      <c r="J836" s="1242"/>
      <c r="K836" s="1242"/>
      <c r="L836" s="1243"/>
    </row>
    <row r="837" spans="2:12" ht="18">
      <c r="B837" s="656" t="s">
        <v>782</v>
      </c>
      <c r="C837" s="175" t="s">
        <v>783</v>
      </c>
      <c r="D837" s="175" t="s">
        <v>784</v>
      </c>
      <c r="E837" s="175" t="s">
        <v>785</v>
      </c>
      <c r="F837" s="181" t="s">
        <v>786</v>
      </c>
      <c r="G837" s="175" t="s">
        <v>787</v>
      </c>
      <c r="H837" s="175" t="s">
        <v>788</v>
      </c>
      <c r="I837" s="175" t="s">
        <v>789</v>
      </c>
      <c r="J837" s="175" t="s">
        <v>790</v>
      </c>
      <c r="K837" s="175" t="s">
        <v>791</v>
      </c>
      <c r="L837" s="175" t="s">
        <v>792</v>
      </c>
    </row>
    <row r="838" spans="2:12" ht="14.4">
      <c r="B838" s="254" t="s">
        <v>1607</v>
      </c>
      <c r="C838" s="11" t="s">
        <v>818</v>
      </c>
      <c r="D838" s="12" t="s">
        <v>1608</v>
      </c>
      <c r="E838" s="12" t="s">
        <v>977</v>
      </c>
      <c r="F838" s="13">
        <v>810000</v>
      </c>
      <c r="G838" s="11" t="s">
        <v>805</v>
      </c>
      <c r="H838" s="11" t="s">
        <v>829</v>
      </c>
      <c r="I838" s="11" t="s">
        <v>799</v>
      </c>
      <c r="J838" s="11">
        <v>1</v>
      </c>
      <c r="K838" s="11"/>
      <c r="L838" s="11" t="s">
        <v>306</v>
      </c>
    </row>
    <row r="839" spans="2:12" ht="14.4">
      <c r="B839" s="254" t="s">
        <v>1607</v>
      </c>
      <c r="C839" s="11" t="s">
        <v>818</v>
      </c>
      <c r="D839" s="12" t="s">
        <v>1609</v>
      </c>
      <c r="E839" s="12" t="s">
        <v>977</v>
      </c>
      <c r="F839" s="13">
        <v>890000</v>
      </c>
      <c r="G839" s="11" t="s">
        <v>805</v>
      </c>
      <c r="H839" s="11" t="s">
        <v>829</v>
      </c>
      <c r="I839" s="11" t="s">
        <v>799</v>
      </c>
      <c r="J839" s="11">
        <v>1</v>
      </c>
      <c r="K839" s="11"/>
      <c r="L839" s="11" t="s">
        <v>306</v>
      </c>
    </row>
    <row r="840" spans="2:12" ht="14.4">
      <c r="B840" s="254" t="s">
        <v>1607</v>
      </c>
      <c r="C840" s="11" t="s">
        <v>818</v>
      </c>
      <c r="D840" s="12" t="s">
        <v>1610</v>
      </c>
      <c r="E840" s="12" t="s">
        <v>977</v>
      </c>
      <c r="F840" s="13">
        <v>890000</v>
      </c>
      <c r="G840" s="11" t="s">
        <v>805</v>
      </c>
      <c r="H840" s="11" t="s">
        <v>829</v>
      </c>
      <c r="I840" s="11" t="s">
        <v>799</v>
      </c>
      <c r="J840" s="11">
        <v>1</v>
      </c>
      <c r="K840" s="11"/>
      <c r="L840" s="11" t="s">
        <v>306</v>
      </c>
    </row>
    <row r="841" spans="2:12" ht="14.4">
      <c r="B841" s="254" t="s">
        <v>1607</v>
      </c>
      <c r="C841" s="11" t="s">
        <v>818</v>
      </c>
      <c r="D841" s="12" t="s">
        <v>1095</v>
      </c>
      <c r="E841" s="12" t="s">
        <v>977</v>
      </c>
      <c r="F841" s="13">
        <v>890000</v>
      </c>
      <c r="G841" s="11" t="s">
        <v>805</v>
      </c>
      <c r="H841" s="11" t="s">
        <v>829</v>
      </c>
      <c r="I841" s="11" t="s">
        <v>799</v>
      </c>
      <c r="J841" s="11">
        <v>1</v>
      </c>
      <c r="K841" s="11"/>
      <c r="L841" s="11" t="s">
        <v>306</v>
      </c>
    </row>
    <row r="842" spans="2:12" ht="14.4">
      <c r="B842" s="254" t="s">
        <v>1607</v>
      </c>
      <c r="C842" s="11" t="s">
        <v>818</v>
      </c>
      <c r="D842" s="12" t="s">
        <v>1093</v>
      </c>
      <c r="E842" s="12" t="s">
        <v>977</v>
      </c>
      <c r="F842" s="13">
        <v>890000</v>
      </c>
      <c r="G842" s="11" t="s">
        <v>805</v>
      </c>
      <c r="H842" s="11" t="s">
        <v>829</v>
      </c>
      <c r="I842" s="11" t="s">
        <v>799</v>
      </c>
      <c r="J842" s="11">
        <v>1</v>
      </c>
      <c r="K842" s="11"/>
      <c r="L842" s="11" t="s">
        <v>306</v>
      </c>
    </row>
    <row r="843" spans="2:12" ht="14.4">
      <c r="B843" s="254" t="s">
        <v>1580</v>
      </c>
      <c r="C843" s="11" t="s">
        <v>823</v>
      </c>
      <c r="D843" s="12" t="s">
        <v>1611</v>
      </c>
      <c r="E843" s="12" t="s">
        <v>74</v>
      </c>
      <c r="F843" s="13">
        <v>7000000</v>
      </c>
      <c r="G843" s="11" t="s">
        <v>805</v>
      </c>
      <c r="H843" s="11" t="s">
        <v>1362</v>
      </c>
      <c r="I843" s="11" t="s">
        <v>799</v>
      </c>
      <c r="J843" s="11">
        <v>1</v>
      </c>
      <c r="K843" s="11"/>
      <c r="L843" s="11" t="s">
        <v>306</v>
      </c>
    </row>
    <row r="844" spans="2:12" ht="18">
      <c r="B844" s="1269" t="s">
        <v>26</v>
      </c>
      <c r="C844" s="1269"/>
      <c r="D844" s="1269"/>
      <c r="E844" s="1269"/>
      <c r="F844" s="1269"/>
      <c r="G844" s="1269"/>
      <c r="H844" s="1269"/>
      <c r="I844" s="1269"/>
      <c r="J844" s="336">
        <f>SUM(J838:J843)</f>
        <v>6</v>
      </c>
      <c r="K844" s="336">
        <f>SUM(K838:K843)</f>
        <v>0</v>
      </c>
      <c r="L844" s="336">
        <f>J844+K844</f>
        <v>6</v>
      </c>
    </row>
    <row r="845" spans="2:12" s="55" customFormat="1" ht="18">
      <c r="B845" s="655"/>
      <c r="C845" s="95"/>
      <c r="D845" s="95"/>
      <c r="E845" s="95"/>
      <c r="F845" s="95"/>
      <c r="G845" s="95"/>
      <c r="H845" s="95"/>
      <c r="I845" s="95"/>
      <c r="J845" s="96"/>
      <c r="K845" s="96"/>
      <c r="L845" s="96"/>
    </row>
    <row r="846" spans="2:12" ht="18">
      <c r="B846" s="1241" t="s">
        <v>1612</v>
      </c>
      <c r="C846" s="1242"/>
      <c r="D846" s="1242"/>
      <c r="E846" s="1242"/>
      <c r="F846" s="1242"/>
      <c r="G846" s="1242"/>
      <c r="H846" s="1242"/>
      <c r="I846" s="1242"/>
      <c r="J846" s="1242"/>
      <c r="K846" s="1242"/>
      <c r="L846" s="1243"/>
    </row>
    <row r="847" spans="2:12" ht="18">
      <c r="B847" s="656" t="s">
        <v>782</v>
      </c>
      <c r="C847" s="175" t="s">
        <v>783</v>
      </c>
      <c r="D847" s="175" t="s">
        <v>784</v>
      </c>
      <c r="E847" s="175" t="s">
        <v>785</v>
      </c>
      <c r="F847" s="175" t="s">
        <v>786</v>
      </c>
      <c r="G847" s="175" t="s">
        <v>787</v>
      </c>
      <c r="H847" s="175" t="s">
        <v>788</v>
      </c>
      <c r="I847" s="175" t="s">
        <v>789</v>
      </c>
      <c r="J847" s="175" t="s">
        <v>790</v>
      </c>
      <c r="K847" s="175" t="s">
        <v>791</v>
      </c>
      <c r="L847" s="175" t="s">
        <v>792</v>
      </c>
    </row>
    <row r="848" spans="2:12" ht="14.4">
      <c r="B848" s="254" t="s">
        <v>1613</v>
      </c>
      <c r="C848" s="11" t="s">
        <v>823</v>
      </c>
      <c r="D848" s="12" t="s">
        <v>1614</v>
      </c>
      <c r="E848" s="1" t="s">
        <v>74</v>
      </c>
      <c r="F848" s="78">
        <v>5600000</v>
      </c>
      <c r="G848" s="11" t="s">
        <v>805</v>
      </c>
      <c r="H848" s="11" t="s">
        <v>1362</v>
      </c>
      <c r="I848" s="11" t="s">
        <v>799</v>
      </c>
      <c r="J848" s="11">
        <v>1</v>
      </c>
      <c r="K848" s="11"/>
      <c r="L848" s="11" t="s">
        <v>251</v>
      </c>
    </row>
    <row r="849" spans="2:12" ht="14.4">
      <c r="B849" s="254" t="s">
        <v>1615</v>
      </c>
      <c r="C849" s="11" t="s">
        <v>784</v>
      </c>
      <c r="D849" s="12" t="s">
        <v>1616</v>
      </c>
      <c r="E849" s="12" t="s">
        <v>74</v>
      </c>
      <c r="F849" s="13">
        <v>10000000</v>
      </c>
      <c r="G849" s="11" t="s">
        <v>805</v>
      </c>
      <c r="H849" s="11" t="s">
        <v>1362</v>
      </c>
      <c r="I849" s="11" t="s">
        <v>799</v>
      </c>
      <c r="J849" s="11">
        <v>1</v>
      </c>
      <c r="K849" s="11"/>
      <c r="L849" s="11" t="s">
        <v>251</v>
      </c>
    </row>
    <row r="850" spans="2:12" ht="14.4">
      <c r="B850" s="254" t="s">
        <v>1527</v>
      </c>
      <c r="C850" s="11" t="s">
        <v>784</v>
      </c>
      <c r="D850" s="12" t="s">
        <v>1617</v>
      </c>
      <c r="E850" s="12" t="s">
        <v>74</v>
      </c>
      <c r="F850" s="13">
        <v>6500000</v>
      </c>
      <c r="G850" s="11" t="s">
        <v>805</v>
      </c>
      <c r="H850" s="11" t="s">
        <v>1362</v>
      </c>
      <c r="I850" s="11" t="s">
        <v>799</v>
      </c>
      <c r="J850" s="11">
        <v>1</v>
      </c>
      <c r="K850" s="11"/>
      <c r="L850" s="11" t="s">
        <v>331</v>
      </c>
    </row>
    <row r="851" spans="2:12" ht="14.4">
      <c r="B851" s="254" t="s">
        <v>1527</v>
      </c>
      <c r="C851" s="11" t="s">
        <v>823</v>
      </c>
      <c r="D851" s="12" t="s">
        <v>1618</v>
      </c>
      <c r="E851" s="12" t="s">
        <v>951</v>
      </c>
      <c r="F851" s="13">
        <v>5000000</v>
      </c>
      <c r="G851" s="11" t="s">
        <v>805</v>
      </c>
      <c r="H851" s="11" t="s">
        <v>829</v>
      </c>
      <c r="I851" s="11" t="s">
        <v>799</v>
      </c>
      <c r="J851" s="11">
        <v>1</v>
      </c>
      <c r="K851" s="11"/>
      <c r="L851" s="11" t="s">
        <v>331</v>
      </c>
    </row>
    <row r="852" spans="2:12" ht="14.4">
      <c r="B852" s="254" t="s">
        <v>1527</v>
      </c>
      <c r="C852" s="11" t="s">
        <v>886</v>
      </c>
      <c r="D852" s="12" t="s">
        <v>1619</v>
      </c>
      <c r="E852" s="12" t="s">
        <v>1099</v>
      </c>
      <c r="F852" s="13">
        <v>4500000</v>
      </c>
      <c r="G852" s="11" t="s">
        <v>805</v>
      </c>
      <c r="H852" s="11" t="s">
        <v>829</v>
      </c>
      <c r="I852" s="11" t="s">
        <v>799</v>
      </c>
      <c r="J852" s="11">
        <v>1</v>
      </c>
      <c r="K852" s="11"/>
      <c r="L852" s="11" t="s">
        <v>331</v>
      </c>
    </row>
    <row r="853" spans="2:12" ht="14.4">
      <c r="B853" s="254" t="s">
        <v>1527</v>
      </c>
      <c r="C853" s="54" t="s">
        <v>886</v>
      </c>
      <c r="D853" s="292" t="s">
        <v>1620</v>
      </c>
      <c r="E853" s="292" t="s">
        <v>1099</v>
      </c>
      <c r="F853" s="293">
        <v>8500000</v>
      </c>
      <c r="G853" s="54" t="s">
        <v>805</v>
      </c>
      <c r="H853" s="11" t="s">
        <v>1362</v>
      </c>
      <c r="I853" s="11" t="s">
        <v>799</v>
      </c>
      <c r="J853" s="11">
        <v>1</v>
      </c>
      <c r="K853" s="11"/>
      <c r="L853" s="11" t="s">
        <v>251</v>
      </c>
    </row>
    <row r="854" spans="2:12" ht="14.4">
      <c r="B854" s="525" t="s">
        <v>1527</v>
      </c>
      <c r="C854" s="98" t="s">
        <v>886</v>
      </c>
      <c r="D854" s="218" t="s">
        <v>1621</v>
      </c>
      <c r="E854" s="218" t="s">
        <v>1099</v>
      </c>
      <c r="F854" s="219">
        <v>8000000</v>
      </c>
      <c r="G854" s="98" t="s">
        <v>805</v>
      </c>
      <c r="H854" s="54" t="s">
        <v>1362</v>
      </c>
      <c r="I854" s="54" t="s">
        <v>799</v>
      </c>
      <c r="J854" s="54">
        <v>1</v>
      </c>
      <c r="K854" s="54"/>
      <c r="L854" s="54" t="s">
        <v>251</v>
      </c>
    </row>
    <row r="855" spans="2:12" ht="14.4">
      <c r="B855" s="553" t="s">
        <v>1622</v>
      </c>
      <c r="C855" s="554" t="s">
        <v>784</v>
      </c>
      <c r="D855" s="278" t="s">
        <v>1623</v>
      </c>
      <c r="E855" s="555" t="s">
        <v>1624</v>
      </c>
      <c r="F855" s="78">
        <v>6000000</v>
      </c>
      <c r="G855" s="78" t="s">
        <v>805</v>
      </c>
      <c r="H855" s="554" t="s">
        <v>1362</v>
      </c>
      <c r="I855" s="554" t="s">
        <v>799</v>
      </c>
      <c r="J855" s="559">
        <v>1</v>
      </c>
      <c r="K855" s="554"/>
      <c r="L855" s="558" t="s">
        <v>331</v>
      </c>
    </row>
    <row r="856" spans="2:12" ht="14.4">
      <c r="B856" s="337" t="s">
        <v>1622</v>
      </c>
      <c r="C856" s="77" t="s">
        <v>886</v>
      </c>
      <c r="D856" s="17" t="s">
        <v>1625</v>
      </c>
      <c r="E856" s="17" t="s">
        <v>960</v>
      </c>
      <c r="F856" s="78">
        <v>6000000</v>
      </c>
      <c r="G856" s="77" t="s">
        <v>805</v>
      </c>
      <c r="H856" s="77" t="s">
        <v>829</v>
      </c>
      <c r="I856" s="77" t="s">
        <v>799</v>
      </c>
      <c r="J856" s="556">
        <v>1</v>
      </c>
      <c r="K856" s="77"/>
      <c r="L856" s="115" t="s">
        <v>251</v>
      </c>
    </row>
    <row r="857" spans="2:12" ht="14.4">
      <c r="B857" s="471" t="s">
        <v>1532</v>
      </c>
      <c r="C857" s="239" t="s">
        <v>871</v>
      </c>
      <c r="D857" s="338" t="s">
        <v>1626</v>
      </c>
      <c r="E857" s="12" t="s">
        <v>74</v>
      </c>
      <c r="F857" s="13">
        <v>3200000</v>
      </c>
      <c r="G857" s="77" t="s">
        <v>805</v>
      </c>
      <c r="H857" s="77" t="s">
        <v>1362</v>
      </c>
      <c r="I857" s="77" t="s">
        <v>799</v>
      </c>
      <c r="J857" s="556">
        <v>1</v>
      </c>
      <c r="K857" s="77"/>
      <c r="L857" s="115" t="s">
        <v>251</v>
      </c>
    </row>
    <row r="858" spans="2:12" ht="14.4">
      <c r="B858" s="337" t="s">
        <v>1532</v>
      </c>
      <c r="C858" s="77" t="s">
        <v>886</v>
      </c>
      <c r="D858" s="17" t="s">
        <v>1627</v>
      </c>
      <c r="E858" s="17" t="s">
        <v>74</v>
      </c>
      <c r="F858" s="78">
        <v>1700000</v>
      </c>
      <c r="G858" s="77" t="s">
        <v>805</v>
      </c>
      <c r="H858" s="77" t="s">
        <v>1362</v>
      </c>
      <c r="I858" s="77" t="s">
        <v>799</v>
      </c>
      <c r="J858" s="556">
        <v>1</v>
      </c>
      <c r="K858" s="77"/>
      <c r="L858" s="115" t="s">
        <v>251</v>
      </c>
    </row>
    <row r="859" spans="2:12" ht="14.4">
      <c r="B859" s="337" t="s">
        <v>1532</v>
      </c>
      <c r="C859" s="77" t="s">
        <v>886</v>
      </c>
      <c r="D859" s="17" t="s">
        <v>1628</v>
      </c>
      <c r="E859" s="17" t="s">
        <v>866</v>
      </c>
      <c r="F859" s="78">
        <v>2800000</v>
      </c>
      <c r="G859" s="77" t="s">
        <v>805</v>
      </c>
      <c r="H859" s="77" t="s">
        <v>829</v>
      </c>
      <c r="I859" s="77" t="s">
        <v>799</v>
      </c>
      <c r="J859" s="556">
        <v>1</v>
      </c>
      <c r="K859" s="77"/>
      <c r="L859" s="115" t="s">
        <v>331</v>
      </c>
    </row>
    <row r="860" spans="2:12" ht="14.4">
      <c r="B860" s="337" t="s">
        <v>1532</v>
      </c>
      <c r="C860" s="77" t="s">
        <v>838</v>
      </c>
      <c r="D860" s="17" t="s">
        <v>1629</v>
      </c>
      <c r="E860" s="17" t="s">
        <v>1072</v>
      </c>
      <c r="F860" s="78">
        <v>1000000</v>
      </c>
      <c r="G860" s="77" t="s">
        <v>805</v>
      </c>
      <c r="H860" s="77" t="s">
        <v>1362</v>
      </c>
      <c r="I860" s="77" t="s">
        <v>799</v>
      </c>
      <c r="J860" s="556">
        <v>1</v>
      </c>
      <c r="K860" s="77"/>
      <c r="L860" s="115" t="s">
        <v>251</v>
      </c>
    </row>
    <row r="861" spans="2:12" ht="14.4">
      <c r="B861" s="254" t="s">
        <v>1536</v>
      </c>
      <c r="C861" s="77" t="s">
        <v>886</v>
      </c>
      <c r="D861" s="17" t="s">
        <v>1630</v>
      </c>
      <c r="E861" s="17" t="s">
        <v>74</v>
      </c>
      <c r="F861" s="78">
        <v>2600000</v>
      </c>
      <c r="G861" s="77" t="s">
        <v>805</v>
      </c>
      <c r="H861" s="77" t="s">
        <v>1362</v>
      </c>
      <c r="I861" s="77" t="s">
        <v>799</v>
      </c>
      <c r="J861" s="556">
        <v>1</v>
      </c>
      <c r="K861" s="77"/>
      <c r="L861" s="115" t="s">
        <v>251</v>
      </c>
    </row>
    <row r="862" spans="2:12" ht="14.4">
      <c r="B862" s="337"/>
      <c r="C862" s="77"/>
      <c r="D862" s="17"/>
      <c r="E862" s="17"/>
      <c r="F862" s="78"/>
      <c r="G862" s="77"/>
      <c r="H862" s="77"/>
      <c r="I862" s="77"/>
      <c r="J862" s="556"/>
      <c r="K862" s="77"/>
      <c r="L862" s="115"/>
    </row>
    <row r="863" spans="2:12" ht="14.4">
      <c r="B863" s="337"/>
      <c r="C863" s="77"/>
      <c r="D863" s="17"/>
      <c r="E863" s="17"/>
      <c r="F863" s="78"/>
      <c r="G863" s="77"/>
      <c r="H863" s="77"/>
      <c r="I863" s="77"/>
      <c r="J863" s="556"/>
      <c r="K863" s="77"/>
      <c r="L863" s="115"/>
    </row>
    <row r="864" spans="2:12" ht="14.4">
      <c r="B864" s="337"/>
      <c r="C864" s="77"/>
      <c r="D864" s="17"/>
      <c r="E864" s="17"/>
      <c r="F864" s="78"/>
      <c r="G864" s="77"/>
      <c r="H864" s="77"/>
      <c r="I864" s="77"/>
      <c r="J864" s="556"/>
      <c r="K864" s="77"/>
      <c r="L864" s="115"/>
    </row>
    <row r="865" spans="2:12" ht="14.4">
      <c r="B865" s="469"/>
      <c r="C865" s="441"/>
      <c r="D865" s="236"/>
      <c r="E865" s="430"/>
      <c r="F865" s="219"/>
      <c r="G865" s="98"/>
      <c r="H865" s="98"/>
      <c r="I865" s="98"/>
      <c r="J865" s="557"/>
      <c r="K865" s="77"/>
      <c r="L865" s="217"/>
    </row>
    <row r="866" spans="2:12" ht="14.4">
      <c r="B866" s="516" t="s">
        <v>1622</v>
      </c>
      <c r="C866" s="511" t="s">
        <v>784</v>
      </c>
      <c r="D866" s="519" t="s">
        <v>1623</v>
      </c>
      <c r="E866" s="552" t="s">
        <v>1624</v>
      </c>
      <c r="F866" s="517">
        <v>1200000000</v>
      </c>
      <c r="G866" s="517" t="s">
        <v>805</v>
      </c>
      <c r="H866" s="511" t="s">
        <v>1362</v>
      </c>
      <c r="I866" s="511" t="s">
        <v>799</v>
      </c>
      <c r="J866" s="512"/>
      <c r="K866" s="550">
        <v>1</v>
      </c>
      <c r="L866" s="511" t="s">
        <v>830</v>
      </c>
    </row>
    <row r="867" spans="2:12" ht="14.4">
      <c r="B867" s="516" t="s">
        <v>1527</v>
      </c>
      <c r="C867" s="511" t="s">
        <v>784</v>
      </c>
      <c r="D867" s="519" t="s">
        <v>1617</v>
      </c>
      <c r="E867" s="552" t="s">
        <v>74</v>
      </c>
      <c r="F867" s="517">
        <v>1050000000</v>
      </c>
      <c r="G867" s="517" t="s">
        <v>805</v>
      </c>
      <c r="H867" s="511" t="s">
        <v>1362</v>
      </c>
      <c r="I867" s="511" t="s">
        <v>799</v>
      </c>
      <c r="J867" s="512"/>
      <c r="K867" s="550">
        <v>1</v>
      </c>
      <c r="L867" s="511" t="s">
        <v>830</v>
      </c>
    </row>
    <row r="868" spans="2:12" ht="14.4">
      <c r="B868" s="526">
        <v>44872</v>
      </c>
      <c r="C868" s="510" t="s">
        <v>784</v>
      </c>
      <c r="D868" s="527" t="s">
        <v>1631</v>
      </c>
      <c r="E868" s="546" t="s">
        <v>841</v>
      </c>
      <c r="F868" s="517">
        <v>650000000</v>
      </c>
      <c r="G868" s="547" t="s">
        <v>1632</v>
      </c>
      <c r="H868" s="547" t="s">
        <v>1362</v>
      </c>
      <c r="I868" s="547" t="s">
        <v>799</v>
      </c>
      <c r="J868" s="547"/>
      <c r="K868" s="547">
        <v>1</v>
      </c>
      <c r="L868" s="547" t="s">
        <v>830</v>
      </c>
    </row>
    <row r="869" spans="2:12" ht="14.4">
      <c r="B869" s="513">
        <v>44902</v>
      </c>
      <c r="C869" s="514" t="s">
        <v>871</v>
      </c>
      <c r="D869" s="518" t="s">
        <v>1633</v>
      </c>
      <c r="E869" s="512" t="s">
        <v>814</v>
      </c>
      <c r="F869" s="517">
        <v>560000000</v>
      </c>
      <c r="G869" s="511" t="s">
        <v>805</v>
      </c>
      <c r="H869" s="511" t="s">
        <v>1362</v>
      </c>
      <c r="I869" s="511" t="s">
        <v>799</v>
      </c>
      <c r="J869" s="511"/>
      <c r="K869" s="511">
        <v>1</v>
      </c>
      <c r="L869" s="511" t="s">
        <v>830</v>
      </c>
    </row>
    <row r="870" spans="2:12" ht="14.4">
      <c r="B870" s="516" t="s">
        <v>1634</v>
      </c>
      <c r="C870" s="511" t="s">
        <v>784</v>
      </c>
      <c r="D870" s="512" t="s">
        <v>1635</v>
      </c>
      <c r="E870" s="548" t="s">
        <v>74</v>
      </c>
      <c r="F870" s="528">
        <v>70000000</v>
      </c>
      <c r="G870" s="549" t="s">
        <v>805</v>
      </c>
      <c r="H870" s="550" t="s">
        <v>1362</v>
      </c>
      <c r="I870" s="550" t="s">
        <v>799</v>
      </c>
      <c r="J870" s="550"/>
      <c r="K870" s="550">
        <v>1</v>
      </c>
      <c r="L870" s="551" t="s">
        <v>830</v>
      </c>
    </row>
    <row r="871" spans="2:12" ht="14.4">
      <c r="B871" s="516" t="s">
        <v>1634</v>
      </c>
      <c r="C871" s="511" t="s">
        <v>784</v>
      </c>
      <c r="D871" s="512" t="s">
        <v>1636</v>
      </c>
      <c r="E871" s="519" t="s">
        <v>74</v>
      </c>
      <c r="F871" s="517">
        <v>70000000</v>
      </c>
      <c r="G871" s="520" t="s">
        <v>805</v>
      </c>
      <c r="H871" s="511" t="s">
        <v>1362</v>
      </c>
      <c r="I871" s="511" t="s">
        <v>799</v>
      </c>
      <c r="J871" s="511"/>
      <c r="K871" s="511">
        <v>1</v>
      </c>
      <c r="L871" s="514" t="s">
        <v>830</v>
      </c>
    </row>
    <row r="872" spans="2:12" ht="14.4">
      <c r="B872" s="516" t="s">
        <v>1634</v>
      </c>
      <c r="C872" s="511" t="s">
        <v>784</v>
      </c>
      <c r="D872" s="512" t="s">
        <v>1637</v>
      </c>
      <c r="E872" s="519" t="s">
        <v>74</v>
      </c>
      <c r="F872" s="517">
        <v>70000000</v>
      </c>
      <c r="G872" s="520" t="s">
        <v>805</v>
      </c>
      <c r="H872" s="511" t="s">
        <v>1362</v>
      </c>
      <c r="I872" s="511" t="s">
        <v>799</v>
      </c>
      <c r="J872" s="511"/>
      <c r="K872" s="511">
        <v>1</v>
      </c>
      <c r="L872" s="514" t="s">
        <v>830</v>
      </c>
    </row>
    <row r="873" spans="2:12" ht="14.4">
      <c r="B873" s="516" t="s">
        <v>1527</v>
      </c>
      <c r="C873" s="511" t="s">
        <v>784</v>
      </c>
      <c r="D873" s="512" t="s">
        <v>1638</v>
      </c>
      <c r="E873" s="519" t="s">
        <v>74</v>
      </c>
      <c r="F873" s="517">
        <v>1200000000</v>
      </c>
      <c r="G873" s="520" t="s">
        <v>805</v>
      </c>
      <c r="H873" s="511" t="s">
        <v>1362</v>
      </c>
      <c r="I873" s="511" t="s">
        <v>799</v>
      </c>
      <c r="J873" s="511"/>
      <c r="K873" s="511">
        <v>1</v>
      </c>
      <c r="L873" s="514" t="s">
        <v>830</v>
      </c>
    </row>
    <row r="874" spans="2:12" ht="18">
      <c r="B874" s="1258" t="s">
        <v>26</v>
      </c>
      <c r="C874" s="1251"/>
      <c r="D874" s="1251"/>
      <c r="E874" s="1251"/>
      <c r="F874" s="1251"/>
      <c r="G874" s="1251"/>
      <c r="H874" s="1251"/>
      <c r="I874" s="1259"/>
      <c r="J874" s="515">
        <f>SUM(J848:J873)</f>
        <v>14</v>
      </c>
      <c r="K874" s="515">
        <f>SUM(K866:K873)</f>
        <v>8</v>
      </c>
      <c r="L874" s="515">
        <f>J874+K874</f>
        <v>22</v>
      </c>
    </row>
    <row r="875" spans="2:12" s="55" customFormat="1" ht="18">
      <c r="B875" s="655"/>
      <c r="C875" s="95"/>
      <c r="D875" s="95"/>
      <c r="E875" s="95"/>
      <c r="F875" s="95"/>
      <c r="G875" s="95"/>
      <c r="H875" s="95"/>
      <c r="I875" s="95"/>
      <c r="J875" s="96"/>
      <c r="K875" s="96"/>
      <c r="L875" s="96"/>
    </row>
    <row r="876" spans="2:12" ht="18">
      <c r="B876" s="1241" t="s">
        <v>1639</v>
      </c>
      <c r="C876" s="1242"/>
      <c r="D876" s="1242"/>
      <c r="E876" s="1242"/>
      <c r="F876" s="1242"/>
      <c r="G876" s="1242"/>
      <c r="H876" s="1242"/>
      <c r="I876" s="1242"/>
      <c r="J876" s="1242"/>
      <c r="K876" s="1242"/>
      <c r="L876" s="1243"/>
    </row>
    <row r="877" spans="2:12" ht="18">
      <c r="B877" s="656" t="s">
        <v>782</v>
      </c>
      <c r="C877" s="175" t="s">
        <v>783</v>
      </c>
      <c r="D877" s="175" t="s">
        <v>784</v>
      </c>
      <c r="E877" s="175" t="s">
        <v>785</v>
      </c>
      <c r="F877" s="181" t="s">
        <v>786</v>
      </c>
      <c r="G877" s="175" t="s">
        <v>787</v>
      </c>
      <c r="H877" s="175" t="s">
        <v>788</v>
      </c>
      <c r="I877" s="175" t="s">
        <v>789</v>
      </c>
      <c r="J877" s="175" t="s">
        <v>790</v>
      </c>
      <c r="K877" s="175" t="s">
        <v>791</v>
      </c>
      <c r="L877" s="175" t="s">
        <v>792</v>
      </c>
    </row>
    <row r="878" spans="2:12" s="55" customFormat="1" ht="18">
      <c r="B878" s="648" t="s">
        <v>1640</v>
      </c>
      <c r="C878" s="505" t="s">
        <v>838</v>
      </c>
      <c r="D878" s="508" t="s">
        <v>1641</v>
      </c>
      <c r="E878" s="508" t="s">
        <v>822</v>
      </c>
      <c r="F878" s="507">
        <v>1200000</v>
      </c>
      <c r="G878" s="505" t="s">
        <v>805</v>
      </c>
      <c r="H878" s="505" t="s">
        <v>1362</v>
      </c>
      <c r="I878" s="505" t="s">
        <v>799</v>
      </c>
      <c r="J878" s="505">
        <v>1</v>
      </c>
      <c r="K878" s="505"/>
      <c r="L878" s="505" t="s">
        <v>306</v>
      </c>
    </row>
    <row r="879" spans="2:12" s="55" customFormat="1" ht="18">
      <c r="B879" s="648">
        <v>44902</v>
      </c>
      <c r="C879" s="505" t="s">
        <v>784</v>
      </c>
      <c r="D879" s="508" t="s">
        <v>1642</v>
      </c>
      <c r="E879" s="506" t="s">
        <v>841</v>
      </c>
      <c r="F879" s="507">
        <v>2050000</v>
      </c>
      <c r="G879" s="505" t="s">
        <v>1643</v>
      </c>
      <c r="H879" s="505" t="s">
        <v>1362</v>
      </c>
      <c r="I879" s="505" t="s">
        <v>799</v>
      </c>
      <c r="J879" s="505">
        <v>1</v>
      </c>
      <c r="K879" s="505"/>
      <c r="L879" s="505" t="s">
        <v>251</v>
      </c>
    </row>
    <row r="880" spans="2:12" s="55" customFormat="1" ht="18" customHeight="1">
      <c r="B880" s="648"/>
      <c r="C880" s="505"/>
      <c r="D880" s="506"/>
      <c r="E880" s="506"/>
      <c r="F880" s="507"/>
      <c r="G880" s="505"/>
      <c r="H880" s="505"/>
      <c r="I880" s="505"/>
      <c r="J880" s="505"/>
      <c r="K880" s="505"/>
      <c r="L880" s="505"/>
    </row>
    <row r="881" spans="2:12" ht="14.4">
      <c r="B881" s="670"/>
      <c r="C881" s="502"/>
      <c r="D881" s="503"/>
      <c r="E881" s="503"/>
      <c r="F881" s="504"/>
      <c r="G881" s="502"/>
      <c r="H881" s="502"/>
      <c r="I881" s="502"/>
      <c r="J881" s="502"/>
      <c r="K881" s="502"/>
      <c r="L881" s="502"/>
    </row>
    <row r="882" spans="2:12" ht="18">
      <c r="B882" s="1252" t="s">
        <v>26</v>
      </c>
      <c r="C882" s="1253"/>
      <c r="D882" s="1253"/>
      <c r="E882" s="1253"/>
      <c r="F882" s="1253"/>
      <c r="G882" s="1253"/>
      <c r="H882" s="1253"/>
      <c r="I882" s="1254"/>
      <c r="J882" s="182">
        <f>SUM(J878:J879)</f>
        <v>2</v>
      </c>
      <c r="K882" s="182">
        <f>SUM(K881:K881)</f>
        <v>0</v>
      </c>
      <c r="L882" s="182">
        <f>J882+K882</f>
        <v>2</v>
      </c>
    </row>
    <row r="884" spans="2:12" ht="31.2">
      <c r="B884" s="1169" t="s">
        <v>354</v>
      </c>
      <c r="C884" s="1169"/>
      <c r="D884" s="1169"/>
      <c r="E884" s="1169"/>
      <c r="F884" s="1169"/>
      <c r="G884" s="1169"/>
      <c r="H884" s="1169"/>
      <c r="I884" s="1169"/>
      <c r="J884" s="1169"/>
      <c r="K884" s="1169"/>
      <c r="L884" s="1169"/>
    </row>
    <row r="885" spans="2:12" ht="31.2">
      <c r="B885" s="649"/>
    </row>
    <row r="886" spans="2:12" ht="18">
      <c r="B886" s="1250" t="s">
        <v>1644</v>
      </c>
      <c r="C886" s="1250"/>
      <c r="D886" s="1250"/>
      <c r="E886" s="1250"/>
      <c r="F886" s="1250"/>
      <c r="G886" s="1250"/>
      <c r="H886" s="1250"/>
      <c r="I886" s="1250"/>
      <c r="J886" s="1250"/>
      <c r="K886" s="1250"/>
      <c r="L886" s="1250"/>
    </row>
    <row r="887" spans="2:12" ht="18">
      <c r="B887" s="650" t="s">
        <v>782</v>
      </c>
      <c r="C887" s="176" t="s">
        <v>783</v>
      </c>
      <c r="D887" s="176" t="s">
        <v>784</v>
      </c>
      <c r="E887" s="176" t="s">
        <v>785</v>
      </c>
      <c r="F887" s="177" t="s">
        <v>786</v>
      </c>
      <c r="G887" s="176" t="s">
        <v>787</v>
      </c>
      <c r="H887" s="176" t="s">
        <v>788</v>
      </c>
      <c r="I887" s="176" t="s">
        <v>789</v>
      </c>
      <c r="J887" s="176" t="s">
        <v>790</v>
      </c>
      <c r="K887" s="176" t="s">
        <v>791</v>
      </c>
      <c r="L887" s="176" t="s">
        <v>792</v>
      </c>
    </row>
    <row r="888" spans="2:12" ht="14.4">
      <c r="B888" s="254">
        <v>44569</v>
      </c>
      <c r="C888" s="11" t="s">
        <v>784</v>
      </c>
      <c r="D888" s="12" t="s">
        <v>1645</v>
      </c>
      <c r="E888" s="12" t="s">
        <v>74</v>
      </c>
      <c r="F888" s="13">
        <v>2500000</v>
      </c>
      <c r="G888" s="11" t="s">
        <v>1520</v>
      </c>
      <c r="H888" s="11" t="s">
        <v>799</v>
      </c>
      <c r="I888" s="11" t="s">
        <v>799</v>
      </c>
      <c r="J888" s="11">
        <v>1</v>
      </c>
      <c r="K888" s="11"/>
      <c r="L888" s="11" t="s">
        <v>251</v>
      </c>
    </row>
    <row r="889" spans="2:12" ht="14.4">
      <c r="B889" s="254">
        <v>44569</v>
      </c>
      <c r="C889" s="11" t="s">
        <v>784</v>
      </c>
      <c r="D889" s="12" t="s">
        <v>1646</v>
      </c>
      <c r="E889" s="12" t="s">
        <v>845</v>
      </c>
      <c r="F889" s="13">
        <v>1650000</v>
      </c>
      <c r="G889" s="11" t="s">
        <v>805</v>
      </c>
      <c r="H889" s="11" t="s">
        <v>1362</v>
      </c>
      <c r="I889" s="11" t="s">
        <v>799</v>
      </c>
      <c r="J889" s="11">
        <v>1</v>
      </c>
      <c r="K889" s="11"/>
      <c r="L889" s="11" t="s">
        <v>331</v>
      </c>
    </row>
    <row r="890" spans="2:12" ht="14.4">
      <c r="B890" s="254">
        <v>44812</v>
      </c>
      <c r="C890" s="11" t="s">
        <v>784</v>
      </c>
      <c r="D890" s="12" t="s">
        <v>1647</v>
      </c>
      <c r="E890" s="12" t="s">
        <v>841</v>
      </c>
      <c r="F890" s="13">
        <v>1900000</v>
      </c>
      <c r="G890" s="11" t="s">
        <v>1648</v>
      </c>
      <c r="H890" s="11" t="s">
        <v>1362</v>
      </c>
      <c r="I890" s="11" t="s">
        <v>799</v>
      </c>
      <c r="J890" s="11">
        <v>1</v>
      </c>
      <c r="K890" s="11"/>
      <c r="L890" s="11" t="s">
        <v>331</v>
      </c>
    </row>
    <row r="891" spans="2:12" ht="14.4">
      <c r="B891" s="254">
        <v>44812</v>
      </c>
      <c r="C891" s="11" t="s">
        <v>784</v>
      </c>
      <c r="D891" s="12" t="s">
        <v>1649</v>
      </c>
      <c r="E891" s="12" t="s">
        <v>1650</v>
      </c>
      <c r="F891" s="13">
        <v>950000</v>
      </c>
      <c r="G891" s="11" t="s">
        <v>805</v>
      </c>
      <c r="H891" s="11" t="s">
        <v>1362</v>
      </c>
      <c r="I891" s="11" t="s">
        <v>799</v>
      </c>
      <c r="J891" s="11">
        <v>1</v>
      </c>
      <c r="K891" s="11"/>
      <c r="L891" s="11" t="s">
        <v>331</v>
      </c>
    </row>
    <row r="892" spans="2:12" ht="14.4">
      <c r="B892" s="254">
        <v>44873</v>
      </c>
      <c r="C892" s="54" t="s">
        <v>784</v>
      </c>
      <c r="D892" s="292" t="s">
        <v>1651</v>
      </c>
      <c r="E892" s="292" t="s">
        <v>841</v>
      </c>
      <c r="F892" s="293">
        <v>1700000</v>
      </c>
      <c r="G892" s="54" t="s">
        <v>805</v>
      </c>
      <c r="H892" s="54" t="s">
        <v>829</v>
      </c>
      <c r="I892" s="54" t="s">
        <v>799</v>
      </c>
      <c r="J892" s="54">
        <v>1</v>
      </c>
      <c r="K892" s="54"/>
      <c r="L892" s="54" t="s">
        <v>331</v>
      </c>
    </row>
    <row r="893" spans="2:12" ht="14.4">
      <c r="B893" s="254">
        <v>44873</v>
      </c>
      <c r="C893" s="554" t="s">
        <v>784</v>
      </c>
      <c r="D893" s="364" t="s">
        <v>1652</v>
      </c>
      <c r="E893" s="433" t="s">
        <v>928</v>
      </c>
      <c r="F893" s="78">
        <v>2900000</v>
      </c>
      <c r="G893" s="343" t="s">
        <v>805</v>
      </c>
      <c r="H893" s="343" t="s">
        <v>1362</v>
      </c>
      <c r="I893" s="343" t="s">
        <v>799</v>
      </c>
      <c r="J893" s="343">
        <v>1</v>
      </c>
      <c r="K893" s="343"/>
      <c r="L893" s="343" t="s">
        <v>331</v>
      </c>
    </row>
    <row r="894" spans="2:12" ht="14.4">
      <c r="B894" s="254">
        <v>44873</v>
      </c>
      <c r="C894" s="77" t="s">
        <v>1653</v>
      </c>
      <c r="D894" s="17" t="s">
        <v>1654</v>
      </c>
      <c r="E894" s="17" t="s">
        <v>74</v>
      </c>
      <c r="F894" s="78">
        <v>1700000</v>
      </c>
      <c r="G894" s="77" t="s">
        <v>805</v>
      </c>
      <c r="H894" s="77" t="s">
        <v>829</v>
      </c>
      <c r="I894" s="77" t="s">
        <v>799</v>
      </c>
      <c r="J894" s="77">
        <v>1</v>
      </c>
      <c r="K894" s="77"/>
      <c r="L894" s="77" t="s">
        <v>331</v>
      </c>
    </row>
    <row r="895" spans="2:12" ht="14.4">
      <c r="B895" s="254">
        <v>44873</v>
      </c>
      <c r="C895" s="77" t="s">
        <v>784</v>
      </c>
      <c r="D895" s="17" t="s">
        <v>1655</v>
      </c>
      <c r="E895" s="17" t="s">
        <v>1009</v>
      </c>
      <c r="F895" s="78">
        <v>1600000</v>
      </c>
      <c r="G895" s="77" t="s">
        <v>805</v>
      </c>
      <c r="H895" s="77" t="s">
        <v>1362</v>
      </c>
      <c r="I895" s="77" t="s">
        <v>799</v>
      </c>
      <c r="J895" s="77">
        <v>1</v>
      </c>
      <c r="K895" s="77"/>
      <c r="L895" s="77" t="s">
        <v>331</v>
      </c>
    </row>
    <row r="896" spans="2:12" ht="14.4">
      <c r="B896" s="254" t="s">
        <v>1656</v>
      </c>
      <c r="C896" s="77" t="s">
        <v>823</v>
      </c>
      <c r="D896" s="17" t="s">
        <v>1219</v>
      </c>
      <c r="E896" s="17" t="s">
        <v>74</v>
      </c>
      <c r="F896" s="78">
        <v>4800000</v>
      </c>
      <c r="G896" s="77" t="s">
        <v>805</v>
      </c>
      <c r="H896" s="77" t="s">
        <v>1362</v>
      </c>
      <c r="I896" s="77" t="s">
        <v>799</v>
      </c>
      <c r="J896" s="77">
        <v>1</v>
      </c>
      <c r="K896" s="77"/>
      <c r="L896" s="77" t="s">
        <v>374</v>
      </c>
    </row>
    <row r="897" spans="1:12" ht="14.4">
      <c r="B897" s="254" t="s">
        <v>1656</v>
      </c>
      <c r="C897" s="77" t="s">
        <v>784</v>
      </c>
      <c r="D897" s="17" t="s">
        <v>1657</v>
      </c>
      <c r="E897" s="17" t="s">
        <v>906</v>
      </c>
      <c r="F897" s="78">
        <v>2800000</v>
      </c>
      <c r="G897" s="77" t="s">
        <v>805</v>
      </c>
      <c r="H897" s="77" t="s">
        <v>1362</v>
      </c>
      <c r="I897" s="77" t="s">
        <v>799</v>
      </c>
      <c r="J897" s="77">
        <v>1</v>
      </c>
      <c r="K897" s="77"/>
      <c r="L897" s="77" t="s">
        <v>374</v>
      </c>
    </row>
    <row r="898" spans="1:12" ht="14.4">
      <c r="B898" s="254" t="s">
        <v>1656</v>
      </c>
      <c r="C898" s="77" t="s">
        <v>886</v>
      </c>
      <c r="D898" s="17" t="s">
        <v>1658</v>
      </c>
      <c r="E898" s="17" t="s">
        <v>74</v>
      </c>
      <c r="F898" s="78">
        <v>2500000</v>
      </c>
      <c r="G898" s="77" t="s">
        <v>805</v>
      </c>
      <c r="H898" s="77" t="s">
        <v>829</v>
      </c>
      <c r="I898" s="77" t="s">
        <v>799</v>
      </c>
      <c r="J898" s="77">
        <v>1</v>
      </c>
      <c r="K898" s="77"/>
      <c r="L898" s="77" t="s">
        <v>374</v>
      </c>
    </row>
    <row r="899" spans="1:12" ht="14.4">
      <c r="B899" s="254" t="s">
        <v>1656</v>
      </c>
      <c r="C899" s="77" t="s">
        <v>823</v>
      </c>
      <c r="D899" s="17" t="s">
        <v>1659</v>
      </c>
      <c r="E899" s="17" t="s">
        <v>74</v>
      </c>
      <c r="F899" s="78">
        <v>4500000</v>
      </c>
      <c r="G899" s="77" t="s">
        <v>805</v>
      </c>
      <c r="H899" s="77" t="s">
        <v>1362</v>
      </c>
      <c r="I899" s="77" t="s">
        <v>799</v>
      </c>
      <c r="J899" s="77">
        <v>1</v>
      </c>
      <c r="K899" s="77"/>
      <c r="L899" s="77" t="s">
        <v>374</v>
      </c>
    </row>
    <row r="900" spans="1:12" ht="14.4">
      <c r="B900" s="254" t="s">
        <v>1660</v>
      </c>
      <c r="C900" s="77" t="s">
        <v>823</v>
      </c>
      <c r="D900" s="17" t="s">
        <v>1661</v>
      </c>
      <c r="E900" s="17" t="s">
        <v>796</v>
      </c>
      <c r="F900" s="78">
        <v>4000000</v>
      </c>
      <c r="G900" s="77" t="s">
        <v>805</v>
      </c>
      <c r="H900" s="77" t="s">
        <v>1362</v>
      </c>
      <c r="I900" s="77" t="s">
        <v>799</v>
      </c>
      <c r="J900" s="77">
        <v>1</v>
      </c>
      <c r="K900" s="77"/>
      <c r="L900" s="77" t="s">
        <v>374</v>
      </c>
    </row>
    <row r="901" spans="1:12" ht="14.4">
      <c r="B901" s="254" t="s">
        <v>1662</v>
      </c>
      <c r="C901" s="77" t="s">
        <v>784</v>
      </c>
      <c r="D901" s="17" t="s">
        <v>1663</v>
      </c>
      <c r="E901" s="17" t="s">
        <v>74</v>
      </c>
      <c r="F901" s="78">
        <v>3350000</v>
      </c>
      <c r="G901" s="77" t="s">
        <v>805</v>
      </c>
      <c r="H901" s="77" t="s">
        <v>829</v>
      </c>
      <c r="I901" s="77" t="s">
        <v>799</v>
      </c>
      <c r="J901" s="77">
        <v>1</v>
      </c>
      <c r="K901" s="77"/>
      <c r="L901" s="77" t="s">
        <v>251</v>
      </c>
    </row>
    <row r="902" spans="1:12" ht="14.4">
      <c r="B902" s="254" t="s">
        <v>1662</v>
      </c>
      <c r="C902" s="77" t="s">
        <v>784</v>
      </c>
      <c r="D902" s="17" t="s">
        <v>1664</v>
      </c>
      <c r="E902" s="17" t="s">
        <v>74</v>
      </c>
      <c r="F902" s="78">
        <v>3300000</v>
      </c>
      <c r="G902" s="77" t="s">
        <v>805</v>
      </c>
      <c r="H902" s="77" t="s">
        <v>1362</v>
      </c>
      <c r="I902" s="77" t="s">
        <v>799</v>
      </c>
      <c r="J902" s="77">
        <v>1</v>
      </c>
      <c r="K902" s="77"/>
      <c r="L902" s="77" t="s">
        <v>251</v>
      </c>
    </row>
    <row r="903" spans="1:12" ht="14.4">
      <c r="A903" s="1" t="s">
        <v>1665</v>
      </c>
      <c r="B903" s="254" t="s">
        <v>1666</v>
      </c>
      <c r="C903" s="77" t="s">
        <v>784</v>
      </c>
      <c r="D903" s="17" t="s">
        <v>1667</v>
      </c>
      <c r="E903" s="17" t="s">
        <v>74</v>
      </c>
      <c r="F903" s="78">
        <v>2700000</v>
      </c>
      <c r="G903" s="77" t="s">
        <v>805</v>
      </c>
      <c r="H903" s="77" t="s">
        <v>1362</v>
      </c>
      <c r="I903" s="77" t="s">
        <v>799</v>
      </c>
      <c r="J903" s="77">
        <v>1</v>
      </c>
      <c r="K903" s="77"/>
      <c r="L903" s="77" t="s">
        <v>374</v>
      </c>
    </row>
    <row r="904" spans="1:12" ht="14.4">
      <c r="B904" s="525" t="s">
        <v>1668</v>
      </c>
      <c r="C904" s="98" t="s">
        <v>784</v>
      </c>
      <c r="D904" s="218" t="s">
        <v>1669</v>
      </c>
      <c r="E904" s="218" t="s">
        <v>841</v>
      </c>
      <c r="F904" s="219">
        <v>2550000</v>
      </c>
      <c r="G904" s="98" t="s">
        <v>1670</v>
      </c>
      <c r="H904" s="98" t="s">
        <v>1362</v>
      </c>
      <c r="I904" s="98" t="s">
        <v>799</v>
      </c>
      <c r="J904" s="98">
        <v>1</v>
      </c>
      <c r="K904" s="98"/>
      <c r="L904" s="98" t="s">
        <v>374</v>
      </c>
    </row>
    <row r="905" spans="1:12" ht="14.4">
      <c r="B905" s="337" t="s">
        <v>1671</v>
      </c>
      <c r="C905" s="77" t="s">
        <v>784</v>
      </c>
      <c r="D905" s="17" t="s">
        <v>1672</v>
      </c>
      <c r="E905" s="17" t="s">
        <v>820</v>
      </c>
      <c r="F905" s="78">
        <v>750000</v>
      </c>
      <c r="G905" s="77" t="s">
        <v>805</v>
      </c>
      <c r="H905" s="77" t="s">
        <v>1362</v>
      </c>
      <c r="I905" s="77" t="s">
        <v>799</v>
      </c>
      <c r="J905" s="77">
        <v>1</v>
      </c>
      <c r="K905" s="77"/>
      <c r="L905" s="77" t="s">
        <v>331</v>
      </c>
    </row>
    <row r="906" spans="1:12" ht="14.4">
      <c r="B906" s="337" t="s">
        <v>1673</v>
      </c>
      <c r="C906" s="77" t="s">
        <v>784</v>
      </c>
      <c r="D906" s="17" t="s">
        <v>1674</v>
      </c>
      <c r="E906" s="17" t="s">
        <v>820</v>
      </c>
      <c r="F906" s="78">
        <v>650000</v>
      </c>
      <c r="G906" s="77" t="s">
        <v>805</v>
      </c>
      <c r="H906" s="77" t="s">
        <v>1362</v>
      </c>
      <c r="I906" s="77" t="s">
        <v>799</v>
      </c>
      <c r="J906" s="77">
        <v>1</v>
      </c>
      <c r="K906" s="77"/>
      <c r="L906" s="77" t="s">
        <v>374</v>
      </c>
    </row>
    <row r="907" spans="1:12" ht="14.4">
      <c r="B907" s="254" t="s">
        <v>1536</v>
      </c>
      <c r="C907" s="77" t="s">
        <v>871</v>
      </c>
      <c r="D907" s="296" t="s">
        <v>1544</v>
      </c>
      <c r="E907" s="218" t="s">
        <v>807</v>
      </c>
      <c r="F907" s="219">
        <v>1600000</v>
      </c>
      <c r="G907" s="98" t="s">
        <v>805</v>
      </c>
      <c r="H907" s="98" t="s">
        <v>829</v>
      </c>
      <c r="I907" s="98" t="s">
        <v>799</v>
      </c>
      <c r="J907" s="98">
        <v>1</v>
      </c>
      <c r="K907" s="98"/>
      <c r="L907" s="217" t="s">
        <v>331</v>
      </c>
    </row>
    <row r="908" spans="1:12" ht="14.4">
      <c r="B908" s="582" t="s">
        <v>1660</v>
      </c>
      <c r="C908" s="227" t="s">
        <v>784</v>
      </c>
      <c r="D908" s="100" t="s">
        <v>1675</v>
      </c>
      <c r="E908" s="100" t="s">
        <v>904</v>
      </c>
      <c r="F908" s="101">
        <v>350000000</v>
      </c>
      <c r="G908" s="99" t="s">
        <v>805</v>
      </c>
      <c r="H908" s="99" t="s">
        <v>1362</v>
      </c>
      <c r="I908" s="99" t="s">
        <v>799</v>
      </c>
      <c r="J908" s="99"/>
      <c r="K908" s="99"/>
      <c r="L908" s="99" t="s">
        <v>830</v>
      </c>
    </row>
    <row r="909" spans="1:12" ht="14.4">
      <c r="B909" s="660">
        <v>44873</v>
      </c>
      <c r="C909" s="102" t="s">
        <v>784</v>
      </c>
      <c r="D909" s="103" t="s">
        <v>1676</v>
      </c>
      <c r="E909" s="100" t="s">
        <v>74</v>
      </c>
      <c r="F909" s="101">
        <v>550000000</v>
      </c>
      <c r="G909" s="99" t="s">
        <v>805</v>
      </c>
      <c r="H909" s="99" t="s">
        <v>1362</v>
      </c>
      <c r="I909" s="99" t="s">
        <v>799</v>
      </c>
      <c r="J909" s="99"/>
      <c r="K909" s="99">
        <v>1</v>
      </c>
      <c r="L909" s="99" t="s">
        <v>830</v>
      </c>
    </row>
    <row r="910" spans="1:12" ht="14.4">
      <c r="B910" s="666" t="s">
        <v>1673</v>
      </c>
      <c r="C910" s="443" t="s">
        <v>823</v>
      </c>
      <c r="D910" s="442" t="s">
        <v>1677</v>
      </c>
      <c r="E910" s="691" t="s">
        <v>74</v>
      </c>
      <c r="F910" s="229">
        <v>1600000000</v>
      </c>
      <c r="G910" s="227" t="s">
        <v>805</v>
      </c>
      <c r="H910" s="227" t="s">
        <v>1362</v>
      </c>
      <c r="I910" s="227" t="s">
        <v>799</v>
      </c>
      <c r="J910" s="227"/>
      <c r="K910" s="227">
        <v>1</v>
      </c>
      <c r="L910" s="227" t="s">
        <v>830</v>
      </c>
    </row>
    <row r="911" spans="1:12" ht="14.4">
      <c r="B911" s="659" t="s">
        <v>1673</v>
      </c>
      <c r="C911" s="227" t="s">
        <v>823</v>
      </c>
      <c r="D911" s="228" t="s">
        <v>1678</v>
      </c>
      <c r="E911" s="100" t="s">
        <v>74</v>
      </c>
      <c r="F911" s="229">
        <v>1100000000</v>
      </c>
      <c r="G911" s="227" t="s">
        <v>805</v>
      </c>
      <c r="H911" s="227" t="s">
        <v>1362</v>
      </c>
      <c r="I911" s="227" t="s">
        <v>799</v>
      </c>
      <c r="J911" s="227"/>
      <c r="K911" s="227">
        <v>1</v>
      </c>
      <c r="L911" s="227" t="s">
        <v>830</v>
      </c>
    </row>
    <row r="912" spans="1:12" ht="18">
      <c r="B912" s="1244" t="s">
        <v>26</v>
      </c>
      <c r="C912" s="1245"/>
      <c r="D912" s="1245"/>
      <c r="E912" s="1245"/>
      <c r="F912" s="1245"/>
      <c r="G912" s="1245"/>
      <c r="H912" s="1245"/>
      <c r="I912" s="1246"/>
      <c r="J912" s="178">
        <f>SUM(J888:J907)</f>
        <v>20</v>
      </c>
      <c r="K912" s="178">
        <f>SUM(K899:K911)</f>
        <v>3</v>
      </c>
      <c r="L912" s="178">
        <f>J912+K912</f>
        <v>23</v>
      </c>
    </row>
    <row r="913" spans="2:12" ht="14.4">
      <c r="B913" s="654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2:12" ht="18">
      <c r="B914" s="1247" t="s">
        <v>1679</v>
      </c>
      <c r="C914" s="1248"/>
      <c r="D914" s="1248"/>
      <c r="E914" s="1248"/>
      <c r="F914" s="1248"/>
      <c r="G914" s="1248"/>
      <c r="H914" s="1248"/>
      <c r="I914" s="1248"/>
      <c r="J914" s="1248"/>
      <c r="K914" s="1248"/>
      <c r="L914" s="1249"/>
    </row>
    <row r="915" spans="2:12" ht="18">
      <c r="B915" s="650" t="s">
        <v>782</v>
      </c>
      <c r="C915" s="176" t="s">
        <v>783</v>
      </c>
      <c r="D915" s="176" t="s">
        <v>784</v>
      </c>
      <c r="E915" s="176" t="s">
        <v>785</v>
      </c>
      <c r="F915" s="177" t="s">
        <v>786</v>
      </c>
      <c r="G915" s="176" t="s">
        <v>787</v>
      </c>
      <c r="H915" s="176" t="s">
        <v>788</v>
      </c>
      <c r="I915" s="176" t="s">
        <v>789</v>
      </c>
      <c r="J915" s="176" t="s">
        <v>790</v>
      </c>
      <c r="K915" s="176" t="s">
        <v>791</v>
      </c>
      <c r="L915" s="176" t="s">
        <v>792</v>
      </c>
    </row>
    <row r="916" spans="2:12" ht="14.4">
      <c r="B916" s="254">
        <v>44569</v>
      </c>
      <c r="C916" s="11" t="s">
        <v>871</v>
      </c>
      <c r="D916" s="12" t="s">
        <v>1680</v>
      </c>
      <c r="E916" s="12" t="s">
        <v>814</v>
      </c>
      <c r="F916" s="13">
        <v>6900000</v>
      </c>
      <c r="G916" s="11" t="s">
        <v>805</v>
      </c>
      <c r="H916" s="11" t="s">
        <v>1362</v>
      </c>
      <c r="I916" s="11" t="s">
        <v>799</v>
      </c>
      <c r="J916" s="11">
        <v>1</v>
      </c>
      <c r="K916" s="11"/>
      <c r="L916" s="11" t="s">
        <v>251</v>
      </c>
    </row>
    <row r="917" spans="2:12" ht="14.4">
      <c r="B917" s="254">
        <v>44569</v>
      </c>
      <c r="C917" s="11" t="s">
        <v>886</v>
      </c>
      <c r="D917" s="12" t="s">
        <v>1681</v>
      </c>
      <c r="E917" s="12" t="s">
        <v>822</v>
      </c>
      <c r="F917" s="13">
        <v>1200000</v>
      </c>
      <c r="G917" s="11" t="s">
        <v>805</v>
      </c>
      <c r="H917" s="11" t="s">
        <v>1362</v>
      </c>
      <c r="I917" s="11" t="s">
        <v>799</v>
      </c>
      <c r="J917" s="11">
        <v>1</v>
      </c>
      <c r="K917" s="11"/>
      <c r="L917" s="11" t="s">
        <v>331</v>
      </c>
    </row>
    <row r="918" spans="2:12" ht="14.4">
      <c r="B918" s="254" t="s">
        <v>1660</v>
      </c>
      <c r="C918" s="11" t="s">
        <v>871</v>
      </c>
      <c r="D918" s="12" t="s">
        <v>1682</v>
      </c>
      <c r="E918" s="12" t="s">
        <v>814</v>
      </c>
      <c r="F918" s="13">
        <v>13000000</v>
      </c>
      <c r="G918" s="11" t="s">
        <v>805</v>
      </c>
      <c r="H918" s="11" t="s">
        <v>1362</v>
      </c>
      <c r="I918" s="11" t="s">
        <v>799</v>
      </c>
      <c r="J918" s="11">
        <v>1</v>
      </c>
      <c r="K918" s="11"/>
      <c r="L918" s="11" t="s">
        <v>374</v>
      </c>
    </row>
    <row r="919" spans="2:12" ht="14.4">
      <c r="B919" s="254" t="s">
        <v>1660</v>
      </c>
      <c r="C919" s="11" t="s">
        <v>871</v>
      </c>
      <c r="D919" s="12" t="s">
        <v>1683</v>
      </c>
      <c r="E919" s="12" t="s">
        <v>814</v>
      </c>
      <c r="F919" s="13">
        <v>11000000</v>
      </c>
      <c r="G919" s="11" t="s">
        <v>805</v>
      </c>
      <c r="H919" s="11" t="s">
        <v>829</v>
      </c>
      <c r="I919" s="11" t="s">
        <v>799</v>
      </c>
      <c r="J919" s="11">
        <v>1</v>
      </c>
      <c r="K919" s="11"/>
      <c r="L919" s="11" t="s">
        <v>374</v>
      </c>
    </row>
    <row r="920" spans="2:12" ht="14.4">
      <c r="B920" s="254" t="s">
        <v>1660</v>
      </c>
      <c r="C920" s="11" t="s">
        <v>886</v>
      </c>
      <c r="D920" s="12" t="s">
        <v>1684</v>
      </c>
      <c r="E920" s="12" t="s">
        <v>564</v>
      </c>
      <c r="F920" s="13">
        <v>3000000</v>
      </c>
      <c r="G920" s="11" t="s">
        <v>805</v>
      </c>
      <c r="H920" s="11" t="s">
        <v>1362</v>
      </c>
      <c r="I920" s="11" t="s">
        <v>799</v>
      </c>
      <c r="J920" s="11">
        <v>1</v>
      </c>
      <c r="K920" s="11"/>
      <c r="L920" s="11" t="s">
        <v>374</v>
      </c>
    </row>
    <row r="921" spans="2:12" ht="14.4">
      <c r="B921" s="254" t="s">
        <v>1666</v>
      </c>
      <c r="C921" s="11" t="s">
        <v>784</v>
      </c>
      <c r="D921" s="12" t="s">
        <v>1685</v>
      </c>
      <c r="E921" s="12" t="s">
        <v>879</v>
      </c>
      <c r="F921" s="13">
        <v>1300000</v>
      </c>
      <c r="G921" s="54" t="s">
        <v>343</v>
      </c>
      <c r="H921" s="54" t="s">
        <v>1362</v>
      </c>
      <c r="I921" s="54" t="s">
        <v>799</v>
      </c>
      <c r="J921" s="54">
        <v>1</v>
      </c>
      <c r="K921" s="54"/>
      <c r="L921" s="54" t="s">
        <v>374</v>
      </c>
    </row>
    <row r="922" spans="2:12" ht="14.4">
      <c r="B922" s="254" t="s">
        <v>1686</v>
      </c>
      <c r="C922" s="11" t="s">
        <v>784</v>
      </c>
      <c r="D922" s="12" t="s">
        <v>1687</v>
      </c>
      <c r="E922" s="12" t="s">
        <v>849</v>
      </c>
      <c r="F922" s="694">
        <v>1800000</v>
      </c>
      <c r="G922" s="77" t="s">
        <v>1688</v>
      </c>
      <c r="H922" s="77" t="s">
        <v>1362</v>
      </c>
      <c r="I922" s="77" t="s">
        <v>799</v>
      </c>
      <c r="J922" s="77">
        <v>1</v>
      </c>
      <c r="K922" s="77"/>
      <c r="L922" s="77" t="s">
        <v>251</v>
      </c>
    </row>
    <row r="923" spans="2:12" ht="14.4">
      <c r="B923" s="254" t="s">
        <v>1671</v>
      </c>
      <c r="C923" s="220" t="s">
        <v>784</v>
      </c>
      <c r="D923" s="295" t="s">
        <v>1689</v>
      </c>
      <c r="E923" s="117" t="s">
        <v>807</v>
      </c>
      <c r="F923" s="695">
        <v>1700000</v>
      </c>
      <c r="G923" s="77" t="s">
        <v>805</v>
      </c>
      <c r="H923" s="77" t="s">
        <v>1362</v>
      </c>
      <c r="I923" s="77" t="s">
        <v>799</v>
      </c>
      <c r="J923" s="77">
        <v>1</v>
      </c>
      <c r="K923" s="77"/>
      <c r="L923" s="77" t="s">
        <v>251</v>
      </c>
    </row>
    <row r="924" spans="2:12" ht="14.4">
      <c r="B924" s="254" t="s">
        <v>1671</v>
      </c>
      <c r="C924" s="11" t="s">
        <v>886</v>
      </c>
      <c r="D924" s="12" t="s">
        <v>1690</v>
      </c>
      <c r="E924" s="12" t="s">
        <v>1691</v>
      </c>
      <c r="F924" s="694">
        <v>2300000</v>
      </c>
      <c r="G924" s="77" t="s">
        <v>805</v>
      </c>
      <c r="H924" s="77" t="s">
        <v>1362</v>
      </c>
      <c r="I924" s="77" t="s">
        <v>799</v>
      </c>
      <c r="J924" s="77">
        <v>1</v>
      </c>
      <c r="K924" s="77"/>
      <c r="L924" s="77" t="s">
        <v>331</v>
      </c>
    </row>
    <row r="925" spans="2:12" ht="14.4">
      <c r="B925" s="254"/>
      <c r="C925" s="239"/>
      <c r="D925" s="17"/>
      <c r="E925" s="17"/>
      <c r="F925" s="78"/>
      <c r="G925" s="77"/>
      <c r="H925" s="77"/>
      <c r="I925" s="77"/>
      <c r="J925" s="77"/>
      <c r="K925" s="11"/>
      <c r="L925" s="11"/>
    </row>
    <row r="926" spans="2:12" ht="14.4">
      <c r="B926" s="254"/>
      <c r="C926" s="11"/>
      <c r="D926" s="12"/>
      <c r="E926" s="12"/>
      <c r="F926" s="13"/>
      <c r="G926" s="11"/>
      <c r="H926" s="11"/>
      <c r="I926" s="11"/>
      <c r="J926" s="11"/>
      <c r="K926" s="11"/>
      <c r="L926" s="11"/>
    </row>
    <row r="927" spans="2:12" ht="14.4">
      <c r="B927" s="582"/>
      <c r="C927" s="75"/>
      <c r="D927" s="76"/>
      <c r="E927" s="76"/>
      <c r="F927" s="74"/>
      <c r="G927" s="75"/>
      <c r="H927" s="75"/>
      <c r="I927" s="75"/>
      <c r="J927" s="75"/>
      <c r="K927" s="75"/>
      <c r="L927" s="75"/>
    </row>
    <row r="928" spans="2:12" ht="14.4">
      <c r="B928" s="582"/>
      <c r="C928" s="75"/>
      <c r="D928" s="76"/>
      <c r="E928" s="76"/>
      <c r="F928" s="74"/>
      <c r="G928" s="75"/>
      <c r="H928" s="75"/>
      <c r="I928" s="75"/>
      <c r="J928" s="75"/>
      <c r="K928" s="75"/>
      <c r="L928" s="75"/>
    </row>
    <row r="929" spans="2:12" ht="14.4">
      <c r="B929" s="582"/>
      <c r="C929" s="75"/>
      <c r="D929" s="76"/>
      <c r="E929" s="76"/>
      <c r="F929" s="74"/>
      <c r="G929" s="75"/>
      <c r="H929" s="75"/>
      <c r="I929" s="75"/>
      <c r="J929" s="75"/>
      <c r="K929" s="75"/>
      <c r="L929" s="75"/>
    </row>
    <row r="930" spans="2:12" ht="18">
      <c r="B930" s="1252" t="s">
        <v>26</v>
      </c>
      <c r="C930" s="1253"/>
      <c r="D930" s="1253"/>
      <c r="E930" s="1253"/>
      <c r="F930" s="1253"/>
      <c r="G930" s="1253"/>
      <c r="H930" s="1253"/>
      <c r="I930" s="1254"/>
      <c r="J930" s="179">
        <f>SUM(J916:J925)</f>
        <v>9</v>
      </c>
      <c r="K930" s="180">
        <f>SUM(K927:K929)</f>
        <v>0</v>
      </c>
      <c r="L930" s="180">
        <f>J930+K930</f>
        <v>9</v>
      </c>
    </row>
    <row r="931" spans="2:12" ht="18">
      <c r="B931" s="655"/>
      <c r="C931" s="95"/>
      <c r="D931" s="95"/>
      <c r="E931" s="95"/>
      <c r="F931" s="95"/>
      <c r="G931" s="95"/>
      <c r="H931" s="95"/>
      <c r="I931" s="95"/>
      <c r="J931" s="96"/>
      <c r="K931" s="96"/>
      <c r="L931" s="96"/>
    </row>
    <row r="932" spans="2:12" ht="18">
      <c r="B932" s="1247" t="s">
        <v>1692</v>
      </c>
      <c r="C932" s="1248"/>
      <c r="D932" s="1248"/>
      <c r="E932" s="1248"/>
      <c r="F932" s="1248"/>
      <c r="G932" s="1248"/>
      <c r="H932" s="1248"/>
      <c r="I932" s="1248"/>
      <c r="J932" s="1248"/>
      <c r="K932" s="1248"/>
      <c r="L932" s="1249"/>
    </row>
    <row r="933" spans="2:12" ht="18">
      <c r="B933" s="656" t="s">
        <v>782</v>
      </c>
      <c r="C933" s="175" t="s">
        <v>783</v>
      </c>
      <c r="D933" s="175" t="s">
        <v>784</v>
      </c>
      <c r="E933" s="175" t="s">
        <v>785</v>
      </c>
      <c r="F933" s="181" t="s">
        <v>786</v>
      </c>
      <c r="G933" s="175" t="s">
        <v>787</v>
      </c>
      <c r="H933" s="175" t="s">
        <v>788</v>
      </c>
      <c r="I933" s="175" t="s">
        <v>789</v>
      </c>
      <c r="J933" s="175" t="s">
        <v>790</v>
      </c>
      <c r="K933" s="175" t="s">
        <v>791</v>
      </c>
      <c r="L933" s="175" t="s">
        <v>792</v>
      </c>
    </row>
    <row r="934" spans="2:12" ht="14.4">
      <c r="B934" s="254">
        <v>44720</v>
      </c>
      <c r="C934" s="11" t="s">
        <v>823</v>
      </c>
      <c r="D934" s="12" t="s">
        <v>1693</v>
      </c>
      <c r="E934" s="12" t="s">
        <v>1019</v>
      </c>
      <c r="F934" s="13">
        <v>3000000</v>
      </c>
      <c r="G934" s="11" t="s">
        <v>805</v>
      </c>
      <c r="H934" s="11" t="s">
        <v>1362</v>
      </c>
      <c r="I934" s="11" t="s">
        <v>799</v>
      </c>
      <c r="J934" s="11">
        <v>1</v>
      </c>
      <c r="K934" s="11"/>
      <c r="L934" s="11" t="s">
        <v>331</v>
      </c>
    </row>
    <row r="935" spans="2:12" ht="14.4">
      <c r="B935" s="254">
        <v>44720</v>
      </c>
      <c r="C935" s="11" t="s">
        <v>823</v>
      </c>
      <c r="D935" s="12" t="s">
        <v>1694</v>
      </c>
      <c r="E935" s="12" t="s">
        <v>819</v>
      </c>
      <c r="F935" s="13">
        <v>5000000</v>
      </c>
      <c r="G935" s="11" t="s">
        <v>805</v>
      </c>
      <c r="H935" s="11" t="s">
        <v>1362</v>
      </c>
      <c r="I935" s="11" t="s">
        <v>799</v>
      </c>
      <c r="J935" s="11">
        <v>1</v>
      </c>
      <c r="K935" s="11"/>
      <c r="L935" s="11" t="s">
        <v>331</v>
      </c>
    </row>
    <row r="936" spans="2:12" ht="14.4">
      <c r="B936" s="254">
        <v>44812</v>
      </c>
      <c r="C936" s="11" t="s">
        <v>784</v>
      </c>
      <c r="D936" s="12" t="s">
        <v>380</v>
      </c>
      <c r="E936" s="12" t="s">
        <v>895</v>
      </c>
      <c r="F936" s="13">
        <v>800000</v>
      </c>
      <c r="G936" s="11" t="s">
        <v>805</v>
      </c>
      <c r="H936" s="11" t="s">
        <v>1362</v>
      </c>
      <c r="I936" s="11" t="s">
        <v>799</v>
      </c>
      <c r="J936" s="11">
        <v>1</v>
      </c>
      <c r="K936" s="11"/>
      <c r="L936" s="11" t="s">
        <v>331</v>
      </c>
    </row>
    <row r="937" spans="2:12" ht="14.4">
      <c r="B937" s="254">
        <v>44812</v>
      </c>
      <c r="C937" s="11" t="s">
        <v>784</v>
      </c>
      <c r="D937" s="12" t="s">
        <v>1695</v>
      </c>
      <c r="E937" s="12" t="s">
        <v>796</v>
      </c>
      <c r="F937" s="13">
        <v>2300000</v>
      </c>
      <c r="G937" s="11" t="s">
        <v>805</v>
      </c>
      <c r="H937" s="11" t="s">
        <v>829</v>
      </c>
      <c r="I937" s="11" t="s">
        <v>799</v>
      </c>
      <c r="J937" s="11">
        <v>1</v>
      </c>
      <c r="K937" s="11"/>
      <c r="L937" s="11" t="s">
        <v>331</v>
      </c>
    </row>
    <row r="938" spans="2:12" ht="14.4">
      <c r="B938" s="254">
        <v>44812</v>
      </c>
      <c r="C938" s="11" t="s">
        <v>823</v>
      </c>
      <c r="D938" s="12" t="s">
        <v>1696</v>
      </c>
      <c r="E938" s="12" t="s">
        <v>822</v>
      </c>
      <c r="F938" s="13">
        <v>3000000</v>
      </c>
      <c r="G938" s="11" t="s">
        <v>805</v>
      </c>
      <c r="H938" s="11" t="s">
        <v>1362</v>
      </c>
      <c r="I938" s="11" t="s">
        <v>799</v>
      </c>
      <c r="J938" s="11">
        <v>1</v>
      </c>
      <c r="K938" s="11"/>
      <c r="L938" s="11" t="s">
        <v>331</v>
      </c>
    </row>
    <row r="939" spans="2:12" ht="14.4">
      <c r="B939" s="525" t="s">
        <v>1656</v>
      </c>
      <c r="C939" s="54" t="s">
        <v>784</v>
      </c>
      <c r="D939" s="292" t="s">
        <v>537</v>
      </c>
      <c r="E939" s="292" t="s">
        <v>904</v>
      </c>
      <c r="F939" s="293">
        <v>1900000</v>
      </c>
      <c r="G939" s="54" t="s">
        <v>805</v>
      </c>
      <c r="H939" s="11" t="s">
        <v>1362</v>
      </c>
      <c r="I939" s="11" t="s">
        <v>799</v>
      </c>
      <c r="J939" s="11">
        <v>1</v>
      </c>
      <c r="K939" s="11"/>
      <c r="L939" s="11" t="s">
        <v>374</v>
      </c>
    </row>
    <row r="940" spans="2:12" ht="14.4">
      <c r="B940" s="525" t="s">
        <v>1697</v>
      </c>
      <c r="C940" s="98" t="s">
        <v>784</v>
      </c>
      <c r="D940" s="218" t="s">
        <v>1698</v>
      </c>
      <c r="E940" s="218" t="s">
        <v>1699</v>
      </c>
      <c r="F940" s="219">
        <v>1500000</v>
      </c>
      <c r="G940" s="98" t="s">
        <v>805</v>
      </c>
      <c r="H940" s="54" t="s">
        <v>1362</v>
      </c>
      <c r="I940" s="54" t="s">
        <v>799</v>
      </c>
      <c r="J940" s="54">
        <v>1</v>
      </c>
      <c r="K940" s="54"/>
      <c r="L940" s="54" t="s">
        <v>246</v>
      </c>
    </row>
    <row r="941" spans="2:12" ht="14.4">
      <c r="B941" s="254" t="s">
        <v>1660</v>
      </c>
      <c r="C941" s="77" t="s">
        <v>838</v>
      </c>
      <c r="D941" s="17" t="s">
        <v>1700</v>
      </c>
      <c r="E941" s="17" t="s">
        <v>819</v>
      </c>
      <c r="F941" s="78">
        <v>900000</v>
      </c>
      <c r="G941" s="77" t="s">
        <v>805</v>
      </c>
      <c r="H941" s="77" t="s">
        <v>1362</v>
      </c>
      <c r="I941" s="77" t="s">
        <v>799</v>
      </c>
      <c r="J941" s="77">
        <v>1</v>
      </c>
      <c r="K941" s="77"/>
      <c r="L941" s="77" t="s">
        <v>374</v>
      </c>
    </row>
    <row r="942" spans="2:12" ht="14.4">
      <c r="B942" s="254" t="s">
        <v>1249</v>
      </c>
      <c r="C942" s="77" t="s">
        <v>784</v>
      </c>
      <c r="D942" s="17" t="s">
        <v>1448</v>
      </c>
      <c r="E942" s="17" t="s">
        <v>74</v>
      </c>
      <c r="F942" s="78">
        <v>4500000</v>
      </c>
      <c r="G942" s="77" t="s">
        <v>805</v>
      </c>
      <c r="H942" s="77" t="s">
        <v>1362</v>
      </c>
      <c r="I942" s="77" t="s">
        <v>799</v>
      </c>
      <c r="J942" s="77">
        <v>1</v>
      </c>
      <c r="K942" s="77"/>
      <c r="L942" s="77" t="s">
        <v>374</v>
      </c>
    </row>
    <row r="943" spans="2:12" ht="14.4">
      <c r="B943" s="471"/>
      <c r="C943" s="441"/>
      <c r="D943" s="236"/>
      <c r="E943" s="79"/>
      <c r="F943" s="78"/>
      <c r="G943" s="77"/>
      <c r="H943" s="77"/>
      <c r="I943" s="77"/>
      <c r="J943" s="11"/>
      <c r="K943" s="11"/>
      <c r="L943" s="11"/>
    </row>
    <row r="944" spans="2:12" ht="14.4">
      <c r="B944" s="471"/>
      <c r="C944" s="77"/>
      <c r="D944" s="17"/>
      <c r="E944" s="17"/>
      <c r="F944" s="78"/>
      <c r="G944" s="77"/>
      <c r="H944" s="77"/>
      <c r="I944" s="77"/>
      <c r="J944" s="11"/>
      <c r="K944" s="11"/>
      <c r="L944" s="11"/>
    </row>
    <row r="945" spans="2:12" ht="14.4">
      <c r="B945" s="669" t="s">
        <v>1656</v>
      </c>
      <c r="C945" s="588" t="s">
        <v>784</v>
      </c>
      <c r="D945" s="589" t="s">
        <v>1701</v>
      </c>
      <c r="E945" s="589" t="s">
        <v>74</v>
      </c>
      <c r="F945" s="245">
        <v>750000000</v>
      </c>
      <c r="G945" s="588" t="s">
        <v>805</v>
      </c>
      <c r="H945" s="590" t="s">
        <v>1362</v>
      </c>
      <c r="I945" s="590" t="s">
        <v>799</v>
      </c>
      <c r="J945" s="529"/>
      <c r="K945" s="529">
        <v>1</v>
      </c>
      <c r="L945" s="529" t="s">
        <v>830</v>
      </c>
    </row>
    <row r="946" spans="2:12" ht="14.4">
      <c r="B946" s="669" t="s">
        <v>1656</v>
      </c>
      <c r="C946" s="443" t="s">
        <v>784</v>
      </c>
      <c r="D946" s="442" t="s">
        <v>1702</v>
      </c>
      <c r="E946" s="533" t="s">
        <v>888</v>
      </c>
      <c r="F946" s="101">
        <v>340000000</v>
      </c>
      <c r="G946" s="449" t="s">
        <v>805</v>
      </c>
      <c r="H946" s="443" t="s">
        <v>1362</v>
      </c>
      <c r="I946" s="443" t="s">
        <v>799</v>
      </c>
      <c r="J946" s="443"/>
      <c r="K946" s="443">
        <v>1</v>
      </c>
      <c r="L946" s="443" t="s">
        <v>830</v>
      </c>
    </row>
    <row r="947" spans="2:12" ht="14.4">
      <c r="B947" s="669"/>
      <c r="C947" s="443"/>
      <c r="D947" s="442"/>
      <c r="E947" s="533"/>
      <c r="F947" s="101"/>
      <c r="G947" s="449"/>
      <c r="H947" s="443"/>
      <c r="I947" s="443"/>
      <c r="J947" s="443"/>
      <c r="K947" s="443"/>
      <c r="L947" s="443"/>
    </row>
    <row r="948" spans="2:12" ht="15.6">
      <c r="B948" s="669"/>
      <c r="C948" s="99"/>
      <c r="D948" s="100"/>
      <c r="E948" s="534"/>
      <c r="F948" s="101"/>
      <c r="G948" s="535"/>
      <c r="H948" s="536"/>
      <c r="I948" s="536"/>
      <c r="J948" s="536"/>
      <c r="K948" s="536"/>
      <c r="L948" s="536"/>
    </row>
    <row r="949" spans="2:12" ht="18">
      <c r="B949" s="1255" t="s">
        <v>26</v>
      </c>
      <c r="C949" s="1256"/>
      <c r="D949" s="1256"/>
      <c r="E949" s="1256"/>
      <c r="F949" s="1256"/>
      <c r="G949" s="1256"/>
      <c r="H949" s="1256"/>
      <c r="I949" s="1257"/>
      <c r="J949" s="591">
        <f>SUM(J934:J948)</f>
        <v>9</v>
      </c>
      <c r="K949" s="591">
        <f>SUM(K945:K948)</f>
        <v>2</v>
      </c>
      <c r="L949" s="591">
        <f>J949+K949</f>
        <v>11</v>
      </c>
    </row>
    <row r="950" spans="2:12" s="55" customFormat="1" ht="18">
      <c r="B950" s="655"/>
      <c r="C950" s="95"/>
      <c r="D950" s="95"/>
      <c r="E950" s="95"/>
      <c r="F950" s="95"/>
      <c r="G950" s="95"/>
      <c r="H950" s="95"/>
      <c r="I950" s="95"/>
      <c r="J950" s="96"/>
      <c r="K950" s="96"/>
      <c r="L950" s="96"/>
    </row>
    <row r="951" spans="2:12" ht="18">
      <c r="B951" s="1241" t="s">
        <v>1703</v>
      </c>
      <c r="C951" s="1242"/>
      <c r="D951" s="1242"/>
      <c r="E951" s="1242"/>
      <c r="F951" s="1242"/>
      <c r="G951" s="1242"/>
      <c r="H951" s="1242"/>
      <c r="I951" s="1242"/>
      <c r="J951" s="1242"/>
      <c r="K951" s="1242"/>
      <c r="L951" s="1243"/>
    </row>
    <row r="952" spans="2:12" ht="18">
      <c r="B952" s="656" t="s">
        <v>782</v>
      </c>
      <c r="C952" s="175" t="s">
        <v>783</v>
      </c>
      <c r="D952" s="175" t="s">
        <v>784</v>
      </c>
      <c r="E952" s="339" t="s">
        <v>785</v>
      </c>
      <c r="F952" s="175" t="s">
        <v>786</v>
      </c>
      <c r="G952" s="175" t="s">
        <v>787</v>
      </c>
      <c r="H952" s="175" t="s">
        <v>788</v>
      </c>
      <c r="I952" s="175" t="s">
        <v>789</v>
      </c>
      <c r="J952" s="175" t="s">
        <v>790</v>
      </c>
      <c r="K952" s="175" t="s">
        <v>791</v>
      </c>
      <c r="L952" s="175" t="s">
        <v>792</v>
      </c>
    </row>
    <row r="953" spans="2:12" ht="14.4">
      <c r="B953" s="254" t="s">
        <v>1704</v>
      </c>
      <c r="C953" s="11" t="s">
        <v>886</v>
      </c>
      <c r="D953" s="259" t="s">
        <v>1705</v>
      </c>
      <c r="E953" s="79" t="s">
        <v>796</v>
      </c>
      <c r="F953" s="593">
        <v>2400000</v>
      </c>
      <c r="G953" s="11" t="s">
        <v>805</v>
      </c>
      <c r="H953" s="11" t="s">
        <v>829</v>
      </c>
      <c r="I953" s="11" t="s">
        <v>799</v>
      </c>
      <c r="J953" s="11">
        <v>1</v>
      </c>
      <c r="K953" s="11"/>
      <c r="L953" s="11" t="s">
        <v>251</v>
      </c>
    </row>
    <row r="954" spans="2:12" ht="14.4">
      <c r="B954" s="254" t="s">
        <v>1704</v>
      </c>
      <c r="C954" s="11" t="s">
        <v>886</v>
      </c>
      <c r="D954" s="259" t="s">
        <v>1706</v>
      </c>
      <c r="E954" s="79" t="s">
        <v>796</v>
      </c>
      <c r="F954" s="593">
        <v>2400000</v>
      </c>
      <c r="G954" s="11" t="s">
        <v>805</v>
      </c>
      <c r="H954" s="11" t="s">
        <v>829</v>
      </c>
      <c r="I954" s="11" t="s">
        <v>799</v>
      </c>
      <c r="J954" s="11">
        <v>1</v>
      </c>
      <c r="K954" s="11"/>
      <c r="L954" s="11" t="s">
        <v>251</v>
      </c>
    </row>
    <row r="955" spans="2:12" ht="14.4">
      <c r="B955" s="254">
        <v>44569</v>
      </c>
      <c r="C955" s="11" t="s">
        <v>823</v>
      </c>
      <c r="D955" s="12" t="s">
        <v>1707</v>
      </c>
      <c r="E955" s="325" t="s">
        <v>1000</v>
      </c>
      <c r="F955" s="13">
        <v>3500000</v>
      </c>
      <c r="G955" s="11" t="s">
        <v>805</v>
      </c>
      <c r="H955" s="11" t="s">
        <v>829</v>
      </c>
      <c r="I955" s="11" t="s">
        <v>799</v>
      </c>
      <c r="J955" s="11">
        <v>1</v>
      </c>
      <c r="K955" s="11"/>
      <c r="L955" s="11" t="s">
        <v>331</v>
      </c>
    </row>
    <row r="956" spans="2:12" ht="14.4">
      <c r="B956" s="254">
        <v>44689</v>
      </c>
      <c r="C956" s="11" t="s">
        <v>886</v>
      </c>
      <c r="D956" s="12" t="s">
        <v>1708</v>
      </c>
      <c r="E956" s="12" t="s">
        <v>1563</v>
      </c>
      <c r="F956" s="13">
        <v>7000000</v>
      </c>
      <c r="G956" s="11" t="s">
        <v>805</v>
      </c>
      <c r="H956" s="11" t="s">
        <v>829</v>
      </c>
      <c r="I956" s="11" t="s">
        <v>799</v>
      </c>
      <c r="J956" s="11">
        <v>1</v>
      </c>
      <c r="K956" s="11"/>
      <c r="L956" s="11" t="s">
        <v>331</v>
      </c>
    </row>
    <row r="957" spans="2:12" ht="14.4">
      <c r="B957" s="254">
        <v>44689</v>
      </c>
      <c r="C957" s="11" t="s">
        <v>886</v>
      </c>
      <c r="D957" s="12" t="s">
        <v>1709</v>
      </c>
      <c r="E957" s="12" t="s">
        <v>1710</v>
      </c>
      <c r="F957" s="13">
        <v>1400000</v>
      </c>
      <c r="G957" s="11" t="s">
        <v>805</v>
      </c>
      <c r="H957" s="11" t="s">
        <v>829</v>
      </c>
      <c r="I957" s="11" t="s">
        <v>799</v>
      </c>
      <c r="J957" s="11">
        <v>1</v>
      </c>
      <c r="K957" s="11"/>
      <c r="L957" s="11" t="s">
        <v>331</v>
      </c>
    </row>
    <row r="958" spans="2:12" ht="14.4">
      <c r="B958" s="254">
        <v>44720</v>
      </c>
      <c r="C958" s="54" t="s">
        <v>823</v>
      </c>
      <c r="D958" s="292" t="s">
        <v>1711</v>
      </c>
      <c r="E958" s="292" t="s">
        <v>1712</v>
      </c>
      <c r="F958" s="293">
        <v>2500000</v>
      </c>
      <c r="G958" s="54" t="s">
        <v>805</v>
      </c>
      <c r="H958" s="11" t="s">
        <v>829</v>
      </c>
      <c r="I958" s="11" t="s">
        <v>799</v>
      </c>
      <c r="J958" s="11">
        <v>1</v>
      </c>
      <c r="K958" s="11"/>
      <c r="L958" s="11" t="s">
        <v>331</v>
      </c>
    </row>
    <row r="959" spans="2:12" ht="14.4">
      <c r="B959" s="553" t="s">
        <v>1656</v>
      </c>
      <c r="C959" s="554" t="s">
        <v>886</v>
      </c>
      <c r="D959" s="278" t="s">
        <v>1713</v>
      </c>
      <c r="E959" s="555" t="s">
        <v>822</v>
      </c>
      <c r="F959" s="78">
        <v>4000000</v>
      </c>
      <c r="G959" s="78" t="s">
        <v>805</v>
      </c>
      <c r="H959" s="554" t="s">
        <v>829</v>
      </c>
      <c r="I959" s="554" t="s">
        <v>799</v>
      </c>
      <c r="J959" s="559">
        <v>1</v>
      </c>
      <c r="K959" s="554"/>
      <c r="L959" s="558" t="s">
        <v>374</v>
      </c>
    </row>
    <row r="960" spans="2:12" ht="14.4">
      <c r="B960" s="337" t="s">
        <v>1656</v>
      </c>
      <c r="C960" s="77" t="s">
        <v>784</v>
      </c>
      <c r="D960" s="17" t="s">
        <v>1714</v>
      </c>
      <c r="E960" s="17" t="s">
        <v>1712</v>
      </c>
      <c r="F960" s="78">
        <v>1200000</v>
      </c>
      <c r="G960" s="77" t="s">
        <v>805</v>
      </c>
      <c r="H960" s="77" t="s">
        <v>1362</v>
      </c>
      <c r="I960" s="77" t="s">
        <v>799</v>
      </c>
      <c r="J960" s="556">
        <v>1</v>
      </c>
      <c r="K960" s="77"/>
      <c r="L960" s="115" t="s">
        <v>374</v>
      </c>
    </row>
    <row r="961" spans="2:12" ht="14.4">
      <c r="B961" s="337" t="s">
        <v>1656</v>
      </c>
      <c r="C961" s="77" t="s">
        <v>784</v>
      </c>
      <c r="D961" s="17" t="s">
        <v>1715</v>
      </c>
      <c r="E961" s="17" t="s">
        <v>1712</v>
      </c>
      <c r="F961" s="78">
        <v>900000</v>
      </c>
      <c r="G961" s="77" t="s">
        <v>805</v>
      </c>
      <c r="H961" s="77" t="s">
        <v>1362</v>
      </c>
      <c r="I961" s="77" t="s">
        <v>799</v>
      </c>
      <c r="J961" s="556">
        <v>1</v>
      </c>
      <c r="K961" s="77"/>
      <c r="L961" s="115" t="s">
        <v>374</v>
      </c>
    </row>
    <row r="962" spans="2:12" ht="14.4">
      <c r="B962" s="337" t="s">
        <v>1656</v>
      </c>
      <c r="C962" s="77" t="s">
        <v>784</v>
      </c>
      <c r="D962" s="17" t="s">
        <v>1716</v>
      </c>
      <c r="E962" s="17" t="s">
        <v>1712</v>
      </c>
      <c r="F962" s="78">
        <v>1200000</v>
      </c>
      <c r="G962" s="77" t="s">
        <v>805</v>
      </c>
      <c r="H962" s="77" t="s">
        <v>1362</v>
      </c>
      <c r="I962" s="77" t="s">
        <v>799</v>
      </c>
      <c r="J962" s="556">
        <v>1</v>
      </c>
      <c r="K962" s="77"/>
      <c r="L962" s="115" t="s">
        <v>374</v>
      </c>
    </row>
    <row r="963" spans="2:12" ht="14.4">
      <c r="B963" s="337" t="s">
        <v>1656</v>
      </c>
      <c r="C963" s="77" t="s">
        <v>784</v>
      </c>
      <c r="D963" s="17" t="s">
        <v>1717</v>
      </c>
      <c r="E963" s="17" t="s">
        <v>1712</v>
      </c>
      <c r="F963" s="78">
        <v>1000000</v>
      </c>
      <c r="G963" s="77" t="s">
        <v>805</v>
      </c>
      <c r="H963" s="77" t="s">
        <v>1362</v>
      </c>
      <c r="I963" s="77" t="s">
        <v>799</v>
      </c>
      <c r="J963" s="556">
        <v>1</v>
      </c>
      <c r="K963" s="77"/>
      <c r="L963" s="115" t="s">
        <v>374</v>
      </c>
    </row>
    <row r="964" spans="2:12" ht="14.4">
      <c r="B964" s="337" t="s">
        <v>1656</v>
      </c>
      <c r="C964" s="77" t="s">
        <v>784</v>
      </c>
      <c r="D964" s="17" t="s">
        <v>1718</v>
      </c>
      <c r="E964" s="17" t="s">
        <v>1712</v>
      </c>
      <c r="F964" s="78">
        <v>1100000</v>
      </c>
      <c r="G964" s="77" t="s">
        <v>805</v>
      </c>
      <c r="H964" s="77" t="s">
        <v>1362</v>
      </c>
      <c r="I964" s="77" t="s">
        <v>799</v>
      </c>
      <c r="J964" s="556">
        <v>1</v>
      </c>
      <c r="K964" s="77"/>
      <c r="L964" s="115" t="s">
        <v>374</v>
      </c>
    </row>
    <row r="965" spans="2:12" ht="14.4">
      <c r="B965" s="337" t="s">
        <v>1656</v>
      </c>
      <c r="C965" s="77" t="s">
        <v>784</v>
      </c>
      <c r="D965" s="17" t="s">
        <v>1719</v>
      </c>
      <c r="E965" s="17" t="s">
        <v>1712</v>
      </c>
      <c r="F965" s="78">
        <v>1100000</v>
      </c>
      <c r="G965" s="77" t="s">
        <v>805</v>
      </c>
      <c r="H965" s="77" t="s">
        <v>1362</v>
      </c>
      <c r="I965" s="77" t="s">
        <v>799</v>
      </c>
      <c r="J965" s="556">
        <v>1</v>
      </c>
      <c r="K965" s="77"/>
      <c r="L965" s="115" t="s">
        <v>374</v>
      </c>
    </row>
    <row r="966" spans="2:12" ht="14.4">
      <c r="B966" s="337" t="s">
        <v>1656</v>
      </c>
      <c r="C966" s="77" t="s">
        <v>784</v>
      </c>
      <c r="D966" s="17" t="s">
        <v>1720</v>
      </c>
      <c r="E966" s="17" t="s">
        <v>1712</v>
      </c>
      <c r="F966" s="78">
        <v>1400000</v>
      </c>
      <c r="G966" s="77" t="s">
        <v>805</v>
      </c>
      <c r="H966" s="77" t="s">
        <v>1362</v>
      </c>
      <c r="I966" s="77" t="s">
        <v>799</v>
      </c>
      <c r="J966" s="556">
        <v>1</v>
      </c>
      <c r="K966" s="77"/>
      <c r="L966" s="115" t="s">
        <v>374</v>
      </c>
    </row>
    <row r="967" spans="2:12" ht="14.4">
      <c r="B967" s="337" t="s">
        <v>1666</v>
      </c>
      <c r="C967" s="77" t="s">
        <v>784</v>
      </c>
      <c r="D967" s="17" t="s">
        <v>1721</v>
      </c>
      <c r="E967" s="17" t="s">
        <v>564</v>
      </c>
      <c r="F967" s="78">
        <v>1200000</v>
      </c>
      <c r="G967" s="77" t="s">
        <v>1722</v>
      </c>
      <c r="H967" s="77" t="s">
        <v>1362</v>
      </c>
      <c r="I967" s="77" t="s">
        <v>799</v>
      </c>
      <c r="J967" s="556">
        <v>1</v>
      </c>
      <c r="K967" s="77"/>
      <c r="L967" s="115" t="s">
        <v>251</v>
      </c>
    </row>
    <row r="968" spans="2:12" ht="14.4">
      <c r="B968" s="337" t="s">
        <v>1686</v>
      </c>
      <c r="C968" s="77" t="s">
        <v>784</v>
      </c>
      <c r="D968" s="17" t="s">
        <v>468</v>
      </c>
      <c r="E968" s="17" t="s">
        <v>884</v>
      </c>
      <c r="F968" s="78">
        <v>1200000</v>
      </c>
      <c r="G968" s="77" t="s">
        <v>805</v>
      </c>
      <c r="H968" s="77" t="s">
        <v>829</v>
      </c>
      <c r="I968" s="77" t="s">
        <v>799</v>
      </c>
      <c r="J968" s="556">
        <v>1</v>
      </c>
      <c r="K968" s="77"/>
      <c r="L968" s="115" t="s">
        <v>251</v>
      </c>
    </row>
    <row r="969" spans="2:12" ht="14.4">
      <c r="B969" s="688" t="s">
        <v>1668</v>
      </c>
      <c r="C969" s="441" t="s">
        <v>823</v>
      </c>
      <c r="D969" s="236" t="s">
        <v>1723</v>
      </c>
      <c r="E969" s="430" t="s">
        <v>74</v>
      </c>
      <c r="F969" s="219">
        <v>3000000</v>
      </c>
      <c r="G969" s="98" t="s">
        <v>805</v>
      </c>
      <c r="H969" s="98" t="s">
        <v>1362</v>
      </c>
      <c r="I969" s="98" t="s">
        <v>799</v>
      </c>
      <c r="J969" s="557">
        <v>1</v>
      </c>
      <c r="K969" s="77"/>
      <c r="L969" s="217" t="s">
        <v>331</v>
      </c>
    </row>
    <row r="970" spans="2:12" s="55" customFormat="1" ht="14.4">
      <c r="B970" s="687" t="s">
        <v>1668</v>
      </c>
      <c r="C970" s="558" t="s">
        <v>784</v>
      </c>
      <c r="D970" s="278" t="s">
        <v>1724</v>
      </c>
      <c r="E970" s="555" t="s">
        <v>841</v>
      </c>
      <c r="F970" s="78">
        <v>2000000</v>
      </c>
      <c r="G970" s="78" t="s">
        <v>805</v>
      </c>
      <c r="H970" s="554" t="s">
        <v>1362</v>
      </c>
      <c r="I970" s="554" t="s">
        <v>799</v>
      </c>
      <c r="J970" s="554">
        <v>1</v>
      </c>
      <c r="K970" s="686"/>
      <c r="L970" s="554" t="s">
        <v>251</v>
      </c>
    </row>
    <row r="971" spans="2:12" ht="14.4">
      <c r="B971" s="687"/>
      <c r="C971" s="558"/>
      <c r="D971" s="278"/>
      <c r="E971" s="555"/>
      <c r="F971" s="78"/>
      <c r="G971" s="78"/>
      <c r="H971" s="554"/>
      <c r="I971" s="554"/>
      <c r="J971" s="236"/>
      <c r="K971" s="686"/>
      <c r="L971" s="554"/>
    </row>
    <row r="972" spans="2:12" ht="14.4">
      <c r="B972" s="685">
        <v>44569</v>
      </c>
      <c r="C972" s="511" t="s">
        <v>1725</v>
      </c>
      <c r="D972" s="512" t="s">
        <v>1726</v>
      </c>
      <c r="E972" s="519" t="s">
        <v>1117</v>
      </c>
      <c r="F972" s="517">
        <v>2950000000</v>
      </c>
      <c r="G972" s="520" t="s">
        <v>805</v>
      </c>
      <c r="H972" s="511" t="s">
        <v>829</v>
      </c>
      <c r="I972" s="511" t="s">
        <v>799</v>
      </c>
      <c r="J972" s="511"/>
      <c r="K972" s="511">
        <v>1</v>
      </c>
      <c r="L972" s="514" t="s">
        <v>830</v>
      </c>
    </row>
    <row r="973" spans="2:12" ht="14.4">
      <c r="B973" s="516">
        <v>44842</v>
      </c>
      <c r="C973" s="514" t="s">
        <v>1725</v>
      </c>
      <c r="D973" s="682" t="s">
        <v>1727</v>
      </c>
      <c r="E973" s="518" t="s">
        <v>564</v>
      </c>
      <c r="F973" s="683">
        <v>2700000000</v>
      </c>
      <c r="G973" s="684" t="s">
        <v>805</v>
      </c>
      <c r="H973" s="514" t="s">
        <v>829</v>
      </c>
      <c r="I973" s="514" t="s">
        <v>799</v>
      </c>
      <c r="J973" s="514"/>
      <c r="K973" s="514">
        <v>1</v>
      </c>
      <c r="L973" s="514" t="s">
        <v>830</v>
      </c>
    </row>
    <row r="974" spans="2:12" ht="14.4">
      <c r="B974" s="689" t="s">
        <v>1656</v>
      </c>
      <c r="C974" s="511" t="s">
        <v>886</v>
      </c>
      <c r="D974" s="512" t="s">
        <v>1728</v>
      </c>
      <c r="E974" s="519" t="s">
        <v>74</v>
      </c>
      <c r="F974" s="517">
        <v>400000000</v>
      </c>
      <c r="G974" s="520" t="s">
        <v>805</v>
      </c>
      <c r="H974" s="511" t="s">
        <v>829</v>
      </c>
      <c r="I974" s="511" t="s">
        <v>799</v>
      </c>
      <c r="J974" s="511"/>
      <c r="K974" s="511">
        <v>1</v>
      </c>
      <c r="L974" s="514" t="s">
        <v>830</v>
      </c>
    </row>
    <row r="975" spans="2:12" ht="14.4">
      <c r="B975" s="689" t="s">
        <v>1656</v>
      </c>
      <c r="C975" s="514" t="s">
        <v>886</v>
      </c>
      <c r="D975" s="682" t="s">
        <v>1729</v>
      </c>
      <c r="E975" s="518" t="s">
        <v>74</v>
      </c>
      <c r="F975" s="683">
        <v>430000000</v>
      </c>
      <c r="G975" s="684" t="s">
        <v>805</v>
      </c>
      <c r="H975" s="514" t="s">
        <v>829</v>
      </c>
      <c r="I975" s="514" t="s">
        <v>799</v>
      </c>
      <c r="J975" s="514"/>
      <c r="K975" s="514">
        <v>1</v>
      </c>
      <c r="L975" s="514" t="s">
        <v>830</v>
      </c>
    </row>
    <row r="976" spans="2:12" ht="14.4">
      <c r="B976" s="689" t="s">
        <v>1656</v>
      </c>
      <c r="C976" s="511" t="s">
        <v>886</v>
      </c>
      <c r="D976" s="512" t="s">
        <v>1730</v>
      </c>
      <c r="E976" s="519" t="s">
        <v>74</v>
      </c>
      <c r="F976" s="517">
        <v>450000000</v>
      </c>
      <c r="G976" s="520" t="s">
        <v>805</v>
      </c>
      <c r="H976" s="511" t="s">
        <v>829</v>
      </c>
      <c r="I976" s="511" t="s">
        <v>799</v>
      </c>
      <c r="J976" s="511"/>
      <c r="K976" s="511">
        <v>1</v>
      </c>
      <c r="L976" s="514" t="s">
        <v>830</v>
      </c>
    </row>
    <row r="977" spans="2:12" ht="18">
      <c r="B977" s="1258" t="s">
        <v>26</v>
      </c>
      <c r="C977" s="1251"/>
      <c r="D977" s="1251"/>
      <c r="E977" s="1251"/>
      <c r="F977" s="1251"/>
      <c r="G977" s="1251"/>
      <c r="H977" s="1251"/>
      <c r="I977" s="1259"/>
      <c r="J977" s="515">
        <f>SUM(J953:J976)</f>
        <v>18</v>
      </c>
      <c r="K977" s="515">
        <f>SUM(K974:K976)</f>
        <v>3</v>
      </c>
      <c r="L977" s="515">
        <f>J977+K977</f>
        <v>21</v>
      </c>
    </row>
    <row r="978" spans="2:12" s="55" customFormat="1" ht="18">
      <c r="B978" s="655"/>
      <c r="C978" s="95"/>
      <c r="D978" s="95"/>
      <c r="E978" s="95"/>
      <c r="F978" s="95"/>
      <c r="G978" s="95"/>
      <c r="H978" s="95"/>
      <c r="I978" s="95"/>
      <c r="J978" s="96"/>
      <c r="K978" s="96"/>
      <c r="L978" s="96"/>
    </row>
    <row r="979" spans="2:12" ht="18">
      <c r="B979" s="1241" t="s">
        <v>1731</v>
      </c>
      <c r="C979" s="1242"/>
      <c r="D979" s="1242"/>
      <c r="E979" s="1242"/>
      <c r="F979" s="1242"/>
      <c r="G979" s="1242"/>
      <c r="H979" s="1242"/>
      <c r="I979" s="1242"/>
      <c r="J979" s="1242"/>
      <c r="K979" s="1242"/>
      <c r="L979" s="1243"/>
    </row>
    <row r="980" spans="2:12" ht="18">
      <c r="B980" s="656" t="s">
        <v>782</v>
      </c>
      <c r="C980" s="175" t="s">
        <v>783</v>
      </c>
      <c r="D980" s="175" t="s">
        <v>784</v>
      </c>
      <c r="E980" s="175" t="s">
        <v>785</v>
      </c>
      <c r="F980" s="181" t="s">
        <v>786</v>
      </c>
      <c r="G980" s="175" t="s">
        <v>787</v>
      </c>
      <c r="H980" s="175" t="s">
        <v>788</v>
      </c>
      <c r="I980" s="175" t="s">
        <v>789</v>
      </c>
      <c r="J980" s="175" t="s">
        <v>790</v>
      </c>
      <c r="K980" s="175" t="s">
        <v>791</v>
      </c>
      <c r="L980" s="175" t="s">
        <v>792</v>
      </c>
    </row>
    <row r="981" spans="2:12" s="55" customFormat="1" ht="18">
      <c r="B981" s="648">
        <v>44569</v>
      </c>
      <c r="C981" s="505" t="s">
        <v>784</v>
      </c>
      <c r="D981" s="508" t="s">
        <v>1732</v>
      </c>
      <c r="E981" s="508" t="s">
        <v>960</v>
      </c>
      <c r="F981" s="507">
        <v>2000000</v>
      </c>
      <c r="G981" s="505" t="s">
        <v>805</v>
      </c>
      <c r="H981" s="505" t="s">
        <v>829</v>
      </c>
      <c r="I981" s="505" t="s">
        <v>799</v>
      </c>
      <c r="J981" s="505">
        <v>1</v>
      </c>
      <c r="K981" s="505"/>
      <c r="L981" s="505" t="s">
        <v>251</v>
      </c>
    </row>
    <row r="982" spans="2:12" s="55" customFormat="1" ht="18">
      <c r="B982" s="648">
        <v>44569</v>
      </c>
      <c r="C982" s="505" t="s">
        <v>784</v>
      </c>
      <c r="D982" s="508" t="s">
        <v>1732</v>
      </c>
      <c r="E982" s="508" t="s">
        <v>960</v>
      </c>
      <c r="F982" s="507">
        <v>2000000</v>
      </c>
      <c r="G982" s="505" t="s">
        <v>805</v>
      </c>
      <c r="H982" s="505" t="s">
        <v>829</v>
      </c>
      <c r="I982" s="505" t="s">
        <v>799</v>
      </c>
      <c r="J982" s="505">
        <v>1</v>
      </c>
      <c r="K982" s="505"/>
      <c r="L982" s="505" t="s">
        <v>251</v>
      </c>
    </row>
    <row r="983" spans="2:12" s="55" customFormat="1" ht="18" customHeight="1">
      <c r="B983" s="648">
        <v>44569</v>
      </c>
      <c r="C983" s="505" t="s">
        <v>784</v>
      </c>
      <c r="D983" s="508" t="s">
        <v>1732</v>
      </c>
      <c r="E983" s="508" t="s">
        <v>960</v>
      </c>
      <c r="F983" s="507">
        <v>2000000</v>
      </c>
      <c r="G983" s="505" t="s">
        <v>805</v>
      </c>
      <c r="H983" s="505" t="s">
        <v>829</v>
      </c>
      <c r="I983" s="505" t="s">
        <v>799</v>
      </c>
      <c r="J983" s="505">
        <v>1</v>
      </c>
      <c r="K983" s="505"/>
      <c r="L983" s="505" t="s">
        <v>251</v>
      </c>
    </row>
    <row r="984" spans="2:12" ht="14.4">
      <c r="B984" s="670"/>
      <c r="C984" s="502"/>
      <c r="D984" s="503"/>
      <c r="E984" s="503"/>
      <c r="F984" s="504"/>
      <c r="G984" s="502"/>
      <c r="H984" s="502"/>
      <c r="I984" s="502"/>
      <c r="J984" s="502"/>
      <c r="K984" s="502"/>
      <c r="L984" s="502"/>
    </row>
    <row r="985" spans="2:12" ht="18">
      <c r="B985" s="1252" t="s">
        <v>26</v>
      </c>
      <c r="C985" s="1253"/>
      <c r="D985" s="1253"/>
      <c r="E985" s="1253"/>
      <c r="F985" s="1253"/>
      <c r="G985" s="1253"/>
      <c r="H985" s="1253"/>
      <c r="I985" s="1254"/>
      <c r="J985" s="182">
        <f>SUM(J981:J984)</f>
        <v>3</v>
      </c>
      <c r="K985" s="182">
        <f>SUM(K984:K984)</f>
        <v>0</v>
      </c>
      <c r="L985" s="182">
        <f>J985+K985</f>
        <v>3</v>
      </c>
    </row>
    <row r="986" spans="2:12" ht="38.25" customHeight="1"/>
    <row r="987" spans="2:12" ht="31.2">
      <c r="B987" s="1169" t="s">
        <v>390</v>
      </c>
      <c r="C987" s="1169"/>
      <c r="D987" s="1169"/>
      <c r="E987" s="1169"/>
      <c r="F987" s="1169"/>
      <c r="G987" s="1169"/>
      <c r="H987" s="1169"/>
      <c r="I987" s="1169"/>
      <c r="J987" s="1169"/>
      <c r="K987" s="1169"/>
      <c r="L987" s="1169"/>
    </row>
    <row r="988" spans="2:12" ht="31.2">
      <c r="B988" s="649"/>
    </row>
    <row r="989" spans="2:12" ht="18">
      <c r="B989" s="1250" t="s">
        <v>1733</v>
      </c>
      <c r="C989" s="1250"/>
      <c r="D989" s="1250"/>
      <c r="E989" s="1250"/>
      <c r="F989" s="1250"/>
      <c r="G989" s="1250"/>
      <c r="H989" s="1250"/>
      <c r="I989" s="1250"/>
      <c r="J989" s="1250"/>
      <c r="K989" s="1250"/>
      <c r="L989" s="1250"/>
    </row>
    <row r="990" spans="2:12" ht="18">
      <c r="B990" s="650" t="s">
        <v>782</v>
      </c>
      <c r="C990" s="176" t="s">
        <v>783</v>
      </c>
      <c r="D990" s="176" t="s">
        <v>784</v>
      </c>
      <c r="E990" s="176" t="s">
        <v>785</v>
      </c>
      <c r="F990" s="177" t="s">
        <v>786</v>
      </c>
      <c r="G990" s="176" t="s">
        <v>787</v>
      </c>
      <c r="H990" s="176" t="s">
        <v>788</v>
      </c>
      <c r="I990" s="176" t="s">
        <v>789</v>
      </c>
      <c r="J990" s="176" t="s">
        <v>790</v>
      </c>
      <c r="K990" s="176" t="s">
        <v>791</v>
      </c>
      <c r="L990" s="176" t="s">
        <v>792</v>
      </c>
    </row>
    <row r="991" spans="2:12" ht="14.4">
      <c r="B991" s="254" t="s">
        <v>1734</v>
      </c>
      <c r="C991" s="11" t="s">
        <v>886</v>
      </c>
      <c r="D991" s="12" t="s">
        <v>1735</v>
      </c>
      <c r="E991" s="12" t="s">
        <v>906</v>
      </c>
      <c r="F991" s="13">
        <v>8158000</v>
      </c>
      <c r="G991" s="11" t="s">
        <v>805</v>
      </c>
      <c r="H991" s="11" t="s">
        <v>1362</v>
      </c>
      <c r="I991" s="11" t="s">
        <v>799</v>
      </c>
      <c r="J991" s="11">
        <v>1</v>
      </c>
      <c r="K991" s="11"/>
      <c r="L991" s="11" t="s">
        <v>374</v>
      </c>
    </row>
    <row r="992" spans="2:12" ht="14.4">
      <c r="B992" s="254" t="s">
        <v>1736</v>
      </c>
      <c r="C992" s="11" t="s">
        <v>823</v>
      </c>
      <c r="D992" s="12" t="s">
        <v>1737</v>
      </c>
      <c r="E992" s="12" t="s">
        <v>926</v>
      </c>
      <c r="F992" s="13">
        <v>2200000</v>
      </c>
      <c r="G992" s="11" t="s">
        <v>805</v>
      </c>
      <c r="H992" s="11" t="s">
        <v>799</v>
      </c>
      <c r="I992" s="11" t="s">
        <v>799</v>
      </c>
      <c r="J992" s="11">
        <v>1</v>
      </c>
      <c r="K992" s="11"/>
      <c r="L992" s="11" t="s">
        <v>420</v>
      </c>
    </row>
    <row r="993" spans="2:12" ht="14.4">
      <c r="B993" s="254">
        <v>44721</v>
      </c>
      <c r="C993" s="11" t="s">
        <v>784</v>
      </c>
      <c r="D993" s="798" t="s">
        <v>1738</v>
      </c>
      <c r="E993" s="12" t="s">
        <v>841</v>
      </c>
      <c r="F993" s="13">
        <v>1800000</v>
      </c>
      <c r="G993" s="11" t="s">
        <v>1739</v>
      </c>
      <c r="H993" s="11" t="s">
        <v>1362</v>
      </c>
      <c r="I993" s="11" t="s">
        <v>799</v>
      </c>
      <c r="J993" s="11">
        <v>1</v>
      </c>
      <c r="K993" s="11"/>
      <c r="L993" s="11" t="s">
        <v>1740</v>
      </c>
    </row>
    <row r="994" spans="2:12" ht="14.4">
      <c r="B994" s="254">
        <v>44721</v>
      </c>
      <c r="C994" s="11" t="s">
        <v>784</v>
      </c>
      <c r="D994" t="s">
        <v>1741</v>
      </c>
      <c r="E994" s="12" t="s">
        <v>796</v>
      </c>
      <c r="F994" s="13">
        <v>3400000</v>
      </c>
      <c r="G994" s="11" t="s">
        <v>805</v>
      </c>
      <c r="H994" s="11" t="s">
        <v>829</v>
      </c>
      <c r="I994" s="11" t="s">
        <v>799</v>
      </c>
      <c r="J994" s="11">
        <v>1</v>
      </c>
      <c r="K994" s="11"/>
      <c r="L994" s="11" t="s">
        <v>374</v>
      </c>
    </row>
    <row r="995" spans="2:12" ht="14.4">
      <c r="B995" s="254">
        <v>44813</v>
      </c>
      <c r="C995" s="54" t="s">
        <v>784</v>
      </c>
      <c r="D995" s="292" t="s">
        <v>1742</v>
      </c>
      <c r="E995" s="292" t="s">
        <v>822</v>
      </c>
      <c r="F995" s="293">
        <v>2800000</v>
      </c>
      <c r="G995" s="54" t="s">
        <v>805</v>
      </c>
      <c r="H995" s="54" t="s">
        <v>829</v>
      </c>
      <c r="I995" s="54" t="s">
        <v>799</v>
      </c>
      <c r="J995" s="54">
        <v>1</v>
      </c>
      <c r="K995" s="54"/>
      <c r="L995" s="54" t="s">
        <v>251</v>
      </c>
    </row>
    <row r="996" spans="2:12" ht="14.4">
      <c r="B996" s="254">
        <v>44813</v>
      </c>
      <c r="C996" s="554" t="s">
        <v>784</v>
      </c>
      <c r="D996" s="816" t="s">
        <v>1743</v>
      </c>
      <c r="E996" s="433" t="s">
        <v>74</v>
      </c>
      <c r="F996" s="78">
        <v>4500000</v>
      </c>
      <c r="G996" s="343" t="s">
        <v>1449</v>
      </c>
      <c r="H996" s="343" t="s">
        <v>1362</v>
      </c>
      <c r="I996" s="343" t="s">
        <v>799</v>
      </c>
      <c r="J996" s="343">
        <v>1</v>
      </c>
      <c r="K996" s="343"/>
      <c r="L996" s="343" t="s">
        <v>251</v>
      </c>
    </row>
    <row r="997" spans="2:12" ht="14.4">
      <c r="B997" s="254">
        <v>44813</v>
      </c>
      <c r="C997" s="77" t="s">
        <v>838</v>
      </c>
      <c r="D997" s="817" t="s">
        <v>1744</v>
      </c>
      <c r="E997" s="17" t="s">
        <v>75</v>
      </c>
      <c r="F997" s="78">
        <v>1350000</v>
      </c>
      <c r="G997" s="77" t="s">
        <v>805</v>
      </c>
      <c r="H997" s="77" t="s">
        <v>1362</v>
      </c>
      <c r="I997" s="77" t="s">
        <v>799</v>
      </c>
      <c r="J997" s="77">
        <v>1</v>
      </c>
      <c r="K997" s="77"/>
      <c r="L997" s="77" t="s">
        <v>251</v>
      </c>
    </row>
    <row r="998" spans="2:12" ht="14.4">
      <c r="B998" s="254">
        <v>44813</v>
      </c>
      <c r="C998" s="77" t="s">
        <v>838</v>
      </c>
      <c r="D998" s="17" t="s">
        <v>1745</v>
      </c>
      <c r="E998" s="17" t="s">
        <v>75</v>
      </c>
      <c r="F998" s="78">
        <v>1350000</v>
      </c>
      <c r="G998" s="77" t="s">
        <v>805</v>
      </c>
      <c r="H998" s="77" t="s">
        <v>1362</v>
      </c>
      <c r="I998" s="77" t="s">
        <v>799</v>
      </c>
      <c r="J998" s="77">
        <v>1</v>
      </c>
      <c r="K998" s="77"/>
      <c r="L998" s="77" t="s">
        <v>251</v>
      </c>
    </row>
    <row r="999" spans="2:12" ht="14.4">
      <c r="B999" s="254">
        <v>44813</v>
      </c>
      <c r="C999" s="77" t="s">
        <v>838</v>
      </c>
      <c r="D999" s="17" t="s">
        <v>1746</v>
      </c>
      <c r="E999" s="17" t="s">
        <v>75</v>
      </c>
      <c r="F999" s="78">
        <v>1350000</v>
      </c>
      <c r="G999" s="77" t="s">
        <v>805</v>
      </c>
      <c r="H999" s="77" t="s">
        <v>1362</v>
      </c>
      <c r="I999" s="77" t="s">
        <v>799</v>
      </c>
      <c r="J999" s="77">
        <v>1</v>
      </c>
      <c r="K999" s="77"/>
      <c r="L999" s="77" t="s">
        <v>251</v>
      </c>
    </row>
    <row r="1000" spans="2:12" ht="14.4">
      <c r="B1000" s="254">
        <v>44813</v>
      </c>
      <c r="C1000" s="77" t="s">
        <v>838</v>
      </c>
      <c r="D1000" s="17" t="s">
        <v>1747</v>
      </c>
      <c r="E1000" s="17" t="s">
        <v>75</v>
      </c>
      <c r="F1000" s="78">
        <v>1350000</v>
      </c>
      <c r="G1000" s="77" t="s">
        <v>805</v>
      </c>
      <c r="H1000" s="77" t="s">
        <v>1362</v>
      </c>
      <c r="I1000" s="77" t="s">
        <v>799</v>
      </c>
      <c r="J1000" s="77">
        <v>1</v>
      </c>
      <c r="K1000" s="77"/>
      <c r="L1000" s="77" t="s">
        <v>251</v>
      </c>
    </row>
    <row r="1001" spans="2:12" ht="14.4">
      <c r="B1001" s="254">
        <v>44813</v>
      </c>
      <c r="C1001" s="77" t="s">
        <v>838</v>
      </c>
      <c r="D1001" s="17" t="s">
        <v>1748</v>
      </c>
      <c r="E1001" s="17" t="s">
        <v>75</v>
      </c>
      <c r="F1001" s="78">
        <v>1350000</v>
      </c>
      <c r="G1001" s="77" t="s">
        <v>805</v>
      </c>
      <c r="H1001" s="77" t="s">
        <v>1362</v>
      </c>
      <c r="I1001" s="77" t="s">
        <v>799</v>
      </c>
      <c r="J1001" s="77">
        <v>1</v>
      </c>
      <c r="K1001" s="77"/>
      <c r="L1001" s="77" t="s">
        <v>374</v>
      </c>
    </row>
    <row r="1002" spans="2:12" ht="14.4">
      <c r="B1002" s="254">
        <v>44813</v>
      </c>
      <c r="C1002" s="77" t="s">
        <v>838</v>
      </c>
      <c r="D1002" s="17" t="s">
        <v>1749</v>
      </c>
      <c r="E1002" s="17" t="s">
        <v>75</v>
      </c>
      <c r="F1002" s="78">
        <v>1350000</v>
      </c>
      <c r="G1002" s="77" t="s">
        <v>805</v>
      </c>
      <c r="H1002" s="77" t="s">
        <v>1362</v>
      </c>
      <c r="I1002" s="77" t="s">
        <v>799</v>
      </c>
      <c r="J1002" s="77">
        <v>1</v>
      </c>
      <c r="K1002" s="77"/>
      <c r="L1002" s="77" t="s">
        <v>374</v>
      </c>
    </row>
    <row r="1003" spans="2:12" ht="14.4">
      <c r="B1003" s="254">
        <v>44813</v>
      </c>
      <c r="C1003" s="77" t="s">
        <v>838</v>
      </c>
      <c r="D1003" s="17" t="s">
        <v>1750</v>
      </c>
      <c r="E1003" s="17" t="s">
        <v>75</v>
      </c>
      <c r="F1003" s="78">
        <v>1350000</v>
      </c>
      <c r="G1003" s="77" t="s">
        <v>805</v>
      </c>
      <c r="H1003" s="77" t="s">
        <v>1362</v>
      </c>
      <c r="I1003" s="77" t="s">
        <v>799</v>
      </c>
      <c r="J1003" s="77">
        <v>1</v>
      </c>
      <c r="K1003" s="77"/>
      <c r="L1003" s="77" t="s">
        <v>374</v>
      </c>
    </row>
    <row r="1004" spans="2:12" ht="14.4">
      <c r="B1004" s="254">
        <v>44813</v>
      </c>
      <c r="C1004" s="77" t="s">
        <v>838</v>
      </c>
      <c r="D1004" s="17" t="s">
        <v>1751</v>
      </c>
      <c r="E1004" s="17" t="s">
        <v>75</v>
      </c>
      <c r="F1004" s="78">
        <v>1350000</v>
      </c>
      <c r="G1004" s="77" t="s">
        <v>805</v>
      </c>
      <c r="H1004" s="77" t="s">
        <v>1362</v>
      </c>
      <c r="I1004" s="77" t="s">
        <v>799</v>
      </c>
      <c r="J1004" s="77">
        <v>1</v>
      </c>
      <c r="K1004" s="77"/>
      <c r="L1004" s="77" t="s">
        <v>374</v>
      </c>
    </row>
    <row r="1005" spans="2:12" ht="14.4">
      <c r="B1005" s="254">
        <v>44813</v>
      </c>
      <c r="C1005" s="77" t="s">
        <v>784</v>
      </c>
      <c r="D1005" s="17" t="s">
        <v>1752</v>
      </c>
      <c r="E1005" s="17" t="s">
        <v>74</v>
      </c>
      <c r="F1005" s="78">
        <v>4000000</v>
      </c>
      <c r="G1005" s="77" t="s">
        <v>284</v>
      </c>
      <c r="H1005" s="77" t="s">
        <v>1362</v>
      </c>
      <c r="I1005" s="77" t="s">
        <v>799</v>
      </c>
      <c r="J1005" s="77">
        <v>1</v>
      </c>
      <c r="K1005" s="77"/>
      <c r="L1005" s="77" t="s">
        <v>374</v>
      </c>
    </row>
    <row r="1006" spans="2:12" ht="14.4">
      <c r="B1006" s="254" t="s">
        <v>1753</v>
      </c>
      <c r="C1006" s="77" t="s">
        <v>784</v>
      </c>
      <c r="D1006" s="817" t="s">
        <v>1754</v>
      </c>
      <c r="E1006" s="17" t="s">
        <v>74</v>
      </c>
      <c r="F1006" s="78">
        <v>2200000</v>
      </c>
      <c r="G1006" s="77" t="s">
        <v>1755</v>
      </c>
      <c r="H1006" s="77" t="s">
        <v>1362</v>
      </c>
      <c r="I1006" s="77" t="s">
        <v>799</v>
      </c>
      <c r="J1006" s="77">
        <v>1</v>
      </c>
      <c r="K1006" s="77"/>
      <c r="L1006" s="77" t="s">
        <v>374</v>
      </c>
    </row>
    <row r="1007" spans="2:12" ht="14.4">
      <c r="B1007" s="254" t="s">
        <v>1753</v>
      </c>
      <c r="C1007" s="77" t="s">
        <v>784</v>
      </c>
      <c r="D1007" s="817" t="s">
        <v>1756</v>
      </c>
      <c r="E1007" s="17" t="s">
        <v>74</v>
      </c>
      <c r="F1007" s="78">
        <v>2500000</v>
      </c>
      <c r="G1007" s="77" t="s">
        <v>1757</v>
      </c>
      <c r="H1007" s="77" t="s">
        <v>1362</v>
      </c>
      <c r="I1007" s="77" t="s">
        <v>799</v>
      </c>
      <c r="J1007" s="77">
        <v>1</v>
      </c>
      <c r="K1007" s="77"/>
      <c r="L1007" s="77" t="s">
        <v>374</v>
      </c>
    </row>
    <row r="1008" spans="2:12" ht="14.4">
      <c r="B1008" s="254" t="s">
        <v>1753</v>
      </c>
      <c r="C1008" s="77" t="s">
        <v>823</v>
      </c>
      <c r="D1008" s="17" t="s">
        <v>1758</v>
      </c>
      <c r="E1008" s="17" t="s">
        <v>1412</v>
      </c>
      <c r="F1008" s="78">
        <v>4500000</v>
      </c>
      <c r="G1008" s="77" t="s">
        <v>805</v>
      </c>
      <c r="H1008" s="77" t="s">
        <v>829</v>
      </c>
      <c r="I1008" s="77" t="s">
        <v>799</v>
      </c>
      <c r="J1008" s="77">
        <v>1</v>
      </c>
      <c r="K1008" s="77"/>
      <c r="L1008" s="77" t="s">
        <v>251</v>
      </c>
    </row>
    <row r="1009" spans="2:12" ht="14.4">
      <c r="B1009" s="254"/>
      <c r="C1009" s="77"/>
      <c r="D1009" s="296"/>
      <c r="E1009" s="218"/>
      <c r="F1009" s="219"/>
      <c r="G1009" s="98"/>
      <c r="H1009" s="98"/>
      <c r="I1009" s="98"/>
      <c r="J1009" s="98"/>
      <c r="K1009" s="98"/>
      <c r="L1009" s="217"/>
    </row>
    <row r="1010" spans="2:12" ht="14.4">
      <c r="B1010" s="254"/>
      <c r="C1010" s="77"/>
      <c r="D1010" s="296"/>
      <c r="E1010" s="218"/>
      <c r="F1010" s="219"/>
      <c r="G1010" s="98"/>
      <c r="H1010" s="98"/>
      <c r="I1010" s="98"/>
      <c r="J1010" s="98"/>
      <c r="K1010" s="98"/>
      <c r="L1010" s="217"/>
    </row>
    <row r="1011" spans="2:12" ht="14.4">
      <c r="B1011" s="582"/>
      <c r="C1011" s="227"/>
      <c r="D1011" s="100"/>
      <c r="E1011" s="100"/>
      <c r="F1011" s="101"/>
      <c r="G1011" s="99"/>
      <c r="H1011" s="99"/>
      <c r="I1011" s="99"/>
      <c r="J1011" s="99"/>
      <c r="K1011" s="99"/>
      <c r="L1011" s="99"/>
    </row>
    <row r="1012" spans="2:12" ht="14.4">
      <c r="B1012" s="582">
        <v>44813</v>
      </c>
      <c r="C1012" s="443" t="s">
        <v>784</v>
      </c>
      <c r="D1012" s="244" t="s">
        <v>1743</v>
      </c>
      <c r="E1012" s="755" t="s">
        <v>74</v>
      </c>
      <c r="F1012" s="101">
        <v>900000000</v>
      </c>
      <c r="G1012" s="443" t="s">
        <v>1449</v>
      </c>
      <c r="H1012" s="443" t="s">
        <v>1362</v>
      </c>
      <c r="I1012" s="443" t="s">
        <v>799</v>
      </c>
      <c r="J1012" s="99"/>
      <c r="K1012" s="99">
        <v>1</v>
      </c>
      <c r="L1012" s="99" t="s">
        <v>830</v>
      </c>
    </row>
    <row r="1013" spans="2:12" ht="14.4">
      <c r="B1013" s="666" t="s">
        <v>1759</v>
      </c>
      <c r="C1013" s="446" t="s">
        <v>784</v>
      </c>
      <c r="D1013" s="100" t="s">
        <v>1760</v>
      </c>
      <c r="E1013" s="691" t="s">
        <v>74</v>
      </c>
      <c r="F1013" s="229">
        <v>625000000</v>
      </c>
      <c r="G1013" s="227" t="s">
        <v>805</v>
      </c>
      <c r="H1013" s="227" t="s">
        <v>1362</v>
      </c>
      <c r="I1013" s="227" t="s">
        <v>799</v>
      </c>
      <c r="J1013" s="227"/>
      <c r="K1013" s="227">
        <v>1</v>
      </c>
      <c r="L1013" s="227" t="s">
        <v>830</v>
      </c>
    </row>
    <row r="1014" spans="2:12" ht="14.4">
      <c r="B1014" s="659" t="s">
        <v>1761</v>
      </c>
      <c r="C1014" s="789" t="s">
        <v>784</v>
      </c>
      <c r="D1014" s="100" t="s">
        <v>1762</v>
      </c>
      <c r="E1014" s="790" t="s">
        <v>74</v>
      </c>
      <c r="F1014" s="229">
        <v>800000000</v>
      </c>
      <c r="G1014" s="227" t="s">
        <v>284</v>
      </c>
      <c r="H1014" s="227" t="s">
        <v>1362</v>
      </c>
      <c r="I1014" s="227" t="s">
        <v>799</v>
      </c>
      <c r="J1014" s="227"/>
      <c r="K1014" s="227">
        <v>1</v>
      </c>
      <c r="L1014" s="227" t="s">
        <v>830</v>
      </c>
    </row>
    <row r="1015" spans="2:12" ht="18">
      <c r="B1015" s="1244" t="s">
        <v>26</v>
      </c>
      <c r="C1015" s="1245"/>
      <c r="D1015" s="1251"/>
      <c r="E1015" s="1245"/>
      <c r="F1015" s="1245"/>
      <c r="G1015" s="1245"/>
      <c r="H1015" s="1245"/>
      <c r="I1015" s="1246"/>
      <c r="J1015" s="178">
        <f>SUM(J991:J1010)</f>
        <v>18</v>
      </c>
      <c r="K1015" s="178">
        <f>SUM(K1002:K1014)</f>
        <v>3</v>
      </c>
      <c r="L1015" s="178">
        <f>J1015+K1015</f>
        <v>21</v>
      </c>
    </row>
    <row r="1016" spans="2:12" ht="14.4">
      <c r="B1016" s="654"/>
      <c r="C1016" s="9"/>
      <c r="D1016" s="9"/>
      <c r="E1016" s="9"/>
      <c r="F1016" s="9"/>
      <c r="G1016" s="9"/>
      <c r="H1016" s="9"/>
      <c r="I1016" s="9"/>
      <c r="J1016" s="9"/>
      <c r="K1016" s="9"/>
      <c r="L1016" s="9"/>
    </row>
    <row r="1017" spans="2:12" ht="18">
      <c r="B1017" s="1247" t="s">
        <v>1763</v>
      </c>
      <c r="C1017" s="1248"/>
      <c r="D1017" s="1248"/>
      <c r="E1017" s="1248"/>
      <c r="F1017" s="1248"/>
      <c r="G1017" s="1248"/>
      <c r="H1017" s="1248"/>
      <c r="I1017" s="1248"/>
      <c r="J1017" s="1248"/>
      <c r="K1017" s="1248"/>
      <c r="L1017" s="1249"/>
    </row>
    <row r="1018" spans="2:12" ht="18">
      <c r="B1018" s="703" t="s">
        <v>782</v>
      </c>
      <c r="C1018" s="704" t="s">
        <v>783</v>
      </c>
      <c r="D1018" s="704" t="s">
        <v>784</v>
      </c>
      <c r="E1018" s="704" t="s">
        <v>785</v>
      </c>
      <c r="F1018" s="705" t="s">
        <v>786</v>
      </c>
      <c r="G1018" s="704" t="s">
        <v>787</v>
      </c>
      <c r="H1018" s="704" t="s">
        <v>788</v>
      </c>
      <c r="I1018" s="704" t="s">
        <v>789</v>
      </c>
      <c r="J1018" s="704" t="s">
        <v>790</v>
      </c>
      <c r="K1018" s="704" t="s">
        <v>791</v>
      </c>
      <c r="L1018" s="704" t="s">
        <v>792</v>
      </c>
    </row>
    <row r="1019" spans="2:12" ht="14.4">
      <c r="B1019" s="337" t="s">
        <v>1764</v>
      </c>
      <c r="C1019" s="77" t="s">
        <v>818</v>
      </c>
      <c r="D1019" s="17" t="s">
        <v>1765</v>
      </c>
      <c r="E1019" s="17" t="s">
        <v>1061</v>
      </c>
      <c r="F1019" s="78">
        <v>2000000</v>
      </c>
      <c r="G1019" s="77" t="s">
        <v>805</v>
      </c>
      <c r="H1019" s="77" t="s">
        <v>799</v>
      </c>
      <c r="I1019" s="77" t="s">
        <v>799</v>
      </c>
      <c r="J1019" s="77">
        <v>1</v>
      </c>
      <c r="K1019" s="77"/>
      <c r="L1019" s="77" t="s">
        <v>374</v>
      </c>
    </row>
    <row r="1020" spans="2:12" ht="14.4">
      <c r="B1020" s="337" t="s">
        <v>1764</v>
      </c>
      <c r="C1020" s="77" t="s">
        <v>818</v>
      </c>
      <c r="D1020" s="17" t="s">
        <v>1766</v>
      </c>
      <c r="E1020" s="17" t="s">
        <v>1061</v>
      </c>
      <c r="F1020" s="78">
        <v>1800000</v>
      </c>
      <c r="G1020" s="77" t="s">
        <v>805</v>
      </c>
      <c r="H1020" s="77" t="s">
        <v>799</v>
      </c>
      <c r="I1020" s="77" t="s">
        <v>799</v>
      </c>
      <c r="J1020" s="77">
        <v>1</v>
      </c>
      <c r="K1020" s="77"/>
      <c r="L1020" s="77" t="s">
        <v>331</v>
      </c>
    </row>
    <row r="1021" spans="2:12" ht="14.4">
      <c r="B1021" s="337" t="s">
        <v>1764</v>
      </c>
      <c r="C1021" s="77" t="s">
        <v>886</v>
      </c>
      <c r="D1021" s="17" t="s">
        <v>1767</v>
      </c>
      <c r="E1021" s="17" t="s">
        <v>906</v>
      </c>
      <c r="F1021" s="78">
        <v>3800000</v>
      </c>
      <c r="G1021" s="77" t="s">
        <v>805</v>
      </c>
      <c r="H1021" s="77" t="s">
        <v>799</v>
      </c>
      <c r="I1021" s="77" t="s">
        <v>799</v>
      </c>
      <c r="J1021" s="77">
        <v>1</v>
      </c>
      <c r="K1021" s="77"/>
      <c r="L1021" s="77" t="s">
        <v>374</v>
      </c>
    </row>
    <row r="1022" spans="2:12" ht="14.4">
      <c r="B1022" s="337" t="s">
        <v>1764</v>
      </c>
      <c r="C1022" s="77" t="s">
        <v>784</v>
      </c>
      <c r="D1022" s="17" t="s">
        <v>1768</v>
      </c>
      <c r="E1022" s="17" t="s">
        <v>74</v>
      </c>
      <c r="F1022" s="78">
        <v>3000000</v>
      </c>
      <c r="G1022" s="77" t="s">
        <v>805</v>
      </c>
      <c r="H1022" s="77" t="s">
        <v>1362</v>
      </c>
      <c r="I1022" s="77" t="s">
        <v>799</v>
      </c>
      <c r="J1022" s="77">
        <v>1</v>
      </c>
      <c r="K1022" s="77"/>
      <c r="L1022" s="77" t="s">
        <v>331</v>
      </c>
    </row>
    <row r="1023" spans="2:12" ht="14.4">
      <c r="B1023" s="337">
        <v>44721</v>
      </c>
      <c r="C1023" s="77" t="s">
        <v>784</v>
      </c>
      <c r="D1023" s="17" t="s">
        <v>1769</v>
      </c>
      <c r="E1023" s="17" t="s">
        <v>1398</v>
      </c>
      <c r="F1023" s="78">
        <v>1000000</v>
      </c>
      <c r="G1023" s="77" t="s">
        <v>805</v>
      </c>
      <c r="H1023" s="77" t="s">
        <v>1362</v>
      </c>
      <c r="I1023" s="77" t="s">
        <v>799</v>
      </c>
      <c r="J1023" s="77">
        <v>1</v>
      </c>
      <c r="K1023" s="77"/>
      <c r="L1023" s="77" t="s">
        <v>251</v>
      </c>
    </row>
    <row r="1024" spans="2:12" ht="14.4">
      <c r="B1024" s="337" t="s">
        <v>1770</v>
      </c>
      <c r="C1024" s="77" t="s">
        <v>784</v>
      </c>
      <c r="D1024" s="17" t="s">
        <v>1771</v>
      </c>
      <c r="E1024" s="17" t="s">
        <v>1061</v>
      </c>
      <c r="F1024" s="78">
        <v>1600000</v>
      </c>
      <c r="G1024" s="77" t="s">
        <v>805</v>
      </c>
      <c r="H1024" s="77" t="s">
        <v>829</v>
      </c>
      <c r="I1024" s="77" t="s">
        <v>799</v>
      </c>
      <c r="J1024" s="77">
        <v>1</v>
      </c>
      <c r="K1024" s="77"/>
      <c r="L1024" s="77" t="s">
        <v>374</v>
      </c>
    </row>
    <row r="1025" spans="2:12" ht="14.4">
      <c r="B1025" s="337">
        <v>44813</v>
      </c>
      <c r="C1025" s="77" t="s">
        <v>784</v>
      </c>
      <c r="D1025" s="17" t="s">
        <v>1772</v>
      </c>
      <c r="E1025" s="17" t="s">
        <v>879</v>
      </c>
      <c r="F1025" s="78">
        <v>1300000</v>
      </c>
      <c r="G1025" s="77" t="s">
        <v>1773</v>
      </c>
      <c r="H1025" s="77" t="s">
        <v>1362</v>
      </c>
      <c r="I1025" s="77" t="s">
        <v>799</v>
      </c>
      <c r="J1025" s="77">
        <v>1</v>
      </c>
      <c r="K1025" s="77"/>
      <c r="L1025" s="77" t="s">
        <v>251</v>
      </c>
    </row>
    <row r="1026" spans="2:12" ht="14.4">
      <c r="B1026" s="337">
        <v>44813</v>
      </c>
      <c r="C1026" s="98" t="s">
        <v>784</v>
      </c>
      <c r="D1026" s="218" t="s">
        <v>1774</v>
      </c>
      <c r="E1026" s="17" t="s">
        <v>1775</v>
      </c>
      <c r="F1026" s="78">
        <v>1200000</v>
      </c>
      <c r="G1026" s="77" t="s">
        <v>805</v>
      </c>
      <c r="H1026" s="77" t="s">
        <v>1362</v>
      </c>
      <c r="I1026" s="77" t="s">
        <v>799</v>
      </c>
      <c r="J1026" s="77">
        <v>1</v>
      </c>
      <c r="K1026" s="77"/>
      <c r="L1026" s="77" t="s">
        <v>251</v>
      </c>
    </row>
    <row r="1027" spans="2:12" ht="14.4">
      <c r="B1027" s="651">
        <v>44813</v>
      </c>
      <c r="C1027" s="77" t="s">
        <v>886</v>
      </c>
      <c r="D1027" s="236" t="s">
        <v>1776</v>
      </c>
      <c r="E1027" s="297" t="s">
        <v>1412</v>
      </c>
      <c r="F1027" s="78">
        <v>3200000</v>
      </c>
      <c r="G1027" s="77" t="s">
        <v>805</v>
      </c>
      <c r="H1027" s="77" t="s">
        <v>1362</v>
      </c>
      <c r="I1027" s="77" t="s">
        <v>799</v>
      </c>
      <c r="J1027" s="77">
        <v>1</v>
      </c>
      <c r="K1027" s="77"/>
      <c r="L1027" s="77" t="s">
        <v>374</v>
      </c>
    </row>
    <row r="1028" spans="2:12" ht="14.4">
      <c r="B1028" s="651" t="s">
        <v>1777</v>
      </c>
      <c r="C1028" s="77" t="s">
        <v>886</v>
      </c>
      <c r="D1028" s="251" t="s">
        <v>1778</v>
      </c>
      <c r="E1028" s="297" t="s">
        <v>906</v>
      </c>
      <c r="F1028" s="78">
        <v>3000000</v>
      </c>
      <c r="G1028" s="77" t="s">
        <v>805</v>
      </c>
      <c r="H1028" s="77" t="s">
        <v>1362</v>
      </c>
      <c r="I1028" s="77" t="s">
        <v>799</v>
      </c>
      <c r="J1028" s="77">
        <v>1</v>
      </c>
      <c r="K1028" s="77"/>
      <c r="L1028" s="77" t="s">
        <v>374</v>
      </c>
    </row>
    <row r="1029" spans="2:12" ht="14.4">
      <c r="B1029" s="651" t="s">
        <v>1777</v>
      </c>
      <c r="C1029" s="791" t="s">
        <v>886</v>
      </c>
      <c r="D1029" s="330" t="s">
        <v>1779</v>
      </c>
      <c r="E1029" s="297" t="s">
        <v>1019</v>
      </c>
      <c r="F1029" s="78">
        <v>3700000</v>
      </c>
      <c r="G1029" s="77" t="s">
        <v>805</v>
      </c>
      <c r="H1029" s="77" t="s">
        <v>1362</v>
      </c>
      <c r="I1029" s="77" t="s">
        <v>799</v>
      </c>
      <c r="J1029" s="77">
        <v>1</v>
      </c>
      <c r="K1029" s="77"/>
      <c r="L1029" s="77" t="s">
        <v>473</v>
      </c>
    </row>
    <row r="1030" spans="2:12" s="55" customFormat="1" ht="14.4">
      <c r="B1030" s="651" t="s">
        <v>1777</v>
      </c>
      <c r="C1030" s="556" t="s">
        <v>838</v>
      </c>
      <c r="D1030" s="236" t="s">
        <v>1780</v>
      </c>
      <c r="E1030" s="297" t="s">
        <v>1019</v>
      </c>
      <c r="F1030" s="78">
        <v>1400000</v>
      </c>
      <c r="G1030" s="77" t="s">
        <v>805</v>
      </c>
      <c r="H1030" s="77" t="s">
        <v>1362</v>
      </c>
      <c r="I1030" s="77" t="s">
        <v>799</v>
      </c>
      <c r="J1030" s="77">
        <v>1</v>
      </c>
      <c r="K1030" s="77"/>
      <c r="L1030" s="77" t="s">
        <v>251</v>
      </c>
    </row>
    <row r="1031" spans="2:12" ht="14.4">
      <c r="B1031" s="651" t="s">
        <v>1777</v>
      </c>
      <c r="C1031" s="556" t="s">
        <v>823</v>
      </c>
      <c r="D1031" s="251" t="s">
        <v>1781</v>
      </c>
      <c r="E1031" s="297" t="s">
        <v>75</v>
      </c>
      <c r="F1031" s="78">
        <v>2200000</v>
      </c>
      <c r="G1031" s="77" t="s">
        <v>805</v>
      </c>
      <c r="H1031" s="77" t="s">
        <v>1362</v>
      </c>
      <c r="I1031" s="77" t="s">
        <v>799</v>
      </c>
      <c r="J1031" s="77">
        <v>1</v>
      </c>
      <c r="K1031" s="77"/>
      <c r="L1031" s="77" t="s">
        <v>473</v>
      </c>
    </row>
    <row r="1032" spans="2:12" ht="14.4">
      <c r="B1032" s="651" t="s">
        <v>1777</v>
      </c>
      <c r="C1032" s="556" t="s">
        <v>823</v>
      </c>
      <c r="D1032" s="251" t="s">
        <v>1782</v>
      </c>
      <c r="E1032" s="297" t="s">
        <v>875</v>
      </c>
      <c r="F1032" s="78">
        <v>3500000</v>
      </c>
      <c r="G1032" s="77" t="s">
        <v>805</v>
      </c>
      <c r="H1032" s="77" t="s">
        <v>1362</v>
      </c>
      <c r="I1032" s="77" t="s">
        <v>799</v>
      </c>
      <c r="J1032" s="77">
        <v>1</v>
      </c>
      <c r="K1032" s="77"/>
      <c r="L1032" s="77" t="s">
        <v>473</v>
      </c>
    </row>
    <row r="1033" spans="2:12" ht="14.4">
      <c r="B1033" s="651" t="s">
        <v>1777</v>
      </c>
      <c r="C1033" s="556" t="s">
        <v>823</v>
      </c>
      <c r="D1033" s="251" t="s">
        <v>1783</v>
      </c>
      <c r="E1033" s="297" t="s">
        <v>1784</v>
      </c>
      <c r="F1033" s="78">
        <v>3500000</v>
      </c>
      <c r="G1033" s="77" t="s">
        <v>805</v>
      </c>
      <c r="H1033" s="77" t="s">
        <v>1362</v>
      </c>
      <c r="I1033" s="77" t="s">
        <v>799</v>
      </c>
      <c r="J1033" s="77">
        <v>1</v>
      </c>
      <c r="K1033" s="77"/>
      <c r="L1033" s="77" t="s">
        <v>473</v>
      </c>
    </row>
    <row r="1034" spans="2:12" ht="14.4">
      <c r="B1034" s="337" t="s">
        <v>1785</v>
      </c>
      <c r="C1034" s="556" t="s">
        <v>784</v>
      </c>
      <c r="D1034" s="251" t="s">
        <v>1786</v>
      </c>
      <c r="E1034" s="297" t="s">
        <v>875</v>
      </c>
      <c r="F1034" s="78">
        <v>2200000</v>
      </c>
      <c r="G1034" s="77" t="s">
        <v>805</v>
      </c>
      <c r="H1034" s="77" t="s">
        <v>1362</v>
      </c>
      <c r="I1034" s="77" t="s">
        <v>799</v>
      </c>
      <c r="J1034" s="77">
        <v>1</v>
      </c>
      <c r="K1034" s="77"/>
      <c r="L1034" s="77" t="s">
        <v>473</v>
      </c>
    </row>
    <row r="1035" spans="2:12" ht="14.4">
      <c r="B1035" s="337" t="s">
        <v>1785</v>
      </c>
      <c r="C1035" s="556" t="s">
        <v>784</v>
      </c>
      <c r="D1035" s="251" t="s">
        <v>1787</v>
      </c>
      <c r="E1035" s="297" t="s">
        <v>1784</v>
      </c>
      <c r="F1035" s="78">
        <v>1900000</v>
      </c>
      <c r="G1035" s="77" t="s">
        <v>805</v>
      </c>
      <c r="H1035" s="77" t="s">
        <v>1362</v>
      </c>
      <c r="I1035" s="77" t="s">
        <v>799</v>
      </c>
      <c r="J1035" s="77">
        <v>1</v>
      </c>
      <c r="K1035" s="77"/>
      <c r="L1035" s="77" t="s">
        <v>374</v>
      </c>
    </row>
    <row r="1036" spans="2:12" ht="14.4">
      <c r="B1036" s="337" t="s">
        <v>1788</v>
      </c>
      <c r="C1036" s="556" t="s">
        <v>886</v>
      </c>
      <c r="D1036" s="251" t="s">
        <v>1789</v>
      </c>
      <c r="E1036" s="297" t="s">
        <v>932</v>
      </c>
      <c r="F1036" s="78">
        <v>3700000</v>
      </c>
      <c r="G1036" s="77" t="s">
        <v>805</v>
      </c>
      <c r="H1036" s="77" t="s">
        <v>1362</v>
      </c>
      <c r="I1036" s="77" t="s">
        <v>799</v>
      </c>
      <c r="J1036" s="77">
        <v>1</v>
      </c>
      <c r="K1036" s="77"/>
      <c r="L1036" s="77" t="s">
        <v>251</v>
      </c>
    </row>
    <row r="1037" spans="2:12" ht="14.4">
      <c r="B1037" s="337" t="s">
        <v>1788</v>
      </c>
      <c r="C1037" s="556" t="s">
        <v>823</v>
      </c>
      <c r="D1037" s="251" t="s">
        <v>1790</v>
      </c>
      <c r="E1037" s="297" t="s">
        <v>837</v>
      </c>
      <c r="F1037" s="78">
        <v>3000000</v>
      </c>
      <c r="G1037" s="77" t="s">
        <v>805</v>
      </c>
      <c r="H1037" s="77" t="s">
        <v>829</v>
      </c>
      <c r="I1037" s="77" t="s">
        <v>799</v>
      </c>
      <c r="J1037" s="77">
        <v>1</v>
      </c>
      <c r="K1037" s="77"/>
      <c r="L1037" s="77" t="s">
        <v>251</v>
      </c>
    </row>
    <row r="1038" spans="2:12" ht="14.4">
      <c r="B1038" s="337" t="s">
        <v>1788</v>
      </c>
      <c r="C1038" s="556" t="s">
        <v>838</v>
      </c>
      <c r="D1038" s="251" t="s">
        <v>1791</v>
      </c>
      <c r="E1038" s="297" t="s">
        <v>807</v>
      </c>
      <c r="F1038" s="78">
        <v>1600000</v>
      </c>
      <c r="G1038" s="77" t="s">
        <v>805</v>
      </c>
      <c r="H1038" s="77" t="s">
        <v>1362</v>
      </c>
      <c r="I1038" s="77" t="s">
        <v>799</v>
      </c>
      <c r="J1038" s="77">
        <v>1</v>
      </c>
      <c r="K1038" s="77"/>
      <c r="L1038" s="77" t="s">
        <v>251</v>
      </c>
    </row>
    <row r="1039" spans="2:12" ht="14.4">
      <c r="B1039" s="337"/>
      <c r="C1039" s="556"/>
      <c r="D1039" s="251"/>
      <c r="E1039" s="297"/>
      <c r="F1039" s="78"/>
      <c r="G1039" s="77"/>
      <c r="H1039" s="77"/>
      <c r="I1039" s="77"/>
      <c r="J1039" s="77"/>
      <c r="K1039" s="77"/>
      <c r="L1039" s="77"/>
    </row>
    <row r="1040" spans="2:12" ht="14.4">
      <c r="B1040" s="427"/>
      <c r="C1040" s="11"/>
      <c r="D1040" s="325"/>
      <c r="E1040" s="325"/>
      <c r="F1040" s="13"/>
      <c r="G1040" s="11"/>
      <c r="H1040" s="11"/>
      <c r="I1040" s="11"/>
      <c r="J1040" s="11"/>
      <c r="K1040" s="11"/>
      <c r="L1040" s="11"/>
    </row>
    <row r="1041" spans="2:12" ht="14.4">
      <c r="B1041" s="582">
        <v>44721</v>
      </c>
      <c r="C1041" s="75" t="s">
        <v>784</v>
      </c>
      <c r="D1041" s="76" t="s">
        <v>1792</v>
      </c>
      <c r="E1041" s="76" t="s">
        <v>74</v>
      </c>
      <c r="F1041" s="74">
        <v>320000000</v>
      </c>
      <c r="G1041" s="75" t="s">
        <v>805</v>
      </c>
      <c r="H1041" s="75" t="s">
        <v>829</v>
      </c>
      <c r="I1041" s="75" t="s">
        <v>799</v>
      </c>
      <c r="J1041" s="75"/>
      <c r="K1041" s="75">
        <v>1</v>
      </c>
      <c r="L1041" s="75" t="s">
        <v>830</v>
      </c>
    </row>
    <row r="1042" spans="2:12" ht="14.4">
      <c r="B1042" s="582" t="s">
        <v>1793</v>
      </c>
      <c r="C1042" s="75" t="s">
        <v>784</v>
      </c>
      <c r="D1042" s="76" t="s">
        <v>1794</v>
      </c>
      <c r="E1042" s="76" t="s">
        <v>879</v>
      </c>
      <c r="F1042" s="74">
        <v>240000000</v>
      </c>
      <c r="G1042" s="75" t="s">
        <v>1773</v>
      </c>
      <c r="H1042" s="75" t="s">
        <v>1362</v>
      </c>
      <c r="I1042" s="75" t="s">
        <v>799</v>
      </c>
      <c r="J1042" s="75"/>
      <c r="K1042" s="75">
        <v>1</v>
      </c>
      <c r="L1042" s="75" t="s">
        <v>830</v>
      </c>
    </row>
    <row r="1043" spans="2:12" ht="14.4">
      <c r="B1043" s="582" t="s">
        <v>1785</v>
      </c>
      <c r="C1043" s="75" t="s">
        <v>1795</v>
      </c>
      <c r="D1043" s="76" t="s">
        <v>1796</v>
      </c>
      <c r="E1043" s="76" t="s">
        <v>967</v>
      </c>
      <c r="F1043" s="74">
        <v>380000000</v>
      </c>
      <c r="G1043" s="75" t="s">
        <v>805</v>
      </c>
      <c r="H1043" s="75" t="s">
        <v>1362</v>
      </c>
      <c r="I1043" s="75" t="s">
        <v>799</v>
      </c>
      <c r="J1043" s="75"/>
      <c r="K1043" s="75">
        <v>1</v>
      </c>
      <c r="L1043" s="75" t="s">
        <v>830</v>
      </c>
    </row>
    <row r="1044" spans="2:12" ht="14.4">
      <c r="B1044" s="582" t="s">
        <v>1785</v>
      </c>
      <c r="C1044" s="75" t="s">
        <v>1795</v>
      </c>
      <c r="D1044" s="76"/>
      <c r="E1044" s="76"/>
      <c r="F1044" s="74"/>
      <c r="G1044" s="75"/>
      <c r="H1044" s="75"/>
      <c r="I1044" s="75"/>
      <c r="J1044" s="75"/>
      <c r="K1044" s="75"/>
      <c r="L1044" s="75"/>
    </row>
    <row r="1045" spans="2:12" ht="18">
      <c r="B1045" s="1252" t="s">
        <v>26</v>
      </c>
      <c r="C1045" s="1253"/>
      <c r="D1045" s="1253"/>
      <c r="E1045" s="1253"/>
      <c r="F1045" s="1253"/>
      <c r="G1045" s="1253"/>
      <c r="H1045" s="1253"/>
      <c r="I1045" s="1254"/>
      <c r="J1045" s="179">
        <f>SUM(J1019:J1039)</f>
        <v>20</v>
      </c>
      <c r="K1045" s="180">
        <f>SUM(K1041:K1044)</f>
        <v>3</v>
      </c>
      <c r="L1045" s="180">
        <f>J1045+K1045</f>
        <v>23</v>
      </c>
    </row>
    <row r="1046" spans="2:12" ht="18">
      <c r="B1046" s="655"/>
      <c r="C1046" s="95"/>
      <c r="D1046" s="95"/>
      <c r="E1046" s="95"/>
      <c r="F1046" s="95"/>
      <c r="G1046" s="95"/>
      <c r="H1046" s="95"/>
      <c r="I1046" s="95"/>
      <c r="J1046" s="96"/>
      <c r="K1046" s="96"/>
      <c r="L1046" s="96"/>
    </row>
    <row r="1047" spans="2:12" ht="18">
      <c r="B1047" s="1247" t="s">
        <v>1797</v>
      </c>
      <c r="C1047" s="1248"/>
      <c r="D1047" s="1248"/>
      <c r="E1047" s="1248"/>
      <c r="F1047" s="1248"/>
      <c r="G1047" s="1248"/>
      <c r="H1047" s="1248"/>
      <c r="I1047" s="1248"/>
      <c r="J1047" s="1248"/>
      <c r="K1047" s="1248"/>
      <c r="L1047" s="1249"/>
    </row>
    <row r="1048" spans="2:12" ht="18">
      <c r="B1048" s="656" t="s">
        <v>782</v>
      </c>
      <c r="C1048" s="339" t="s">
        <v>783</v>
      </c>
      <c r="D1048" s="175" t="s">
        <v>784</v>
      </c>
      <c r="E1048" s="175" t="s">
        <v>785</v>
      </c>
      <c r="F1048" s="181" t="s">
        <v>786</v>
      </c>
      <c r="G1048" s="175" t="s">
        <v>787</v>
      </c>
      <c r="H1048" s="175" t="s">
        <v>788</v>
      </c>
      <c r="I1048" s="175" t="s">
        <v>789</v>
      </c>
      <c r="J1048" s="175" t="s">
        <v>790</v>
      </c>
      <c r="K1048" s="175" t="s">
        <v>791</v>
      </c>
      <c r="L1048" s="175" t="s">
        <v>792</v>
      </c>
    </row>
    <row r="1049" spans="2:12" ht="14.4">
      <c r="B1049" s="754">
        <v>44601</v>
      </c>
      <c r="C1049" s="343" t="s">
        <v>823</v>
      </c>
      <c r="D1049" s="794" t="s">
        <v>1798</v>
      </c>
      <c r="E1049" s="12" t="s">
        <v>1190</v>
      </c>
      <c r="F1049" s="13">
        <v>3500000</v>
      </c>
      <c r="G1049" s="11" t="s">
        <v>805</v>
      </c>
      <c r="H1049" s="11" t="s">
        <v>1362</v>
      </c>
      <c r="I1049" s="11" t="s">
        <v>799</v>
      </c>
      <c r="J1049" s="11">
        <v>1</v>
      </c>
      <c r="K1049" s="11"/>
      <c r="L1049" s="11" t="s">
        <v>374</v>
      </c>
    </row>
    <row r="1050" spans="2:12" ht="14.4">
      <c r="B1050" s="754">
        <v>44601</v>
      </c>
      <c r="C1050" s="343" t="s">
        <v>823</v>
      </c>
      <c r="D1050" s="794" t="s">
        <v>1799</v>
      </c>
      <c r="E1050" s="12" t="s">
        <v>74</v>
      </c>
      <c r="F1050" s="13">
        <v>2900000</v>
      </c>
      <c r="G1050" s="11" t="s">
        <v>805</v>
      </c>
      <c r="H1050" s="11" t="s">
        <v>1362</v>
      </c>
      <c r="I1050" s="11" t="s">
        <v>799</v>
      </c>
      <c r="J1050" s="11">
        <v>1</v>
      </c>
      <c r="K1050" s="11"/>
      <c r="L1050" s="11" t="s">
        <v>251</v>
      </c>
    </row>
    <row r="1051" spans="2:12" ht="14.4">
      <c r="B1051" s="754">
        <v>44721</v>
      </c>
      <c r="C1051" s="343" t="s">
        <v>784</v>
      </c>
      <c r="D1051" s="794" t="s">
        <v>1800</v>
      </c>
      <c r="E1051" s="12" t="s">
        <v>796</v>
      </c>
      <c r="F1051" s="13">
        <v>2200000</v>
      </c>
      <c r="G1051" s="11" t="s">
        <v>842</v>
      </c>
      <c r="H1051" s="11" t="s">
        <v>1362</v>
      </c>
      <c r="I1051" s="11" t="s">
        <v>799</v>
      </c>
      <c r="J1051" s="11">
        <v>1</v>
      </c>
      <c r="K1051" s="11"/>
      <c r="L1051" s="11" t="s">
        <v>251</v>
      </c>
    </row>
    <row r="1052" spans="2:12" ht="14.4">
      <c r="B1052" s="763">
        <v>44721</v>
      </c>
      <c r="C1052" s="77" t="s">
        <v>886</v>
      </c>
      <c r="D1052" s="794" t="s">
        <v>1801</v>
      </c>
      <c r="E1052" s="12" t="s">
        <v>1203</v>
      </c>
      <c r="F1052" s="13">
        <v>2300000</v>
      </c>
      <c r="G1052" s="11" t="s">
        <v>805</v>
      </c>
      <c r="H1052" s="11" t="s">
        <v>1362</v>
      </c>
      <c r="I1052" s="11" t="s">
        <v>799</v>
      </c>
      <c r="J1052" s="11">
        <v>1</v>
      </c>
      <c r="K1052" s="11"/>
      <c r="L1052" s="11" t="s">
        <v>374</v>
      </c>
    </row>
    <row r="1053" spans="2:12" ht="14.4">
      <c r="B1053" s="764">
        <v>44721</v>
      </c>
      <c r="C1053" s="11" t="s">
        <v>823</v>
      </c>
      <c r="D1053" s="795" t="s">
        <v>1802</v>
      </c>
      <c r="E1053" s="12" t="s">
        <v>74</v>
      </c>
      <c r="F1053" s="13">
        <v>3200000</v>
      </c>
      <c r="G1053" s="11" t="s">
        <v>805</v>
      </c>
      <c r="H1053" s="11" t="s">
        <v>1362</v>
      </c>
      <c r="I1053" s="11" t="s">
        <v>799</v>
      </c>
      <c r="J1053" s="11">
        <v>1</v>
      </c>
      <c r="K1053" s="11"/>
      <c r="L1053" s="11" t="s">
        <v>331</v>
      </c>
    </row>
    <row r="1054" spans="2:12" ht="14.4">
      <c r="B1054" s="764">
        <v>44721</v>
      </c>
      <c r="C1054" s="762" t="s">
        <v>784</v>
      </c>
      <c r="D1054" s="251" t="s">
        <v>1803</v>
      </c>
      <c r="E1054" s="569" t="s">
        <v>807</v>
      </c>
      <c r="F1054" s="293">
        <v>2900000</v>
      </c>
      <c r="G1054" s="54" t="s">
        <v>805</v>
      </c>
      <c r="H1054" s="11" t="s">
        <v>1362</v>
      </c>
      <c r="I1054" s="11" t="s">
        <v>799</v>
      </c>
      <c r="J1054" s="11">
        <v>1</v>
      </c>
      <c r="K1054" s="11"/>
      <c r="L1054" s="11" t="s">
        <v>251</v>
      </c>
    </row>
    <row r="1055" spans="2:12" ht="14.4">
      <c r="B1055" s="764">
        <v>44721</v>
      </c>
      <c r="C1055" s="557" t="s">
        <v>784</v>
      </c>
      <c r="D1055" s="251" t="s">
        <v>1804</v>
      </c>
      <c r="E1055" s="296" t="s">
        <v>1784</v>
      </c>
      <c r="F1055" s="219">
        <v>3000000</v>
      </c>
      <c r="G1055" s="98" t="s">
        <v>805</v>
      </c>
      <c r="H1055" s="54" t="s">
        <v>1362</v>
      </c>
      <c r="I1055" s="54" t="s">
        <v>799</v>
      </c>
      <c r="J1055" s="54">
        <v>1</v>
      </c>
      <c r="K1055" s="54"/>
      <c r="L1055" s="54" t="s">
        <v>374</v>
      </c>
    </row>
    <row r="1056" spans="2:12" ht="14.4">
      <c r="B1056" s="764">
        <v>44721</v>
      </c>
      <c r="C1056" s="77" t="s">
        <v>838</v>
      </c>
      <c r="D1056" t="s">
        <v>1805</v>
      </c>
      <c r="E1056" s="17" t="s">
        <v>1066</v>
      </c>
      <c r="F1056" s="78">
        <v>900000</v>
      </c>
      <c r="G1056" s="77" t="s">
        <v>805</v>
      </c>
      <c r="H1056" s="77" t="s">
        <v>1362</v>
      </c>
      <c r="I1056" s="77" t="s">
        <v>799</v>
      </c>
      <c r="J1056" s="77">
        <v>1</v>
      </c>
      <c r="K1056" s="77"/>
      <c r="L1056" s="77" t="s">
        <v>374</v>
      </c>
    </row>
    <row r="1057" spans="2:12" ht="14.4">
      <c r="B1057" s="764">
        <v>44721</v>
      </c>
      <c r="C1057" s="556" t="s">
        <v>784</v>
      </c>
      <c r="D1057" s="796" t="s">
        <v>1806</v>
      </c>
      <c r="E1057" s="297" t="s">
        <v>833</v>
      </c>
      <c r="F1057" s="78">
        <v>3500000</v>
      </c>
      <c r="G1057" s="77" t="s">
        <v>1807</v>
      </c>
      <c r="H1057" s="77" t="s">
        <v>1362</v>
      </c>
      <c r="I1057" s="77" t="s">
        <v>799</v>
      </c>
      <c r="J1057" s="77">
        <v>1</v>
      </c>
      <c r="K1057" s="77"/>
      <c r="L1057" s="77" t="s">
        <v>251</v>
      </c>
    </row>
    <row r="1058" spans="2:12" ht="14.4">
      <c r="B1058" s="763" t="s">
        <v>1808</v>
      </c>
      <c r="C1058" s="785" t="s">
        <v>886</v>
      </c>
      <c r="D1058" s="251" t="s">
        <v>1809</v>
      </c>
      <c r="E1058" s="619" t="s">
        <v>1784</v>
      </c>
      <c r="F1058" s="78">
        <v>4900000</v>
      </c>
      <c r="G1058" s="77" t="s">
        <v>805</v>
      </c>
      <c r="H1058" s="77" t="s">
        <v>1362</v>
      </c>
      <c r="I1058" s="77" t="s">
        <v>799</v>
      </c>
      <c r="J1058" s="11">
        <v>1</v>
      </c>
      <c r="K1058" s="11"/>
      <c r="L1058" s="11" t="s">
        <v>374</v>
      </c>
    </row>
    <row r="1059" spans="2:12" ht="14.4">
      <c r="B1059" s="780" t="s">
        <v>1808</v>
      </c>
      <c r="C1059" s="786" t="s">
        <v>886</v>
      </c>
      <c r="D1059" s="251" t="s">
        <v>1810</v>
      </c>
      <c r="E1059" s="787" t="s">
        <v>1784</v>
      </c>
      <c r="F1059" s="219">
        <v>6900000</v>
      </c>
      <c r="G1059" s="98" t="s">
        <v>805</v>
      </c>
      <c r="H1059" s="98" t="s">
        <v>1362</v>
      </c>
      <c r="I1059" s="98" t="s">
        <v>799</v>
      </c>
      <c r="J1059" s="54">
        <v>1</v>
      </c>
      <c r="K1059" s="54"/>
      <c r="L1059" s="54" t="s">
        <v>251</v>
      </c>
    </row>
    <row r="1060" spans="2:12" ht="14.4">
      <c r="B1060" s="793" t="s">
        <v>1811</v>
      </c>
      <c r="C1060" s="441" t="s">
        <v>871</v>
      </c>
      <c r="D1060" s="797" t="s">
        <v>1812</v>
      </c>
      <c r="E1060" s="79" t="s">
        <v>814</v>
      </c>
      <c r="F1060" s="78">
        <v>3400000</v>
      </c>
      <c r="G1060" s="77" t="s">
        <v>1813</v>
      </c>
      <c r="H1060" s="77" t="s">
        <v>1362</v>
      </c>
      <c r="I1060" s="77" t="s">
        <v>799</v>
      </c>
      <c r="J1060" s="77">
        <v>1</v>
      </c>
      <c r="K1060" s="77"/>
      <c r="L1060" s="77" t="s">
        <v>374</v>
      </c>
    </row>
    <row r="1061" spans="2:12" ht="14.4">
      <c r="B1061" s="778" t="s">
        <v>1811</v>
      </c>
      <c r="C1061" s="441" t="s">
        <v>871</v>
      </c>
      <c r="D1061" s="251" t="s">
        <v>1814</v>
      </c>
      <c r="E1061" s="79" t="s">
        <v>814</v>
      </c>
      <c r="F1061" s="78">
        <v>2700000</v>
      </c>
      <c r="G1061" s="77" t="s">
        <v>1813</v>
      </c>
      <c r="H1061" s="77" t="s">
        <v>1362</v>
      </c>
      <c r="I1061" s="77" t="s">
        <v>799</v>
      </c>
      <c r="J1061" s="77">
        <v>1</v>
      </c>
      <c r="K1061" s="77"/>
      <c r="L1061" s="77" t="s">
        <v>374</v>
      </c>
    </row>
    <row r="1062" spans="2:12" ht="14.4">
      <c r="B1062" s="778" t="s">
        <v>1811</v>
      </c>
      <c r="C1062" s="441" t="s">
        <v>823</v>
      </c>
      <c r="D1062" s="251" t="s">
        <v>1815</v>
      </c>
      <c r="E1062" s="79" t="s">
        <v>906</v>
      </c>
      <c r="F1062" s="78">
        <v>5000000</v>
      </c>
      <c r="G1062" s="77" t="s">
        <v>805</v>
      </c>
      <c r="H1062" s="77" t="s">
        <v>1362</v>
      </c>
      <c r="I1062" s="77" t="s">
        <v>799</v>
      </c>
      <c r="J1062" s="77">
        <v>1</v>
      </c>
      <c r="K1062" s="77"/>
      <c r="L1062" s="77" t="s">
        <v>251</v>
      </c>
    </row>
    <row r="1063" spans="2:12" ht="14.4">
      <c r="B1063" s="778" t="s">
        <v>1816</v>
      </c>
      <c r="C1063" s="441" t="s">
        <v>871</v>
      </c>
      <c r="D1063" s="251" t="s">
        <v>1817</v>
      </c>
      <c r="E1063" s="79" t="s">
        <v>833</v>
      </c>
      <c r="F1063" s="78">
        <v>3500000</v>
      </c>
      <c r="G1063" s="77" t="s">
        <v>805</v>
      </c>
      <c r="H1063" s="77" t="s">
        <v>1362</v>
      </c>
      <c r="I1063" s="77" t="s">
        <v>799</v>
      </c>
      <c r="J1063" s="77">
        <v>1</v>
      </c>
      <c r="K1063" s="77"/>
      <c r="L1063" s="77" t="s">
        <v>251</v>
      </c>
    </row>
    <row r="1064" spans="2:12" ht="14.4">
      <c r="B1064" s="778" t="s">
        <v>1816</v>
      </c>
      <c r="C1064" s="441" t="s">
        <v>886</v>
      </c>
      <c r="D1064" s="251" t="s">
        <v>1818</v>
      </c>
      <c r="E1064" s="79" t="s">
        <v>833</v>
      </c>
      <c r="F1064" s="78">
        <v>6000000</v>
      </c>
      <c r="G1064" s="77" t="s">
        <v>805</v>
      </c>
      <c r="H1064" s="77" t="s">
        <v>1362</v>
      </c>
      <c r="I1064" s="77" t="s">
        <v>799</v>
      </c>
      <c r="J1064" s="77">
        <v>1</v>
      </c>
      <c r="K1064" s="77"/>
      <c r="L1064" s="77" t="s">
        <v>473</v>
      </c>
    </row>
    <row r="1065" spans="2:12" ht="14.4">
      <c r="B1065" s="778" t="s">
        <v>1816</v>
      </c>
      <c r="C1065" s="441" t="s">
        <v>784</v>
      </c>
      <c r="D1065" s="251" t="s">
        <v>1819</v>
      </c>
      <c r="E1065" s="79" t="s">
        <v>928</v>
      </c>
      <c r="F1065" s="78">
        <v>3200000</v>
      </c>
      <c r="G1065" s="77" t="s">
        <v>805</v>
      </c>
      <c r="H1065" s="77" t="s">
        <v>1362</v>
      </c>
      <c r="I1065" s="77" t="s">
        <v>799</v>
      </c>
      <c r="J1065" s="77">
        <v>1</v>
      </c>
      <c r="K1065" s="77"/>
      <c r="L1065" s="77" t="s">
        <v>473</v>
      </c>
    </row>
    <row r="1066" spans="2:12" ht="14.4">
      <c r="B1066" s="778" t="s">
        <v>1816</v>
      </c>
      <c r="C1066" s="441" t="s">
        <v>784</v>
      </c>
      <c r="D1066" s="251" t="s">
        <v>1820</v>
      </c>
      <c r="E1066" s="79" t="s">
        <v>928</v>
      </c>
      <c r="F1066" s="78">
        <v>3000000</v>
      </c>
      <c r="G1066" s="77" t="s">
        <v>805</v>
      </c>
      <c r="H1066" s="77" t="s">
        <v>1362</v>
      </c>
      <c r="I1066" s="77" t="s">
        <v>799</v>
      </c>
      <c r="J1066" s="77">
        <v>1</v>
      </c>
      <c r="K1066" s="77"/>
      <c r="L1066" s="77" t="s">
        <v>251</v>
      </c>
    </row>
    <row r="1067" spans="2:12" ht="14.4">
      <c r="B1067" s="778" t="s">
        <v>1821</v>
      </c>
      <c r="C1067" s="441" t="s">
        <v>838</v>
      </c>
      <c r="D1067" s="251" t="s">
        <v>1822</v>
      </c>
      <c r="E1067" s="79" t="s">
        <v>951</v>
      </c>
      <c r="F1067" s="78">
        <v>1300000</v>
      </c>
      <c r="G1067" s="77" t="s">
        <v>805</v>
      </c>
      <c r="H1067" s="77" t="s">
        <v>1362</v>
      </c>
      <c r="I1067" s="77" t="s">
        <v>799</v>
      </c>
      <c r="J1067" s="77">
        <v>1</v>
      </c>
      <c r="K1067" s="77"/>
      <c r="L1067" s="77" t="s">
        <v>374</v>
      </c>
    </row>
    <row r="1068" spans="2:12" ht="14.4">
      <c r="B1068" s="778" t="s">
        <v>1821</v>
      </c>
      <c r="C1068" s="441" t="s">
        <v>784</v>
      </c>
      <c r="D1068" s="251" t="s">
        <v>1823</v>
      </c>
      <c r="E1068" s="79" t="s">
        <v>841</v>
      </c>
      <c r="F1068" s="78">
        <v>1900000</v>
      </c>
      <c r="G1068" s="77" t="s">
        <v>1824</v>
      </c>
      <c r="H1068" s="77" t="s">
        <v>1362</v>
      </c>
      <c r="I1068" s="77" t="s">
        <v>799</v>
      </c>
      <c r="J1068" s="77">
        <v>1</v>
      </c>
      <c r="K1068" s="77"/>
      <c r="L1068" s="77" t="s">
        <v>374</v>
      </c>
    </row>
    <row r="1069" spans="2:12">
      <c r="B1069" s="428"/>
      <c r="C1069" s="79"/>
      <c r="D1069" s="79"/>
      <c r="E1069" s="79"/>
      <c r="F1069" s="79"/>
      <c r="G1069" s="79"/>
      <c r="H1069" s="79"/>
      <c r="I1069" s="79"/>
      <c r="J1069" s="79"/>
      <c r="K1069" s="79"/>
      <c r="L1069" s="79"/>
    </row>
    <row r="1070" spans="2:12">
      <c r="B1070" s="428"/>
      <c r="C1070" s="79"/>
      <c r="D1070" s="79"/>
      <c r="E1070" s="79"/>
      <c r="F1070" s="79"/>
      <c r="G1070" s="79"/>
      <c r="H1070" s="79"/>
      <c r="I1070" s="79"/>
      <c r="J1070" s="79"/>
      <c r="K1070" s="79"/>
      <c r="L1070" s="79"/>
    </row>
    <row r="1071" spans="2:12">
      <c r="B1071" s="428"/>
      <c r="C1071" s="79"/>
      <c r="D1071" s="79"/>
      <c r="E1071" s="79"/>
      <c r="F1071" s="79"/>
      <c r="G1071" s="79"/>
      <c r="H1071" s="79"/>
      <c r="I1071" s="79"/>
      <c r="J1071" s="79"/>
      <c r="K1071" s="79"/>
      <c r="L1071" s="79"/>
    </row>
    <row r="1072" spans="2:12" ht="14.4">
      <c r="B1072" s="669" t="s">
        <v>1785</v>
      </c>
      <c r="C1072" s="443" t="s">
        <v>823</v>
      </c>
      <c r="D1072" s="442" t="s">
        <v>1790</v>
      </c>
      <c r="E1072" s="442" t="s">
        <v>837</v>
      </c>
      <c r="F1072" s="101">
        <v>900000000</v>
      </c>
      <c r="G1072" s="443" t="s">
        <v>805</v>
      </c>
      <c r="H1072" s="779" t="s">
        <v>1362</v>
      </c>
      <c r="I1072" s="779" t="s">
        <v>799</v>
      </c>
      <c r="J1072" s="443"/>
      <c r="K1072" s="443">
        <v>1</v>
      </c>
      <c r="L1072" s="443" t="s">
        <v>830</v>
      </c>
    </row>
    <row r="1073" spans="2:12" ht="14.4">
      <c r="B1073" s="781" t="s">
        <v>1825</v>
      </c>
      <c r="C1073" s="782" t="s">
        <v>871</v>
      </c>
      <c r="D1073" s="792" t="s">
        <v>1826</v>
      </c>
      <c r="E1073" s="783" t="s">
        <v>1784</v>
      </c>
      <c r="F1073" s="229">
        <v>304381000</v>
      </c>
      <c r="G1073" s="784" t="s">
        <v>805</v>
      </c>
      <c r="H1073" s="782" t="s">
        <v>1362</v>
      </c>
      <c r="I1073" s="782" t="s">
        <v>799</v>
      </c>
      <c r="J1073" s="782"/>
      <c r="K1073" s="782">
        <v>1</v>
      </c>
      <c r="L1073" s="782" t="s">
        <v>830</v>
      </c>
    </row>
    <row r="1074" spans="2:12" ht="14.4">
      <c r="B1074" s="669" t="s">
        <v>1825</v>
      </c>
      <c r="C1074" s="443" t="s">
        <v>784</v>
      </c>
      <c r="D1074" s="442" t="s">
        <v>1827</v>
      </c>
      <c r="E1074" s="533" t="s">
        <v>1784</v>
      </c>
      <c r="F1074" s="101">
        <v>610000000</v>
      </c>
      <c r="G1074" s="449" t="s">
        <v>797</v>
      </c>
      <c r="H1074" s="443" t="s">
        <v>1362</v>
      </c>
      <c r="I1074" s="443" t="s">
        <v>799</v>
      </c>
      <c r="J1074" s="443"/>
      <c r="K1074" s="443">
        <v>1</v>
      </c>
      <c r="L1074" s="443" t="s">
        <v>830</v>
      </c>
    </row>
    <row r="1075" spans="2:12" ht="15.6">
      <c r="B1075" s="669"/>
      <c r="C1075" s="99"/>
      <c r="D1075" s="100"/>
      <c r="E1075" s="534"/>
      <c r="F1075" s="101"/>
      <c r="G1075" s="535"/>
      <c r="H1075" s="536"/>
      <c r="I1075" s="536"/>
      <c r="J1075" s="536"/>
      <c r="K1075" s="536"/>
      <c r="L1075" s="536"/>
    </row>
    <row r="1076" spans="2:12" ht="18">
      <c r="B1076" s="1255" t="s">
        <v>26</v>
      </c>
      <c r="C1076" s="1256"/>
      <c r="D1076" s="1256"/>
      <c r="E1076" s="1256"/>
      <c r="F1076" s="1256"/>
      <c r="G1076" s="1256"/>
      <c r="H1076" s="1256"/>
      <c r="I1076" s="1257"/>
      <c r="J1076" s="591">
        <f>SUM(J1049:J1075)</f>
        <v>20</v>
      </c>
      <c r="K1076" s="591">
        <f>SUM(K1072:K1075)</f>
        <v>3</v>
      </c>
      <c r="L1076" s="591">
        <f>J1076+K1076</f>
        <v>23</v>
      </c>
    </row>
    <row r="1077" spans="2:12" s="55" customFormat="1" ht="18">
      <c r="B1077" s="655"/>
      <c r="C1077" s="95"/>
      <c r="D1077" s="95"/>
      <c r="E1077" s="95"/>
      <c r="F1077" s="95"/>
      <c r="G1077" s="95"/>
      <c r="H1077" s="95"/>
      <c r="I1077" s="95"/>
      <c r="J1077" s="96"/>
      <c r="K1077" s="96"/>
      <c r="L1077" s="96"/>
    </row>
    <row r="1078" spans="2:12" ht="18">
      <c r="B1078" s="1241" t="s">
        <v>1828</v>
      </c>
      <c r="C1078" s="1242"/>
      <c r="D1078" s="1242"/>
      <c r="E1078" s="1242"/>
      <c r="F1078" s="1242"/>
      <c r="G1078" s="1242"/>
      <c r="H1078" s="1242"/>
      <c r="I1078" s="1242"/>
      <c r="J1078" s="1242"/>
      <c r="K1078" s="1242"/>
      <c r="L1078" s="1243"/>
    </row>
    <row r="1079" spans="2:12" ht="18">
      <c r="B1079" s="656" t="s">
        <v>782</v>
      </c>
      <c r="C1079" s="175" t="s">
        <v>783</v>
      </c>
      <c r="D1079" s="175" t="s">
        <v>784</v>
      </c>
      <c r="E1079" s="339" t="s">
        <v>785</v>
      </c>
      <c r="F1079" s="175" t="s">
        <v>786</v>
      </c>
      <c r="G1079" s="175" t="s">
        <v>787</v>
      </c>
      <c r="H1079" s="175" t="s">
        <v>788</v>
      </c>
      <c r="I1079" s="175" t="s">
        <v>789</v>
      </c>
      <c r="J1079" s="175" t="s">
        <v>790</v>
      </c>
      <c r="K1079" s="175" t="s">
        <v>791</v>
      </c>
      <c r="L1079" s="175" t="s">
        <v>792</v>
      </c>
    </row>
    <row r="1080" spans="2:12" ht="14.4">
      <c r="B1080" s="254" t="s">
        <v>1829</v>
      </c>
      <c r="C1080" s="11" t="s">
        <v>871</v>
      </c>
      <c r="D1080" s="259" t="s">
        <v>1830</v>
      </c>
      <c r="E1080" s="79" t="s">
        <v>1027</v>
      </c>
      <c r="F1080" s="593">
        <v>1540000</v>
      </c>
      <c r="G1080" s="11" t="s">
        <v>805</v>
      </c>
      <c r="H1080" s="11" t="s">
        <v>799</v>
      </c>
      <c r="I1080" s="11" t="s">
        <v>799</v>
      </c>
      <c r="J1080" s="11">
        <v>1</v>
      </c>
      <c r="K1080" s="11"/>
      <c r="L1080" s="11" t="s">
        <v>251</v>
      </c>
    </row>
    <row r="1081" spans="2:12" ht="14.4">
      <c r="B1081" s="254" t="s">
        <v>1829</v>
      </c>
      <c r="C1081" s="11" t="s">
        <v>871</v>
      </c>
      <c r="D1081" s="259" t="s">
        <v>1831</v>
      </c>
      <c r="E1081" s="79" t="s">
        <v>1027</v>
      </c>
      <c r="F1081" s="593">
        <v>1540000</v>
      </c>
      <c r="G1081" s="11" t="s">
        <v>805</v>
      </c>
      <c r="H1081" s="11" t="s">
        <v>799</v>
      </c>
      <c r="I1081" s="11" t="s">
        <v>799</v>
      </c>
      <c r="J1081" s="11">
        <v>1</v>
      </c>
      <c r="K1081" s="11"/>
      <c r="L1081" s="11" t="s">
        <v>251</v>
      </c>
    </row>
    <row r="1082" spans="2:12" ht="14.4">
      <c r="B1082" s="254" t="s">
        <v>1829</v>
      </c>
      <c r="C1082" s="11" t="s">
        <v>818</v>
      </c>
      <c r="D1082" s="12" t="s">
        <v>1832</v>
      </c>
      <c r="E1082" s="325" t="s">
        <v>1027</v>
      </c>
      <c r="F1082" s="13">
        <v>1760000</v>
      </c>
      <c r="G1082" s="11" t="s">
        <v>805</v>
      </c>
      <c r="H1082" s="11" t="s">
        <v>799</v>
      </c>
      <c r="I1082" s="11" t="s">
        <v>799</v>
      </c>
      <c r="J1082" s="11">
        <v>1</v>
      </c>
      <c r="K1082" s="11"/>
      <c r="L1082" s="11" t="s">
        <v>251</v>
      </c>
    </row>
    <row r="1083" spans="2:12" ht="14.4">
      <c r="B1083" s="254" t="s">
        <v>1764</v>
      </c>
      <c r="C1083" s="11" t="s">
        <v>784</v>
      </c>
      <c r="D1083" s="12" t="s">
        <v>1833</v>
      </c>
      <c r="E1083" s="12" t="s">
        <v>796</v>
      </c>
      <c r="F1083" s="13">
        <v>3700000</v>
      </c>
      <c r="G1083" s="54" t="s">
        <v>805</v>
      </c>
      <c r="H1083" s="11" t="s">
        <v>829</v>
      </c>
      <c r="I1083" s="11" t="s">
        <v>829</v>
      </c>
      <c r="J1083" s="11">
        <v>1</v>
      </c>
      <c r="K1083" s="11"/>
      <c r="L1083" s="11" t="s">
        <v>331</v>
      </c>
    </row>
    <row r="1084" spans="2:12" ht="14.4">
      <c r="B1084" s="254">
        <v>44813</v>
      </c>
      <c r="C1084" s="11" t="s">
        <v>823</v>
      </c>
      <c r="D1084" s="55" t="s">
        <v>1834</v>
      </c>
      <c r="E1084" s="12" t="s">
        <v>807</v>
      </c>
      <c r="F1084" s="694">
        <v>3500000</v>
      </c>
      <c r="G1084" s="765" t="s">
        <v>1835</v>
      </c>
      <c r="H1084" s="11" t="s">
        <v>1362</v>
      </c>
      <c r="I1084" s="11" t="s">
        <v>799</v>
      </c>
      <c r="J1084" s="11">
        <v>1</v>
      </c>
      <c r="K1084" s="11"/>
      <c r="L1084" s="11" t="s">
        <v>251</v>
      </c>
    </row>
    <row r="1085" spans="2:12" ht="14.4">
      <c r="B1085" s="254">
        <v>44813</v>
      </c>
      <c r="C1085" s="54" t="s">
        <v>784</v>
      </c>
      <c r="D1085" s="292" t="s">
        <v>1836</v>
      </c>
      <c r="E1085" s="292" t="s">
        <v>845</v>
      </c>
      <c r="F1085" s="766">
        <v>1320000</v>
      </c>
      <c r="G1085" s="77" t="s">
        <v>805</v>
      </c>
      <c r="H1085" s="11" t="s">
        <v>1362</v>
      </c>
      <c r="I1085" s="11" t="s">
        <v>799</v>
      </c>
      <c r="J1085" s="11">
        <v>1</v>
      </c>
      <c r="K1085" s="11"/>
      <c r="L1085" s="11" t="s">
        <v>374</v>
      </c>
    </row>
    <row r="1086" spans="2:12" ht="14.4">
      <c r="B1086" s="553" t="s">
        <v>1837</v>
      </c>
      <c r="C1086" s="554" t="s">
        <v>1021</v>
      </c>
      <c r="D1086" s="278" t="s">
        <v>1838</v>
      </c>
      <c r="E1086" s="555" t="s">
        <v>1784</v>
      </c>
      <c r="F1086" s="78">
        <v>12000000</v>
      </c>
      <c r="G1086" s="584" t="s">
        <v>805</v>
      </c>
      <c r="H1086" s="554" t="s">
        <v>1362</v>
      </c>
      <c r="I1086" s="554" t="s">
        <v>799</v>
      </c>
      <c r="J1086" s="559">
        <v>1</v>
      </c>
      <c r="K1086" s="554"/>
      <c r="L1086" s="558" t="s">
        <v>374</v>
      </c>
    </row>
    <row r="1087" spans="2:12" ht="14.4">
      <c r="B1087" s="553" t="s">
        <v>1837</v>
      </c>
      <c r="C1087" s="77" t="s">
        <v>823</v>
      </c>
      <c r="D1087" s="17" t="s">
        <v>1839</v>
      </c>
      <c r="E1087" s="17" t="s">
        <v>833</v>
      </c>
      <c r="F1087" s="78">
        <v>3400000</v>
      </c>
      <c r="G1087" s="77" t="s">
        <v>805</v>
      </c>
      <c r="H1087" s="77" t="s">
        <v>1362</v>
      </c>
      <c r="I1087" s="77" t="s">
        <v>799</v>
      </c>
      <c r="J1087" s="556">
        <v>1</v>
      </c>
      <c r="K1087" s="77"/>
      <c r="L1087" s="115" t="s">
        <v>473</v>
      </c>
    </row>
    <row r="1088" spans="2:12" ht="14.4">
      <c r="B1088" s="553" t="s">
        <v>1837</v>
      </c>
      <c r="C1088" s="77" t="s">
        <v>1840</v>
      </c>
      <c r="D1088" s="17" t="s">
        <v>1841</v>
      </c>
      <c r="E1088" s="17" t="s">
        <v>879</v>
      </c>
      <c r="F1088" s="78">
        <v>1570000</v>
      </c>
      <c r="G1088" s="77" t="s">
        <v>1842</v>
      </c>
      <c r="H1088" s="77" t="s">
        <v>1362</v>
      </c>
      <c r="I1088" s="77" t="s">
        <v>799</v>
      </c>
      <c r="J1088" s="556">
        <v>1</v>
      </c>
      <c r="K1088" s="77"/>
      <c r="L1088" s="115" t="s">
        <v>251</v>
      </c>
    </row>
    <row r="1089" spans="2:12" ht="14.4">
      <c r="B1089" s="553" t="s">
        <v>1837</v>
      </c>
      <c r="C1089" s="77" t="s">
        <v>838</v>
      </c>
      <c r="D1089" s="17" t="s">
        <v>1843</v>
      </c>
      <c r="E1089" s="17" t="s">
        <v>1844</v>
      </c>
      <c r="F1089" s="78">
        <v>935000</v>
      </c>
      <c r="G1089" s="77" t="s">
        <v>805</v>
      </c>
      <c r="H1089" s="77" t="s">
        <v>1362</v>
      </c>
      <c r="I1089" s="77" t="s">
        <v>799</v>
      </c>
      <c r="J1089" s="556">
        <v>1</v>
      </c>
      <c r="K1089" s="77"/>
      <c r="L1089" s="115" t="s">
        <v>251</v>
      </c>
    </row>
    <row r="1090" spans="2:12" ht="14.4">
      <c r="B1090" s="553" t="s">
        <v>1837</v>
      </c>
      <c r="C1090" s="77" t="s">
        <v>784</v>
      </c>
      <c r="D1090" s="17" t="s">
        <v>1845</v>
      </c>
      <c r="E1090" s="17" t="s">
        <v>884</v>
      </c>
      <c r="F1090" s="78">
        <v>1200000</v>
      </c>
      <c r="G1090" s="77" t="s">
        <v>1846</v>
      </c>
      <c r="H1090" s="77" t="s">
        <v>1362</v>
      </c>
      <c r="I1090" s="77" t="s">
        <v>799</v>
      </c>
      <c r="J1090" s="556">
        <v>1</v>
      </c>
      <c r="K1090" s="77"/>
      <c r="L1090" s="115" t="s">
        <v>251</v>
      </c>
    </row>
    <row r="1091" spans="2:12" ht="14.4">
      <c r="B1091" s="553" t="s">
        <v>1837</v>
      </c>
      <c r="C1091" s="77" t="s">
        <v>784</v>
      </c>
      <c r="D1091" s="55" t="s">
        <v>1847</v>
      </c>
      <c r="E1091" s="17" t="s">
        <v>1412</v>
      </c>
      <c r="F1091" s="78">
        <v>1800000</v>
      </c>
      <c r="G1091" s="77" t="s">
        <v>805</v>
      </c>
      <c r="H1091" s="77" t="s">
        <v>1362</v>
      </c>
      <c r="I1091" s="77" t="s">
        <v>799</v>
      </c>
      <c r="J1091" s="556">
        <v>1</v>
      </c>
      <c r="K1091" s="77"/>
      <c r="L1091" s="115" t="s">
        <v>473</v>
      </c>
    </row>
    <row r="1092" spans="2:12" ht="14.4">
      <c r="B1092" s="337"/>
      <c r="C1092" s="77"/>
      <c r="D1092" s="17"/>
      <c r="E1092" s="17"/>
      <c r="F1092" s="78"/>
      <c r="G1092" s="77"/>
      <c r="H1092" s="77"/>
      <c r="I1092" s="77"/>
      <c r="J1092" s="556"/>
      <c r="K1092" s="77"/>
      <c r="L1092" s="115"/>
    </row>
    <row r="1093" spans="2:12" ht="14.4">
      <c r="B1093" s="337"/>
      <c r="C1093" s="77"/>
      <c r="D1093" s="17"/>
      <c r="E1093" s="17"/>
      <c r="F1093" s="78"/>
      <c r="G1093" s="77"/>
      <c r="H1093" s="77"/>
      <c r="I1093" s="77"/>
      <c r="J1093" s="556"/>
      <c r="K1093" s="77"/>
      <c r="L1093" s="115"/>
    </row>
    <row r="1094" spans="2:12" ht="14.4">
      <c r="B1094" s="337"/>
      <c r="C1094" s="77"/>
      <c r="D1094" s="17"/>
      <c r="E1094" s="17"/>
      <c r="F1094" s="78"/>
      <c r="G1094" s="77"/>
      <c r="H1094" s="77"/>
      <c r="I1094" s="77"/>
      <c r="J1094" s="556"/>
      <c r="K1094" s="77"/>
      <c r="L1094" s="115"/>
    </row>
    <row r="1095" spans="2:12" ht="14.4">
      <c r="B1095" s="337"/>
      <c r="C1095" s="77"/>
      <c r="D1095" s="17"/>
      <c r="E1095" s="17"/>
      <c r="F1095" s="78"/>
      <c r="G1095" s="77"/>
      <c r="H1095" s="77"/>
      <c r="I1095" s="77"/>
      <c r="J1095" s="556"/>
      <c r="K1095" s="77"/>
      <c r="L1095" s="115"/>
    </row>
    <row r="1096" spans="2:12" ht="14.4">
      <c r="B1096" s="688"/>
      <c r="C1096" s="441"/>
      <c r="D1096" s="236"/>
      <c r="E1096" s="430"/>
      <c r="F1096" s="219"/>
      <c r="G1096" s="98"/>
      <c r="H1096" s="98"/>
      <c r="I1096" s="98"/>
      <c r="J1096" s="557"/>
      <c r="K1096" s="77"/>
      <c r="L1096" s="217"/>
    </row>
    <row r="1097" spans="2:12" s="55" customFormat="1" ht="14.4">
      <c r="B1097" s="687"/>
      <c r="C1097" s="558"/>
      <c r="D1097" s="278"/>
      <c r="E1097" s="555"/>
      <c r="F1097" s="78"/>
      <c r="G1097" s="78"/>
      <c r="H1097" s="554"/>
      <c r="I1097" s="554"/>
      <c r="J1097" s="554"/>
      <c r="K1097" s="686"/>
      <c r="L1097" s="554"/>
    </row>
    <row r="1098" spans="2:12" ht="14.4">
      <c r="B1098" s="687"/>
      <c r="C1098" s="558"/>
      <c r="D1098" s="278"/>
      <c r="E1098" s="555"/>
      <c r="F1098" s="78"/>
      <c r="G1098" s="78"/>
      <c r="H1098" s="554"/>
      <c r="I1098" s="554"/>
      <c r="J1098" s="236"/>
      <c r="K1098" s="686"/>
      <c r="L1098" s="554"/>
    </row>
    <row r="1099" spans="2:12" ht="14.4">
      <c r="B1099" s="685"/>
      <c r="C1099" s="511"/>
      <c r="D1099" s="512"/>
      <c r="E1099" s="519"/>
      <c r="F1099" s="517"/>
      <c r="G1099" s="520"/>
      <c r="H1099" s="511"/>
      <c r="I1099" s="511"/>
      <c r="J1099" s="511"/>
      <c r="K1099" s="511"/>
      <c r="L1099" s="514"/>
    </row>
    <row r="1100" spans="2:12" ht="14.4">
      <c r="B1100" s="799" t="s">
        <v>1837</v>
      </c>
      <c r="C1100" s="443" t="s">
        <v>1021</v>
      </c>
      <c r="D1100" s="533" t="s">
        <v>1838</v>
      </c>
      <c r="E1100" s="800" t="s">
        <v>1784</v>
      </c>
      <c r="F1100" s="101">
        <v>2500000000</v>
      </c>
      <c r="G1100" s="229" t="s">
        <v>805</v>
      </c>
      <c r="H1100" s="443" t="s">
        <v>1362</v>
      </c>
      <c r="I1100" s="443" t="s">
        <v>799</v>
      </c>
      <c r="J1100" s="529"/>
      <c r="K1100" s="529">
        <v>1</v>
      </c>
      <c r="L1100" s="529" t="s">
        <v>830</v>
      </c>
    </row>
    <row r="1101" spans="2:12" ht="14.4">
      <c r="B1101" s="689">
        <v>44751</v>
      </c>
      <c r="C1101" s="511"/>
      <c r="D1101" s="512"/>
      <c r="E1101" s="519"/>
      <c r="F1101" s="517"/>
      <c r="G1101" s="520"/>
      <c r="H1101" s="511"/>
      <c r="I1101" s="511"/>
      <c r="J1101" s="511"/>
      <c r="K1101" s="511"/>
      <c r="L1101" s="514"/>
    </row>
    <row r="1102" spans="2:12" ht="14.4">
      <c r="B1102" s="689">
        <v>44782</v>
      </c>
      <c r="C1102" s="514"/>
      <c r="D1102" s="682"/>
      <c r="E1102" s="518"/>
      <c r="F1102" s="683"/>
      <c r="G1102" s="684"/>
      <c r="H1102" s="514"/>
      <c r="I1102" s="514"/>
      <c r="J1102" s="514"/>
      <c r="K1102" s="514"/>
      <c r="L1102" s="514"/>
    </row>
    <row r="1103" spans="2:12" ht="14.4">
      <c r="B1103" s="689"/>
      <c r="C1103" s="511"/>
      <c r="D1103" s="512"/>
      <c r="E1103" s="519"/>
      <c r="F1103" s="517"/>
      <c r="G1103" s="520"/>
      <c r="H1103" s="511"/>
      <c r="I1103" s="511"/>
      <c r="J1103" s="511"/>
      <c r="K1103" s="511"/>
      <c r="L1103" s="514"/>
    </row>
    <row r="1104" spans="2:12" ht="18">
      <c r="B1104" s="1258" t="s">
        <v>26</v>
      </c>
      <c r="C1104" s="1251"/>
      <c r="D1104" s="1251"/>
      <c r="E1104" s="1251"/>
      <c r="F1104" s="1251"/>
      <c r="G1104" s="1251"/>
      <c r="H1104" s="1251"/>
      <c r="I1104" s="1259"/>
      <c r="J1104" s="515">
        <f>SUM(J1080:J1103)</f>
        <v>12</v>
      </c>
      <c r="K1104" s="515">
        <f>SUM(K1100:K1103)</f>
        <v>1</v>
      </c>
      <c r="L1104" s="515">
        <f>J1104+K1104</f>
        <v>13</v>
      </c>
    </row>
    <row r="1105" spans="2:12" s="55" customFormat="1" ht="18">
      <c r="B1105" s="756"/>
      <c r="C1105" s="757"/>
      <c r="D1105" s="757"/>
      <c r="E1105" s="757"/>
      <c r="F1105" s="757"/>
      <c r="G1105" s="757"/>
      <c r="H1105" s="757"/>
      <c r="I1105" s="757"/>
      <c r="J1105" s="758"/>
      <c r="K1105" s="758"/>
      <c r="L1105" s="759"/>
    </row>
    <row r="1106" spans="2:12" ht="18">
      <c r="B1106" s="1241" t="s">
        <v>1848</v>
      </c>
      <c r="C1106" s="1242"/>
      <c r="D1106" s="1242"/>
      <c r="E1106" s="1242"/>
      <c r="F1106" s="1242"/>
      <c r="G1106" s="1242"/>
      <c r="H1106" s="1242"/>
      <c r="I1106" s="1242"/>
      <c r="J1106" s="1242"/>
      <c r="K1106" s="1242"/>
      <c r="L1106" s="1243"/>
    </row>
    <row r="1107" spans="2:12" ht="18">
      <c r="B1107" s="656" t="s">
        <v>782</v>
      </c>
      <c r="C1107" s="175" t="s">
        <v>783</v>
      </c>
      <c r="D1107" s="175" t="s">
        <v>784</v>
      </c>
      <c r="E1107" s="339" t="s">
        <v>785</v>
      </c>
      <c r="F1107" s="175" t="s">
        <v>786</v>
      </c>
      <c r="G1107" s="175" t="s">
        <v>787</v>
      </c>
      <c r="H1107" s="175" t="s">
        <v>788</v>
      </c>
      <c r="I1107" s="175" t="s">
        <v>789</v>
      </c>
      <c r="J1107" s="175" t="s">
        <v>790</v>
      </c>
      <c r="K1107" s="175" t="s">
        <v>791</v>
      </c>
      <c r="L1107" s="175" t="s">
        <v>792</v>
      </c>
    </row>
    <row r="1108" spans="2:12" ht="14.4">
      <c r="B1108" s="254">
        <v>44813</v>
      </c>
      <c r="C1108" s="11" t="s">
        <v>784</v>
      </c>
      <c r="D1108" s="259" t="s">
        <v>1849</v>
      </c>
      <c r="E1108" s="79" t="s">
        <v>1784</v>
      </c>
      <c r="F1108" s="593">
        <v>4500000</v>
      </c>
      <c r="G1108" s="11" t="s">
        <v>1850</v>
      </c>
      <c r="H1108" s="11" t="s">
        <v>1362</v>
      </c>
      <c r="I1108" s="11" t="s">
        <v>799</v>
      </c>
      <c r="J1108" s="11">
        <v>1</v>
      </c>
      <c r="K1108" s="11"/>
      <c r="L1108" s="11" t="s">
        <v>374</v>
      </c>
    </row>
    <row r="1109" spans="2:12" ht="14.4">
      <c r="B1109" s="254">
        <v>44813</v>
      </c>
      <c r="C1109" s="11" t="s">
        <v>784</v>
      </c>
      <c r="D1109" s="259" t="s">
        <v>1851</v>
      </c>
      <c r="E1109" s="79" t="s">
        <v>1784</v>
      </c>
      <c r="F1109" s="593">
        <v>4500000</v>
      </c>
      <c r="G1109" s="11" t="s">
        <v>1852</v>
      </c>
      <c r="H1109" s="11" t="s">
        <v>1362</v>
      </c>
      <c r="I1109" s="11" t="s">
        <v>799</v>
      </c>
      <c r="J1109" s="11">
        <v>1</v>
      </c>
      <c r="K1109" s="11"/>
      <c r="L1109" s="11" t="s">
        <v>374</v>
      </c>
    </row>
    <row r="1110" spans="2:12" ht="14.4">
      <c r="B1110" s="254">
        <v>44813</v>
      </c>
      <c r="C1110" s="11" t="s">
        <v>784</v>
      </c>
      <c r="D1110" s="798" t="s">
        <v>1853</v>
      </c>
      <c r="E1110" s="325" t="s">
        <v>833</v>
      </c>
      <c r="F1110" s="13">
        <v>2550000</v>
      </c>
      <c r="G1110" s="11" t="s">
        <v>1535</v>
      </c>
      <c r="H1110" s="11" t="s">
        <v>1362</v>
      </c>
      <c r="I1110" s="11" t="s">
        <v>799</v>
      </c>
      <c r="J1110" s="11">
        <v>1</v>
      </c>
      <c r="K1110" s="11"/>
      <c r="L1110" s="11" t="s">
        <v>251</v>
      </c>
    </row>
    <row r="1111" spans="2:12" ht="14.4">
      <c r="B1111" s="254">
        <v>44813</v>
      </c>
      <c r="C1111" s="11" t="s">
        <v>871</v>
      </c>
      <c r="D1111" s="55" t="s">
        <v>1854</v>
      </c>
      <c r="E1111" s="12" t="s">
        <v>807</v>
      </c>
      <c r="F1111" s="13">
        <v>1300000</v>
      </c>
      <c r="G1111" s="11" t="s">
        <v>805</v>
      </c>
      <c r="H1111" s="11" t="s">
        <v>1362</v>
      </c>
      <c r="I1111" s="11" t="s">
        <v>799</v>
      </c>
      <c r="J1111" s="11">
        <v>1</v>
      </c>
      <c r="K1111" s="11"/>
      <c r="L1111" s="11" t="s">
        <v>374</v>
      </c>
    </row>
    <row r="1112" spans="2:12" ht="14.4">
      <c r="B1112" s="254">
        <v>44904</v>
      </c>
      <c r="C1112" s="762" t="s">
        <v>838</v>
      </c>
      <c r="D1112" s="236" t="s">
        <v>1855</v>
      </c>
      <c r="E1112" s="569" t="s">
        <v>1000</v>
      </c>
      <c r="F1112" s="293">
        <v>480000</v>
      </c>
      <c r="G1112" s="54" t="s">
        <v>805</v>
      </c>
      <c r="H1112" s="11" t="s">
        <v>1362</v>
      </c>
      <c r="I1112" s="11" t="s">
        <v>799</v>
      </c>
      <c r="J1112" s="11">
        <v>1</v>
      </c>
      <c r="K1112" s="11"/>
      <c r="L1112" s="11" t="s">
        <v>374</v>
      </c>
    </row>
    <row r="1113" spans="2:12" ht="14.4">
      <c r="B1113" s="553" t="s">
        <v>1837</v>
      </c>
      <c r="C1113" s="559" t="s">
        <v>1021</v>
      </c>
      <c r="D1113" s="236" t="s">
        <v>1856</v>
      </c>
      <c r="E1113" s="801" t="s">
        <v>888</v>
      </c>
      <c r="F1113" s="78">
        <v>3300000</v>
      </c>
      <c r="G1113" s="78" t="s">
        <v>805</v>
      </c>
      <c r="H1113" s="554" t="s">
        <v>1362</v>
      </c>
      <c r="I1113" s="554" t="s">
        <v>799</v>
      </c>
      <c r="J1113" s="559">
        <v>1</v>
      </c>
      <c r="K1113" s="554"/>
      <c r="L1113" s="558" t="s">
        <v>374</v>
      </c>
    </row>
    <row r="1114" spans="2:12" ht="14.4">
      <c r="B1114" s="337" t="s">
        <v>1857</v>
      </c>
      <c r="C1114" s="556" t="s">
        <v>784</v>
      </c>
      <c r="D1114" s="251" t="s">
        <v>1858</v>
      </c>
      <c r="E1114" s="297" t="s">
        <v>1859</v>
      </c>
      <c r="F1114" s="78">
        <v>1500000</v>
      </c>
      <c r="G1114" s="77" t="s">
        <v>1228</v>
      </c>
      <c r="H1114" s="77" t="s">
        <v>1362</v>
      </c>
      <c r="I1114" s="77" t="s">
        <v>799</v>
      </c>
      <c r="J1114" s="556">
        <v>1</v>
      </c>
      <c r="K1114" s="77"/>
      <c r="L1114" s="115" t="s">
        <v>251</v>
      </c>
    </row>
    <row r="1115" spans="2:12" ht="14.4">
      <c r="B1115" s="337" t="s">
        <v>1837</v>
      </c>
      <c r="C1115" s="556" t="s">
        <v>784</v>
      </c>
      <c r="D1115" s="802" t="s">
        <v>1860</v>
      </c>
      <c r="E1115" s="297" t="s">
        <v>1859</v>
      </c>
      <c r="F1115" s="78">
        <v>1500000</v>
      </c>
      <c r="G1115" s="77" t="s">
        <v>1228</v>
      </c>
      <c r="H1115" s="77" t="s">
        <v>1362</v>
      </c>
      <c r="I1115" s="77" t="s">
        <v>799</v>
      </c>
      <c r="J1115" s="556">
        <v>1</v>
      </c>
      <c r="K1115" s="77"/>
      <c r="L1115" s="115" t="s">
        <v>251</v>
      </c>
    </row>
    <row r="1116" spans="2:12" ht="14.4">
      <c r="B1116" s="337" t="s">
        <v>1861</v>
      </c>
      <c r="C1116" s="556" t="s">
        <v>823</v>
      </c>
      <c r="D1116" s="251" t="s">
        <v>1862</v>
      </c>
      <c r="E1116" s="297" t="s">
        <v>1097</v>
      </c>
      <c r="F1116" s="78">
        <v>1600000</v>
      </c>
      <c r="G1116" s="77" t="s">
        <v>805</v>
      </c>
      <c r="H1116" s="77" t="s">
        <v>1362</v>
      </c>
      <c r="I1116" s="77" t="s">
        <v>799</v>
      </c>
      <c r="J1116" s="556">
        <v>1</v>
      </c>
      <c r="K1116" s="77"/>
      <c r="L1116" s="115" t="s">
        <v>251</v>
      </c>
    </row>
    <row r="1117" spans="2:12" ht="14.4">
      <c r="B1117" s="337" t="s">
        <v>1863</v>
      </c>
      <c r="C1117" s="556" t="s">
        <v>886</v>
      </c>
      <c r="D1117" s="251" t="s">
        <v>1864</v>
      </c>
      <c r="E1117" s="297" t="s">
        <v>819</v>
      </c>
      <c r="F1117" s="78">
        <v>950000</v>
      </c>
      <c r="G1117" s="77" t="s">
        <v>805</v>
      </c>
      <c r="H1117" s="77" t="s">
        <v>1362</v>
      </c>
      <c r="I1117" s="77" t="s">
        <v>799</v>
      </c>
      <c r="J1117" s="556">
        <v>1</v>
      </c>
      <c r="K1117" s="77"/>
      <c r="L1117" s="115" t="s">
        <v>473</v>
      </c>
    </row>
    <row r="1118" spans="2:12" ht="14.4">
      <c r="B1118" s="337" t="s">
        <v>1811</v>
      </c>
      <c r="C1118" s="556" t="s">
        <v>823</v>
      </c>
      <c r="D1118" s="251" t="s">
        <v>1865</v>
      </c>
      <c r="E1118" s="297" t="s">
        <v>807</v>
      </c>
      <c r="F1118" s="78">
        <v>5000000</v>
      </c>
      <c r="G1118" s="77" t="s">
        <v>805</v>
      </c>
      <c r="H1118" s="77" t="s">
        <v>1362</v>
      </c>
      <c r="I1118" s="77" t="s">
        <v>799</v>
      </c>
      <c r="J1118" s="556">
        <v>1</v>
      </c>
      <c r="K1118" s="77"/>
      <c r="L1118" s="115" t="s">
        <v>473</v>
      </c>
    </row>
    <row r="1119" spans="2:12" ht="14.4">
      <c r="B1119" s="337"/>
      <c r="C1119" s="556"/>
      <c r="D1119" s="17"/>
      <c r="E1119" s="297"/>
      <c r="F1119" s="78"/>
      <c r="G1119" s="77"/>
      <c r="H1119" s="77"/>
      <c r="I1119" s="77"/>
      <c r="J1119" s="556"/>
      <c r="K1119" s="77"/>
      <c r="L1119" s="115"/>
    </row>
    <row r="1120" spans="2:12" ht="14.4">
      <c r="B1120" s="337"/>
      <c r="C1120" s="77"/>
      <c r="D1120" s="478"/>
      <c r="E1120" s="17"/>
      <c r="F1120" s="78"/>
      <c r="G1120" s="77"/>
      <c r="H1120" s="77"/>
      <c r="I1120" s="77"/>
      <c r="J1120" s="556"/>
      <c r="K1120" s="77"/>
      <c r="L1120" s="115"/>
    </row>
    <row r="1121" spans="2:12" ht="14.4">
      <c r="B1121" s="337"/>
      <c r="C1121" s="77"/>
      <c r="D1121" s="17"/>
      <c r="E1121" s="17"/>
      <c r="F1121" s="78"/>
      <c r="G1121" s="77"/>
      <c r="H1121" s="77"/>
      <c r="I1121" s="77"/>
      <c r="J1121" s="556"/>
      <c r="K1121" s="77"/>
      <c r="L1121" s="115"/>
    </row>
    <row r="1122" spans="2:12" ht="14.4">
      <c r="B1122" s="337"/>
      <c r="C1122" s="77"/>
      <c r="D1122" s="17"/>
      <c r="E1122" s="17"/>
      <c r="F1122" s="78"/>
      <c r="G1122" s="77"/>
      <c r="H1122" s="77"/>
      <c r="I1122" s="77"/>
      <c r="J1122" s="556"/>
      <c r="K1122" s="77"/>
      <c r="L1122" s="115"/>
    </row>
    <row r="1123" spans="2:12" ht="14.4">
      <c r="B1123" s="688"/>
      <c r="C1123" s="441"/>
      <c r="D1123" s="236"/>
      <c r="E1123" s="430"/>
      <c r="F1123" s="219"/>
      <c r="G1123" s="98"/>
      <c r="H1123" s="98"/>
      <c r="I1123" s="98"/>
      <c r="J1123" s="557"/>
      <c r="K1123" s="77"/>
      <c r="L1123" s="217"/>
    </row>
    <row r="1124" spans="2:12" s="55" customFormat="1" ht="14.4">
      <c r="B1124" s="687"/>
      <c r="C1124" s="558"/>
      <c r="D1124" s="278"/>
      <c r="E1124" s="555"/>
      <c r="F1124" s="78"/>
      <c r="G1124" s="78"/>
      <c r="H1124" s="554"/>
      <c r="I1124" s="554"/>
      <c r="J1124" s="554"/>
      <c r="K1124" s="686"/>
      <c r="L1124" s="554"/>
    </row>
    <row r="1125" spans="2:12" ht="14.4">
      <c r="B1125" s="687"/>
      <c r="C1125" s="558"/>
      <c r="D1125" s="278"/>
      <c r="E1125" s="555"/>
      <c r="F1125" s="78"/>
      <c r="G1125" s="78"/>
      <c r="H1125" s="554"/>
      <c r="I1125" s="554"/>
      <c r="J1125" s="236"/>
      <c r="K1125" s="686"/>
      <c r="L1125" s="554"/>
    </row>
    <row r="1126" spans="2:12" ht="14.4">
      <c r="B1126" s="685"/>
      <c r="C1126" s="511"/>
      <c r="D1126" s="512"/>
      <c r="E1126" s="518"/>
      <c r="F1126" s="683"/>
      <c r="G1126" s="520"/>
      <c r="H1126" s="511"/>
      <c r="I1126" s="511"/>
      <c r="J1126" s="511"/>
      <c r="K1126" s="511"/>
      <c r="L1126" s="514"/>
    </row>
    <row r="1127" spans="2:12" ht="14.4">
      <c r="B1127" s="516">
        <v>44813</v>
      </c>
      <c r="C1127" s="514" t="s">
        <v>784</v>
      </c>
      <c r="D1127" s="518" t="s">
        <v>1866</v>
      </c>
      <c r="E1127" s="512" t="s">
        <v>807</v>
      </c>
      <c r="F1127" s="517">
        <v>520000000</v>
      </c>
      <c r="G1127" s="684" t="s">
        <v>805</v>
      </c>
      <c r="H1127" s="514" t="s">
        <v>1362</v>
      </c>
      <c r="I1127" s="514" t="s">
        <v>799</v>
      </c>
      <c r="J1127" s="514"/>
      <c r="K1127" s="514">
        <v>1</v>
      </c>
      <c r="L1127" s="514" t="s">
        <v>830</v>
      </c>
    </row>
    <row r="1128" spans="2:12" ht="14.4">
      <c r="B1128" s="516">
        <v>44813</v>
      </c>
      <c r="C1128" s="514" t="s">
        <v>784</v>
      </c>
      <c r="D1128" s="518" t="s">
        <v>1867</v>
      </c>
      <c r="E1128" s="512" t="s">
        <v>807</v>
      </c>
      <c r="F1128" s="517">
        <v>550000000</v>
      </c>
      <c r="G1128" s="684" t="s">
        <v>805</v>
      </c>
      <c r="H1128" s="514" t="s">
        <v>1362</v>
      </c>
      <c r="I1128" s="514" t="s">
        <v>799</v>
      </c>
      <c r="J1128" s="514"/>
      <c r="K1128" s="514">
        <v>1</v>
      </c>
      <c r="L1128" s="514" t="s">
        <v>830</v>
      </c>
    </row>
    <row r="1129" spans="2:12" ht="14.4">
      <c r="B1129" s="689"/>
      <c r="C1129" s="514"/>
      <c r="D1129" s="682"/>
      <c r="E1129" s="760"/>
      <c r="F1129" s="761"/>
      <c r="G1129" s="684"/>
      <c r="H1129" s="514"/>
      <c r="I1129" s="514"/>
      <c r="J1129" s="514"/>
      <c r="K1129" s="514"/>
      <c r="L1129" s="514"/>
    </row>
    <row r="1130" spans="2:12" ht="14.4">
      <c r="B1130" s="689"/>
      <c r="C1130" s="511"/>
      <c r="D1130" s="512"/>
      <c r="E1130" s="519"/>
      <c r="F1130" s="517"/>
      <c r="G1130" s="520"/>
      <c r="H1130" s="511"/>
      <c r="I1130" s="511"/>
      <c r="J1130" s="511"/>
      <c r="K1130" s="511"/>
      <c r="L1130" s="514"/>
    </row>
    <row r="1131" spans="2:12" ht="18">
      <c r="B1131" s="1258" t="s">
        <v>26</v>
      </c>
      <c r="C1131" s="1251"/>
      <c r="D1131" s="1251"/>
      <c r="E1131" s="1251"/>
      <c r="F1131" s="1251"/>
      <c r="G1131" s="1251"/>
      <c r="H1131" s="1251"/>
      <c r="I1131" s="1259"/>
      <c r="J1131" s="515">
        <f>SUM(J1108:J1130)</f>
        <v>11</v>
      </c>
      <c r="K1131" s="515">
        <f>SUM(K1128:K1130)</f>
        <v>1</v>
      </c>
      <c r="L1131" s="515">
        <f>J1131+K1131</f>
        <v>12</v>
      </c>
    </row>
    <row r="1133" spans="2:12" ht="18">
      <c r="B1133" s="1241" t="s">
        <v>1868</v>
      </c>
      <c r="C1133" s="1242"/>
      <c r="D1133" s="1242"/>
      <c r="E1133" s="1242"/>
      <c r="F1133" s="1242"/>
      <c r="G1133" s="1242"/>
      <c r="H1133" s="1242"/>
      <c r="I1133" s="1242"/>
      <c r="J1133" s="1242"/>
      <c r="K1133" s="1242"/>
      <c r="L1133" s="1243"/>
    </row>
    <row r="1134" spans="2:12" ht="18">
      <c r="B1134" s="656" t="s">
        <v>782</v>
      </c>
      <c r="C1134" s="175" t="s">
        <v>783</v>
      </c>
      <c r="D1134" s="175" t="s">
        <v>784</v>
      </c>
      <c r="E1134" s="339" t="s">
        <v>785</v>
      </c>
      <c r="F1134" s="175" t="s">
        <v>786</v>
      </c>
      <c r="G1134" s="175" t="s">
        <v>787</v>
      </c>
      <c r="H1134" s="175" t="s">
        <v>788</v>
      </c>
      <c r="I1134" s="175" t="s">
        <v>789</v>
      </c>
      <c r="J1134" s="175" t="s">
        <v>790</v>
      </c>
      <c r="K1134" s="175" t="s">
        <v>791</v>
      </c>
      <c r="L1134" s="175" t="s">
        <v>792</v>
      </c>
    </row>
    <row r="1135" spans="2:12" ht="14.4">
      <c r="B1135" s="254" t="s">
        <v>1869</v>
      </c>
      <c r="C1135" s="11" t="s">
        <v>838</v>
      </c>
      <c r="D1135" s="259" t="s">
        <v>1870</v>
      </c>
      <c r="E1135" s="79" t="s">
        <v>1871</v>
      </c>
      <c r="F1135" s="593">
        <v>1600000</v>
      </c>
      <c r="G1135" s="11" t="s">
        <v>805</v>
      </c>
      <c r="H1135" s="11" t="s">
        <v>1362</v>
      </c>
      <c r="I1135" s="11" t="s">
        <v>799</v>
      </c>
      <c r="J1135" s="11">
        <v>1</v>
      </c>
      <c r="K1135" s="11"/>
      <c r="L1135" s="11" t="s">
        <v>1740</v>
      </c>
    </row>
    <row r="1136" spans="2:12" ht="14.4">
      <c r="B1136" s="254"/>
      <c r="C1136" s="11"/>
      <c r="D1136" s="259"/>
      <c r="E1136" s="79"/>
      <c r="F1136" s="593"/>
      <c r="G1136" s="11"/>
      <c r="H1136" s="11"/>
      <c r="I1136" s="11"/>
      <c r="J1136" s="11"/>
      <c r="K1136" s="11"/>
      <c r="L1136" s="11"/>
    </row>
    <row r="1137" spans="2:12" ht="14.4">
      <c r="B1137" s="254"/>
      <c r="C1137" s="11"/>
      <c r="D1137" s="12"/>
      <c r="E1137" s="325"/>
      <c r="F1137" s="13"/>
      <c r="G1137" s="11"/>
      <c r="H1137" s="11"/>
      <c r="I1137" s="11"/>
      <c r="J1137" s="11"/>
      <c r="K1137" s="11"/>
      <c r="L1137" s="11"/>
    </row>
    <row r="1138" spans="2:12" ht="14.4">
      <c r="B1138" s="254"/>
      <c r="C1138" s="11"/>
      <c r="D1138" s="12"/>
      <c r="E1138" s="12"/>
      <c r="F1138" s="13"/>
      <c r="G1138" s="11"/>
      <c r="H1138" s="11"/>
      <c r="I1138" s="11"/>
      <c r="J1138" s="11"/>
      <c r="K1138" s="11"/>
      <c r="L1138" s="11"/>
    </row>
    <row r="1139" spans="2:12" ht="14.4">
      <c r="B1139" s="254"/>
      <c r="C1139" s="11"/>
      <c r="D1139" s="12"/>
      <c r="E1139" s="12"/>
      <c r="F1139" s="13"/>
      <c r="G1139" s="11"/>
      <c r="H1139" s="11"/>
      <c r="I1139" s="11"/>
      <c r="J1139" s="11"/>
      <c r="K1139" s="11"/>
      <c r="L1139" s="11"/>
    </row>
    <row r="1140" spans="2:12" ht="18">
      <c r="B1140" s="1258" t="s">
        <v>26</v>
      </c>
      <c r="C1140" s="1251"/>
      <c r="D1140" s="1251"/>
      <c r="E1140" s="1251"/>
      <c r="F1140" s="1251"/>
      <c r="G1140" s="1251"/>
      <c r="H1140" s="1251"/>
      <c r="I1140" s="1259"/>
      <c r="J1140" s="515">
        <f>SUM(J1135:J1139)</f>
        <v>1</v>
      </c>
      <c r="K1140" s="515" t="e">
        <f>SUM(#REF!)</f>
        <v>#REF!</v>
      </c>
      <c r="L1140" s="515" t="e">
        <f>J1140+K1140</f>
        <v>#REF!</v>
      </c>
    </row>
    <row r="1141" spans="2:12" ht="29.25" customHeight="1"/>
    <row r="1142" spans="2:12" ht="31.2">
      <c r="B1142" s="1169" t="s">
        <v>431</v>
      </c>
      <c r="C1142" s="1169"/>
      <c r="D1142" s="1169"/>
      <c r="E1142" s="1169"/>
      <c r="F1142" s="1169"/>
      <c r="G1142" s="1169"/>
      <c r="H1142" s="1169"/>
      <c r="I1142" s="1169"/>
      <c r="J1142" s="1169"/>
      <c r="K1142" s="1169"/>
      <c r="L1142" s="1169"/>
    </row>
    <row r="1143" spans="2:12" ht="31.2">
      <c r="B1143" s="649"/>
    </row>
    <row r="1144" spans="2:12" ht="18">
      <c r="B1144" s="1250" t="s">
        <v>1872</v>
      </c>
      <c r="C1144" s="1250"/>
      <c r="D1144" s="1250"/>
      <c r="E1144" s="1250"/>
      <c r="F1144" s="1250"/>
      <c r="G1144" s="1250"/>
      <c r="H1144" s="1250"/>
      <c r="I1144" s="1250"/>
      <c r="J1144" s="1250"/>
      <c r="K1144" s="1250"/>
      <c r="L1144" s="1250"/>
    </row>
    <row r="1145" spans="2:12" ht="18">
      <c r="B1145" s="650" t="s">
        <v>782</v>
      </c>
      <c r="C1145" s="176" t="s">
        <v>783</v>
      </c>
      <c r="D1145" s="176" t="s">
        <v>784</v>
      </c>
      <c r="E1145" s="176" t="s">
        <v>785</v>
      </c>
      <c r="F1145" s="177" t="s">
        <v>786</v>
      </c>
      <c r="G1145" s="176" t="s">
        <v>787</v>
      </c>
      <c r="H1145" s="176" t="s">
        <v>788</v>
      </c>
      <c r="I1145" s="176" t="s">
        <v>789</v>
      </c>
      <c r="J1145" s="176" t="s">
        <v>790</v>
      </c>
      <c r="K1145" s="176" t="s">
        <v>791</v>
      </c>
      <c r="L1145" s="176" t="s">
        <v>792</v>
      </c>
    </row>
    <row r="1146" spans="2:12" ht="14.4">
      <c r="B1146" s="254" t="s">
        <v>1873</v>
      </c>
      <c r="C1146" s="11" t="s">
        <v>784</v>
      </c>
      <c r="D1146" s="12" t="s">
        <v>1874</v>
      </c>
      <c r="E1146" s="12" t="s">
        <v>841</v>
      </c>
      <c r="F1146" s="13">
        <v>1900000</v>
      </c>
      <c r="G1146" s="11" t="s">
        <v>797</v>
      </c>
      <c r="H1146" s="11" t="s">
        <v>1362</v>
      </c>
      <c r="I1146" s="11" t="s">
        <v>799</v>
      </c>
      <c r="J1146" s="11">
        <v>1</v>
      </c>
      <c r="K1146" s="11"/>
      <c r="L1146" s="11" t="s">
        <v>251</v>
      </c>
    </row>
    <row r="1147" spans="2:12" ht="14.4">
      <c r="B1147" s="254" t="s">
        <v>1875</v>
      </c>
      <c r="C1147" s="11" t="s">
        <v>784</v>
      </c>
      <c r="D1147" s="12" t="s">
        <v>1876</v>
      </c>
      <c r="E1147" s="12" t="s">
        <v>1877</v>
      </c>
      <c r="F1147" s="13">
        <v>1500000</v>
      </c>
      <c r="G1147" s="11" t="s">
        <v>805</v>
      </c>
      <c r="H1147" s="11" t="s">
        <v>829</v>
      </c>
      <c r="I1147" s="11" t="s">
        <v>799</v>
      </c>
      <c r="J1147" s="11">
        <v>1</v>
      </c>
      <c r="K1147" s="11"/>
      <c r="L1147" s="11" t="s">
        <v>251</v>
      </c>
    </row>
    <row r="1148" spans="2:12" ht="14.4">
      <c r="B1148" s="254" t="s">
        <v>1875</v>
      </c>
      <c r="C1148" s="11" t="s">
        <v>784</v>
      </c>
      <c r="D1148" s="12" t="s">
        <v>1878</v>
      </c>
      <c r="E1148" s="12" t="s">
        <v>1877</v>
      </c>
      <c r="F1148" s="13">
        <v>1500000</v>
      </c>
      <c r="G1148" s="11" t="s">
        <v>805</v>
      </c>
      <c r="H1148" s="11" t="s">
        <v>829</v>
      </c>
      <c r="I1148" s="11" t="s">
        <v>799</v>
      </c>
      <c r="J1148" s="11">
        <v>1</v>
      </c>
      <c r="K1148" s="11"/>
      <c r="L1148" s="11" t="s">
        <v>251</v>
      </c>
    </row>
    <row r="1149" spans="2:12" ht="14.4">
      <c r="B1149" s="254" t="s">
        <v>1875</v>
      </c>
      <c r="C1149" s="11" t="s">
        <v>784</v>
      </c>
      <c r="D1149" s="12" t="s">
        <v>1879</v>
      </c>
      <c r="E1149" s="12" t="s">
        <v>1877</v>
      </c>
      <c r="F1149" s="13">
        <v>1500000</v>
      </c>
      <c r="G1149" s="11" t="s">
        <v>805</v>
      </c>
      <c r="H1149" s="11" t="s">
        <v>829</v>
      </c>
      <c r="I1149" s="11" t="s">
        <v>799</v>
      </c>
      <c r="J1149" s="11">
        <v>1</v>
      </c>
      <c r="K1149" s="11"/>
      <c r="L1149" s="11" t="s">
        <v>473</v>
      </c>
    </row>
    <row r="1150" spans="2:12" ht="14.4">
      <c r="B1150" s="254" t="s">
        <v>1875</v>
      </c>
      <c r="C1150" s="11" t="s">
        <v>784</v>
      </c>
      <c r="D1150" s="12" t="s">
        <v>1880</v>
      </c>
      <c r="E1150" s="12" t="s">
        <v>1877</v>
      </c>
      <c r="F1150" s="13">
        <v>1500000</v>
      </c>
      <c r="G1150" s="11" t="s">
        <v>805</v>
      </c>
      <c r="H1150" s="11" t="s">
        <v>829</v>
      </c>
      <c r="I1150" s="11" t="s">
        <v>799</v>
      </c>
      <c r="J1150" s="11">
        <v>1</v>
      </c>
      <c r="K1150" s="11"/>
      <c r="L1150" s="11" t="s">
        <v>473</v>
      </c>
    </row>
    <row r="1151" spans="2:12" ht="14.4">
      <c r="B1151" s="254" t="s">
        <v>1875</v>
      </c>
      <c r="C1151" s="11" t="s">
        <v>784</v>
      </c>
      <c r="D1151" s="12" t="s">
        <v>1881</v>
      </c>
      <c r="E1151" s="12" t="s">
        <v>1877</v>
      </c>
      <c r="F1151" s="13">
        <v>1500000</v>
      </c>
      <c r="G1151" s="11" t="s">
        <v>805</v>
      </c>
      <c r="H1151" s="11" t="s">
        <v>829</v>
      </c>
      <c r="I1151" s="11" t="s">
        <v>799</v>
      </c>
      <c r="J1151" s="11">
        <v>1</v>
      </c>
      <c r="K1151" s="11"/>
      <c r="L1151" s="11" t="s">
        <v>473</v>
      </c>
    </row>
    <row r="1152" spans="2:12" ht="14.4">
      <c r="B1152" s="254" t="s">
        <v>1875</v>
      </c>
      <c r="C1152" s="11" t="s">
        <v>784</v>
      </c>
      <c r="D1152" s="12" t="s">
        <v>1882</v>
      </c>
      <c r="E1152" s="12" t="s">
        <v>1877</v>
      </c>
      <c r="F1152" s="13">
        <v>1500000</v>
      </c>
      <c r="G1152" s="11" t="s">
        <v>805</v>
      </c>
      <c r="H1152" s="11" t="s">
        <v>829</v>
      </c>
      <c r="I1152" s="11" t="s">
        <v>799</v>
      </c>
      <c r="J1152" s="11">
        <v>1</v>
      </c>
      <c r="K1152" s="11"/>
      <c r="L1152" s="11" t="s">
        <v>374</v>
      </c>
    </row>
    <row r="1153" spans="2:12" ht="14.4">
      <c r="B1153" s="254" t="s">
        <v>1875</v>
      </c>
      <c r="C1153" s="11" t="s">
        <v>784</v>
      </c>
      <c r="D1153" s="12" t="s">
        <v>1883</v>
      </c>
      <c r="E1153" s="12" t="s">
        <v>1877</v>
      </c>
      <c r="F1153" s="13">
        <v>1500000</v>
      </c>
      <c r="G1153" s="11" t="s">
        <v>805</v>
      </c>
      <c r="H1153" s="11" t="s">
        <v>829</v>
      </c>
      <c r="I1153" s="11" t="s">
        <v>799</v>
      </c>
      <c r="J1153" s="11">
        <v>1</v>
      </c>
      <c r="K1153" s="11"/>
      <c r="L1153" s="11" t="s">
        <v>374</v>
      </c>
    </row>
    <row r="1154" spans="2:12" ht="14.4">
      <c r="B1154" s="254" t="s">
        <v>1875</v>
      </c>
      <c r="C1154" s="11" t="s">
        <v>784</v>
      </c>
      <c r="D1154" s="12" t="s">
        <v>1884</v>
      </c>
      <c r="E1154" s="12" t="s">
        <v>1877</v>
      </c>
      <c r="F1154" s="13">
        <v>1500000</v>
      </c>
      <c r="G1154" s="11" t="s">
        <v>805</v>
      </c>
      <c r="H1154" s="11" t="s">
        <v>829</v>
      </c>
      <c r="I1154" s="11" t="s">
        <v>799</v>
      </c>
      <c r="J1154" s="11">
        <v>1</v>
      </c>
      <c r="K1154" s="11"/>
      <c r="L1154" s="11" t="s">
        <v>374</v>
      </c>
    </row>
    <row r="1155" spans="2:12" ht="14.4">
      <c r="B1155" s="254" t="s">
        <v>1885</v>
      </c>
      <c r="C1155" s="98" t="s">
        <v>1218</v>
      </c>
      <c r="D1155" s="218" t="s">
        <v>1886</v>
      </c>
      <c r="E1155" s="218" t="s">
        <v>1784</v>
      </c>
      <c r="F1155" s="78">
        <v>2200000</v>
      </c>
      <c r="G1155" s="77" t="s">
        <v>805</v>
      </c>
      <c r="H1155" s="77" t="s">
        <v>1362</v>
      </c>
      <c r="I1155" s="77" t="s">
        <v>799</v>
      </c>
      <c r="J1155" s="77">
        <v>1</v>
      </c>
      <c r="K1155" s="77"/>
      <c r="L1155" s="77" t="s">
        <v>251</v>
      </c>
    </row>
    <row r="1156" spans="2:12" ht="14.4">
      <c r="B1156" s="471" t="s">
        <v>1887</v>
      </c>
      <c r="C1156" s="77" t="s">
        <v>784</v>
      </c>
      <c r="D1156" s="17" t="s">
        <v>1888</v>
      </c>
      <c r="E1156" s="17" t="s">
        <v>1171</v>
      </c>
      <c r="F1156" s="593">
        <v>2200000</v>
      </c>
      <c r="G1156" s="77" t="s">
        <v>797</v>
      </c>
      <c r="H1156" s="77" t="s">
        <v>1362</v>
      </c>
      <c r="I1156" s="77" t="s">
        <v>799</v>
      </c>
      <c r="J1156" s="77">
        <v>1</v>
      </c>
      <c r="K1156" s="77"/>
      <c r="L1156" s="77" t="s">
        <v>374</v>
      </c>
    </row>
    <row r="1157" spans="2:12" ht="14.4">
      <c r="B1157" s="471" t="s">
        <v>1885</v>
      </c>
      <c r="C1157" s="77" t="s">
        <v>784</v>
      </c>
      <c r="D1157" s="17" t="s">
        <v>1889</v>
      </c>
      <c r="E1157" s="17" t="s">
        <v>1784</v>
      </c>
      <c r="F1157" s="593">
        <v>1200000</v>
      </c>
      <c r="G1157" s="77" t="s">
        <v>805</v>
      </c>
      <c r="H1157" s="77" t="s">
        <v>1362</v>
      </c>
      <c r="I1157" s="77" t="s">
        <v>799</v>
      </c>
      <c r="J1157" s="77">
        <v>1</v>
      </c>
      <c r="K1157" s="77"/>
      <c r="L1157" s="77" t="s">
        <v>473</v>
      </c>
    </row>
    <row r="1158" spans="2:12" ht="14.4">
      <c r="B1158" s="471" t="s">
        <v>1885</v>
      </c>
      <c r="C1158" s="77" t="s">
        <v>784</v>
      </c>
      <c r="D1158" s="17" t="s">
        <v>1890</v>
      </c>
      <c r="E1158" s="17" t="s">
        <v>928</v>
      </c>
      <c r="F1158" s="593">
        <v>1650000</v>
      </c>
      <c r="G1158" s="77" t="s">
        <v>797</v>
      </c>
      <c r="H1158" s="77" t="s">
        <v>1362</v>
      </c>
      <c r="I1158" s="77" t="s">
        <v>799</v>
      </c>
      <c r="J1158" s="77">
        <v>1</v>
      </c>
      <c r="K1158" s="77"/>
      <c r="L1158" s="77" t="s">
        <v>251</v>
      </c>
    </row>
    <row r="1159" spans="2:12" ht="14.4">
      <c r="B1159" s="471" t="s">
        <v>1885</v>
      </c>
      <c r="C1159" s="77" t="s">
        <v>1218</v>
      </c>
      <c r="D1159" s="17" t="s">
        <v>1891</v>
      </c>
      <c r="E1159" s="17" t="s">
        <v>1784</v>
      </c>
      <c r="F1159" s="593">
        <v>3000000</v>
      </c>
      <c r="G1159" s="77" t="s">
        <v>805</v>
      </c>
      <c r="H1159" s="77" t="s">
        <v>1362</v>
      </c>
      <c r="I1159" s="77" t="s">
        <v>799</v>
      </c>
      <c r="J1159" s="77">
        <v>1</v>
      </c>
      <c r="K1159" s="77"/>
      <c r="L1159" s="77" t="s">
        <v>374</v>
      </c>
    </row>
    <row r="1160" spans="2:12" ht="14.4">
      <c r="B1160" s="471"/>
      <c r="C1160" s="77"/>
      <c r="D1160" s="17"/>
      <c r="E1160" s="17"/>
      <c r="F1160" s="593"/>
      <c r="G1160" s="77"/>
      <c r="H1160" s="77"/>
      <c r="I1160" s="77"/>
      <c r="J1160" s="77"/>
      <c r="K1160" s="77"/>
      <c r="L1160" s="77"/>
    </row>
    <row r="1161" spans="2:12" ht="14.4">
      <c r="B1161" s="254"/>
      <c r="C1161" s="77"/>
      <c r="D1161" s="296"/>
      <c r="E1161" s="218"/>
      <c r="F1161" s="219"/>
      <c r="G1161" s="98"/>
      <c r="H1161" s="98"/>
      <c r="I1161" s="98"/>
      <c r="J1161" s="98"/>
      <c r="K1161" s="98"/>
      <c r="L1161" s="217"/>
    </row>
    <row r="1162" spans="2:12" ht="14.4">
      <c r="B1162" s="582">
        <v>44752</v>
      </c>
      <c r="C1162" s="227" t="s">
        <v>784</v>
      </c>
      <c r="D1162" s="100" t="s">
        <v>1892</v>
      </c>
      <c r="E1162" s="100" t="s">
        <v>1000</v>
      </c>
      <c r="F1162" s="101">
        <v>385000000</v>
      </c>
      <c r="G1162" s="99" t="s">
        <v>805</v>
      </c>
      <c r="H1162" s="99" t="s">
        <v>1362</v>
      </c>
      <c r="I1162" s="99" t="s">
        <v>799</v>
      </c>
      <c r="J1162" s="99"/>
      <c r="K1162" s="99">
        <v>1</v>
      </c>
      <c r="L1162" s="99" t="s">
        <v>830</v>
      </c>
    </row>
    <row r="1163" spans="2:12" ht="14.4">
      <c r="B1163" s="582" t="s">
        <v>1885</v>
      </c>
      <c r="C1163" s="443" t="s">
        <v>1218</v>
      </c>
      <c r="D1163" s="100" t="s">
        <v>1891</v>
      </c>
      <c r="E1163" s="755" t="s">
        <v>1784</v>
      </c>
      <c r="F1163" s="101">
        <v>600000000</v>
      </c>
      <c r="G1163" s="443" t="s">
        <v>805</v>
      </c>
      <c r="H1163" s="443" t="s">
        <v>1362</v>
      </c>
      <c r="I1163" s="443" t="s">
        <v>799</v>
      </c>
      <c r="J1163" s="99"/>
      <c r="K1163" s="99">
        <v>1</v>
      </c>
      <c r="L1163" s="99" t="s">
        <v>830</v>
      </c>
    </row>
    <row r="1164" spans="2:12" ht="14.4">
      <c r="B1164" s="666" t="s">
        <v>1885</v>
      </c>
      <c r="C1164" s="446" t="s">
        <v>1218</v>
      </c>
      <c r="D1164" s="100" t="s">
        <v>1893</v>
      </c>
      <c r="E1164" s="691" t="s">
        <v>1784</v>
      </c>
      <c r="F1164" s="101">
        <v>600000000</v>
      </c>
      <c r="G1164" s="227" t="s">
        <v>805</v>
      </c>
      <c r="H1164" s="227" t="s">
        <v>1362</v>
      </c>
      <c r="I1164" s="227" t="s">
        <v>799</v>
      </c>
      <c r="J1164" s="227"/>
      <c r="K1164" s="227">
        <v>1</v>
      </c>
      <c r="L1164" s="227" t="s">
        <v>830</v>
      </c>
    </row>
    <row r="1165" spans="2:12" ht="14.4">
      <c r="B1165" s="659"/>
      <c r="C1165" s="789"/>
      <c r="D1165" s="100"/>
      <c r="E1165" s="790"/>
      <c r="F1165" s="229"/>
      <c r="G1165" s="227"/>
      <c r="H1165" s="227"/>
      <c r="I1165" s="227"/>
      <c r="J1165" s="227"/>
      <c r="K1165" s="227"/>
      <c r="L1165" s="227"/>
    </row>
    <row r="1166" spans="2:12" ht="18">
      <c r="B1166" s="1244" t="s">
        <v>26</v>
      </c>
      <c r="C1166" s="1245"/>
      <c r="D1166" s="1251"/>
      <c r="E1166" s="1245"/>
      <c r="F1166" s="1245"/>
      <c r="G1166" s="1245"/>
      <c r="H1166" s="1245"/>
      <c r="I1166" s="1246"/>
      <c r="J1166" s="178">
        <f>SUM(J1146:J1161)</f>
        <v>14</v>
      </c>
      <c r="K1166" s="178">
        <f>SUM(K1157:K1165)</f>
        <v>3</v>
      </c>
      <c r="L1166" s="178">
        <f>J1166+K1166</f>
        <v>17</v>
      </c>
    </row>
    <row r="1167" spans="2:12" ht="14.4">
      <c r="B1167" s="654"/>
      <c r="C1167" s="9"/>
      <c r="D1167" s="9"/>
      <c r="E1167" s="9"/>
      <c r="F1167" s="9"/>
      <c r="G1167" s="9"/>
      <c r="H1167" s="9"/>
      <c r="I1167" s="9"/>
      <c r="J1167" s="9"/>
      <c r="K1167" s="9"/>
      <c r="L1167" s="9"/>
    </row>
    <row r="1168" spans="2:12" ht="18">
      <c r="B1168" s="1247" t="s">
        <v>1894</v>
      </c>
      <c r="C1168" s="1248"/>
      <c r="D1168" s="1248"/>
      <c r="E1168" s="1248"/>
      <c r="F1168" s="1248"/>
      <c r="G1168" s="1248"/>
      <c r="H1168" s="1248"/>
      <c r="I1168" s="1248"/>
      <c r="J1168" s="1248"/>
      <c r="K1168" s="1248"/>
      <c r="L1168" s="1249"/>
    </row>
    <row r="1169" spans="2:12" ht="18">
      <c r="B1169" s="703" t="s">
        <v>782</v>
      </c>
      <c r="C1169" s="704" t="s">
        <v>783</v>
      </c>
      <c r="D1169" s="704" t="s">
        <v>784</v>
      </c>
      <c r="E1169" s="704" t="s">
        <v>785</v>
      </c>
      <c r="F1169" s="705" t="s">
        <v>786</v>
      </c>
      <c r="G1169" s="704" t="s">
        <v>787</v>
      </c>
      <c r="H1169" s="704" t="s">
        <v>788</v>
      </c>
      <c r="I1169" s="704" t="s">
        <v>789</v>
      </c>
      <c r="J1169" s="704" t="s">
        <v>790</v>
      </c>
      <c r="K1169" s="704" t="s">
        <v>791</v>
      </c>
      <c r="L1169" s="704" t="s">
        <v>792</v>
      </c>
    </row>
    <row r="1170" spans="2:12" s="55" customFormat="1" ht="14.4">
      <c r="B1170" s="337" t="s">
        <v>1895</v>
      </c>
      <c r="C1170" s="77" t="s">
        <v>784</v>
      </c>
      <c r="D1170" s="17" t="s">
        <v>1794</v>
      </c>
      <c r="E1170" s="17" t="s">
        <v>879</v>
      </c>
      <c r="F1170" s="78">
        <v>1450000</v>
      </c>
      <c r="G1170" s="77" t="s">
        <v>797</v>
      </c>
      <c r="H1170" s="77" t="s">
        <v>1362</v>
      </c>
      <c r="I1170" s="77" t="s">
        <v>799</v>
      </c>
      <c r="J1170" s="77">
        <v>1</v>
      </c>
      <c r="K1170" s="77"/>
      <c r="L1170" s="77" t="s">
        <v>251</v>
      </c>
    </row>
    <row r="1171" spans="2:12" s="55" customFormat="1" ht="14.4">
      <c r="B1171" s="652" t="s">
        <v>1896</v>
      </c>
      <c r="C1171" s="77" t="s">
        <v>1218</v>
      </c>
      <c r="D1171" s="17" t="s">
        <v>1897</v>
      </c>
      <c r="E1171" s="17" t="s">
        <v>1784</v>
      </c>
      <c r="F1171" s="78">
        <v>5000000</v>
      </c>
      <c r="G1171" s="77" t="s">
        <v>805</v>
      </c>
      <c r="H1171" s="77" t="s">
        <v>1362</v>
      </c>
      <c r="I1171" s="77" t="s">
        <v>799</v>
      </c>
      <c r="J1171" s="77">
        <v>1</v>
      </c>
      <c r="K1171" s="77"/>
      <c r="L1171" s="77" t="s">
        <v>251</v>
      </c>
    </row>
    <row r="1172" spans="2:12" s="55" customFormat="1" ht="14.4">
      <c r="B1172" s="337" t="s">
        <v>1898</v>
      </c>
      <c r="C1172" s="115" t="s">
        <v>1218</v>
      </c>
      <c r="D1172" s="17" t="s">
        <v>1899</v>
      </c>
      <c r="E1172" s="17" t="s">
        <v>1513</v>
      </c>
      <c r="F1172" s="78">
        <v>8500000</v>
      </c>
      <c r="G1172" s="77" t="s">
        <v>805</v>
      </c>
      <c r="H1172" s="77" t="s">
        <v>1362</v>
      </c>
      <c r="I1172" s="77" t="s">
        <v>799</v>
      </c>
      <c r="J1172" s="77">
        <v>1</v>
      </c>
      <c r="K1172" s="77"/>
      <c r="L1172" s="77" t="s">
        <v>251</v>
      </c>
    </row>
    <row r="1173" spans="2:12" s="55" customFormat="1" ht="14.4">
      <c r="B1173" s="859" t="s">
        <v>1898</v>
      </c>
      <c r="C1173" s="115" t="s">
        <v>1218</v>
      </c>
      <c r="D1173" s="17" t="s">
        <v>1900</v>
      </c>
      <c r="E1173" s="17" t="s">
        <v>941</v>
      </c>
      <c r="F1173" s="78">
        <v>2300000</v>
      </c>
      <c r="G1173" s="77" t="s">
        <v>805</v>
      </c>
      <c r="H1173" s="77" t="s">
        <v>1362</v>
      </c>
      <c r="I1173" s="77" t="s">
        <v>799</v>
      </c>
      <c r="J1173" s="77">
        <v>1</v>
      </c>
      <c r="K1173" s="77"/>
      <c r="L1173" s="77" t="s">
        <v>374</v>
      </c>
    </row>
    <row r="1174" spans="2:12" s="55" customFormat="1" ht="14.4">
      <c r="B1174" s="859" t="s">
        <v>1898</v>
      </c>
      <c r="C1174" s="115" t="s">
        <v>784</v>
      </c>
      <c r="D1174" s="17" t="s">
        <v>1901</v>
      </c>
      <c r="E1174" s="17" t="s">
        <v>1784</v>
      </c>
      <c r="F1174" s="78">
        <v>1800000</v>
      </c>
      <c r="G1174" s="77" t="s">
        <v>805</v>
      </c>
      <c r="H1174" s="77" t="s">
        <v>1362</v>
      </c>
      <c r="I1174" s="77" t="s">
        <v>799</v>
      </c>
      <c r="J1174" s="77">
        <v>1</v>
      </c>
      <c r="K1174" s="77"/>
      <c r="L1174" s="77" t="s">
        <v>374</v>
      </c>
    </row>
    <row r="1175" spans="2:12" s="55" customFormat="1" ht="14.4">
      <c r="B1175" s="859" t="s">
        <v>1898</v>
      </c>
      <c r="C1175" s="115" t="s">
        <v>784</v>
      </c>
      <c r="D1175" s="17" t="s">
        <v>1902</v>
      </c>
      <c r="E1175" s="17" t="s">
        <v>75</v>
      </c>
      <c r="F1175" s="78">
        <v>950000</v>
      </c>
      <c r="G1175" s="77" t="s">
        <v>805</v>
      </c>
      <c r="H1175" s="77" t="s">
        <v>1362</v>
      </c>
      <c r="I1175" s="77" t="s">
        <v>799</v>
      </c>
      <c r="J1175" s="77">
        <v>1</v>
      </c>
      <c r="K1175" s="77"/>
      <c r="L1175" s="77" t="s">
        <v>1903</v>
      </c>
    </row>
    <row r="1176" spans="2:12" s="55" customFormat="1" ht="14.4">
      <c r="B1176" s="859" t="s">
        <v>1898</v>
      </c>
      <c r="C1176" s="115" t="s">
        <v>784</v>
      </c>
      <c r="D1176" s="17" t="s">
        <v>1904</v>
      </c>
      <c r="E1176" s="17" t="s">
        <v>75</v>
      </c>
      <c r="F1176" s="78">
        <v>930000</v>
      </c>
      <c r="G1176" s="77" t="s">
        <v>805</v>
      </c>
      <c r="H1176" s="77" t="s">
        <v>1362</v>
      </c>
      <c r="I1176" s="77" t="s">
        <v>799</v>
      </c>
      <c r="J1176" s="77">
        <v>1</v>
      </c>
      <c r="K1176" s="77"/>
      <c r="L1176" s="77" t="s">
        <v>473</v>
      </c>
    </row>
    <row r="1177" spans="2:12" s="55" customFormat="1" ht="14.4">
      <c r="B1177" s="859" t="s">
        <v>1898</v>
      </c>
      <c r="C1177" s="217" t="s">
        <v>871</v>
      </c>
      <c r="D1177" s="218" t="s">
        <v>1905</v>
      </c>
      <c r="E1177" s="17" t="s">
        <v>1019</v>
      </c>
      <c r="F1177" s="78">
        <v>1400000</v>
      </c>
      <c r="G1177" s="77" t="s">
        <v>805</v>
      </c>
      <c r="H1177" s="77" t="s">
        <v>1362</v>
      </c>
      <c r="I1177" s="77" t="s">
        <v>799</v>
      </c>
      <c r="J1177" s="77">
        <v>1</v>
      </c>
      <c r="K1177" s="77"/>
      <c r="L1177" s="77" t="s">
        <v>374</v>
      </c>
    </row>
    <row r="1178" spans="2:12" s="55" customFormat="1" ht="14.4">
      <c r="B1178" s="859" t="s">
        <v>1898</v>
      </c>
      <c r="C1178" s="217" t="s">
        <v>871</v>
      </c>
      <c r="D1178" s="218" t="s">
        <v>1906</v>
      </c>
      <c r="E1178" s="17" t="s">
        <v>1019</v>
      </c>
      <c r="F1178" s="78">
        <v>1200000</v>
      </c>
      <c r="G1178" s="77" t="s">
        <v>805</v>
      </c>
      <c r="H1178" s="77" t="s">
        <v>1362</v>
      </c>
      <c r="I1178" s="77" t="s">
        <v>799</v>
      </c>
      <c r="J1178" s="77">
        <v>1</v>
      </c>
      <c r="K1178" s="77"/>
      <c r="L1178" s="77" t="s">
        <v>374</v>
      </c>
    </row>
    <row r="1179" spans="2:12" s="55" customFormat="1" ht="14.4">
      <c r="B1179" s="859" t="s">
        <v>1898</v>
      </c>
      <c r="C1179" s="115" t="s">
        <v>1218</v>
      </c>
      <c r="D1179" s="236" t="s">
        <v>1907</v>
      </c>
      <c r="E1179" s="297" t="s">
        <v>1405</v>
      </c>
      <c r="F1179" s="78">
        <v>2200000</v>
      </c>
      <c r="G1179" s="77" t="s">
        <v>805</v>
      </c>
      <c r="H1179" s="77" t="s">
        <v>1362</v>
      </c>
      <c r="I1179" s="77" t="s">
        <v>799</v>
      </c>
      <c r="J1179" s="77">
        <v>1</v>
      </c>
      <c r="K1179" s="77"/>
      <c r="L1179" s="77" t="s">
        <v>251</v>
      </c>
    </row>
    <row r="1180" spans="2:12" s="55" customFormat="1" ht="14.4">
      <c r="B1180" s="858" t="s">
        <v>1908</v>
      </c>
      <c r="C1180" s="791" t="s">
        <v>784</v>
      </c>
      <c r="D1180" s="330" t="s">
        <v>1909</v>
      </c>
      <c r="E1180" s="297" t="s">
        <v>841</v>
      </c>
      <c r="F1180" s="78">
        <v>2100000</v>
      </c>
      <c r="G1180" s="77" t="s">
        <v>797</v>
      </c>
      <c r="H1180" s="77" t="s">
        <v>1362</v>
      </c>
      <c r="I1180" s="77" t="s">
        <v>799</v>
      </c>
      <c r="J1180" s="77">
        <v>1</v>
      </c>
      <c r="K1180" s="77"/>
      <c r="L1180" s="77" t="s">
        <v>251</v>
      </c>
    </row>
    <row r="1181" spans="2:12" s="55" customFormat="1" ht="14.4">
      <c r="B1181" s="651" t="s">
        <v>1908</v>
      </c>
      <c r="C1181" s="556" t="s">
        <v>1218</v>
      </c>
      <c r="D1181" s="236" t="s">
        <v>1910</v>
      </c>
      <c r="E1181" s="297" t="s">
        <v>1911</v>
      </c>
      <c r="F1181" s="78">
        <v>4000000</v>
      </c>
      <c r="G1181" s="77" t="s">
        <v>805</v>
      </c>
      <c r="H1181" s="77" t="s">
        <v>1362</v>
      </c>
      <c r="I1181" s="77" t="s">
        <v>799</v>
      </c>
      <c r="J1181" s="77">
        <v>1</v>
      </c>
      <c r="K1181" s="77"/>
      <c r="L1181" s="77" t="s">
        <v>473</v>
      </c>
    </row>
    <row r="1182" spans="2:12" s="55" customFormat="1" ht="14.4">
      <c r="B1182" s="651" t="s">
        <v>1896</v>
      </c>
      <c r="C1182" s="556" t="s">
        <v>784</v>
      </c>
      <c r="D1182" s="236" t="s">
        <v>1912</v>
      </c>
      <c r="E1182" s="297" t="s">
        <v>1099</v>
      </c>
      <c r="F1182" s="78">
        <v>1500000</v>
      </c>
      <c r="G1182" s="77" t="s">
        <v>805</v>
      </c>
      <c r="H1182" s="77" t="s">
        <v>1362</v>
      </c>
      <c r="I1182" s="77" t="s">
        <v>799</v>
      </c>
      <c r="J1182" s="77">
        <v>1</v>
      </c>
      <c r="K1182" s="77"/>
      <c r="L1182" s="77" t="s">
        <v>251</v>
      </c>
    </row>
    <row r="1183" spans="2:12" s="55" customFormat="1" ht="14.4">
      <c r="B1183" s="651" t="s">
        <v>1896</v>
      </c>
      <c r="C1183" s="556" t="s">
        <v>784</v>
      </c>
      <c r="D1183" s="236" t="s">
        <v>1913</v>
      </c>
      <c r="E1183" s="297" t="s">
        <v>879</v>
      </c>
      <c r="F1183" s="78">
        <v>1600000</v>
      </c>
      <c r="G1183" s="77" t="s">
        <v>797</v>
      </c>
      <c r="H1183" s="77" t="s">
        <v>1362</v>
      </c>
      <c r="I1183" s="77" t="s">
        <v>799</v>
      </c>
      <c r="J1183" s="77">
        <v>1</v>
      </c>
      <c r="K1183" s="77"/>
      <c r="L1183" s="77" t="s">
        <v>251</v>
      </c>
    </row>
    <row r="1184" spans="2:12" s="55" customFormat="1" ht="14.4">
      <c r="B1184" s="651" t="s">
        <v>1896</v>
      </c>
      <c r="C1184" s="556" t="s">
        <v>784</v>
      </c>
      <c r="D1184" s="236" t="s">
        <v>1914</v>
      </c>
      <c r="E1184" s="297" t="s">
        <v>879</v>
      </c>
      <c r="F1184" s="78">
        <v>1450000</v>
      </c>
      <c r="G1184" s="77" t="s">
        <v>797</v>
      </c>
      <c r="H1184" s="77" t="s">
        <v>1362</v>
      </c>
      <c r="I1184" s="77" t="s">
        <v>799</v>
      </c>
      <c r="J1184" s="77">
        <v>1</v>
      </c>
      <c r="K1184" s="77"/>
      <c r="L1184" s="77" t="s">
        <v>251</v>
      </c>
    </row>
    <row r="1185" spans="2:12" ht="14.4">
      <c r="B1185" s="337"/>
      <c r="C1185" s="556"/>
      <c r="D1185" s="251"/>
      <c r="E1185" s="297"/>
      <c r="F1185" s="78"/>
      <c r="G1185" s="77"/>
      <c r="H1185" s="77"/>
      <c r="I1185" s="77"/>
      <c r="J1185" s="77"/>
      <c r="K1185" s="77"/>
      <c r="L1185" s="77"/>
    </row>
    <row r="1186" spans="2:12" ht="14.4">
      <c r="B1186" s="427"/>
      <c r="C1186" s="11"/>
      <c r="D1186" s="325"/>
      <c r="E1186" s="325"/>
      <c r="F1186" s="13"/>
      <c r="G1186" s="11"/>
      <c r="H1186" s="11"/>
      <c r="I1186" s="11"/>
      <c r="J1186" s="11"/>
      <c r="K1186" s="11"/>
      <c r="L1186" s="11"/>
    </row>
    <row r="1187" spans="2:12" ht="14.4">
      <c r="B1187" s="582" t="s">
        <v>1915</v>
      </c>
      <c r="C1187" s="75" t="s">
        <v>784</v>
      </c>
      <c r="D1187" s="76" t="s">
        <v>1916</v>
      </c>
      <c r="E1187" s="76" t="s">
        <v>951</v>
      </c>
      <c r="F1187" s="74">
        <v>260000000</v>
      </c>
      <c r="G1187" s="75" t="s">
        <v>805</v>
      </c>
      <c r="H1187" s="75" t="s">
        <v>1362</v>
      </c>
      <c r="I1187" s="75" t="s">
        <v>799</v>
      </c>
      <c r="J1187" s="75"/>
      <c r="K1187" s="75">
        <v>1</v>
      </c>
      <c r="L1187" s="75" t="s">
        <v>830</v>
      </c>
    </row>
    <row r="1188" spans="2:12" ht="14.4">
      <c r="B1188" s="582" t="s">
        <v>1915</v>
      </c>
      <c r="C1188" s="75" t="s">
        <v>784</v>
      </c>
      <c r="D1188" s="76" t="s">
        <v>1917</v>
      </c>
      <c r="E1188" s="76" t="s">
        <v>1784</v>
      </c>
      <c r="F1188" s="74">
        <v>540000000</v>
      </c>
      <c r="G1188" s="75" t="s">
        <v>805</v>
      </c>
      <c r="H1188" s="75" t="s">
        <v>829</v>
      </c>
      <c r="I1188" s="75" t="s">
        <v>799</v>
      </c>
      <c r="J1188" s="75"/>
      <c r="K1188" s="75">
        <v>1</v>
      </c>
      <c r="L1188" s="75" t="s">
        <v>830</v>
      </c>
    </row>
    <row r="1189" spans="2:12" ht="14.4">
      <c r="B1189" s="582" t="s">
        <v>1915</v>
      </c>
      <c r="C1189" s="75" t="s">
        <v>784</v>
      </c>
      <c r="D1189" s="76" t="s">
        <v>1918</v>
      </c>
      <c r="E1189" s="76" t="s">
        <v>932</v>
      </c>
      <c r="F1189" s="74">
        <v>350000000</v>
      </c>
      <c r="G1189" s="75" t="s">
        <v>805</v>
      </c>
      <c r="H1189" s="75" t="s">
        <v>1362</v>
      </c>
      <c r="I1189" s="75" t="s">
        <v>799</v>
      </c>
      <c r="J1189" s="75"/>
      <c r="K1189" s="75">
        <v>1</v>
      </c>
      <c r="L1189" s="75" t="s">
        <v>830</v>
      </c>
    </row>
    <row r="1190" spans="2:12" ht="18">
      <c r="B1190" s="1252" t="s">
        <v>26</v>
      </c>
      <c r="C1190" s="1253"/>
      <c r="D1190" s="1253"/>
      <c r="E1190" s="1253"/>
      <c r="F1190" s="1253"/>
      <c r="G1190" s="1253"/>
      <c r="H1190" s="1253"/>
      <c r="I1190" s="1254"/>
      <c r="J1190" s="179">
        <f>SUM(J1170:J1185)</f>
        <v>15</v>
      </c>
      <c r="K1190" s="180">
        <f>SUM(K1187:K1189)</f>
        <v>3</v>
      </c>
      <c r="L1190" s="180">
        <f>J1190+K1190</f>
        <v>18</v>
      </c>
    </row>
    <row r="1191" spans="2:12" ht="18">
      <c r="B1191" s="655"/>
      <c r="C1191" s="95"/>
      <c r="D1191" s="95"/>
      <c r="E1191" s="95"/>
      <c r="F1191" s="95"/>
      <c r="G1191" s="95"/>
      <c r="H1191" s="95"/>
      <c r="I1191" s="95"/>
      <c r="J1191" s="96"/>
      <c r="K1191" s="96"/>
      <c r="L1191" s="96"/>
    </row>
    <row r="1192" spans="2:12" ht="18">
      <c r="B1192" s="1247" t="s">
        <v>1919</v>
      </c>
      <c r="C1192" s="1248"/>
      <c r="D1192" s="1248"/>
      <c r="E1192" s="1248"/>
      <c r="F1192" s="1248"/>
      <c r="G1192" s="1248"/>
      <c r="H1192" s="1248"/>
      <c r="I1192" s="1248"/>
      <c r="J1192" s="1248"/>
      <c r="K1192" s="1248"/>
      <c r="L1192" s="1249"/>
    </row>
    <row r="1193" spans="2:12" ht="18">
      <c r="B1193" s="667" t="s">
        <v>782</v>
      </c>
      <c r="C1193" s="339" t="s">
        <v>783</v>
      </c>
      <c r="D1193" s="175" t="s">
        <v>784</v>
      </c>
      <c r="E1193" s="175" t="s">
        <v>785</v>
      </c>
      <c r="F1193" s="181" t="s">
        <v>786</v>
      </c>
      <c r="G1193" s="175" t="s">
        <v>787</v>
      </c>
      <c r="H1193" s="175" t="s">
        <v>788</v>
      </c>
      <c r="I1193" s="175" t="s">
        <v>789</v>
      </c>
      <c r="J1193" s="175" t="s">
        <v>790</v>
      </c>
      <c r="K1193" s="175" t="s">
        <v>791</v>
      </c>
      <c r="L1193" s="175" t="s">
        <v>792</v>
      </c>
    </row>
    <row r="1194" spans="2:12" ht="14.4">
      <c r="B1194" s="869">
        <v>44875</v>
      </c>
      <c r="C1194" s="346" t="s">
        <v>784</v>
      </c>
      <c r="D1194" s="794" t="s">
        <v>1920</v>
      </c>
      <c r="E1194" s="12" t="s">
        <v>807</v>
      </c>
      <c r="F1194" s="13">
        <v>3200000</v>
      </c>
      <c r="G1194" s="11" t="s">
        <v>805</v>
      </c>
      <c r="H1194" s="11" t="s">
        <v>829</v>
      </c>
      <c r="I1194" s="11" t="s">
        <v>799</v>
      </c>
      <c r="J1194" s="11">
        <v>1</v>
      </c>
      <c r="K1194" s="11"/>
      <c r="L1194" s="11" t="s">
        <v>251</v>
      </c>
    </row>
    <row r="1195" spans="2:12" ht="14.4">
      <c r="B1195" s="869">
        <v>44875</v>
      </c>
      <c r="C1195" s="346" t="s">
        <v>1218</v>
      </c>
      <c r="D1195" s="794" t="s">
        <v>1921</v>
      </c>
      <c r="E1195" s="12" t="s">
        <v>807</v>
      </c>
      <c r="F1195" s="13">
        <v>3350000</v>
      </c>
      <c r="G1195" s="11" t="s">
        <v>797</v>
      </c>
      <c r="H1195" s="11" t="s">
        <v>1362</v>
      </c>
      <c r="I1195" s="11" t="s">
        <v>799</v>
      </c>
      <c r="J1195" s="11">
        <v>1</v>
      </c>
      <c r="K1195" s="11"/>
      <c r="L1195" s="11" t="s">
        <v>473</v>
      </c>
    </row>
    <row r="1196" spans="2:12" ht="14.4">
      <c r="B1196" s="869" t="s">
        <v>1898</v>
      </c>
      <c r="C1196" s="346" t="s">
        <v>1218</v>
      </c>
      <c r="D1196" s="794" t="s">
        <v>1922</v>
      </c>
      <c r="E1196" s="12" t="s">
        <v>75</v>
      </c>
      <c r="F1196" s="13">
        <v>4000000</v>
      </c>
      <c r="G1196" s="11" t="s">
        <v>805</v>
      </c>
      <c r="H1196" s="11" t="s">
        <v>1362</v>
      </c>
      <c r="I1196" s="11" t="s">
        <v>799</v>
      </c>
      <c r="J1196" s="11">
        <v>1</v>
      </c>
      <c r="K1196" s="11"/>
      <c r="L1196" s="11" t="s">
        <v>374</v>
      </c>
    </row>
    <row r="1197" spans="2:12" ht="14.4">
      <c r="B1197" s="870" t="s">
        <v>1898</v>
      </c>
      <c r="C1197" s="343" t="s">
        <v>784</v>
      </c>
      <c r="D1197" s="79" t="s">
        <v>1923</v>
      </c>
      <c r="E1197" s="79" t="s">
        <v>807</v>
      </c>
      <c r="F1197" s="13">
        <v>3000000</v>
      </c>
      <c r="G1197" s="343" t="s">
        <v>805</v>
      </c>
      <c r="H1197" s="343" t="s">
        <v>829</v>
      </c>
      <c r="I1197" s="343" t="s">
        <v>799</v>
      </c>
      <c r="J1197" s="343">
        <v>1</v>
      </c>
      <c r="K1197" s="79"/>
      <c r="L1197" s="79" t="s">
        <v>251</v>
      </c>
    </row>
    <row r="1198" spans="2:12">
      <c r="B1198" s="428"/>
      <c r="C1198" s="79"/>
      <c r="D1198" s="79"/>
      <c r="E1198" s="79"/>
      <c r="F1198" s="79"/>
      <c r="G1198" s="79"/>
      <c r="H1198" s="79"/>
      <c r="I1198" s="79"/>
      <c r="J1198" s="79"/>
      <c r="K1198" s="79"/>
      <c r="L1198" s="79"/>
    </row>
    <row r="1199" spans="2:12" ht="14.4">
      <c r="B1199" s="669"/>
      <c r="C1199" s="443"/>
      <c r="D1199" s="442"/>
      <c r="E1199" s="442"/>
      <c r="F1199" s="101"/>
      <c r="G1199" s="443"/>
      <c r="H1199" s="779"/>
      <c r="I1199" s="779"/>
      <c r="J1199" s="443"/>
      <c r="K1199" s="443"/>
      <c r="L1199" s="443"/>
    </row>
    <row r="1200" spans="2:12" ht="14.4">
      <c r="B1200" s="781"/>
      <c r="C1200" s="782"/>
      <c r="D1200" s="792"/>
      <c r="E1200" s="783"/>
      <c r="F1200" s="229"/>
      <c r="G1200" s="784"/>
      <c r="H1200" s="782"/>
      <c r="I1200" s="782"/>
      <c r="J1200" s="782"/>
      <c r="K1200" s="782"/>
      <c r="L1200" s="782"/>
    </row>
    <row r="1201" spans="2:12" ht="14.4">
      <c r="B1201" s="669"/>
      <c r="C1201" s="443"/>
      <c r="D1201" s="442"/>
      <c r="E1201" s="533"/>
      <c r="F1201" s="101"/>
      <c r="G1201" s="449"/>
      <c r="H1201" s="443"/>
      <c r="I1201" s="443"/>
      <c r="J1201" s="443"/>
      <c r="K1201" s="443"/>
      <c r="L1201" s="443"/>
    </row>
    <row r="1202" spans="2:12" ht="15.6">
      <c r="B1202" s="669"/>
      <c r="C1202" s="99"/>
      <c r="D1202" s="100"/>
      <c r="E1202" s="534"/>
      <c r="F1202" s="101"/>
      <c r="G1202" s="535"/>
      <c r="H1202" s="536"/>
      <c r="I1202" s="536"/>
      <c r="J1202" s="536"/>
      <c r="K1202" s="536"/>
      <c r="L1202" s="536"/>
    </row>
    <row r="1203" spans="2:12" ht="18">
      <c r="B1203" s="1255" t="s">
        <v>26</v>
      </c>
      <c r="C1203" s="1256"/>
      <c r="D1203" s="1256"/>
      <c r="E1203" s="1256"/>
      <c r="F1203" s="1256"/>
      <c r="G1203" s="1256"/>
      <c r="H1203" s="1256"/>
      <c r="I1203" s="1257"/>
      <c r="J1203" s="591">
        <f>SUM(J1194:J1202)</f>
        <v>4</v>
      </c>
      <c r="K1203" s="591">
        <f>SUM(K1199:K1202)</f>
        <v>0</v>
      </c>
      <c r="L1203" s="591">
        <f>J1203+K1203</f>
        <v>4</v>
      </c>
    </row>
    <row r="1204" spans="2:12" s="55" customFormat="1" ht="18">
      <c r="B1204" s="655"/>
      <c r="C1204" s="95"/>
      <c r="D1204" s="95"/>
      <c r="E1204" s="95"/>
      <c r="F1204" s="95"/>
      <c r="G1204" s="95"/>
      <c r="H1204" s="95"/>
      <c r="I1204" s="95"/>
      <c r="J1204" s="96"/>
      <c r="K1204" s="96"/>
      <c r="L1204" s="96"/>
    </row>
    <row r="1205" spans="2:12" ht="18">
      <c r="B1205" s="1241" t="s">
        <v>1924</v>
      </c>
      <c r="C1205" s="1242"/>
      <c r="D1205" s="1242"/>
      <c r="E1205" s="1242"/>
      <c r="F1205" s="1242"/>
      <c r="G1205" s="1242"/>
      <c r="H1205" s="1242"/>
      <c r="I1205" s="1242"/>
      <c r="J1205" s="1242"/>
      <c r="K1205" s="1242"/>
      <c r="L1205" s="1243"/>
    </row>
    <row r="1206" spans="2:12" ht="18">
      <c r="B1206" s="656" t="s">
        <v>782</v>
      </c>
      <c r="C1206" s="175" t="s">
        <v>783</v>
      </c>
      <c r="D1206" s="175" t="s">
        <v>784</v>
      </c>
      <c r="E1206" s="339" t="s">
        <v>785</v>
      </c>
      <c r="F1206" s="175" t="s">
        <v>786</v>
      </c>
      <c r="G1206" s="175" t="s">
        <v>787</v>
      </c>
      <c r="H1206" s="175" t="s">
        <v>788</v>
      </c>
      <c r="I1206" s="175" t="s">
        <v>789</v>
      </c>
      <c r="J1206" s="175" t="s">
        <v>790</v>
      </c>
      <c r="K1206" s="175" t="s">
        <v>791</v>
      </c>
      <c r="L1206" s="175" t="s">
        <v>792</v>
      </c>
    </row>
    <row r="1207" spans="2:12" ht="14.4">
      <c r="B1207" s="254">
        <v>44752</v>
      </c>
      <c r="C1207" s="11" t="s">
        <v>886</v>
      </c>
      <c r="D1207" s="259" t="s">
        <v>1925</v>
      </c>
      <c r="E1207" s="79" t="s">
        <v>1926</v>
      </c>
      <c r="F1207" s="593">
        <v>2400000</v>
      </c>
      <c r="G1207" s="11" t="s">
        <v>805</v>
      </c>
      <c r="H1207" s="11" t="s">
        <v>829</v>
      </c>
      <c r="I1207" s="11" t="s">
        <v>799</v>
      </c>
      <c r="J1207" s="11">
        <v>1</v>
      </c>
      <c r="K1207" s="11"/>
      <c r="L1207" s="11" t="s">
        <v>374</v>
      </c>
    </row>
    <row r="1208" spans="2:12" ht="14.4">
      <c r="B1208" s="254">
        <v>44752</v>
      </c>
      <c r="C1208" s="11" t="s">
        <v>784</v>
      </c>
      <c r="D1208" s="259" t="s">
        <v>1927</v>
      </c>
      <c r="E1208" s="79" t="s">
        <v>1412</v>
      </c>
      <c r="F1208" s="593">
        <v>2300000</v>
      </c>
      <c r="G1208" s="11" t="s">
        <v>805</v>
      </c>
      <c r="H1208" s="11" t="s">
        <v>1362</v>
      </c>
      <c r="I1208" s="11" t="s">
        <v>799</v>
      </c>
      <c r="J1208" s="11">
        <v>1</v>
      </c>
      <c r="K1208" s="11"/>
      <c r="L1208" s="11" t="s">
        <v>374</v>
      </c>
    </row>
    <row r="1209" spans="2:12" ht="14.4">
      <c r="B1209" s="254" t="s">
        <v>1896</v>
      </c>
      <c r="C1209" s="11" t="s">
        <v>784</v>
      </c>
      <c r="D1209" s="12" t="s">
        <v>1928</v>
      </c>
      <c r="E1209" s="325" t="s">
        <v>884</v>
      </c>
      <c r="F1209" s="13">
        <v>1200000</v>
      </c>
      <c r="G1209" s="11" t="s">
        <v>797</v>
      </c>
      <c r="H1209" s="11" t="s">
        <v>829</v>
      </c>
      <c r="I1209" s="11" t="s">
        <v>799</v>
      </c>
      <c r="J1209" s="11">
        <v>1</v>
      </c>
      <c r="K1209" s="11"/>
      <c r="L1209" s="11" t="s">
        <v>251</v>
      </c>
    </row>
    <row r="1210" spans="2:12" ht="14.4">
      <c r="B1210" s="254" t="s">
        <v>1896</v>
      </c>
      <c r="C1210" s="11" t="s">
        <v>886</v>
      </c>
      <c r="D1210" s="12" t="s">
        <v>1929</v>
      </c>
      <c r="E1210" s="12" t="s">
        <v>1784</v>
      </c>
      <c r="F1210" s="13">
        <v>1700000</v>
      </c>
      <c r="G1210" s="54" t="s">
        <v>805</v>
      </c>
      <c r="H1210" s="11" t="s">
        <v>1362</v>
      </c>
      <c r="I1210" s="11" t="s">
        <v>799</v>
      </c>
      <c r="J1210" s="11">
        <v>1</v>
      </c>
      <c r="K1210" s="11"/>
      <c r="L1210" s="11" t="s">
        <v>251</v>
      </c>
    </row>
    <row r="1211" spans="2:12" ht="14.4">
      <c r="B1211" s="254" t="s">
        <v>1915</v>
      </c>
      <c r="C1211" s="11" t="s">
        <v>886</v>
      </c>
      <c r="D1211" s="55" t="s">
        <v>1930</v>
      </c>
      <c r="E1211" s="12" t="s">
        <v>820</v>
      </c>
      <c r="F1211" s="694">
        <v>2000000</v>
      </c>
      <c r="G1211" s="765" t="s">
        <v>805</v>
      </c>
      <c r="H1211" s="11" t="s">
        <v>829</v>
      </c>
      <c r="I1211" s="11" t="s">
        <v>799</v>
      </c>
      <c r="J1211" s="11">
        <v>1</v>
      </c>
      <c r="K1211" s="11"/>
      <c r="L1211" s="11" t="s">
        <v>473</v>
      </c>
    </row>
    <row r="1212" spans="2:12" ht="14.4">
      <c r="B1212" s="254" t="s">
        <v>1931</v>
      </c>
      <c r="C1212" s="54" t="s">
        <v>784</v>
      </c>
      <c r="D1212" s="292" t="s">
        <v>1932</v>
      </c>
      <c r="E1212" s="292" t="s">
        <v>820</v>
      </c>
      <c r="F1212" s="766">
        <v>1300000</v>
      </c>
      <c r="G1212" s="77" t="s">
        <v>805</v>
      </c>
      <c r="H1212" s="11" t="s">
        <v>829</v>
      </c>
      <c r="I1212" s="11" t="s">
        <v>799</v>
      </c>
      <c r="J1212" s="11">
        <v>1</v>
      </c>
      <c r="K1212" s="11"/>
      <c r="L1212" s="11" t="s">
        <v>473</v>
      </c>
    </row>
    <row r="1213" spans="2:12" ht="14.4">
      <c r="B1213" s="553" t="s">
        <v>1915</v>
      </c>
      <c r="C1213" s="554" t="s">
        <v>886</v>
      </c>
      <c r="D1213" s="278" t="s">
        <v>1933</v>
      </c>
      <c r="E1213" s="555" t="s">
        <v>1097</v>
      </c>
      <c r="F1213" s="78">
        <v>2700000</v>
      </c>
      <c r="G1213" s="584" t="s">
        <v>805</v>
      </c>
      <c r="H1213" s="554" t="s">
        <v>1362</v>
      </c>
      <c r="I1213" s="554" t="s">
        <v>799</v>
      </c>
      <c r="J1213" s="559">
        <v>1</v>
      </c>
      <c r="K1213" s="554"/>
      <c r="L1213" s="558" t="s">
        <v>251</v>
      </c>
    </row>
    <row r="1214" spans="2:12" ht="14.4">
      <c r="B1214" s="553" t="s">
        <v>1915</v>
      </c>
      <c r="C1214" s="77" t="s">
        <v>1218</v>
      </c>
      <c r="D1214" s="17" t="s">
        <v>1910</v>
      </c>
      <c r="E1214" s="17" t="s">
        <v>1934</v>
      </c>
      <c r="F1214" s="78">
        <v>3500000</v>
      </c>
      <c r="G1214" s="77" t="s">
        <v>805</v>
      </c>
      <c r="H1214" s="77" t="s">
        <v>829</v>
      </c>
      <c r="I1214" s="77" t="s">
        <v>799</v>
      </c>
      <c r="J1214" s="556">
        <v>1</v>
      </c>
      <c r="K1214" s="77"/>
      <c r="L1214" s="115" t="s">
        <v>251</v>
      </c>
    </row>
    <row r="1215" spans="2:12" ht="14.4">
      <c r="B1215" s="687"/>
      <c r="C1215" s="558"/>
      <c r="D1215" s="278"/>
      <c r="E1215" s="555"/>
      <c r="F1215" s="78"/>
      <c r="G1215" s="78"/>
      <c r="H1215" s="554"/>
      <c r="I1215" s="554"/>
      <c r="J1215" s="236"/>
      <c r="K1215" s="686"/>
      <c r="L1215" s="554"/>
    </row>
    <row r="1216" spans="2:12" ht="14.4">
      <c r="B1216" s="685"/>
      <c r="C1216" s="511"/>
      <c r="D1216" s="512"/>
      <c r="E1216" s="519"/>
      <c r="F1216" s="517"/>
      <c r="G1216" s="520"/>
      <c r="H1216" s="511"/>
      <c r="I1216" s="511"/>
      <c r="J1216" s="511"/>
      <c r="K1216" s="511"/>
      <c r="L1216" s="514"/>
    </row>
    <row r="1217" spans="2:12" ht="14.4">
      <c r="B1217" s="799"/>
      <c r="C1217" s="443"/>
      <c r="D1217" s="533"/>
      <c r="E1217" s="800"/>
      <c r="F1217" s="101"/>
      <c r="G1217" s="229"/>
      <c r="H1217" s="443"/>
      <c r="I1217" s="443"/>
      <c r="J1217" s="529"/>
      <c r="K1217" s="529"/>
      <c r="L1217" s="529"/>
    </row>
    <row r="1218" spans="2:12" ht="14.4">
      <c r="B1218" s="689">
        <v>44691</v>
      </c>
      <c r="C1218" s="511" t="s">
        <v>784</v>
      </c>
      <c r="D1218" s="512" t="s">
        <v>1935</v>
      </c>
      <c r="E1218" s="519" t="s">
        <v>1784</v>
      </c>
      <c r="F1218" s="517">
        <v>598000000</v>
      </c>
      <c r="G1218" s="520" t="s">
        <v>805</v>
      </c>
      <c r="H1218" s="511" t="s">
        <v>829</v>
      </c>
      <c r="I1218" s="511" t="s">
        <v>799</v>
      </c>
      <c r="J1218" s="511"/>
      <c r="K1218" s="511">
        <v>1</v>
      </c>
      <c r="L1218" s="514" t="s">
        <v>830</v>
      </c>
    </row>
    <row r="1219" spans="2:12" ht="14.4">
      <c r="B1219" s="689">
        <v>44905</v>
      </c>
      <c r="C1219" s="514" t="s">
        <v>784</v>
      </c>
      <c r="D1219" s="682" t="s">
        <v>1936</v>
      </c>
      <c r="E1219" s="518" t="s">
        <v>1171</v>
      </c>
      <c r="F1219" s="683">
        <v>460886500</v>
      </c>
      <c r="G1219" s="684" t="s">
        <v>1937</v>
      </c>
      <c r="H1219" s="514" t="s">
        <v>829</v>
      </c>
      <c r="I1219" s="514" t="s">
        <v>799</v>
      </c>
      <c r="J1219" s="514"/>
      <c r="K1219" s="514">
        <v>1</v>
      </c>
      <c r="L1219" s="514" t="s">
        <v>830</v>
      </c>
    </row>
    <row r="1220" spans="2:12" ht="14.4">
      <c r="B1220" s="689" t="s">
        <v>1938</v>
      </c>
      <c r="C1220" s="511" t="s">
        <v>784</v>
      </c>
      <c r="D1220" s="512" t="s">
        <v>1939</v>
      </c>
      <c r="E1220" s="519" t="s">
        <v>1097</v>
      </c>
      <c r="F1220" s="517">
        <v>315000000</v>
      </c>
      <c r="G1220" s="520" t="s">
        <v>805</v>
      </c>
      <c r="H1220" s="511" t="s">
        <v>1362</v>
      </c>
      <c r="I1220" s="511" t="s">
        <v>799</v>
      </c>
      <c r="J1220" s="511"/>
      <c r="K1220" s="511">
        <v>1</v>
      </c>
      <c r="L1220" s="514" t="s">
        <v>830</v>
      </c>
    </row>
    <row r="1221" spans="2:12" ht="18">
      <c r="B1221" s="1258" t="s">
        <v>26</v>
      </c>
      <c r="C1221" s="1251"/>
      <c r="D1221" s="1251"/>
      <c r="E1221" s="1251"/>
      <c r="F1221" s="1251"/>
      <c r="G1221" s="1251"/>
      <c r="H1221" s="1251"/>
      <c r="I1221" s="1259"/>
      <c r="J1221" s="515">
        <f>SUM(J1207:J1220)</f>
        <v>8</v>
      </c>
      <c r="K1221" s="515">
        <f>SUM(K1218:K1220)</f>
        <v>3</v>
      </c>
      <c r="L1221" s="515">
        <f>J1221+K1221</f>
        <v>11</v>
      </c>
    </row>
    <row r="1222" spans="2:12" s="55" customFormat="1" ht="18">
      <c r="B1222" s="756"/>
      <c r="C1222" s="757"/>
      <c r="D1222" s="757"/>
      <c r="E1222" s="757"/>
      <c r="F1222" s="757"/>
      <c r="G1222" s="757"/>
      <c r="H1222" s="757"/>
      <c r="I1222" s="757"/>
      <c r="J1222" s="758"/>
      <c r="K1222" s="758"/>
      <c r="L1222" s="759"/>
    </row>
    <row r="1223" spans="2:12" ht="18">
      <c r="B1223" s="1247" t="s">
        <v>1940</v>
      </c>
      <c r="C1223" s="1248"/>
      <c r="D1223" s="1248"/>
      <c r="E1223" s="1248"/>
      <c r="F1223" s="1248"/>
      <c r="G1223" s="1248"/>
      <c r="H1223" s="1248"/>
      <c r="I1223" s="1248"/>
      <c r="J1223" s="1248"/>
      <c r="K1223" s="1248"/>
      <c r="L1223" s="1249"/>
    </row>
    <row r="1224" spans="2:12" ht="18">
      <c r="B1224" s="656" t="s">
        <v>782</v>
      </c>
      <c r="C1224" s="175" t="s">
        <v>783</v>
      </c>
      <c r="D1224" s="175" t="s">
        <v>784</v>
      </c>
      <c r="E1224" s="339" t="s">
        <v>785</v>
      </c>
      <c r="F1224" s="175" t="s">
        <v>786</v>
      </c>
      <c r="G1224" s="175" t="s">
        <v>787</v>
      </c>
      <c r="H1224" s="175" t="s">
        <v>788</v>
      </c>
      <c r="I1224" s="175" t="s">
        <v>789</v>
      </c>
      <c r="J1224" s="175" t="s">
        <v>790</v>
      </c>
      <c r="K1224" s="175" t="s">
        <v>791</v>
      </c>
      <c r="L1224" s="175" t="s">
        <v>792</v>
      </c>
    </row>
    <row r="1225" spans="2:12" ht="14.4">
      <c r="B1225" s="254" t="s">
        <v>1941</v>
      </c>
      <c r="C1225" s="11" t="s">
        <v>784</v>
      </c>
      <c r="D1225" s="802" t="s">
        <v>1942</v>
      </c>
      <c r="E1225" s="79" t="s">
        <v>814</v>
      </c>
      <c r="F1225" s="593">
        <v>5600000</v>
      </c>
      <c r="G1225" s="11" t="s">
        <v>805</v>
      </c>
      <c r="H1225" s="11" t="s">
        <v>1362</v>
      </c>
      <c r="I1225" s="11" t="s">
        <v>799</v>
      </c>
      <c r="J1225" s="11">
        <v>1</v>
      </c>
      <c r="K1225" s="11"/>
      <c r="L1225" s="11" t="s">
        <v>251</v>
      </c>
    </row>
    <row r="1226" spans="2:12" ht="14.4">
      <c r="B1226" s="254" t="s">
        <v>1941</v>
      </c>
      <c r="C1226" s="11" t="s">
        <v>784</v>
      </c>
      <c r="D1226" s="802" t="s">
        <v>1943</v>
      </c>
      <c r="E1226" s="79" t="s">
        <v>814</v>
      </c>
      <c r="F1226" s="593">
        <v>5600000</v>
      </c>
      <c r="G1226" s="11" t="s">
        <v>805</v>
      </c>
      <c r="H1226" s="11" t="s">
        <v>1362</v>
      </c>
      <c r="I1226" s="11" t="s">
        <v>799</v>
      </c>
      <c r="J1226" s="11">
        <v>1</v>
      </c>
      <c r="K1226" s="11"/>
      <c r="L1226" s="11" t="s">
        <v>251</v>
      </c>
    </row>
    <row r="1227" spans="2:12" ht="14.4">
      <c r="B1227" s="254" t="s">
        <v>1941</v>
      </c>
      <c r="C1227" s="11" t="s">
        <v>784</v>
      </c>
      <c r="D1227" s="802" t="s">
        <v>1944</v>
      </c>
      <c r="E1227" s="79" t="s">
        <v>814</v>
      </c>
      <c r="F1227" s="593">
        <v>5600000</v>
      </c>
      <c r="G1227" s="11" t="s">
        <v>805</v>
      </c>
      <c r="H1227" s="11" t="s">
        <v>1362</v>
      </c>
      <c r="I1227" s="11" t="s">
        <v>799</v>
      </c>
      <c r="J1227" s="11">
        <v>1</v>
      </c>
      <c r="K1227" s="11"/>
      <c r="L1227" s="11" t="s">
        <v>251</v>
      </c>
    </row>
    <row r="1228" spans="2:12" ht="14.4">
      <c r="B1228" s="254" t="s">
        <v>1885</v>
      </c>
      <c r="C1228" s="240" t="s">
        <v>784</v>
      </c>
      <c r="D1228" s="236" t="s">
        <v>1945</v>
      </c>
      <c r="E1228" s="338" t="s">
        <v>1946</v>
      </c>
      <c r="F1228" s="13">
        <v>1900000</v>
      </c>
      <c r="G1228" s="11" t="s">
        <v>805</v>
      </c>
      <c r="H1228" s="11" t="s">
        <v>829</v>
      </c>
      <c r="I1228" s="11" t="s">
        <v>799</v>
      </c>
      <c r="J1228" s="11">
        <v>1</v>
      </c>
      <c r="K1228" s="11"/>
      <c r="L1228" s="11" t="s">
        <v>374</v>
      </c>
    </row>
    <row r="1229" spans="2:12" ht="14.4">
      <c r="B1229" s="254" t="s">
        <v>1896</v>
      </c>
      <c r="C1229" s="762" t="s">
        <v>886</v>
      </c>
      <c r="D1229" s="236" t="s">
        <v>1947</v>
      </c>
      <c r="E1229" s="569" t="s">
        <v>1946</v>
      </c>
      <c r="F1229" s="293">
        <v>1000000</v>
      </c>
      <c r="G1229" s="54" t="s">
        <v>805</v>
      </c>
      <c r="H1229" s="11" t="s">
        <v>829</v>
      </c>
      <c r="I1229" s="11" t="s">
        <v>799</v>
      </c>
      <c r="J1229" s="11">
        <v>1</v>
      </c>
      <c r="K1229" s="11"/>
      <c r="L1229" s="11" t="s">
        <v>374</v>
      </c>
    </row>
    <row r="1230" spans="2:12" ht="14.4">
      <c r="B1230" s="553" t="s">
        <v>1898</v>
      </c>
      <c r="C1230" s="559" t="s">
        <v>886</v>
      </c>
      <c r="D1230" s="79" t="s">
        <v>1948</v>
      </c>
      <c r="E1230" s="801" t="s">
        <v>1066</v>
      </c>
      <c r="F1230" s="78">
        <v>2000000</v>
      </c>
      <c r="G1230" s="78" t="s">
        <v>805</v>
      </c>
      <c r="H1230" s="554" t="s">
        <v>1362</v>
      </c>
      <c r="I1230" s="554" t="s">
        <v>799</v>
      </c>
      <c r="J1230" s="559">
        <v>1</v>
      </c>
      <c r="K1230" s="554"/>
      <c r="L1230" s="558" t="s">
        <v>473</v>
      </c>
    </row>
    <row r="1231" spans="2:12" ht="14.4">
      <c r="B1231" s="337" t="s">
        <v>1898</v>
      </c>
      <c r="C1231" s="556" t="s">
        <v>1021</v>
      </c>
      <c r="D1231" s="251" t="s">
        <v>1949</v>
      </c>
      <c r="E1231" s="297" t="s">
        <v>1926</v>
      </c>
      <c r="F1231" s="78">
        <v>5700000</v>
      </c>
      <c r="G1231" s="77" t="s">
        <v>805</v>
      </c>
      <c r="H1231" s="77" t="s">
        <v>1362</v>
      </c>
      <c r="I1231" s="77" t="s">
        <v>799</v>
      </c>
      <c r="J1231" s="556">
        <v>1</v>
      </c>
      <c r="K1231" s="77"/>
      <c r="L1231" s="115" t="s">
        <v>473</v>
      </c>
    </row>
    <row r="1232" spans="2:12" ht="14.4">
      <c r="B1232" s="337" t="s">
        <v>1898</v>
      </c>
      <c r="C1232" s="556" t="s">
        <v>784</v>
      </c>
      <c r="D1232" s="803" t="s">
        <v>1950</v>
      </c>
      <c r="E1232" s="297" t="s">
        <v>879</v>
      </c>
      <c r="F1232" s="78">
        <v>1300000</v>
      </c>
      <c r="G1232" s="77" t="s">
        <v>842</v>
      </c>
      <c r="H1232" s="77" t="s">
        <v>1362</v>
      </c>
      <c r="I1232" s="77" t="s">
        <v>799</v>
      </c>
      <c r="J1232" s="556">
        <v>1</v>
      </c>
      <c r="K1232" s="77"/>
      <c r="L1232" s="115" t="s">
        <v>473</v>
      </c>
    </row>
    <row r="1233" spans="2:12" ht="14.4">
      <c r="B1233" s="337" t="s">
        <v>1898</v>
      </c>
      <c r="C1233" s="556" t="s">
        <v>886</v>
      </c>
      <c r="D1233" s="251" t="s">
        <v>1951</v>
      </c>
      <c r="E1233" s="297" t="s">
        <v>807</v>
      </c>
      <c r="F1233" s="78">
        <v>11000000</v>
      </c>
      <c r="G1233" s="77" t="s">
        <v>805</v>
      </c>
      <c r="H1233" s="77" t="s">
        <v>829</v>
      </c>
      <c r="I1233" s="77" t="s">
        <v>799</v>
      </c>
      <c r="J1233" s="556">
        <v>1</v>
      </c>
      <c r="K1233" s="77"/>
      <c r="L1233" s="115" t="s">
        <v>374</v>
      </c>
    </row>
    <row r="1234" spans="2:12" ht="14.4">
      <c r="B1234" s="337"/>
      <c r="C1234" s="556"/>
      <c r="D1234" s="251"/>
      <c r="E1234" s="297"/>
      <c r="F1234" s="78"/>
      <c r="G1234" s="77"/>
      <c r="H1234" s="77"/>
      <c r="I1234" s="77"/>
      <c r="J1234" s="556"/>
      <c r="K1234" s="77"/>
      <c r="L1234" s="115"/>
    </row>
    <row r="1235" spans="2:12" ht="14.4">
      <c r="B1235" s="516"/>
      <c r="C1235" s="514"/>
      <c r="D1235" s="518"/>
      <c r="E1235" s="512"/>
      <c r="F1235" s="517"/>
      <c r="G1235" s="684"/>
      <c r="H1235" s="514"/>
      <c r="I1235" s="514"/>
      <c r="J1235" s="514"/>
      <c r="K1235" s="514"/>
      <c r="L1235" s="514"/>
    </row>
    <row r="1236" spans="2:12" ht="14.4">
      <c r="B1236" s="516">
        <v>44905</v>
      </c>
      <c r="C1236" s="514" t="s">
        <v>784</v>
      </c>
      <c r="D1236" s="518" t="s">
        <v>1952</v>
      </c>
      <c r="E1236" s="512" t="s">
        <v>841</v>
      </c>
      <c r="F1236" s="517">
        <v>510000000</v>
      </c>
      <c r="G1236" s="684" t="s">
        <v>797</v>
      </c>
      <c r="H1236" s="514" t="s">
        <v>1362</v>
      </c>
      <c r="I1236" s="514" t="s">
        <v>799</v>
      </c>
      <c r="J1236" s="514"/>
      <c r="K1236" s="514">
        <v>1</v>
      </c>
      <c r="L1236" s="514" t="s">
        <v>830</v>
      </c>
    </row>
    <row r="1237" spans="2:12" ht="14.4">
      <c r="B1237" s="689">
        <v>44752</v>
      </c>
      <c r="C1237" s="514" t="s">
        <v>886</v>
      </c>
      <c r="D1237" s="518" t="s">
        <v>1953</v>
      </c>
      <c r="E1237" s="760" t="s">
        <v>1784</v>
      </c>
      <c r="F1237" s="761">
        <v>1200000000</v>
      </c>
      <c r="G1237" s="684" t="s">
        <v>805</v>
      </c>
      <c r="H1237" s="514" t="s">
        <v>1362</v>
      </c>
      <c r="I1237" s="514" t="s">
        <v>799</v>
      </c>
      <c r="J1237" s="514"/>
      <c r="K1237" s="514">
        <v>1</v>
      </c>
      <c r="L1237" s="514" t="s">
        <v>830</v>
      </c>
    </row>
    <row r="1238" spans="2:12" ht="14.4">
      <c r="B1238" s="689"/>
      <c r="C1238" s="511"/>
      <c r="D1238" s="512"/>
      <c r="E1238" s="519"/>
      <c r="F1238" s="517"/>
      <c r="G1238" s="520"/>
      <c r="H1238" s="511"/>
      <c r="I1238" s="511"/>
      <c r="J1238" s="511"/>
      <c r="K1238" s="511"/>
      <c r="L1238" s="514"/>
    </row>
    <row r="1239" spans="2:12" ht="18">
      <c r="B1239" s="1244" t="s">
        <v>26</v>
      </c>
      <c r="C1239" s="1245"/>
      <c r="D1239" s="1245"/>
      <c r="E1239" s="1245"/>
      <c r="F1239" s="1245"/>
      <c r="G1239" s="1245"/>
      <c r="H1239" s="1245"/>
      <c r="I1239" s="1246"/>
      <c r="J1239" s="515">
        <f>SUM(J1225:J1238)</f>
        <v>9</v>
      </c>
      <c r="K1239" s="515">
        <f>SUM(K1236:K1238)</f>
        <v>2</v>
      </c>
      <c r="L1239" s="515">
        <f>J1239+K1239</f>
        <v>11</v>
      </c>
    </row>
    <row r="1241" spans="2:12" ht="18">
      <c r="B1241" s="1241" t="s">
        <v>1954</v>
      </c>
      <c r="C1241" s="1242"/>
      <c r="D1241" s="1242"/>
      <c r="E1241" s="1242"/>
      <c r="F1241" s="1242"/>
      <c r="G1241" s="1242"/>
      <c r="H1241" s="1242"/>
      <c r="I1241" s="1242"/>
      <c r="J1241" s="1242"/>
      <c r="K1241" s="1242"/>
      <c r="L1241" s="1243"/>
    </row>
    <row r="1242" spans="2:12" ht="18">
      <c r="B1242" s="656" t="s">
        <v>782</v>
      </c>
      <c r="C1242" s="175" t="s">
        <v>783</v>
      </c>
      <c r="D1242" s="175" t="s">
        <v>784</v>
      </c>
      <c r="E1242" s="339" t="s">
        <v>785</v>
      </c>
      <c r="F1242" s="175" t="s">
        <v>786</v>
      </c>
      <c r="G1242" s="175" t="s">
        <v>787</v>
      </c>
      <c r="H1242" s="175" t="s">
        <v>788</v>
      </c>
      <c r="I1242" s="175" t="s">
        <v>789</v>
      </c>
      <c r="J1242" s="175" t="s">
        <v>790</v>
      </c>
      <c r="K1242" s="175" t="s">
        <v>791</v>
      </c>
      <c r="L1242" s="175" t="s">
        <v>792</v>
      </c>
    </row>
    <row r="1243" spans="2:12" ht="14.4">
      <c r="B1243" s="687"/>
      <c r="C1243" s="558"/>
      <c r="D1243" s="278"/>
      <c r="E1243" s="555"/>
      <c r="F1243" s="78"/>
      <c r="G1243" s="78"/>
      <c r="H1243" s="554"/>
      <c r="I1243" s="554"/>
      <c r="J1243" s="236"/>
      <c r="K1243" s="686"/>
      <c r="L1243" s="554"/>
    </row>
    <row r="1244" spans="2:12" ht="14.4">
      <c r="B1244" s="685">
        <v>44752</v>
      </c>
      <c r="C1244" s="511" t="s">
        <v>784</v>
      </c>
      <c r="D1244" s="512" t="s">
        <v>1955</v>
      </c>
      <c r="E1244" s="519" t="s">
        <v>1013</v>
      </c>
      <c r="F1244" s="517">
        <v>370000000</v>
      </c>
      <c r="G1244" s="520" t="s">
        <v>805</v>
      </c>
      <c r="H1244" s="511" t="s">
        <v>829</v>
      </c>
      <c r="I1244" s="511" t="s">
        <v>799</v>
      </c>
      <c r="J1244" s="511"/>
      <c r="K1244" s="511">
        <v>1</v>
      </c>
      <c r="L1244" s="514" t="s">
        <v>830</v>
      </c>
    </row>
    <row r="1245" spans="2:12" ht="14.4">
      <c r="B1245" s="689">
        <v>44752</v>
      </c>
      <c r="C1245" s="511" t="s">
        <v>784</v>
      </c>
      <c r="D1245" s="512" t="s">
        <v>1956</v>
      </c>
      <c r="E1245" s="519" t="s">
        <v>1013</v>
      </c>
      <c r="F1245" s="517">
        <v>370000000</v>
      </c>
      <c r="G1245" s="520" t="s">
        <v>805</v>
      </c>
      <c r="H1245" s="511" t="s">
        <v>829</v>
      </c>
      <c r="I1245" s="511" t="s">
        <v>799</v>
      </c>
      <c r="J1245" s="511"/>
      <c r="K1245" s="511">
        <v>1</v>
      </c>
      <c r="L1245" s="514" t="s">
        <v>830</v>
      </c>
    </row>
    <row r="1246" spans="2:12" ht="14.4">
      <c r="B1246" s="689">
        <v>44905</v>
      </c>
      <c r="C1246" s="514" t="s">
        <v>784</v>
      </c>
      <c r="D1246" s="682" t="s">
        <v>1957</v>
      </c>
      <c r="E1246" s="518" t="s">
        <v>807</v>
      </c>
      <c r="F1246" s="683">
        <v>315000000</v>
      </c>
      <c r="G1246" s="684" t="s">
        <v>805</v>
      </c>
      <c r="H1246" s="514" t="s">
        <v>829</v>
      </c>
      <c r="I1246" s="514" t="s">
        <v>799</v>
      </c>
      <c r="J1246" s="514"/>
      <c r="K1246" s="514">
        <v>1</v>
      </c>
      <c r="L1246" s="514" t="s">
        <v>830</v>
      </c>
    </row>
    <row r="1247" spans="2:12" ht="14.4">
      <c r="B1247" s="689"/>
      <c r="C1247" s="511"/>
      <c r="D1247" s="512"/>
      <c r="E1247" s="519"/>
      <c r="F1247" s="517"/>
      <c r="G1247" s="520"/>
      <c r="H1247" s="511"/>
      <c r="I1247" s="511"/>
      <c r="J1247" s="511"/>
      <c r="K1247" s="511"/>
      <c r="L1247" s="514"/>
    </row>
    <row r="1248" spans="2:12" ht="18">
      <c r="B1248" s="1244" t="s">
        <v>26</v>
      </c>
      <c r="C1248" s="1245"/>
      <c r="D1248" s="1245"/>
      <c r="E1248" s="1245"/>
      <c r="F1248" s="1245"/>
      <c r="G1248" s="1245"/>
      <c r="H1248" s="1245"/>
      <c r="I1248" s="1246"/>
      <c r="J1248" s="515">
        <f>SUM(J1243:J1247)</f>
        <v>0</v>
      </c>
      <c r="K1248" s="515">
        <f>SUM(K1244:K1247)</f>
        <v>3</v>
      </c>
      <c r="L1248" s="515">
        <f>J1248+K1248</f>
        <v>3</v>
      </c>
    </row>
    <row r="1250" spans="2:12" ht="18">
      <c r="B1250" s="1241" t="s">
        <v>1958</v>
      </c>
      <c r="C1250" s="1242"/>
      <c r="D1250" s="1242"/>
      <c r="E1250" s="1242"/>
      <c r="F1250" s="1242"/>
      <c r="G1250" s="1242"/>
      <c r="H1250" s="1242"/>
      <c r="I1250" s="1242"/>
      <c r="J1250" s="1242"/>
      <c r="K1250" s="1242"/>
      <c r="L1250" s="1243"/>
    </row>
    <row r="1251" spans="2:12" ht="18">
      <c r="B1251" s="656" t="s">
        <v>782</v>
      </c>
      <c r="C1251" s="175" t="s">
        <v>783</v>
      </c>
      <c r="D1251" s="175" t="s">
        <v>784</v>
      </c>
      <c r="E1251" s="339" t="s">
        <v>785</v>
      </c>
      <c r="F1251" s="175" t="s">
        <v>786</v>
      </c>
      <c r="G1251" s="175" t="s">
        <v>787</v>
      </c>
      <c r="H1251" s="175" t="s">
        <v>788</v>
      </c>
      <c r="I1251" s="175" t="s">
        <v>789</v>
      </c>
      <c r="J1251" s="175" t="s">
        <v>790</v>
      </c>
      <c r="K1251" s="175" t="s">
        <v>791</v>
      </c>
      <c r="L1251" s="175" t="s">
        <v>792</v>
      </c>
    </row>
    <row r="1252" spans="2:12" ht="14.4">
      <c r="B1252" s="254"/>
      <c r="C1252" s="11"/>
      <c r="D1252" s="259"/>
      <c r="E1252" s="79"/>
      <c r="F1252" s="593"/>
      <c r="G1252" s="11"/>
      <c r="H1252" s="11"/>
      <c r="I1252" s="11"/>
      <c r="J1252" s="11"/>
      <c r="K1252" s="11"/>
      <c r="L1252" s="11"/>
    </row>
    <row r="1253" spans="2:12" ht="14.4">
      <c r="B1253" s="254"/>
      <c r="C1253" s="11"/>
      <c r="D1253" s="259"/>
      <c r="E1253" s="79"/>
      <c r="F1253" s="593"/>
      <c r="G1253" s="11"/>
      <c r="H1253" s="11"/>
      <c r="I1253" s="11"/>
      <c r="J1253" s="11"/>
      <c r="K1253" s="11"/>
      <c r="L1253" s="11"/>
    </row>
    <row r="1254" spans="2:12" ht="14.4">
      <c r="B1254" s="254"/>
      <c r="C1254" s="11"/>
      <c r="D1254" s="12"/>
      <c r="E1254" s="325"/>
      <c r="F1254" s="13"/>
      <c r="G1254" s="11"/>
      <c r="H1254" s="11"/>
      <c r="I1254" s="11"/>
      <c r="J1254" s="11"/>
      <c r="K1254" s="11"/>
      <c r="L1254" s="11"/>
    </row>
    <row r="1255" spans="2:12" ht="14.4">
      <c r="B1255" s="688"/>
      <c r="C1255" s="441"/>
      <c r="D1255" s="236"/>
      <c r="E1255" s="430"/>
      <c r="F1255" s="219"/>
      <c r="G1255" s="98"/>
      <c r="H1255" s="98"/>
      <c r="I1255" s="98"/>
      <c r="J1255" s="557"/>
      <c r="K1255" s="77"/>
      <c r="L1255" s="217"/>
    </row>
    <row r="1256" spans="2:12" ht="18">
      <c r="B1256" s="1244" t="s">
        <v>26</v>
      </c>
      <c r="C1256" s="1245"/>
      <c r="D1256" s="1245"/>
      <c r="E1256" s="1245"/>
      <c r="F1256" s="1245"/>
      <c r="G1256" s="1245"/>
      <c r="H1256" s="1245"/>
      <c r="I1256" s="1246"/>
      <c r="J1256" s="515">
        <f>SUM(J1252:J1255)</f>
        <v>0</v>
      </c>
      <c r="K1256" s="515" t="e">
        <f>SUM(#REF!)</f>
        <v>#REF!</v>
      </c>
      <c r="L1256" s="515" t="e">
        <f>J1256+K1256</f>
        <v>#REF!</v>
      </c>
    </row>
    <row r="1258" spans="2:12" ht="31.2">
      <c r="B1258" s="1169" t="s">
        <v>730</v>
      </c>
      <c r="C1258" s="1169"/>
      <c r="D1258" s="1169"/>
      <c r="E1258" s="1169"/>
      <c r="F1258" s="1169"/>
      <c r="G1258" s="1169"/>
      <c r="H1258" s="1169"/>
      <c r="I1258" s="1169"/>
      <c r="J1258" s="1169"/>
      <c r="K1258" s="1169"/>
      <c r="L1258" s="1169"/>
    </row>
    <row r="1259" spans="2:12" ht="31.2">
      <c r="B1259" s="649"/>
    </row>
    <row r="1260" spans="2:12" ht="18">
      <c r="B1260" s="1250" t="s">
        <v>1959</v>
      </c>
      <c r="C1260" s="1250"/>
      <c r="D1260" s="1250"/>
      <c r="E1260" s="1250"/>
      <c r="F1260" s="1250"/>
      <c r="G1260" s="1250"/>
      <c r="H1260" s="1250"/>
      <c r="I1260" s="1250"/>
      <c r="J1260" s="1250"/>
      <c r="K1260" s="1250"/>
      <c r="L1260" s="1250"/>
    </row>
    <row r="1261" spans="2:12" ht="18">
      <c r="B1261" s="703" t="s">
        <v>782</v>
      </c>
      <c r="C1261" s="704" t="s">
        <v>783</v>
      </c>
      <c r="D1261" s="704" t="s">
        <v>784</v>
      </c>
      <c r="E1261" s="176" t="s">
        <v>785</v>
      </c>
      <c r="F1261" s="177" t="s">
        <v>786</v>
      </c>
      <c r="G1261" s="176" t="s">
        <v>787</v>
      </c>
      <c r="H1261" s="176" t="s">
        <v>788</v>
      </c>
      <c r="I1261" s="176" t="s">
        <v>789</v>
      </c>
      <c r="J1261" s="176" t="s">
        <v>790</v>
      </c>
      <c r="K1261" s="176" t="s">
        <v>791</v>
      </c>
      <c r="L1261" s="176" t="s">
        <v>792</v>
      </c>
    </row>
    <row r="1262" spans="2:12" ht="14.4">
      <c r="B1262" s="337" t="s">
        <v>1960</v>
      </c>
      <c r="C1262" s="77" t="s">
        <v>784</v>
      </c>
      <c r="D1262" s="17" t="s">
        <v>1874</v>
      </c>
      <c r="E1262" s="338" t="s">
        <v>841</v>
      </c>
      <c r="F1262" s="13">
        <v>1900000</v>
      </c>
      <c r="G1262" s="11" t="s">
        <v>1961</v>
      </c>
      <c r="H1262" s="11" t="s">
        <v>799</v>
      </c>
      <c r="I1262" s="11" t="s">
        <v>799</v>
      </c>
      <c r="J1262" s="11">
        <v>1</v>
      </c>
      <c r="K1262" s="11"/>
      <c r="L1262" s="11" t="s">
        <v>473</v>
      </c>
    </row>
    <row r="1263" spans="2:12" ht="14.4">
      <c r="B1263" s="337" t="s">
        <v>1960</v>
      </c>
      <c r="C1263" s="77" t="s">
        <v>784</v>
      </c>
      <c r="D1263" s="251" t="s">
        <v>1962</v>
      </c>
      <c r="E1263" s="338" t="s">
        <v>1963</v>
      </c>
      <c r="F1263" s="13">
        <v>1300000</v>
      </c>
      <c r="G1263" s="11" t="s">
        <v>805</v>
      </c>
      <c r="H1263" s="11" t="s">
        <v>829</v>
      </c>
      <c r="I1263" s="11" t="s">
        <v>799</v>
      </c>
      <c r="J1263" s="11">
        <v>1</v>
      </c>
      <c r="K1263" s="11"/>
      <c r="L1263" s="11" t="s">
        <v>251</v>
      </c>
    </row>
    <row r="1264" spans="2:12" ht="14.4">
      <c r="B1264" s="337" t="s">
        <v>1960</v>
      </c>
      <c r="C1264" s="1083" t="s">
        <v>784</v>
      </c>
      <c r="D1264" s="186" t="s">
        <v>1964</v>
      </c>
      <c r="E1264" s="1084" t="s">
        <v>1784</v>
      </c>
      <c r="F1264" s="1085">
        <v>2500000</v>
      </c>
      <c r="G1264" s="1086" t="s">
        <v>805</v>
      </c>
      <c r="H1264" s="1086" t="s">
        <v>799</v>
      </c>
      <c r="I1264" s="1086" t="s">
        <v>799</v>
      </c>
      <c r="J1264" s="1086">
        <v>1</v>
      </c>
      <c r="K1264" s="1086"/>
      <c r="L1264" s="1086" t="s">
        <v>374</v>
      </c>
    </row>
    <row r="1265" spans="2:12" ht="14.4">
      <c r="B1265" s="337" t="s">
        <v>1960</v>
      </c>
      <c r="C1265" s="77" t="s">
        <v>784</v>
      </c>
      <c r="D1265" s="984" t="s">
        <v>1965</v>
      </c>
      <c r="E1265" s="338" t="s">
        <v>1784</v>
      </c>
      <c r="F1265" s="13">
        <v>2800000</v>
      </c>
      <c r="G1265" s="11" t="s">
        <v>805</v>
      </c>
      <c r="H1265" s="11" t="s">
        <v>1362</v>
      </c>
      <c r="I1265" s="11" t="s">
        <v>799</v>
      </c>
      <c r="J1265" s="11">
        <v>1</v>
      </c>
      <c r="K1265" s="11"/>
      <c r="L1265" s="11" t="s">
        <v>473</v>
      </c>
    </row>
    <row r="1266" spans="2:12" ht="14.4">
      <c r="B1266" s="337" t="s">
        <v>1960</v>
      </c>
      <c r="C1266" s="1083" t="s">
        <v>784</v>
      </c>
      <c r="D1266" s="1087" t="s">
        <v>1966</v>
      </c>
      <c r="E1266" s="1088" t="s">
        <v>904</v>
      </c>
      <c r="F1266" s="1089">
        <v>1800000</v>
      </c>
      <c r="G1266" s="1090" t="s">
        <v>1520</v>
      </c>
      <c r="H1266" s="1090" t="s">
        <v>1967</v>
      </c>
      <c r="I1266" s="1090" t="s">
        <v>799</v>
      </c>
      <c r="J1266" s="1090">
        <v>1</v>
      </c>
      <c r="K1266" s="1090"/>
      <c r="L1266" s="1090" t="s">
        <v>251</v>
      </c>
    </row>
    <row r="1267" spans="2:12" ht="14.4">
      <c r="B1267" s="337" t="s">
        <v>1960</v>
      </c>
      <c r="C1267" s="1091" t="s">
        <v>784</v>
      </c>
      <c r="D1267" s="1087" t="s">
        <v>1968</v>
      </c>
      <c r="E1267" s="1092" t="s">
        <v>1784</v>
      </c>
      <c r="F1267" s="1093">
        <v>4300000</v>
      </c>
      <c r="G1267" s="1091" t="s">
        <v>1236</v>
      </c>
      <c r="H1267" s="1091" t="s">
        <v>799</v>
      </c>
      <c r="I1267" s="1091" t="s">
        <v>799</v>
      </c>
      <c r="J1267" s="1091">
        <v>1</v>
      </c>
      <c r="K1267" s="1091"/>
      <c r="L1267" s="1091" t="s">
        <v>251</v>
      </c>
    </row>
    <row r="1268" spans="2:12" ht="14.4">
      <c r="B1268" s="337" t="s">
        <v>1960</v>
      </c>
      <c r="C1268" s="1094" t="s">
        <v>784</v>
      </c>
      <c r="D1268" s="1095" t="s">
        <v>1969</v>
      </c>
      <c r="E1268" s="186" t="s">
        <v>1784</v>
      </c>
      <c r="F1268" s="1093">
        <v>1600000</v>
      </c>
      <c r="G1268" s="1083" t="s">
        <v>1970</v>
      </c>
      <c r="H1268" s="1083" t="s">
        <v>1362</v>
      </c>
      <c r="I1268" s="1083" t="s">
        <v>799</v>
      </c>
      <c r="J1268" s="1083">
        <v>1</v>
      </c>
      <c r="K1268" s="1083"/>
      <c r="L1268" s="1083" t="s">
        <v>473</v>
      </c>
    </row>
    <row r="1269" spans="2:12" ht="14.4">
      <c r="B1269" s="337" t="s">
        <v>1960</v>
      </c>
      <c r="C1269" s="77" t="s">
        <v>784</v>
      </c>
      <c r="D1269" s="17" t="s">
        <v>1971</v>
      </c>
      <c r="E1269" s="17" t="s">
        <v>904</v>
      </c>
      <c r="F1269" s="78">
        <v>1300000</v>
      </c>
      <c r="G1269" s="77" t="s">
        <v>805</v>
      </c>
      <c r="H1269" s="77" t="s">
        <v>1362</v>
      </c>
      <c r="I1269" s="77" t="s">
        <v>799</v>
      </c>
      <c r="J1269" s="77">
        <v>1</v>
      </c>
      <c r="K1269" s="77"/>
      <c r="L1269" s="77" t="s">
        <v>473</v>
      </c>
    </row>
    <row r="1270" spans="2:12" ht="14.4">
      <c r="B1270" s="337" t="s">
        <v>1960</v>
      </c>
      <c r="C1270" s="1083" t="s">
        <v>784</v>
      </c>
      <c r="D1270" s="186" t="s">
        <v>1972</v>
      </c>
      <c r="E1270" s="186" t="s">
        <v>879</v>
      </c>
      <c r="F1270" s="1093">
        <v>1600000</v>
      </c>
      <c r="G1270" s="1083" t="s">
        <v>1236</v>
      </c>
      <c r="H1270" s="1083" t="s">
        <v>1362</v>
      </c>
      <c r="I1270" s="1083" t="s">
        <v>799</v>
      </c>
      <c r="J1270" s="1083">
        <v>1</v>
      </c>
      <c r="K1270" s="1083"/>
      <c r="L1270" s="1083" t="s">
        <v>251</v>
      </c>
    </row>
    <row r="1271" spans="2:12" ht="14.4">
      <c r="B1271" s="337" t="s">
        <v>1960</v>
      </c>
      <c r="C1271" s="1083" t="s">
        <v>784</v>
      </c>
      <c r="D1271" s="186" t="s">
        <v>1973</v>
      </c>
      <c r="E1271" s="186" t="s">
        <v>879</v>
      </c>
      <c r="F1271" s="1093">
        <v>1600000</v>
      </c>
      <c r="G1271" s="1083" t="s">
        <v>1236</v>
      </c>
      <c r="H1271" s="1083" t="s">
        <v>1362</v>
      </c>
      <c r="I1271" s="1083" t="s">
        <v>799</v>
      </c>
      <c r="J1271" s="1083">
        <v>1</v>
      </c>
      <c r="K1271" s="1083"/>
      <c r="L1271" s="1083" t="s">
        <v>374</v>
      </c>
    </row>
    <row r="1272" spans="2:12" ht="14.4">
      <c r="B1272" s="337" t="s">
        <v>1960</v>
      </c>
      <c r="C1272" s="77" t="s">
        <v>784</v>
      </c>
      <c r="D1272" s="17" t="s">
        <v>1974</v>
      </c>
      <c r="E1272" s="17" t="s">
        <v>1784</v>
      </c>
      <c r="F1272" s="78">
        <v>1400000</v>
      </c>
      <c r="G1272" s="77" t="s">
        <v>1975</v>
      </c>
      <c r="H1272" s="77" t="s">
        <v>1362</v>
      </c>
      <c r="I1272" s="77" t="s">
        <v>799</v>
      </c>
      <c r="J1272" s="77">
        <v>1</v>
      </c>
      <c r="K1272" s="77"/>
      <c r="L1272" s="77" t="s">
        <v>473</v>
      </c>
    </row>
    <row r="1273" spans="2:12" ht="14.4">
      <c r="B1273" s="337" t="s">
        <v>1960</v>
      </c>
      <c r="C1273" s="1083" t="s">
        <v>784</v>
      </c>
      <c r="D1273" s="186" t="s">
        <v>1976</v>
      </c>
      <c r="E1273" s="186" t="s">
        <v>1784</v>
      </c>
      <c r="F1273" s="1093">
        <v>1800000</v>
      </c>
      <c r="G1273" s="1083" t="s">
        <v>1977</v>
      </c>
      <c r="H1273" s="1083" t="s">
        <v>1362</v>
      </c>
      <c r="I1273" s="1083" t="s">
        <v>799</v>
      </c>
      <c r="J1273" s="1083">
        <v>1</v>
      </c>
      <c r="K1273" s="1083"/>
      <c r="L1273" s="1083" t="s">
        <v>251</v>
      </c>
    </row>
    <row r="1274" spans="2:12" ht="14.4">
      <c r="B1274" s="337" t="s">
        <v>1960</v>
      </c>
      <c r="C1274" s="1083" t="s">
        <v>784</v>
      </c>
      <c r="D1274" s="186" t="s">
        <v>1978</v>
      </c>
      <c r="E1274" s="186" t="s">
        <v>814</v>
      </c>
      <c r="F1274" s="1093">
        <v>2100000</v>
      </c>
      <c r="G1274" s="1083" t="s">
        <v>805</v>
      </c>
      <c r="H1274" s="1083" t="s">
        <v>1362</v>
      </c>
      <c r="I1274" s="1083" t="s">
        <v>799</v>
      </c>
      <c r="J1274" s="1083">
        <v>1</v>
      </c>
      <c r="K1274" s="1083"/>
      <c r="L1274" s="1083" t="s">
        <v>251</v>
      </c>
    </row>
    <row r="1275" spans="2:12" ht="14.4">
      <c r="B1275" s="337" t="s">
        <v>1960</v>
      </c>
      <c r="C1275" s="227" t="s">
        <v>784</v>
      </c>
      <c r="D1275" s="100" t="s">
        <v>1968</v>
      </c>
      <c r="E1275" s="100" t="s">
        <v>1784</v>
      </c>
      <c r="F1275" s="101">
        <v>720000000</v>
      </c>
      <c r="G1275" s="99" t="s">
        <v>805</v>
      </c>
      <c r="H1275" s="99" t="s">
        <v>829</v>
      </c>
      <c r="I1275" s="99" t="s">
        <v>799</v>
      </c>
      <c r="J1275" s="99">
        <v>1</v>
      </c>
      <c r="K1275" s="99"/>
      <c r="L1275" s="99" t="s">
        <v>830</v>
      </c>
    </row>
    <row r="1276" spans="2:12" ht="14.4">
      <c r="B1276" s="337" t="s">
        <v>1960</v>
      </c>
      <c r="C1276" s="443" t="s">
        <v>784</v>
      </c>
      <c r="D1276" s="244" t="s">
        <v>1979</v>
      </c>
      <c r="E1276" s="755" t="s">
        <v>1980</v>
      </c>
      <c r="F1276" s="101">
        <v>380000000</v>
      </c>
      <c r="G1276" s="443" t="s">
        <v>805</v>
      </c>
      <c r="H1276" s="443" t="s">
        <v>1362</v>
      </c>
      <c r="I1276" s="443" t="s">
        <v>799</v>
      </c>
      <c r="J1276" s="99">
        <v>1</v>
      </c>
      <c r="K1276" s="99"/>
      <c r="L1276" s="99" t="s">
        <v>830</v>
      </c>
    </row>
    <row r="1277" spans="2:12" ht="14.4">
      <c r="B1277" s="337" t="s">
        <v>1960</v>
      </c>
      <c r="C1277" s="446" t="s">
        <v>1218</v>
      </c>
      <c r="D1277" s="100" t="s">
        <v>1981</v>
      </c>
      <c r="E1277" s="691" t="s">
        <v>1784</v>
      </c>
      <c r="F1277" s="229">
        <v>42000000</v>
      </c>
      <c r="G1277" s="227" t="s">
        <v>805</v>
      </c>
      <c r="H1277" s="227" t="s">
        <v>1362</v>
      </c>
      <c r="I1277" s="227" t="s">
        <v>799</v>
      </c>
      <c r="J1277" s="227">
        <v>1</v>
      </c>
      <c r="K1277" s="227"/>
      <c r="L1277" s="227" t="s">
        <v>830</v>
      </c>
    </row>
    <row r="1278" spans="2:12" ht="14.4">
      <c r="B1278" s="659"/>
      <c r="C1278" s="789"/>
      <c r="D1278" s="100"/>
      <c r="E1278" s="790"/>
      <c r="F1278" s="229"/>
      <c r="G1278" s="227"/>
      <c r="H1278" s="227"/>
      <c r="I1278" s="227"/>
      <c r="J1278" s="227"/>
      <c r="K1278" s="227"/>
      <c r="L1278" s="227"/>
    </row>
    <row r="1279" spans="2:12" ht="18">
      <c r="B1279" s="1244" t="s">
        <v>26</v>
      </c>
      <c r="C1279" s="1245"/>
      <c r="D1279" s="1251"/>
      <c r="E1279" s="1245"/>
      <c r="F1279" s="1245"/>
      <c r="G1279" s="1245"/>
      <c r="H1279" s="1245"/>
      <c r="I1279" s="1246"/>
      <c r="J1279" s="178">
        <f>SUM(J1262:J1274)</f>
        <v>13</v>
      </c>
      <c r="K1279" s="178">
        <f>SUM(K1273:K1278)</f>
        <v>0</v>
      </c>
      <c r="L1279" s="178">
        <f>J1279+K1279</f>
        <v>13</v>
      </c>
    </row>
    <row r="1280" spans="2:12" ht="14.4">
      <c r="B1280" s="654"/>
      <c r="C1280" s="9"/>
      <c r="D1280" s="9"/>
      <c r="E1280" s="9"/>
      <c r="F1280" s="9"/>
      <c r="G1280" s="9"/>
      <c r="H1280" s="9"/>
      <c r="I1280" s="9"/>
      <c r="J1280" s="9"/>
      <c r="K1280" s="9"/>
      <c r="L1280" s="9"/>
    </row>
    <row r="1281" spans="2:12" ht="18">
      <c r="B1281" s="1247" t="s">
        <v>1982</v>
      </c>
      <c r="C1281" s="1248"/>
      <c r="D1281" s="1248"/>
      <c r="E1281" s="1248"/>
      <c r="F1281" s="1248"/>
      <c r="G1281" s="1248"/>
      <c r="H1281" s="1248"/>
      <c r="I1281" s="1248"/>
      <c r="J1281" s="1248"/>
      <c r="K1281" s="1248"/>
      <c r="L1281" s="1249"/>
    </row>
    <row r="1282" spans="2:12" ht="18">
      <c r="B1282" s="703" t="s">
        <v>782</v>
      </c>
      <c r="C1282" s="704" t="s">
        <v>783</v>
      </c>
      <c r="D1282" s="704" t="s">
        <v>784</v>
      </c>
      <c r="E1282" s="704" t="s">
        <v>785</v>
      </c>
      <c r="F1282" s="705" t="s">
        <v>786</v>
      </c>
      <c r="G1282" s="704" t="s">
        <v>787</v>
      </c>
      <c r="H1282" s="704" t="s">
        <v>788</v>
      </c>
      <c r="I1282" s="704" t="s">
        <v>789</v>
      </c>
      <c r="J1282" s="704" t="s">
        <v>790</v>
      </c>
      <c r="K1282" s="704" t="s">
        <v>791</v>
      </c>
      <c r="L1282" s="704" t="s">
        <v>792</v>
      </c>
    </row>
    <row r="1283" spans="2:12" s="55" customFormat="1" ht="14.4">
      <c r="B1283" s="337" t="s">
        <v>1983</v>
      </c>
      <c r="C1283" s="976" t="s">
        <v>886</v>
      </c>
      <c r="D1283" s="17" t="s">
        <v>1984</v>
      </c>
      <c r="E1283" s="17" t="s">
        <v>75</v>
      </c>
      <c r="F1283" s="980">
        <v>1200000</v>
      </c>
      <c r="G1283" s="981" t="s">
        <v>805</v>
      </c>
      <c r="H1283" s="1097" t="s">
        <v>829</v>
      </c>
      <c r="I1283" s="1097" t="s">
        <v>799</v>
      </c>
      <c r="J1283" s="1097">
        <v>1</v>
      </c>
      <c r="K1283" s="981"/>
      <c r="L1283" s="981" t="s">
        <v>473</v>
      </c>
    </row>
    <row r="1284" spans="2:12" s="55" customFormat="1" ht="14.4">
      <c r="B1284" s="337" t="s">
        <v>1983</v>
      </c>
      <c r="C1284" s="976" t="s">
        <v>823</v>
      </c>
      <c r="D1284" s="17" t="s">
        <v>1985</v>
      </c>
      <c r="E1284" s="17" t="s">
        <v>837</v>
      </c>
      <c r="F1284" s="980">
        <v>3000000</v>
      </c>
      <c r="G1284" s="981" t="s">
        <v>805</v>
      </c>
      <c r="H1284" s="1097" t="s">
        <v>829</v>
      </c>
      <c r="I1284" s="1097" t="s">
        <v>799</v>
      </c>
      <c r="J1284" s="1097">
        <v>1</v>
      </c>
      <c r="K1284" s="981"/>
      <c r="L1284" s="981" t="s">
        <v>374</v>
      </c>
    </row>
    <row r="1285" spans="2:12" s="55" customFormat="1" ht="14.4">
      <c r="B1285" s="337" t="s">
        <v>1983</v>
      </c>
      <c r="C1285" s="976" t="s">
        <v>784</v>
      </c>
      <c r="D1285" s="17" t="s">
        <v>1986</v>
      </c>
      <c r="E1285" s="17" t="s">
        <v>833</v>
      </c>
      <c r="F1285" s="980">
        <v>1600000</v>
      </c>
      <c r="G1285" s="981" t="s">
        <v>805</v>
      </c>
      <c r="H1285" s="1097" t="s">
        <v>799</v>
      </c>
      <c r="I1285" s="1097" t="s">
        <v>799</v>
      </c>
      <c r="J1285" s="1097">
        <v>1</v>
      </c>
      <c r="K1285" s="981"/>
      <c r="L1285" s="981" t="s">
        <v>251</v>
      </c>
    </row>
    <row r="1286" spans="2:12" s="55" customFormat="1">
      <c r="B1286" s="337" t="s">
        <v>1983</v>
      </c>
      <c r="C1286" s="978" t="s">
        <v>784</v>
      </c>
      <c r="D1286" s="17" t="s">
        <v>1987</v>
      </c>
      <c r="E1286" s="17" t="s">
        <v>1027</v>
      </c>
      <c r="F1286" s="979">
        <v>1400000</v>
      </c>
      <c r="G1286" s="277" t="s">
        <v>805</v>
      </c>
      <c r="H1286" s="1098" t="s">
        <v>829</v>
      </c>
      <c r="I1286" s="1098" t="s">
        <v>799</v>
      </c>
      <c r="J1286" s="1098">
        <v>1</v>
      </c>
      <c r="K1286" s="277"/>
      <c r="L1286" s="277" t="s">
        <v>251</v>
      </c>
    </row>
    <row r="1287" spans="2:12" s="55" customFormat="1">
      <c r="B1287" s="337" t="s">
        <v>1983</v>
      </c>
      <c r="C1287" s="978" t="s">
        <v>886</v>
      </c>
      <c r="D1287" s="17" t="s">
        <v>1988</v>
      </c>
      <c r="E1287" s="17" t="s">
        <v>932</v>
      </c>
      <c r="F1287" s="979">
        <v>1500000</v>
      </c>
      <c r="G1287" s="277" t="s">
        <v>805</v>
      </c>
      <c r="H1287" s="1098" t="s">
        <v>829</v>
      </c>
      <c r="I1287" s="1098" t="s">
        <v>799</v>
      </c>
      <c r="J1287" s="1098">
        <v>1</v>
      </c>
      <c r="K1287" s="277"/>
      <c r="L1287" s="277" t="s">
        <v>473</v>
      </c>
    </row>
    <row r="1288" spans="2:12" s="55" customFormat="1">
      <c r="B1288" s="337" t="s">
        <v>1983</v>
      </c>
      <c r="C1288" s="978" t="s">
        <v>823</v>
      </c>
      <c r="D1288" s="17" t="s">
        <v>1989</v>
      </c>
      <c r="E1288" s="17" t="s">
        <v>1963</v>
      </c>
      <c r="F1288" s="979">
        <v>3000000</v>
      </c>
      <c r="G1288" s="277" t="s">
        <v>805</v>
      </c>
      <c r="H1288" s="1098" t="s">
        <v>799</v>
      </c>
      <c r="I1288" s="1098" t="s">
        <v>799</v>
      </c>
      <c r="J1288" s="1098">
        <v>1</v>
      </c>
      <c r="K1288" s="277"/>
      <c r="L1288" s="277" t="s">
        <v>374</v>
      </c>
    </row>
    <row r="1289" spans="2:12" s="55" customFormat="1">
      <c r="B1289" s="337" t="s">
        <v>1983</v>
      </c>
      <c r="C1289" s="978" t="s">
        <v>784</v>
      </c>
      <c r="D1289" s="17" t="s">
        <v>1990</v>
      </c>
      <c r="E1289" s="17" t="s">
        <v>1991</v>
      </c>
      <c r="F1289" s="979">
        <v>1600000</v>
      </c>
      <c r="G1289" s="277" t="s">
        <v>805</v>
      </c>
      <c r="H1289" s="1098" t="s">
        <v>799</v>
      </c>
      <c r="I1289" s="1098" t="s">
        <v>799</v>
      </c>
      <c r="J1289" s="1098">
        <v>1</v>
      </c>
      <c r="K1289" s="277"/>
      <c r="L1289" s="277" t="s">
        <v>251</v>
      </c>
    </row>
    <row r="1290" spans="2:12" s="55" customFormat="1">
      <c r="B1290" s="337" t="s">
        <v>1983</v>
      </c>
      <c r="C1290" s="978" t="s">
        <v>784</v>
      </c>
      <c r="D1290" s="17" t="s">
        <v>1992</v>
      </c>
      <c r="E1290" s="17" t="s">
        <v>851</v>
      </c>
      <c r="F1290" s="979">
        <v>1500000</v>
      </c>
      <c r="G1290" s="277" t="s">
        <v>805</v>
      </c>
      <c r="H1290" s="1098" t="s">
        <v>829</v>
      </c>
      <c r="I1290" s="1098" t="s">
        <v>799</v>
      </c>
      <c r="J1290" s="1098">
        <v>1</v>
      </c>
      <c r="K1290" s="277"/>
      <c r="L1290" s="277" t="s">
        <v>473</v>
      </c>
    </row>
    <row r="1291" spans="2:12" s="55" customFormat="1">
      <c r="B1291" s="337" t="s">
        <v>1983</v>
      </c>
      <c r="C1291" s="978" t="s">
        <v>823</v>
      </c>
      <c r="D1291" s="17" t="s">
        <v>1993</v>
      </c>
      <c r="E1291" s="17" t="s">
        <v>941</v>
      </c>
      <c r="F1291" s="979">
        <v>3800000</v>
      </c>
      <c r="G1291" s="277" t="s">
        <v>805</v>
      </c>
      <c r="H1291" s="1098" t="s">
        <v>799</v>
      </c>
      <c r="I1291" s="1098" t="s">
        <v>799</v>
      </c>
      <c r="J1291" s="1098">
        <v>1</v>
      </c>
      <c r="K1291" s="277"/>
      <c r="L1291" s="277" t="s">
        <v>251</v>
      </c>
    </row>
    <row r="1292" spans="2:12" s="55" customFormat="1">
      <c r="B1292" s="337" t="s">
        <v>1983</v>
      </c>
      <c r="C1292" s="978" t="s">
        <v>784</v>
      </c>
      <c r="D1292" s="17" t="s">
        <v>1909</v>
      </c>
      <c r="E1292" s="17" t="s">
        <v>841</v>
      </c>
      <c r="F1292" s="979">
        <v>2100000</v>
      </c>
      <c r="G1292" s="277" t="s">
        <v>1994</v>
      </c>
      <c r="H1292" s="1098" t="s">
        <v>829</v>
      </c>
      <c r="I1292" s="1098" t="s">
        <v>799</v>
      </c>
      <c r="J1292" s="1098">
        <v>1</v>
      </c>
      <c r="K1292" s="277"/>
      <c r="L1292" s="277" t="s">
        <v>374</v>
      </c>
    </row>
    <row r="1293" spans="2:12" s="55" customFormat="1">
      <c r="B1293" s="337" t="s">
        <v>1983</v>
      </c>
      <c r="C1293" s="978" t="s">
        <v>784</v>
      </c>
      <c r="D1293" s="17" t="s">
        <v>1995</v>
      </c>
      <c r="E1293" s="17" t="s">
        <v>1996</v>
      </c>
      <c r="F1293" s="979">
        <v>1000000</v>
      </c>
      <c r="G1293" s="277" t="s">
        <v>1997</v>
      </c>
      <c r="H1293" s="1098" t="s">
        <v>829</v>
      </c>
      <c r="I1293" s="1098" t="s">
        <v>799</v>
      </c>
      <c r="J1293" s="1098">
        <v>1</v>
      </c>
      <c r="K1293" s="277"/>
      <c r="L1293" s="277" t="s">
        <v>473</v>
      </c>
    </row>
    <row r="1294" spans="2:12" s="55" customFormat="1">
      <c r="B1294" s="337" t="s">
        <v>1983</v>
      </c>
      <c r="C1294" s="978" t="s">
        <v>784</v>
      </c>
      <c r="D1294" s="17" t="s">
        <v>1998</v>
      </c>
      <c r="E1294" s="17" t="s">
        <v>1999</v>
      </c>
      <c r="F1294" s="979">
        <v>1200000</v>
      </c>
      <c r="G1294" s="277" t="s">
        <v>805</v>
      </c>
      <c r="H1294" s="1098" t="s">
        <v>799</v>
      </c>
      <c r="I1294" s="1098" t="s">
        <v>799</v>
      </c>
      <c r="J1294" s="1098">
        <v>1</v>
      </c>
      <c r="K1294" s="277"/>
      <c r="L1294" s="277" t="s">
        <v>251</v>
      </c>
    </row>
    <row r="1295" spans="2:12" s="55" customFormat="1">
      <c r="B1295" s="337" t="s">
        <v>1983</v>
      </c>
      <c r="C1295" s="978" t="s">
        <v>823</v>
      </c>
      <c r="D1295" s="17" t="s">
        <v>2000</v>
      </c>
      <c r="E1295" s="17" t="s">
        <v>1405</v>
      </c>
      <c r="F1295" s="979">
        <v>2000000</v>
      </c>
      <c r="G1295" s="277" t="s">
        <v>805</v>
      </c>
      <c r="H1295" s="1098" t="s">
        <v>829</v>
      </c>
      <c r="I1295" s="1098" t="s">
        <v>799</v>
      </c>
      <c r="J1295" s="1098">
        <v>1</v>
      </c>
      <c r="K1295" s="277"/>
      <c r="L1295" s="277" t="s">
        <v>374</v>
      </c>
    </row>
    <row r="1296" spans="2:12" s="55" customFormat="1" ht="14.4">
      <c r="B1296" s="337" t="s">
        <v>1983</v>
      </c>
      <c r="C1296" s="977" t="s">
        <v>784</v>
      </c>
      <c r="D1296" s="236" t="s">
        <v>2001</v>
      </c>
      <c r="E1296" s="297" t="s">
        <v>1784</v>
      </c>
      <c r="F1296" s="980">
        <v>2000000</v>
      </c>
      <c r="G1296" s="1096" t="s">
        <v>1842</v>
      </c>
      <c r="H1296" s="981" t="s">
        <v>1362</v>
      </c>
      <c r="I1296" s="981" t="s">
        <v>799</v>
      </c>
      <c r="J1296" s="981">
        <v>1</v>
      </c>
      <c r="K1296" s="981"/>
      <c r="L1296" s="981" t="s">
        <v>473</v>
      </c>
    </row>
    <row r="1297" spans="2:12" ht="14.4">
      <c r="B1297" s="337" t="s">
        <v>1983</v>
      </c>
      <c r="C1297" s="75" t="s">
        <v>784</v>
      </c>
      <c r="D1297" s="76" t="s">
        <v>2002</v>
      </c>
      <c r="E1297" s="76" t="s">
        <v>1784</v>
      </c>
      <c r="F1297" s="74">
        <v>350000000</v>
      </c>
      <c r="G1297" s="75" t="s">
        <v>805</v>
      </c>
      <c r="H1297" s="75" t="s">
        <v>1362</v>
      </c>
      <c r="I1297" s="75" t="s">
        <v>799</v>
      </c>
      <c r="J1297" s="75">
        <v>1</v>
      </c>
      <c r="K1297" s="75"/>
      <c r="L1297" s="75" t="s">
        <v>830</v>
      </c>
    </row>
    <row r="1298" spans="2:12" ht="14.4">
      <c r="B1298" s="337" t="s">
        <v>1983</v>
      </c>
      <c r="C1298" s="75" t="s">
        <v>784</v>
      </c>
      <c r="D1298" s="76" t="s">
        <v>2003</v>
      </c>
      <c r="E1298" s="76" t="s">
        <v>1784</v>
      </c>
      <c r="F1298" s="74">
        <v>720000000</v>
      </c>
      <c r="G1298" s="75" t="s">
        <v>805</v>
      </c>
      <c r="H1298" s="75" t="s">
        <v>1362</v>
      </c>
      <c r="I1298" s="75" t="s">
        <v>799</v>
      </c>
      <c r="J1298" s="75">
        <v>1</v>
      </c>
      <c r="K1298" s="75"/>
      <c r="L1298" s="75" t="s">
        <v>830</v>
      </c>
    </row>
    <row r="1299" spans="2:12" ht="14.4">
      <c r="B1299" s="337" t="s">
        <v>1983</v>
      </c>
      <c r="C1299" s="75" t="s">
        <v>784</v>
      </c>
      <c r="D1299" s="76" t="s">
        <v>2004</v>
      </c>
      <c r="E1299" s="76" t="s">
        <v>1784</v>
      </c>
      <c r="F1299" s="74">
        <v>350000000</v>
      </c>
      <c r="G1299" s="75" t="s">
        <v>805</v>
      </c>
      <c r="H1299" s="75" t="s">
        <v>1362</v>
      </c>
      <c r="I1299" s="75" t="s">
        <v>799</v>
      </c>
      <c r="J1299" s="75">
        <v>1</v>
      </c>
      <c r="K1299" s="75"/>
      <c r="L1299" s="75" t="s">
        <v>830</v>
      </c>
    </row>
    <row r="1300" spans="2:12" ht="18">
      <c r="B1300" s="1252" t="s">
        <v>26</v>
      </c>
      <c r="C1300" s="1253"/>
      <c r="D1300" s="1253"/>
      <c r="E1300" s="1253"/>
      <c r="F1300" s="1253"/>
      <c r="G1300" s="1253"/>
      <c r="H1300" s="1253"/>
      <c r="I1300" s="1254"/>
      <c r="J1300" s="179">
        <f>SUM(J1283:J1296)</f>
        <v>14</v>
      </c>
      <c r="K1300" s="180">
        <f>SUM(K1297:K1299)</f>
        <v>0</v>
      </c>
      <c r="L1300" s="180">
        <f>J1300+K1300</f>
        <v>14</v>
      </c>
    </row>
    <row r="1301" spans="2:12" ht="18">
      <c r="B1301" s="655"/>
      <c r="C1301" s="95"/>
      <c r="D1301" s="95"/>
      <c r="E1301" s="95"/>
      <c r="F1301" s="95"/>
      <c r="G1301" s="95"/>
      <c r="H1301" s="95"/>
      <c r="I1301" s="95"/>
      <c r="J1301" s="96"/>
      <c r="K1301" s="96"/>
      <c r="L1301" s="96"/>
    </row>
    <row r="1302" spans="2:12" ht="18">
      <c r="B1302" s="1247" t="s">
        <v>2005</v>
      </c>
      <c r="C1302" s="1248"/>
      <c r="D1302" s="1248"/>
      <c r="E1302" s="1248"/>
      <c r="F1302" s="1248"/>
      <c r="G1302" s="1248"/>
      <c r="H1302" s="1248"/>
      <c r="I1302" s="1248"/>
      <c r="J1302" s="1248"/>
      <c r="K1302" s="1248"/>
      <c r="L1302" s="1249"/>
    </row>
    <row r="1303" spans="2:12" ht="18">
      <c r="B1303" s="656" t="s">
        <v>782</v>
      </c>
      <c r="C1303" s="339" t="s">
        <v>783</v>
      </c>
      <c r="D1303" s="175" t="s">
        <v>784</v>
      </c>
      <c r="E1303" s="175" t="s">
        <v>785</v>
      </c>
      <c r="F1303" s="181" t="s">
        <v>786</v>
      </c>
      <c r="G1303" s="175" t="s">
        <v>787</v>
      </c>
      <c r="H1303" s="175" t="s">
        <v>788</v>
      </c>
      <c r="I1303" s="175" t="s">
        <v>789</v>
      </c>
      <c r="J1303" s="175" t="s">
        <v>790</v>
      </c>
      <c r="K1303" s="175" t="s">
        <v>791</v>
      </c>
      <c r="L1303" s="175" t="s">
        <v>792</v>
      </c>
    </row>
    <row r="1304" spans="2:12" ht="14.4">
      <c r="B1304" s="337" t="s">
        <v>1983</v>
      </c>
      <c r="C1304" s="343" t="s">
        <v>784</v>
      </c>
      <c r="D1304" s="794" t="s">
        <v>2006</v>
      </c>
      <c r="E1304" s="12" t="s">
        <v>1784</v>
      </c>
      <c r="F1304" s="13">
        <v>1800000</v>
      </c>
      <c r="G1304" s="11" t="s">
        <v>1970</v>
      </c>
      <c r="H1304" s="11" t="s">
        <v>799</v>
      </c>
      <c r="I1304" s="11" t="s">
        <v>799</v>
      </c>
      <c r="J1304" s="11">
        <v>1</v>
      </c>
      <c r="K1304" s="11"/>
      <c r="L1304" s="11" t="s">
        <v>473</v>
      </c>
    </row>
    <row r="1305" spans="2:12" ht="14.4">
      <c r="B1305" s="337" t="s">
        <v>1983</v>
      </c>
      <c r="C1305" s="343" t="s">
        <v>784</v>
      </c>
      <c r="D1305" s="794" t="s">
        <v>2007</v>
      </c>
      <c r="E1305" s="12" t="s">
        <v>1784</v>
      </c>
      <c r="F1305" s="13">
        <v>2300000</v>
      </c>
      <c r="G1305" s="11" t="s">
        <v>1535</v>
      </c>
      <c r="H1305" s="11" t="s">
        <v>829</v>
      </c>
      <c r="I1305" s="11" t="s">
        <v>799</v>
      </c>
      <c r="J1305" s="11">
        <v>1</v>
      </c>
      <c r="K1305" s="11"/>
      <c r="L1305" s="11" t="s">
        <v>251</v>
      </c>
    </row>
    <row r="1306" spans="2:12" ht="14.4">
      <c r="B1306" s="337" t="s">
        <v>1983</v>
      </c>
      <c r="C1306" s="343" t="s">
        <v>1218</v>
      </c>
      <c r="D1306" s="794" t="s">
        <v>2008</v>
      </c>
      <c r="E1306" s="12" t="s">
        <v>932</v>
      </c>
      <c r="F1306" s="13">
        <v>2800000</v>
      </c>
      <c r="G1306" s="11" t="s">
        <v>805</v>
      </c>
      <c r="H1306" s="11" t="s">
        <v>1362</v>
      </c>
      <c r="I1306" s="11" t="s">
        <v>799</v>
      </c>
      <c r="J1306" s="11">
        <v>1</v>
      </c>
      <c r="K1306" s="11"/>
      <c r="L1306" s="11" t="s">
        <v>374</v>
      </c>
    </row>
    <row r="1307" spans="2:12" ht="14.4">
      <c r="B1307" s="337" t="s">
        <v>1983</v>
      </c>
      <c r="C1307" s="77" t="s">
        <v>784</v>
      </c>
      <c r="D1307" s="794" t="s">
        <v>2009</v>
      </c>
      <c r="E1307" s="12" t="s">
        <v>75</v>
      </c>
      <c r="F1307" s="13">
        <v>1800000</v>
      </c>
      <c r="G1307" s="11" t="s">
        <v>805</v>
      </c>
      <c r="H1307" s="11" t="s">
        <v>1362</v>
      </c>
      <c r="I1307" s="11" t="s">
        <v>799</v>
      </c>
      <c r="J1307" s="11">
        <v>1</v>
      </c>
      <c r="K1307" s="11"/>
      <c r="L1307" s="11" t="s">
        <v>473</v>
      </c>
    </row>
    <row r="1308" spans="2:12" ht="14.4">
      <c r="B1308" s="337" t="s">
        <v>1983</v>
      </c>
      <c r="C1308" s="11" t="s">
        <v>784</v>
      </c>
      <c r="D1308" s="795" t="s">
        <v>2010</v>
      </c>
      <c r="E1308" s="12" t="s">
        <v>1784</v>
      </c>
      <c r="F1308" s="13">
        <v>2560000</v>
      </c>
      <c r="G1308" s="11" t="s">
        <v>805</v>
      </c>
      <c r="H1308" s="11" t="s">
        <v>829</v>
      </c>
      <c r="I1308" s="11" t="s">
        <v>799</v>
      </c>
      <c r="J1308" s="11">
        <v>1</v>
      </c>
      <c r="K1308" s="11"/>
      <c r="L1308" s="11" t="s">
        <v>251</v>
      </c>
    </row>
    <row r="1309" spans="2:12" ht="14.4">
      <c r="B1309" s="337" t="s">
        <v>1983</v>
      </c>
      <c r="C1309" s="762" t="s">
        <v>886</v>
      </c>
      <c r="D1309" s="251" t="s">
        <v>2011</v>
      </c>
      <c r="E1309" s="569" t="s">
        <v>1784</v>
      </c>
      <c r="F1309" s="293">
        <v>1800000</v>
      </c>
      <c r="G1309" s="54" t="s">
        <v>805</v>
      </c>
      <c r="H1309" s="11" t="s">
        <v>829</v>
      </c>
      <c r="I1309" s="11" t="s">
        <v>799</v>
      </c>
      <c r="J1309" s="11">
        <v>1</v>
      </c>
      <c r="K1309" s="11"/>
      <c r="L1309" s="11" t="s">
        <v>473</v>
      </c>
    </row>
    <row r="1310" spans="2:12" ht="15.6">
      <c r="B1310" s="669"/>
      <c r="C1310" s="99"/>
      <c r="D1310" s="100"/>
      <c r="E1310" s="534"/>
      <c r="F1310" s="101"/>
      <c r="G1310" s="535"/>
      <c r="H1310" s="536"/>
      <c r="I1310" s="536"/>
      <c r="J1310" s="536"/>
      <c r="K1310" s="536"/>
      <c r="L1310" s="536"/>
    </row>
    <row r="1311" spans="2:12" ht="18">
      <c r="B1311" s="1255" t="s">
        <v>26</v>
      </c>
      <c r="C1311" s="1256"/>
      <c r="D1311" s="1256"/>
      <c r="E1311" s="1256"/>
      <c r="F1311" s="1256"/>
      <c r="G1311" s="1256"/>
      <c r="H1311" s="1256"/>
      <c r="I1311" s="1257"/>
      <c r="J1311" s="591">
        <f>SUM(J1304:J1310)</f>
        <v>6</v>
      </c>
      <c r="K1311" s="591">
        <f>SUM(K1310:K1310)</f>
        <v>0</v>
      </c>
      <c r="L1311" s="591">
        <f>J1311+K1311</f>
        <v>6</v>
      </c>
    </row>
    <row r="1312" spans="2:12" s="55" customFormat="1" ht="18">
      <c r="B1312" s="655"/>
      <c r="C1312" s="95"/>
      <c r="D1312" s="95"/>
      <c r="E1312" s="95"/>
      <c r="F1312" s="95"/>
      <c r="G1312" s="95"/>
      <c r="H1312" s="95"/>
      <c r="I1312" s="95"/>
      <c r="J1312" s="96"/>
      <c r="K1312" s="96"/>
      <c r="L1312" s="96"/>
    </row>
    <row r="1313" spans="2:12" ht="18">
      <c r="B1313" s="1241" t="s">
        <v>2012</v>
      </c>
      <c r="C1313" s="1242"/>
      <c r="D1313" s="1242"/>
      <c r="E1313" s="1242"/>
      <c r="F1313" s="1242"/>
      <c r="G1313" s="1242"/>
      <c r="H1313" s="1242"/>
      <c r="I1313" s="1242"/>
      <c r="J1313" s="1242"/>
      <c r="K1313" s="1242"/>
      <c r="L1313" s="1243"/>
    </row>
    <row r="1314" spans="2:12" ht="18">
      <c r="B1314" s="656" t="s">
        <v>782</v>
      </c>
      <c r="C1314" s="175" t="s">
        <v>783</v>
      </c>
      <c r="D1314" s="175" t="s">
        <v>784</v>
      </c>
      <c r="E1314" s="339" t="s">
        <v>785</v>
      </c>
      <c r="F1314" s="175" t="s">
        <v>786</v>
      </c>
      <c r="G1314" s="175" t="s">
        <v>787</v>
      </c>
      <c r="H1314" s="175" t="s">
        <v>788</v>
      </c>
      <c r="I1314" s="175" t="s">
        <v>789</v>
      </c>
      <c r="J1314" s="175" t="s">
        <v>790</v>
      </c>
      <c r="K1314" s="175" t="s">
        <v>791</v>
      </c>
      <c r="L1314" s="175" t="s">
        <v>792</v>
      </c>
    </row>
    <row r="1315" spans="2:12" ht="14.4">
      <c r="B1315" s="337" t="s">
        <v>1983</v>
      </c>
      <c r="C1315" s="11" t="s">
        <v>886</v>
      </c>
      <c r="D1315" t="s">
        <v>2013</v>
      </c>
      <c r="E1315" s="79" t="s">
        <v>74</v>
      </c>
      <c r="F1315" s="593">
        <v>1700000</v>
      </c>
      <c r="G1315" s="11" t="s">
        <v>805</v>
      </c>
      <c r="H1315" s="11" t="s">
        <v>829</v>
      </c>
      <c r="I1315" s="11" t="s">
        <v>799</v>
      </c>
      <c r="J1315" s="11">
        <v>1</v>
      </c>
      <c r="K1315" s="11"/>
      <c r="L1315" s="11" t="s">
        <v>374</v>
      </c>
    </row>
    <row r="1316" spans="2:12" ht="14.4">
      <c r="B1316" s="337" t="s">
        <v>1983</v>
      </c>
      <c r="C1316" s="11" t="s">
        <v>784</v>
      </c>
      <c r="D1316" s="975" t="s">
        <v>2014</v>
      </c>
      <c r="E1316" s="79" t="s">
        <v>74</v>
      </c>
      <c r="F1316" s="593">
        <v>3800000</v>
      </c>
      <c r="G1316" s="11" t="s">
        <v>2015</v>
      </c>
      <c r="H1316" s="11" t="s">
        <v>829</v>
      </c>
      <c r="I1316" s="11" t="s">
        <v>799</v>
      </c>
      <c r="J1316" s="11">
        <v>1</v>
      </c>
      <c r="K1316" s="11"/>
      <c r="L1316" s="11" t="s">
        <v>374</v>
      </c>
    </row>
    <row r="1317" spans="2:12" ht="14.4">
      <c r="B1317" s="337" t="s">
        <v>1983</v>
      </c>
      <c r="C1317" s="11" t="s">
        <v>1218</v>
      </c>
      <c r="D1317" s="12" t="s">
        <v>2016</v>
      </c>
      <c r="E1317" s="325" t="s">
        <v>1784</v>
      </c>
      <c r="F1317" s="13">
        <v>8000000</v>
      </c>
      <c r="G1317" s="11" t="s">
        <v>805</v>
      </c>
      <c r="H1317" s="11" t="s">
        <v>1362</v>
      </c>
      <c r="I1317" s="11" t="s">
        <v>799</v>
      </c>
      <c r="J1317" s="11">
        <v>1</v>
      </c>
      <c r="K1317" s="11"/>
      <c r="L1317" s="11" t="s">
        <v>473</v>
      </c>
    </row>
    <row r="1318" spans="2:12" ht="14.4">
      <c r="B1318" s="337" t="s">
        <v>1983</v>
      </c>
      <c r="C1318" s="11" t="s">
        <v>784</v>
      </c>
      <c r="D1318" s="12" t="s">
        <v>2017</v>
      </c>
      <c r="E1318" s="12" t="s">
        <v>884</v>
      </c>
      <c r="F1318" s="13">
        <v>1100000</v>
      </c>
      <c r="G1318" s="54" t="s">
        <v>805</v>
      </c>
      <c r="H1318" s="11" t="s">
        <v>1362</v>
      </c>
      <c r="I1318" s="11" t="s">
        <v>799</v>
      </c>
      <c r="J1318" s="11">
        <v>1</v>
      </c>
      <c r="K1318" s="11"/>
      <c r="L1318" s="11" t="s">
        <v>251</v>
      </c>
    </row>
    <row r="1319" spans="2:12" ht="14.4">
      <c r="B1319" s="337" t="s">
        <v>1983</v>
      </c>
      <c r="C1319" s="11" t="s">
        <v>886</v>
      </c>
      <c r="D1319" s="55" t="s">
        <v>2018</v>
      </c>
      <c r="E1319" s="12" t="s">
        <v>75</v>
      </c>
      <c r="F1319" s="694">
        <v>2750000</v>
      </c>
      <c r="G1319" s="765" t="s">
        <v>2019</v>
      </c>
      <c r="H1319" s="11" t="s">
        <v>1362</v>
      </c>
      <c r="I1319" s="11" t="s">
        <v>799</v>
      </c>
      <c r="J1319" s="11">
        <v>1</v>
      </c>
      <c r="K1319" s="11"/>
      <c r="L1319" s="11" t="s">
        <v>473</v>
      </c>
    </row>
    <row r="1320" spans="2:12" ht="14.4">
      <c r="B1320" s="337" t="s">
        <v>1983</v>
      </c>
      <c r="C1320" s="54" t="s">
        <v>886</v>
      </c>
      <c r="D1320" s="292" t="s">
        <v>2020</v>
      </c>
      <c r="E1320" s="292" t="s">
        <v>1784</v>
      </c>
      <c r="F1320" s="766">
        <v>3700000</v>
      </c>
      <c r="G1320" s="77" t="s">
        <v>805</v>
      </c>
      <c r="H1320" s="11" t="s">
        <v>1362</v>
      </c>
      <c r="I1320" s="11" t="s">
        <v>799</v>
      </c>
      <c r="J1320" s="11">
        <v>1</v>
      </c>
      <c r="K1320" s="11"/>
      <c r="L1320" s="11" t="s">
        <v>251</v>
      </c>
    </row>
    <row r="1321" spans="2:12" ht="14.4">
      <c r="B1321" s="337" t="s">
        <v>1983</v>
      </c>
      <c r="C1321" s="511" t="s">
        <v>886</v>
      </c>
      <c r="D1321" s="512" t="s">
        <v>2021</v>
      </c>
      <c r="E1321" s="519" t="s">
        <v>74</v>
      </c>
      <c r="F1321" s="517">
        <v>520000000</v>
      </c>
      <c r="G1321" s="520" t="s">
        <v>805</v>
      </c>
      <c r="H1321" s="511" t="s">
        <v>829</v>
      </c>
      <c r="I1321" s="511" t="s">
        <v>799</v>
      </c>
      <c r="J1321" s="511">
        <v>1</v>
      </c>
      <c r="K1321" s="511"/>
      <c r="L1321" s="514" t="s">
        <v>830</v>
      </c>
    </row>
    <row r="1322" spans="2:12" ht="14.4">
      <c r="B1322" s="337" t="s">
        <v>1983</v>
      </c>
      <c r="C1322" s="443" t="s">
        <v>784</v>
      </c>
      <c r="D1322" s="533" t="s">
        <v>2022</v>
      </c>
      <c r="E1322" s="800" t="s">
        <v>74</v>
      </c>
      <c r="F1322" s="101">
        <v>380000000</v>
      </c>
      <c r="G1322" s="229" t="s">
        <v>805</v>
      </c>
      <c r="H1322" s="443" t="s">
        <v>829</v>
      </c>
      <c r="I1322" s="443" t="s">
        <v>799</v>
      </c>
      <c r="J1322" s="529">
        <v>1</v>
      </c>
      <c r="K1322" s="529"/>
      <c r="L1322" s="529" t="s">
        <v>830</v>
      </c>
    </row>
    <row r="1323" spans="2:12" ht="14.4">
      <c r="B1323" s="337" t="s">
        <v>1983</v>
      </c>
      <c r="C1323" s="511" t="s">
        <v>784</v>
      </c>
      <c r="D1323" s="512" t="s">
        <v>2023</v>
      </c>
      <c r="E1323" s="519" t="s">
        <v>1980</v>
      </c>
      <c r="F1323" s="517">
        <v>560000000</v>
      </c>
      <c r="G1323" s="520" t="s">
        <v>2019</v>
      </c>
      <c r="H1323" s="511" t="s">
        <v>829</v>
      </c>
      <c r="I1323" s="511" t="s">
        <v>799</v>
      </c>
      <c r="J1323" s="511">
        <v>1</v>
      </c>
      <c r="K1323" s="511"/>
      <c r="L1323" s="514" t="s">
        <v>830</v>
      </c>
    </row>
    <row r="1324" spans="2:12" ht="18">
      <c r="B1324" s="1258" t="s">
        <v>26</v>
      </c>
      <c r="C1324" s="1251"/>
      <c r="D1324" s="1251"/>
      <c r="E1324" s="1251"/>
      <c r="F1324" s="1251"/>
      <c r="G1324" s="1251"/>
      <c r="H1324" s="1251"/>
      <c r="I1324" s="1259"/>
      <c r="J1324" s="515">
        <f>SUM(J1315:J1323)</f>
        <v>9</v>
      </c>
      <c r="K1324" s="515">
        <f>SUM(K1323:K1323)</f>
        <v>0</v>
      </c>
      <c r="L1324" s="515">
        <f>J1324+K1324</f>
        <v>9</v>
      </c>
    </row>
    <row r="1325" spans="2:12" s="55" customFormat="1" ht="18">
      <c r="B1325" s="756"/>
      <c r="C1325" s="757"/>
      <c r="D1325" s="757"/>
      <c r="E1325" s="757"/>
      <c r="F1325" s="757"/>
      <c r="G1325" s="757"/>
      <c r="H1325" s="757"/>
      <c r="I1325" s="757"/>
      <c r="J1325" s="758"/>
      <c r="K1325" s="758"/>
      <c r="L1325" s="759"/>
    </row>
    <row r="1326" spans="2:12" ht="18">
      <c r="B1326" s="1247" t="s">
        <v>2024</v>
      </c>
      <c r="C1326" s="1248"/>
      <c r="D1326" s="1248"/>
      <c r="E1326" s="1248"/>
      <c r="F1326" s="1248"/>
      <c r="G1326" s="1248"/>
      <c r="H1326" s="1248"/>
      <c r="I1326" s="1248"/>
      <c r="J1326" s="1248"/>
      <c r="K1326" s="1248"/>
      <c r="L1326" s="1249"/>
    </row>
    <row r="1327" spans="2:12" ht="18">
      <c r="B1327" s="656" t="s">
        <v>782</v>
      </c>
      <c r="C1327" s="175" t="s">
        <v>783</v>
      </c>
      <c r="D1327" s="175" t="s">
        <v>784</v>
      </c>
      <c r="E1327" s="339" t="s">
        <v>785</v>
      </c>
      <c r="F1327" s="175" t="s">
        <v>786</v>
      </c>
      <c r="G1327" s="175" t="s">
        <v>787</v>
      </c>
      <c r="H1327" s="175" t="s">
        <v>788</v>
      </c>
      <c r="I1327" s="175" t="s">
        <v>789</v>
      </c>
      <c r="J1327" s="175" t="s">
        <v>790</v>
      </c>
      <c r="K1327" s="175" t="s">
        <v>791</v>
      </c>
      <c r="L1327" s="175" t="s">
        <v>792</v>
      </c>
    </row>
    <row r="1328" spans="2:12" ht="14.4">
      <c r="B1328" s="254" t="s">
        <v>1983</v>
      </c>
      <c r="C1328" s="11" t="s">
        <v>784</v>
      </c>
      <c r="D1328" s="802" t="s">
        <v>2025</v>
      </c>
      <c r="E1328" s="79" t="s">
        <v>1980</v>
      </c>
      <c r="F1328" s="593">
        <v>1500000</v>
      </c>
      <c r="G1328" s="11" t="s">
        <v>2026</v>
      </c>
      <c r="H1328" s="11" t="s">
        <v>829</v>
      </c>
      <c r="I1328" s="11" t="s">
        <v>799</v>
      </c>
      <c r="J1328" s="11">
        <v>1</v>
      </c>
      <c r="K1328" s="11"/>
      <c r="L1328" s="11" t="s">
        <v>473</v>
      </c>
    </row>
    <row r="1329" spans="2:12" ht="14.4">
      <c r="B1329" s="254" t="s">
        <v>1983</v>
      </c>
      <c r="C1329" s="240" t="s">
        <v>886</v>
      </c>
      <c r="D1329" s="17" t="s">
        <v>2027</v>
      </c>
      <c r="E1329" s="619" t="s">
        <v>74</v>
      </c>
      <c r="F1329" s="593">
        <v>1000000</v>
      </c>
      <c r="G1329" s="11" t="s">
        <v>805</v>
      </c>
      <c r="H1329" s="11" t="s">
        <v>829</v>
      </c>
      <c r="I1329" s="11" t="s">
        <v>799</v>
      </c>
      <c r="J1329" s="11">
        <v>1</v>
      </c>
      <c r="K1329" s="11"/>
      <c r="L1329" s="11" t="s">
        <v>374</v>
      </c>
    </row>
    <row r="1330" spans="2:12" ht="14.4">
      <c r="B1330" s="689"/>
      <c r="C1330" s="514"/>
      <c r="D1330" s="682"/>
      <c r="E1330" s="760"/>
      <c r="F1330" s="761"/>
      <c r="G1330" s="684"/>
      <c r="H1330" s="514"/>
      <c r="I1330" s="514"/>
      <c r="J1330" s="514"/>
      <c r="K1330" s="514"/>
      <c r="L1330" s="514"/>
    </row>
    <row r="1331" spans="2:12" ht="14.4">
      <c r="B1331" s="689"/>
      <c r="C1331" s="511"/>
      <c r="D1331" s="512"/>
      <c r="E1331" s="519"/>
      <c r="F1331" s="517"/>
      <c r="G1331" s="520"/>
      <c r="H1331" s="511"/>
      <c r="I1331" s="511"/>
      <c r="J1331" s="511"/>
      <c r="K1331" s="511"/>
      <c r="L1331" s="514"/>
    </row>
    <row r="1332" spans="2:12" ht="18">
      <c r="B1332" s="1244" t="s">
        <v>26</v>
      </c>
      <c r="C1332" s="1245"/>
      <c r="D1332" s="1245"/>
      <c r="E1332" s="1245"/>
      <c r="F1332" s="1245"/>
      <c r="G1332" s="1245"/>
      <c r="H1332" s="1245"/>
      <c r="I1332" s="1246"/>
      <c r="J1332" s="515">
        <f>SUM(J1328:J1331)</f>
        <v>2</v>
      </c>
      <c r="K1332" s="515">
        <f>SUM(K1330:K1331)</f>
        <v>0</v>
      </c>
      <c r="L1332" s="515">
        <f>J1332+K1332</f>
        <v>2</v>
      </c>
    </row>
    <row r="1335" spans="2:12" ht="18">
      <c r="B1335" s="1241" t="s">
        <v>2028</v>
      </c>
      <c r="C1335" s="1242"/>
      <c r="D1335" s="1242"/>
      <c r="E1335" s="1242"/>
      <c r="F1335" s="1242"/>
      <c r="G1335" s="1242"/>
      <c r="H1335" s="1242"/>
      <c r="I1335" s="1242"/>
      <c r="J1335" s="1242"/>
      <c r="K1335" s="1242"/>
      <c r="L1335" s="1243"/>
    </row>
    <row r="1336" spans="2:12" ht="18">
      <c r="B1336" s="656" t="s">
        <v>782</v>
      </c>
      <c r="C1336" s="175" t="s">
        <v>783</v>
      </c>
      <c r="D1336" s="175" t="s">
        <v>784</v>
      </c>
      <c r="E1336" s="339" t="s">
        <v>785</v>
      </c>
      <c r="F1336" s="175" t="s">
        <v>786</v>
      </c>
      <c r="G1336" s="175" t="s">
        <v>787</v>
      </c>
      <c r="H1336" s="175" t="s">
        <v>788</v>
      </c>
      <c r="I1336" s="175" t="s">
        <v>789</v>
      </c>
      <c r="J1336" s="175" t="s">
        <v>790</v>
      </c>
      <c r="K1336" s="175" t="s">
        <v>791</v>
      </c>
      <c r="L1336" s="175" t="s">
        <v>792</v>
      </c>
    </row>
    <row r="1337" spans="2:12" ht="14.4">
      <c r="B1337" s="254"/>
      <c r="C1337" s="11"/>
      <c r="D1337" s="259"/>
      <c r="E1337" s="79"/>
      <c r="F1337" s="593"/>
      <c r="G1337" s="11"/>
      <c r="H1337" s="11"/>
      <c r="I1337" s="11"/>
      <c r="J1337" s="11"/>
      <c r="K1337" s="11"/>
      <c r="L1337" s="11"/>
    </row>
    <row r="1338" spans="2:12" ht="14.4">
      <c r="B1338" s="254"/>
      <c r="C1338" s="11"/>
      <c r="D1338" s="259"/>
      <c r="E1338" s="79"/>
      <c r="F1338" s="593"/>
      <c r="G1338" s="11"/>
      <c r="H1338" s="11"/>
      <c r="I1338" s="11"/>
      <c r="J1338" s="11"/>
      <c r="K1338" s="11"/>
      <c r="L1338" s="11"/>
    </row>
    <row r="1339" spans="2:12" ht="14.4">
      <c r="B1339" s="254"/>
      <c r="C1339" s="11"/>
      <c r="D1339" s="12"/>
      <c r="E1339" s="325"/>
      <c r="F1339" s="13"/>
      <c r="G1339" s="11"/>
      <c r="H1339" s="11"/>
      <c r="I1339" s="11"/>
      <c r="J1339" s="11"/>
      <c r="K1339" s="11"/>
      <c r="L1339" s="11"/>
    </row>
    <row r="1340" spans="2:12" ht="14.4">
      <c r="B1340" s="688"/>
      <c r="C1340" s="441"/>
      <c r="D1340" s="236"/>
      <c r="E1340" s="430"/>
      <c r="F1340" s="219"/>
      <c r="G1340" s="98"/>
      <c r="H1340" s="98"/>
      <c r="I1340" s="98"/>
      <c r="J1340" s="557"/>
      <c r="K1340" s="77"/>
      <c r="L1340" s="217"/>
    </row>
    <row r="1341" spans="2:12" ht="18">
      <c r="B1341" s="1244" t="s">
        <v>26</v>
      </c>
      <c r="C1341" s="1245"/>
      <c r="D1341" s="1245"/>
      <c r="E1341" s="1245"/>
      <c r="F1341" s="1245"/>
      <c r="G1341" s="1245"/>
      <c r="H1341" s="1245"/>
      <c r="I1341" s="1246"/>
      <c r="J1341" s="515">
        <f>SUM(J1337:J1340)</f>
        <v>0</v>
      </c>
      <c r="K1341" s="515" t="e">
        <f>SUM(#REF!)</f>
        <v>#REF!</v>
      </c>
      <c r="L1341" s="515" t="e">
        <f>J1341+K1341</f>
        <v>#REF!</v>
      </c>
    </row>
  </sheetData>
  <mergeCells count="141">
    <mergeCell ref="B1326:L1326"/>
    <mergeCell ref="B1332:I1332"/>
    <mergeCell ref="B1335:L1335"/>
    <mergeCell ref="B1341:I1341"/>
    <mergeCell ref="B1258:L1258"/>
    <mergeCell ref="B1260:L1260"/>
    <mergeCell ref="B1279:I1279"/>
    <mergeCell ref="B1281:L1281"/>
    <mergeCell ref="B1300:I1300"/>
    <mergeCell ref="B1302:L1302"/>
    <mergeCell ref="B1311:I1311"/>
    <mergeCell ref="B1313:L1313"/>
    <mergeCell ref="B1324:I1324"/>
    <mergeCell ref="B882:I882"/>
    <mergeCell ref="B874:I874"/>
    <mergeCell ref="B743:L743"/>
    <mergeCell ref="B745:L745"/>
    <mergeCell ref="B771:I771"/>
    <mergeCell ref="B773:L773"/>
    <mergeCell ref="B805:I805"/>
    <mergeCell ref="B846:L846"/>
    <mergeCell ref="B807:L807"/>
    <mergeCell ref="B834:I834"/>
    <mergeCell ref="B836:L836"/>
    <mergeCell ref="B844:I844"/>
    <mergeCell ref="B689:L689"/>
    <mergeCell ref="B718:I718"/>
    <mergeCell ref="B721:L721"/>
    <mergeCell ref="B725:I725"/>
    <mergeCell ref="B737:L737"/>
    <mergeCell ref="B740:I740"/>
    <mergeCell ref="B727:L727"/>
    <mergeCell ref="B735:I735"/>
    <mergeCell ref="B876:L876"/>
    <mergeCell ref="B202:L202"/>
    <mergeCell ref="B204:L204"/>
    <mergeCell ref="B232:I232"/>
    <mergeCell ref="B234:L234"/>
    <mergeCell ref="B260:I260"/>
    <mergeCell ref="B318:I318"/>
    <mergeCell ref="B262:L262"/>
    <mergeCell ref="B287:I287"/>
    <mergeCell ref="B289:L289"/>
    <mergeCell ref="B311:I311"/>
    <mergeCell ref="B313:L313"/>
    <mergeCell ref="B82:L82"/>
    <mergeCell ref="B84:L84"/>
    <mergeCell ref="B109:I109"/>
    <mergeCell ref="B111:L111"/>
    <mergeCell ref="B136:I136"/>
    <mergeCell ref="B199:I199"/>
    <mergeCell ref="B138:L138"/>
    <mergeCell ref="B164:I164"/>
    <mergeCell ref="B166:L166"/>
    <mergeCell ref="B191:I191"/>
    <mergeCell ref="B193:L193"/>
    <mergeCell ref="B49:L49"/>
    <mergeCell ref="B64:I64"/>
    <mergeCell ref="B75:L75"/>
    <mergeCell ref="B79:I79"/>
    <mergeCell ref="B2:L2"/>
    <mergeCell ref="B4:L4"/>
    <mergeCell ref="B29:I29"/>
    <mergeCell ref="B31:L31"/>
    <mergeCell ref="B47:I47"/>
    <mergeCell ref="B66:L66"/>
    <mergeCell ref="B73:I73"/>
    <mergeCell ref="B428:L428"/>
    <mergeCell ref="B430:L430"/>
    <mergeCell ref="B425:I425"/>
    <mergeCell ref="B384:L384"/>
    <mergeCell ref="B411:I411"/>
    <mergeCell ref="B419:L419"/>
    <mergeCell ref="B413:L413"/>
    <mergeCell ref="B417:I417"/>
    <mergeCell ref="B321:L321"/>
    <mergeCell ref="B323:L323"/>
    <mergeCell ref="B353:I353"/>
    <mergeCell ref="B355:L355"/>
    <mergeCell ref="B382:I382"/>
    <mergeCell ref="B520:L520"/>
    <mergeCell ref="B528:I528"/>
    <mergeCell ref="B530:L530"/>
    <mergeCell ref="B543:I543"/>
    <mergeCell ref="B460:I460"/>
    <mergeCell ref="B462:L462"/>
    <mergeCell ref="B488:I488"/>
    <mergeCell ref="B490:L490"/>
    <mergeCell ref="B518:I518"/>
    <mergeCell ref="B653:I653"/>
    <mergeCell ref="B655:L655"/>
    <mergeCell ref="B687:I687"/>
    <mergeCell ref="B574:L574"/>
    <mergeCell ref="B600:I600"/>
    <mergeCell ref="B602:L602"/>
    <mergeCell ref="B634:I634"/>
    <mergeCell ref="B636:L636"/>
    <mergeCell ref="B546:L546"/>
    <mergeCell ref="B558:I558"/>
    <mergeCell ref="B560:L560"/>
    <mergeCell ref="B568:I568"/>
    <mergeCell ref="B572:L572"/>
    <mergeCell ref="B977:I977"/>
    <mergeCell ref="B979:L979"/>
    <mergeCell ref="B985:I985"/>
    <mergeCell ref="B932:L932"/>
    <mergeCell ref="B949:I949"/>
    <mergeCell ref="B951:L951"/>
    <mergeCell ref="B884:L884"/>
    <mergeCell ref="B886:L886"/>
    <mergeCell ref="B912:I912"/>
    <mergeCell ref="B914:L914"/>
    <mergeCell ref="B930:I930"/>
    <mergeCell ref="B1131:I1131"/>
    <mergeCell ref="B1133:L1133"/>
    <mergeCell ref="B1140:I1140"/>
    <mergeCell ref="B1047:L1047"/>
    <mergeCell ref="B1076:I1076"/>
    <mergeCell ref="B1078:L1078"/>
    <mergeCell ref="B1104:I1104"/>
    <mergeCell ref="B987:L987"/>
    <mergeCell ref="B989:L989"/>
    <mergeCell ref="B1015:I1015"/>
    <mergeCell ref="B1017:L1017"/>
    <mergeCell ref="B1045:I1045"/>
    <mergeCell ref="B1106:L1106"/>
    <mergeCell ref="B1250:L1250"/>
    <mergeCell ref="B1256:I1256"/>
    <mergeCell ref="B1223:L1223"/>
    <mergeCell ref="B1239:I1239"/>
    <mergeCell ref="B1241:L1241"/>
    <mergeCell ref="B1248:I1248"/>
    <mergeCell ref="B1142:L1142"/>
    <mergeCell ref="B1144:L1144"/>
    <mergeCell ref="B1166:I1166"/>
    <mergeCell ref="B1168:L1168"/>
    <mergeCell ref="B1190:I1190"/>
    <mergeCell ref="B1192:L1192"/>
    <mergeCell ref="B1203:I1203"/>
    <mergeCell ref="B1205:L1205"/>
    <mergeCell ref="B1221:I1221"/>
  </mergeCells>
  <printOptions horizontalCentered="1" gridLines="1"/>
  <pageMargins left="0.7" right="0.7" top="0.75" bottom="0.75" header="0.51180555555555496" footer="0.51180555555555496"/>
  <pageSetup firstPageNumber="0" pageOrder="overThenDown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D6BF-DCE8-473E-9BE7-875B9ECA62E1}">
  <sheetPr>
    <pageSetUpPr fitToPage="1"/>
  </sheetPr>
  <dimension ref="A2:H90"/>
  <sheetViews>
    <sheetView topLeftCell="A74" workbookViewId="0">
      <selection activeCell="C84" sqref="C84"/>
    </sheetView>
  </sheetViews>
  <sheetFormatPr baseColWidth="10" defaultColWidth="8.88671875" defaultRowHeight="13.2"/>
  <cols>
    <col min="1" max="1" width="28.109375" customWidth="1"/>
    <col min="2" max="2" width="11" bestFit="1" customWidth="1"/>
    <col min="3" max="3" width="14.5546875" customWidth="1"/>
  </cols>
  <sheetData>
    <row r="2" spans="1:3" s="255" customFormat="1">
      <c r="A2" s="672" t="s">
        <v>792</v>
      </c>
      <c r="B2" s="672"/>
      <c r="C2" s="673" t="s">
        <v>2029</v>
      </c>
    </row>
    <row r="3" spans="1:3" hidden="1">
      <c r="A3" s="251" t="s">
        <v>35</v>
      </c>
      <c r="B3" s="252">
        <v>40500</v>
      </c>
      <c r="C3" s="253" t="s">
        <v>2030</v>
      </c>
    </row>
    <row r="4" spans="1:3" hidden="1">
      <c r="A4" s="251" t="s">
        <v>120</v>
      </c>
      <c r="B4" s="252">
        <v>40500</v>
      </c>
      <c r="C4" s="253" t="s">
        <v>2030</v>
      </c>
    </row>
    <row r="5" spans="1:3" hidden="1">
      <c r="A5" s="251" t="s">
        <v>2031</v>
      </c>
      <c r="B5" s="252">
        <v>40500</v>
      </c>
      <c r="C5" s="253" t="s">
        <v>2030</v>
      </c>
    </row>
    <row r="6" spans="1:3" hidden="1">
      <c r="A6" s="251" t="s">
        <v>2032</v>
      </c>
      <c r="B6" s="252">
        <v>40500</v>
      </c>
      <c r="C6" s="253" t="s">
        <v>2030</v>
      </c>
    </row>
    <row r="7" spans="1:3" hidden="1">
      <c r="A7" s="251" t="s">
        <v>33</v>
      </c>
      <c r="B7" s="252">
        <v>40500</v>
      </c>
      <c r="C7" s="253" t="s">
        <v>2030</v>
      </c>
    </row>
    <row r="8" spans="1:3" hidden="1">
      <c r="A8" s="251" t="s">
        <v>28</v>
      </c>
      <c r="B8" s="252">
        <v>40500</v>
      </c>
      <c r="C8" s="253" t="s">
        <v>2030</v>
      </c>
    </row>
    <row r="9" spans="1:3" hidden="1">
      <c r="A9" s="251" t="s">
        <v>49</v>
      </c>
      <c r="B9" s="252">
        <v>40500</v>
      </c>
      <c r="C9" s="253" t="s">
        <v>2030</v>
      </c>
    </row>
    <row r="10" spans="1:3" hidden="1">
      <c r="A10" s="251" t="s">
        <v>2033</v>
      </c>
      <c r="B10" s="252">
        <v>40500</v>
      </c>
      <c r="C10" s="253" t="s">
        <v>2030</v>
      </c>
    </row>
    <row r="11" spans="1:3" hidden="1">
      <c r="A11" s="255" t="s">
        <v>26</v>
      </c>
      <c r="B11" s="256">
        <f>SUM(B3:B10)</f>
        <v>324000</v>
      </c>
    </row>
    <row r="13" spans="1:3" s="255" customFormat="1">
      <c r="A13" s="672" t="s">
        <v>792</v>
      </c>
      <c r="B13" s="672"/>
      <c r="C13" s="673" t="s">
        <v>2034</v>
      </c>
    </row>
    <row r="14" spans="1:3" hidden="1">
      <c r="A14" s="251" t="s">
        <v>35</v>
      </c>
      <c r="B14" s="252">
        <v>40500</v>
      </c>
      <c r="C14" s="253" t="s">
        <v>2030</v>
      </c>
    </row>
    <row r="15" spans="1:3" hidden="1">
      <c r="A15" s="251" t="s">
        <v>120</v>
      </c>
      <c r="B15" s="252">
        <v>40500</v>
      </c>
      <c r="C15" s="253" t="s">
        <v>2030</v>
      </c>
    </row>
    <row r="16" spans="1:3" hidden="1">
      <c r="A16" s="251" t="s">
        <v>2031</v>
      </c>
      <c r="B16" s="252">
        <v>40500</v>
      </c>
      <c r="C16" s="253" t="s">
        <v>2030</v>
      </c>
    </row>
    <row r="17" spans="1:3" hidden="1">
      <c r="A17" s="251" t="s">
        <v>2032</v>
      </c>
      <c r="B17" s="252">
        <v>40500</v>
      </c>
      <c r="C17" s="253" t="s">
        <v>2030</v>
      </c>
    </row>
    <row r="18" spans="1:3" hidden="1">
      <c r="A18" s="251" t="s">
        <v>33</v>
      </c>
      <c r="B18" s="252">
        <v>40500</v>
      </c>
      <c r="C18" s="253" t="s">
        <v>2030</v>
      </c>
    </row>
    <row r="19" spans="1:3" hidden="1">
      <c r="A19" s="251" t="s">
        <v>28</v>
      </c>
      <c r="B19" s="252">
        <v>40500</v>
      </c>
      <c r="C19" s="253" t="s">
        <v>2030</v>
      </c>
    </row>
    <row r="20" spans="1:3" hidden="1">
      <c r="A20" s="251" t="s">
        <v>287</v>
      </c>
      <c r="B20" s="252">
        <v>40500</v>
      </c>
      <c r="C20" s="253" t="s">
        <v>2030</v>
      </c>
    </row>
    <row r="21" spans="1:3" hidden="1">
      <c r="A21" s="251" t="s">
        <v>49</v>
      </c>
      <c r="B21" s="252">
        <v>40500</v>
      </c>
      <c r="C21" s="253" t="s">
        <v>2030</v>
      </c>
    </row>
    <row r="22" spans="1:3" hidden="1">
      <c r="A22" s="255" t="s">
        <v>26</v>
      </c>
      <c r="B22" s="256">
        <f>SUM(B14:B21)</f>
        <v>324000</v>
      </c>
    </row>
    <row r="24" spans="1:3" s="255" customFormat="1">
      <c r="A24" s="672" t="s">
        <v>792</v>
      </c>
      <c r="B24" s="672"/>
      <c r="C24" s="673" t="s">
        <v>2035</v>
      </c>
    </row>
    <row r="25" spans="1:3" hidden="1">
      <c r="A25" s="251" t="s">
        <v>35</v>
      </c>
      <c r="B25" s="252">
        <v>40500</v>
      </c>
      <c r="C25" s="253" t="s">
        <v>2030</v>
      </c>
    </row>
    <row r="26" spans="1:3" hidden="1">
      <c r="A26" s="251" t="s">
        <v>120</v>
      </c>
      <c r="B26" s="252">
        <v>40500</v>
      </c>
      <c r="C26" s="253" t="s">
        <v>2030</v>
      </c>
    </row>
    <row r="27" spans="1:3" hidden="1">
      <c r="A27" s="251" t="s">
        <v>2036</v>
      </c>
      <c r="B27" s="252">
        <v>40500</v>
      </c>
      <c r="C27" s="253" t="s">
        <v>2030</v>
      </c>
    </row>
    <row r="28" spans="1:3" hidden="1">
      <c r="A28" s="251" t="s">
        <v>33</v>
      </c>
      <c r="B28" s="252">
        <v>40500</v>
      </c>
      <c r="C28" s="253" t="s">
        <v>2030</v>
      </c>
    </row>
    <row r="29" spans="1:3" hidden="1">
      <c r="A29" s="251" t="s">
        <v>28</v>
      </c>
      <c r="B29" s="252">
        <v>40500</v>
      </c>
      <c r="C29" s="253" t="s">
        <v>2030</v>
      </c>
    </row>
    <row r="30" spans="1:3" hidden="1">
      <c r="A30" s="255" t="s">
        <v>26</v>
      </c>
      <c r="B30" s="256">
        <f>SUM(B25:B29)</f>
        <v>202500</v>
      </c>
    </row>
    <row r="32" spans="1:3" s="255" customFormat="1">
      <c r="A32" s="672" t="s">
        <v>792</v>
      </c>
      <c r="B32" s="672"/>
      <c r="C32" s="673" t="s">
        <v>2037</v>
      </c>
    </row>
    <row r="33" spans="1:8" hidden="1">
      <c r="A33" s="251" t="s">
        <v>35</v>
      </c>
      <c r="B33" s="252">
        <v>40500</v>
      </c>
      <c r="C33" s="253" t="s">
        <v>2030</v>
      </c>
    </row>
    <row r="34" spans="1:8" hidden="1">
      <c r="A34" s="251" t="s">
        <v>120</v>
      </c>
      <c r="B34" s="252">
        <v>40500</v>
      </c>
      <c r="C34" s="253" t="s">
        <v>2030</v>
      </c>
    </row>
    <row r="35" spans="1:8" hidden="1">
      <c r="A35" s="251" t="s">
        <v>2036</v>
      </c>
      <c r="B35" s="252">
        <v>40500</v>
      </c>
      <c r="C35" s="253" t="s">
        <v>2030</v>
      </c>
    </row>
    <row r="36" spans="1:8" hidden="1">
      <c r="A36" s="251" t="s">
        <v>33</v>
      </c>
      <c r="B36" s="252">
        <v>40500</v>
      </c>
      <c r="C36" s="253" t="s">
        <v>2030</v>
      </c>
    </row>
    <row r="37" spans="1:8" hidden="1">
      <c r="A37" s="251" t="s">
        <v>28</v>
      </c>
      <c r="B37" s="1271" t="s">
        <v>2038</v>
      </c>
      <c r="C37" s="1272"/>
    </row>
    <row r="38" spans="1:8" hidden="1">
      <c r="A38" s="251" t="s">
        <v>2039</v>
      </c>
      <c r="B38" s="252">
        <v>40500</v>
      </c>
      <c r="C38" s="253" t="s">
        <v>2030</v>
      </c>
    </row>
    <row r="39" spans="1:8" hidden="1">
      <c r="A39" s="251" t="s">
        <v>384</v>
      </c>
      <c r="B39" s="252">
        <v>44100</v>
      </c>
      <c r="C39" s="253" t="s">
        <v>2030</v>
      </c>
    </row>
    <row r="40" spans="1:8" hidden="1">
      <c r="A40" s="255" t="s">
        <v>26</v>
      </c>
      <c r="B40" s="256">
        <f>SUM(B33:B39)</f>
        <v>246600</v>
      </c>
    </row>
    <row r="42" spans="1:8" s="255" customFormat="1">
      <c r="A42" s="672" t="s">
        <v>792</v>
      </c>
      <c r="B42" s="672"/>
      <c r="C42" s="673" t="s">
        <v>2040</v>
      </c>
    </row>
    <row r="43" spans="1:8" hidden="1">
      <c r="A43" s="251" t="s">
        <v>35</v>
      </c>
      <c r="B43" s="252">
        <v>40500</v>
      </c>
      <c r="C43" s="253" t="s">
        <v>2030</v>
      </c>
    </row>
    <row r="44" spans="1:8" hidden="1">
      <c r="A44" s="251" t="s">
        <v>120</v>
      </c>
      <c r="B44" s="252">
        <v>40500</v>
      </c>
      <c r="C44" s="253" t="s">
        <v>2030</v>
      </c>
    </row>
    <row r="45" spans="1:8" hidden="1">
      <c r="A45" s="251" t="s">
        <v>2036</v>
      </c>
      <c r="B45" s="252">
        <v>40500</v>
      </c>
      <c r="C45" s="253" t="s">
        <v>2030</v>
      </c>
    </row>
    <row r="46" spans="1:8" hidden="1">
      <c r="A46" s="251" t="s">
        <v>33</v>
      </c>
      <c r="B46" s="252">
        <v>40500</v>
      </c>
      <c r="C46" s="253" t="s">
        <v>2030</v>
      </c>
    </row>
    <row r="47" spans="1:8" hidden="1">
      <c r="A47" s="251" t="s">
        <v>28</v>
      </c>
      <c r="B47" s="252">
        <v>81000</v>
      </c>
      <c r="C47" s="253" t="s">
        <v>2030</v>
      </c>
      <c r="E47" s="1270" t="s">
        <v>2041</v>
      </c>
      <c r="F47" s="1270"/>
      <c r="G47" s="1270"/>
      <c r="H47" s="1270"/>
    </row>
    <row r="48" spans="1:8" hidden="1">
      <c r="A48" s="251" t="s">
        <v>2039</v>
      </c>
      <c r="B48" s="252">
        <v>40500</v>
      </c>
      <c r="C48" s="253" t="s">
        <v>2030</v>
      </c>
    </row>
    <row r="49" spans="1:8" hidden="1">
      <c r="A49" s="251" t="s">
        <v>2042</v>
      </c>
      <c r="B49" s="252">
        <v>40500</v>
      </c>
      <c r="C49" s="253" t="s">
        <v>2030</v>
      </c>
    </row>
    <row r="50" spans="1:8" hidden="1">
      <c r="A50" s="251" t="s">
        <v>2043</v>
      </c>
      <c r="B50" s="252">
        <v>44100</v>
      </c>
      <c r="C50" s="253" t="s">
        <v>2030</v>
      </c>
    </row>
    <row r="51" spans="1:8" hidden="1">
      <c r="A51" s="251" t="s">
        <v>2044</v>
      </c>
      <c r="B51" s="252">
        <v>40500</v>
      </c>
      <c r="C51" s="253" t="s">
        <v>2030</v>
      </c>
    </row>
    <row r="52" spans="1:8" hidden="1">
      <c r="A52" s="251" t="s">
        <v>384</v>
      </c>
      <c r="B52" s="252">
        <v>44100</v>
      </c>
      <c r="C52" s="253" t="s">
        <v>2030</v>
      </c>
    </row>
    <row r="53" spans="1:8" hidden="1">
      <c r="A53" s="255" t="s">
        <v>26</v>
      </c>
      <c r="B53" s="256">
        <f>SUM(B43:B52)</f>
        <v>452700</v>
      </c>
    </row>
    <row r="55" spans="1:8" s="255" customFormat="1">
      <c r="A55" s="672" t="s">
        <v>792</v>
      </c>
      <c r="B55" s="672"/>
      <c r="C55" s="673" t="s">
        <v>2045</v>
      </c>
    </row>
    <row r="56" spans="1:8">
      <c r="A56" s="251" t="s">
        <v>35</v>
      </c>
      <c r="B56" s="252">
        <v>40500</v>
      </c>
      <c r="C56" s="253" t="s">
        <v>2030</v>
      </c>
    </row>
    <row r="57" spans="1:8">
      <c r="A57" s="251" t="s">
        <v>120</v>
      </c>
      <c r="B57" s="252">
        <v>40500</v>
      </c>
      <c r="C57" s="253" t="s">
        <v>2030</v>
      </c>
    </row>
    <row r="58" spans="1:8">
      <c r="A58" s="251" t="s">
        <v>2036</v>
      </c>
      <c r="B58" s="252">
        <v>40500</v>
      </c>
      <c r="C58" s="253" t="s">
        <v>2030</v>
      </c>
    </row>
    <row r="59" spans="1:8">
      <c r="A59" s="251" t="s">
        <v>33</v>
      </c>
      <c r="B59" s="252">
        <v>40500</v>
      </c>
      <c r="C59" s="253" t="s">
        <v>2030</v>
      </c>
    </row>
    <row r="60" spans="1:8">
      <c r="A60" s="251" t="s">
        <v>28</v>
      </c>
      <c r="B60" s="252">
        <v>40500</v>
      </c>
      <c r="C60" s="253" t="s">
        <v>2030</v>
      </c>
      <c r="E60" s="788"/>
      <c r="F60" s="788"/>
      <c r="G60" s="788"/>
      <c r="H60" s="788"/>
    </row>
    <row r="61" spans="1:8">
      <c r="A61" s="251" t="s">
        <v>2046</v>
      </c>
      <c r="B61" s="856">
        <v>40500</v>
      </c>
      <c r="C61" s="253" t="s">
        <v>2030</v>
      </c>
    </row>
    <row r="62" spans="1:8">
      <c r="A62" s="251" t="s">
        <v>474</v>
      </c>
      <c r="B62" s="252">
        <v>40500</v>
      </c>
      <c r="C62" s="253" t="s">
        <v>2030</v>
      </c>
    </row>
    <row r="63" spans="1:8">
      <c r="A63" s="251" t="s">
        <v>429</v>
      </c>
      <c r="B63" s="252">
        <v>44100</v>
      </c>
      <c r="C63" s="253" t="s">
        <v>2030</v>
      </c>
    </row>
    <row r="64" spans="1:8">
      <c r="A64" s="251" t="s">
        <v>2044</v>
      </c>
      <c r="B64" s="252">
        <v>40500</v>
      </c>
      <c r="C64" s="253" t="s">
        <v>2030</v>
      </c>
    </row>
    <row r="65" spans="1:3">
      <c r="A65" s="251" t="s">
        <v>384</v>
      </c>
      <c r="B65" s="252">
        <v>44100</v>
      </c>
      <c r="C65" s="253" t="s">
        <v>2030</v>
      </c>
    </row>
    <row r="66" spans="1:3">
      <c r="A66" s="255" t="s">
        <v>26</v>
      </c>
      <c r="B66" s="256">
        <f>SUM(B56:B65)</f>
        <v>412200</v>
      </c>
    </row>
    <row r="68" spans="1:3">
      <c r="A68" s="672" t="s">
        <v>792</v>
      </c>
      <c r="B68" s="672"/>
      <c r="C68" s="673" t="s">
        <v>2047</v>
      </c>
    </row>
    <row r="69" spans="1:3">
      <c r="A69" s="251" t="s">
        <v>35</v>
      </c>
      <c r="B69" s="252">
        <v>40500</v>
      </c>
      <c r="C69" s="253" t="s">
        <v>2030</v>
      </c>
    </row>
    <row r="70" spans="1:3">
      <c r="A70" s="251" t="s">
        <v>120</v>
      </c>
      <c r="B70" s="252">
        <v>40500</v>
      </c>
      <c r="C70" s="253" t="s">
        <v>2030</v>
      </c>
    </row>
    <row r="71" spans="1:3">
      <c r="A71" s="251" t="s">
        <v>2036</v>
      </c>
      <c r="B71" s="252">
        <v>40500</v>
      </c>
      <c r="C71" s="253" t="s">
        <v>2030</v>
      </c>
    </row>
    <row r="72" spans="1:3">
      <c r="A72" s="251" t="s">
        <v>33</v>
      </c>
      <c r="B72" s="252">
        <v>40500</v>
      </c>
      <c r="C72" s="253"/>
    </row>
    <row r="73" spans="1:3">
      <c r="A73" s="251" t="s">
        <v>28</v>
      </c>
      <c r="B73" s="252">
        <v>40500</v>
      </c>
      <c r="C73" s="253" t="s">
        <v>2030</v>
      </c>
    </row>
    <row r="74" spans="1:3">
      <c r="A74" s="251" t="s">
        <v>2046</v>
      </c>
      <c r="B74" s="856">
        <v>40500</v>
      </c>
      <c r="C74" s="253" t="s">
        <v>2030</v>
      </c>
    </row>
    <row r="75" spans="1:3">
      <c r="A75" s="251" t="s">
        <v>429</v>
      </c>
      <c r="B75" s="252">
        <v>44100</v>
      </c>
      <c r="C75" s="253" t="s">
        <v>2030</v>
      </c>
    </row>
    <row r="76" spans="1:3">
      <c r="A76" s="251" t="s">
        <v>2044</v>
      </c>
      <c r="B76" s="252">
        <v>40500</v>
      </c>
      <c r="C76" s="253" t="s">
        <v>2030</v>
      </c>
    </row>
    <row r="77" spans="1:3">
      <c r="A77" s="251" t="s">
        <v>384</v>
      </c>
      <c r="B77" s="252">
        <v>44100</v>
      </c>
      <c r="C77" s="253" t="s">
        <v>2030</v>
      </c>
    </row>
    <row r="78" spans="1:3">
      <c r="A78" s="255" t="s">
        <v>26</v>
      </c>
      <c r="B78" s="256">
        <f>SUM(B69:B77)</f>
        <v>371700</v>
      </c>
    </row>
    <row r="80" spans="1:3">
      <c r="A80" s="672" t="s">
        <v>792</v>
      </c>
      <c r="B80" s="672"/>
      <c r="C80" s="673" t="s">
        <v>2048</v>
      </c>
    </row>
    <row r="81" spans="1:3">
      <c r="A81" s="251" t="s">
        <v>2049</v>
      </c>
      <c r="B81" s="252">
        <v>40500</v>
      </c>
      <c r="C81" s="253"/>
    </row>
    <row r="82" spans="1:3">
      <c r="A82" s="251" t="s">
        <v>120</v>
      </c>
      <c r="B82" s="252">
        <v>40500</v>
      </c>
      <c r="C82" s="253" t="s">
        <v>582</v>
      </c>
    </row>
    <row r="83" spans="1:3">
      <c r="A83" s="251" t="s">
        <v>2036</v>
      </c>
      <c r="B83" s="252">
        <v>40500</v>
      </c>
      <c r="C83" s="253" t="s">
        <v>582</v>
      </c>
    </row>
    <row r="84" spans="1:3">
      <c r="A84" s="251" t="s">
        <v>33</v>
      </c>
      <c r="B84" s="252">
        <v>40500</v>
      </c>
      <c r="C84" s="253"/>
    </row>
    <row r="85" spans="1:3">
      <c r="A85" s="251" t="s">
        <v>28</v>
      </c>
      <c r="B85" s="252">
        <v>40500</v>
      </c>
      <c r="C85" s="253"/>
    </row>
    <row r="86" spans="1:3">
      <c r="A86" s="251" t="s">
        <v>2046</v>
      </c>
      <c r="B86" s="856">
        <v>40500</v>
      </c>
      <c r="C86" s="253"/>
    </row>
    <row r="87" spans="1:3">
      <c r="A87" s="251" t="s">
        <v>429</v>
      </c>
      <c r="B87" s="252">
        <v>44100</v>
      </c>
      <c r="C87" s="253"/>
    </row>
    <row r="88" spans="1:3">
      <c r="A88" s="251" t="s">
        <v>2044</v>
      </c>
      <c r="B88" s="252">
        <v>40500</v>
      </c>
      <c r="C88" s="253"/>
    </row>
    <row r="89" spans="1:3">
      <c r="A89" s="251" t="s">
        <v>384</v>
      </c>
      <c r="B89" s="252">
        <v>44100</v>
      </c>
      <c r="C89" s="253"/>
    </row>
    <row r="90" spans="1:3">
      <c r="A90" s="255" t="s">
        <v>26</v>
      </c>
      <c r="B90" s="256">
        <f>SUM(B81:B89)</f>
        <v>371700</v>
      </c>
    </row>
  </sheetData>
  <mergeCells count="2">
    <mergeCell ref="E47:H47"/>
    <mergeCell ref="B37:C37"/>
  </mergeCells>
  <pageMargins left="0.7" right="0.7" top="0.75" bottom="0.75" header="0.3" footer="0.3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532C-8A2D-4410-833E-0431B34A0FF9}">
  <sheetPr>
    <tabColor rgb="FF808080"/>
  </sheetPr>
  <dimension ref="A2:G49"/>
  <sheetViews>
    <sheetView topLeftCell="B21" workbookViewId="0">
      <selection activeCell="G42" sqref="G42"/>
    </sheetView>
  </sheetViews>
  <sheetFormatPr baseColWidth="10" defaultColWidth="8.88671875" defaultRowHeight="13.2"/>
  <cols>
    <col min="2" max="2" width="43.5546875" style="268" customWidth="1"/>
    <col min="3" max="3" width="9.109375" style="267"/>
    <col min="4" max="4" width="11.5546875" style="267" customWidth="1"/>
    <col min="5" max="5" width="11.6640625" style="267" customWidth="1"/>
    <col min="6" max="6" width="19.6640625" style="267" customWidth="1"/>
    <col min="7" max="7" width="60.33203125" style="270" customWidth="1"/>
  </cols>
  <sheetData>
    <row r="2" spans="1:7" ht="17.399999999999999">
      <c r="B2" s="1275" t="s">
        <v>2029</v>
      </c>
      <c r="C2" s="1275"/>
      <c r="D2" s="1275"/>
      <c r="E2" s="1275"/>
      <c r="F2" s="1275"/>
      <c r="G2" s="1275"/>
    </row>
    <row r="3" spans="1:7" ht="18.75" hidden="1" customHeight="1">
      <c r="B3" s="269" t="s">
        <v>2050</v>
      </c>
      <c r="C3" s="269" t="s">
        <v>2051</v>
      </c>
      <c r="D3" s="269" t="s">
        <v>2052</v>
      </c>
      <c r="E3" s="269" t="s">
        <v>2053</v>
      </c>
      <c r="F3" s="269" t="s">
        <v>2054</v>
      </c>
      <c r="G3" s="271" t="s">
        <v>2055</v>
      </c>
    </row>
    <row r="4" spans="1:7" ht="26.4" hidden="1">
      <c r="B4" s="272" t="s">
        <v>2056</v>
      </c>
      <c r="C4" s="273" t="s">
        <v>2030</v>
      </c>
      <c r="D4" s="273"/>
      <c r="E4" s="273"/>
      <c r="F4" s="273"/>
      <c r="G4" s="274" t="s">
        <v>2057</v>
      </c>
    </row>
    <row r="5" spans="1:7" ht="26.4" hidden="1">
      <c r="B5" s="275" t="s">
        <v>1162</v>
      </c>
      <c r="C5" s="273" t="s">
        <v>2030</v>
      </c>
      <c r="D5" s="273"/>
      <c r="E5" s="273"/>
      <c r="F5" s="273"/>
      <c r="G5" s="274" t="s">
        <v>2058</v>
      </c>
    </row>
    <row r="6" spans="1:7" ht="39.6" hidden="1">
      <c r="B6" s="275" t="s">
        <v>2059</v>
      </c>
      <c r="C6" s="273" t="s">
        <v>2030</v>
      </c>
      <c r="D6" s="273"/>
      <c r="E6" s="273" t="s">
        <v>2030</v>
      </c>
      <c r="F6" s="273"/>
      <c r="G6" s="274" t="s">
        <v>2060</v>
      </c>
    </row>
    <row r="7" spans="1:7" ht="26.4" hidden="1">
      <c r="B7" s="275" t="s">
        <v>2061</v>
      </c>
      <c r="C7" s="273"/>
      <c r="D7" s="273"/>
      <c r="E7" s="273"/>
      <c r="F7" s="273"/>
      <c r="G7" s="274" t="s">
        <v>2062</v>
      </c>
    </row>
    <row r="8" spans="1:7" ht="26.4" hidden="1">
      <c r="B8" s="275" t="s">
        <v>2063</v>
      </c>
      <c r="C8" s="273"/>
      <c r="D8" s="273"/>
      <c r="E8" s="273"/>
      <c r="F8" s="273"/>
      <c r="G8" s="274" t="s">
        <v>2062</v>
      </c>
    </row>
    <row r="9" spans="1:7" ht="26.4" hidden="1">
      <c r="B9" s="275" t="s">
        <v>2064</v>
      </c>
      <c r="C9" s="273"/>
      <c r="D9" s="273"/>
      <c r="E9" s="273"/>
      <c r="F9" s="273"/>
      <c r="G9" s="274" t="s">
        <v>2065</v>
      </c>
    </row>
    <row r="10" spans="1:7" hidden="1">
      <c r="B10" s="275" t="s">
        <v>2066</v>
      </c>
      <c r="C10" s="273"/>
      <c r="D10" s="273" t="s">
        <v>2067</v>
      </c>
      <c r="E10" s="273"/>
      <c r="F10" s="273"/>
      <c r="G10" s="274" t="s">
        <v>2068</v>
      </c>
    </row>
    <row r="11" spans="1:7" hidden="1">
      <c r="B11" s="275" t="s">
        <v>1326</v>
      </c>
      <c r="C11" s="273"/>
      <c r="D11" s="273"/>
      <c r="E11" s="273"/>
      <c r="F11" s="273"/>
      <c r="G11" s="274" t="s">
        <v>2069</v>
      </c>
    </row>
    <row r="12" spans="1:7" ht="26.4" hidden="1">
      <c r="B12" s="275" t="s">
        <v>2070</v>
      </c>
      <c r="C12" s="273" t="s">
        <v>2030</v>
      </c>
      <c r="D12" s="273"/>
      <c r="E12" s="273"/>
      <c r="F12" s="273"/>
      <c r="G12" s="274" t="s">
        <v>2071</v>
      </c>
    </row>
    <row r="13" spans="1:7" hidden="1">
      <c r="B13" s="275" t="s">
        <v>2072</v>
      </c>
      <c r="C13" s="273"/>
      <c r="D13" s="273"/>
      <c r="E13" s="273" t="s">
        <v>2030</v>
      </c>
      <c r="F13" s="273"/>
      <c r="G13" s="274" t="s">
        <v>2073</v>
      </c>
    </row>
    <row r="14" spans="1:7" ht="26.4" hidden="1">
      <c r="B14" s="438" t="s">
        <v>1400</v>
      </c>
      <c r="C14" s="439"/>
      <c r="D14" s="439"/>
      <c r="E14" s="439" t="s">
        <v>2030</v>
      </c>
      <c r="F14" s="439"/>
      <c r="G14" s="440" t="s">
        <v>2074</v>
      </c>
    </row>
    <row r="15" spans="1:7" ht="26.4" hidden="1">
      <c r="B15" s="275" t="s">
        <v>2075</v>
      </c>
      <c r="C15" s="273"/>
      <c r="D15" s="273" t="s">
        <v>2076</v>
      </c>
      <c r="E15" s="273"/>
      <c r="F15" s="273"/>
      <c r="G15" s="274" t="s">
        <v>2077</v>
      </c>
    </row>
    <row r="16" spans="1:7">
      <c r="A16" s="1274"/>
      <c r="B16" s="1274"/>
      <c r="C16" s="1274"/>
      <c r="D16" s="1274"/>
      <c r="E16" s="1274"/>
      <c r="F16" s="1274"/>
      <c r="G16" s="1276"/>
    </row>
    <row r="17" spans="1:7" ht="17.399999999999999">
      <c r="B17" s="1275" t="s">
        <v>2034</v>
      </c>
      <c r="C17" s="1275"/>
      <c r="D17" s="1275"/>
      <c r="E17" s="1275"/>
      <c r="F17" s="1275"/>
      <c r="G17" s="1275"/>
    </row>
    <row r="18" spans="1:7" ht="18.75" hidden="1" customHeight="1">
      <c r="B18" s="269" t="s">
        <v>2050</v>
      </c>
      <c r="C18" s="269" t="s">
        <v>2051</v>
      </c>
      <c r="D18" s="269" t="s">
        <v>2052</v>
      </c>
      <c r="E18" s="269" t="s">
        <v>2053</v>
      </c>
      <c r="F18" s="269" t="s">
        <v>2054</v>
      </c>
      <c r="G18" s="271" t="s">
        <v>2055</v>
      </c>
    </row>
    <row r="19" spans="1:7" hidden="1">
      <c r="B19" s="1279" t="s">
        <v>2078</v>
      </c>
      <c r="C19" s="1280"/>
      <c r="D19" s="1280"/>
      <c r="E19" s="1280"/>
      <c r="F19" s="1280"/>
      <c r="G19" s="1281"/>
    </row>
    <row r="20" spans="1:7">
      <c r="A20" s="1277"/>
      <c r="B20" s="1277"/>
      <c r="C20" s="1277"/>
      <c r="D20" s="1277"/>
      <c r="E20" s="1277"/>
      <c r="F20" s="1277"/>
      <c r="G20" s="1278"/>
    </row>
    <row r="21" spans="1:7" ht="17.399999999999999">
      <c r="B21" s="1275" t="s">
        <v>2035</v>
      </c>
      <c r="C21" s="1275"/>
      <c r="D21" s="1275"/>
      <c r="E21" s="1275"/>
      <c r="F21" s="1275"/>
      <c r="G21" s="1275"/>
    </row>
    <row r="22" spans="1:7" ht="18.75" hidden="1" customHeight="1">
      <c r="B22" s="269" t="s">
        <v>2050</v>
      </c>
      <c r="C22" s="269" t="s">
        <v>2051</v>
      </c>
      <c r="D22" s="269" t="s">
        <v>2052</v>
      </c>
      <c r="E22" s="269" t="s">
        <v>2053</v>
      </c>
      <c r="F22" s="269" t="s">
        <v>2054</v>
      </c>
      <c r="G22" s="271" t="s">
        <v>2055</v>
      </c>
    </row>
    <row r="23" spans="1:7" ht="15" hidden="1" customHeight="1">
      <c r="B23" s="1279" t="s">
        <v>2078</v>
      </c>
      <c r="C23" s="1280"/>
      <c r="D23" s="1280"/>
      <c r="E23" s="1280"/>
      <c r="F23" s="1280"/>
      <c r="G23" s="1281"/>
    </row>
    <row r="24" spans="1:7" ht="12.75" customHeight="1">
      <c r="A24" s="1274"/>
      <c r="B24" s="1274"/>
      <c r="C24" s="1274"/>
      <c r="D24" s="1274"/>
      <c r="E24" s="1274"/>
      <c r="F24" s="1274"/>
      <c r="G24" s="1274"/>
    </row>
    <row r="25" spans="1:7" ht="17.25" customHeight="1">
      <c r="B25" s="1275" t="s">
        <v>2037</v>
      </c>
      <c r="C25" s="1275"/>
      <c r="D25" s="1275"/>
      <c r="E25" s="1275"/>
      <c r="F25" s="1275"/>
      <c r="G25" s="1275"/>
    </row>
    <row r="26" spans="1:7" ht="12.75" hidden="1" customHeight="1">
      <c r="B26" s="269" t="s">
        <v>2050</v>
      </c>
      <c r="C26" s="269" t="s">
        <v>2051</v>
      </c>
      <c r="D26" s="269" t="s">
        <v>2052</v>
      </c>
      <c r="E26" s="269" t="s">
        <v>2053</v>
      </c>
      <c r="F26" s="269" t="s">
        <v>2054</v>
      </c>
      <c r="G26" s="271" t="s">
        <v>2055</v>
      </c>
    </row>
    <row r="27" spans="1:7" ht="12.75" hidden="1" customHeight="1">
      <c r="B27" s="272" t="s">
        <v>1645</v>
      </c>
      <c r="C27" s="273" t="s">
        <v>2030</v>
      </c>
      <c r="D27" s="273"/>
      <c r="E27" s="273"/>
      <c r="F27" s="273"/>
      <c r="G27" s="274" t="s">
        <v>2079</v>
      </c>
    </row>
    <row r="28" spans="1:7" ht="28.5" hidden="1" customHeight="1">
      <c r="B28" s="275" t="s">
        <v>2080</v>
      </c>
      <c r="C28" s="273"/>
      <c r="D28" s="273"/>
      <c r="E28" s="273"/>
      <c r="F28" s="273" t="s">
        <v>2030</v>
      </c>
      <c r="G28" s="274" t="s">
        <v>2081</v>
      </c>
    </row>
    <row r="29" spans="1:7" ht="12.75" hidden="1" customHeight="1">
      <c r="B29" s="275" t="s">
        <v>1646</v>
      </c>
      <c r="C29" s="273" t="s">
        <v>2030</v>
      </c>
      <c r="D29" s="273"/>
      <c r="E29" s="273"/>
      <c r="F29" s="273"/>
      <c r="G29" s="274" t="s">
        <v>2082</v>
      </c>
    </row>
    <row r="30" spans="1:7" ht="12.75" hidden="1" customHeight="1">
      <c r="B30" s="275" t="s">
        <v>1365</v>
      </c>
      <c r="C30" s="273" t="s">
        <v>2030</v>
      </c>
      <c r="D30" s="273"/>
      <c r="E30" s="273"/>
      <c r="F30" s="273"/>
      <c r="G30" s="274" t="s">
        <v>2083</v>
      </c>
    </row>
    <row r="31" spans="1:7" ht="12.75" hidden="1" customHeight="1">
      <c r="B31" s="275" t="s">
        <v>2084</v>
      </c>
      <c r="C31" s="273"/>
      <c r="D31" s="273" t="s">
        <v>2030</v>
      </c>
      <c r="E31" s="273"/>
      <c r="F31" s="273"/>
      <c r="G31" s="274" t="s">
        <v>2085</v>
      </c>
    </row>
    <row r="32" spans="1:7" ht="12.75" hidden="1" customHeight="1">
      <c r="B32" s="275" t="s">
        <v>2086</v>
      </c>
      <c r="C32" s="273" t="s">
        <v>2030</v>
      </c>
      <c r="D32" s="273"/>
      <c r="E32" s="273"/>
      <c r="F32" s="273"/>
      <c r="G32" s="274" t="s">
        <v>2087</v>
      </c>
    </row>
    <row r="33" spans="2:7" ht="31.5" hidden="1" customHeight="1">
      <c r="B33" s="275" t="s">
        <v>2088</v>
      </c>
      <c r="C33" s="273"/>
      <c r="D33" s="273" t="s">
        <v>2030</v>
      </c>
      <c r="E33" s="273"/>
      <c r="F33" s="273"/>
      <c r="G33" s="274" t="s">
        <v>2089</v>
      </c>
    </row>
    <row r="34" spans="2:7" hidden="1"/>
    <row r="35" spans="2:7" s="1274" customFormat="1"/>
    <row r="36" spans="2:7" ht="17.25" customHeight="1">
      <c r="B36" s="1273" t="s">
        <v>2040</v>
      </c>
      <c r="C36" s="1273"/>
      <c r="D36" s="1273"/>
      <c r="E36" s="1273"/>
      <c r="F36" s="1273"/>
      <c r="G36" s="1273"/>
    </row>
    <row r="37" spans="2:7" ht="12.75" customHeight="1">
      <c r="B37" s="269" t="s">
        <v>2050</v>
      </c>
      <c r="C37" s="269" t="s">
        <v>2051</v>
      </c>
      <c r="D37" s="269" t="s">
        <v>2052</v>
      </c>
      <c r="E37" s="269" t="s">
        <v>2053</v>
      </c>
      <c r="F37" s="269" t="s">
        <v>2054</v>
      </c>
      <c r="G37" s="271" t="s">
        <v>2055</v>
      </c>
    </row>
    <row r="38" spans="2:7" ht="12.75" customHeight="1">
      <c r="B38" s="272"/>
      <c r="C38" s="273"/>
      <c r="D38" s="273"/>
      <c r="E38" s="273"/>
      <c r="F38" s="273"/>
      <c r="G38" s="274"/>
    </row>
    <row r="39" spans="2:7" ht="14.25" customHeight="1">
      <c r="B39" s="275"/>
      <c r="C39" s="273"/>
      <c r="D39" s="273"/>
      <c r="E39" s="273"/>
      <c r="F39" s="273"/>
      <c r="G39" s="274"/>
    </row>
    <row r="40" spans="2:7" ht="12.75" customHeight="1">
      <c r="B40" s="275"/>
      <c r="C40" s="273"/>
      <c r="D40" s="273"/>
      <c r="E40" s="273"/>
      <c r="F40" s="273"/>
      <c r="G40" s="274"/>
    </row>
    <row r="41" spans="2:7" ht="12.75" customHeight="1">
      <c r="B41" s="275"/>
      <c r="C41" s="273"/>
      <c r="D41" s="273"/>
      <c r="E41" s="273"/>
      <c r="F41" s="273"/>
      <c r="G41" s="274"/>
    </row>
    <row r="42" spans="2:7" ht="12.75" customHeight="1">
      <c r="B42" s="275"/>
      <c r="C42" s="273"/>
      <c r="D42" s="273"/>
      <c r="E42" s="273"/>
      <c r="F42" s="273"/>
      <c r="G42" s="274"/>
    </row>
    <row r="43" spans="2:7" ht="12.75" customHeight="1">
      <c r="B43" s="275"/>
      <c r="C43" s="273"/>
      <c r="D43" s="273"/>
      <c r="E43" s="273"/>
      <c r="F43" s="273"/>
      <c r="G43" s="274"/>
    </row>
    <row r="44" spans="2:7" ht="15" customHeight="1">
      <c r="B44" s="275"/>
      <c r="C44" s="273"/>
      <c r="D44" s="273"/>
      <c r="E44" s="273"/>
      <c r="F44" s="273"/>
      <c r="G44" s="274"/>
    </row>
    <row r="45" spans="2:7" ht="12.75" customHeight="1">
      <c r="B45" s="275"/>
      <c r="C45" s="273"/>
      <c r="D45" s="273"/>
      <c r="E45" s="273"/>
      <c r="F45" s="273"/>
      <c r="G45" s="274"/>
    </row>
    <row r="46" spans="2:7">
      <c r="B46" s="275"/>
      <c r="C46" s="273"/>
      <c r="D46" s="273"/>
      <c r="E46" s="273"/>
      <c r="F46" s="273"/>
      <c r="G46" s="274"/>
    </row>
    <row r="47" spans="2:7">
      <c r="B47" s="275"/>
      <c r="C47" s="273"/>
      <c r="D47" s="273"/>
      <c r="E47" s="273"/>
      <c r="F47" s="273"/>
      <c r="G47" s="274"/>
    </row>
    <row r="48" spans="2:7">
      <c r="B48" s="438"/>
      <c r="C48" s="439"/>
      <c r="D48" s="439"/>
      <c r="E48" s="439"/>
      <c r="F48" s="439"/>
      <c r="G48" s="440"/>
    </row>
    <row r="49" spans="2:7">
      <c r="B49" s="275"/>
      <c r="C49" s="273"/>
      <c r="D49" s="273"/>
      <c r="E49" s="273"/>
      <c r="F49" s="273"/>
      <c r="G49" s="274"/>
    </row>
  </sheetData>
  <mergeCells count="11">
    <mergeCell ref="B36:G36"/>
    <mergeCell ref="A35:XFD35"/>
    <mergeCell ref="B2:G2"/>
    <mergeCell ref="B17:G17"/>
    <mergeCell ref="B21:G21"/>
    <mergeCell ref="B25:G25"/>
    <mergeCell ref="A16:G16"/>
    <mergeCell ref="A20:G20"/>
    <mergeCell ref="B19:G19"/>
    <mergeCell ref="B23:G23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EXTERNOS 2022</vt:lpstr>
      <vt:lpstr>INFORME INTERNAS Y ADMON 2022</vt:lpstr>
      <vt:lpstr>CAPTACIONES</vt:lpstr>
      <vt:lpstr>PLAN CELULAR</vt:lpstr>
      <vt:lpstr>AUTORIZACIONES OTROSI - 6 MESES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>1</cp:revision>
  <dcterms:created xsi:type="dcterms:W3CDTF">2019-05-02T22:35:47Z</dcterms:created>
  <dcterms:modified xsi:type="dcterms:W3CDTF">2022-12-01T22:57:33Z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